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/>
  <xr:revisionPtr revIDLastSave="0" documentId="13_ncr:1_{0AF38FD8-7484-493B-960A-C0FC337105E2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ustomer Names" sheetId="3" r:id="rId1"/>
    <sheet name="Medical Examinations" sheetId="2" r:id="rId2"/>
    <sheet name="Hospitalisation Details" sheetId="1" r:id="rId3"/>
    <sheet name="HEALTHCARE" sheetId="17" r:id="rId4"/>
    <sheet name="PIVOT TABLE" sheetId="14" r:id="rId5"/>
    <sheet name="SCATTER PLOT AND LINE" sheetId="16" r:id="rId6"/>
    <sheet name="ANSWERS SHEET" sheetId="8" r:id="rId7"/>
  </sheets>
  <definedNames>
    <definedName name="_xlnm._FilterDatabase" localSheetId="3" hidden="1">HEALTHCARE!$A$1:$Q$2336</definedName>
    <definedName name="_xlnm._FilterDatabase" localSheetId="2" hidden="1">'Hospitalisation Details'!$J$1:$N$2344</definedName>
    <definedName name="_xlnm._FilterDatabase" localSheetId="1" hidden="1">'Medical Examinations'!$A$1:$H$2336</definedName>
    <definedName name="HOS">'Hospitalisation Details'!#REF!</definedName>
    <definedName name="HS">'Hospitalisation Details'!$Q$11</definedName>
  </definedNames>
  <calcPr calcId="191029"/>
  <pivotCaches>
    <pivotCache cacheId="0" r:id="rId8"/>
    <pivotCache cacheId="5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17" l="1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1033" i="17"/>
  <c r="M1034" i="17"/>
  <c r="M1035" i="17"/>
  <c r="M1036" i="17"/>
  <c r="M1037" i="17"/>
  <c r="M1038" i="17"/>
  <c r="M1039" i="17"/>
  <c r="M1040" i="17"/>
  <c r="M1041" i="17"/>
  <c r="M1042" i="17"/>
  <c r="M1043" i="17"/>
  <c r="M1044" i="17"/>
  <c r="M1045" i="17"/>
  <c r="M1046" i="17"/>
  <c r="M1047" i="17"/>
  <c r="M1048" i="17"/>
  <c r="M1049" i="17"/>
  <c r="M1050" i="17"/>
  <c r="M1051" i="17"/>
  <c r="M1052" i="17"/>
  <c r="M1053" i="17"/>
  <c r="M1054" i="17"/>
  <c r="M1055" i="17"/>
  <c r="M1056" i="17"/>
  <c r="M1057" i="17"/>
  <c r="M1058" i="17"/>
  <c r="M1059" i="17"/>
  <c r="M1060" i="17"/>
  <c r="M1061" i="17"/>
  <c r="M1062" i="17"/>
  <c r="M1063" i="17"/>
  <c r="M1064" i="17"/>
  <c r="M1065" i="17"/>
  <c r="M1066" i="17"/>
  <c r="M1067" i="17"/>
  <c r="M1068" i="17"/>
  <c r="M1069" i="17"/>
  <c r="M1070" i="17"/>
  <c r="M1071" i="17"/>
  <c r="M1072" i="17"/>
  <c r="M1073" i="17"/>
  <c r="M1074" i="17"/>
  <c r="M1075" i="17"/>
  <c r="M1076" i="17"/>
  <c r="M1077" i="17"/>
  <c r="M1078" i="17"/>
  <c r="M1079" i="17"/>
  <c r="M1080" i="17"/>
  <c r="M1081" i="17"/>
  <c r="M1082" i="17"/>
  <c r="M1083" i="17"/>
  <c r="M1084" i="17"/>
  <c r="M1085" i="17"/>
  <c r="M1086" i="17"/>
  <c r="M1087" i="17"/>
  <c r="M1088" i="17"/>
  <c r="M1089" i="17"/>
  <c r="M1090" i="17"/>
  <c r="M1091" i="17"/>
  <c r="M1092" i="17"/>
  <c r="M1093" i="17"/>
  <c r="M1094" i="17"/>
  <c r="M1095" i="17"/>
  <c r="M1096" i="17"/>
  <c r="M1097" i="17"/>
  <c r="M1098" i="17"/>
  <c r="M1099" i="17"/>
  <c r="M1100" i="17"/>
  <c r="M1101" i="17"/>
  <c r="M1102" i="17"/>
  <c r="M1103" i="17"/>
  <c r="M1104" i="17"/>
  <c r="M1105" i="17"/>
  <c r="M1106" i="17"/>
  <c r="M1107" i="17"/>
  <c r="M1108" i="17"/>
  <c r="M1109" i="17"/>
  <c r="M1110" i="17"/>
  <c r="M1111" i="17"/>
  <c r="M1112" i="17"/>
  <c r="M1113" i="17"/>
  <c r="M1114" i="17"/>
  <c r="M1115" i="17"/>
  <c r="M1116" i="17"/>
  <c r="M1117" i="17"/>
  <c r="M1118" i="17"/>
  <c r="M1119" i="17"/>
  <c r="M1120" i="17"/>
  <c r="M1121" i="17"/>
  <c r="M1122" i="17"/>
  <c r="M1123" i="17"/>
  <c r="M1124" i="17"/>
  <c r="M1125" i="17"/>
  <c r="M1126" i="17"/>
  <c r="M1127" i="17"/>
  <c r="M1128" i="17"/>
  <c r="M1129" i="17"/>
  <c r="M1130" i="17"/>
  <c r="M1131" i="17"/>
  <c r="M1132" i="17"/>
  <c r="M1133" i="17"/>
  <c r="M1134" i="17"/>
  <c r="M1135" i="17"/>
  <c r="M1136" i="17"/>
  <c r="M1137" i="17"/>
  <c r="M1138" i="17"/>
  <c r="M1139" i="17"/>
  <c r="M1140" i="17"/>
  <c r="M1141" i="17"/>
  <c r="M1142" i="17"/>
  <c r="M1143" i="17"/>
  <c r="M1144" i="17"/>
  <c r="M1145" i="17"/>
  <c r="M1146" i="17"/>
  <c r="M1147" i="17"/>
  <c r="M1148" i="17"/>
  <c r="M1149" i="17"/>
  <c r="M1150" i="17"/>
  <c r="M1151" i="17"/>
  <c r="M1152" i="17"/>
  <c r="M1153" i="17"/>
  <c r="M1154" i="17"/>
  <c r="M1155" i="17"/>
  <c r="M1156" i="17"/>
  <c r="M1157" i="17"/>
  <c r="M1158" i="17"/>
  <c r="M1159" i="17"/>
  <c r="M1160" i="17"/>
  <c r="M1161" i="17"/>
  <c r="M1162" i="17"/>
  <c r="M1163" i="17"/>
  <c r="M1164" i="17"/>
  <c r="M1165" i="17"/>
  <c r="M1166" i="17"/>
  <c r="M1167" i="17"/>
  <c r="M1168" i="17"/>
  <c r="M1169" i="17"/>
  <c r="M1170" i="17"/>
  <c r="M1171" i="17"/>
  <c r="M1172" i="17"/>
  <c r="M1173" i="17"/>
  <c r="M1174" i="17"/>
  <c r="M1175" i="17"/>
  <c r="M1176" i="17"/>
  <c r="M1177" i="17"/>
  <c r="M1178" i="17"/>
  <c r="M1179" i="17"/>
  <c r="M1180" i="17"/>
  <c r="M1181" i="17"/>
  <c r="M1182" i="17"/>
  <c r="M1183" i="17"/>
  <c r="M1184" i="17"/>
  <c r="M1185" i="17"/>
  <c r="M1186" i="17"/>
  <c r="M1187" i="17"/>
  <c r="M1188" i="17"/>
  <c r="M1189" i="17"/>
  <c r="M1190" i="17"/>
  <c r="M1191" i="17"/>
  <c r="M1192" i="17"/>
  <c r="M1193" i="17"/>
  <c r="M1194" i="17"/>
  <c r="M1195" i="17"/>
  <c r="M1196" i="17"/>
  <c r="M1197" i="17"/>
  <c r="M1198" i="17"/>
  <c r="M1199" i="17"/>
  <c r="M1200" i="17"/>
  <c r="M1201" i="17"/>
  <c r="M1202" i="17"/>
  <c r="M1203" i="17"/>
  <c r="M1204" i="17"/>
  <c r="M1205" i="17"/>
  <c r="M1206" i="17"/>
  <c r="M1207" i="17"/>
  <c r="M1208" i="17"/>
  <c r="M1209" i="17"/>
  <c r="M1210" i="17"/>
  <c r="M1211" i="17"/>
  <c r="M1212" i="17"/>
  <c r="M1213" i="17"/>
  <c r="M1214" i="17"/>
  <c r="M1215" i="17"/>
  <c r="M1216" i="17"/>
  <c r="M1217" i="17"/>
  <c r="M1218" i="17"/>
  <c r="M1219" i="17"/>
  <c r="M1220" i="17"/>
  <c r="M1221" i="17"/>
  <c r="M1222" i="17"/>
  <c r="M1223" i="17"/>
  <c r="M1224" i="17"/>
  <c r="M1225" i="17"/>
  <c r="M1226" i="17"/>
  <c r="M1227" i="17"/>
  <c r="M1228" i="17"/>
  <c r="M1229" i="17"/>
  <c r="M1230" i="17"/>
  <c r="M1231" i="17"/>
  <c r="M1232" i="17"/>
  <c r="M1233" i="17"/>
  <c r="M1234" i="17"/>
  <c r="M1235" i="17"/>
  <c r="M1236" i="17"/>
  <c r="M1237" i="17"/>
  <c r="M1238" i="17"/>
  <c r="M1239" i="17"/>
  <c r="M1240" i="17"/>
  <c r="M1241" i="17"/>
  <c r="M1242" i="17"/>
  <c r="M1243" i="17"/>
  <c r="M1244" i="17"/>
  <c r="M1245" i="17"/>
  <c r="M1246" i="17"/>
  <c r="M1247" i="17"/>
  <c r="M1248" i="17"/>
  <c r="M1249" i="17"/>
  <c r="M1250" i="17"/>
  <c r="M1251" i="17"/>
  <c r="M1252" i="17"/>
  <c r="M1253" i="17"/>
  <c r="M1254" i="17"/>
  <c r="M1255" i="17"/>
  <c r="M1256" i="17"/>
  <c r="M1257" i="17"/>
  <c r="M1258" i="17"/>
  <c r="M1259" i="17"/>
  <c r="M1260" i="17"/>
  <c r="M1261" i="17"/>
  <c r="M1262" i="17"/>
  <c r="M1263" i="17"/>
  <c r="M1264" i="17"/>
  <c r="M1265" i="17"/>
  <c r="M1266" i="17"/>
  <c r="M1267" i="17"/>
  <c r="M1268" i="17"/>
  <c r="M1269" i="17"/>
  <c r="M1270" i="17"/>
  <c r="M1271" i="17"/>
  <c r="M1272" i="17"/>
  <c r="M1273" i="17"/>
  <c r="M1274" i="17"/>
  <c r="M1275" i="17"/>
  <c r="M1276" i="17"/>
  <c r="M1277" i="17"/>
  <c r="M1278" i="17"/>
  <c r="M1279" i="17"/>
  <c r="M1280" i="17"/>
  <c r="M1281" i="17"/>
  <c r="M1282" i="17"/>
  <c r="M1283" i="17"/>
  <c r="M1284" i="17"/>
  <c r="M1285" i="17"/>
  <c r="M1286" i="17"/>
  <c r="M1287" i="17"/>
  <c r="M1288" i="17"/>
  <c r="M1289" i="17"/>
  <c r="M1290" i="17"/>
  <c r="M1291" i="17"/>
  <c r="M1292" i="17"/>
  <c r="M1293" i="17"/>
  <c r="M1294" i="17"/>
  <c r="M1295" i="17"/>
  <c r="M1296" i="17"/>
  <c r="M1297" i="17"/>
  <c r="M1298" i="17"/>
  <c r="M1299" i="17"/>
  <c r="M1300" i="17"/>
  <c r="M1301" i="17"/>
  <c r="M1302" i="17"/>
  <c r="M1303" i="17"/>
  <c r="M1304" i="17"/>
  <c r="M1305" i="17"/>
  <c r="M1306" i="17"/>
  <c r="M1307" i="17"/>
  <c r="M1308" i="17"/>
  <c r="M1309" i="17"/>
  <c r="M1310" i="17"/>
  <c r="M1311" i="17"/>
  <c r="M1312" i="17"/>
  <c r="M1313" i="17"/>
  <c r="M1314" i="17"/>
  <c r="M1315" i="17"/>
  <c r="M1316" i="17"/>
  <c r="M1317" i="17"/>
  <c r="M1318" i="17"/>
  <c r="M1319" i="17"/>
  <c r="M1320" i="17"/>
  <c r="M1321" i="17"/>
  <c r="M1322" i="17"/>
  <c r="M1323" i="17"/>
  <c r="M1324" i="17"/>
  <c r="M1325" i="17"/>
  <c r="M1326" i="17"/>
  <c r="M1327" i="17"/>
  <c r="M1328" i="17"/>
  <c r="M1329" i="17"/>
  <c r="M1330" i="17"/>
  <c r="M1331" i="17"/>
  <c r="M1332" i="17"/>
  <c r="M1333" i="17"/>
  <c r="M1334" i="17"/>
  <c r="M1335" i="17"/>
  <c r="M1336" i="17"/>
  <c r="M1337" i="17"/>
  <c r="M1338" i="17"/>
  <c r="M1339" i="17"/>
  <c r="M1340" i="17"/>
  <c r="M1341" i="17"/>
  <c r="M1342" i="17"/>
  <c r="M1343" i="17"/>
  <c r="M1344" i="17"/>
  <c r="M1345" i="17"/>
  <c r="M1346" i="17"/>
  <c r="M1347" i="17"/>
  <c r="M1348" i="17"/>
  <c r="M1349" i="17"/>
  <c r="M1350" i="17"/>
  <c r="M1351" i="17"/>
  <c r="M1352" i="17"/>
  <c r="M1353" i="17"/>
  <c r="M1354" i="17"/>
  <c r="M1355" i="17"/>
  <c r="M1356" i="17"/>
  <c r="M1357" i="17"/>
  <c r="M1358" i="17"/>
  <c r="M1359" i="17"/>
  <c r="M1360" i="17"/>
  <c r="M1361" i="17"/>
  <c r="M1362" i="17"/>
  <c r="M1363" i="17"/>
  <c r="M1364" i="17"/>
  <c r="M1365" i="17"/>
  <c r="M1366" i="17"/>
  <c r="M1367" i="17"/>
  <c r="M1368" i="17"/>
  <c r="M1369" i="17"/>
  <c r="M1370" i="17"/>
  <c r="M1371" i="17"/>
  <c r="M1372" i="17"/>
  <c r="M1373" i="17"/>
  <c r="M1374" i="17"/>
  <c r="M1375" i="17"/>
  <c r="M1376" i="17"/>
  <c r="M1377" i="17"/>
  <c r="M1378" i="17"/>
  <c r="M1379" i="17"/>
  <c r="M1380" i="17"/>
  <c r="M1381" i="17"/>
  <c r="M1382" i="17"/>
  <c r="M1383" i="17"/>
  <c r="M1384" i="17"/>
  <c r="M1385" i="17"/>
  <c r="M1386" i="17"/>
  <c r="M1387" i="17"/>
  <c r="M1388" i="17"/>
  <c r="M1389" i="17"/>
  <c r="M1390" i="17"/>
  <c r="M1391" i="17"/>
  <c r="M1392" i="17"/>
  <c r="M1393" i="17"/>
  <c r="M1394" i="17"/>
  <c r="M1395" i="17"/>
  <c r="M1396" i="17"/>
  <c r="M1397" i="17"/>
  <c r="M1398" i="17"/>
  <c r="M1399" i="17"/>
  <c r="M1400" i="17"/>
  <c r="M1401" i="17"/>
  <c r="M1402" i="17"/>
  <c r="M1403" i="17"/>
  <c r="M1404" i="17"/>
  <c r="M1405" i="17"/>
  <c r="M1406" i="17"/>
  <c r="M1407" i="17"/>
  <c r="M1408" i="17"/>
  <c r="M1409" i="17"/>
  <c r="M1410" i="17"/>
  <c r="M1411" i="17"/>
  <c r="M1412" i="17"/>
  <c r="M1413" i="17"/>
  <c r="M1414" i="17"/>
  <c r="M1415" i="17"/>
  <c r="M1416" i="17"/>
  <c r="M1417" i="17"/>
  <c r="M1418" i="17"/>
  <c r="M1419" i="17"/>
  <c r="M1420" i="17"/>
  <c r="M1421" i="17"/>
  <c r="M1422" i="17"/>
  <c r="M1423" i="17"/>
  <c r="M1424" i="17"/>
  <c r="M1425" i="17"/>
  <c r="M1426" i="17"/>
  <c r="M1427" i="17"/>
  <c r="M1428" i="17"/>
  <c r="M1429" i="17"/>
  <c r="M1430" i="17"/>
  <c r="M1431" i="17"/>
  <c r="M1432" i="17"/>
  <c r="M1433" i="17"/>
  <c r="M1434" i="17"/>
  <c r="M1435" i="17"/>
  <c r="M1436" i="17"/>
  <c r="M1437" i="17"/>
  <c r="M1438" i="17"/>
  <c r="M1439" i="17"/>
  <c r="M1440" i="17"/>
  <c r="M1441" i="17"/>
  <c r="M1442" i="17"/>
  <c r="M1443" i="17"/>
  <c r="M1444" i="17"/>
  <c r="M1445" i="17"/>
  <c r="M1446" i="17"/>
  <c r="M1447" i="17"/>
  <c r="M1448" i="17"/>
  <c r="M1449" i="17"/>
  <c r="M1450" i="17"/>
  <c r="M1451" i="17"/>
  <c r="M1452" i="17"/>
  <c r="M1453" i="17"/>
  <c r="M1454" i="17"/>
  <c r="M1455" i="17"/>
  <c r="M1456" i="17"/>
  <c r="M1457" i="17"/>
  <c r="M1458" i="17"/>
  <c r="M1459" i="17"/>
  <c r="M1460" i="17"/>
  <c r="M1461" i="17"/>
  <c r="M1462" i="17"/>
  <c r="M1463" i="17"/>
  <c r="M1464" i="17"/>
  <c r="M1465" i="17"/>
  <c r="M1466" i="17"/>
  <c r="M1467" i="17"/>
  <c r="M1468" i="17"/>
  <c r="M1469" i="17"/>
  <c r="M1470" i="17"/>
  <c r="M1471" i="17"/>
  <c r="M1472" i="17"/>
  <c r="M1473" i="17"/>
  <c r="M1474" i="17"/>
  <c r="M1475" i="17"/>
  <c r="M1476" i="17"/>
  <c r="M1477" i="17"/>
  <c r="M1478" i="17"/>
  <c r="M1479" i="17"/>
  <c r="M1480" i="17"/>
  <c r="M1481" i="17"/>
  <c r="M1482" i="17"/>
  <c r="M1483" i="17"/>
  <c r="M1484" i="17"/>
  <c r="M1485" i="17"/>
  <c r="M1486" i="17"/>
  <c r="M1487" i="17"/>
  <c r="M1488" i="17"/>
  <c r="M1489" i="17"/>
  <c r="M1490" i="17"/>
  <c r="M1491" i="17"/>
  <c r="M1492" i="17"/>
  <c r="M1493" i="17"/>
  <c r="M1494" i="17"/>
  <c r="M1495" i="17"/>
  <c r="M1496" i="17"/>
  <c r="M1497" i="17"/>
  <c r="M1498" i="17"/>
  <c r="M1499" i="17"/>
  <c r="M1500" i="17"/>
  <c r="M1501" i="17"/>
  <c r="M1502" i="17"/>
  <c r="M1503" i="17"/>
  <c r="M1504" i="17"/>
  <c r="M1505" i="17"/>
  <c r="M1506" i="17"/>
  <c r="M1507" i="17"/>
  <c r="M1508" i="17"/>
  <c r="M1509" i="17"/>
  <c r="M1510" i="17"/>
  <c r="M1511" i="17"/>
  <c r="M1512" i="17"/>
  <c r="M1513" i="17"/>
  <c r="M1514" i="17"/>
  <c r="M1515" i="17"/>
  <c r="M1516" i="17"/>
  <c r="M1517" i="17"/>
  <c r="M1518" i="17"/>
  <c r="M1519" i="17"/>
  <c r="M1520" i="17"/>
  <c r="M1521" i="17"/>
  <c r="M1522" i="17"/>
  <c r="M1523" i="17"/>
  <c r="M1524" i="17"/>
  <c r="M1525" i="17"/>
  <c r="M1526" i="17"/>
  <c r="M1527" i="17"/>
  <c r="M1528" i="17"/>
  <c r="M1529" i="17"/>
  <c r="M1530" i="17"/>
  <c r="M1531" i="17"/>
  <c r="M1532" i="17"/>
  <c r="M1533" i="17"/>
  <c r="M1534" i="17"/>
  <c r="M1535" i="17"/>
  <c r="M1536" i="17"/>
  <c r="M1537" i="17"/>
  <c r="M1538" i="17"/>
  <c r="M1539" i="17"/>
  <c r="M1540" i="17"/>
  <c r="M1541" i="17"/>
  <c r="M1542" i="17"/>
  <c r="M1543" i="17"/>
  <c r="M1544" i="17"/>
  <c r="M1545" i="17"/>
  <c r="M1546" i="17"/>
  <c r="M1547" i="17"/>
  <c r="M1548" i="17"/>
  <c r="M1549" i="17"/>
  <c r="M1550" i="17"/>
  <c r="M1551" i="17"/>
  <c r="M1552" i="17"/>
  <c r="M1553" i="17"/>
  <c r="M1554" i="17"/>
  <c r="M1555" i="17"/>
  <c r="M1556" i="17"/>
  <c r="M1557" i="17"/>
  <c r="M1558" i="17"/>
  <c r="M1559" i="17"/>
  <c r="M1560" i="17"/>
  <c r="M1561" i="17"/>
  <c r="M1562" i="17"/>
  <c r="M1563" i="17"/>
  <c r="M1564" i="17"/>
  <c r="M1565" i="17"/>
  <c r="M1566" i="17"/>
  <c r="M1567" i="17"/>
  <c r="M1568" i="17"/>
  <c r="M1569" i="17"/>
  <c r="M1570" i="17"/>
  <c r="M1571" i="17"/>
  <c r="M1572" i="17"/>
  <c r="M1573" i="17"/>
  <c r="M1574" i="17"/>
  <c r="M1575" i="17"/>
  <c r="M1576" i="17"/>
  <c r="M1577" i="17"/>
  <c r="M1578" i="17"/>
  <c r="M1579" i="17"/>
  <c r="M1580" i="17"/>
  <c r="M1581" i="17"/>
  <c r="M1582" i="17"/>
  <c r="M1583" i="17"/>
  <c r="M1584" i="17"/>
  <c r="M1585" i="17"/>
  <c r="M1586" i="17"/>
  <c r="M1587" i="17"/>
  <c r="M1588" i="17"/>
  <c r="M1589" i="17"/>
  <c r="M1590" i="17"/>
  <c r="M1591" i="17"/>
  <c r="M1592" i="17"/>
  <c r="M1593" i="17"/>
  <c r="M1594" i="17"/>
  <c r="M1595" i="17"/>
  <c r="M1596" i="17"/>
  <c r="M1597" i="17"/>
  <c r="M1598" i="17"/>
  <c r="M1599" i="17"/>
  <c r="M1600" i="17"/>
  <c r="M1601" i="17"/>
  <c r="M1602" i="17"/>
  <c r="M1603" i="17"/>
  <c r="M1604" i="17"/>
  <c r="M1605" i="17"/>
  <c r="M1606" i="17"/>
  <c r="M1607" i="17"/>
  <c r="M1608" i="17"/>
  <c r="M1609" i="17"/>
  <c r="M1610" i="17"/>
  <c r="M1611" i="17"/>
  <c r="M1612" i="17"/>
  <c r="M1613" i="17"/>
  <c r="M1614" i="17"/>
  <c r="M1615" i="17"/>
  <c r="M1616" i="17"/>
  <c r="M1617" i="17"/>
  <c r="M1618" i="17"/>
  <c r="M1619" i="17"/>
  <c r="M1620" i="17"/>
  <c r="M1621" i="17"/>
  <c r="M1622" i="17"/>
  <c r="M1623" i="17"/>
  <c r="M1624" i="17"/>
  <c r="M1625" i="17"/>
  <c r="M1626" i="17"/>
  <c r="M1627" i="17"/>
  <c r="M1628" i="17"/>
  <c r="M1629" i="17"/>
  <c r="M1630" i="17"/>
  <c r="M1631" i="17"/>
  <c r="M1632" i="17"/>
  <c r="M1633" i="17"/>
  <c r="M1634" i="17"/>
  <c r="M1635" i="17"/>
  <c r="M1636" i="17"/>
  <c r="M1637" i="17"/>
  <c r="M1638" i="17"/>
  <c r="M1639" i="17"/>
  <c r="M1640" i="17"/>
  <c r="M1641" i="17"/>
  <c r="M1642" i="17"/>
  <c r="M1643" i="17"/>
  <c r="M1644" i="17"/>
  <c r="M1645" i="17"/>
  <c r="M1646" i="17"/>
  <c r="M1647" i="17"/>
  <c r="M1648" i="17"/>
  <c r="M1649" i="17"/>
  <c r="M1650" i="17"/>
  <c r="M1651" i="17"/>
  <c r="M1652" i="17"/>
  <c r="M1653" i="17"/>
  <c r="M1654" i="17"/>
  <c r="M1655" i="17"/>
  <c r="M1656" i="17"/>
  <c r="M1657" i="17"/>
  <c r="M1658" i="17"/>
  <c r="M1659" i="17"/>
  <c r="M1660" i="17"/>
  <c r="M1661" i="17"/>
  <c r="M1662" i="17"/>
  <c r="M1663" i="17"/>
  <c r="M1664" i="17"/>
  <c r="M1665" i="17"/>
  <c r="M1666" i="17"/>
  <c r="M1667" i="17"/>
  <c r="M1668" i="17"/>
  <c r="M1669" i="17"/>
  <c r="M1670" i="17"/>
  <c r="M1671" i="17"/>
  <c r="M1672" i="17"/>
  <c r="M1673" i="17"/>
  <c r="M1674" i="17"/>
  <c r="M1675" i="17"/>
  <c r="M1676" i="17"/>
  <c r="M1677" i="17"/>
  <c r="M1678" i="17"/>
  <c r="M1679" i="17"/>
  <c r="M1680" i="17"/>
  <c r="M1681" i="17"/>
  <c r="M1682" i="17"/>
  <c r="M1683" i="17"/>
  <c r="M1684" i="17"/>
  <c r="M1685" i="17"/>
  <c r="M1686" i="17"/>
  <c r="M1687" i="17"/>
  <c r="M1688" i="17"/>
  <c r="M1689" i="17"/>
  <c r="M1690" i="17"/>
  <c r="M1691" i="17"/>
  <c r="M1692" i="17"/>
  <c r="M1693" i="17"/>
  <c r="M1694" i="17"/>
  <c r="M1695" i="17"/>
  <c r="M1696" i="17"/>
  <c r="M1697" i="17"/>
  <c r="M1698" i="17"/>
  <c r="M1699" i="17"/>
  <c r="M1700" i="17"/>
  <c r="M1701" i="17"/>
  <c r="M1702" i="17"/>
  <c r="M1703" i="17"/>
  <c r="M1704" i="17"/>
  <c r="M1705" i="17"/>
  <c r="M1706" i="17"/>
  <c r="M1707" i="17"/>
  <c r="M1708" i="17"/>
  <c r="M1709" i="17"/>
  <c r="M1710" i="17"/>
  <c r="M1711" i="17"/>
  <c r="M1712" i="17"/>
  <c r="M1713" i="17"/>
  <c r="M1714" i="17"/>
  <c r="M1715" i="17"/>
  <c r="M1716" i="17"/>
  <c r="M1717" i="17"/>
  <c r="M1718" i="17"/>
  <c r="M1719" i="17"/>
  <c r="M1720" i="17"/>
  <c r="M1721" i="17"/>
  <c r="M1722" i="17"/>
  <c r="M1723" i="17"/>
  <c r="M1724" i="17"/>
  <c r="M1725" i="17"/>
  <c r="M1726" i="17"/>
  <c r="M1727" i="17"/>
  <c r="M1728" i="17"/>
  <c r="M1729" i="17"/>
  <c r="M1730" i="17"/>
  <c r="M1731" i="17"/>
  <c r="M1732" i="17"/>
  <c r="M1733" i="17"/>
  <c r="M1734" i="17"/>
  <c r="M1735" i="17"/>
  <c r="M1736" i="17"/>
  <c r="M1737" i="17"/>
  <c r="M1738" i="17"/>
  <c r="M1739" i="17"/>
  <c r="M1740" i="17"/>
  <c r="M1741" i="17"/>
  <c r="M1742" i="17"/>
  <c r="M1743" i="17"/>
  <c r="M1744" i="17"/>
  <c r="M1745" i="17"/>
  <c r="M1746" i="17"/>
  <c r="M1747" i="17"/>
  <c r="M1748" i="17"/>
  <c r="M1749" i="17"/>
  <c r="M1750" i="17"/>
  <c r="M1751" i="17"/>
  <c r="M1752" i="17"/>
  <c r="M1753" i="17"/>
  <c r="M1754" i="17"/>
  <c r="M1755" i="17"/>
  <c r="M1756" i="17"/>
  <c r="M1757" i="17"/>
  <c r="M1758" i="17"/>
  <c r="M1759" i="17"/>
  <c r="M1760" i="17"/>
  <c r="M1761" i="17"/>
  <c r="M1762" i="17"/>
  <c r="M1763" i="17"/>
  <c r="M1764" i="17"/>
  <c r="M1765" i="17"/>
  <c r="M1766" i="17"/>
  <c r="M1767" i="17"/>
  <c r="M1768" i="17"/>
  <c r="M1769" i="17"/>
  <c r="M1770" i="17"/>
  <c r="M1771" i="17"/>
  <c r="M1772" i="17"/>
  <c r="M1773" i="17"/>
  <c r="M1774" i="17"/>
  <c r="M1775" i="17"/>
  <c r="M1776" i="17"/>
  <c r="M1777" i="17"/>
  <c r="M1778" i="17"/>
  <c r="M1779" i="17"/>
  <c r="M1780" i="17"/>
  <c r="M1781" i="17"/>
  <c r="M1782" i="17"/>
  <c r="M1783" i="17"/>
  <c r="M1784" i="17"/>
  <c r="M1785" i="17"/>
  <c r="M1786" i="17"/>
  <c r="M1787" i="17"/>
  <c r="M1788" i="17"/>
  <c r="M1789" i="17"/>
  <c r="M1790" i="17"/>
  <c r="M1791" i="17"/>
  <c r="M1792" i="17"/>
  <c r="M1793" i="17"/>
  <c r="M1794" i="17"/>
  <c r="M1795" i="17"/>
  <c r="M1796" i="17"/>
  <c r="M1797" i="17"/>
  <c r="M1798" i="17"/>
  <c r="M1799" i="17"/>
  <c r="M1800" i="17"/>
  <c r="M1801" i="17"/>
  <c r="M1802" i="17"/>
  <c r="M1803" i="17"/>
  <c r="M1804" i="17"/>
  <c r="M1805" i="17"/>
  <c r="M1806" i="17"/>
  <c r="M1807" i="17"/>
  <c r="M1808" i="17"/>
  <c r="M1809" i="17"/>
  <c r="M1810" i="17"/>
  <c r="M1811" i="17"/>
  <c r="M1812" i="17"/>
  <c r="M1813" i="17"/>
  <c r="M1814" i="17"/>
  <c r="M1815" i="17"/>
  <c r="M1816" i="17"/>
  <c r="M1817" i="17"/>
  <c r="M1818" i="17"/>
  <c r="M1819" i="17"/>
  <c r="M1820" i="17"/>
  <c r="M1821" i="17"/>
  <c r="M1822" i="17"/>
  <c r="M1823" i="17"/>
  <c r="M1824" i="17"/>
  <c r="M1825" i="17"/>
  <c r="M1826" i="17"/>
  <c r="M1827" i="17"/>
  <c r="M1828" i="17"/>
  <c r="M1829" i="17"/>
  <c r="M1830" i="17"/>
  <c r="M1831" i="17"/>
  <c r="M1832" i="17"/>
  <c r="M1833" i="17"/>
  <c r="M1834" i="17"/>
  <c r="M1835" i="17"/>
  <c r="M1836" i="17"/>
  <c r="M1837" i="17"/>
  <c r="M1838" i="17"/>
  <c r="M1839" i="17"/>
  <c r="M1840" i="17"/>
  <c r="M1841" i="17"/>
  <c r="M1842" i="17"/>
  <c r="M1843" i="17"/>
  <c r="M1844" i="17"/>
  <c r="M1845" i="17"/>
  <c r="M1846" i="17"/>
  <c r="M1847" i="17"/>
  <c r="M1848" i="17"/>
  <c r="M1849" i="17"/>
  <c r="M1850" i="17"/>
  <c r="M1851" i="17"/>
  <c r="M1852" i="17"/>
  <c r="M1853" i="17"/>
  <c r="M1854" i="17"/>
  <c r="M1855" i="17"/>
  <c r="M1856" i="17"/>
  <c r="M1857" i="17"/>
  <c r="M1858" i="17"/>
  <c r="M1859" i="17"/>
  <c r="M1860" i="17"/>
  <c r="M1861" i="17"/>
  <c r="M1862" i="17"/>
  <c r="M1863" i="17"/>
  <c r="M1864" i="17"/>
  <c r="M1865" i="17"/>
  <c r="M1866" i="17"/>
  <c r="M1867" i="17"/>
  <c r="M1868" i="17"/>
  <c r="M1869" i="17"/>
  <c r="M1870" i="17"/>
  <c r="M1871" i="17"/>
  <c r="M1872" i="17"/>
  <c r="M1873" i="17"/>
  <c r="M1874" i="17"/>
  <c r="M1875" i="17"/>
  <c r="M1876" i="17"/>
  <c r="M1877" i="17"/>
  <c r="M1878" i="17"/>
  <c r="M1879" i="17"/>
  <c r="M1880" i="17"/>
  <c r="M1881" i="17"/>
  <c r="M1882" i="17"/>
  <c r="M1883" i="17"/>
  <c r="M1884" i="17"/>
  <c r="M1885" i="17"/>
  <c r="M1886" i="17"/>
  <c r="M1887" i="17"/>
  <c r="M1888" i="17"/>
  <c r="M1889" i="17"/>
  <c r="M1890" i="17"/>
  <c r="M1891" i="17"/>
  <c r="M1892" i="17"/>
  <c r="M1893" i="17"/>
  <c r="M1894" i="17"/>
  <c r="M1895" i="17"/>
  <c r="M1896" i="17"/>
  <c r="M1897" i="17"/>
  <c r="M1898" i="17"/>
  <c r="M1899" i="17"/>
  <c r="M1900" i="17"/>
  <c r="M1901" i="17"/>
  <c r="M1902" i="17"/>
  <c r="M1903" i="17"/>
  <c r="M1904" i="17"/>
  <c r="M1905" i="17"/>
  <c r="M1906" i="17"/>
  <c r="M1907" i="17"/>
  <c r="M1908" i="17"/>
  <c r="M1909" i="17"/>
  <c r="M1910" i="17"/>
  <c r="M1911" i="17"/>
  <c r="M1912" i="17"/>
  <c r="M1913" i="17"/>
  <c r="M1914" i="17"/>
  <c r="M1915" i="17"/>
  <c r="M1916" i="17"/>
  <c r="M1917" i="17"/>
  <c r="M1918" i="17"/>
  <c r="M1919" i="17"/>
  <c r="M1920" i="17"/>
  <c r="M1921" i="17"/>
  <c r="M1922" i="17"/>
  <c r="M1923" i="17"/>
  <c r="M1924" i="17"/>
  <c r="M1925" i="17"/>
  <c r="M1926" i="17"/>
  <c r="M1927" i="17"/>
  <c r="M1928" i="17"/>
  <c r="M1929" i="17"/>
  <c r="M1930" i="17"/>
  <c r="M1931" i="17"/>
  <c r="M1932" i="17"/>
  <c r="M1933" i="17"/>
  <c r="M1934" i="17"/>
  <c r="M1935" i="17"/>
  <c r="M1936" i="17"/>
  <c r="M1937" i="17"/>
  <c r="M1938" i="17"/>
  <c r="M1939" i="17"/>
  <c r="M1940" i="17"/>
  <c r="M1941" i="17"/>
  <c r="M1942" i="17"/>
  <c r="M1943" i="17"/>
  <c r="M1944" i="17"/>
  <c r="M1945" i="17"/>
  <c r="M1946" i="17"/>
  <c r="M1947" i="17"/>
  <c r="M1948" i="17"/>
  <c r="M1949" i="17"/>
  <c r="M1950" i="17"/>
  <c r="M1951" i="17"/>
  <c r="M1952" i="17"/>
  <c r="M1953" i="17"/>
  <c r="M1954" i="17"/>
  <c r="M1955" i="17"/>
  <c r="M1956" i="17"/>
  <c r="M1957" i="17"/>
  <c r="M1958" i="17"/>
  <c r="M1959" i="17"/>
  <c r="M1960" i="17"/>
  <c r="M1961" i="17"/>
  <c r="M1962" i="17"/>
  <c r="M1963" i="17"/>
  <c r="M1964" i="17"/>
  <c r="M1965" i="17"/>
  <c r="M1966" i="17"/>
  <c r="M1967" i="17"/>
  <c r="M1968" i="17"/>
  <c r="M1969" i="17"/>
  <c r="M1970" i="17"/>
  <c r="M1971" i="17"/>
  <c r="M1972" i="17"/>
  <c r="M1973" i="17"/>
  <c r="M1974" i="17"/>
  <c r="M1975" i="17"/>
  <c r="M1976" i="17"/>
  <c r="M1977" i="17"/>
  <c r="M1978" i="17"/>
  <c r="M1979" i="17"/>
  <c r="M1980" i="17"/>
  <c r="M1981" i="17"/>
  <c r="M1982" i="17"/>
  <c r="M1983" i="17"/>
  <c r="M1984" i="17"/>
  <c r="M1985" i="17"/>
  <c r="M1986" i="17"/>
  <c r="M1987" i="17"/>
  <c r="M1988" i="17"/>
  <c r="M1989" i="17"/>
  <c r="M1990" i="17"/>
  <c r="M1991" i="17"/>
  <c r="M1992" i="17"/>
  <c r="M1993" i="17"/>
  <c r="M1994" i="17"/>
  <c r="M1995" i="17"/>
  <c r="M1996" i="17"/>
  <c r="M1997" i="17"/>
  <c r="M1998" i="17"/>
  <c r="M1999" i="17"/>
  <c r="M2000" i="17"/>
  <c r="M2001" i="17"/>
  <c r="M2002" i="17"/>
  <c r="M2003" i="17"/>
  <c r="M2004" i="17"/>
  <c r="M2005" i="17"/>
  <c r="M2006" i="17"/>
  <c r="M2007" i="17"/>
  <c r="M2008" i="17"/>
  <c r="M2009" i="17"/>
  <c r="M2010" i="17"/>
  <c r="M2011" i="17"/>
  <c r="M2012" i="17"/>
  <c r="M2013" i="17"/>
  <c r="M2014" i="17"/>
  <c r="M2015" i="17"/>
  <c r="M2016" i="17"/>
  <c r="M2017" i="17"/>
  <c r="M2018" i="17"/>
  <c r="M2019" i="17"/>
  <c r="M2020" i="17"/>
  <c r="M2021" i="17"/>
  <c r="M2022" i="17"/>
  <c r="M2023" i="17"/>
  <c r="M2024" i="17"/>
  <c r="M2025" i="17"/>
  <c r="M2026" i="17"/>
  <c r="M2027" i="17"/>
  <c r="M2028" i="17"/>
  <c r="M2029" i="17"/>
  <c r="M2030" i="17"/>
  <c r="M2031" i="17"/>
  <c r="M2032" i="17"/>
  <c r="M2033" i="17"/>
  <c r="M2034" i="17"/>
  <c r="M2035" i="17"/>
  <c r="M2036" i="17"/>
  <c r="M2037" i="17"/>
  <c r="M2038" i="17"/>
  <c r="M2039" i="17"/>
  <c r="M2040" i="17"/>
  <c r="M2041" i="17"/>
  <c r="M2042" i="17"/>
  <c r="M2043" i="17"/>
  <c r="M2044" i="17"/>
  <c r="M2045" i="17"/>
  <c r="M2046" i="17"/>
  <c r="M2047" i="17"/>
  <c r="M2048" i="17"/>
  <c r="M2049" i="17"/>
  <c r="M2050" i="17"/>
  <c r="M2051" i="17"/>
  <c r="M2052" i="17"/>
  <c r="M2053" i="17"/>
  <c r="M2054" i="17"/>
  <c r="M2055" i="17"/>
  <c r="M2056" i="17"/>
  <c r="M2057" i="17"/>
  <c r="M2058" i="17"/>
  <c r="M2059" i="17"/>
  <c r="M2060" i="17"/>
  <c r="M2061" i="17"/>
  <c r="M2062" i="17"/>
  <c r="M2063" i="17"/>
  <c r="M2064" i="17"/>
  <c r="M2065" i="17"/>
  <c r="M2066" i="17"/>
  <c r="M2067" i="17"/>
  <c r="M2068" i="17"/>
  <c r="M2069" i="17"/>
  <c r="M2070" i="17"/>
  <c r="M2071" i="17"/>
  <c r="M2072" i="17"/>
  <c r="M2073" i="17"/>
  <c r="M2074" i="17"/>
  <c r="M2075" i="17"/>
  <c r="M2076" i="17"/>
  <c r="M2077" i="17"/>
  <c r="M2078" i="17"/>
  <c r="M2079" i="17"/>
  <c r="M2080" i="17"/>
  <c r="M2081" i="17"/>
  <c r="M2082" i="17"/>
  <c r="M2083" i="17"/>
  <c r="M2084" i="17"/>
  <c r="M2085" i="17"/>
  <c r="M2086" i="17"/>
  <c r="M2087" i="17"/>
  <c r="M2088" i="17"/>
  <c r="M2089" i="17"/>
  <c r="M2090" i="17"/>
  <c r="M2091" i="17"/>
  <c r="M2092" i="17"/>
  <c r="M2093" i="17"/>
  <c r="M2094" i="17"/>
  <c r="M2095" i="17"/>
  <c r="M2096" i="17"/>
  <c r="M2097" i="17"/>
  <c r="M2098" i="17"/>
  <c r="M2099" i="17"/>
  <c r="M2100" i="17"/>
  <c r="M2101" i="17"/>
  <c r="M2102" i="17"/>
  <c r="M2103" i="17"/>
  <c r="M2104" i="17"/>
  <c r="M2105" i="17"/>
  <c r="M2106" i="17"/>
  <c r="M2107" i="17"/>
  <c r="M2108" i="17"/>
  <c r="M2109" i="17"/>
  <c r="M2110" i="17"/>
  <c r="M2111" i="17"/>
  <c r="M2112" i="17"/>
  <c r="M2113" i="17"/>
  <c r="M2114" i="17"/>
  <c r="M2115" i="17"/>
  <c r="M2116" i="17"/>
  <c r="M2117" i="17"/>
  <c r="M2118" i="17"/>
  <c r="M2119" i="17"/>
  <c r="M2120" i="17"/>
  <c r="M2121" i="17"/>
  <c r="M2122" i="17"/>
  <c r="M2123" i="17"/>
  <c r="M2124" i="17"/>
  <c r="M2125" i="17"/>
  <c r="M2126" i="17"/>
  <c r="M2127" i="17"/>
  <c r="M2128" i="17"/>
  <c r="M2129" i="17"/>
  <c r="M2130" i="17"/>
  <c r="M2131" i="17"/>
  <c r="M2132" i="17"/>
  <c r="M2133" i="17"/>
  <c r="M2134" i="17"/>
  <c r="M2135" i="17"/>
  <c r="M2136" i="17"/>
  <c r="M2137" i="17"/>
  <c r="M2138" i="17"/>
  <c r="M2139" i="17"/>
  <c r="M2140" i="17"/>
  <c r="M2141" i="17"/>
  <c r="M2142" i="17"/>
  <c r="M2143" i="17"/>
  <c r="M2144" i="17"/>
  <c r="M2145" i="17"/>
  <c r="M2146" i="17"/>
  <c r="M2147" i="17"/>
  <c r="M2148" i="17"/>
  <c r="M2149" i="17"/>
  <c r="M2150" i="17"/>
  <c r="M2151" i="17"/>
  <c r="M2152" i="17"/>
  <c r="M2153" i="17"/>
  <c r="M2154" i="17"/>
  <c r="M2155" i="17"/>
  <c r="M2156" i="17"/>
  <c r="M2157" i="17"/>
  <c r="M2158" i="17"/>
  <c r="M2159" i="17"/>
  <c r="M2160" i="17"/>
  <c r="M2161" i="17"/>
  <c r="M2162" i="17"/>
  <c r="M2163" i="17"/>
  <c r="M2164" i="17"/>
  <c r="M2165" i="17"/>
  <c r="M2166" i="17"/>
  <c r="M2167" i="17"/>
  <c r="M2168" i="17"/>
  <c r="M2169" i="17"/>
  <c r="M2170" i="17"/>
  <c r="M2171" i="17"/>
  <c r="M2172" i="17"/>
  <c r="M2173" i="17"/>
  <c r="M2174" i="17"/>
  <c r="M2175" i="17"/>
  <c r="M2176" i="17"/>
  <c r="M2177" i="17"/>
  <c r="M2178" i="17"/>
  <c r="M2179" i="17"/>
  <c r="M2180" i="17"/>
  <c r="M2181" i="17"/>
  <c r="M2182" i="17"/>
  <c r="M2183" i="17"/>
  <c r="M2184" i="17"/>
  <c r="M2185" i="17"/>
  <c r="M2186" i="17"/>
  <c r="M2187" i="17"/>
  <c r="M2188" i="17"/>
  <c r="M2189" i="17"/>
  <c r="M2190" i="17"/>
  <c r="M2191" i="17"/>
  <c r="M2192" i="17"/>
  <c r="M2193" i="17"/>
  <c r="M2194" i="17"/>
  <c r="M2195" i="17"/>
  <c r="M2196" i="17"/>
  <c r="M2197" i="17"/>
  <c r="M2198" i="17"/>
  <c r="M2199" i="17"/>
  <c r="M2200" i="17"/>
  <c r="M2201" i="17"/>
  <c r="M2202" i="17"/>
  <c r="M2203" i="17"/>
  <c r="M2204" i="17"/>
  <c r="M2205" i="17"/>
  <c r="M2206" i="17"/>
  <c r="M2207" i="17"/>
  <c r="M2208" i="17"/>
  <c r="M2209" i="17"/>
  <c r="M2210" i="17"/>
  <c r="M2211" i="17"/>
  <c r="M2212" i="17"/>
  <c r="M2213" i="17"/>
  <c r="M2214" i="17"/>
  <c r="M2215" i="17"/>
  <c r="M2216" i="17"/>
  <c r="M2217" i="17"/>
  <c r="M2218" i="17"/>
  <c r="M2219" i="17"/>
  <c r="M2220" i="17"/>
  <c r="M2221" i="17"/>
  <c r="M2222" i="17"/>
  <c r="M2223" i="17"/>
  <c r="M2224" i="17"/>
  <c r="M2225" i="17"/>
  <c r="M2226" i="17"/>
  <c r="M2227" i="17"/>
  <c r="M2228" i="17"/>
  <c r="M2229" i="17"/>
  <c r="M2230" i="17"/>
  <c r="M2231" i="17"/>
  <c r="M2232" i="17"/>
  <c r="M2233" i="17"/>
  <c r="M2234" i="17"/>
  <c r="M2235" i="17"/>
  <c r="M2236" i="17"/>
  <c r="M2237" i="17"/>
  <c r="M2238" i="17"/>
  <c r="M2239" i="17"/>
  <c r="M2240" i="17"/>
  <c r="M2241" i="17"/>
  <c r="M2242" i="17"/>
  <c r="M2243" i="17"/>
  <c r="M2244" i="17"/>
  <c r="M2245" i="17"/>
  <c r="M2246" i="17"/>
  <c r="M2247" i="17"/>
  <c r="M2248" i="17"/>
  <c r="M2249" i="17"/>
  <c r="M2250" i="17"/>
  <c r="M2251" i="17"/>
  <c r="M2252" i="17"/>
  <c r="M2253" i="17"/>
  <c r="M2254" i="17"/>
  <c r="M2255" i="17"/>
  <c r="M2256" i="17"/>
  <c r="M2257" i="17"/>
  <c r="M2258" i="17"/>
  <c r="M2259" i="17"/>
  <c r="M2260" i="17"/>
  <c r="M2261" i="17"/>
  <c r="M2262" i="17"/>
  <c r="M2263" i="17"/>
  <c r="M2264" i="17"/>
  <c r="M2265" i="17"/>
  <c r="M2266" i="17"/>
  <c r="M2267" i="17"/>
  <c r="M2268" i="17"/>
  <c r="M2269" i="17"/>
  <c r="M2270" i="17"/>
  <c r="M2271" i="17"/>
  <c r="M2272" i="17"/>
  <c r="M2273" i="17"/>
  <c r="M2274" i="17"/>
  <c r="M2275" i="17"/>
  <c r="M2276" i="17"/>
  <c r="M2277" i="17"/>
  <c r="M2278" i="17"/>
  <c r="M2279" i="17"/>
  <c r="M2280" i="17"/>
  <c r="M2281" i="17"/>
  <c r="M2282" i="17"/>
  <c r="M2283" i="17"/>
  <c r="M2284" i="17"/>
  <c r="M2285" i="17"/>
  <c r="M2286" i="17"/>
  <c r="M2287" i="17"/>
  <c r="M2288" i="17"/>
  <c r="M2289" i="17"/>
  <c r="M2290" i="17"/>
  <c r="M2291" i="17"/>
  <c r="M2292" i="17"/>
  <c r="M2293" i="17"/>
  <c r="M2294" i="17"/>
  <c r="M2295" i="17"/>
  <c r="M2296" i="17"/>
  <c r="M2297" i="17"/>
  <c r="M2298" i="17"/>
  <c r="M2299" i="17"/>
  <c r="M2300" i="17"/>
  <c r="M2301" i="17"/>
  <c r="M2302" i="17"/>
  <c r="M2303" i="17"/>
  <c r="M2304" i="17"/>
  <c r="M2305" i="17"/>
  <c r="M2306" i="17"/>
  <c r="M2307" i="17"/>
  <c r="M2308" i="17"/>
  <c r="M2309" i="17"/>
  <c r="M2310" i="17"/>
  <c r="M2311" i="17"/>
  <c r="M2312" i="17"/>
  <c r="M2313" i="17"/>
  <c r="M2314" i="17"/>
  <c r="M2315" i="17"/>
  <c r="M2316" i="17"/>
  <c r="M2317" i="17"/>
  <c r="M2318" i="17"/>
  <c r="M2319" i="17"/>
  <c r="M2320" i="17"/>
  <c r="M2321" i="17"/>
  <c r="M2322" i="17"/>
  <c r="M2323" i="17"/>
  <c r="M2324" i="17"/>
  <c r="M2325" i="17"/>
  <c r="M2326" i="17"/>
  <c r="M2327" i="17"/>
  <c r="M2328" i="17"/>
  <c r="M2329" i="17"/>
  <c r="M2330" i="17"/>
  <c r="M2331" i="17"/>
  <c r="M2332" i="17"/>
  <c r="M2333" i="17"/>
  <c r="M2334" i="17"/>
  <c r="M2335" i="17"/>
  <c r="M2336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1033" i="17"/>
  <c r="L1034" i="17"/>
  <c r="L1035" i="17"/>
  <c r="L1036" i="17"/>
  <c r="L1037" i="17"/>
  <c r="L1038" i="17"/>
  <c r="L1039" i="17"/>
  <c r="L1040" i="17"/>
  <c r="L1041" i="17"/>
  <c r="L1042" i="17"/>
  <c r="L1043" i="17"/>
  <c r="L1044" i="17"/>
  <c r="L1045" i="17"/>
  <c r="L1046" i="17"/>
  <c r="L1047" i="17"/>
  <c r="L1048" i="17"/>
  <c r="L1049" i="17"/>
  <c r="L1050" i="17"/>
  <c r="L1051" i="17"/>
  <c r="L1052" i="17"/>
  <c r="L1053" i="17"/>
  <c r="L1054" i="17"/>
  <c r="L1055" i="17"/>
  <c r="L1056" i="17"/>
  <c r="L1057" i="17"/>
  <c r="L1058" i="17"/>
  <c r="L1059" i="17"/>
  <c r="L1060" i="17"/>
  <c r="L1061" i="17"/>
  <c r="L1062" i="17"/>
  <c r="L1063" i="17"/>
  <c r="L1064" i="17"/>
  <c r="L1065" i="17"/>
  <c r="L1066" i="17"/>
  <c r="L1067" i="17"/>
  <c r="L1068" i="17"/>
  <c r="L1069" i="17"/>
  <c r="L1070" i="17"/>
  <c r="L1071" i="17"/>
  <c r="L1072" i="17"/>
  <c r="L1073" i="17"/>
  <c r="L1074" i="17"/>
  <c r="L1075" i="17"/>
  <c r="L1076" i="17"/>
  <c r="L1077" i="17"/>
  <c r="L1078" i="17"/>
  <c r="L1079" i="17"/>
  <c r="L1080" i="17"/>
  <c r="L1081" i="17"/>
  <c r="L1082" i="17"/>
  <c r="L1083" i="17"/>
  <c r="L1084" i="17"/>
  <c r="L1085" i="17"/>
  <c r="L1086" i="17"/>
  <c r="L1087" i="17"/>
  <c r="L1088" i="17"/>
  <c r="L1089" i="17"/>
  <c r="L1090" i="17"/>
  <c r="L1091" i="17"/>
  <c r="L1092" i="17"/>
  <c r="L1093" i="17"/>
  <c r="L1094" i="17"/>
  <c r="L1095" i="17"/>
  <c r="L1096" i="17"/>
  <c r="L1097" i="17"/>
  <c r="L1098" i="17"/>
  <c r="L1099" i="17"/>
  <c r="L1100" i="17"/>
  <c r="L1101" i="17"/>
  <c r="L1102" i="17"/>
  <c r="L1103" i="17"/>
  <c r="L1104" i="17"/>
  <c r="L1105" i="17"/>
  <c r="L1106" i="17"/>
  <c r="L1107" i="17"/>
  <c r="L1108" i="17"/>
  <c r="L1109" i="17"/>
  <c r="L1110" i="17"/>
  <c r="L1111" i="17"/>
  <c r="L1112" i="17"/>
  <c r="L1113" i="17"/>
  <c r="L1114" i="17"/>
  <c r="L1115" i="17"/>
  <c r="L1116" i="17"/>
  <c r="L1117" i="17"/>
  <c r="L1118" i="17"/>
  <c r="L1119" i="17"/>
  <c r="L1120" i="17"/>
  <c r="L1121" i="17"/>
  <c r="L1122" i="17"/>
  <c r="L1123" i="17"/>
  <c r="L1124" i="17"/>
  <c r="L1125" i="17"/>
  <c r="L1126" i="17"/>
  <c r="L1127" i="17"/>
  <c r="L1128" i="17"/>
  <c r="L1129" i="17"/>
  <c r="L1130" i="17"/>
  <c r="L1131" i="17"/>
  <c r="L1132" i="17"/>
  <c r="L1133" i="17"/>
  <c r="L1134" i="17"/>
  <c r="L1135" i="17"/>
  <c r="L1136" i="17"/>
  <c r="L1137" i="17"/>
  <c r="L1138" i="17"/>
  <c r="L1139" i="17"/>
  <c r="L1140" i="17"/>
  <c r="L1141" i="17"/>
  <c r="L1142" i="17"/>
  <c r="L1143" i="17"/>
  <c r="L1144" i="17"/>
  <c r="L1145" i="17"/>
  <c r="L1146" i="17"/>
  <c r="L1147" i="17"/>
  <c r="L1148" i="17"/>
  <c r="L1149" i="17"/>
  <c r="L1150" i="17"/>
  <c r="L1151" i="17"/>
  <c r="L1152" i="17"/>
  <c r="L1153" i="17"/>
  <c r="L1154" i="17"/>
  <c r="L1155" i="17"/>
  <c r="L1156" i="17"/>
  <c r="L1157" i="17"/>
  <c r="L1158" i="17"/>
  <c r="L1159" i="17"/>
  <c r="L1160" i="17"/>
  <c r="L1161" i="17"/>
  <c r="L1162" i="17"/>
  <c r="L1163" i="17"/>
  <c r="L1164" i="17"/>
  <c r="L1165" i="17"/>
  <c r="L1166" i="17"/>
  <c r="L1167" i="17"/>
  <c r="L1168" i="17"/>
  <c r="L1169" i="17"/>
  <c r="L1170" i="17"/>
  <c r="L1171" i="17"/>
  <c r="L1172" i="17"/>
  <c r="L1173" i="17"/>
  <c r="L1174" i="17"/>
  <c r="L1175" i="17"/>
  <c r="L1176" i="17"/>
  <c r="L1177" i="17"/>
  <c r="L1178" i="17"/>
  <c r="L1179" i="17"/>
  <c r="L1180" i="17"/>
  <c r="L1181" i="17"/>
  <c r="L1182" i="17"/>
  <c r="L1183" i="17"/>
  <c r="L1184" i="17"/>
  <c r="L1185" i="17"/>
  <c r="L1186" i="17"/>
  <c r="L1187" i="17"/>
  <c r="L1188" i="17"/>
  <c r="L1189" i="17"/>
  <c r="L1190" i="17"/>
  <c r="L1191" i="17"/>
  <c r="L1192" i="17"/>
  <c r="L1193" i="17"/>
  <c r="L1194" i="17"/>
  <c r="L1195" i="17"/>
  <c r="L1196" i="17"/>
  <c r="L1197" i="17"/>
  <c r="L1198" i="17"/>
  <c r="L1199" i="17"/>
  <c r="L1200" i="17"/>
  <c r="L1201" i="17"/>
  <c r="L1202" i="17"/>
  <c r="L1203" i="17"/>
  <c r="L1204" i="17"/>
  <c r="L1205" i="17"/>
  <c r="L1206" i="17"/>
  <c r="L1207" i="17"/>
  <c r="L1208" i="17"/>
  <c r="L1209" i="17"/>
  <c r="L1210" i="17"/>
  <c r="L1211" i="17"/>
  <c r="L1212" i="17"/>
  <c r="L1213" i="17"/>
  <c r="L1214" i="17"/>
  <c r="L1215" i="17"/>
  <c r="L1216" i="17"/>
  <c r="L1217" i="17"/>
  <c r="L1218" i="17"/>
  <c r="L1219" i="17"/>
  <c r="L1220" i="17"/>
  <c r="L1221" i="17"/>
  <c r="L1222" i="17"/>
  <c r="L1223" i="17"/>
  <c r="L1224" i="17"/>
  <c r="L1225" i="17"/>
  <c r="L1226" i="17"/>
  <c r="L1227" i="17"/>
  <c r="L1228" i="17"/>
  <c r="L1229" i="17"/>
  <c r="L1230" i="17"/>
  <c r="L1231" i="17"/>
  <c r="L1232" i="17"/>
  <c r="L1233" i="17"/>
  <c r="L1234" i="17"/>
  <c r="L1235" i="17"/>
  <c r="L1236" i="17"/>
  <c r="L1237" i="17"/>
  <c r="L1238" i="17"/>
  <c r="L1239" i="17"/>
  <c r="L1240" i="17"/>
  <c r="L1241" i="17"/>
  <c r="L1242" i="17"/>
  <c r="L1243" i="17"/>
  <c r="L1244" i="17"/>
  <c r="L1245" i="17"/>
  <c r="L1246" i="17"/>
  <c r="L1247" i="17"/>
  <c r="L1248" i="17"/>
  <c r="L1249" i="17"/>
  <c r="L1250" i="17"/>
  <c r="L1251" i="17"/>
  <c r="L1252" i="17"/>
  <c r="L1253" i="17"/>
  <c r="L1254" i="17"/>
  <c r="L1255" i="17"/>
  <c r="L1256" i="17"/>
  <c r="L1257" i="17"/>
  <c r="L1258" i="17"/>
  <c r="L1259" i="17"/>
  <c r="L1260" i="17"/>
  <c r="L1261" i="17"/>
  <c r="L1262" i="17"/>
  <c r="L1263" i="17"/>
  <c r="L1264" i="17"/>
  <c r="L1265" i="17"/>
  <c r="L1266" i="17"/>
  <c r="L1267" i="17"/>
  <c r="L1268" i="17"/>
  <c r="L1269" i="17"/>
  <c r="L1270" i="17"/>
  <c r="L1271" i="17"/>
  <c r="L1272" i="17"/>
  <c r="L1273" i="17"/>
  <c r="L1274" i="17"/>
  <c r="L1275" i="17"/>
  <c r="L1276" i="17"/>
  <c r="L1277" i="17"/>
  <c r="L1278" i="17"/>
  <c r="L1279" i="17"/>
  <c r="L1280" i="17"/>
  <c r="L1281" i="17"/>
  <c r="L1282" i="17"/>
  <c r="L1283" i="17"/>
  <c r="L1284" i="17"/>
  <c r="L1285" i="17"/>
  <c r="L1286" i="17"/>
  <c r="L1287" i="17"/>
  <c r="L1288" i="17"/>
  <c r="L1289" i="17"/>
  <c r="L1290" i="17"/>
  <c r="L1291" i="17"/>
  <c r="L1292" i="17"/>
  <c r="L1293" i="17"/>
  <c r="L1294" i="17"/>
  <c r="L1295" i="17"/>
  <c r="L1296" i="17"/>
  <c r="L1297" i="17"/>
  <c r="L1298" i="17"/>
  <c r="L1299" i="17"/>
  <c r="L1300" i="17"/>
  <c r="L1301" i="17"/>
  <c r="L1302" i="17"/>
  <c r="L1303" i="17"/>
  <c r="L1304" i="17"/>
  <c r="L1305" i="17"/>
  <c r="L1306" i="17"/>
  <c r="L1307" i="17"/>
  <c r="L1308" i="17"/>
  <c r="L1309" i="17"/>
  <c r="L1310" i="17"/>
  <c r="L1311" i="17"/>
  <c r="L1312" i="17"/>
  <c r="L1313" i="17"/>
  <c r="L1314" i="17"/>
  <c r="L1315" i="17"/>
  <c r="L1316" i="17"/>
  <c r="L1317" i="17"/>
  <c r="L1318" i="17"/>
  <c r="L1319" i="17"/>
  <c r="L1320" i="17"/>
  <c r="L1321" i="17"/>
  <c r="L1322" i="17"/>
  <c r="L1323" i="17"/>
  <c r="L1324" i="17"/>
  <c r="L1325" i="17"/>
  <c r="L1326" i="17"/>
  <c r="L1327" i="17"/>
  <c r="L1328" i="17"/>
  <c r="L1329" i="17"/>
  <c r="L1330" i="17"/>
  <c r="L1331" i="17"/>
  <c r="L1332" i="17"/>
  <c r="L1333" i="17"/>
  <c r="L1334" i="17"/>
  <c r="L1335" i="17"/>
  <c r="L1336" i="17"/>
  <c r="L1337" i="17"/>
  <c r="L1338" i="17"/>
  <c r="L1339" i="17"/>
  <c r="L1340" i="17"/>
  <c r="L1341" i="17"/>
  <c r="L1342" i="17"/>
  <c r="L1343" i="17"/>
  <c r="L1344" i="17"/>
  <c r="L1345" i="17"/>
  <c r="L1346" i="17"/>
  <c r="L1347" i="17"/>
  <c r="L1348" i="17"/>
  <c r="L1349" i="17"/>
  <c r="L1350" i="17"/>
  <c r="L1351" i="17"/>
  <c r="L1352" i="17"/>
  <c r="L1353" i="17"/>
  <c r="L1354" i="17"/>
  <c r="L1355" i="17"/>
  <c r="L1356" i="17"/>
  <c r="L1357" i="17"/>
  <c r="L1358" i="17"/>
  <c r="L1359" i="17"/>
  <c r="L1360" i="17"/>
  <c r="L1361" i="17"/>
  <c r="L1362" i="17"/>
  <c r="L1363" i="17"/>
  <c r="L1364" i="17"/>
  <c r="L1365" i="17"/>
  <c r="L1366" i="17"/>
  <c r="L1367" i="17"/>
  <c r="L1368" i="17"/>
  <c r="L1369" i="17"/>
  <c r="L1370" i="17"/>
  <c r="L1371" i="17"/>
  <c r="L1372" i="17"/>
  <c r="L1373" i="17"/>
  <c r="L1374" i="17"/>
  <c r="L1375" i="17"/>
  <c r="L1376" i="17"/>
  <c r="L1377" i="17"/>
  <c r="L1378" i="17"/>
  <c r="L1379" i="17"/>
  <c r="L1380" i="17"/>
  <c r="L1381" i="17"/>
  <c r="L1382" i="17"/>
  <c r="L1383" i="17"/>
  <c r="L1384" i="17"/>
  <c r="L1385" i="17"/>
  <c r="L1386" i="17"/>
  <c r="L1387" i="17"/>
  <c r="L1388" i="17"/>
  <c r="L1389" i="17"/>
  <c r="L1390" i="17"/>
  <c r="L1391" i="17"/>
  <c r="L1392" i="17"/>
  <c r="L1393" i="17"/>
  <c r="L1394" i="17"/>
  <c r="L1395" i="17"/>
  <c r="L1396" i="17"/>
  <c r="L1397" i="17"/>
  <c r="L1398" i="17"/>
  <c r="L1399" i="17"/>
  <c r="L1400" i="17"/>
  <c r="L1401" i="17"/>
  <c r="L1402" i="17"/>
  <c r="L1403" i="17"/>
  <c r="L1404" i="17"/>
  <c r="L1405" i="17"/>
  <c r="L1406" i="17"/>
  <c r="L1407" i="17"/>
  <c r="L1408" i="17"/>
  <c r="L1409" i="17"/>
  <c r="L1410" i="17"/>
  <c r="L1411" i="17"/>
  <c r="L1412" i="17"/>
  <c r="L1413" i="17"/>
  <c r="L1414" i="17"/>
  <c r="L1415" i="17"/>
  <c r="L1416" i="17"/>
  <c r="L1417" i="17"/>
  <c r="L1418" i="17"/>
  <c r="L1419" i="17"/>
  <c r="L1420" i="17"/>
  <c r="L1421" i="17"/>
  <c r="L1422" i="17"/>
  <c r="L1423" i="17"/>
  <c r="L1424" i="17"/>
  <c r="L1425" i="17"/>
  <c r="L1426" i="17"/>
  <c r="L1427" i="17"/>
  <c r="L1428" i="17"/>
  <c r="L1429" i="17"/>
  <c r="L1430" i="17"/>
  <c r="L1431" i="17"/>
  <c r="L1432" i="17"/>
  <c r="L1433" i="17"/>
  <c r="L1434" i="17"/>
  <c r="L1435" i="17"/>
  <c r="L1436" i="17"/>
  <c r="L1437" i="17"/>
  <c r="L1438" i="17"/>
  <c r="L1439" i="17"/>
  <c r="L1440" i="17"/>
  <c r="L1441" i="17"/>
  <c r="L1442" i="17"/>
  <c r="L1443" i="17"/>
  <c r="L1444" i="17"/>
  <c r="L1445" i="17"/>
  <c r="L1446" i="17"/>
  <c r="L1447" i="17"/>
  <c r="L1448" i="17"/>
  <c r="L1449" i="17"/>
  <c r="L1450" i="17"/>
  <c r="L1451" i="17"/>
  <c r="L1452" i="17"/>
  <c r="L1453" i="17"/>
  <c r="L1454" i="17"/>
  <c r="L1455" i="17"/>
  <c r="L1456" i="17"/>
  <c r="L1457" i="17"/>
  <c r="L1458" i="17"/>
  <c r="L1459" i="17"/>
  <c r="L1460" i="17"/>
  <c r="L1461" i="17"/>
  <c r="L1462" i="17"/>
  <c r="L1463" i="17"/>
  <c r="L1464" i="17"/>
  <c r="L1465" i="17"/>
  <c r="L1466" i="17"/>
  <c r="L1467" i="17"/>
  <c r="L1468" i="17"/>
  <c r="L1469" i="17"/>
  <c r="L1470" i="17"/>
  <c r="L1471" i="17"/>
  <c r="L1472" i="17"/>
  <c r="L1473" i="17"/>
  <c r="L1474" i="17"/>
  <c r="L1475" i="17"/>
  <c r="L1476" i="17"/>
  <c r="L1477" i="17"/>
  <c r="L1478" i="17"/>
  <c r="L1479" i="17"/>
  <c r="L1480" i="17"/>
  <c r="L1481" i="17"/>
  <c r="L1482" i="17"/>
  <c r="L1483" i="17"/>
  <c r="L1484" i="17"/>
  <c r="L1485" i="17"/>
  <c r="L1486" i="17"/>
  <c r="L1487" i="17"/>
  <c r="L1488" i="17"/>
  <c r="L1489" i="17"/>
  <c r="L1490" i="17"/>
  <c r="L1491" i="17"/>
  <c r="L1492" i="17"/>
  <c r="L1493" i="17"/>
  <c r="L1494" i="17"/>
  <c r="L1495" i="17"/>
  <c r="L1496" i="17"/>
  <c r="L1497" i="17"/>
  <c r="L1498" i="17"/>
  <c r="L1499" i="17"/>
  <c r="L1500" i="17"/>
  <c r="L1501" i="17"/>
  <c r="L1502" i="17"/>
  <c r="L1503" i="17"/>
  <c r="L1504" i="17"/>
  <c r="L1505" i="17"/>
  <c r="L1506" i="17"/>
  <c r="L1507" i="17"/>
  <c r="L1508" i="17"/>
  <c r="L1509" i="17"/>
  <c r="L1510" i="17"/>
  <c r="L1511" i="17"/>
  <c r="L1512" i="17"/>
  <c r="L1513" i="17"/>
  <c r="L1514" i="17"/>
  <c r="L1515" i="17"/>
  <c r="L1516" i="17"/>
  <c r="L1517" i="17"/>
  <c r="L1518" i="17"/>
  <c r="L1519" i="17"/>
  <c r="L1520" i="17"/>
  <c r="L1521" i="17"/>
  <c r="L1522" i="17"/>
  <c r="L1523" i="17"/>
  <c r="L1524" i="17"/>
  <c r="L1525" i="17"/>
  <c r="L1526" i="17"/>
  <c r="L1527" i="17"/>
  <c r="L1528" i="17"/>
  <c r="L1529" i="17"/>
  <c r="L1530" i="17"/>
  <c r="L1531" i="17"/>
  <c r="L1532" i="17"/>
  <c r="L1533" i="17"/>
  <c r="L1534" i="17"/>
  <c r="L1535" i="17"/>
  <c r="L1536" i="17"/>
  <c r="L1537" i="17"/>
  <c r="L1538" i="17"/>
  <c r="L1539" i="17"/>
  <c r="L1540" i="17"/>
  <c r="L1541" i="17"/>
  <c r="L1542" i="17"/>
  <c r="L1543" i="17"/>
  <c r="L1544" i="17"/>
  <c r="L1545" i="17"/>
  <c r="L1546" i="17"/>
  <c r="L1547" i="17"/>
  <c r="L1548" i="17"/>
  <c r="L1549" i="17"/>
  <c r="L1550" i="17"/>
  <c r="L1551" i="17"/>
  <c r="L1552" i="17"/>
  <c r="L1553" i="17"/>
  <c r="L1554" i="17"/>
  <c r="L1555" i="17"/>
  <c r="L1556" i="17"/>
  <c r="L1557" i="17"/>
  <c r="L1558" i="17"/>
  <c r="L1559" i="17"/>
  <c r="L1560" i="17"/>
  <c r="L1561" i="17"/>
  <c r="L1562" i="17"/>
  <c r="L1563" i="17"/>
  <c r="L1564" i="17"/>
  <c r="L1565" i="17"/>
  <c r="L1566" i="17"/>
  <c r="L1567" i="17"/>
  <c r="L1568" i="17"/>
  <c r="L1569" i="17"/>
  <c r="L1570" i="17"/>
  <c r="L1571" i="17"/>
  <c r="L1572" i="17"/>
  <c r="L1573" i="17"/>
  <c r="L1574" i="17"/>
  <c r="L1575" i="17"/>
  <c r="L1576" i="17"/>
  <c r="L1577" i="17"/>
  <c r="L1578" i="17"/>
  <c r="L1579" i="17"/>
  <c r="L1580" i="17"/>
  <c r="L1581" i="17"/>
  <c r="L1582" i="17"/>
  <c r="L1583" i="17"/>
  <c r="L1584" i="17"/>
  <c r="L1585" i="17"/>
  <c r="L1586" i="17"/>
  <c r="L1587" i="17"/>
  <c r="L1588" i="17"/>
  <c r="L1589" i="17"/>
  <c r="L1590" i="17"/>
  <c r="L1591" i="17"/>
  <c r="L1592" i="17"/>
  <c r="L1593" i="17"/>
  <c r="L1594" i="17"/>
  <c r="L1595" i="17"/>
  <c r="L1596" i="17"/>
  <c r="L1597" i="17"/>
  <c r="L1598" i="17"/>
  <c r="L1599" i="17"/>
  <c r="L1600" i="17"/>
  <c r="L1601" i="17"/>
  <c r="L1602" i="17"/>
  <c r="L1603" i="17"/>
  <c r="L1604" i="17"/>
  <c r="L1605" i="17"/>
  <c r="L1606" i="17"/>
  <c r="L1607" i="17"/>
  <c r="L1608" i="17"/>
  <c r="L1609" i="17"/>
  <c r="L1610" i="17"/>
  <c r="L1611" i="17"/>
  <c r="L1612" i="17"/>
  <c r="L1613" i="17"/>
  <c r="L1614" i="17"/>
  <c r="L1615" i="17"/>
  <c r="L1616" i="17"/>
  <c r="L1617" i="17"/>
  <c r="L1618" i="17"/>
  <c r="L1619" i="17"/>
  <c r="L1620" i="17"/>
  <c r="L1621" i="17"/>
  <c r="L1622" i="17"/>
  <c r="L1623" i="17"/>
  <c r="L1624" i="17"/>
  <c r="L1625" i="17"/>
  <c r="L1626" i="17"/>
  <c r="L1627" i="17"/>
  <c r="L1628" i="17"/>
  <c r="L1629" i="17"/>
  <c r="L1630" i="17"/>
  <c r="L1631" i="17"/>
  <c r="L1632" i="17"/>
  <c r="L1633" i="17"/>
  <c r="L1634" i="17"/>
  <c r="L1635" i="17"/>
  <c r="L1636" i="17"/>
  <c r="L1637" i="17"/>
  <c r="L1638" i="17"/>
  <c r="L1639" i="17"/>
  <c r="L1640" i="17"/>
  <c r="L1641" i="17"/>
  <c r="L1642" i="17"/>
  <c r="L1643" i="17"/>
  <c r="L1644" i="17"/>
  <c r="L1645" i="17"/>
  <c r="L1646" i="17"/>
  <c r="L1647" i="17"/>
  <c r="L1648" i="17"/>
  <c r="L1649" i="17"/>
  <c r="L1650" i="17"/>
  <c r="L1651" i="17"/>
  <c r="L1652" i="17"/>
  <c r="L1653" i="17"/>
  <c r="L1654" i="17"/>
  <c r="L1655" i="17"/>
  <c r="L1656" i="17"/>
  <c r="L1657" i="17"/>
  <c r="L1658" i="17"/>
  <c r="L1659" i="17"/>
  <c r="L1660" i="17"/>
  <c r="L1661" i="17"/>
  <c r="L1662" i="17"/>
  <c r="L1663" i="17"/>
  <c r="L1664" i="17"/>
  <c r="L1665" i="17"/>
  <c r="L1666" i="17"/>
  <c r="L1667" i="17"/>
  <c r="L1668" i="17"/>
  <c r="L1669" i="17"/>
  <c r="L1670" i="17"/>
  <c r="L1671" i="17"/>
  <c r="L1672" i="17"/>
  <c r="L1673" i="17"/>
  <c r="L1674" i="17"/>
  <c r="L1675" i="17"/>
  <c r="L1676" i="17"/>
  <c r="L1677" i="17"/>
  <c r="L1678" i="17"/>
  <c r="L1679" i="17"/>
  <c r="L1680" i="17"/>
  <c r="L1681" i="17"/>
  <c r="L1682" i="17"/>
  <c r="L1683" i="17"/>
  <c r="L1684" i="17"/>
  <c r="L1685" i="17"/>
  <c r="L1686" i="17"/>
  <c r="L1687" i="17"/>
  <c r="L1688" i="17"/>
  <c r="L1689" i="17"/>
  <c r="L1690" i="17"/>
  <c r="L1691" i="17"/>
  <c r="L1692" i="17"/>
  <c r="L1693" i="17"/>
  <c r="L1694" i="17"/>
  <c r="L1695" i="17"/>
  <c r="L1696" i="17"/>
  <c r="L1697" i="17"/>
  <c r="L1698" i="17"/>
  <c r="L1699" i="17"/>
  <c r="L1700" i="17"/>
  <c r="L1701" i="17"/>
  <c r="L1702" i="17"/>
  <c r="L1703" i="17"/>
  <c r="L1704" i="17"/>
  <c r="L1705" i="17"/>
  <c r="L1706" i="17"/>
  <c r="L1707" i="17"/>
  <c r="L1708" i="17"/>
  <c r="L1709" i="17"/>
  <c r="L1710" i="17"/>
  <c r="L1711" i="17"/>
  <c r="L1712" i="17"/>
  <c r="L1713" i="17"/>
  <c r="L1714" i="17"/>
  <c r="L1715" i="17"/>
  <c r="L1716" i="17"/>
  <c r="L1717" i="17"/>
  <c r="L1718" i="17"/>
  <c r="L1719" i="17"/>
  <c r="L1720" i="17"/>
  <c r="L1721" i="17"/>
  <c r="L1722" i="17"/>
  <c r="L1723" i="17"/>
  <c r="L1724" i="17"/>
  <c r="L1725" i="17"/>
  <c r="L1726" i="17"/>
  <c r="L1727" i="17"/>
  <c r="L1728" i="17"/>
  <c r="L1729" i="17"/>
  <c r="L1730" i="17"/>
  <c r="L1731" i="17"/>
  <c r="L1732" i="17"/>
  <c r="L1733" i="17"/>
  <c r="L1734" i="17"/>
  <c r="L1735" i="17"/>
  <c r="L1736" i="17"/>
  <c r="L1737" i="17"/>
  <c r="L1738" i="17"/>
  <c r="L1739" i="17"/>
  <c r="L1740" i="17"/>
  <c r="L1741" i="17"/>
  <c r="L1742" i="17"/>
  <c r="L1743" i="17"/>
  <c r="L1744" i="17"/>
  <c r="L1745" i="17"/>
  <c r="L1746" i="17"/>
  <c r="L1747" i="17"/>
  <c r="L1748" i="17"/>
  <c r="L1749" i="17"/>
  <c r="L1750" i="17"/>
  <c r="L1751" i="17"/>
  <c r="L1752" i="17"/>
  <c r="L1753" i="17"/>
  <c r="L1754" i="17"/>
  <c r="L1755" i="17"/>
  <c r="L1756" i="17"/>
  <c r="L1757" i="17"/>
  <c r="L1758" i="17"/>
  <c r="L1759" i="17"/>
  <c r="L1760" i="17"/>
  <c r="L1761" i="17"/>
  <c r="L1762" i="17"/>
  <c r="L1763" i="17"/>
  <c r="L1764" i="17"/>
  <c r="L1765" i="17"/>
  <c r="L1766" i="17"/>
  <c r="L1767" i="17"/>
  <c r="L1768" i="17"/>
  <c r="L1769" i="17"/>
  <c r="L1770" i="17"/>
  <c r="L1771" i="17"/>
  <c r="L1772" i="17"/>
  <c r="L1773" i="17"/>
  <c r="L1774" i="17"/>
  <c r="L1775" i="17"/>
  <c r="L1776" i="17"/>
  <c r="L1777" i="17"/>
  <c r="L1778" i="17"/>
  <c r="L1779" i="17"/>
  <c r="L1780" i="17"/>
  <c r="L1781" i="17"/>
  <c r="L1782" i="17"/>
  <c r="L1783" i="17"/>
  <c r="L1784" i="17"/>
  <c r="L1785" i="17"/>
  <c r="L1786" i="17"/>
  <c r="L1787" i="17"/>
  <c r="L1788" i="17"/>
  <c r="L1789" i="17"/>
  <c r="L1790" i="17"/>
  <c r="L1791" i="17"/>
  <c r="L1792" i="17"/>
  <c r="L1793" i="17"/>
  <c r="L1794" i="17"/>
  <c r="L1795" i="17"/>
  <c r="L1796" i="17"/>
  <c r="L1797" i="17"/>
  <c r="L1798" i="17"/>
  <c r="L1799" i="17"/>
  <c r="L1800" i="17"/>
  <c r="L1801" i="17"/>
  <c r="L1802" i="17"/>
  <c r="L1803" i="17"/>
  <c r="L1804" i="17"/>
  <c r="L1805" i="17"/>
  <c r="L1806" i="17"/>
  <c r="L1807" i="17"/>
  <c r="L1808" i="17"/>
  <c r="L1809" i="17"/>
  <c r="L1810" i="17"/>
  <c r="L1811" i="17"/>
  <c r="L1812" i="17"/>
  <c r="L1813" i="17"/>
  <c r="L1814" i="17"/>
  <c r="L1815" i="17"/>
  <c r="L1816" i="17"/>
  <c r="L1817" i="17"/>
  <c r="L1818" i="17"/>
  <c r="L1819" i="17"/>
  <c r="L1820" i="17"/>
  <c r="L1821" i="17"/>
  <c r="L1822" i="17"/>
  <c r="L1823" i="17"/>
  <c r="L1824" i="17"/>
  <c r="L1825" i="17"/>
  <c r="L1826" i="17"/>
  <c r="L1827" i="17"/>
  <c r="L1828" i="17"/>
  <c r="L1829" i="17"/>
  <c r="L1830" i="17"/>
  <c r="L1831" i="17"/>
  <c r="L1832" i="17"/>
  <c r="L1833" i="17"/>
  <c r="L1834" i="17"/>
  <c r="L1835" i="17"/>
  <c r="L1836" i="17"/>
  <c r="L1837" i="17"/>
  <c r="L1838" i="17"/>
  <c r="L1839" i="17"/>
  <c r="L1840" i="17"/>
  <c r="L1841" i="17"/>
  <c r="L1842" i="17"/>
  <c r="L1843" i="17"/>
  <c r="L1844" i="17"/>
  <c r="L1845" i="17"/>
  <c r="L1846" i="17"/>
  <c r="L1847" i="17"/>
  <c r="L1848" i="17"/>
  <c r="L1849" i="17"/>
  <c r="L1850" i="17"/>
  <c r="L1851" i="17"/>
  <c r="L1852" i="17"/>
  <c r="L1853" i="17"/>
  <c r="L1854" i="17"/>
  <c r="L1855" i="17"/>
  <c r="L1856" i="17"/>
  <c r="L1857" i="17"/>
  <c r="L1858" i="17"/>
  <c r="L1859" i="17"/>
  <c r="L1860" i="17"/>
  <c r="L1861" i="17"/>
  <c r="L1862" i="17"/>
  <c r="L1863" i="17"/>
  <c r="L1864" i="17"/>
  <c r="L1865" i="17"/>
  <c r="L1866" i="17"/>
  <c r="L1867" i="17"/>
  <c r="L1868" i="17"/>
  <c r="L1869" i="17"/>
  <c r="L1870" i="17"/>
  <c r="L1871" i="17"/>
  <c r="L1872" i="17"/>
  <c r="L1873" i="17"/>
  <c r="L1874" i="17"/>
  <c r="L1875" i="17"/>
  <c r="L1876" i="17"/>
  <c r="L1877" i="17"/>
  <c r="L1878" i="17"/>
  <c r="L1879" i="17"/>
  <c r="L1880" i="17"/>
  <c r="L1881" i="17"/>
  <c r="L1882" i="17"/>
  <c r="L1883" i="17"/>
  <c r="L1884" i="17"/>
  <c r="L1885" i="17"/>
  <c r="L1886" i="17"/>
  <c r="L1887" i="17"/>
  <c r="L1888" i="17"/>
  <c r="L1889" i="17"/>
  <c r="L1890" i="17"/>
  <c r="L1891" i="17"/>
  <c r="L1892" i="17"/>
  <c r="L1893" i="17"/>
  <c r="L1894" i="17"/>
  <c r="L1895" i="17"/>
  <c r="L1896" i="17"/>
  <c r="L1897" i="17"/>
  <c r="L1898" i="17"/>
  <c r="L1899" i="17"/>
  <c r="L1900" i="17"/>
  <c r="L1901" i="17"/>
  <c r="L1902" i="17"/>
  <c r="L1903" i="17"/>
  <c r="L1904" i="17"/>
  <c r="L1905" i="17"/>
  <c r="L1906" i="17"/>
  <c r="L1907" i="17"/>
  <c r="L1908" i="17"/>
  <c r="L1909" i="17"/>
  <c r="L1910" i="17"/>
  <c r="L1911" i="17"/>
  <c r="L1912" i="17"/>
  <c r="L1913" i="17"/>
  <c r="L1914" i="17"/>
  <c r="L1915" i="17"/>
  <c r="L1916" i="17"/>
  <c r="L1917" i="17"/>
  <c r="L1918" i="17"/>
  <c r="L1919" i="17"/>
  <c r="L1920" i="17"/>
  <c r="L1921" i="17"/>
  <c r="L1922" i="17"/>
  <c r="L1923" i="17"/>
  <c r="L1924" i="17"/>
  <c r="L1925" i="17"/>
  <c r="L1926" i="17"/>
  <c r="L1927" i="17"/>
  <c r="L1928" i="17"/>
  <c r="L1929" i="17"/>
  <c r="L1930" i="17"/>
  <c r="L1931" i="17"/>
  <c r="L1932" i="17"/>
  <c r="L1933" i="17"/>
  <c r="L1934" i="17"/>
  <c r="L1935" i="17"/>
  <c r="L1936" i="17"/>
  <c r="L1937" i="17"/>
  <c r="L1938" i="17"/>
  <c r="L1939" i="17"/>
  <c r="L1940" i="17"/>
  <c r="L1941" i="17"/>
  <c r="L1942" i="17"/>
  <c r="L1943" i="17"/>
  <c r="L1944" i="17"/>
  <c r="L1945" i="17"/>
  <c r="L1946" i="17"/>
  <c r="L1947" i="17"/>
  <c r="L1948" i="17"/>
  <c r="L1949" i="17"/>
  <c r="L1950" i="17"/>
  <c r="L1951" i="17"/>
  <c r="L1952" i="17"/>
  <c r="L1953" i="17"/>
  <c r="L1954" i="17"/>
  <c r="L1955" i="17"/>
  <c r="L1956" i="17"/>
  <c r="L1957" i="17"/>
  <c r="L1958" i="17"/>
  <c r="L1959" i="17"/>
  <c r="L1960" i="17"/>
  <c r="L1961" i="17"/>
  <c r="L1962" i="17"/>
  <c r="L1963" i="17"/>
  <c r="L1964" i="17"/>
  <c r="L1965" i="17"/>
  <c r="L1966" i="17"/>
  <c r="L1967" i="17"/>
  <c r="L1968" i="17"/>
  <c r="L1969" i="17"/>
  <c r="L1970" i="17"/>
  <c r="L1971" i="17"/>
  <c r="L1972" i="17"/>
  <c r="L1973" i="17"/>
  <c r="L1974" i="17"/>
  <c r="L1975" i="17"/>
  <c r="L1976" i="17"/>
  <c r="L1977" i="17"/>
  <c r="L1978" i="17"/>
  <c r="L1979" i="17"/>
  <c r="L1980" i="17"/>
  <c r="L1981" i="17"/>
  <c r="L1982" i="17"/>
  <c r="L1983" i="17"/>
  <c r="L1984" i="17"/>
  <c r="L1985" i="17"/>
  <c r="L1986" i="17"/>
  <c r="L1987" i="17"/>
  <c r="L1988" i="17"/>
  <c r="L1989" i="17"/>
  <c r="L1990" i="17"/>
  <c r="L1991" i="17"/>
  <c r="L1992" i="17"/>
  <c r="L1993" i="17"/>
  <c r="L1994" i="17"/>
  <c r="L1995" i="17"/>
  <c r="L1996" i="17"/>
  <c r="L1997" i="17"/>
  <c r="L1998" i="17"/>
  <c r="L1999" i="17"/>
  <c r="L2000" i="17"/>
  <c r="L2001" i="17"/>
  <c r="L2002" i="17"/>
  <c r="L2003" i="17"/>
  <c r="L2004" i="17"/>
  <c r="L2005" i="17"/>
  <c r="L2006" i="17"/>
  <c r="L2007" i="17"/>
  <c r="L2008" i="17"/>
  <c r="L2009" i="17"/>
  <c r="L2010" i="17"/>
  <c r="L2011" i="17"/>
  <c r="L2012" i="17"/>
  <c r="L2013" i="17"/>
  <c r="L2014" i="17"/>
  <c r="L2015" i="17"/>
  <c r="L2016" i="17"/>
  <c r="L2017" i="17"/>
  <c r="L2018" i="17"/>
  <c r="L2019" i="17"/>
  <c r="L2020" i="17"/>
  <c r="L2021" i="17"/>
  <c r="L2022" i="17"/>
  <c r="L2023" i="17"/>
  <c r="L2024" i="17"/>
  <c r="L2025" i="17"/>
  <c r="L2026" i="17"/>
  <c r="L2027" i="17"/>
  <c r="L2028" i="17"/>
  <c r="L2029" i="17"/>
  <c r="L2030" i="17"/>
  <c r="L2031" i="17"/>
  <c r="L2032" i="17"/>
  <c r="L2033" i="17"/>
  <c r="L2034" i="17"/>
  <c r="L2035" i="17"/>
  <c r="L2036" i="17"/>
  <c r="L2037" i="17"/>
  <c r="L2038" i="17"/>
  <c r="L2039" i="17"/>
  <c r="L2040" i="17"/>
  <c r="L2041" i="17"/>
  <c r="L2042" i="17"/>
  <c r="L2043" i="17"/>
  <c r="L2044" i="17"/>
  <c r="L2045" i="17"/>
  <c r="L2046" i="17"/>
  <c r="L2047" i="17"/>
  <c r="L2048" i="17"/>
  <c r="L2049" i="17"/>
  <c r="L2050" i="17"/>
  <c r="L2051" i="17"/>
  <c r="L2052" i="17"/>
  <c r="L2053" i="17"/>
  <c r="L2054" i="17"/>
  <c r="L2055" i="17"/>
  <c r="L2056" i="17"/>
  <c r="L2057" i="17"/>
  <c r="L2058" i="17"/>
  <c r="L2059" i="17"/>
  <c r="L2060" i="17"/>
  <c r="L2061" i="17"/>
  <c r="L2062" i="17"/>
  <c r="L2063" i="17"/>
  <c r="L2064" i="17"/>
  <c r="L2065" i="17"/>
  <c r="L2066" i="17"/>
  <c r="L2067" i="17"/>
  <c r="L2068" i="17"/>
  <c r="L2069" i="17"/>
  <c r="L2070" i="17"/>
  <c r="L2071" i="17"/>
  <c r="L2072" i="17"/>
  <c r="L2073" i="17"/>
  <c r="L2074" i="17"/>
  <c r="L2075" i="17"/>
  <c r="L2076" i="17"/>
  <c r="L2077" i="17"/>
  <c r="L2078" i="17"/>
  <c r="L2079" i="17"/>
  <c r="L2080" i="17"/>
  <c r="L2081" i="17"/>
  <c r="L2082" i="17"/>
  <c r="L2083" i="17"/>
  <c r="L2084" i="17"/>
  <c r="L2085" i="17"/>
  <c r="L2086" i="17"/>
  <c r="L2087" i="17"/>
  <c r="L2088" i="17"/>
  <c r="L2089" i="17"/>
  <c r="L2090" i="17"/>
  <c r="L2091" i="17"/>
  <c r="L2092" i="17"/>
  <c r="L2093" i="17"/>
  <c r="L2094" i="17"/>
  <c r="L2095" i="17"/>
  <c r="L2096" i="17"/>
  <c r="L2097" i="17"/>
  <c r="L2098" i="17"/>
  <c r="L2099" i="17"/>
  <c r="L2100" i="17"/>
  <c r="L2101" i="17"/>
  <c r="L2102" i="17"/>
  <c r="L2103" i="17"/>
  <c r="L2104" i="17"/>
  <c r="L2105" i="17"/>
  <c r="L2106" i="17"/>
  <c r="L2107" i="17"/>
  <c r="L2108" i="17"/>
  <c r="L2109" i="17"/>
  <c r="L2110" i="17"/>
  <c r="L2111" i="17"/>
  <c r="L2112" i="17"/>
  <c r="L2113" i="17"/>
  <c r="L2114" i="17"/>
  <c r="L2115" i="17"/>
  <c r="L2116" i="17"/>
  <c r="L2117" i="17"/>
  <c r="L2118" i="17"/>
  <c r="L2119" i="17"/>
  <c r="L2120" i="17"/>
  <c r="L2121" i="17"/>
  <c r="L2122" i="17"/>
  <c r="L2123" i="17"/>
  <c r="L2124" i="17"/>
  <c r="L2125" i="17"/>
  <c r="L2126" i="17"/>
  <c r="L2127" i="17"/>
  <c r="L2128" i="17"/>
  <c r="L2129" i="17"/>
  <c r="L2130" i="17"/>
  <c r="L2131" i="17"/>
  <c r="L2132" i="17"/>
  <c r="L2133" i="17"/>
  <c r="L2134" i="17"/>
  <c r="L2135" i="17"/>
  <c r="L2136" i="17"/>
  <c r="L2137" i="17"/>
  <c r="L2138" i="17"/>
  <c r="L2139" i="17"/>
  <c r="L2140" i="17"/>
  <c r="L2141" i="17"/>
  <c r="L2142" i="17"/>
  <c r="L2143" i="17"/>
  <c r="L2144" i="17"/>
  <c r="L2145" i="17"/>
  <c r="L2146" i="17"/>
  <c r="L2147" i="17"/>
  <c r="L2148" i="17"/>
  <c r="L2149" i="17"/>
  <c r="L2150" i="17"/>
  <c r="L2151" i="17"/>
  <c r="L2152" i="17"/>
  <c r="L2153" i="17"/>
  <c r="L2154" i="17"/>
  <c r="L2155" i="17"/>
  <c r="L2156" i="17"/>
  <c r="L2157" i="17"/>
  <c r="L2158" i="17"/>
  <c r="L2159" i="17"/>
  <c r="L2160" i="17"/>
  <c r="L2161" i="17"/>
  <c r="L2162" i="17"/>
  <c r="L2163" i="17"/>
  <c r="L2164" i="17"/>
  <c r="L2165" i="17"/>
  <c r="L2166" i="17"/>
  <c r="L2167" i="17"/>
  <c r="L2168" i="17"/>
  <c r="L2169" i="17"/>
  <c r="L2170" i="17"/>
  <c r="L2171" i="17"/>
  <c r="L2172" i="17"/>
  <c r="L2173" i="17"/>
  <c r="L2174" i="17"/>
  <c r="L2175" i="17"/>
  <c r="L2176" i="17"/>
  <c r="L2177" i="17"/>
  <c r="L2178" i="17"/>
  <c r="L2179" i="17"/>
  <c r="L2180" i="17"/>
  <c r="L2181" i="17"/>
  <c r="L2182" i="17"/>
  <c r="L2183" i="17"/>
  <c r="L2184" i="17"/>
  <c r="L2185" i="17"/>
  <c r="L2186" i="17"/>
  <c r="L2187" i="17"/>
  <c r="L2188" i="17"/>
  <c r="L2189" i="17"/>
  <c r="L2190" i="17"/>
  <c r="L2191" i="17"/>
  <c r="L2192" i="17"/>
  <c r="L2193" i="17"/>
  <c r="L2194" i="17"/>
  <c r="L2195" i="17"/>
  <c r="L2196" i="17"/>
  <c r="L2197" i="17"/>
  <c r="L2198" i="17"/>
  <c r="L2199" i="17"/>
  <c r="L2200" i="17"/>
  <c r="L2201" i="17"/>
  <c r="L2202" i="17"/>
  <c r="L2203" i="17"/>
  <c r="L2204" i="17"/>
  <c r="L2205" i="17"/>
  <c r="L2206" i="17"/>
  <c r="L2207" i="17"/>
  <c r="L2208" i="17"/>
  <c r="L2209" i="17"/>
  <c r="L2210" i="17"/>
  <c r="L2211" i="17"/>
  <c r="L2212" i="17"/>
  <c r="L2213" i="17"/>
  <c r="L2214" i="17"/>
  <c r="L2215" i="17"/>
  <c r="L2216" i="17"/>
  <c r="L2217" i="17"/>
  <c r="L2218" i="17"/>
  <c r="L2219" i="17"/>
  <c r="L2220" i="17"/>
  <c r="L2221" i="17"/>
  <c r="L2222" i="17"/>
  <c r="L2223" i="17"/>
  <c r="L2224" i="17"/>
  <c r="L2225" i="17"/>
  <c r="L2226" i="17"/>
  <c r="L2227" i="17"/>
  <c r="L2228" i="17"/>
  <c r="L2229" i="17"/>
  <c r="L2230" i="17"/>
  <c r="L2231" i="17"/>
  <c r="L2232" i="17"/>
  <c r="L2233" i="17"/>
  <c r="L2234" i="17"/>
  <c r="L2235" i="17"/>
  <c r="L2236" i="17"/>
  <c r="L2237" i="17"/>
  <c r="L2238" i="17"/>
  <c r="L2239" i="17"/>
  <c r="L2240" i="17"/>
  <c r="L2241" i="17"/>
  <c r="L2242" i="17"/>
  <c r="L2243" i="17"/>
  <c r="L2244" i="17"/>
  <c r="L2245" i="17"/>
  <c r="L2246" i="17"/>
  <c r="L2247" i="17"/>
  <c r="L2248" i="17"/>
  <c r="L2249" i="17"/>
  <c r="L2250" i="17"/>
  <c r="L2251" i="17"/>
  <c r="L2252" i="17"/>
  <c r="L2253" i="17"/>
  <c r="L2254" i="17"/>
  <c r="L2255" i="17"/>
  <c r="L2256" i="17"/>
  <c r="L2257" i="17"/>
  <c r="L2258" i="17"/>
  <c r="L2259" i="17"/>
  <c r="L2260" i="17"/>
  <c r="L2261" i="17"/>
  <c r="L2262" i="17"/>
  <c r="L2263" i="17"/>
  <c r="L2264" i="17"/>
  <c r="L2265" i="17"/>
  <c r="L2266" i="17"/>
  <c r="L2267" i="17"/>
  <c r="L2268" i="17"/>
  <c r="L2269" i="17"/>
  <c r="L2270" i="17"/>
  <c r="L2271" i="17"/>
  <c r="L2272" i="17"/>
  <c r="L2273" i="17"/>
  <c r="L2274" i="17"/>
  <c r="L2275" i="17"/>
  <c r="L2276" i="17"/>
  <c r="L2277" i="17"/>
  <c r="L2278" i="17"/>
  <c r="L2279" i="17"/>
  <c r="L2280" i="17"/>
  <c r="L2281" i="17"/>
  <c r="L2282" i="17"/>
  <c r="L2283" i="17"/>
  <c r="L2284" i="17"/>
  <c r="L2285" i="17"/>
  <c r="L2286" i="17"/>
  <c r="L2287" i="17"/>
  <c r="L2288" i="17"/>
  <c r="L2289" i="17"/>
  <c r="L2290" i="17"/>
  <c r="L2291" i="17"/>
  <c r="L2292" i="17"/>
  <c r="L2293" i="17"/>
  <c r="L2294" i="17"/>
  <c r="L2295" i="17"/>
  <c r="L2296" i="17"/>
  <c r="L2297" i="17"/>
  <c r="L2298" i="17"/>
  <c r="L2299" i="17"/>
  <c r="L2300" i="17"/>
  <c r="L2301" i="17"/>
  <c r="L2302" i="17"/>
  <c r="L2303" i="17"/>
  <c r="L2304" i="17"/>
  <c r="L2305" i="17"/>
  <c r="L2306" i="17"/>
  <c r="L2307" i="17"/>
  <c r="L2308" i="17"/>
  <c r="L2309" i="17"/>
  <c r="L2310" i="17"/>
  <c r="L2311" i="17"/>
  <c r="L2312" i="17"/>
  <c r="L2313" i="17"/>
  <c r="L2314" i="17"/>
  <c r="L2315" i="17"/>
  <c r="L2316" i="17"/>
  <c r="L2317" i="17"/>
  <c r="L2318" i="17"/>
  <c r="L2319" i="17"/>
  <c r="L2320" i="17"/>
  <c r="L2321" i="17"/>
  <c r="L2322" i="17"/>
  <c r="L2323" i="17"/>
  <c r="L2324" i="17"/>
  <c r="L2325" i="17"/>
  <c r="L2326" i="17"/>
  <c r="L2327" i="17"/>
  <c r="L2328" i="17"/>
  <c r="L2329" i="17"/>
  <c r="L2330" i="17"/>
  <c r="L2331" i="17"/>
  <c r="L2332" i="17"/>
  <c r="L2333" i="17"/>
  <c r="L2334" i="17"/>
  <c r="L2335" i="17"/>
  <c r="L2336" i="17"/>
  <c r="R24" i="1" l="1"/>
  <c r="R23" i="1"/>
  <c r="R22" i="1"/>
  <c r="R19" i="1"/>
  <c r="Q17" i="2"/>
  <c r="Q14" i="2"/>
  <c r="Q11" i="2"/>
  <c r="G11" i="3"/>
  <c r="P2" i="17" l="1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740" i="17"/>
  <c r="P741" i="17"/>
  <c r="P742" i="17"/>
  <c r="P743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756" i="17"/>
  <c r="P757" i="17"/>
  <c r="P758" i="17"/>
  <c r="P759" i="17"/>
  <c r="P760" i="17"/>
  <c r="P761" i="17"/>
  <c r="P762" i="17"/>
  <c r="P763" i="17"/>
  <c r="P764" i="17"/>
  <c r="P765" i="17"/>
  <c r="P766" i="17"/>
  <c r="P767" i="17"/>
  <c r="P768" i="17"/>
  <c r="P769" i="17"/>
  <c r="P770" i="17"/>
  <c r="P771" i="17"/>
  <c r="P772" i="17"/>
  <c r="P773" i="17"/>
  <c r="P774" i="17"/>
  <c r="P775" i="17"/>
  <c r="P776" i="17"/>
  <c r="P777" i="17"/>
  <c r="P778" i="17"/>
  <c r="P779" i="17"/>
  <c r="P780" i="17"/>
  <c r="P781" i="17"/>
  <c r="P782" i="17"/>
  <c r="P783" i="17"/>
  <c r="P784" i="17"/>
  <c r="P785" i="17"/>
  <c r="P786" i="17"/>
  <c r="P787" i="17"/>
  <c r="P788" i="17"/>
  <c r="P789" i="17"/>
  <c r="P790" i="17"/>
  <c r="P791" i="17"/>
  <c r="P792" i="17"/>
  <c r="P793" i="17"/>
  <c r="P794" i="17"/>
  <c r="P795" i="17"/>
  <c r="P796" i="17"/>
  <c r="P797" i="17"/>
  <c r="P798" i="17"/>
  <c r="P799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828" i="17"/>
  <c r="P829" i="17"/>
  <c r="P830" i="17"/>
  <c r="P831" i="17"/>
  <c r="P832" i="17"/>
  <c r="P833" i="17"/>
  <c r="P834" i="17"/>
  <c r="P835" i="17"/>
  <c r="P836" i="17"/>
  <c r="P837" i="17"/>
  <c r="P838" i="17"/>
  <c r="P839" i="17"/>
  <c r="P840" i="17"/>
  <c r="P841" i="17"/>
  <c r="P842" i="17"/>
  <c r="P843" i="17"/>
  <c r="P844" i="17"/>
  <c r="P845" i="17"/>
  <c r="P846" i="17"/>
  <c r="P847" i="17"/>
  <c r="P848" i="17"/>
  <c r="P849" i="17"/>
  <c r="P850" i="17"/>
  <c r="P851" i="17"/>
  <c r="P852" i="17"/>
  <c r="P853" i="17"/>
  <c r="P854" i="17"/>
  <c r="P855" i="17"/>
  <c r="P856" i="17"/>
  <c r="P857" i="17"/>
  <c r="P858" i="17"/>
  <c r="P859" i="17"/>
  <c r="P860" i="17"/>
  <c r="P861" i="17"/>
  <c r="P862" i="17"/>
  <c r="P863" i="17"/>
  <c r="P864" i="17"/>
  <c r="P865" i="17"/>
  <c r="P866" i="17"/>
  <c r="P867" i="17"/>
  <c r="P868" i="17"/>
  <c r="P869" i="17"/>
  <c r="P870" i="17"/>
  <c r="P871" i="17"/>
  <c r="P872" i="17"/>
  <c r="P873" i="17"/>
  <c r="P874" i="17"/>
  <c r="P875" i="17"/>
  <c r="P876" i="17"/>
  <c r="P877" i="17"/>
  <c r="P878" i="17"/>
  <c r="P879" i="17"/>
  <c r="P880" i="17"/>
  <c r="P881" i="17"/>
  <c r="P882" i="17"/>
  <c r="P883" i="17"/>
  <c r="P884" i="17"/>
  <c r="P885" i="17"/>
  <c r="P886" i="17"/>
  <c r="P887" i="17"/>
  <c r="P888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902" i="17"/>
  <c r="P903" i="17"/>
  <c r="P904" i="17"/>
  <c r="P905" i="17"/>
  <c r="P906" i="17"/>
  <c r="P907" i="17"/>
  <c r="P908" i="17"/>
  <c r="P909" i="17"/>
  <c r="P910" i="17"/>
  <c r="P911" i="17"/>
  <c r="P912" i="17"/>
  <c r="P913" i="17"/>
  <c r="P914" i="17"/>
  <c r="P915" i="17"/>
  <c r="P916" i="17"/>
  <c r="P917" i="17"/>
  <c r="P918" i="17"/>
  <c r="P919" i="17"/>
  <c r="P920" i="17"/>
  <c r="P921" i="17"/>
  <c r="P922" i="17"/>
  <c r="P923" i="17"/>
  <c r="P924" i="17"/>
  <c r="P925" i="17"/>
  <c r="P926" i="17"/>
  <c r="P927" i="17"/>
  <c r="P928" i="17"/>
  <c r="P929" i="17"/>
  <c r="P930" i="17"/>
  <c r="P931" i="17"/>
  <c r="P932" i="17"/>
  <c r="P933" i="17"/>
  <c r="P934" i="17"/>
  <c r="P935" i="17"/>
  <c r="P936" i="17"/>
  <c r="P937" i="17"/>
  <c r="P938" i="17"/>
  <c r="P939" i="17"/>
  <c r="P940" i="17"/>
  <c r="P941" i="17"/>
  <c r="P942" i="17"/>
  <c r="P943" i="17"/>
  <c r="P944" i="17"/>
  <c r="P945" i="17"/>
  <c r="P946" i="17"/>
  <c r="P947" i="17"/>
  <c r="P948" i="17"/>
  <c r="P949" i="17"/>
  <c r="P950" i="17"/>
  <c r="P951" i="17"/>
  <c r="P952" i="17"/>
  <c r="P953" i="17"/>
  <c r="P954" i="17"/>
  <c r="P955" i="17"/>
  <c r="P956" i="17"/>
  <c r="P957" i="17"/>
  <c r="P958" i="17"/>
  <c r="P959" i="17"/>
  <c r="P960" i="17"/>
  <c r="P961" i="17"/>
  <c r="P962" i="17"/>
  <c r="P963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982" i="17"/>
  <c r="P983" i="17"/>
  <c r="P984" i="17"/>
  <c r="P985" i="17"/>
  <c r="P986" i="17"/>
  <c r="P987" i="17"/>
  <c r="P988" i="17"/>
  <c r="P989" i="17"/>
  <c r="P990" i="17"/>
  <c r="P991" i="17"/>
  <c r="P992" i="17"/>
  <c r="P993" i="17"/>
  <c r="P994" i="17"/>
  <c r="P995" i="17"/>
  <c r="P996" i="17"/>
  <c r="P997" i="17"/>
  <c r="P998" i="17"/>
  <c r="P999" i="17"/>
  <c r="P1000" i="17"/>
  <c r="P1001" i="17"/>
  <c r="P1002" i="17"/>
  <c r="P1003" i="17"/>
  <c r="P1004" i="17"/>
  <c r="P1005" i="17"/>
  <c r="P1006" i="17"/>
  <c r="P1007" i="17"/>
  <c r="P1008" i="17"/>
  <c r="P1009" i="17"/>
  <c r="P1010" i="17"/>
  <c r="P1011" i="17"/>
  <c r="P1012" i="17"/>
  <c r="P1013" i="17"/>
  <c r="P1014" i="17"/>
  <c r="P1015" i="17"/>
  <c r="P1016" i="17"/>
  <c r="P1017" i="17"/>
  <c r="P1018" i="17"/>
  <c r="P1019" i="17"/>
  <c r="P1020" i="17"/>
  <c r="P1021" i="17"/>
  <c r="P1022" i="17"/>
  <c r="P1023" i="17"/>
  <c r="P1024" i="17"/>
  <c r="P1025" i="17"/>
  <c r="P1026" i="17"/>
  <c r="P1027" i="17"/>
  <c r="P1028" i="17"/>
  <c r="P1029" i="17"/>
  <c r="P1030" i="17"/>
  <c r="P1031" i="17"/>
  <c r="P1032" i="17"/>
  <c r="P1033" i="17"/>
  <c r="P1034" i="17"/>
  <c r="P1035" i="17"/>
  <c r="P1036" i="17"/>
  <c r="P1037" i="17"/>
  <c r="P1038" i="17"/>
  <c r="P1039" i="17"/>
  <c r="P1040" i="17"/>
  <c r="P1041" i="17"/>
  <c r="P1042" i="17"/>
  <c r="P1043" i="17"/>
  <c r="P1044" i="17"/>
  <c r="P1045" i="17"/>
  <c r="P1046" i="17"/>
  <c r="P1047" i="17"/>
  <c r="P1048" i="17"/>
  <c r="P1049" i="17"/>
  <c r="P1050" i="17"/>
  <c r="P1051" i="17"/>
  <c r="P1052" i="17"/>
  <c r="P1053" i="17"/>
  <c r="P1054" i="17"/>
  <c r="P1055" i="17"/>
  <c r="P1056" i="17"/>
  <c r="P1057" i="17"/>
  <c r="P1058" i="17"/>
  <c r="P1059" i="17"/>
  <c r="P1060" i="17"/>
  <c r="P1061" i="17"/>
  <c r="P1062" i="17"/>
  <c r="P1063" i="17"/>
  <c r="P1064" i="17"/>
  <c r="P1065" i="17"/>
  <c r="P1066" i="17"/>
  <c r="P1067" i="17"/>
  <c r="P1068" i="17"/>
  <c r="P1069" i="17"/>
  <c r="P1070" i="17"/>
  <c r="P1071" i="17"/>
  <c r="P1072" i="17"/>
  <c r="P1073" i="17"/>
  <c r="P1074" i="17"/>
  <c r="P1075" i="17"/>
  <c r="P1076" i="17"/>
  <c r="P1077" i="17"/>
  <c r="P1078" i="17"/>
  <c r="P1079" i="17"/>
  <c r="P1080" i="17"/>
  <c r="P1081" i="17"/>
  <c r="P1082" i="17"/>
  <c r="P1083" i="17"/>
  <c r="P1084" i="17"/>
  <c r="P1085" i="17"/>
  <c r="P1086" i="17"/>
  <c r="P1087" i="17"/>
  <c r="P1088" i="17"/>
  <c r="P1089" i="17"/>
  <c r="P1090" i="17"/>
  <c r="P1091" i="17"/>
  <c r="P1092" i="17"/>
  <c r="P1093" i="17"/>
  <c r="P1094" i="17"/>
  <c r="P1095" i="17"/>
  <c r="P1096" i="17"/>
  <c r="P1097" i="17"/>
  <c r="P1098" i="17"/>
  <c r="P1099" i="17"/>
  <c r="P1100" i="17"/>
  <c r="P1101" i="17"/>
  <c r="P1102" i="17"/>
  <c r="P1103" i="17"/>
  <c r="P1104" i="17"/>
  <c r="P1105" i="17"/>
  <c r="P1106" i="17"/>
  <c r="P1107" i="17"/>
  <c r="P1108" i="17"/>
  <c r="P1109" i="17"/>
  <c r="P1110" i="17"/>
  <c r="P1111" i="17"/>
  <c r="P1112" i="17"/>
  <c r="P1113" i="17"/>
  <c r="P1114" i="17"/>
  <c r="P1115" i="17"/>
  <c r="P1116" i="17"/>
  <c r="P1117" i="17"/>
  <c r="P1118" i="17"/>
  <c r="P1119" i="17"/>
  <c r="P1120" i="17"/>
  <c r="P1121" i="17"/>
  <c r="P1122" i="17"/>
  <c r="P1123" i="17"/>
  <c r="P1124" i="17"/>
  <c r="P1125" i="17"/>
  <c r="P1126" i="17"/>
  <c r="P1127" i="17"/>
  <c r="P1128" i="17"/>
  <c r="P1129" i="17"/>
  <c r="P1130" i="17"/>
  <c r="P1131" i="17"/>
  <c r="P1132" i="17"/>
  <c r="P1133" i="17"/>
  <c r="P1134" i="17"/>
  <c r="P1135" i="17"/>
  <c r="P1136" i="17"/>
  <c r="P1137" i="17"/>
  <c r="P1138" i="17"/>
  <c r="P1139" i="17"/>
  <c r="P1140" i="17"/>
  <c r="P1141" i="17"/>
  <c r="P1142" i="17"/>
  <c r="P1143" i="17"/>
  <c r="P1144" i="17"/>
  <c r="P1145" i="17"/>
  <c r="P1146" i="17"/>
  <c r="P1147" i="17"/>
  <c r="P1148" i="17"/>
  <c r="P1149" i="17"/>
  <c r="P1150" i="17"/>
  <c r="P1151" i="17"/>
  <c r="P1152" i="17"/>
  <c r="P1153" i="17"/>
  <c r="P1154" i="17"/>
  <c r="P1155" i="17"/>
  <c r="P1156" i="17"/>
  <c r="P1157" i="17"/>
  <c r="P1158" i="17"/>
  <c r="P1159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173" i="17"/>
  <c r="P1174" i="17"/>
  <c r="P1175" i="17"/>
  <c r="P1176" i="17"/>
  <c r="P1177" i="17"/>
  <c r="P1178" i="17"/>
  <c r="P1179" i="17"/>
  <c r="P1180" i="17"/>
  <c r="P1181" i="17"/>
  <c r="P1182" i="17"/>
  <c r="P1183" i="17"/>
  <c r="P1184" i="17"/>
  <c r="P1185" i="17"/>
  <c r="P1186" i="17"/>
  <c r="P1187" i="17"/>
  <c r="P1188" i="17"/>
  <c r="P1189" i="17"/>
  <c r="P1190" i="17"/>
  <c r="P1191" i="17"/>
  <c r="P1192" i="17"/>
  <c r="P1193" i="17"/>
  <c r="P1194" i="17"/>
  <c r="P1195" i="17"/>
  <c r="P1196" i="17"/>
  <c r="P1197" i="17"/>
  <c r="P1198" i="17"/>
  <c r="P1199" i="17"/>
  <c r="P1200" i="17"/>
  <c r="P1201" i="17"/>
  <c r="P1202" i="17"/>
  <c r="P1203" i="17"/>
  <c r="P1204" i="17"/>
  <c r="P1205" i="17"/>
  <c r="P1206" i="17"/>
  <c r="P1207" i="17"/>
  <c r="P1208" i="17"/>
  <c r="P1209" i="17"/>
  <c r="P1210" i="17"/>
  <c r="P1211" i="17"/>
  <c r="P1212" i="17"/>
  <c r="P1213" i="17"/>
  <c r="P1214" i="17"/>
  <c r="P1215" i="17"/>
  <c r="P1216" i="17"/>
  <c r="P1217" i="17"/>
  <c r="P1218" i="17"/>
  <c r="P1219" i="17"/>
  <c r="P1220" i="17"/>
  <c r="P1221" i="17"/>
  <c r="P1222" i="17"/>
  <c r="P1223" i="17"/>
  <c r="P1224" i="17"/>
  <c r="P1225" i="17"/>
  <c r="P1226" i="17"/>
  <c r="P1227" i="17"/>
  <c r="P1228" i="17"/>
  <c r="P1229" i="17"/>
  <c r="P1230" i="17"/>
  <c r="P1231" i="17"/>
  <c r="P1232" i="17"/>
  <c r="P1233" i="17"/>
  <c r="P1234" i="17"/>
  <c r="P1235" i="17"/>
  <c r="P1236" i="17"/>
  <c r="P1237" i="17"/>
  <c r="P1238" i="17"/>
  <c r="P1239" i="17"/>
  <c r="P1240" i="17"/>
  <c r="P1241" i="17"/>
  <c r="P1242" i="17"/>
  <c r="P1243" i="17"/>
  <c r="P1244" i="17"/>
  <c r="P1245" i="17"/>
  <c r="P1246" i="17"/>
  <c r="P1247" i="17"/>
  <c r="P1248" i="17"/>
  <c r="P1249" i="17"/>
  <c r="P1250" i="17"/>
  <c r="P1251" i="17"/>
  <c r="P1252" i="17"/>
  <c r="P1253" i="17"/>
  <c r="P1254" i="17"/>
  <c r="P1255" i="17"/>
  <c r="P1256" i="17"/>
  <c r="P1257" i="17"/>
  <c r="P1258" i="17"/>
  <c r="P1259" i="17"/>
  <c r="P1260" i="17"/>
  <c r="P1261" i="17"/>
  <c r="P1262" i="17"/>
  <c r="P1263" i="17"/>
  <c r="P1264" i="17"/>
  <c r="P1265" i="17"/>
  <c r="P1266" i="17"/>
  <c r="P1267" i="17"/>
  <c r="P1268" i="17"/>
  <c r="P1269" i="17"/>
  <c r="P1270" i="17"/>
  <c r="P1271" i="17"/>
  <c r="P1272" i="17"/>
  <c r="P1273" i="17"/>
  <c r="P1274" i="17"/>
  <c r="P1275" i="17"/>
  <c r="P1276" i="17"/>
  <c r="P1277" i="17"/>
  <c r="P1278" i="17"/>
  <c r="P1279" i="17"/>
  <c r="P1280" i="17"/>
  <c r="P1281" i="17"/>
  <c r="P1282" i="17"/>
  <c r="P1283" i="17"/>
  <c r="P1284" i="17"/>
  <c r="P1285" i="17"/>
  <c r="P1286" i="17"/>
  <c r="P1287" i="17"/>
  <c r="P1288" i="17"/>
  <c r="P1289" i="17"/>
  <c r="P1290" i="17"/>
  <c r="P1291" i="17"/>
  <c r="P1292" i="17"/>
  <c r="P1293" i="17"/>
  <c r="P1294" i="17"/>
  <c r="P1295" i="17"/>
  <c r="P1296" i="17"/>
  <c r="P1297" i="17"/>
  <c r="P1298" i="17"/>
  <c r="P1299" i="17"/>
  <c r="P1300" i="17"/>
  <c r="P1301" i="17"/>
  <c r="P1302" i="17"/>
  <c r="P1303" i="17"/>
  <c r="P1304" i="17"/>
  <c r="P1305" i="17"/>
  <c r="P1306" i="17"/>
  <c r="P1307" i="17"/>
  <c r="P1308" i="17"/>
  <c r="P1309" i="17"/>
  <c r="P1310" i="17"/>
  <c r="P1311" i="17"/>
  <c r="P1312" i="17"/>
  <c r="P1313" i="17"/>
  <c r="P1314" i="17"/>
  <c r="P1315" i="17"/>
  <c r="P1316" i="17"/>
  <c r="P1317" i="17"/>
  <c r="P1318" i="17"/>
  <c r="P1319" i="17"/>
  <c r="P1320" i="17"/>
  <c r="P1321" i="17"/>
  <c r="P1322" i="17"/>
  <c r="P1323" i="17"/>
  <c r="P1324" i="17"/>
  <c r="P1325" i="17"/>
  <c r="P1326" i="17"/>
  <c r="P1327" i="17"/>
  <c r="P1328" i="17"/>
  <c r="P1329" i="17"/>
  <c r="P1330" i="17"/>
  <c r="P1331" i="17"/>
  <c r="P1332" i="17"/>
  <c r="P1333" i="17"/>
  <c r="P1334" i="17"/>
  <c r="P1335" i="17"/>
  <c r="P1336" i="17"/>
  <c r="P1337" i="17"/>
  <c r="P1338" i="17"/>
  <c r="P1339" i="17"/>
  <c r="P1340" i="17"/>
  <c r="P1341" i="17"/>
  <c r="P1342" i="17"/>
  <c r="P1343" i="17"/>
  <c r="P1344" i="17"/>
  <c r="P1345" i="17"/>
  <c r="P1346" i="17"/>
  <c r="P1347" i="17"/>
  <c r="P1348" i="17"/>
  <c r="P1349" i="17"/>
  <c r="P1350" i="17"/>
  <c r="P1351" i="17"/>
  <c r="P1352" i="17"/>
  <c r="P1353" i="17"/>
  <c r="P1354" i="17"/>
  <c r="P1355" i="17"/>
  <c r="P1356" i="17"/>
  <c r="P1357" i="17"/>
  <c r="P1358" i="17"/>
  <c r="P1359" i="17"/>
  <c r="P1360" i="17"/>
  <c r="P1361" i="17"/>
  <c r="P1362" i="17"/>
  <c r="P1363" i="17"/>
  <c r="P1364" i="17"/>
  <c r="P1365" i="17"/>
  <c r="P1366" i="17"/>
  <c r="P1367" i="17"/>
  <c r="P1368" i="17"/>
  <c r="P1369" i="17"/>
  <c r="P1370" i="17"/>
  <c r="P1371" i="17"/>
  <c r="P1372" i="17"/>
  <c r="P1373" i="17"/>
  <c r="P1374" i="17"/>
  <c r="P1375" i="17"/>
  <c r="P1376" i="17"/>
  <c r="P1377" i="17"/>
  <c r="P1378" i="17"/>
  <c r="P1379" i="17"/>
  <c r="P1380" i="17"/>
  <c r="P1381" i="17"/>
  <c r="P1382" i="17"/>
  <c r="P1383" i="17"/>
  <c r="P1384" i="17"/>
  <c r="P1385" i="17"/>
  <c r="P1386" i="17"/>
  <c r="P1387" i="17"/>
  <c r="P1388" i="17"/>
  <c r="P1389" i="17"/>
  <c r="P1390" i="17"/>
  <c r="P1391" i="17"/>
  <c r="P1392" i="17"/>
  <c r="P1393" i="17"/>
  <c r="P1394" i="17"/>
  <c r="P1395" i="17"/>
  <c r="P1396" i="17"/>
  <c r="P1397" i="17"/>
  <c r="P1398" i="17"/>
  <c r="P1399" i="17"/>
  <c r="P1400" i="17"/>
  <c r="P1401" i="17"/>
  <c r="P1402" i="17"/>
  <c r="P1403" i="17"/>
  <c r="P1404" i="17"/>
  <c r="P1405" i="17"/>
  <c r="P1406" i="17"/>
  <c r="P1407" i="17"/>
  <c r="P1408" i="17"/>
  <c r="P1409" i="17"/>
  <c r="P1410" i="17"/>
  <c r="P1411" i="17"/>
  <c r="P1412" i="17"/>
  <c r="P1413" i="17"/>
  <c r="P1414" i="17"/>
  <c r="P1415" i="17"/>
  <c r="P1416" i="17"/>
  <c r="P1417" i="17"/>
  <c r="P1418" i="17"/>
  <c r="P1419" i="17"/>
  <c r="P1420" i="17"/>
  <c r="P1421" i="17"/>
  <c r="P1422" i="17"/>
  <c r="P1423" i="17"/>
  <c r="P1424" i="17"/>
  <c r="P1425" i="17"/>
  <c r="P1426" i="17"/>
  <c r="P1427" i="17"/>
  <c r="P1428" i="17"/>
  <c r="P1429" i="17"/>
  <c r="P1430" i="17"/>
  <c r="P1431" i="17"/>
  <c r="P1432" i="17"/>
  <c r="P1433" i="17"/>
  <c r="P1434" i="17"/>
  <c r="P1435" i="17"/>
  <c r="P1436" i="17"/>
  <c r="P1437" i="17"/>
  <c r="P1438" i="17"/>
  <c r="P1439" i="17"/>
  <c r="P1440" i="17"/>
  <c r="P1441" i="17"/>
  <c r="P1442" i="17"/>
  <c r="P1443" i="17"/>
  <c r="P1444" i="17"/>
  <c r="P1445" i="17"/>
  <c r="P1446" i="17"/>
  <c r="P1447" i="17"/>
  <c r="P1448" i="17"/>
  <c r="P1449" i="17"/>
  <c r="P1450" i="17"/>
  <c r="P1451" i="17"/>
  <c r="P1452" i="17"/>
  <c r="P1453" i="17"/>
  <c r="P1454" i="17"/>
  <c r="P1455" i="17"/>
  <c r="P1456" i="17"/>
  <c r="P1457" i="17"/>
  <c r="P1458" i="17"/>
  <c r="P1459" i="17"/>
  <c r="P1460" i="17"/>
  <c r="P1461" i="17"/>
  <c r="P1462" i="17"/>
  <c r="P1463" i="17"/>
  <c r="P1464" i="17"/>
  <c r="P1465" i="17"/>
  <c r="P1466" i="17"/>
  <c r="P1467" i="17"/>
  <c r="P1468" i="17"/>
  <c r="P1469" i="17"/>
  <c r="P1470" i="17"/>
  <c r="P1471" i="17"/>
  <c r="P1472" i="17"/>
  <c r="P1473" i="17"/>
  <c r="P1474" i="17"/>
  <c r="P1475" i="17"/>
  <c r="P1476" i="17"/>
  <c r="P1477" i="17"/>
  <c r="P1478" i="17"/>
  <c r="P1479" i="17"/>
  <c r="P1480" i="17"/>
  <c r="P1481" i="17"/>
  <c r="P1482" i="17"/>
  <c r="P1483" i="17"/>
  <c r="P1484" i="17"/>
  <c r="P1485" i="17"/>
  <c r="P1486" i="17"/>
  <c r="P1487" i="17"/>
  <c r="P1488" i="17"/>
  <c r="P1489" i="17"/>
  <c r="P1490" i="17"/>
  <c r="P1491" i="17"/>
  <c r="P1492" i="17"/>
  <c r="P1493" i="17"/>
  <c r="P1494" i="17"/>
  <c r="P1495" i="17"/>
  <c r="P1496" i="17"/>
  <c r="P1497" i="17"/>
  <c r="P1498" i="17"/>
  <c r="P1499" i="17"/>
  <c r="P1500" i="17"/>
  <c r="P1501" i="17"/>
  <c r="P1502" i="17"/>
  <c r="P1503" i="17"/>
  <c r="P1504" i="17"/>
  <c r="P1505" i="17"/>
  <c r="P1506" i="17"/>
  <c r="P1507" i="17"/>
  <c r="P1508" i="17"/>
  <c r="P1509" i="17"/>
  <c r="P1510" i="17"/>
  <c r="P1511" i="17"/>
  <c r="P1512" i="17"/>
  <c r="P1513" i="17"/>
  <c r="P1514" i="17"/>
  <c r="P1515" i="17"/>
  <c r="P1516" i="17"/>
  <c r="P1517" i="17"/>
  <c r="P1518" i="17"/>
  <c r="P1519" i="17"/>
  <c r="P1520" i="17"/>
  <c r="P1521" i="17"/>
  <c r="P1522" i="17"/>
  <c r="P1523" i="17"/>
  <c r="P1524" i="17"/>
  <c r="P1525" i="17"/>
  <c r="P1526" i="17"/>
  <c r="P1527" i="17"/>
  <c r="P1528" i="17"/>
  <c r="P1529" i="17"/>
  <c r="P1530" i="17"/>
  <c r="P1531" i="17"/>
  <c r="P1532" i="17"/>
  <c r="P1533" i="17"/>
  <c r="P1534" i="17"/>
  <c r="P1535" i="17"/>
  <c r="P1536" i="17"/>
  <c r="P1537" i="17"/>
  <c r="P1538" i="17"/>
  <c r="P1539" i="17"/>
  <c r="P1540" i="17"/>
  <c r="P1541" i="17"/>
  <c r="P1542" i="17"/>
  <c r="P1543" i="17"/>
  <c r="P1544" i="17"/>
  <c r="P1545" i="17"/>
  <c r="P1546" i="17"/>
  <c r="P1547" i="17"/>
  <c r="P1548" i="17"/>
  <c r="P1549" i="17"/>
  <c r="P1550" i="17"/>
  <c r="P1551" i="17"/>
  <c r="P1552" i="17"/>
  <c r="P1553" i="17"/>
  <c r="P1554" i="17"/>
  <c r="P1555" i="17"/>
  <c r="P1556" i="17"/>
  <c r="P1557" i="17"/>
  <c r="P1558" i="17"/>
  <c r="P1559" i="17"/>
  <c r="P1560" i="17"/>
  <c r="P1561" i="17"/>
  <c r="P1562" i="17"/>
  <c r="P1563" i="17"/>
  <c r="P1564" i="17"/>
  <c r="P1565" i="17"/>
  <c r="P1566" i="17"/>
  <c r="P1567" i="17"/>
  <c r="P1568" i="17"/>
  <c r="P1569" i="17"/>
  <c r="P1570" i="17"/>
  <c r="P1571" i="17"/>
  <c r="P1572" i="17"/>
  <c r="P1573" i="17"/>
  <c r="P1574" i="17"/>
  <c r="P1575" i="17"/>
  <c r="P1576" i="17"/>
  <c r="P1577" i="17"/>
  <c r="P1578" i="17"/>
  <c r="P1579" i="17"/>
  <c r="P1580" i="17"/>
  <c r="P1581" i="17"/>
  <c r="P1582" i="17"/>
  <c r="P1583" i="17"/>
  <c r="P1584" i="17"/>
  <c r="P1585" i="17"/>
  <c r="P1586" i="17"/>
  <c r="P1587" i="17"/>
  <c r="P1588" i="17"/>
  <c r="P1589" i="17"/>
  <c r="P1590" i="17"/>
  <c r="P1591" i="17"/>
  <c r="P1592" i="17"/>
  <c r="P1593" i="17"/>
  <c r="P1594" i="17"/>
  <c r="P1595" i="17"/>
  <c r="P1596" i="17"/>
  <c r="P1597" i="17"/>
  <c r="P1598" i="17"/>
  <c r="P1599" i="17"/>
  <c r="P1600" i="17"/>
  <c r="P1601" i="17"/>
  <c r="P1602" i="17"/>
  <c r="P1603" i="17"/>
  <c r="P1604" i="17"/>
  <c r="P1605" i="17"/>
  <c r="P1606" i="17"/>
  <c r="P1607" i="17"/>
  <c r="P1608" i="17"/>
  <c r="P1609" i="17"/>
  <c r="P1610" i="17"/>
  <c r="P1611" i="17"/>
  <c r="P1612" i="17"/>
  <c r="P1613" i="17"/>
  <c r="P1614" i="17"/>
  <c r="P1615" i="17"/>
  <c r="P1616" i="17"/>
  <c r="P1617" i="17"/>
  <c r="P1618" i="17"/>
  <c r="P1619" i="17"/>
  <c r="P1620" i="17"/>
  <c r="P1621" i="17"/>
  <c r="P1622" i="17"/>
  <c r="P1623" i="17"/>
  <c r="P1624" i="17"/>
  <c r="P1625" i="17"/>
  <c r="P1626" i="17"/>
  <c r="P1627" i="17"/>
  <c r="P1628" i="17"/>
  <c r="P1629" i="17"/>
  <c r="P1630" i="17"/>
  <c r="P1631" i="17"/>
  <c r="P1632" i="17"/>
  <c r="P1633" i="17"/>
  <c r="P1634" i="17"/>
  <c r="P1635" i="17"/>
  <c r="P1636" i="17"/>
  <c r="P1637" i="17"/>
  <c r="P1638" i="17"/>
  <c r="P1639" i="17"/>
  <c r="P1640" i="17"/>
  <c r="P1641" i="17"/>
  <c r="P1642" i="17"/>
  <c r="P1643" i="17"/>
  <c r="P1644" i="17"/>
  <c r="P1645" i="17"/>
  <c r="P1646" i="17"/>
  <c r="P1647" i="17"/>
  <c r="P1648" i="17"/>
  <c r="P1649" i="17"/>
  <c r="P1650" i="17"/>
  <c r="P1651" i="17"/>
  <c r="P1652" i="17"/>
  <c r="P1653" i="17"/>
  <c r="P1654" i="17"/>
  <c r="P1655" i="17"/>
  <c r="P1656" i="17"/>
  <c r="P1657" i="17"/>
  <c r="P1658" i="17"/>
  <c r="P1659" i="17"/>
  <c r="P1660" i="17"/>
  <c r="P1661" i="17"/>
  <c r="P1662" i="17"/>
  <c r="P1663" i="17"/>
  <c r="P1664" i="17"/>
  <c r="P1665" i="17"/>
  <c r="P1666" i="17"/>
  <c r="P1667" i="17"/>
  <c r="P1668" i="17"/>
  <c r="P1669" i="17"/>
  <c r="P1670" i="17"/>
  <c r="P1671" i="17"/>
  <c r="P1672" i="17"/>
  <c r="P1673" i="17"/>
  <c r="P1674" i="17"/>
  <c r="P1675" i="17"/>
  <c r="P1676" i="17"/>
  <c r="P1677" i="17"/>
  <c r="P1678" i="17"/>
  <c r="P1679" i="17"/>
  <c r="P1680" i="17"/>
  <c r="P1681" i="17"/>
  <c r="P1682" i="17"/>
  <c r="P1683" i="17"/>
  <c r="P1684" i="17"/>
  <c r="P1685" i="17"/>
  <c r="P1686" i="17"/>
  <c r="P1687" i="17"/>
  <c r="P1688" i="17"/>
  <c r="P1689" i="17"/>
  <c r="P1690" i="17"/>
  <c r="P1691" i="17"/>
  <c r="P1692" i="17"/>
  <c r="P1693" i="17"/>
  <c r="P1694" i="17"/>
  <c r="P1695" i="17"/>
  <c r="P1696" i="17"/>
  <c r="P1697" i="17"/>
  <c r="P1698" i="17"/>
  <c r="P1699" i="17"/>
  <c r="P1700" i="17"/>
  <c r="P1701" i="17"/>
  <c r="P1702" i="17"/>
  <c r="P1703" i="17"/>
  <c r="P1704" i="17"/>
  <c r="P1705" i="17"/>
  <c r="P1706" i="17"/>
  <c r="P1707" i="17"/>
  <c r="P1708" i="17"/>
  <c r="P1709" i="17"/>
  <c r="P1710" i="17"/>
  <c r="P1711" i="17"/>
  <c r="P1712" i="17"/>
  <c r="P1713" i="17"/>
  <c r="P1714" i="17"/>
  <c r="P1715" i="17"/>
  <c r="P1716" i="17"/>
  <c r="P1717" i="17"/>
  <c r="P1718" i="17"/>
  <c r="P1719" i="17"/>
  <c r="P1720" i="17"/>
  <c r="P1721" i="17"/>
  <c r="P1722" i="17"/>
  <c r="P1723" i="17"/>
  <c r="P1724" i="17"/>
  <c r="P1725" i="17"/>
  <c r="P1726" i="17"/>
  <c r="P1727" i="17"/>
  <c r="P1728" i="17"/>
  <c r="P1729" i="17"/>
  <c r="P1730" i="17"/>
  <c r="P1731" i="17"/>
  <c r="P1732" i="17"/>
  <c r="P1733" i="17"/>
  <c r="P1734" i="17"/>
  <c r="P1735" i="17"/>
  <c r="P1736" i="17"/>
  <c r="P1737" i="17"/>
  <c r="P1738" i="17"/>
  <c r="P1739" i="17"/>
  <c r="P1740" i="17"/>
  <c r="P1741" i="17"/>
  <c r="P1742" i="17"/>
  <c r="P1743" i="17"/>
  <c r="P1744" i="17"/>
  <c r="P1745" i="17"/>
  <c r="P1746" i="17"/>
  <c r="P1747" i="17"/>
  <c r="P1748" i="17"/>
  <c r="P1749" i="17"/>
  <c r="P1750" i="17"/>
  <c r="P1751" i="17"/>
  <c r="P1752" i="17"/>
  <c r="P1753" i="17"/>
  <c r="P1754" i="17"/>
  <c r="P1755" i="17"/>
  <c r="P1756" i="17"/>
  <c r="P1757" i="17"/>
  <c r="P1758" i="17"/>
  <c r="P1759" i="17"/>
  <c r="P1760" i="17"/>
  <c r="P1761" i="17"/>
  <c r="P1762" i="17"/>
  <c r="P1763" i="17"/>
  <c r="P1764" i="17"/>
  <c r="P1765" i="17"/>
  <c r="P1766" i="17"/>
  <c r="P1767" i="17"/>
  <c r="P1768" i="17"/>
  <c r="P1769" i="17"/>
  <c r="P1770" i="17"/>
  <c r="P1771" i="17"/>
  <c r="P1772" i="17"/>
  <c r="P1773" i="17"/>
  <c r="P1774" i="17"/>
  <c r="P1775" i="17"/>
  <c r="P1776" i="17"/>
  <c r="P1777" i="17"/>
  <c r="P1778" i="17"/>
  <c r="P1779" i="17"/>
  <c r="P1780" i="17"/>
  <c r="P1781" i="17"/>
  <c r="P1782" i="17"/>
  <c r="P1783" i="17"/>
  <c r="P1784" i="17"/>
  <c r="P1785" i="17"/>
  <c r="P1786" i="17"/>
  <c r="P1787" i="17"/>
  <c r="P1788" i="17"/>
  <c r="P1789" i="17"/>
  <c r="P1790" i="17"/>
  <c r="P1791" i="17"/>
  <c r="P1792" i="17"/>
  <c r="P1793" i="17"/>
  <c r="P1794" i="17"/>
  <c r="P1795" i="17"/>
  <c r="P1796" i="17"/>
  <c r="P1797" i="17"/>
  <c r="P1798" i="17"/>
  <c r="P1799" i="17"/>
  <c r="P1800" i="17"/>
  <c r="P1801" i="17"/>
  <c r="P1802" i="17"/>
  <c r="P1803" i="17"/>
  <c r="P1804" i="17"/>
  <c r="P1805" i="17"/>
  <c r="P1806" i="17"/>
  <c r="P1807" i="17"/>
  <c r="P1808" i="17"/>
  <c r="P1809" i="17"/>
  <c r="P1810" i="17"/>
  <c r="P1811" i="17"/>
  <c r="P1812" i="17"/>
  <c r="P1813" i="17"/>
  <c r="P1814" i="17"/>
  <c r="P1815" i="17"/>
  <c r="P1816" i="17"/>
  <c r="P1817" i="17"/>
  <c r="P1818" i="17"/>
  <c r="P1819" i="17"/>
  <c r="P1820" i="17"/>
  <c r="P1821" i="17"/>
  <c r="P1822" i="17"/>
  <c r="P1823" i="17"/>
  <c r="P1824" i="17"/>
  <c r="P1825" i="17"/>
  <c r="P1826" i="17"/>
  <c r="P1827" i="17"/>
  <c r="P1828" i="17"/>
  <c r="P1829" i="17"/>
  <c r="P1830" i="17"/>
  <c r="P1831" i="17"/>
  <c r="P1832" i="17"/>
  <c r="P1833" i="17"/>
  <c r="P1834" i="17"/>
  <c r="P1835" i="17"/>
  <c r="P1836" i="17"/>
  <c r="P1837" i="17"/>
  <c r="P1838" i="17"/>
  <c r="P1839" i="17"/>
  <c r="P1840" i="17"/>
  <c r="P1841" i="17"/>
  <c r="P1842" i="17"/>
  <c r="P1843" i="17"/>
  <c r="P1844" i="17"/>
  <c r="P1845" i="17"/>
  <c r="P1846" i="17"/>
  <c r="P1847" i="17"/>
  <c r="P1848" i="17"/>
  <c r="P1849" i="17"/>
  <c r="P1850" i="17"/>
  <c r="P1851" i="17"/>
  <c r="P1852" i="17"/>
  <c r="P1853" i="17"/>
  <c r="P1854" i="17"/>
  <c r="P1855" i="17"/>
  <c r="P1856" i="17"/>
  <c r="P1857" i="17"/>
  <c r="P1858" i="17"/>
  <c r="P1859" i="17"/>
  <c r="P1860" i="17"/>
  <c r="P1861" i="17"/>
  <c r="P1862" i="17"/>
  <c r="P1863" i="17"/>
  <c r="P1864" i="17"/>
  <c r="P1865" i="17"/>
  <c r="P1866" i="17"/>
  <c r="P1867" i="17"/>
  <c r="P1868" i="17"/>
  <c r="P1869" i="17"/>
  <c r="P1870" i="17"/>
  <c r="P1871" i="17"/>
  <c r="P1872" i="17"/>
  <c r="P1873" i="17"/>
  <c r="P1874" i="17"/>
  <c r="P1875" i="17"/>
  <c r="P1876" i="17"/>
  <c r="P1877" i="17"/>
  <c r="P1878" i="17"/>
  <c r="P1879" i="17"/>
  <c r="P1880" i="17"/>
  <c r="P1881" i="17"/>
  <c r="P1882" i="17"/>
  <c r="P1883" i="17"/>
  <c r="P1884" i="17"/>
  <c r="P1885" i="17"/>
  <c r="P1886" i="17"/>
  <c r="P1887" i="17"/>
  <c r="P1888" i="17"/>
  <c r="P1889" i="17"/>
  <c r="P1890" i="17"/>
  <c r="P1891" i="17"/>
  <c r="P1892" i="17"/>
  <c r="P1893" i="17"/>
  <c r="P1894" i="17"/>
  <c r="P1895" i="17"/>
  <c r="P1896" i="17"/>
  <c r="P1897" i="17"/>
  <c r="P1898" i="17"/>
  <c r="P1899" i="17"/>
  <c r="P1900" i="17"/>
  <c r="P1901" i="17"/>
  <c r="P1902" i="17"/>
  <c r="P1903" i="17"/>
  <c r="P1904" i="17"/>
  <c r="P1905" i="17"/>
  <c r="P1906" i="17"/>
  <c r="P1907" i="17"/>
  <c r="P1908" i="17"/>
  <c r="P1909" i="17"/>
  <c r="P1910" i="17"/>
  <c r="P1911" i="17"/>
  <c r="P1912" i="17"/>
  <c r="P1913" i="17"/>
  <c r="P1914" i="17"/>
  <c r="P1915" i="17"/>
  <c r="P1916" i="17"/>
  <c r="P1917" i="17"/>
  <c r="P1918" i="17"/>
  <c r="P1919" i="17"/>
  <c r="P1920" i="17"/>
  <c r="P1921" i="17"/>
  <c r="P1922" i="17"/>
  <c r="P1923" i="17"/>
  <c r="P1924" i="17"/>
  <c r="P1925" i="17"/>
  <c r="P1926" i="17"/>
  <c r="P1927" i="17"/>
  <c r="P1928" i="17"/>
  <c r="P1929" i="17"/>
  <c r="P1930" i="17"/>
  <c r="P1931" i="17"/>
  <c r="P1932" i="17"/>
  <c r="P1933" i="17"/>
  <c r="P1934" i="17"/>
  <c r="P1935" i="17"/>
  <c r="P1936" i="17"/>
  <c r="P1937" i="17"/>
  <c r="P1938" i="17"/>
  <c r="P1939" i="17"/>
  <c r="P1940" i="17"/>
  <c r="P1941" i="17"/>
  <c r="P1942" i="17"/>
  <c r="P1943" i="17"/>
  <c r="P1944" i="17"/>
  <c r="P1945" i="17"/>
  <c r="P1946" i="17"/>
  <c r="P1947" i="17"/>
  <c r="P1948" i="17"/>
  <c r="P1949" i="17"/>
  <c r="P1950" i="17"/>
  <c r="P1951" i="17"/>
  <c r="P1952" i="17"/>
  <c r="P1953" i="17"/>
  <c r="P1954" i="17"/>
  <c r="P1955" i="17"/>
  <c r="P1956" i="17"/>
  <c r="P1957" i="17"/>
  <c r="P1958" i="17"/>
  <c r="P1959" i="17"/>
  <c r="P1960" i="17"/>
  <c r="P1961" i="17"/>
  <c r="P1962" i="17"/>
  <c r="P1963" i="17"/>
  <c r="P1964" i="17"/>
  <c r="P1965" i="17"/>
  <c r="P1966" i="17"/>
  <c r="P1967" i="17"/>
  <c r="P1968" i="17"/>
  <c r="P1969" i="17"/>
  <c r="P1970" i="17"/>
  <c r="P1971" i="17"/>
  <c r="P1972" i="17"/>
  <c r="P1973" i="17"/>
  <c r="P1974" i="17"/>
  <c r="P1975" i="17"/>
  <c r="P1976" i="17"/>
  <c r="P1977" i="17"/>
  <c r="P1978" i="17"/>
  <c r="P1979" i="17"/>
  <c r="P1980" i="17"/>
  <c r="P1981" i="17"/>
  <c r="P1982" i="17"/>
  <c r="P1983" i="17"/>
  <c r="P1984" i="17"/>
  <c r="P1985" i="17"/>
  <c r="P1986" i="17"/>
  <c r="P1987" i="17"/>
  <c r="P1988" i="17"/>
  <c r="P1989" i="17"/>
  <c r="P1990" i="17"/>
  <c r="P1991" i="17"/>
  <c r="P1992" i="17"/>
  <c r="P1993" i="17"/>
  <c r="P1994" i="17"/>
  <c r="P1995" i="17"/>
  <c r="P1996" i="17"/>
  <c r="P1997" i="17"/>
  <c r="P1998" i="17"/>
  <c r="P1999" i="17"/>
  <c r="P2000" i="17"/>
  <c r="P2001" i="17"/>
  <c r="P2002" i="17"/>
  <c r="P2003" i="17"/>
  <c r="P2004" i="17"/>
  <c r="P2005" i="17"/>
  <c r="P2006" i="17"/>
  <c r="P2007" i="17"/>
  <c r="P2008" i="17"/>
  <c r="P2009" i="17"/>
  <c r="P2010" i="17"/>
  <c r="P2011" i="17"/>
  <c r="P2012" i="17"/>
  <c r="P2013" i="17"/>
  <c r="P2014" i="17"/>
  <c r="P2015" i="17"/>
  <c r="P2016" i="17"/>
  <c r="P2017" i="17"/>
  <c r="P2018" i="17"/>
  <c r="P2019" i="17"/>
  <c r="P2020" i="17"/>
  <c r="P2021" i="17"/>
  <c r="P2022" i="17"/>
  <c r="P2023" i="17"/>
  <c r="P2024" i="17"/>
  <c r="P2025" i="17"/>
  <c r="P2026" i="17"/>
  <c r="P2027" i="17"/>
  <c r="P2028" i="17"/>
  <c r="P2029" i="17"/>
  <c r="P2030" i="17"/>
  <c r="P2031" i="17"/>
  <c r="P2032" i="17"/>
  <c r="P2033" i="17"/>
  <c r="P2034" i="17"/>
  <c r="P2035" i="17"/>
  <c r="P2036" i="17"/>
  <c r="P2037" i="17"/>
  <c r="P2038" i="17"/>
  <c r="P2039" i="17"/>
  <c r="P2040" i="17"/>
  <c r="P2041" i="17"/>
  <c r="P2042" i="17"/>
  <c r="P2043" i="17"/>
  <c r="P2044" i="17"/>
  <c r="P2045" i="17"/>
  <c r="P2046" i="17"/>
  <c r="P2047" i="17"/>
  <c r="P2048" i="17"/>
  <c r="P2049" i="17"/>
  <c r="P2050" i="17"/>
  <c r="P2051" i="17"/>
  <c r="P2052" i="17"/>
  <c r="P2053" i="17"/>
  <c r="P2054" i="17"/>
  <c r="P2055" i="17"/>
  <c r="P2056" i="17"/>
  <c r="P2057" i="17"/>
  <c r="P2058" i="17"/>
  <c r="P2059" i="17"/>
  <c r="P2060" i="17"/>
  <c r="P2061" i="17"/>
  <c r="P2062" i="17"/>
  <c r="P2063" i="17"/>
  <c r="P2064" i="17"/>
  <c r="P2065" i="17"/>
  <c r="P2066" i="17"/>
  <c r="P2067" i="17"/>
  <c r="P2068" i="17"/>
  <c r="P2069" i="17"/>
  <c r="P2070" i="17"/>
  <c r="P2071" i="17"/>
  <c r="P2072" i="17"/>
  <c r="P2073" i="17"/>
  <c r="P2074" i="17"/>
  <c r="P2075" i="17"/>
  <c r="P2076" i="17"/>
  <c r="P2077" i="17"/>
  <c r="P2078" i="17"/>
  <c r="P2079" i="17"/>
  <c r="P2080" i="17"/>
  <c r="P2081" i="17"/>
  <c r="P2082" i="17"/>
  <c r="P2083" i="17"/>
  <c r="P2084" i="17"/>
  <c r="P2085" i="17"/>
  <c r="P2086" i="17"/>
  <c r="P2087" i="17"/>
  <c r="P2088" i="17"/>
  <c r="P2089" i="17"/>
  <c r="P2090" i="17"/>
  <c r="P2091" i="17"/>
  <c r="P2092" i="17"/>
  <c r="P2093" i="17"/>
  <c r="P2094" i="17"/>
  <c r="P2095" i="17"/>
  <c r="P2096" i="17"/>
  <c r="P2097" i="17"/>
  <c r="P2098" i="17"/>
  <c r="P2099" i="17"/>
  <c r="P2100" i="17"/>
  <c r="P2101" i="17"/>
  <c r="P2102" i="17"/>
  <c r="P2103" i="17"/>
  <c r="P2104" i="17"/>
  <c r="P2105" i="17"/>
  <c r="P2106" i="17"/>
  <c r="P2107" i="17"/>
  <c r="P2108" i="17"/>
  <c r="P2109" i="17"/>
  <c r="P2110" i="17"/>
  <c r="P2111" i="17"/>
  <c r="P2112" i="17"/>
  <c r="P2113" i="17"/>
  <c r="P2114" i="17"/>
  <c r="P2115" i="17"/>
  <c r="P2116" i="17"/>
  <c r="P2117" i="17"/>
  <c r="P2118" i="17"/>
  <c r="P2119" i="17"/>
  <c r="P2120" i="17"/>
  <c r="P2121" i="17"/>
  <c r="P2122" i="17"/>
  <c r="P2123" i="17"/>
  <c r="P2124" i="17"/>
  <c r="P2125" i="17"/>
  <c r="P2126" i="17"/>
  <c r="P2127" i="17"/>
  <c r="P2128" i="17"/>
  <c r="P2129" i="17"/>
  <c r="P2130" i="17"/>
  <c r="P2131" i="17"/>
  <c r="P2132" i="17"/>
  <c r="P2133" i="17"/>
  <c r="P2134" i="17"/>
  <c r="P2135" i="17"/>
  <c r="P2136" i="17"/>
  <c r="P2137" i="17"/>
  <c r="P2138" i="17"/>
  <c r="P2139" i="17"/>
  <c r="P2140" i="17"/>
  <c r="P2141" i="17"/>
  <c r="P2142" i="17"/>
  <c r="P2143" i="17"/>
  <c r="P2144" i="17"/>
  <c r="P2145" i="17"/>
  <c r="P2146" i="17"/>
  <c r="P2147" i="17"/>
  <c r="P2148" i="17"/>
  <c r="P2149" i="17"/>
  <c r="P2150" i="17"/>
  <c r="P2151" i="17"/>
  <c r="P2152" i="17"/>
  <c r="P2153" i="17"/>
  <c r="P2154" i="17"/>
  <c r="P2155" i="17"/>
  <c r="P2156" i="17"/>
  <c r="P2157" i="17"/>
  <c r="P2158" i="17"/>
  <c r="P2159" i="17"/>
  <c r="P2160" i="17"/>
  <c r="P2161" i="17"/>
  <c r="P2162" i="17"/>
  <c r="P2163" i="17"/>
  <c r="P2164" i="17"/>
  <c r="P2165" i="17"/>
  <c r="P2166" i="17"/>
  <c r="P2167" i="17"/>
  <c r="P2168" i="17"/>
  <c r="P2169" i="17"/>
  <c r="P2170" i="17"/>
  <c r="P2171" i="17"/>
  <c r="P2172" i="17"/>
  <c r="P2173" i="17"/>
  <c r="P2174" i="17"/>
  <c r="P2175" i="17"/>
  <c r="P2176" i="17"/>
  <c r="P2177" i="17"/>
  <c r="P2178" i="17"/>
  <c r="P2179" i="17"/>
  <c r="P2180" i="17"/>
  <c r="P2181" i="17"/>
  <c r="P2182" i="17"/>
  <c r="P2183" i="17"/>
  <c r="P2184" i="17"/>
  <c r="P2185" i="17"/>
  <c r="P2186" i="17"/>
  <c r="P2187" i="17"/>
  <c r="P2188" i="17"/>
  <c r="P2189" i="17"/>
  <c r="P2190" i="17"/>
  <c r="P2191" i="17"/>
  <c r="P2192" i="17"/>
  <c r="P2193" i="17"/>
  <c r="P2194" i="17"/>
  <c r="P2195" i="17"/>
  <c r="P2196" i="17"/>
  <c r="P2197" i="17"/>
  <c r="P2198" i="17"/>
  <c r="P2199" i="17"/>
  <c r="P2200" i="17"/>
  <c r="P2201" i="17"/>
  <c r="P2202" i="17"/>
  <c r="P2203" i="17"/>
  <c r="P2204" i="17"/>
  <c r="P2205" i="17"/>
  <c r="P2206" i="17"/>
  <c r="P2207" i="17"/>
  <c r="P2208" i="17"/>
  <c r="P2209" i="17"/>
  <c r="P2210" i="17"/>
  <c r="P2211" i="17"/>
  <c r="P2212" i="17"/>
  <c r="P2213" i="17"/>
  <c r="P2214" i="17"/>
  <c r="P2215" i="17"/>
  <c r="P2216" i="17"/>
  <c r="P2217" i="17"/>
  <c r="P2218" i="17"/>
  <c r="P2219" i="17"/>
  <c r="P2220" i="17"/>
  <c r="P2221" i="17"/>
  <c r="P2222" i="17"/>
  <c r="P2223" i="17"/>
  <c r="P2224" i="17"/>
  <c r="P2225" i="17"/>
  <c r="P2226" i="17"/>
  <c r="P2227" i="17"/>
  <c r="P2228" i="17"/>
  <c r="P2229" i="17"/>
  <c r="P2230" i="17"/>
  <c r="P2231" i="17"/>
  <c r="P2232" i="17"/>
  <c r="P2233" i="17"/>
  <c r="P2234" i="17"/>
  <c r="P2235" i="17"/>
  <c r="P2236" i="17"/>
  <c r="P2237" i="17"/>
  <c r="P2238" i="17"/>
  <c r="P2239" i="17"/>
  <c r="P2240" i="17"/>
  <c r="P2241" i="17"/>
  <c r="P2242" i="17"/>
  <c r="P2243" i="17"/>
  <c r="P2244" i="17"/>
  <c r="P2245" i="17"/>
  <c r="P2246" i="17"/>
  <c r="P2247" i="17"/>
  <c r="P2248" i="17"/>
  <c r="P2249" i="17"/>
  <c r="P2250" i="17"/>
  <c r="P2251" i="17"/>
  <c r="P2252" i="17"/>
  <c r="P2253" i="17"/>
  <c r="P2254" i="17"/>
  <c r="P2255" i="17"/>
  <c r="P2256" i="17"/>
  <c r="P2257" i="17"/>
  <c r="P2258" i="17"/>
  <c r="P2259" i="17"/>
  <c r="P2260" i="17"/>
  <c r="P2261" i="17"/>
  <c r="P2262" i="17"/>
  <c r="P2263" i="17"/>
  <c r="P2264" i="17"/>
  <c r="P2265" i="17"/>
  <c r="P2266" i="17"/>
  <c r="P2267" i="17"/>
  <c r="P2268" i="17"/>
  <c r="P2269" i="17"/>
  <c r="P2270" i="17"/>
  <c r="P2271" i="17"/>
  <c r="P2272" i="17"/>
  <c r="P2273" i="17"/>
  <c r="P2274" i="17"/>
  <c r="P2275" i="17"/>
  <c r="P2276" i="17"/>
  <c r="P2277" i="17"/>
  <c r="P2278" i="17"/>
  <c r="P2279" i="17"/>
  <c r="P2280" i="17"/>
  <c r="P2281" i="17"/>
  <c r="P2282" i="17"/>
  <c r="P2283" i="17"/>
  <c r="P2284" i="17"/>
  <c r="P2285" i="17"/>
  <c r="P2286" i="17"/>
  <c r="P2287" i="17"/>
  <c r="P2288" i="17"/>
  <c r="P2289" i="17"/>
  <c r="P2290" i="17"/>
  <c r="P2291" i="17"/>
  <c r="P2292" i="17"/>
  <c r="P2293" i="17"/>
  <c r="P2294" i="17"/>
  <c r="P2295" i="17"/>
  <c r="P2296" i="17"/>
  <c r="P2297" i="17"/>
  <c r="P2298" i="17"/>
  <c r="P2299" i="17"/>
  <c r="P2300" i="17"/>
  <c r="P2301" i="17"/>
  <c r="P2302" i="17"/>
  <c r="P2303" i="17"/>
  <c r="P2304" i="17"/>
  <c r="P2305" i="17"/>
  <c r="P2306" i="17"/>
  <c r="P2307" i="17"/>
  <c r="P2308" i="17"/>
  <c r="P2309" i="17"/>
  <c r="P2310" i="17"/>
  <c r="P2311" i="17"/>
  <c r="P2312" i="17"/>
  <c r="P2313" i="17"/>
  <c r="P2314" i="17"/>
  <c r="P2315" i="17"/>
  <c r="P2316" i="17"/>
  <c r="P2317" i="17"/>
  <c r="P2318" i="17"/>
  <c r="P2319" i="17"/>
  <c r="P2320" i="17"/>
  <c r="P2321" i="17"/>
  <c r="P2322" i="17"/>
  <c r="P2323" i="17"/>
  <c r="P2324" i="17"/>
  <c r="P2325" i="17"/>
  <c r="P2326" i="17"/>
  <c r="P2327" i="17"/>
  <c r="P2328" i="17"/>
  <c r="P2329" i="17"/>
  <c r="P2330" i="17"/>
  <c r="P2331" i="17"/>
  <c r="P2332" i="17"/>
  <c r="P2333" i="17"/>
  <c r="P2334" i="17"/>
  <c r="P2335" i="17"/>
  <c r="P2336" i="17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236" i="17"/>
  <c r="O237" i="17"/>
  <c r="O238" i="17"/>
  <c r="O239" i="17"/>
  <c r="O240" i="17"/>
  <c r="O241" i="17"/>
  <c r="O242" i="17"/>
  <c r="O243" i="17"/>
  <c r="O244" i="17"/>
  <c r="O245" i="17"/>
  <c r="O246" i="17"/>
  <c r="O247" i="17"/>
  <c r="O248" i="17"/>
  <c r="O249" i="17"/>
  <c r="O250" i="17"/>
  <c r="O251" i="17"/>
  <c r="O252" i="17"/>
  <c r="O253" i="17"/>
  <c r="O254" i="17"/>
  <c r="O255" i="17"/>
  <c r="O256" i="17"/>
  <c r="O257" i="17"/>
  <c r="O258" i="17"/>
  <c r="O259" i="17"/>
  <c r="O260" i="17"/>
  <c r="O261" i="17"/>
  <c r="O262" i="17"/>
  <c r="O263" i="17"/>
  <c r="O264" i="17"/>
  <c r="O265" i="17"/>
  <c r="O266" i="17"/>
  <c r="O267" i="17"/>
  <c r="O268" i="17"/>
  <c r="O269" i="17"/>
  <c r="O270" i="17"/>
  <c r="O271" i="17"/>
  <c r="O272" i="17"/>
  <c r="O273" i="17"/>
  <c r="O274" i="17"/>
  <c r="O275" i="17"/>
  <c r="O276" i="17"/>
  <c r="O277" i="17"/>
  <c r="O278" i="17"/>
  <c r="O279" i="17"/>
  <c r="O280" i="17"/>
  <c r="O281" i="17"/>
  <c r="O282" i="17"/>
  <c r="O283" i="17"/>
  <c r="O284" i="17"/>
  <c r="O285" i="17"/>
  <c r="O286" i="17"/>
  <c r="O287" i="17"/>
  <c r="O288" i="17"/>
  <c r="O289" i="17"/>
  <c r="O290" i="17"/>
  <c r="O291" i="17"/>
  <c r="O292" i="17"/>
  <c r="O293" i="17"/>
  <c r="O294" i="17"/>
  <c r="O295" i="17"/>
  <c r="O296" i="17"/>
  <c r="O297" i="17"/>
  <c r="O298" i="17"/>
  <c r="O299" i="17"/>
  <c r="O300" i="17"/>
  <c r="O301" i="17"/>
  <c r="O302" i="17"/>
  <c r="O303" i="17"/>
  <c r="O304" i="17"/>
  <c r="O305" i="17"/>
  <c r="O306" i="17"/>
  <c r="O307" i="17"/>
  <c r="O308" i="17"/>
  <c r="O309" i="17"/>
  <c r="O310" i="17"/>
  <c r="O311" i="17"/>
  <c r="O312" i="17"/>
  <c r="O313" i="17"/>
  <c r="O314" i="17"/>
  <c r="O315" i="17"/>
  <c r="O316" i="17"/>
  <c r="O317" i="17"/>
  <c r="O318" i="17"/>
  <c r="O319" i="17"/>
  <c r="O320" i="17"/>
  <c r="O321" i="17"/>
  <c r="O322" i="17"/>
  <c r="O323" i="17"/>
  <c r="O324" i="17"/>
  <c r="O325" i="17"/>
  <c r="O326" i="17"/>
  <c r="O327" i="17"/>
  <c r="O328" i="17"/>
  <c r="O329" i="17"/>
  <c r="O330" i="17"/>
  <c r="O331" i="17"/>
  <c r="O332" i="17"/>
  <c r="O333" i="17"/>
  <c r="O334" i="17"/>
  <c r="O335" i="17"/>
  <c r="O336" i="17"/>
  <c r="O337" i="17"/>
  <c r="O338" i="17"/>
  <c r="O339" i="17"/>
  <c r="O340" i="17"/>
  <c r="O341" i="17"/>
  <c r="O342" i="17"/>
  <c r="O343" i="17"/>
  <c r="O344" i="17"/>
  <c r="O345" i="17"/>
  <c r="O346" i="17"/>
  <c r="O347" i="17"/>
  <c r="O348" i="17"/>
  <c r="O349" i="17"/>
  <c r="O350" i="17"/>
  <c r="O351" i="17"/>
  <c r="O352" i="17"/>
  <c r="O353" i="17"/>
  <c r="O354" i="17"/>
  <c r="O355" i="17"/>
  <c r="O356" i="17"/>
  <c r="O357" i="17"/>
  <c r="O358" i="17"/>
  <c r="O359" i="17"/>
  <c r="O360" i="17"/>
  <c r="O361" i="17"/>
  <c r="O362" i="17"/>
  <c r="O363" i="17"/>
  <c r="O364" i="17"/>
  <c r="O365" i="17"/>
  <c r="O366" i="17"/>
  <c r="O367" i="17"/>
  <c r="O368" i="17"/>
  <c r="O369" i="17"/>
  <c r="O370" i="17"/>
  <c r="O371" i="17"/>
  <c r="O372" i="17"/>
  <c r="O373" i="17"/>
  <c r="O374" i="17"/>
  <c r="O375" i="17"/>
  <c r="O376" i="17"/>
  <c r="O377" i="17"/>
  <c r="O378" i="17"/>
  <c r="O379" i="17"/>
  <c r="O380" i="17"/>
  <c r="O381" i="17"/>
  <c r="O382" i="17"/>
  <c r="O383" i="17"/>
  <c r="O384" i="17"/>
  <c r="O385" i="17"/>
  <c r="O386" i="17"/>
  <c r="O387" i="17"/>
  <c r="O388" i="17"/>
  <c r="O389" i="17"/>
  <c r="O390" i="17"/>
  <c r="O391" i="17"/>
  <c r="O392" i="17"/>
  <c r="O393" i="17"/>
  <c r="O394" i="17"/>
  <c r="O395" i="17"/>
  <c r="O396" i="17"/>
  <c r="O397" i="17"/>
  <c r="O398" i="17"/>
  <c r="O399" i="17"/>
  <c r="O400" i="17"/>
  <c r="O401" i="17"/>
  <c r="O402" i="17"/>
  <c r="O403" i="17"/>
  <c r="O404" i="17"/>
  <c r="O405" i="17"/>
  <c r="O406" i="17"/>
  <c r="O407" i="17"/>
  <c r="O408" i="17"/>
  <c r="O409" i="17"/>
  <c r="O410" i="17"/>
  <c r="O411" i="17"/>
  <c r="O412" i="17"/>
  <c r="O413" i="17"/>
  <c r="O414" i="17"/>
  <c r="O415" i="17"/>
  <c r="O416" i="17"/>
  <c r="O417" i="17"/>
  <c r="O418" i="17"/>
  <c r="O419" i="17"/>
  <c r="O420" i="17"/>
  <c r="O421" i="17"/>
  <c r="O422" i="17"/>
  <c r="O423" i="17"/>
  <c r="O424" i="17"/>
  <c r="O425" i="17"/>
  <c r="O426" i="17"/>
  <c r="O427" i="17"/>
  <c r="O428" i="17"/>
  <c r="O429" i="17"/>
  <c r="O430" i="17"/>
  <c r="O431" i="17"/>
  <c r="O432" i="17"/>
  <c r="O433" i="17"/>
  <c r="O434" i="17"/>
  <c r="O435" i="17"/>
  <c r="O436" i="17"/>
  <c r="O437" i="17"/>
  <c r="O438" i="17"/>
  <c r="O439" i="17"/>
  <c r="O440" i="17"/>
  <c r="O441" i="17"/>
  <c r="O442" i="17"/>
  <c r="O443" i="17"/>
  <c r="O444" i="17"/>
  <c r="O445" i="17"/>
  <c r="O446" i="17"/>
  <c r="O447" i="17"/>
  <c r="O448" i="17"/>
  <c r="O449" i="17"/>
  <c r="O450" i="17"/>
  <c r="O451" i="17"/>
  <c r="O452" i="17"/>
  <c r="O453" i="17"/>
  <c r="O454" i="17"/>
  <c r="O455" i="17"/>
  <c r="O456" i="17"/>
  <c r="O457" i="17"/>
  <c r="O458" i="17"/>
  <c r="O459" i="17"/>
  <c r="O460" i="17"/>
  <c r="O461" i="17"/>
  <c r="O462" i="17"/>
  <c r="O463" i="17"/>
  <c r="O464" i="17"/>
  <c r="O465" i="17"/>
  <c r="O466" i="17"/>
  <c r="O467" i="17"/>
  <c r="O468" i="17"/>
  <c r="O469" i="17"/>
  <c r="O470" i="17"/>
  <c r="O471" i="17"/>
  <c r="O472" i="17"/>
  <c r="O473" i="17"/>
  <c r="O474" i="17"/>
  <c r="O475" i="17"/>
  <c r="O476" i="17"/>
  <c r="O477" i="17"/>
  <c r="O478" i="17"/>
  <c r="O479" i="17"/>
  <c r="O480" i="17"/>
  <c r="O481" i="17"/>
  <c r="O482" i="17"/>
  <c r="O483" i="17"/>
  <c r="O484" i="17"/>
  <c r="O485" i="17"/>
  <c r="O486" i="17"/>
  <c r="O487" i="17"/>
  <c r="O488" i="17"/>
  <c r="O489" i="17"/>
  <c r="O490" i="17"/>
  <c r="O491" i="17"/>
  <c r="O492" i="17"/>
  <c r="O493" i="17"/>
  <c r="O494" i="17"/>
  <c r="O495" i="17"/>
  <c r="O496" i="17"/>
  <c r="O497" i="17"/>
  <c r="O498" i="17"/>
  <c r="O499" i="17"/>
  <c r="O500" i="17"/>
  <c r="O501" i="17"/>
  <c r="O502" i="17"/>
  <c r="O503" i="17"/>
  <c r="O504" i="17"/>
  <c r="O505" i="17"/>
  <c r="O506" i="17"/>
  <c r="O507" i="17"/>
  <c r="O508" i="17"/>
  <c r="O509" i="17"/>
  <c r="O510" i="17"/>
  <c r="O511" i="17"/>
  <c r="O512" i="17"/>
  <c r="O513" i="17"/>
  <c r="O514" i="17"/>
  <c r="O515" i="17"/>
  <c r="O516" i="17"/>
  <c r="O517" i="17"/>
  <c r="O518" i="17"/>
  <c r="O519" i="17"/>
  <c r="O520" i="17"/>
  <c r="O521" i="17"/>
  <c r="O522" i="17"/>
  <c r="O523" i="17"/>
  <c r="O524" i="17"/>
  <c r="O525" i="17"/>
  <c r="O526" i="17"/>
  <c r="O527" i="17"/>
  <c r="O528" i="17"/>
  <c r="O529" i="17"/>
  <c r="O530" i="17"/>
  <c r="O531" i="17"/>
  <c r="O532" i="17"/>
  <c r="O533" i="17"/>
  <c r="O534" i="17"/>
  <c r="O535" i="17"/>
  <c r="O536" i="17"/>
  <c r="O537" i="17"/>
  <c r="O538" i="17"/>
  <c r="O539" i="17"/>
  <c r="O540" i="17"/>
  <c r="O541" i="17"/>
  <c r="O542" i="17"/>
  <c r="O543" i="17"/>
  <c r="O544" i="17"/>
  <c r="O545" i="17"/>
  <c r="O546" i="17"/>
  <c r="O547" i="17"/>
  <c r="O548" i="17"/>
  <c r="O549" i="17"/>
  <c r="O550" i="17"/>
  <c r="O551" i="17"/>
  <c r="O552" i="17"/>
  <c r="O553" i="17"/>
  <c r="O554" i="17"/>
  <c r="O555" i="17"/>
  <c r="O556" i="17"/>
  <c r="O557" i="17"/>
  <c r="O558" i="17"/>
  <c r="O559" i="17"/>
  <c r="O560" i="17"/>
  <c r="O561" i="17"/>
  <c r="O562" i="17"/>
  <c r="O563" i="17"/>
  <c r="O564" i="17"/>
  <c r="O565" i="17"/>
  <c r="O566" i="17"/>
  <c r="O567" i="17"/>
  <c r="O568" i="17"/>
  <c r="O569" i="17"/>
  <c r="O570" i="17"/>
  <c r="O571" i="17"/>
  <c r="O572" i="17"/>
  <c r="O573" i="17"/>
  <c r="O574" i="17"/>
  <c r="O575" i="17"/>
  <c r="O576" i="17"/>
  <c r="O577" i="17"/>
  <c r="O578" i="17"/>
  <c r="O579" i="17"/>
  <c r="O580" i="17"/>
  <c r="O581" i="17"/>
  <c r="O582" i="17"/>
  <c r="O583" i="17"/>
  <c r="O584" i="17"/>
  <c r="O585" i="17"/>
  <c r="O586" i="17"/>
  <c r="O587" i="17"/>
  <c r="O588" i="17"/>
  <c r="O589" i="17"/>
  <c r="O590" i="17"/>
  <c r="O591" i="17"/>
  <c r="O592" i="17"/>
  <c r="O593" i="17"/>
  <c r="O594" i="17"/>
  <c r="O595" i="17"/>
  <c r="O596" i="17"/>
  <c r="O597" i="17"/>
  <c r="O598" i="17"/>
  <c r="O599" i="17"/>
  <c r="O600" i="17"/>
  <c r="O601" i="17"/>
  <c r="O602" i="17"/>
  <c r="O603" i="17"/>
  <c r="O604" i="17"/>
  <c r="O605" i="17"/>
  <c r="O606" i="17"/>
  <c r="O607" i="17"/>
  <c r="O608" i="17"/>
  <c r="O609" i="17"/>
  <c r="O610" i="17"/>
  <c r="O611" i="17"/>
  <c r="O612" i="17"/>
  <c r="O613" i="17"/>
  <c r="O614" i="17"/>
  <c r="O615" i="17"/>
  <c r="O616" i="17"/>
  <c r="O617" i="17"/>
  <c r="O618" i="17"/>
  <c r="O619" i="17"/>
  <c r="O620" i="17"/>
  <c r="O621" i="17"/>
  <c r="O622" i="17"/>
  <c r="O623" i="17"/>
  <c r="O624" i="17"/>
  <c r="O625" i="17"/>
  <c r="O626" i="17"/>
  <c r="O627" i="17"/>
  <c r="O628" i="17"/>
  <c r="O629" i="17"/>
  <c r="O630" i="17"/>
  <c r="O631" i="17"/>
  <c r="O632" i="17"/>
  <c r="O633" i="17"/>
  <c r="O634" i="17"/>
  <c r="O635" i="17"/>
  <c r="O636" i="17"/>
  <c r="O637" i="17"/>
  <c r="O638" i="17"/>
  <c r="O639" i="17"/>
  <c r="O640" i="17"/>
  <c r="O641" i="17"/>
  <c r="O642" i="17"/>
  <c r="O643" i="17"/>
  <c r="O644" i="17"/>
  <c r="O645" i="17"/>
  <c r="O646" i="17"/>
  <c r="O647" i="17"/>
  <c r="O648" i="17"/>
  <c r="O649" i="17"/>
  <c r="O650" i="17"/>
  <c r="O651" i="17"/>
  <c r="O652" i="17"/>
  <c r="O653" i="17"/>
  <c r="O654" i="17"/>
  <c r="O655" i="17"/>
  <c r="O656" i="17"/>
  <c r="O657" i="17"/>
  <c r="O658" i="17"/>
  <c r="O659" i="17"/>
  <c r="O660" i="17"/>
  <c r="O661" i="17"/>
  <c r="O662" i="17"/>
  <c r="O663" i="17"/>
  <c r="O664" i="17"/>
  <c r="O665" i="17"/>
  <c r="O666" i="17"/>
  <c r="O667" i="17"/>
  <c r="O668" i="17"/>
  <c r="O669" i="17"/>
  <c r="O670" i="17"/>
  <c r="O671" i="17"/>
  <c r="O672" i="17"/>
  <c r="O673" i="17"/>
  <c r="O674" i="17"/>
  <c r="O675" i="17"/>
  <c r="O676" i="17"/>
  <c r="O677" i="17"/>
  <c r="O678" i="17"/>
  <c r="O679" i="17"/>
  <c r="O680" i="17"/>
  <c r="O681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O698" i="17"/>
  <c r="O699" i="17"/>
  <c r="O700" i="17"/>
  <c r="O701" i="17"/>
  <c r="O702" i="17"/>
  <c r="O703" i="17"/>
  <c r="O704" i="17"/>
  <c r="O705" i="17"/>
  <c r="O706" i="17"/>
  <c r="O707" i="17"/>
  <c r="O708" i="17"/>
  <c r="O709" i="17"/>
  <c r="O710" i="17"/>
  <c r="O711" i="17"/>
  <c r="O712" i="17"/>
  <c r="O713" i="17"/>
  <c r="O714" i="17"/>
  <c r="O715" i="17"/>
  <c r="O716" i="17"/>
  <c r="O717" i="17"/>
  <c r="O718" i="17"/>
  <c r="O719" i="17"/>
  <c r="O720" i="17"/>
  <c r="O721" i="17"/>
  <c r="O722" i="17"/>
  <c r="O723" i="17"/>
  <c r="O724" i="17"/>
  <c r="O725" i="17"/>
  <c r="O726" i="17"/>
  <c r="O727" i="17"/>
  <c r="O728" i="17"/>
  <c r="O729" i="17"/>
  <c r="O730" i="17"/>
  <c r="O731" i="17"/>
  <c r="O732" i="17"/>
  <c r="O733" i="17"/>
  <c r="O734" i="17"/>
  <c r="O735" i="17"/>
  <c r="O736" i="17"/>
  <c r="O737" i="17"/>
  <c r="O738" i="17"/>
  <c r="O739" i="17"/>
  <c r="O740" i="17"/>
  <c r="O741" i="17"/>
  <c r="O742" i="17"/>
  <c r="O743" i="17"/>
  <c r="O744" i="17"/>
  <c r="O745" i="17"/>
  <c r="O746" i="17"/>
  <c r="O747" i="17"/>
  <c r="O748" i="17"/>
  <c r="O749" i="17"/>
  <c r="O750" i="17"/>
  <c r="O751" i="17"/>
  <c r="O752" i="17"/>
  <c r="O753" i="17"/>
  <c r="O754" i="17"/>
  <c r="O755" i="17"/>
  <c r="O756" i="17"/>
  <c r="O757" i="17"/>
  <c r="O758" i="17"/>
  <c r="O759" i="17"/>
  <c r="O760" i="17"/>
  <c r="O761" i="17"/>
  <c r="O762" i="17"/>
  <c r="O763" i="17"/>
  <c r="O764" i="17"/>
  <c r="O765" i="17"/>
  <c r="O766" i="17"/>
  <c r="O767" i="17"/>
  <c r="O768" i="17"/>
  <c r="O769" i="17"/>
  <c r="O770" i="17"/>
  <c r="O771" i="17"/>
  <c r="O772" i="17"/>
  <c r="O773" i="17"/>
  <c r="O774" i="17"/>
  <c r="O775" i="17"/>
  <c r="O776" i="17"/>
  <c r="O777" i="17"/>
  <c r="O778" i="17"/>
  <c r="O779" i="17"/>
  <c r="O780" i="17"/>
  <c r="O781" i="17"/>
  <c r="O782" i="17"/>
  <c r="O783" i="17"/>
  <c r="O784" i="17"/>
  <c r="O785" i="17"/>
  <c r="O786" i="17"/>
  <c r="O787" i="17"/>
  <c r="O788" i="17"/>
  <c r="O789" i="17"/>
  <c r="O790" i="17"/>
  <c r="O791" i="17"/>
  <c r="O792" i="17"/>
  <c r="O793" i="17"/>
  <c r="O794" i="17"/>
  <c r="O795" i="17"/>
  <c r="O796" i="17"/>
  <c r="O797" i="17"/>
  <c r="O798" i="17"/>
  <c r="O799" i="17"/>
  <c r="O800" i="17"/>
  <c r="O801" i="17"/>
  <c r="O802" i="17"/>
  <c r="O803" i="17"/>
  <c r="O804" i="17"/>
  <c r="O805" i="17"/>
  <c r="O806" i="17"/>
  <c r="O807" i="17"/>
  <c r="O808" i="17"/>
  <c r="O809" i="17"/>
  <c r="O810" i="17"/>
  <c r="O811" i="17"/>
  <c r="O812" i="17"/>
  <c r="O813" i="17"/>
  <c r="O814" i="17"/>
  <c r="O815" i="17"/>
  <c r="O816" i="17"/>
  <c r="O817" i="17"/>
  <c r="O818" i="17"/>
  <c r="O819" i="17"/>
  <c r="O820" i="17"/>
  <c r="O821" i="17"/>
  <c r="O822" i="17"/>
  <c r="O823" i="17"/>
  <c r="O824" i="17"/>
  <c r="O825" i="17"/>
  <c r="O826" i="17"/>
  <c r="O827" i="17"/>
  <c r="O828" i="17"/>
  <c r="O829" i="17"/>
  <c r="O830" i="17"/>
  <c r="O831" i="17"/>
  <c r="O832" i="17"/>
  <c r="O833" i="17"/>
  <c r="O834" i="17"/>
  <c r="O835" i="17"/>
  <c r="O836" i="17"/>
  <c r="O837" i="17"/>
  <c r="O838" i="17"/>
  <c r="O839" i="17"/>
  <c r="O840" i="17"/>
  <c r="O841" i="17"/>
  <c r="O842" i="17"/>
  <c r="O843" i="17"/>
  <c r="O844" i="17"/>
  <c r="O845" i="17"/>
  <c r="O846" i="17"/>
  <c r="O847" i="17"/>
  <c r="O848" i="17"/>
  <c r="O849" i="17"/>
  <c r="O850" i="17"/>
  <c r="O851" i="17"/>
  <c r="O852" i="17"/>
  <c r="O853" i="17"/>
  <c r="O854" i="17"/>
  <c r="O855" i="17"/>
  <c r="O856" i="17"/>
  <c r="O857" i="17"/>
  <c r="O858" i="17"/>
  <c r="O859" i="17"/>
  <c r="O860" i="17"/>
  <c r="O861" i="17"/>
  <c r="O862" i="17"/>
  <c r="O863" i="17"/>
  <c r="O864" i="17"/>
  <c r="O865" i="17"/>
  <c r="O866" i="17"/>
  <c r="O867" i="17"/>
  <c r="O868" i="17"/>
  <c r="O869" i="17"/>
  <c r="O870" i="17"/>
  <c r="O871" i="17"/>
  <c r="O872" i="17"/>
  <c r="O873" i="17"/>
  <c r="O874" i="17"/>
  <c r="O875" i="17"/>
  <c r="O876" i="17"/>
  <c r="O877" i="17"/>
  <c r="O878" i="17"/>
  <c r="O879" i="17"/>
  <c r="O880" i="17"/>
  <c r="O881" i="17"/>
  <c r="O882" i="17"/>
  <c r="O883" i="17"/>
  <c r="O884" i="17"/>
  <c r="O885" i="17"/>
  <c r="O886" i="17"/>
  <c r="O887" i="17"/>
  <c r="O888" i="17"/>
  <c r="O889" i="17"/>
  <c r="O890" i="17"/>
  <c r="O891" i="17"/>
  <c r="O892" i="17"/>
  <c r="O893" i="17"/>
  <c r="O894" i="17"/>
  <c r="O895" i="17"/>
  <c r="O896" i="17"/>
  <c r="O897" i="17"/>
  <c r="O898" i="17"/>
  <c r="O899" i="17"/>
  <c r="O900" i="17"/>
  <c r="O901" i="17"/>
  <c r="O902" i="17"/>
  <c r="O903" i="17"/>
  <c r="O904" i="17"/>
  <c r="O905" i="17"/>
  <c r="O906" i="17"/>
  <c r="O907" i="17"/>
  <c r="O908" i="17"/>
  <c r="O909" i="17"/>
  <c r="O910" i="17"/>
  <c r="O911" i="17"/>
  <c r="O912" i="17"/>
  <c r="O913" i="17"/>
  <c r="O914" i="17"/>
  <c r="O915" i="17"/>
  <c r="O916" i="17"/>
  <c r="O917" i="17"/>
  <c r="O918" i="17"/>
  <c r="O919" i="17"/>
  <c r="O920" i="17"/>
  <c r="O921" i="17"/>
  <c r="O922" i="17"/>
  <c r="O923" i="17"/>
  <c r="O924" i="17"/>
  <c r="O925" i="17"/>
  <c r="O926" i="17"/>
  <c r="O927" i="17"/>
  <c r="O928" i="17"/>
  <c r="O929" i="17"/>
  <c r="O930" i="17"/>
  <c r="O931" i="17"/>
  <c r="O932" i="17"/>
  <c r="O933" i="17"/>
  <c r="O934" i="17"/>
  <c r="O935" i="17"/>
  <c r="O936" i="17"/>
  <c r="O937" i="17"/>
  <c r="O938" i="17"/>
  <c r="O939" i="17"/>
  <c r="O940" i="17"/>
  <c r="O941" i="17"/>
  <c r="O942" i="17"/>
  <c r="O943" i="17"/>
  <c r="O944" i="17"/>
  <c r="O945" i="17"/>
  <c r="O946" i="17"/>
  <c r="O947" i="17"/>
  <c r="O948" i="17"/>
  <c r="O949" i="17"/>
  <c r="O950" i="17"/>
  <c r="O951" i="17"/>
  <c r="O952" i="17"/>
  <c r="O953" i="17"/>
  <c r="O954" i="17"/>
  <c r="O955" i="17"/>
  <c r="O956" i="17"/>
  <c r="O957" i="17"/>
  <c r="O958" i="17"/>
  <c r="O959" i="17"/>
  <c r="O960" i="17"/>
  <c r="O961" i="17"/>
  <c r="O962" i="17"/>
  <c r="O963" i="17"/>
  <c r="O964" i="17"/>
  <c r="O965" i="17"/>
  <c r="O966" i="17"/>
  <c r="O967" i="17"/>
  <c r="O968" i="17"/>
  <c r="O969" i="17"/>
  <c r="O970" i="17"/>
  <c r="O971" i="17"/>
  <c r="O972" i="17"/>
  <c r="O973" i="17"/>
  <c r="O974" i="17"/>
  <c r="O975" i="17"/>
  <c r="O976" i="17"/>
  <c r="O977" i="17"/>
  <c r="O978" i="17"/>
  <c r="O979" i="17"/>
  <c r="O980" i="17"/>
  <c r="O981" i="17"/>
  <c r="O982" i="17"/>
  <c r="O983" i="17"/>
  <c r="O984" i="17"/>
  <c r="O985" i="17"/>
  <c r="O986" i="17"/>
  <c r="O987" i="17"/>
  <c r="O988" i="17"/>
  <c r="O989" i="17"/>
  <c r="O990" i="17"/>
  <c r="O991" i="17"/>
  <c r="O992" i="17"/>
  <c r="O993" i="17"/>
  <c r="O994" i="17"/>
  <c r="O995" i="17"/>
  <c r="O996" i="17"/>
  <c r="O997" i="17"/>
  <c r="O998" i="17"/>
  <c r="O999" i="17"/>
  <c r="O1000" i="17"/>
  <c r="O1001" i="17"/>
  <c r="O1002" i="17"/>
  <c r="O1003" i="17"/>
  <c r="O1004" i="17"/>
  <c r="O1005" i="17"/>
  <c r="O1006" i="17"/>
  <c r="O1007" i="17"/>
  <c r="O1008" i="17"/>
  <c r="O1009" i="17"/>
  <c r="O1010" i="17"/>
  <c r="O1011" i="17"/>
  <c r="O1012" i="17"/>
  <c r="O1013" i="17"/>
  <c r="O1014" i="17"/>
  <c r="O1015" i="17"/>
  <c r="O1016" i="17"/>
  <c r="O1017" i="17"/>
  <c r="O1018" i="17"/>
  <c r="O1019" i="17"/>
  <c r="O1020" i="17"/>
  <c r="O1021" i="17"/>
  <c r="O1022" i="17"/>
  <c r="O1023" i="17"/>
  <c r="O1024" i="17"/>
  <c r="O1025" i="17"/>
  <c r="O1026" i="17"/>
  <c r="O1027" i="17"/>
  <c r="O1028" i="17"/>
  <c r="O1029" i="17"/>
  <c r="O1030" i="17"/>
  <c r="O1031" i="17"/>
  <c r="O1032" i="17"/>
  <c r="O1033" i="17"/>
  <c r="O1034" i="17"/>
  <c r="O1035" i="17"/>
  <c r="O1036" i="17"/>
  <c r="O1037" i="17"/>
  <c r="O1038" i="17"/>
  <c r="O1039" i="17"/>
  <c r="O1040" i="17"/>
  <c r="O1041" i="17"/>
  <c r="O1042" i="17"/>
  <c r="O1043" i="17"/>
  <c r="O1044" i="17"/>
  <c r="O1045" i="17"/>
  <c r="O1046" i="17"/>
  <c r="O1047" i="17"/>
  <c r="O1048" i="17"/>
  <c r="O1049" i="17"/>
  <c r="O1050" i="17"/>
  <c r="O1051" i="17"/>
  <c r="O1052" i="17"/>
  <c r="O1053" i="17"/>
  <c r="O1054" i="17"/>
  <c r="O1055" i="17"/>
  <c r="O1056" i="17"/>
  <c r="O1057" i="17"/>
  <c r="O1058" i="17"/>
  <c r="O1059" i="17"/>
  <c r="O1060" i="17"/>
  <c r="O1061" i="17"/>
  <c r="O1062" i="17"/>
  <c r="O1063" i="17"/>
  <c r="O1064" i="17"/>
  <c r="O1065" i="17"/>
  <c r="O1066" i="17"/>
  <c r="O1067" i="17"/>
  <c r="O1068" i="17"/>
  <c r="O1069" i="17"/>
  <c r="O1070" i="17"/>
  <c r="O1071" i="17"/>
  <c r="O1072" i="17"/>
  <c r="O1073" i="17"/>
  <c r="O1074" i="17"/>
  <c r="O1075" i="17"/>
  <c r="O1076" i="17"/>
  <c r="O1077" i="17"/>
  <c r="O1078" i="17"/>
  <c r="O1079" i="17"/>
  <c r="O1080" i="17"/>
  <c r="O1081" i="17"/>
  <c r="O1082" i="17"/>
  <c r="O1083" i="17"/>
  <c r="O1084" i="17"/>
  <c r="O1085" i="17"/>
  <c r="O1086" i="17"/>
  <c r="O1087" i="17"/>
  <c r="O1088" i="17"/>
  <c r="O1089" i="17"/>
  <c r="O1090" i="17"/>
  <c r="O1091" i="17"/>
  <c r="O1092" i="17"/>
  <c r="O1093" i="17"/>
  <c r="O1094" i="17"/>
  <c r="O1095" i="17"/>
  <c r="O1096" i="17"/>
  <c r="O1097" i="17"/>
  <c r="O1098" i="17"/>
  <c r="O1099" i="17"/>
  <c r="O1100" i="17"/>
  <c r="O1101" i="17"/>
  <c r="O1102" i="17"/>
  <c r="O1103" i="17"/>
  <c r="O1104" i="17"/>
  <c r="O1105" i="17"/>
  <c r="O1106" i="17"/>
  <c r="O1107" i="17"/>
  <c r="O1108" i="17"/>
  <c r="O1109" i="17"/>
  <c r="O1110" i="17"/>
  <c r="O1111" i="17"/>
  <c r="O1112" i="17"/>
  <c r="O1113" i="17"/>
  <c r="O1114" i="17"/>
  <c r="O1115" i="17"/>
  <c r="O1116" i="17"/>
  <c r="O1117" i="17"/>
  <c r="O1118" i="17"/>
  <c r="O1119" i="17"/>
  <c r="O1120" i="17"/>
  <c r="O1121" i="17"/>
  <c r="O1122" i="17"/>
  <c r="O1123" i="17"/>
  <c r="O1124" i="17"/>
  <c r="O1125" i="17"/>
  <c r="O1126" i="17"/>
  <c r="O1127" i="17"/>
  <c r="O1128" i="17"/>
  <c r="O1129" i="17"/>
  <c r="O1130" i="17"/>
  <c r="O1131" i="17"/>
  <c r="O1132" i="17"/>
  <c r="O1133" i="17"/>
  <c r="O1134" i="17"/>
  <c r="O1135" i="17"/>
  <c r="O1136" i="17"/>
  <c r="O1137" i="17"/>
  <c r="O1138" i="17"/>
  <c r="O1139" i="17"/>
  <c r="O1140" i="17"/>
  <c r="O1141" i="17"/>
  <c r="O1142" i="17"/>
  <c r="O1143" i="17"/>
  <c r="O1144" i="17"/>
  <c r="O1145" i="17"/>
  <c r="O1146" i="17"/>
  <c r="O1147" i="17"/>
  <c r="O1148" i="17"/>
  <c r="O1149" i="17"/>
  <c r="O1150" i="17"/>
  <c r="O1151" i="17"/>
  <c r="O1152" i="17"/>
  <c r="O1153" i="17"/>
  <c r="O1154" i="17"/>
  <c r="O1155" i="17"/>
  <c r="O1156" i="17"/>
  <c r="O1157" i="17"/>
  <c r="O1158" i="17"/>
  <c r="O1159" i="17"/>
  <c r="O1160" i="17"/>
  <c r="O1161" i="17"/>
  <c r="O1162" i="17"/>
  <c r="O1163" i="17"/>
  <c r="O1164" i="17"/>
  <c r="O1165" i="17"/>
  <c r="O1166" i="17"/>
  <c r="O1167" i="17"/>
  <c r="O1168" i="17"/>
  <c r="O1169" i="17"/>
  <c r="O1170" i="17"/>
  <c r="O1171" i="17"/>
  <c r="O1172" i="17"/>
  <c r="O1173" i="17"/>
  <c r="O1174" i="17"/>
  <c r="O1175" i="17"/>
  <c r="O1176" i="17"/>
  <c r="O1177" i="17"/>
  <c r="O1178" i="17"/>
  <c r="O1179" i="17"/>
  <c r="O1180" i="17"/>
  <c r="O1181" i="17"/>
  <c r="O1182" i="17"/>
  <c r="O1183" i="17"/>
  <c r="O1184" i="17"/>
  <c r="O1185" i="17"/>
  <c r="O1186" i="17"/>
  <c r="O1187" i="17"/>
  <c r="O1188" i="17"/>
  <c r="O1189" i="17"/>
  <c r="O1190" i="17"/>
  <c r="O1191" i="17"/>
  <c r="O1192" i="17"/>
  <c r="O1193" i="17"/>
  <c r="O1194" i="17"/>
  <c r="O1195" i="17"/>
  <c r="O1196" i="17"/>
  <c r="O1197" i="17"/>
  <c r="O1198" i="17"/>
  <c r="O1199" i="17"/>
  <c r="O1200" i="17"/>
  <c r="O1201" i="17"/>
  <c r="O1202" i="17"/>
  <c r="O1203" i="17"/>
  <c r="O1204" i="17"/>
  <c r="O1205" i="17"/>
  <c r="O1206" i="17"/>
  <c r="O1207" i="17"/>
  <c r="O1208" i="17"/>
  <c r="O1209" i="17"/>
  <c r="O1210" i="17"/>
  <c r="O1211" i="17"/>
  <c r="O1212" i="17"/>
  <c r="O1213" i="17"/>
  <c r="O1214" i="17"/>
  <c r="O1215" i="17"/>
  <c r="O1216" i="17"/>
  <c r="O1217" i="17"/>
  <c r="O1218" i="17"/>
  <c r="O1219" i="17"/>
  <c r="O1220" i="17"/>
  <c r="O1221" i="17"/>
  <c r="O1222" i="17"/>
  <c r="O1223" i="17"/>
  <c r="O1224" i="17"/>
  <c r="O1225" i="17"/>
  <c r="O1226" i="17"/>
  <c r="O1227" i="17"/>
  <c r="O1228" i="17"/>
  <c r="O1229" i="17"/>
  <c r="O1230" i="17"/>
  <c r="O1231" i="17"/>
  <c r="O1232" i="17"/>
  <c r="O1233" i="17"/>
  <c r="O1234" i="17"/>
  <c r="O1235" i="17"/>
  <c r="O1236" i="17"/>
  <c r="O1237" i="17"/>
  <c r="O1238" i="17"/>
  <c r="O1239" i="17"/>
  <c r="O1240" i="17"/>
  <c r="O1241" i="17"/>
  <c r="O1242" i="17"/>
  <c r="O1243" i="17"/>
  <c r="O1244" i="17"/>
  <c r="O1245" i="17"/>
  <c r="O1246" i="17"/>
  <c r="O1247" i="17"/>
  <c r="O1248" i="17"/>
  <c r="O1249" i="17"/>
  <c r="O1250" i="17"/>
  <c r="O1251" i="17"/>
  <c r="O1252" i="17"/>
  <c r="O1253" i="17"/>
  <c r="O1254" i="17"/>
  <c r="O1255" i="17"/>
  <c r="O1256" i="17"/>
  <c r="O1257" i="17"/>
  <c r="O1258" i="17"/>
  <c r="O1259" i="17"/>
  <c r="O1260" i="17"/>
  <c r="O1261" i="17"/>
  <c r="O1262" i="17"/>
  <c r="O1263" i="17"/>
  <c r="O1264" i="17"/>
  <c r="O1265" i="17"/>
  <c r="O1266" i="17"/>
  <c r="O1267" i="17"/>
  <c r="O1268" i="17"/>
  <c r="O1269" i="17"/>
  <c r="O1270" i="17"/>
  <c r="O1271" i="17"/>
  <c r="O1272" i="17"/>
  <c r="O1273" i="17"/>
  <c r="O1274" i="17"/>
  <c r="O1275" i="17"/>
  <c r="O1276" i="17"/>
  <c r="O1277" i="17"/>
  <c r="O1278" i="17"/>
  <c r="O1279" i="17"/>
  <c r="O1280" i="17"/>
  <c r="O1281" i="17"/>
  <c r="O1282" i="17"/>
  <c r="O1283" i="17"/>
  <c r="O1284" i="17"/>
  <c r="O1285" i="17"/>
  <c r="O1286" i="17"/>
  <c r="O1287" i="17"/>
  <c r="O1288" i="17"/>
  <c r="O1289" i="17"/>
  <c r="O1290" i="17"/>
  <c r="O1291" i="17"/>
  <c r="O1292" i="17"/>
  <c r="O1293" i="17"/>
  <c r="O1294" i="17"/>
  <c r="O1295" i="17"/>
  <c r="O1296" i="17"/>
  <c r="O1297" i="17"/>
  <c r="O1298" i="17"/>
  <c r="O1299" i="17"/>
  <c r="O1300" i="17"/>
  <c r="O1301" i="17"/>
  <c r="O1302" i="17"/>
  <c r="O1303" i="17"/>
  <c r="O1304" i="17"/>
  <c r="O1305" i="17"/>
  <c r="O1306" i="17"/>
  <c r="O1307" i="17"/>
  <c r="O1308" i="17"/>
  <c r="O1309" i="17"/>
  <c r="O1310" i="17"/>
  <c r="O1311" i="17"/>
  <c r="O1312" i="17"/>
  <c r="O1313" i="17"/>
  <c r="O1314" i="17"/>
  <c r="O1315" i="17"/>
  <c r="O1316" i="17"/>
  <c r="O1317" i="17"/>
  <c r="O1318" i="17"/>
  <c r="O1319" i="17"/>
  <c r="O1320" i="17"/>
  <c r="O1321" i="17"/>
  <c r="O1322" i="17"/>
  <c r="O1323" i="17"/>
  <c r="O1324" i="17"/>
  <c r="O1325" i="17"/>
  <c r="O1326" i="17"/>
  <c r="O1327" i="17"/>
  <c r="O1328" i="17"/>
  <c r="O1329" i="17"/>
  <c r="O1330" i="17"/>
  <c r="O1331" i="17"/>
  <c r="O1332" i="17"/>
  <c r="O1333" i="17"/>
  <c r="O1334" i="17"/>
  <c r="O1335" i="17"/>
  <c r="O1336" i="17"/>
  <c r="O1337" i="17"/>
  <c r="O1338" i="17"/>
  <c r="O1339" i="17"/>
  <c r="O1340" i="17"/>
  <c r="O1341" i="17"/>
  <c r="O1342" i="17"/>
  <c r="O1343" i="17"/>
  <c r="O1344" i="17"/>
  <c r="O1345" i="17"/>
  <c r="O1346" i="17"/>
  <c r="O1347" i="17"/>
  <c r="O1348" i="17"/>
  <c r="O1349" i="17"/>
  <c r="O1350" i="17"/>
  <c r="O1351" i="17"/>
  <c r="O1352" i="17"/>
  <c r="O1353" i="17"/>
  <c r="O1354" i="17"/>
  <c r="O1355" i="17"/>
  <c r="O1356" i="17"/>
  <c r="O1357" i="17"/>
  <c r="O1358" i="17"/>
  <c r="O1359" i="17"/>
  <c r="O1360" i="17"/>
  <c r="O1361" i="17"/>
  <c r="O1362" i="17"/>
  <c r="O1363" i="17"/>
  <c r="O1364" i="17"/>
  <c r="O1365" i="17"/>
  <c r="O1366" i="17"/>
  <c r="O1367" i="17"/>
  <c r="O1368" i="17"/>
  <c r="O1369" i="17"/>
  <c r="O1370" i="17"/>
  <c r="O1371" i="17"/>
  <c r="O1372" i="17"/>
  <c r="O1373" i="17"/>
  <c r="O1374" i="17"/>
  <c r="O1375" i="17"/>
  <c r="O1376" i="17"/>
  <c r="O1377" i="17"/>
  <c r="O1378" i="17"/>
  <c r="O1379" i="17"/>
  <c r="O1380" i="17"/>
  <c r="O1381" i="17"/>
  <c r="O1382" i="17"/>
  <c r="O1383" i="17"/>
  <c r="O1384" i="17"/>
  <c r="O1385" i="17"/>
  <c r="O1386" i="17"/>
  <c r="O1387" i="17"/>
  <c r="O1388" i="17"/>
  <c r="O1389" i="17"/>
  <c r="O1390" i="17"/>
  <c r="O1391" i="17"/>
  <c r="O1392" i="17"/>
  <c r="O1393" i="17"/>
  <c r="O1394" i="17"/>
  <c r="O1395" i="17"/>
  <c r="O1396" i="17"/>
  <c r="O1397" i="17"/>
  <c r="O1398" i="17"/>
  <c r="O1399" i="17"/>
  <c r="O1400" i="17"/>
  <c r="O1401" i="17"/>
  <c r="O1402" i="17"/>
  <c r="O1403" i="17"/>
  <c r="O1404" i="17"/>
  <c r="O1405" i="17"/>
  <c r="O1406" i="17"/>
  <c r="O1407" i="17"/>
  <c r="O1408" i="17"/>
  <c r="O1409" i="17"/>
  <c r="O1410" i="17"/>
  <c r="O1411" i="17"/>
  <c r="O1412" i="17"/>
  <c r="O1413" i="17"/>
  <c r="O1414" i="17"/>
  <c r="O1415" i="17"/>
  <c r="O1416" i="17"/>
  <c r="O1417" i="17"/>
  <c r="O1418" i="17"/>
  <c r="O1419" i="17"/>
  <c r="O1420" i="17"/>
  <c r="O1421" i="17"/>
  <c r="O1422" i="17"/>
  <c r="O1423" i="17"/>
  <c r="O1424" i="17"/>
  <c r="O1425" i="17"/>
  <c r="O1426" i="17"/>
  <c r="O1427" i="17"/>
  <c r="O1428" i="17"/>
  <c r="O1429" i="17"/>
  <c r="O1430" i="17"/>
  <c r="O1431" i="17"/>
  <c r="O1432" i="17"/>
  <c r="O1433" i="17"/>
  <c r="O1434" i="17"/>
  <c r="O1435" i="17"/>
  <c r="O1436" i="17"/>
  <c r="O1437" i="17"/>
  <c r="O1438" i="17"/>
  <c r="O1439" i="17"/>
  <c r="O1440" i="17"/>
  <c r="O1441" i="17"/>
  <c r="O1442" i="17"/>
  <c r="O1443" i="17"/>
  <c r="O1444" i="17"/>
  <c r="O1445" i="17"/>
  <c r="O1446" i="17"/>
  <c r="O1447" i="17"/>
  <c r="O1448" i="17"/>
  <c r="O1449" i="17"/>
  <c r="O1450" i="17"/>
  <c r="O1451" i="17"/>
  <c r="O1452" i="17"/>
  <c r="O1453" i="17"/>
  <c r="O1454" i="17"/>
  <c r="O1455" i="17"/>
  <c r="O1456" i="17"/>
  <c r="O1457" i="17"/>
  <c r="O1458" i="17"/>
  <c r="O1459" i="17"/>
  <c r="O1460" i="17"/>
  <c r="O1461" i="17"/>
  <c r="O1462" i="17"/>
  <c r="O1463" i="17"/>
  <c r="O1464" i="17"/>
  <c r="O1465" i="17"/>
  <c r="O1466" i="17"/>
  <c r="O1467" i="17"/>
  <c r="O1468" i="17"/>
  <c r="O1469" i="17"/>
  <c r="O1470" i="17"/>
  <c r="O1471" i="17"/>
  <c r="O1472" i="17"/>
  <c r="O1473" i="17"/>
  <c r="O1474" i="17"/>
  <c r="O1475" i="17"/>
  <c r="O1476" i="17"/>
  <c r="O1477" i="17"/>
  <c r="O1478" i="17"/>
  <c r="O1479" i="17"/>
  <c r="O1480" i="17"/>
  <c r="O1481" i="17"/>
  <c r="O1482" i="17"/>
  <c r="O1483" i="17"/>
  <c r="O1484" i="17"/>
  <c r="O1485" i="17"/>
  <c r="O1486" i="17"/>
  <c r="O1487" i="17"/>
  <c r="O1488" i="17"/>
  <c r="O1489" i="17"/>
  <c r="O1490" i="17"/>
  <c r="O1491" i="17"/>
  <c r="O1492" i="17"/>
  <c r="O1493" i="17"/>
  <c r="O1494" i="17"/>
  <c r="O1495" i="17"/>
  <c r="O1496" i="17"/>
  <c r="O1497" i="17"/>
  <c r="O1498" i="17"/>
  <c r="O1499" i="17"/>
  <c r="O1500" i="17"/>
  <c r="O1501" i="17"/>
  <c r="O1502" i="17"/>
  <c r="O1503" i="17"/>
  <c r="O1504" i="17"/>
  <c r="O1505" i="17"/>
  <c r="O1506" i="17"/>
  <c r="O1507" i="17"/>
  <c r="O1508" i="17"/>
  <c r="O1509" i="17"/>
  <c r="O1510" i="17"/>
  <c r="O1511" i="17"/>
  <c r="O1512" i="17"/>
  <c r="O1513" i="17"/>
  <c r="O1514" i="17"/>
  <c r="O1515" i="17"/>
  <c r="O1516" i="17"/>
  <c r="O1517" i="17"/>
  <c r="O1518" i="17"/>
  <c r="O1519" i="17"/>
  <c r="O1520" i="17"/>
  <c r="O1521" i="17"/>
  <c r="O1522" i="17"/>
  <c r="O1523" i="17"/>
  <c r="O1524" i="17"/>
  <c r="O1525" i="17"/>
  <c r="O1526" i="17"/>
  <c r="O1527" i="17"/>
  <c r="O1528" i="17"/>
  <c r="O1529" i="17"/>
  <c r="O1530" i="17"/>
  <c r="O1531" i="17"/>
  <c r="O1532" i="17"/>
  <c r="O1533" i="17"/>
  <c r="O1534" i="17"/>
  <c r="O1535" i="17"/>
  <c r="O1536" i="17"/>
  <c r="O1537" i="17"/>
  <c r="O1538" i="17"/>
  <c r="O1539" i="17"/>
  <c r="O1540" i="17"/>
  <c r="O1541" i="17"/>
  <c r="O1542" i="17"/>
  <c r="O1543" i="17"/>
  <c r="O1544" i="17"/>
  <c r="O1545" i="17"/>
  <c r="O1546" i="17"/>
  <c r="O1547" i="17"/>
  <c r="O1548" i="17"/>
  <c r="O1549" i="17"/>
  <c r="O1550" i="17"/>
  <c r="O1551" i="17"/>
  <c r="O1552" i="17"/>
  <c r="O1553" i="17"/>
  <c r="O1554" i="17"/>
  <c r="O1555" i="17"/>
  <c r="O1556" i="17"/>
  <c r="O1557" i="17"/>
  <c r="O1558" i="17"/>
  <c r="O1559" i="17"/>
  <c r="O1560" i="17"/>
  <c r="O1561" i="17"/>
  <c r="O1562" i="17"/>
  <c r="O1563" i="17"/>
  <c r="O1564" i="17"/>
  <c r="O1565" i="17"/>
  <c r="O1566" i="17"/>
  <c r="O1567" i="17"/>
  <c r="O1568" i="17"/>
  <c r="O1569" i="17"/>
  <c r="O1570" i="17"/>
  <c r="O1571" i="17"/>
  <c r="O1572" i="17"/>
  <c r="O1573" i="17"/>
  <c r="O1574" i="17"/>
  <c r="O1575" i="17"/>
  <c r="O1576" i="17"/>
  <c r="O1577" i="17"/>
  <c r="O1578" i="17"/>
  <c r="O1579" i="17"/>
  <c r="O1580" i="17"/>
  <c r="O1581" i="17"/>
  <c r="O1582" i="17"/>
  <c r="O1583" i="17"/>
  <c r="O1584" i="17"/>
  <c r="O1585" i="17"/>
  <c r="O1586" i="17"/>
  <c r="O1587" i="17"/>
  <c r="O1588" i="17"/>
  <c r="O1589" i="17"/>
  <c r="O1590" i="17"/>
  <c r="O1591" i="17"/>
  <c r="O1592" i="17"/>
  <c r="O1593" i="17"/>
  <c r="O1594" i="17"/>
  <c r="O1595" i="17"/>
  <c r="O1596" i="17"/>
  <c r="O1597" i="17"/>
  <c r="O1598" i="17"/>
  <c r="O1599" i="17"/>
  <c r="O1600" i="17"/>
  <c r="O1601" i="17"/>
  <c r="O1602" i="17"/>
  <c r="O1603" i="17"/>
  <c r="O1604" i="17"/>
  <c r="O1605" i="17"/>
  <c r="O1606" i="17"/>
  <c r="O1607" i="17"/>
  <c r="O1608" i="17"/>
  <c r="O1609" i="17"/>
  <c r="O1610" i="17"/>
  <c r="O1611" i="17"/>
  <c r="O1612" i="17"/>
  <c r="O1613" i="17"/>
  <c r="O1614" i="17"/>
  <c r="O1615" i="17"/>
  <c r="O1616" i="17"/>
  <c r="O1617" i="17"/>
  <c r="O1618" i="17"/>
  <c r="O1619" i="17"/>
  <c r="O1620" i="17"/>
  <c r="O1621" i="17"/>
  <c r="O1622" i="17"/>
  <c r="O1623" i="17"/>
  <c r="O1624" i="17"/>
  <c r="O1625" i="17"/>
  <c r="O1626" i="17"/>
  <c r="O1627" i="17"/>
  <c r="O1628" i="17"/>
  <c r="O1629" i="17"/>
  <c r="O1630" i="17"/>
  <c r="O1631" i="17"/>
  <c r="O1632" i="17"/>
  <c r="O1633" i="17"/>
  <c r="O1634" i="17"/>
  <c r="O1635" i="17"/>
  <c r="O1636" i="17"/>
  <c r="O1637" i="17"/>
  <c r="O1638" i="17"/>
  <c r="O1639" i="17"/>
  <c r="O1640" i="17"/>
  <c r="O1641" i="17"/>
  <c r="O1642" i="17"/>
  <c r="O1643" i="17"/>
  <c r="O1644" i="17"/>
  <c r="O1645" i="17"/>
  <c r="O1646" i="17"/>
  <c r="O1647" i="17"/>
  <c r="O1648" i="17"/>
  <c r="O1649" i="17"/>
  <c r="O1650" i="17"/>
  <c r="O1651" i="17"/>
  <c r="O1652" i="17"/>
  <c r="O1653" i="17"/>
  <c r="O1654" i="17"/>
  <c r="O1655" i="17"/>
  <c r="O1656" i="17"/>
  <c r="O1657" i="17"/>
  <c r="O1658" i="17"/>
  <c r="O1659" i="17"/>
  <c r="O1660" i="17"/>
  <c r="O1661" i="17"/>
  <c r="O1662" i="17"/>
  <c r="O1663" i="17"/>
  <c r="O1664" i="17"/>
  <c r="O1665" i="17"/>
  <c r="O1666" i="17"/>
  <c r="O1667" i="17"/>
  <c r="O1668" i="17"/>
  <c r="O1669" i="17"/>
  <c r="O1670" i="17"/>
  <c r="O1671" i="17"/>
  <c r="O1672" i="17"/>
  <c r="O1673" i="17"/>
  <c r="O1674" i="17"/>
  <c r="O1675" i="17"/>
  <c r="O1676" i="17"/>
  <c r="O1677" i="17"/>
  <c r="O1678" i="17"/>
  <c r="O1679" i="17"/>
  <c r="O1680" i="17"/>
  <c r="O1681" i="17"/>
  <c r="O1682" i="17"/>
  <c r="O1683" i="17"/>
  <c r="O1684" i="17"/>
  <c r="O1685" i="17"/>
  <c r="O1686" i="17"/>
  <c r="O1687" i="17"/>
  <c r="O1688" i="17"/>
  <c r="O1689" i="17"/>
  <c r="O1690" i="17"/>
  <c r="O1691" i="17"/>
  <c r="O1692" i="17"/>
  <c r="O1693" i="17"/>
  <c r="O1694" i="17"/>
  <c r="O1695" i="17"/>
  <c r="O1696" i="17"/>
  <c r="O1697" i="17"/>
  <c r="O1698" i="17"/>
  <c r="O1699" i="17"/>
  <c r="O1700" i="17"/>
  <c r="O1701" i="17"/>
  <c r="O1702" i="17"/>
  <c r="O1703" i="17"/>
  <c r="O1704" i="17"/>
  <c r="O1705" i="17"/>
  <c r="O1706" i="17"/>
  <c r="O1707" i="17"/>
  <c r="O1708" i="17"/>
  <c r="O1709" i="17"/>
  <c r="O1710" i="17"/>
  <c r="O1711" i="17"/>
  <c r="O1712" i="17"/>
  <c r="O1713" i="17"/>
  <c r="O1714" i="17"/>
  <c r="O1715" i="17"/>
  <c r="O1716" i="17"/>
  <c r="O1717" i="17"/>
  <c r="O1718" i="17"/>
  <c r="O1719" i="17"/>
  <c r="O1720" i="17"/>
  <c r="O1721" i="17"/>
  <c r="O1722" i="17"/>
  <c r="O1723" i="17"/>
  <c r="O1724" i="17"/>
  <c r="O1725" i="17"/>
  <c r="O1726" i="17"/>
  <c r="O1727" i="17"/>
  <c r="O1728" i="17"/>
  <c r="O1729" i="17"/>
  <c r="O1730" i="17"/>
  <c r="O1731" i="17"/>
  <c r="O1732" i="17"/>
  <c r="O1733" i="17"/>
  <c r="O1734" i="17"/>
  <c r="O1735" i="17"/>
  <c r="O1736" i="17"/>
  <c r="O1737" i="17"/>
  <c r="O1738" i="17"/>
  <c r="O1739" i="17"/>
  <c r="O1740" i="17"/>
  <c r="O1741" i="17"/>
  <c r="O1742" i="17"/>
  <c r="O1743" i="17"/>
  <c r="O1744" i="17"/>
  <c r="O1745" i="17"/>
  <c r="O1746" i="17"/>
  <c r="O1747" i="17"/>
  <c r="O1748" i="17"/>
  <c r="O1749" i="17"/>
  <c r="O1750" i="17"/>
  <c r="O1751" i="17"/>
  <c r="O1752" i="17"/>
  <c r="O1753" i="17"/>
  <c r="O1754" i="17"/>
  <c r="O1755" i="17"/>
  <c r="O1756" i="17"/>
  <c r="O1757" i="17"/>
  <c r="O1758" i="17"/>
  <c r="O1759" i="17"/>
  <c r="O1760" i="17"/>
  <c r="O1761" i="17"/>
  <c r="O1762" i="17"/>
  <c r="O1763" i="17"/>
  <c r="O1764" i="17"/>
  <c r="O1765" i="17"/>
  <c r="O1766" i="17"/>
  <c r="O1767" i="17"/>
  <c r="O1768" i="17"/>
  <c r="O1769" i="17"/>
  <c r="O1770" i="17"/>
  <c r="O1771" i="17"/>
  <c r="O1772" i="17"/>
  <c r="O1773" i="17"/>
  <c r="O1774" i="17"/>
  <c r="O1775" i="17"/>
  <c r="O1776" i="17"/>
  <c r="O1777" i="17"/>
  <c r="O1778" i="17"/>
  <c r="O1779" i="17"/>
  <c r="O1780" i="17"/>
  <c r="O1781" i="17"/>
  <c r="O1782" i="17"/>
  <c r="O1783" i="17"/>
  <c r="O1784" i="17"/>
  <c r="O1785" i="17"/>
  <c r="O1786" i="17"/>
  <c r="O1787" i="17"/>
  <c r="O1788" i="17"/>
  <c r="O1789" i="17"/>
  <c r="O1790" i="17"/>
  <c r="O1791" i="17"/>
  <c r="O1792" i="17"/>
  <c r="O1793" i="17"/>
  <c r="O1794" i="17"/>
  <c r="O1795" i="17"/>
  <c r="O1796" i="17"/>
  <c r="O1797" i="17"/>
  <c r="O1798" i="17"/>
  <c r="O1799" i="17"/>
  <c r="O1800" i="17"/>
  <c r="O1801" i="17"/>
  <c r="O1802" i="17"/>
  <c r="O1803" i="17"/>
  <c r="O1804" i="17"/>
  <c r="O1805" i="17"/>
  <c r="O1806" i="17"/>
  <c r="O1807" i="17"/>
  <c r="O1808" i="17"/>
  <c r="O1809" i="17"/>
  <c r="O1810" i="17"/>
  <c r="O1811" i="17"/>
  <c r="O1812" i="17"/>
  <c r="O1813" i="17"/>
  <c r="O1814" i="17"/>
  <c r="O1815" i="17"/>
  <c r="O1816" i="17"/>
  <c r="O1817" i="17"/>
  <c r="O1818" i="17"/>
  <c r="O1819" i="17"/>
  <c r="O1820" i="17"/>
  <c r="O1821" i="17"/>
  <c r="O1822" i="17"/>
  <c r="O1823" i="17"/>
  <c r="O1824" i="17"/>
  <c r="O1825" i="17"/>
  <c r="O1826" i="17"/>
  <c r="O1827" i="17"/>
  <c r="O1828" i="17"/>
  <c r="O1829" i="17"/>
  <c r="O1830" i="17"/>
  <c r="O1831" i="17"/>
  <c r="O1832" i="17"/>
  <c r="O1833" i="17"/>
  <c r="O1834" i="17"/>
  <c r="O1835" i="17"/>
  <c r="O1836" i="17"/>
  <c r="O1837" i="17"/>
  <c r="O1838" i="17"/>
  <c r="O1839" i="17"/>
  <c r="O1840" i="17"/>
  <c r="O1841" i="17"/>
  <c r="O1842" i="17"/>
  <c r="O1843" i="17"/>
  <c r="O1844" i="17"/>
  <c r="O1845" i="17"/>
  <c r="O1846" i="17"/>
  <c r="O1847" i="17"/>
  <c r="O1848" i="17"/>
  <c r="O1849" i="17"/>
  <c r="O1850" i="17"/>
  <c r="O1851" i="17"/>
  <c r="O1852" i="17"/>
  <c r="O1853" i="17"/>
  <c r="O1854" i="17"/>
  <c r="O1855" i="17"/>
  <c r="O1856" i="17"/>
  <c r="O1857" i="17"/>
  <c r="O1858" i="17"/>
  <c r="O1859" i="17"/>
  <c r="O1860" i="17"/>
  <c r="O1861" i="17"/>
  <c r="O1862" i="17"/>
  <c r="O1863" i="17"/>
  <c r="O1864" i="17"/>
  <c r="O1865" i="17"/>
  <c r="O1866" i="17"/>
  <c r="O1867" i="17"/>
  <c r="O1868" i="17"/>
  <c r="O1869" i="17"/>
  <c r="O1870" i="17"/>
  <c r="O1871" i="17"/>
  <c r="O1872" i="17"/>
  <c r="O1873" i="17"/>
  <c r="O1874" i="17"/>
  <c r="O1875" i="17"/>
  <c r="O1876" i="17"/>
  <c r="O1877" i="17"/>
  <c r="O1878" i="17"/>
  <c r="O1879" i="17"/>
  <c r="O1880" i="17"/>
  <c r="O1881" i="17"/>
  <c r="O1882" i="17"/>
  <c r="O1883" i="17"/>
  <c r="O1884" i="17"/>
  <c r="O1885" i="17"/>
  <c r="O1886" i="17"/>
  <c r="O1887" i="17"/>
  <c r="O1888" i="17"/>
  <c r="O1889" i="17"/>
  <c r="O1890" i="17"/>
  <c r="O1891" i="17"/>
  <c r="O1892" i="17"/>
  <c r="O1893" i="17"/>
  <c r="O1894" i="17"/>
  <c r="O1895" i="17"/>
  <c r="O1896" i="17"/>
  <c r="O1897" i="17"/>
  <c r="O1898" i="17"/>
  <c r="O1899" i="17"/>
  <c r="O1900" i="17"/>
  <c r="O1901" i="17"/>
  <c r="O1902" i="17"/>
  <c r="O1903" i="17"/>
  <c r="O1904" i="17"/>
  <c r="O1905" i="17"/>
  <c r="O1906" i="17"/>
  <c r="O1907" i="17"/>
  <c r="O1908" i="17"/>
  <c r="O1909" i="17"/>
  <c r="O1910" i="17"/>
  <c r="O1911" i="17"/>
  <c r="O1912" i="17"/>
  <c r="O1913" i="17"/>
  <c r="O1914" i="17"/>
  <c r="O1915" i="17"/>
  <c r="O1916" i="17"/>
  <c r="O1917" i="17"/>
  <c r="O1918" i="17"/>
  <c r="O1919" i="17"/>
  <c r="O1920" i="17"/>
  <c r="O1921" i="17"/>
  <c r="O1922" i="17"/>
  <c r="O1923" i="17"/>
  <c r="O1924" i="17"/>
  <c r="O1925" i="17"/>
  <c r="O1926" i="17"/>
  <c r="O1927" i="17"/>
  <c r="O1928" i="17"/>
  <c r="O1929" i="17"/>
  <c r="O1930" i="17"/>
  <c r="O1931" i="17"/>
  <c r="O1932" i="17"/>
  <c r="O1933" i="17"/>
  <c r="O1934" i="17"/>
  <c r="O1935" i="17"/>
  <c r="O1936" i="17"/>
  <c r="O1937" i="17"/>
  <c r="O1938" i="17"/>
  <c r="O1939" i="17"/>
  <c r="O1940" i="17"/>
  <c r="O1941" i="17"/>
  <c r="O1942" i="17"/>
  <c r="O1943" i="17"/>
  <c r="O1944" i="17"/>
  <c r="O1945" i="17"/>
  <c r="O1946" i="17"/>
  <c r="O1947" i="17"/>
  <c r="O1948" i="17"/>
  <c r="O1949" i="17"/>
  <c r="O1950" i="17"/>
  <c r="O1951" i="17"/>
  <c r="O1952" i="17"/>
  <c r="O1953" i="17"/>
  <c r="O1954" i="17"/>
  <c r="O1955" i="17"/>
  <c r="O1956" i="17"/>
  <c r="O1957" i="17"/>
  <c r="O1958" i="17"/>
  <c r="O1959" i="17"/>
  <c r="O1960" i="17"/>
  <c r="O1961" i="17"/>
  <c r="O1962" i="17"/>
  <c r="O1963" i="17"/>
  <c r="O1964" i="17"/>
  <c r="O1965" i="17"/>
  <c r="O1966" i="17"/>
  <c r="O1967" i="17"/>
  <c r="O1968" i="17"/>
  <c r="O1969" i="17"/>
  <c r="O1970" i="17"/>
  <c r="O1971" i="17"/>
  <c r="O1972" i="17"/>
  <c r="O1973" i="17"/>
  <c r="O1974" i="17"/>
  <c r="O1975" i="17"/>
  <c r="O1976" i="17"/>
  <c r="O1977" i="17"/>
  <c r="O1978" i="17"/>
  <c r="O1979" i="17"/>
  <c r="O1980" i="17"/>
  <c r="O1981" i="17"/>
  <c r="O1982" i="17"/>
  <c r="O1983" i="17"/>
  <c r="O1984" i="17"/>
  <c r="O1985" i="17"/>
  <c r="O1986" i="17"/>
  <c r="O1987" i="17"/>
  <c r="O1988" i="17"/>
  <c r="O1989" i="17"/>
  <c r="O1990" i="17"/>
  <c r="O1991" i="17"/>
  <c r="O1992" i="17"/>
  <c r="O1993" i="17"/>
  <c r="O1994" i="17"/>
  <c r="O1995" i="17"/>
  <c r="O1996" i="17"/>
  <c r="O1997" i="17"/>
  <c r="O1998" i="17"/>
  <c r="O1999" i="17"/>
  <c r="O2000" i="17"/>
  <c r="O2001" i="17"/>
  <c r="O2002" i="17"/>
  <c r="O2003" i="17"/>
  <c r="O2004" i="17"/>
  <c r="O2005" i="17"/>
  <c r="O2006" i="17"/>
  <c r="O2007" i="17"/>
  <c r="O2008" i="17"/>
  <c r="O2009" i="17"/>
  <c r="O2010" i="17"/>
  <c r="O2011" i="17"/>
  <c r="O2012" i="17"/>
  <c r="O2013" i="17"/>
  <c r="O2014" i="17"/>
  <c r="O2015" i="17"/>
  <c r="O2016" i="17"/>
  <c r="O2017" i="17"/>
  <c r="O2018" i="17"/>
  <c r="O2019" i="17"/>
  <c r="O2020" i="17"/>
  <c r="O2021" i="17"/>
  <c r="O2022" i="17"/>
  <c r="O2023" i="17"/>
  <c r="O2024" i="17"/>
  <c r="O2025" i="17"/>
  <c r="O2026" i="17"/>
  <c r="O2027" i="17"/>
  <c r="O2028" i="17"/>
  <c r="O2029" i="17"/>
  <c r="O2030" i="17"/>
  <c r="O2031" i="17"/>
  <c r="O2032" i="17"/>
  <c r="O2033" i="17"/>
  <c r="O2034" i="17"/>
  <c r="O2035" i="17"/>
  <c r="O2036" i="17"/>
  <c r="O2037" i="17"/>
  <c r="O2038" i="17"/>
  <c r="O2039" i="17"/>
  <c r="O2040" i="17"/>
  <c r="O2041" i="17"/>
  <c r="O2042" i="17"/>
  <c r="O2043" i="17"/>
  <c r="O2044" i="17"/>
  <c r="O2045" i="17"/>
  <c r="O2046" i="17"/>
  <c r="O2047" i="17"/>
  <c r="O2048" i="17"/>
  <c r="O2049" i="17"/>
  <c r="O2050" i="17"/>
  <c r="O2051" i="17"/>
  <c r="O2052" i="17"/>
  <c r="O2053" i="17"/>
  <c r="O2054" i="17"/>
  <c r="O2055" i="17"/>
  <c r="O2056" i="17"/>
  <c r="O2057" i="17"/>
  <c r="O2058" i="17"/>
  <c r="O2059" i="17"/>
  <c r="O2060" i="17"/>
  <c r="O2061" i="17"/>
  <c r="O2062" i="17"/>
  <c r="O2063" i="17"/>
  <c r="O2064" i="17"/>
  <c r="O2065" i="17"/>
  <c r="O2066" i="17"/>
  <c r="O2067" i="17"/>
  <c r="O2068" i="17"/>
  <c r="O2069" i="17"/>
  <c r="O2070" i="17"/>
  <c r="O2071" i="17"/>
  <c r="O2072" i="17"/>
  <c r="O2073" i="17"/>
  <c r="O2074" i="17"/>
  <c r="O2075" i="17"/>
  <c r="O2076" i="17"/>
  <c r="O2077" i="17"/>
  <c r="O2078" i="17"/>
  <c r="O2079" i="17"/>
  <c r="O2080" i="17"/>
  <c r="O2081" i="17"/>
  <c r="O2082" i="17"/>
  <c r="O2083" i="17"/>
  <c r="O2084" i="17"/>
  <c r="O2085" i="17"/>
  <c r="O2086" i="17"/>
  <c r="O2087" i="17"/>
  <c r="O2088" i="17"/>
  <c r="O2089" i="17"/>
  <c r="O2090" i="17"/>
  <c r="O2091" i="17"/>
  <c r="O2092" i="17"/>
  <c r="O2093" i="17"/>
  <c r="O2094" i="17"/>
  <c r="O2095" i="17"/>
  <c r="O2096" i="17"/>
  <c r="O2097" i="17"/>
  <c r="O2098" i="17"/>
  <c r="O2099" i="17"/>
  <c r="O2100" i="17"/>
  <c r="O2101" i="17"/>
  <c r="O2102" i="17"/>
  <c r="O2103" i="17"/>
  <c r="O2104" i="17"/>
  <c r="O2105" i="17"/>
  <c r="O2106" i="17"/>
  <c r="O2107" i="17"/>
  <c r="O2108" i="17"/>
  <c r="O2109" i="17"/>
  <c r="O2110" i="17"/>
  <c r="O2111" i="17"/>
  <c r="O2112" i="17"/>
  <c r="O2113" i="17"/>
  <c r="O2114" i="17"/>
  <c r="O2115" i="17"/>
  <c r="O2116" i="17"/>
  <c r="O2117" i="17"/>
  <c r="O2118" i="17"/>
  <c r="O2119" i="17"/>
  <c r="O2120" i="17"/>
  <c r="O2121" i="17"/>
  <c r="O2122" i="17"/>
  <c r="O2123" i="17"/>
  <c r="O2124" i="17"/>
  <c r="O2125" i="17"/>
  <c r="O2126" i="17"/>
  <c r="O2127" i="17"/>
  <c r="O2128" i="17"/>
  <c r="O2129" i="17"/>
  <c r="O2130" i="17"/>
  <c r="O2131" i="17"/>
  <c r="O2132" i="17"/>
  <c r="O2133" i="17"/>
  <c r="O2134" i="17"/>
  <c r="O2135" i="17"/>
  <c r="O2136" i="17"/>
  <c r="O2137" i="17"/>
  <c r="O2138" i="17"/>
  <c r="O2139" i="17"/>
  <c r="O2140" i="17"/>
  <c r="O2141" i="17"/>
  <c r="O2142" i="17"/>
  <c r="O2143" i="17"/>
  <c r="O2144" i="17"/>
  <c r="O2145" i="17"/>
  <c r="O2146" i="17"/>
  <c r="O2147" i="17"/>
  <c r="O2148" i="17"/>
  <c r="O2149" i="17"/>
  <c r="O2150" i="17"/>
  <c r="O2151" i="17"/>
  <c r="O2152" i="17"/>
  <c r="O2153" i="17"/>
  <c r="O2154" i="17"/>
  <c r="O2155" i="17"/>
  <c r="O2156" i="17"/>
  <c r="O2157" i="17"/>
  <c r="O2158" i="17"/>
  <c r="O2159" i="17"/>
  <c r="O2160" i="17"/>
  <c r="O2161" i="17"/>
  <c r="O2162" i="17"/>
  <c r="O2163" i="17"/>
  <c r="O2164" i="17"/>
  <c r="O2165" i="17"/>
  <c r="O2166" i="17"/>
  <c r="O2167" i="17"/>
  <c r="O2168" i="17"/>
  <c r="O2169" i="17"/>
  <c r="O2170" i="17"/>
  <c r="O2171" i="17"/>
  <c r="O2172" i="17"/>
  <c r="O2173" i="17"/>
  <c r="O2174" i="17"/>
  <c r="O2175" i="17"/>
  <c r="O2176" i="17"/>
  <c r="O2177" i="17"/>
  <c r="O2178" i="17"/>
  <c r="O2179" i="17"/>
  <c r="O2180" i="17"/>
  <c r="O2181" i="17"/>
  <c r="O2182" i="17"/>
  <c r="O2183" i="17"/>
  <c r="O2184" i="17"/>
  <c r="O2185" i="17"/>
  <c r="O2186" i="17"/>
  <c r="O2187" i="17"/>
  <c r="O2188" i="17"/>
  <c r="O2189" i="17"/>
  <c r="O2190" i="17"/>
  <c r="O2191" i="17"/>
  <c r="O2192" i="17"/>
  <c r="O2193" i="17"/>
  <c r="O2194" i="17"/>
  <c r="O2195" i="17"/>
  <c r="O2196" i="17"/>
  <c r="O2197" i="17"/>
  <c r="O2198" i="17"/>
  <c r="O2199" i="17"/>
  <c r="O2200" i="17"/>
  <c r="O2201" i="17"/>
  <c r="O2202" i="17"/>
  <c r="O2203" i="17"/>
  <c r="O2204" i="17"/>
  <c r="O2205" i="17"/>
  <c r="O2206" i="17"/>
  <c r="O2207" i="17"/>
  <c r="O2208" i="17"/>
  <c r="O2209" i="17"/>
  <c r="O2210" i="17"/>
  <c r="O2211" i="17"/>
  <c r="O2212" i="17"/>
  <c r="O2213" i="17"/>
  <c r="O2214" i="17"/>
  <c r="O2215" i="17"/>
  <c r="O2216" i="17"/>
  <c r="O2217" i="17"/>
  <c r="O2218" i="17"/>
  <c r="O2219" i="17"/>
  <c r="O2220" i="17"/>
  <c r="O2221" i="17"/>
  <c r="O2222" i="17"/>
  <c r="O2223" i="17"/>
  <c r="O2224" i="17"/>
  <c r="O2225" i="17"/>
  <c r="O2226" i="17"/>
  <c r="O2227" i="17"/>
  <c r="O2228" i="17"/>
  <c r="O2229" i="17"/>
  <c r="O2230" i="17"/>
  <c r="O2231" i="17"/>
  <c r="O2232" i="17"/>
  <c r="O2233" i="17"/>
  <c r="O2234" i="17"/>
  <c r="O2235" i="17"/>
  <c r="O2236" i="17"/>
  <c r="O2237" i="17"/>
  <c r="O2238" i="17"/>
  <c r="O2239" i="17"/>
  <c r="O2240" i="17"/>
  <c r="O2241" i="17"/>
  <c r="O2242" i="17"/>
  <c r="O2243" i="17"/>
  <c r="O2244" i="17"/>
  <c r="O2245" i="17"/>
  <c r="O2246" i="17"/>
  <c r="O2247" i="17"/>
  <c r="O2248" i="17"/>
  <c r="O2249" i="17"/>
  <c r="O2250" i="17"/>
  <c r="O2251" i="17"/>
  <c r="O2252" i="17"/>
  <c r="O2253" i="17"/>
  <c r="O2254" i="17"/>
  <c r="O2255" i="17"/>
  <c r="O2256" i="17"/>
  <c r="O2257" i="17"/>
  <c r="O2258" i="17"/>
  <c r="O2259" i="17"/>
  <c r="O2260" i="17"/>
  <c r="O2261" i="17"/>
  <c r="O2262" i="17"/>
  <c r="O2263" i="17"/>
  <c r="O2264" i="17"/>
  <c r="O2265" i="17"/>
  <c r="O2266" i="17"/>
  <c r="O2267" i="17"/>
  <c r="O2268" i="17"/>
  <c r="O2269" i="17"/>
  <c r="O2270" i="17"/>
  <c r="O2271" i="17"/>
  <c r="O2272" i="17"/>
  <c r="O2273" i="17"/>
  <c r="O2274" i="17"/>
  <c r="O2275" i="17"/>
  <c r="O2276" i="17"/>
  <c r="O2277" i="17"/>
  <c r="O2278" i="17"/>
  <c r="O2279" i="17"/>
  <c r="O2280" i="17"/>
  <c r="O2281" i="17"/>
  <c r="O2282" i="17"/>
  <c r="O2283" i="17"/>
  <c r="O2284" i="17"/>
  <c r="O2285" i="17"/>
  <c r="O2286" i="17"/>
  <c r="O2287" i="17"/>
  <c r="O2288" i="17"/>
  <c r="O2289" i="17"/>
  <c r="O2290" i="17"/>
  <c r="O2291" i="17"/>
  <c r="O2292" i="17"/>
  <c r="O2293" i="17"/>
  <c r="O2294" i="17"/>
  <c r="O2295" i="17"/>
  <c r="O2296" i="17"/>
  <c r="O2297" i="17"/>
  <c r="O2298" i="17"/>
  <c r="O2299" i="17"/>
  <c r="O2300" i="17"/>
  <c r="O2301" i="17"/>
  <c r="O2302" i="17"/>
  <c r="O2303" i="17"/>
  <c r="O2304" i="17"/>
  <c r="O2305" i="17"/>
  <c r="O2306" i="17"/>
  <c r="O2307" i="17"/>
  <c r="O2308" i="17"/>
  <c r="O2309" i="17"/>
  <c r="O2310" i="17"/>
  <c r="O2311" i="17"/>
  <c r="O2312" i="17"/>
  <c r="O2313" i="17"/>
  <c r="O2314" i="17"/>
  <c r="O2315" i="17"/>
  <c r="O2316" i="17"/>
  <c r="O2317" i="17"/>
  <c r="O2318" i="17"/>
  <c r="O2319" i="17"/>
  <c r="O2320" i="17"/>
  <c r="O2321" i="17"/>
  <c r="O2322" i="17"/>
  <c r="O2323" i="17"/>
  <c r="O2324" i="17"/>
  <c r="O2325" i="17"/>
  <c r="O2326" i="17"/>
  <c r="O2327" i="17"/>
  <c r="O2328" i="17"/>
  <c r="O2329" i="17"/>
  <c r="O2330" i="17"/>
  <c r="O2331" i="17"/>
  <c r="O2332" i="17"/>
  <c r="O2333" i="17"/>
  <c r="O2334" i="17"/>
  <c r="O2335" i="17"/>
  <c r="O2336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N1110" i="17"/>
  <c r="N1111" i="17"/>
  <c r="N1112" i="17"/>
  <c r="N1113" i="17"/>
  <c r="N1114" i="17"/>
  <c r="N1115" i="17"/>
  <c r="N1116" i="17"/>
  <c r="N1117" i="17"/>
  <c r="N1118" i="17"/>
  <c r="N1119" i="17"/>
  <c r="N1120" i="17"/>
  <c r="N1121" i="17"/>
  <c r="N1122" i="17"/>
  <c r="N1123" i="17"/>
  <c r="N1124" i="17"/>
  <c r="N1125" i="17"/>
  <c r="N1126" i="17"/>
  <c r="N1127" i="17"/>
  <c r="N1128" i="17"/>
  <c r="N1129" i="17"/>
  <c r="N1130" i="17"/>
  <c r="N1131" i="17"/>
  <c r="N1132" i="17"/>
  <c r="N1133" i="17"/>
  <c r="N1134" i="17"/>
  <c r="N1135" i="17"/>
  <c r="N1136" i="17"/>
  <c r="N1137" i="17"/>
  <c r="N1138" i="17"/>
  <c r="N1139" i="17"/>
  <c r="N1140" i="17"/>
  <c r="N1141" i="17"/>
  <c r="N1142" i="17"/>
  <c r="N1143" i="17"/>
  <c r="N1144" i="17"/>
  <c r="N1145" i="17"/>
  <c r="N1146" i="17"/>
  <c r="N1147" i="17"/>
  <c r="N1148" i="17"/>
  <c r="N1149" i="17"/>
  <c r="N1150" i="17"/>
  <c r="N1151" i="17"/>
  <c r="N1152" i="17"/>
  <c r="N1153" i="17"/>
  <c r="N1154" i="17"/>
  <c r="N1155" i="17"/>
  <c r="N1156" i="17"/>
  <c r="N1157" i="17"/>
  <c r="N1158" i="17"/>
  <c r="N1159" i="17"/>
  <c r="N1160" i="17"/>
  <c r="N1161" i="17"/>
  <c r="N1162" i="17"/>
  <c r="N1163" i="17"/>
  <c r="N1164" i="17"/>
  <c r="N1165" i="17"/>
  <c r="N1166" i="17"/>
  <c r="N1167" i="17"/>
  <c r="N1168" i="17"/>
  <c r="N1169" i="17"/>
  <c r="N1170" i="17"/>
  <c r="N1171" i="17"/>
  <c r="N1172" i="17"/>
  <c r="N1173" i="17"/>
  <c r="N1174" i="17"/>
  <c r="N1175" i="17"/>
  <c r="N1176" i="17"/>
  <c r="N1177" i="17"/>
  <c r="N1178" i="17"/>
  <c r="N1179" i="17"/>
  <c r="N1180" i="17"/>
  <c r="N1181" i="17"/>
  <c r="N1182" i="17"/>
  <c r="N1183" i="17"/>
  <c r="N1184" i="17"/>
  <c r="N1185" i="17"/>
  <c r="N1186" i="17"/>
  <c r="N1187" i="17"/>
  <c r="N1188" i="17"/>
  <c r="N1189" i="17"/>
  <c r="N1190" i="17"/>
  <c r="N1191" i="17"/>
  <c r="N1192" i="17"/>
  <c r="N1193" i="17"/>
  <c r="N1194" i="17"/>
  <c r="N1195" i="17"/>
  <c r="N1196" i="17"/>
  <c r="N1197" i="17"/>
  <c r="N1198" i="17"/>
  <c r="N1199" i="17"/>
  <c r="N1200" i="17"/>
  <c r="N1201" i="17"/>
  <c r="N1202" i="17"/>
  <c r="N1203" i="17"/>
  <c r="N1204" i="17"/>
  <c r="N1205" i="17"/>
  <c r="N1206" i="17"/>
  <c r="N1207" i="17"/>
  <c r="N1208" i="17"/>
  <c r="N1209" i="17"/>
  <c r="N1210" i="17"/>
  <c r="N1211" i="17"/>
  <c r="N1212" i="17"/>
  <c r="N1213" i="17"/>
  <c r="N1214" i="17"/>
  <c r="N1215" i="17"/>
  <c r="N1216" i="17"/>
  <c r="N1217" i="17"/>
  <c r="N1218" i="17"/>
  <c r="N1219" i="17"/>
  <c r="N1220" i="17"/>
  <c r="N1221" i="17"/>
  <c r="N1222" i="17"/>
  <c r="N1223" i="17"/>
  <c r="N1224" i="17"/>
  <c r="N1225" i="17"/>
  <c r="N1226" i="17"/>
  <c r="N1227" i="17"/>
  <c r="N1228" i="17"/>
  <c r="N1229" i="17"/>
  <c r="N1230" i="17"/>
  <c r="N1231" i="17"/>
  <c r="N1232" i="17"/>
  <c r="N1233" i="17"/>
  <c r="N1234" i="17"/>
  <c r="N1235" i="17"/>
  <c r="N1236" i="17"/>
  <c r="N1237" i="17"/>
  <c r="N1238" i="17"/>
  <c r="N1239" i="17"/>
  <c r="N1240" i="17"/>
  <c r="N1241" i="17"/>
  <c r="N1242" i="17"/>
  <c r="N1243" i="17"/>
  <c r="N1244" i="17"/>
  <c r="N1245" i="17"/>
  <c r="N1246" i="17"/>
  <c r="N1247" i="17"/>
  <c r="N1248" i="17"/>
  <c r="N1249" i="17"/>
  <c r="N1250" i="17"/>
  <c r="N1251" i="17"/>
  <c r="N1252" i="17"/>
  <c r="N1253" i="17"/>
  <c r="N1254" i="17"/>
  <c r="N1255" i="17"/>
  <c r="N1256" i="17"/>
  <c r="N1257" i="17"/>
  <c r="N1258" i="17"/>
  <c r="N1259" i="17"/>
  <c r="N1260" i="17"/>
  <c r="N1261" i="17"/>
  <c r="N1262" i="17"/>
  <c r="N1263" i="17"/>
  <c r="N1264" i="17"/>
  <c r="N1265" i="17"/>
  <c r="N1266" i="17"/>
  <c r="N1267" i="17"/>
  <c r="N1268" i="17"/>
  <c r="N1269" i="17"/>
  <c r="N1270" i="17"/>
  <c r="N1271" i="17"/>
  <c r="N1272" i="17"/>
  <c r="N1273" i="17"/>
  <c r="N1274" i="17"/>
  <c r="N1275" i="17"/>
  <c r="N1276" i="17"/>
  <c r="N1277" i="17"/>
  <c r="N1278" i="17"/>
  <c r="N1279" i="17"/>
  <c r="N1280" i="17"/>
  <c r="N1281" i="17"/>
  <c r="N1282" i="17"/>
  <c r="N1283" i="17"/>
  <c r="N1284" i="17"/>
  <c r="N1285" i="17"/>
  <c r="N1286" i="17"/>
  <c r="N1287" i="17"/>
  <c r="N1288" i="17"/>
  <c r="N1289" i="17"/>
  <c r="N1290" i="17"/>
  <c r="N1291" i="17"/>
  <c r="N1292" i="17"/>
  <c r="N1293" i="17"/>
  <c r="N1294" i="17"/>
  <c r="N1295" i="17"/>
  <c r="N1296" i="17"/>
  <c r="N1297" i="17"/>
  <c r="N1298" i="17"/>
  <c r="N1299" i="17"/>
  <c r="N1300" i="17"/>
  <c r="N1301" i="17"/>
  <c r="N1302" i="17"/>
  <c r="N1303" i="17"/>
  <c r="N1304" i="17"/>
  <c r="N1305" i="17"/>
  <c r="N1306" i="17"/>
  <c r="N1307" i="17"/>
  <c r="N1308" i="17"/>
  <c r="N1309" i="17"/>
  <c r="N1310" i="17"/>
  <c r="N1311" i="17"/>
  <c r="N1312" i="17"/>
  <c r="N1313" i="17"/>
  <c r="N1314" i="17"/>
  <c r="N1315" i="17"/>
  <c r="N1316" i="17"/>
  <c r="N1317" i="17"/>
  <c r="N1318" i="17"/>
  <c r="N1319" i="17"/>
  <c r="N1320" i="17"/>
  <c r="N1321" i="17"/>
  <c r="N1322" i="17"/>
  <c r="N1323" i="17"/>
  <c r="N1324" i="17"/>
  <c r="N1325" i="17"/>
  <c r="N1326" i="17"/>
  <c r="N1327" i="17"/>
  <c r="N1328" i="17"/>
  <c r="N1329" i="17"/>
  <c r="N1330" i="17"/>
  <c r="N1331" i="17"/>
  <c r="N1332" i="17"/>
  <c r="N1333" i="17"/>
  <c r="N1334" i="17"/>
  <c r="N1335" i="17"/>
  <c r="N1336" i="17"/>
  <c r="N1337" i="17"/>
  <c r="N1338" i="17"/>
  <c r="N1339" i="17"/>
  <c r="N1340" i="17"/>
  <c r="N1341" i="17"/>
  <c r="N1342" i="17"/>
  <c r="N1343" i="17"/>
  <c r="N1344" i="17"/>
  <c r="N1345" i="17"/>
  <c r="N1346" i="17"/>
  <c r="N1347" i="17"/>
  <c r="N1348" i="17"/>
  <c r="N1349" i="17"/>
  <c r="N1350" i="17"/>
  <c r="N1351" i="17"/>
  <c r="N1352" i="17"/>
  <c r="N1353" i="17"/>
  <c r="N1354" i="17"/>
  <c r="N1355" i="17"/>
  <c r="N1356" i="17"/>
  <c r="N1357" i="17"/>
  <c r="N1358" i="17"/>
  <c r="N1359" i="17"/>
  <c r="N1360" i="17"/>
  <c r="N1361" i="17"/>
  <c r="N1362" i="17"/>
  <c r="N1363" i="17"/>
  <c r="N1364" i="17"/>
  <c r="N1365" i="17"/>
  <c r="N1366" i="17"/>
  <c r="N1367" i="17"/>
  <c r="N1368" i="17"/>
  <c r="N1369" i="17"/>
  <c r="N1370" i="17"/>
  <c r="N1371" i="17"/>
  <c r="N1372" i="17"/>
  <c r="N1373" i="17"/>
  <c r="N1374" i="17"/>
  <c r="N1375" i="17"/>
  <c r="N1376" i="17"/>
  <c r="N1377" i="17"/>
  <c r="N1378" i="17"/>
  <c r="N1379" i="17"/>
  <c r="N1380" i="17"/>
  <c r="N1381" i="17"/>
  <c r="N1382" i="17"/>
  <c r="N1383" i="17"/>
  <c r="N1384" i="17"/>
  <c r="N1385" i="17"/>
  <c r="N1386" i="17"/>
  <c r="N1387" i="17"/>
  <c r="N1388" i="17"/>
  <c r="N1389" i="17"/>
  <c r="N1390" i="17"/>
  <c r="N1391" i="17"/>
  <c r="N1392" i="17"/>
  <c r="N1393" i="17"/>
  <c r="N1394" i="17"/>
  <c r="N1395" i="17"/>
  <c r="N1396" i="17"/>
  <c r="N1397" i="17"/>
  <c r="N1398" i="17"/>
  <c r="N1399" i="17"/>
  <c r="N1400" i="17"/>
  <c r="N1401" i="17"/>
  <c r="N1402" i="17"/>
  <c r="N1403" i="17"/>
  <c r="N1404" i="17"/>
  <c r="N1405" i="17"/>
  <c r="N1406" i="17"/>
  <c r="N1407" i="17"/>
  <c r="N1408" i="17"/>
  <c r="N1409" i="17"/>
  <c r="N1410" i="17"/>
  <c r="N1411" i="17"/>
  <c r="N1412" i="17"/>
  <c r="N1413" i="17"/>
  <c r="N1414" i="17"/>
  <c r="N1415" i="17"/>
  <c r="N1416" i="17"/>
  <c r="N1417" i="17"/>
  <c r="N1418" i="17"/>
  <c r="N1419" i="17"/>
  <c r="N1420" i="17"/>
  <c r="N1421" i="17"/>
  <c r="N1422" i="17"/>
  <c r="N1423" i="17"/>
  <c r="N1424" i="17"/>
  <c r="N1425" i="17"/>
  <c r="N1426" i="17"/>
  <c r="N1427" i="17"/>
  <c r="N1428" i="17"/>
  <c r="N1429" i="17"/>
  <c r="N1430" i="17"/>
  <c r="N1431" i="17"/>
  <c r="N1432" i="17"/>
  <c r="N1433" i="17"/>
  <c r="N1434" i="17"/>
  <c r="N1435" i="17"/>
  <c r="N1436" i="17"/>
  <c r="N1437" i="17"/>
  <c r="N1438" i="17"/>
  <c r="N1439" i="17"/>
  <c r="N1440" i="17"/>
  <c r="N1441" i="17"/>
  <c r="N1442" i="17"/>
  <c r="N1443" i="17"/>
  <c r="N1444" i="17"/>
  <c r="N1445" i="17"/>
  <c r="N1446" i="17"/>
  <c r="N1447" i="17"/>
  <c r="N1448" i="17"/>
  <c r="N1449" i="17"/>
  <c r="N1450" i="17"/>
  <c r="N1451" i="17"/>
  <c r="N1452" i="17"/>
  <c r="N1453" i="17"/>
  <c r="N1454" i="17"/>
  <c r="N1455" i="17"/>
  <c r="N1456" i="17"/>
  <c r="N1457" i="17"/>
  <c r="N1458" i="17"/>
  <c r="N1459" i="17"/>
  <c r="N1460" i="17"/>
  <c r="N1461" i="17"/>
  <c r="N1462" i="17"/>
  <c r="N1463" i="17"/>
  <c r="N1464" i="17"/>
  <c r="N1465" i="17"/>
  <c r="N1466" i="17"/>
  <c r="N1467" i="17"/>
  <c r="N1468" i="17"/>
  <c r="N1469" i="17"/>
  <c r="N1470" i="17"/>
  <c r="N1471" i="17"/>
  <c r="N1472" i="17"/>
  <c r="N1473" i="17"/>
  <c r="N1474" i="17"/>
  <c r="N1475" i="17"/>
  <c r="N1476" i="17"/>
  <c r="N1477" i="17"/>
  <c r="N1478" i="17"/>
  <c r="N1479" i="17"/>
  <c r="N1480" i="17"/>
  <c r="N1481" i="17"/>
  <c r="N1482" i="17"/>
  <c r="N1483" i="17"/>
  <c r="N1484" i="17"/>
  <c r="N1485" i="17"/>
  <c r="N1486" i="17"/>
  <c r="N1487" i="17"/>
  <c r="N1488" i="17"/>
  <c r="N1489" i="17"/>
  <c r="N1490" i="17"/>
  <c r="N1491" i="17"/>
  <c r="N1492" i="17"/>
  <c r="N1493" i="17"/>
  <c r="N1494" i="17"/>
  <c r="N1495" i="17"/>
  <c r="N1496" i="17"/>
  <c r="N1497" i="17"/>
  <c r="N1498" i="17"/>
  <c r="N1499" i="17"/>
  <c r="N1500" i="17"/>
  <c r="N1501" i="17"/>
  <c r="N1502" i="17"/>
  <c r="N1503" i="17"/>
  <c r="N1504" i="17"/>
  <c r="N1505" i="17"/>
  <c r="N1506" i="17"/>
  <c r="N1507" i="17"/>
  <c r="N1508" i="17"/>
  <c r="N1509" i="17"/>
  <c r="N1510" i="17"/>
  <c r="N1511" i="17"/>
  <c r="N1512" i="17"/>
  <c r="N1513" i="17"/>
  <c r="N1514" i="17"/>
  <c r="N1515" i="17"/>
  <c r="N1516" i="17"/>
  <c r="N1517" i="17"/>
  <c r="N1518" i="17"/>
  <c r="N1519" i="17"/>
  <c r="N1520" i="17"/>
  <c r="N1521" i="17"/>
  <c r="N1522" i="17"/>
  <c r="N1523" i="17"/>
  <c r="N1524" i="17"/>
  <c r="N1525" i="17"/>
  <c r="N1526" i="17"/>
  <c r="N1527" i="17"/>
  <c r="N1528" i="17"/>
  <c r="N1529" i="17"/>
  <c r="N1530" i="17"/>
  <c r="N1531" i="17"/>
  <c r="N1532" i="17"/>
  <c r="N1533" i="17"/>
  <c r="N1534" i="17"/>
  <c r="N1535" i="17"/>
  <c r="N1536" i="17"/>
  <c r="N1537" i="17"/>
  <c r="N1538" i="17"/>
  <c r="N1539" i="17"/>
  <c r="N1540" i="17"/>
  <c r="N1541" i="17"/>
  <c r="N1542" i="17"/>
  <c r="N1543" i="17"/>
  <c r="N1544" i="17"/>
  <c r="N1545" i="17"/>
  <c r="N1546" i="17"/>
  <c r="N1547" i="17"/>
  <c r="N1548" i="17"/>
  <c r="N1549" i="17"/>
  <c r="N1550" i="17"/>
  <c r="N1551" i="17"/>
  <c r="N1552" i="17"/>
  <c r="N1553" i="17"/>
  <c r="N1554" i="17"/>
  <c r="N1555" i="17"/>
  <c r="N1556" i="17"/>
  <c r="N1557" i="17"/>
  <c r="N1558" i="17"/>
  <c r="N1559" i="17"/>
  <c r="N1560" i="17"/>
  <c r="N1561" i="17"/>
  <c r="N1562" i="17"/>
  <c r="N1563" i="17"/>
  <c r="N1564" i="17"/>
  <c r="N1565" i="17"/>
  <c r="N1566" i="17"/>
  <c r="N1567" i="17"/>
  <c r="N1568" i="17"/>
  <c r="N1569" i="17"/>
  <c r="N1570" i="17"/>
  <c r="N1571" i="17"/>
  <c r="N1572" i="17"/>
  <c r="N1573" i="17"/>
  <c r="N1574" i="17"/>
  <c r="N1575" i="17"/>
  <c r="N1576" i="17"/>
  <c r="N1577" i="17"/>
  <c r="N1578" i="17"/>
  <c r="N1579" i="17"/>
  <c r="N1580" i="17"/>
  <c r="N1581" i="17"/>
  <c r="N1582" i="17"/>
  <c r="N1583" i="17"/>
  <c r="N1584" i="17"/>
  <c r="N1585" i="17"/>
  <c r="N1586" i="17"/>
  <c r="N1587" i="17"/>
  <c r="N1588" i="17"/>
  <c r="N1589" i="17"/>
  <c r="N1590" i="17"/>
  <c r="N1591" i="17"/>
  <c r="N1592" i="17"/>
  <c r="N1593" i="17"/>
  <c r="N1594" i="17"/>
  <c r="N1595" i="17"/>
  <c r="N1596" i="17"/>
  <c r="N1597" i="17"/>
  <c r="N1598" i="17"/>
  <c r="N1599" i="17"/>
  <c r="N1600" i="17"/>
  <c r="N1601" i="17"/>
  <c r="N1602" i="17"/>
  <c r="N1603" i="17"/>
  <c r="N1604" i="17"/>
  <c r="N1605" i="17"/>
  <c r="N1606" i="17"/>
  <c r="N1607" i="17"/>
  <c r="N1608" i="17"/>
  <c r="N1609" i="17"/>
  <c r="N1610" i="17"/>
  <c r="N1611" i="17"/>
  <c r="N1612" i="17"/>
  <c r="N1613" i="17"/>
  <c r="N1614" i="17"/>
  <c r="N1615" i="17"/>
  <c r="N1616" i="17"/>
  <c r="N1617" i="17"/>
  <c r="N1618" i="17"/>
  <c r="N1619" i="17"/>
  <c r="N1620" i="17"/>
  <c r="N1621" i="17"/>
  <c r="N1622" i="17"/>
  <c r="N1623" i="17"/>
  <c r="N1624" i="17"/>
  <c r="N1625" i="17"/>
  <c r="N1626" i="17"/>
  <c r="N1627" i="17"/>
  <c r="N1628" i="17"/>
  <c r="N1629" i="17"/>
  <c r="N1630" i="17"/>
  <c r="N1631" i="17"/>
  <c r="N1632" i="17"/>
  <c r="N1633" i="17"/>
  <c r="N1634" i="17"/>
  <c r="N1635" i="17"/>
  <c r="N1636" i="17"/>
  <c r="N1637" i="17"/>
  <c r="N1638" i="17"/>
  <c r="N1639" i="17"/>
  <c r="N1640" i="17"/>
  <c r="N1641" i="17"/>
  <c r="N1642" i="17"/>
  <c r="N1643" i="17"/>
  <c r="N1644" i="17"/>
  <c r="N1645" i="17"/>
  <c r="N1646" i="17"/>
  <c r="N1647" i="17"/>
  <c r="N1648" i="17"/>
  <c r="N1649" i="17"/>
  <c r="N1650" i="17"/>
  <c r="N1651" i="17"/>
  <c r="N1652" i="17"/>
  <c r="N1653" i="17"/>
  <c r="N1654" i="17"/>
  <c r="N1655" i="17"/>
  <c r="N1656" i="17"/>
  <c r="N1657" i="17"/>
  <c r="N1658" i="17"/>
  <c r="N1659" i="17"/>
  <c r="N1660" i="17"/>
  <c r="N1661" i="17"/>
  <c r="N1662" i="17"/>
  <c r="N1663" i="17"/>
  <c r="N1664" i="17"/>
  <c r="N1665" i="17"/>
  <c r="N1666" i="17"/>
  <c r="N1667" i="17"/>
  <c r="N1668" i="17"/>
  <c r="N1669" i="17"/>
  <c r="N1670" i="17"/>
  <c r="N1671" i="17"/>
  <c r="N1672" i="17"/>
  <c r="N1673" i="17"/>
  <c r="N1674" i="17"/>
  <c r="N1675" i="17"/>
  <c r="N1676" i="17"/>
  <c r="N1677" i="17"/>
  <c r="N1678" i="17"/>
  <c r="N1679" i="17"/>
  <c r="N1680" i="17"/>
  <c r="N1681" i="17"/>
  <c r="N1682" i="17"/>
  <c r="N1683" i="17"/>
  <c r="N1684" i="17"/>
  <c r="N1685" i="17"/>
  <c r="N1686" i="17"/>
  <c r="N1687" i="17"/>
  <c r="N1688" i="17"/>
  <c r="N1689" i="17"/>
  <c r="N1690" i="17"/>
  <c r="N1691" i="17"/>
  <c r="N1692" i="17"/>
  <c r="N1693" i="17"/>
  <c r="N1694" i="17"/>
  <c r="N1695" i="17"/>
  <c r="N1696" i="17"/>
  <c r="N1697" i="17"/>
  <c r="N1698" i="17"/>
  <c r="N1699" i="17"/>
  <c r="N1700" i="17"/>
  <c r="N1701" i="17"/>
  <c r="N1702" i="17"/>
  <c r="N1703" i="17"/>
  <c r="N1704" i="17"/>
  <c r="N1705" i="17"/>
  <c r="N1706" i="17"/>
  <c r="N1707" i="17"/>
  <c r="N1708" i="17"/>
  <c r="N1709" i="17"/>
  <c r="N1710" i="17"/>
  <c r="N1711" i="17"/>
  <c r="N1712" i="17"/>
  <c r="N1713" i="17"/>
  <c r="N1714" i="17"/>
  <c r="N1715" i="17"/>
  <c r="N1716" i="17"/>
  <c r="N1717" i="17"/>
  <c r="N1718" i="17"/>
  <c r="N1719" i="17"/>
  <c r="N1720" i="17"/>
  <c r="N1721" i="17"/>
  <c r="N1722" i="17"/>
  <c r="N1723" i="17"/>
  <c r="N1724" i="17"/>
  <c r="N1725" i="17"/>
  <c r="N1726" i="17"/>
  <c r="N1727" i="17"/>
  <c r="N1728" i="17"/>
  <c r="N1729" i="17"/>
  <c r="N1730" i="17"/>
  <c r="N1731" i="17"/>
  <c r="N1732" i="17"/>
  <c r="N1733" i="17"/>
  <c r="N1734" i="17"/>
  <c r="N1735" i="17"/>
  <c r="N1736" i="17"/>
  <c r="N1737" i="17"/>
  <c r="N1738" i="17"/>
  <c r="N1739" i="17"/>
  <c r="N1740" i="17"/>
  <c r="N1741" i="17"/>
  <c r="N1742" i="17"/>
  <c r="N1743" i="17"/>
  <c r="N1744" i="17"/>
  <c r="N1745" i="17"/>
  <c r="N1746" i="17"/>
  <c r="N1747" i="17"/>
  <c r="N1748" i="17"/>
  <c r="N1749" i="17"/>
  <c r="N1750" i="17"/>
  <c r="N1751" i="17"/>
  <c r="N1752" i="17"/>
  <c r="N1753" i="17"/>
  <c r="N1754" i="17"/>
  <c r="N1755" i="17"/>
  <c r="N1756" i="17"/>
  <c r="N1757" i="17"/>
  <c r="N1758" i="17"/>
  <c r="N1759" i="17"/>
  <c r="N1760" i="17"/>
  <c r="N1761" i="17"/>
  <c r="N1762" i="17"/>
  <c r="N1763" i="17"/>
  <c r="N1764" i="17"/>
  <c r="N1765" i="17"/>
  <c r="N1766" i="17"/>
  <c r="N1767" i="17"/>
  <c r="N1768" i="17"/>
  <c r="N1769" i="17"/>
  <c r="N1770" i="17"/>
  <c r="N1771" i="17"/>
  <c r="N1772" i="17"/>
  <c r="N1773" i="17"/>
  <c r="N1774" i="17"/>
  <c r="N1775" i="17"/>
  <c r="N1776" i="17"/>
  <c r="N1777" i="17"/>
  <c r="N1778" i="17"/>
  <c r="N1779" i="17"/>
  <c r="N1780" i="17"/>
  <c r="N1781" i="17"/>
  <c r="N1782" i="17"/>
  <c r="N1783" i="17"/>
  <c r="N1784" i="17"/>
  <c r="N1785" i="17"/>
  <c r="N1786" i="17"/>
  <c r="N1787" i="17"/>
  <c r="N1788" i="17"/>
  <c r="N1789" i="17"/>
  <c r="N1790" i="17"/>
  <c r="N1791" i="17"/>
  <c r="N1792" i="17"/>
  <c r="N1793" i="17"/>
  <c r="N1794" i="17"/>
  <c r="N1795" i="17"/>
  <c r="N1796" i="17"/>
  <c r="N1797" i="17"/>
  <c r="N1798" i="17"/>
  <c r="N1799" i="17"/>
  <c r="N1800" i="17"/>
  <c r="N1801" i="17"/>
  <c r="N1802" i="17"/>
  <c r="N1803" i="17"/>
  <c r="N1804" i="17"/>
  <c r="N1805" i="17"/>
  <c r="N1806" i="17"/>
  <c r="N1807" i="17"/>
  <c r="N1808" i="17"/>
  <c r="N1809" i="17"/>
  <c r="N1810" i="17"/>
  <c r="N1811" i="17"/>
  <c r="N1812" i="17"/>
  <c r="N1813" i="17"/>
  <c r="N1814" i="17"/>
  <c r="N1815" i="17"/>
  <c r="N1816" i="17"/>
  <c r="N1817" i="17"/>
  <c r="N1818" i="17"/>
  <c r="N1819" i="17"/>
  <c r="N1820" i="17"/>
  <c r="N1821" i="17"/>
  <c r="N1822" i="17"/>
  <c r="N1823" i="17"/>
  <c r="N1824" i="17"/>
  <c r="N1825" i="17"/>
  <c r="N1826" i="17"/>
  <c r="N1827" i="17"/>
  <c r="N1828" i="17"/>
  <c r="N1829" i="17"/>
  <c r="N1830" i="17"/>
  <c r="N1831" i="17"/>
  <c r="N1832" i="17"/>
  <c r="N1833" i="17"/>
  <c r="N1834" i="17"/>
  <c r="N1835" i="17"/>
  <c r="N1836" i="17"/>
  <c r="N1837" i="17"/>
  <c r="N1838" i="17"/>
  <c r="N1839" i="17"/>
  <c r="N1840" i="17"/>
  <c r="N1841" i="17"/>
  <c r="N1842" i="17"/>
  <c r="N1843" i="17"/>
  <c r="N1844" i="17"/>
  <c r="N1845" i="17"/>
  <c r="N1846" i="17"/>
  <c r="N1847" i="17"/>
  <c r="N1848" i="17"/>
  <c r="N1849" i="17"/>
  <c r="N1850" i="17"/>
  <c r="N1851" i="17"/>
  <c r="N1852" i="17"/>
  <c r="N1853" i="17"/>
  <c r="N1854" i="17"/>
  <c r="N1855" i="17"/>
  <c r="N1856" i="17"/>
  <c r="N1857" i="17"/>
  <c r="N1858" i="17"/>
  <c r="N1859" i="17"/>
  <c r="N1860" i="17"/>
  <c r="N1861" i="17"/>
  <c r="N1862" i="17"/>
  <c r="N1863" i="17"/>
  <c r="N1864" i="17"/>
  <c r="N1865" i="17"/>
  <c r="N1866" i="17"/>
  <c r="N1867" i="17"/>
  <c r="N1868" i="17"/>
  <c r="N1869" i="17"/>
  <c r="N1870" i="17"/>
  <c r="N1871" i="17"/>
  <c r="N1872" i="17"/>
  <c r="N1873" i="17"/>
  <c r="N1874" i="17"/>
  <c r="N1875" i="17"/>
  <c r="N1876" i="17"/>
  <c r="N1877" i="17"/>
  <c r="N1878" i="17"/>
  <c r="N1879" i="17"/>
  <c r="N1880" i="17"/>
  <c r="N1881" i="17"/>
  <c r="N1882" i="17"/>
  <c r="N1883" i="17"/>
  <c r="N1884" i="17"/>
  <c r="N1885" i="17"/>
  <c r="N1886" i="17"/>
  <c r="N1887" i="17"/>
  <c r="N1888" i="17"/>
  <c r="N1889" i="17"/>
  <c r="N1890" i="17"/>
  <c r="N1891" i="17"/>
  <c r="N1892" i="17"/>
  <c r="N1893" i="17"/>
  <c r="N1894" i="17"/>
  <c r="N1895" i="17"/>
  <c r="N1896" i="17"/>
  <c r="N1897" i="17"/>
  <c r="N1898" i="17"/>
  <c r="N1899" i="17"/>
  <c r="N1900" i="17"/>
  <c r="N1901" i="17"/>
  <c r="N1902" i="17"/>
  <c r="N1903" i="17"/>
  <c r="N1904" i="17"/>
  <c r="N1905" i="17"/>
  <c r="N1906" i="17"/>
  <c r="N1907" i="17"/>
  <c r="N1908" i="17"/>
  <c r="N1909" i="17"/>
  <c r="N1910" i="17"/>
  <c r="N1911" i="17"/>
  <c r="N1912" i="17"/>
  <c r="N1913" i="17"/>
  <c r="N1914" i="17"/>
  <c r="N1915" i="17"/>
  <c r="N1916" i="17"/>
  <c r="N1917" i="17"/>
  <c r="N1918" i="17"/>
  <c r="N1919" i="17"/>
  <c r="N1920" i="17"/>
  <c r="N1921" i="17"/>
  <c r="N1922" i="17"/>
  <c r="N1923" i="17"/>
  <c r="N1924" i="17"/>
  <c r="N1925" i="17"/>
  <c r="N1926" i="17"/>
  <c r="N1927" i="17"/>
  <c r="N1928" i="17"/>
  <c r="N1929" i="17"/>
  <c r="N1930" i="17"/>
  <c r="N1931" i="17"/>
  <c r="N1932" i="17"/>
  <c r="N1933" i="17"/>
  <c r="N1934" i="17"/>
  <c r="N1935" i="17"/>
  <c r="N1936" i="17"/>
  <c r="N1937" i="17"/>
  <c r="N1938" i="17"/>
  <c r="N1939" i="17"/>
  <c r="N1940" i="17"/>
  <c r="N1941" i="17"/>
  <c r="N1942" i="17"/>
  <c r="N1943" i="17"/>
  <c r="N1944" i="17"/>
  <c r="N1945" i="17"/>
  <c r="N1946" i="17"/>
  <c r="N1947" i="17"/>
  <c r="N1948" i="17"/>
  <c r="N1949" i="17"/>
  <c r="N1950" i="17"/>
  <c r="N1951" i="17"/>
  <c r="N1952" i="17"/>
  <c r="N1953" i="17"/>
  <c r="N1954" i="17"/>
  <c r="N1955" i="17"/>
  <c r="N1956" i="17"/>
  <c r="N1957" i="17"/>
  <c r="N1958" i="17"/>
  <c r="N1959" i="17"/>
  <c r="N1960" i="17"/>
  <c r="N1961" i="17"/>
  <c r="N1962" i="17"/>
  <c r="N1963" i="17"/>
  <c r="N1964" i="17"/>
  <c r="N1965" i="17"/>
  <c r="N1966" i="17"/>
  <c r="N1967" i="17"/>
  <c r="N1968" i="17"/>
  <c r="N1969" i="17"/>
  <c r="N1970" i="17"/>
  <c r="N1971" i="17"/>
  <c r="N1972" i="17"/>
  <c r="N1973" i="17"/>
  <c r="N1974" i="17"/>
  <c r="N1975" i="17"/>
  <c r="N1976" i="17"/>
  <c r="N1977" i="17"/>
  <c r="N1978" i="17"/>
  <c r="N1979" i="17"/>
  <c r="N1980" i="17"/>
  <c r="N1981" i="17"/>
  <c r="N1982" i="17"/>
  <c r="N1983" i="17"/>
  <c r="N1984" i="17"/>
  <c r="N1985" i="17"/>
  <c r="N1986" i="17"/>
  <c r="N1987" i="17"/>
  <c r="N1988" i="17"/>
  <c r="N1989" i="17"/>
  <c r="N1990" i="17"/>
  <c r="N1991" i="17"/>
  <c r="N1992" i="17"/>
  <c r="N1993" i="17"/>
  <c r="N1994" i="17"/>
  <c r="N1995" i="17"/>
  <c r="N1996" i="17"/>
  <c r="N1997" i="17"/>
  <c r="N1998" i="17"/>
  <c r="N1999" i="17"/>
  <c r="N2000" i="17"/>
  <c r="N2001" i="17"/>
  <c r="N2002" i="17"/>
  <c r="N2003" i="17"/>
  <c r="N2004" i="17"/>
  <c r="N2005" i="17"/>
  <c r="N2006" i="17"/>
  <c r="N2007" i="17"/>
  <c r="N2008" i="17"/>
  <c r="N2009" i="17"/>
  <c r="N2010" i="17"/>
  <c r="N2011" i="17"/>
  <c r="N2012" i="17"/>
  <c r="N2013" i="17"/>
  <c r="N2014" i="17"/>
  <c r="N2015" i="17"/>
  <c r="N2016" i="17"/>
  <c r="N2017" i="17"/>
  <c r="N2018" i="17"/>
  <c r="N2019" i="17"/>
  <c r="N2020" i="17"/>
  <c r="N2021" i="17"/>
  <c r="N2022" i="17"/>
  <c r="N2023" i="17"/>
  <c r="N2024" i="17"/>
  <c r="N2025" i="17"/>
  <c r="N2026" i="17"/>
  <c r="N2027" i="17"/>
  <c r="N2028" i="17"/>
  <c r="N2029" i="17"/>
  <c r="N2030" i="17"/>
  <c r="N2031" i="17"/>
  <c r="N2032" i="17"/>
  <c r="N2033" i="17"/>
  <c r="N2034" i="17"/>
  <c r="N2035" i="17"/>
  <c r="N2036" i="17"/>
  <c r="N2037" i="17"/>
  <c r="N2038" i="17"/>
  <c r="N2039" i="17"/>
  <c r="N2040" i="17"/>
  <c r="N2041" i="17"/>
  <c r="N2042" i="17"/>
  <c r="N2043" i="17"/>
  <c r="N2044" i="17"/>
  <c r="N2045" i="17"/>
  <c r="N2046" i="17"/>
  <c r="N2047" i="17"/>
  <c r="N2048" i="17"/>
  <c r="N2049" i="17"/>
  <c r="N2050" i="17"/>
  <c r="N2051" i="17"/>
  <c r="N2052" i="17"/>
  <c r="N2053" i="17"/>
  <c r="N2054" i="17"/>
  <c r="N2055" i="17"/>
  <c r="N2056" i="17"/>
  <c r="N2057" i="17"/>
  <c r="N2058" i="17"/>
  <c r="N2059" i="17"/>
  <c r="N2060" i="17"/>
  <c r="N2061" i="17"/>
  <c r="N2062" i="17"/>
  <c r="N2063" i="17"/>
  <c r="N2064" i="17"/>
  <c r="N2065" i="17"/>
  <c r="N2066" i="17"/>
  <c r="N2067" i="17"/>
  <c r="N2068" i="17"/>
  <c r="N2069" i="17"/>
  <c r="N2070" i="17"/>
  <c r="N2071" i="17"/>
  <c r="N2072" i="17"/>
  <c r="N2073" i="17"/>
  <c r="N2074" i="17"/>
  <c r="N2075" i="17"/>
  <c r="N2076" i="17"/>
  <c r="N2077" i="17"/>
  <c r="N2078" i="17"/>
  <c r="N2079" i="17"/>
  <c r="N2080" i="17"/>
  <c r="N2081" i="17"/>
  <c r="N2082" i="17"/>
  <c r="N2083" i="17"/>
  <c r="N2084" i="17"/>
  <c r="N2085" i="17"/>
  <c r="N2086" i="17"/>
  <c r="N2087" i="17"/>
  <c r="N2088" i="17"/>
  <c r="N2089" i="17"/>
  <c r="N2090" i="17"/>
  <c r="N2091" i="17"/>
  <c r="N2092" i="17"/>
  <c r="N2093" i="17"/>
  <c r="N2094" i="17"/>
  <c r="N2095" i="17"/>
  <c r="N2096" i="17"/>
  <c r="N2097" i="17"/>
  <c r="N2098" i="17"/>
  <c r="N2099" i="17"/>
  <c r="N2100" i="17"/>
  <c r="N2101" i="17"/>
  <c r="N2102" i="17"/>
  <c r="N2103" i="17"/>
  <c r="N2104" i="17"/>
  <c r="N2105" i="17"/>
  <c r="N2106" i="17"/>
  <c r="N2107" i="17"/>
  <c r="N2108" i="17"/>
  <c r="N2109" i="17"/>
  <c r="N2110" i="17"/>
  <c r="N2111" i="17"/>
  <c r="N2112" i="17"/>
  <c r="N2113" i="17"/>
  <c r="N2114" i="17"/>
  <c r="N2115" i="17"/>
  <c r="N2116" i="17"/>
  <c r="N2117" i="17"/>
  <c r="N2118" i="17"/>
  <c r="N2119" i="17"/>
  <c r="N2120" i="17"/>
  <c r="N2121" i="17"/>
  <c r="N2122" i="17"/>
  <c r="N2123" i="17"/>
  <c r="N2124" i="17"/>
  <c r="N2125" i="17"/>
  <c r="N2126" i="17"/>
  <c r="N2127" i="17"/>
  <c r="N2128" i="17"/>
  <c r="N2129" i="17"/>
  <c r="N2130" i="17"/>
  <c r="N2131" i="17"/>
  <c r="N2132" i="17"/>
  <c r="N2133" i="17"/>
  <c r="N2134" i="17"/>
  <c r="N2135" i="17"/>
  <c r="N2136" i="17"/>
  <c r="N2137" i="17"/>
  <c r="N2138" i="17"/>
  <c r="N2139" i="17"/>
  <c r="N2140" i="17"/>
  <c r="N2141" i="17"/>
  <c r="N2142" i="17"/>
  <c r="N2143" i="17"/>
  <c r="N2144" i="17"/>
  <c r="N2145" i="17"/>
  <c r="N2146" i="17"/>
  <c r="N2147" i="17"/>
  <c r="N2148" i="17"/>
  <c r="N2149" i="17"/>
  <c r="N2150" i="17"/>
  <c r="N2151" i="17"/>
  <c r="N2152" i="17"/>
  <c r="N2153" i="17"/>
  <c r="N2154" i="17"/>
  <c r="N2155" i="17"/>
  <c r="N2156" i="17"/>
  <c r="N2157" i="17"/>
  <c r="N2158" i="17"/>
  <c r="N2159" i="17"/>
  <c r="N2160" i="17"/>
  <c r="N2161" i="17"/>
  <c r="N2162" i="17"/>
  <c r="N2163" i="17"/>
  <c r="N2164" i="17"/>
  <c r="N2165" i="17"/>
  <c r="N2166" i="17"/>
  <c r="N2167" i="17"/>
  <c r="N2168" i="17"/>
  <c r="N2169" i="17"/>
  <c r="N2170" i="17"/>
  <c r="N2171" i="17"/>
  <c r="N2172" i="17"/>
  <c r="N2173" i="17"/>
  <c r="N2174" i="17"/>
  <c r="N2175" i="17"/>
  <c r="N2176" i="17"/>
  <c r="N2177" i="17"/>
  <c r="N2178" i="17"/>
  <c r="N2179" i="17"/>
  <c r="N2180" i="17"/>
  <c r="N2181" i="17"/>
  <c r="N2182" i="17"/>
  <c r="N2183" i="17"/>
  <c r="N2184" i="17"/>
  <c r="N2185" i="17"/>
  <c r="N2186" i="17"/>
  <c r="N2187" i="17"/>
  <c r="N2188" i="17"/>
  <c r="N2189" i="17"/>
  <c r="N2190" i="17"/>
  <c r="N2191" i="17"/>
  <c r="N2192" i="17"/>
  <c r="N2193" i="17"/>
  <c r="N2194" i="17"/>
  <c r="N2195" i="17"/>
  <c r="N2196" i="17"/>
  <c r="N2197" i="17"/>
  <c r="N2198" i="17"/>
  <c r="N2199" i="17"/>
  <c r="N2200" i="17"/>
  <c r="N2201" i="17"/>
  <c r="N2202" i="17"/>
  <c r="N2203" i="17"/>
  <c r="N2204" i="17"/>
  <c r="N2205" i="17"/>
  <c r="N2206" i="17"/>
  <c r="N2207" i="17"/>
  <c r="N2208" i="17"/>
  <c r="N2209" i="17"/>
  <c r="N2210" i="17"/>
  <c r="N2211" i="17"/>
  <c r="N2212" i="17"/>
  <c r="N2213" i="17"/>
  <c r="N2214" i="17"/>
  <c r="N2215" i="17"/>
  <c r="N2216" i="17"/>
  <c r="N2217" i="17"/>
  <c r="N2218" i="17"/>
  <c r="N2219" i="17"/>
  <c r="N2220" i="17"/>
  <c r="N2221" i="17"/>
  <c r="N2222" i="17"/>
  <c r="N2223" i="17"/>
  <c r="N2224" i="17"/>
  <c r="N2225" i="17"/>
  <c r="N2226" i="17"/>
  <c r="N2227" i="17"/>
  <c r="N2228" i="17"/>
  <c r="N2229" i="17"/>
  <c r="N2230" i="17"/>
  <c r="N2231" i="17"/>
  <c r="N2232" i="17"/>
  <c r="N2233" i="17"/>
  <c r="N2234" i="17"/>
  <c r="N2235" i="17"/>
  <c r="N2236" i="17"/>
  <c r="N2237" i="17"/>
  <c r="N2238" i="17"/>
  <c r="N2239" i="17"/>
  <c r="N2240" i="17"/>
  <c r="N2241" i="17"/>
  <c r="N2242" i="17"/>
  <c r="N2243" i="17"/>
  <c r="N2244" i="17"/>
  <c r="N2245" i="17"/>
  <c r="N2246" i="17"/>
  <c r="N2247" i="17"/>
  <c r="N2248" i="17"/>
  <c r="N2249" i="17"/>
  <c r="N2250" i="17"/>
  <c r="N2251" i="17"/>
  <c r="N2252" i="17"/>
  <c r="N2253" i="17"/>
  <c r="N2254" i="17"/>
  <c r="N2255" i="17"/>
  <c r="N2256" i="17"/>
  <c r="N2257" i="17"/>
  <c r="N2258" i="17"/>
  <c r="N2259" i="17"/>
  <c r="N2260" i="17"/>
  <c r="N2261" i="17"/>
  <c r="N2262" i="17"/>
  <c r="N2263" i="17"/>
  <c r="N2264" i="17"/>
  <c r="N2265" i="17"/>
  <c r="N2266" i="17"/>
  <c r="N2267" i="17"/>
  <c r="N2268" i="17"/>
  <c r="N2269" i="17"/>
  <c r="N2270" i="17"/>
  <c r="N2271" i="17"/>
  <c r="N2272" i="17"/>
  <c r="N2273" i="17"/>
  <c r="N2274" i="17"/>
  <c r="N2275" i="17"/>
  <c r="N2276" i="17"/>
  <c r="N2277" i="17"/>
  <c r="N2278" i="17"/>
  <c r="N2279" i="17"/>
  <c r="N2280" i="17"/>
  <c r="N2281" i="17"/>
  <c r="N2282" i="17"/>
  <c r="N2283" i="17"/>
  <c r="N2284" i="17"/>
  <c r="N2285" i="17"/>
  <c r="N2286" i="17"/>
  <c r="N2287" i="17"/>
  <c r="N2288" i="17"/>
  <c r="N2289" i="17"/>
  <c r="N2290" i="17"/>
  <c r="N2291" i="17"/>
  <c r="N2292" i="17"/>
  <c r="N2293" i="17"/>
  <c r="N2294" i="17"/>
  <c r="N2295" i="17"/>
  <c r="N2296" i="17"/>
  <c r="N2297" i="17"/>
  <c r="N2298" i="17"/>
  <c r="N2299" i="17"/>
  <c r="N2300" i="17"/>
  <c r="N2301" i="17"/>
  <c r="N2302" i="17"/>
  <c r="N2303" i="17"/>
  <c r="N2304" i="17"/>
  <c r="N2305" i="17"/>
  <c r="N2306" i="17"/>
  <c r="N2307" i="17"/>
  <c r="N2308" i="17"/>
  <c r="N2309" i="17"/>
  <c r="N2310" i="17"/>
  <c r="N2311" i="17"/>
  <c r="N2312" i="17"/>
  <c r="N2313" i="17"/>
  <c r="N2314" i="17"/>
  <c r="N2315" i="17"/>
  <c r="N2316" i="17"/>
  <c r="N2317" i="17"/>
  <c r="N2318" i="17"/>
  <c r="N2319" i="17"/>
  <c r="N2320" i="17"/>
  <c r="N2321" i="17"/>
  <c r="N2322" i="17"/>
  <c r="N2323" i="17"/>
  <c r="N2324" i="17"/>
  <c r="N2325" i="17"/>
  <c r="N2326" i="17"/>
  <c r="N2327" i="17"/>
  <c r="N2328" i="17"/>
  <c r="N2329" i="17"/>
  <c r="N2330" i="17"/>
  <c r="N2331" i="17"/>
  <c r="N2332" i="17"/>
  <c r="N2333" i="17"/>
  <c r="N2334" i="17"/>
  <c r="N2335" i="17"/>
  <c r="N2336" i="17"/>
  <c r="L2341" i="1"/>
  <c r="M2341" i="1" s="1"/>
  <c r="Q5" i="17" s="1"/>
  <c r="L2343" i="1"/>
  <c r="M2343" i="1" s="1"/>
  <c r="Q3" i="17" s="1"/>
  <c r="K2340" i="1"/>
  <c r="L2340" i="1" s="1"/>
  <c r="M2340" i="1" s="1"/>
  <c r="Q6" i="17" s="1"/>
  <c r="K2341" i="1"/>
  <c r="K2342" i="1"/>
  <c r="L2342" i="1" s="1"/>
  <c r="M2342" i="1" s="1"/>
  <c r="Q4" i="17" s="1"/>
  <c r="K2343" i="1"/>
  <c r="K2344" i="1"/>
  <c r="L2344" i="1" s="1"/>
  <c r="M2344" i="1" s="1"/>
  <c r="Q2" i="17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" i="1"/>
  <c r="L5" i="1" l="1"/>
  <c r="L6" i="1"/>
  <c r="L7" i="1"/>
  <c r="L8" i="1"/>
  <c r="L9" i="1"/>
  <c r="L10" i="1"/>
  <c r="L11" i="1"/>
  <c r="L12" i="1"/>
  <c r="L13" i="1"/>
  <c r="L14" i="1"/>
  <c r="L16" i="1"/>
  <c r="L17" i="1"/>
  <c r="L18" i="1"/>
  <c r="L19" i="1"/>
  <c r="L20" i="1"/>
  <c r="L21" i="1"/>
  <c r="L22" i="1"/>
  <c r="L24" i="1"/>
  <c r="L25" i="1"/>
  <c r="L26" i="1"/>
  <c r="L27" i="1"/>
  <c r="L28" i="1"/>
  <c r="L29" i="1"/>
  <c r="L30" i="1"/>
  <c r="L31" i="1"/>
  <c r="L32" i="1"/>
  <c r="L33" i="1"/>
  <c r="L34" i="1"/>
  <c r="L37" i="1"/>
  <c r="L38" i="1"/>
  <c r="L39" i="1"/>
  <c r="L40" i="1"/>
  <c r="L41" i="1"/>
  <c r="L42" i="1"/>
  <c r="L43" i="1"/>
  <c r="L44" i="1"/>
  <c r="L45" i="1"/>
  <c r="L46" i="1"/>
  <c r="L48" i="1"/>
  <c r="L49" i="1"/>
  <c r="L50" i="1"/>
  <c r="L52" i="1"/>
  <c r="L53" i="1"/>
  <c r="L54" i="1"/>
  <c r="L56" i="1"/>
  <c r="L57" i="1"/>
  <c r="L58" i="1"/>
  <c r="L59" i="1"/>
  <c r="L60" i="1"/>
  <c r="L61" i="1"/>
  <c r="L62" i="1"/>
  <c r="L63" i="1"/>
  <c r="L64" i="1"/>
  <c r="L65" i="1"/>
  <c r="L66" i="1"/>
  <c r="L68" i="1"/>
  <c r="L69" i="1"/>
  <c r="L70" i="1"/>
  <c r="L71" i="1"/>
  <c r="L72" i="1"/>
  <c r="L73" i="1"/>
  <c r="L74" i="1"/>
  <c r="L75" i="1"/>
  <c r="L76" i="1"/>
  <c r="L77" i="1"/>
  <c r="L78" i="1"/>
  <c r="L80" i="1"/>
  <c r="L81" i="1"/>
  <c r="L82" i="1"/>
  <c r="L83" i="1"/>
  <c r="L84" i="1"/>
  <c r="L85" i="1"/>
  <c r="L86" i="1"/>
  <c r="L89" i="1"/>
  <c r="L90" i="1"/>
  <c r="L91" i="1"/>
  <c r="L92" i="1"/>
  <c r="L93" i="1"/>
  <c r="L94" i="1"/>
  <c r="L95" i="1"/>
  <c r="L96" i="1"/>
  <c r="L97" i="1"/>
  <c r="L98" i="1"/>
  <c r="L100" i="1"/>
  <c r="L101" i="1"/>
  <c r="L102" i="1"/>
  <c r="L104" i="1"/>
  <c r="L105" i="1"/>
  <c r="L106" i="1"/>
  <c r="L107" i="1"/>
  <c r="L108" i="1"/>
  <c r="L109" i="1"/>
  <c r="L110" i="1"/>
  <c r="L111" i="1"/>
  <c r="L112" i="1"/>
  <c r="L113" i="1"/>
  <c r="L114" i="1"/>
  <c r="L116" i="1"/>
  <c r="L117" i="1"/>
  <c r="L118" i="1"/>
  <c r="L120" i="1"/>
  <c r="L121" i="1"/>
  <c r="L122" i="1"/>
  <c r="L123" i="1"/>
  <c r="L124" i="1"/>
  <c r="L125" i="1"/>
  <c r="L126" i="1"/>
  <c r="L128" i="1"/>
  <c r="L129" i="1"/>
  <c r="L130" i="1"/>
  <c r="L131" i="1"/>
  <c r="L132" i="1"/>
  <c r="L133" i="1"/>
  <c r="L134" i="1"/>
  <c r="L136" i="1"/>
  <c r="L137" i="1"/>
  <c r="L138" i="1"/>
  <c r="L139" i="1"/>
  <c r="L140" i="1"/>
  <c r="L141" i="1"/>
  <c r="L142" i="1"/>
  <c r="L144" i="1"/>
  <c r="L145" i="1"/>
  <c r="L146" i="1"/>
  <c r="L147" i="1"/>
  <c r="L148" i="1"/>
  <c r="L149" i="1"/>
  <c r="L150" i="1"/>
  <c r="L152" i="1"/>
  <c r="L153" i="1"/>
  <c r="L154" i="1"/>
  <c r="L156" i="1"/>
  <c r="L157" i="1"/>
  <c r="L158" i="1"/>
  <c r="L160" i="1"/>
  <c r="L161" i="1"/>
  <c r="L162" i="1"/>
  <c r="L163" i="1"/>
  <c r="L164" i="1"/>
  <c r="L165" i="1"/>
  <c r="L166" i="1"/>
  <c r="L168" i="1"/>
  <c r="L169" i="1"/>
  <c r="L170" i="1"/>
  <c r="L172" i="1"/>
  <c r="L173" i="1"/>
  <c r="L174" i="1"/>
  <c r="L176" i="1"/>
  <c r="L177" i="1"/>
  <c r="L178" i="1"/>
  <c r="L179" i="1"/>
  <c r="L180" i="1"/>
  <c r="L181" i="1"/>
  <c r="L182" i="1"/>
  <c r="L183" i="1"/>
  <c r="L184" i="1"/>
  <c r="L185" i="1"/>
  <c r="L186" i="1"/>
  <c r="L188" i="1"/>
  <c r="L189" i="1"/>
  <c r="L190" i="1"/>
  <c r="L192" i="1"/>
  <c r="L193" i="1"/>
  <c r="L194" i="1"/>
  <c r="L195" i="1"/>
  <c r="L196" i="1"/>
  <c r="L197" i="1"/>
  <c r="L198" i="1"/>
  <c r="L200" i="1"/>
  <c r="L201" i="1"/>
  <c r="L202" i="1"/>
  <c r="L204" i="1"/>
  <c r="L205" i="1"/>
  <c r="L206" i="1"/>
  <c r="L207" i="1"/>
  <c r="L208" i="1"/>
  <c r="L209" i="1"/>
  <c r="L210" i="1"/>
  <c r="L211" i="1"/>
  <c r="L212" i="1"/>
  <c r="L213" i="1"/>
  <c r="L214" i="1"/>
  <c r="L216" i="1"/>
  <c r="L217" i="1"/>
  <c r="L218" i="1"/>
  <c r="L220" i="1"/>
  <c r="L221" i="1"/>
  <c r="L222" i="1"/>
  <c r="L223" i="1"/>
  <c r="L224" i="1"/>
  <c r="L225" i="1"/>
  <c r="L226" i="1"/>
  <c r="L228" i="1"/>
  <c r="L229" i="1"/>
  <c r="L230" i="1"/>
  <c r="L231" i="1"/>
  <c r="L232" i="1"/>
  <c r="L233" i="1"/>
  <c r="L234" i="1"/>
  <c r="L236" i="1"/>
  <c r="L237" i="1"/>
  <c r="L238" i="1"/>
  <c r="L239" i="1"/>
  <c r="L240" i="1"/>
  <c r="L241" i="1"/>
  <c r="L242" i="1"/>
  <c r="L244" i="1"/>
  <c r="L245" i="1"/>
  <c r="L246" i="1"/>
  <c r="L247" i="1"/>
  <c r="L248" i="1"/>
  <c r="L249" i="1"/>
  <c r="L250" i="1"/>
  <c r="L251" i="1"/>
  <c r="L252" i="1"/>
  <c r="L253" i="1"/>
  <c r="L254" i="1"/>
  <c r="L256" i="1"/>
  <c r="L257" i="1"/>
  <c r="L258" i="1"/>
  <c r="L260" i="1"/>
  <c r="L261" i="1"/>
  <c r="L262" i="1"/>
  <c r="L264" i="1"/>
  <c r="L265" i="1"/>
  <c r="L266" i="1"/>
  <c r="L267" i="1"/>
  <c r="L268" i="1"/>
  <c r="L269" i="1"/>
  <c r="L270" i="1"/>
  <c r="L272" i="1"/>
  <c r="L273" i="1"/>
  <c r="L274" i="1"/>
  <c r="L276" i="1"/>
  <c r="L277" i="1"/>
  <c r="L278" i="1"/>
  <c r="L280" i="1"/>
  <c r="L281" i="1"/>
  <c r="L282" i="1"/>
  <c r="L283" i="1"/>
  <c r="L284" i="1"/>
  <c r="L285" i="1"/>
  <c r="L286" i="1"/>
  <c r="L288" i="1"/>
  <c r="L289" i="1"/>
  <c r="L290" i="1"/>
  <c r="L291" i="1"/>
  <c r="L292" i="1"/>
  <c r="L293" i="1"/>
  <c r="L294" i="1"/>
  <c r="L296" i="1"/>
  <c r="L297" i="1"/>
  <c r="L298" i="1"/>
  <c r="L300" i="1"/>
  <c r="L301" i="1"/>
  <c r="L302" i="1"/>
  <c r="L303" i="1"/>
  <c r="L304" i="1"/>
  <c r="L305" i="1"/>
  <c r="L306" i="1"/>
  <c r="L308" i="1"/>
  <c r="L309" i="1"/>
  <c r="L310" i="1"/>
  <c r="L312" i="1"/>
  <c r="L313" i="1"/>
  <c r="L314" i="1"/>
  <c r="L316" i="1"/>
  <c r="L317" i="1"/>
  <c r="L318" i="1"/>
  <c r="L319" i="1"/>
  <c r="L320" i="1"/>
  <c r="L321" i="1"/>
  <c r="L322" i="1"/>
  <c r="L324" i="1"/>
  <c r="L325" i="1"/>
  <c r="L326" i="1"/>
  <c r="L328" i="1"/>
  <c r="L329" i="1"/>
  <c r="L330" i="1"/>
  <c r="L331" i="1"/>
  <c r="L332" i="1"/>
  <c r="L333" i="1"/>
  <c r="L334" i="1"/>
  <c r="L336" i="1"/>
  <c r="L337" i="1"/>
  <c r="L338" i="1"/>
  <c r="L339" i="1"/>
  <c r="L340" i="1"/>
  <c r="L341" i="1"/>
  <c r="L342" i="1"/>
  <c r="L344" i="1"/>
  <c r="L345" i="1"/>
  <c r="L346" i="1"/>
  <c r="L347" i="1"/>
  <c r="L348" i="1"/>
  <c r="L349" i="1"/>
  <c r="L350" i="1"/>
  <c r="L352" i="1"/>
  <c r="L353" i="1"/>
  <c r="L354" i="1"/>
  <c r="L356" i="1"/>
  <c r="L357" i="1"/>
  <c r="L358" i="1"/>
  <c r="L359" i="1"/>
  <c r="L360" i="1"/>
  <c r="L361" i="1"/>
  <c r="L362" i="1"/>
  <c r="L364" i="1"/>
  <c r="L365" i="1"/>
  <c r="L366" i="1"/>
  <c r="L368" i="1"/>
  <c r="L369" i="1"/>
  <c r="L370" i="1"/>
  <c r="L371" i="1"/>
  <c r="L372" i="1"/>
  <c r="L373" i="1"/>
  <c r="L374" i="1"/>
  <c r="L375" i="1"/>
  <c r="L376" i="1"/>
  <c r="L377" i="1"/>
  <c r="L378" i="1"/>
  <c r="L380" i="1"/>
  <c r="L381" i="1"/>
  <c r="L382" i="1"/>
  <c r="L384" i="1"/>
  <c r="L385" i="1"/>
  <c r="L386" i="1"/>
  <c r="L387" i="1"/>
  <c r="L388" i="1"/>
  <c r="L389" i="1"/>
  <c r="L390" i="1"/>
  <c r="L392" i="1"/>
  <c r="L393" i="1"/>
  <c r="L394" i="1"/>
  <c r="L395" i="1"/>
  <c r="L396" i="1"/>
  <c r="L397" i="1"/>
  <c r="L398" i="1"/>
  <c r="L399" i="1"/>
  <c r="L400" i="1"/>
  <c r="L401" i="1"/>
  <c r="L402" i="1"/>
  <c r="L404" i="1"/>
  <c r="L405" i="1"/>
  <c r="L406" i="1"/>
  <c r="L407" i="1"/>
  <c r="L408" i="1"/>
  <c r="L409" i="1"/>
  <c r="L410" i="1"/>
  <c r="L411" i="1"/>
  <c r="L412" i="1"/>
  <c r="L413" i="1"/>
  <c r="L414" i="1"/>
  <c r="L416" i="1"/>
  <c r="L417" i="1"/>
  <c r="L418" i="1"/>
  <c r="L420" i="1"/>
  <c r="L421" i="1"/>
  <c r="L422" i="1"/>
  <c r="L423" i="1"/>
  <c r="L424" i="1"/>
  <c r="L425" i="1"/>
  <c r="L426" i="1"/>
  <c r="L427" i="1"/>
  <c r="L428" i="1"/>
  <c r="L429" i="1"/>
  <c r="L430" i="1"/>
  <c r="L432" i="1"/>
  <c r="L433" i="1"/>
  <c r="L434" i="1"/>
  <c r="L435" i="1"/>
  <c r="L436" i="1"/>
  <c r="L437" i="1"/>
  <c r="L438" i="1"/>
  <c r="L439" i="1"/>
  <c r="L440" i="1"/>
  <c r="L441" i="1"/>
  <c r="L442" i="1"/>
  <c r="L444" i="1"/>
  <c r="L445" i="1"/>
  <c r="L446" i="1"/>
  <c r="L447" i="1"/>
  <c r="L448" i="1"/>
  <c r="L449" i="1"/>
  <c r="L450" i="1"/>
  <c r="L452" i="1"/>
  <c r="L453" i="1"/>
  <c r="L454" i="1"/>
  <c r="L455" i="1"/>
  <c r="L456" i="1"/>
  <c r="L457" i="1"/>
  <c r="L458" i="1"/>
  <c r="L459" i="1"/>
  <c r="L460" i="1"/>
  <c r="L461" i="1"/>
  <c r="L462" i="1"/>
  <c r="L464" i="1"/>
  <c r="L465" i="1"/>
  <c r="L466" i="1"/>
  <c r="L468" i="1"/>
  <c r="L469" i="1"/>
  <c r="L470" i="1"/>
  <c r="L471" i="1"/>
  <c r="L472" i="1"/>
  <c r="L473" i="1"/>
  <c r="L474" i="1"/>
  <c r="L475" i="1"/>
  <c r="L476" i="1"/>
  <c r="L477" i="1"/>
  <c r="L478" i="1"/>
  <c r="L480" i="1"/>
  <c r="L481" i="1"/>
  <c r="L482" i="1"/>
  <c r="L484" i="1"/>
  <c r="L485" i="1"/>
  <c r="L486" i="1"/>
  <c r="L487" i="1"/>
  <c r="L488" i="1"/>
  <c r="L489" i="1"/>
  <c r="L490" i="1"/>
  <c r="L492" i="1"/>
  <c r="L493" i="1"/>
  <c r="L494" i="1"/>
  <c r="L495" i="1"/>
  <c r="L496" i="1"/>
  <c r="L497" i="1"/>
  <c r="L498" i="1"/>
  <c r="L500" i="1"/>
  <c r="L501" i="1"/>
  <c r="L502" i="1"/>
  <c r="L503" i="1"/>
  <c r="L504" i="1"/>
  <c r="L505" i="1"/>
  <c r="L506" i="1"/>
  <c r="L508" i="1"/>
  <c r="L509" i="1"/>
  <c r="L510" i="1"/>
  <c r="L511" i="1"/>
  <c r="L512" i="1"/>
  <c r="L513" i="1"/>
  <c r="L514" i="1"/>
  <c r="L515" i="1"/>
  <c r="L516" i="1"/>
  <c r="L517" i="1"/>
  <c r="L518" i="1"/>
  <c r="L520" i="1"/>
  <c r="L521" i="1"/>
  <c r="L522" i="1"/>
  <c r="L524" i="1"/>
  <c r="L525" i="1"/>
  <c r="L526" i="1"/>
  <c r="L528" i="1"/>
  <c r="L529" i="1"/>
  <c r="L530" i="1"/>
  <c r="L531" i="1"/>
  <c r="L532" i="1"/>
  <c r="L533" i="1"/>
  <c r="L534" i="1"/>
  <c r="L535" i="1"/>
  <c r="L536" i="1"/>
  <c r="L537" i="1"/>
  <c r="L538" i="1"/>
  <c r="L540" i="1"/>
  <c r="L541" i="1"/>
  <c r="L542" i="1"/>
  <c r="L544" i="1"/>
  <c r="L545" i="1"/>
  <c r="L546" i="1"/>
  <c r="L547" i="1"/>
  <c r="L548" i="1"/>
  <c r="L549" i="1"/>
  <c r="L550" i="1"/>
  <c r="L552" i="1"/>
  <c r="L553" i="1"/>
  <c r="L554" i="1"/>
  <c r="L555" i="1"/>
  <c r="L556" i="1"/>
  <c r="L557" i="1"/>
  <c r="L558" i="1"/>
  <c r="L560" i="1"/>
  <c r="L561" i="1"/>
  <c r="L562" i="1"/>
  <c r="L563" i="1"/>
  <c r="L564" i="1"/>
  <c r="L565" i="1"/>
  <c r="L566" i="1"/>
  <c r="L568" i="1"/>
  <c r="L569" i="1"/>
  <c r="L570" i="1"/>
  <c r="L572" i="1"/>
  <c r="L573" i="1"/>
  <c r="L574" i="1"/>
  <c r="L575" i="1"/>
  <c r="L576" i="1"/>
  <c r="L577" i="1"/>
  <c r="L578" i="1"/>
  <c r="L580" i="1"/>
  <c r="L581" i="1"/>
  <c r="L582" i="1"/>
  <c r="L584" i="1"/>
  <c r="L585" i="1"/>
  <c r="L586" i="1"/>
  <c r="L588" i="1"/>
  <c r="L589" i="1"/>
  <c r="L590" i="1"/>
  <c r="L591" i="1"/>
  <c r="L592" i="1"/>
  <c r="L593" i="1"/>
  <c r="L594" i="1"/>
  <c r="L595" i="1"/>
  <c r="L596" i="1"/>
  <c r="L597" i="1"/>
  <c r="L598" i="1"/>
  <c r="L600" i="1"/>
  <c r="L601" i="1"/>
  <c r="L602" i="1"/>
  <c r="L604" i="1"/>
  <c r="L605" i="1"/>
  <c r="L606" i="1"/>
  <c r="L607" i="1"/>
  <c r="L608" i="1"/>
  <c r="L609" i="1"/>
  <c r="L610" i="1"/>
  <c r="L611" i="1"/>
  <c r="L612" i="1"/>
  <c r="L613" i="1"/>
  <c r="L614" i="1"/>
  <c r="L616" i="1"/>
  <c r="L617" i="1"/>
  <c r="L618" i="1"/>
  <c r="L619" i="1"/>
  <c r="L620" i="1"/>
  <c r="L621" i="1"/>
  <c r="L622" i="1"/>
  <c r="L624" i="1"/>
  <c r="L625" i="1"/>
  <c r="L626" i="1"/>
  <c r="L627" i="1"/>
  <c r="L628" i="1"/>
  <c r="L629" i="1"/>
  <c r="L630" i="1"/>
  <c r="L631" i="1"/>
  <c r="L632" i="1"/>
  <c r="L633" i="1"/>
  <c r="L634" i="1"/>
  <c r="L636" i="1"/>
  <c r="L637" i="1"/>
  <c r="L638" i="1"/>
  <c r="L640" i="1"/>
  <c r="L641" i="1"/>
  <c r="L642" i="1"/>
  <c r="L644" i="1"/>
  <c r="L645" i="1"/>
  <c r="L646" i="1"/>
  <c r="L647" i="1"/>
  <c r="L648" i="1"/>
  <c r="L649" i="1"/>
  <c r="L650" i="1"/>
  <c r="L651" i="1"/>
  <c r="L652" i="1"/>
  <c r="L653" i="1"/>
  <c r="L654" i="1"/>
  <c r="L656" i="1"/>
  <c r="L657" i="1"/>
  <c r="L658" i="1"/>
  <c r="L660" i="1"/>
  <c r="L661" i="1"/>
  <c r="L662" i="1"/>
  <c r="L663" i="1"/>
  <c r="L665" i="1"/>
  <c r="L666" i="1"/>
  <c r="L667" i="1"/>
  <c r="L668" i="1"/>
  <c r="L669" i="1"/>
  <c r="L670" i="1"/>
  <c r="L672" i="1"/>
  <c r="L673" i="1"/>
  <c r="L674" i="1"/>
  <c r="L675" i="1"/>
  <c r="L676" i="1"/>
  <c r="L677" i="1"/>
  <c r="L678" i="1"/>
  <c r="L680" i="1"/>
  <c r="L681" i="1"/>
  <c r="L682" i="1"/>
  <c r="L684" i="1"/>
  <c r="L685" i="1"/>
  <c r="L687" i="1"/>
  <c r="L688" i="1"/>
  <c r="L689" i="1"/>
  <c r="L690" i="1"/>
  <c r="L692" i="1"/>
  <c r="L693" i="1"/>
  <c r="L694" i="1"/>
  <c r="L696" i="1"/>
  <c r="L697" i="1"/>
  <c r="L698" i="1"/>
  <c r="L700" i="1"/>
  <c r="L701" i="1"/>
  <c r="L702" i="1"/>
  <c r="L703" i="1"/>
  <c r="L704" i="1"/>
  <c r="L705" i="1"/>
  <c r="L706" i="1"/>
  <c r="L708" i="1"/>
  <c r="L709" i="1"/>
  <c r="L710" i="1"/>
  <c r="L712" i="1"/>
  <c r="L713" i="1"/>
  <c r="L714" i="1"/>
  <c r="L716" i="1"/>
  <c r="L717" i="1"/>
  <c r="L720" i="1"/>
  <c r="L721" i="1"/>
  <c r="L722" i="1"/>
  <c r="L723" i="1"/>
  <c r="L724" i="1"/>
  <c r="L725" i="1"/>
  <c r="L728" i="1"/>
  <c r="L729" i="1"/>
  <c r="L731" i="1"/>
  <c r="L732" i="1"/>
  <c r="L733" i="1"/>
  <c r="L734" i="1"/>
  <c r="L736" i="1"/>
  <c r="L737" i="1"/>
  <c r="L738" i="1"/>
  <c r="L740" i="1"/>
  <c r="L741" i="1"/>
  <c r="L742" i="1"/>
  <c r="L744" i="1"/>
  <c r="L745" i="1"/>
  <c r="L746" i="1"/>
  <c r="L747" i="1"/>
  <c r="L748" i="1"/>
  <c r="L749" i="1"/>
  <c r="L750" i="1"/>
  <c r="L751" i="1"/>
  <c r="L752" i="1"/>
  <c r="L753" i="1"/>
  <c r="L756" i="1"/>
  <c r="L757" i="1"/>
  <c r="L758" i="1"/>
  <c r="L759" i="1"/>
  <c r="L760" i="1"/>
  <c r="L761" i="1"/>
  <c r="L762" i="1"/>
  <c r="L764" i="1"/>
  <c r="L765" i="1"/>
  <c r="L766" i="1"/>
  <c r="L767" i="1"/>
  <c r="L768" i="1"/>
  <c r="L769" i="1"/>
  <c r="L771" i="1"/>
  <c r="L772" i="1"/>
  <c r="L773" i="1"/>
  <c r="L774" i="1"/>
  <c r="L776" i="1"/>
  <c r="L777" i="1"/>
  <c r="L779" i="1"/>
  <c r="L780" i="1"/>
  <c r="L781" i="1"/>
  <c r="L782" i="1"/>
  <c r="L783" i="1"/>
  <c r="L784" i="1"/>
  <c r="L785" i="1"/>
  <c r="L788" i="1"/>
  <c r="L789" i="1"/>
  <c r="L790" i="1"/>
  <c r="L792" i="1"/>
  <c r="L793" i="1"/>
  <c r="L794" i="1"/>
  <c r="L795" i="1"/>
  <c r="L796" i="1"/>
  <c r="L797" i="1"/>
  <c r="L798" i="1"/>
  <c r="L799" i="1"/>
  <c r="L800" i="1"/>
  <c r="L801" i="1"/>
  <c r="L804" i="1"/>
  <c r="L805" i="1"/>
  <c r="L807" i="1"/>
  <c r="L808" i="1"/>
  <c r="L809" i="1"/>
  <c r="L810" i="1"/>
  <c r="L812" i="1"/>
  <c r="L813" i="1"/>
  <c r="L814" i="1"/>
  <c r="L816" i="1"/>
  <c r="L817" i="1"/>
  <c r="L818" i="1"/>
  <c r="L819" i="1"/>
  <c r="L820" i="1"/>
  <c r="L821" i="1"/>
  <c r="L823" i="1"/>
  <c r="L824" i="1"/>
  <c r="L825" i="1"/>
  <c r="L826" i="1"/>
  <c r="L828" i="1"/>
  <c r="L829" i="1"/>
  <c r="L832" i="1"/>
  <c r="L833" i="1"/>
  <c r="L834" i="1"/>
  <c r="L835" i="1"/>
  <c r="L836" i="1"/>
  <c r="L837" i="1"/>
  <c r="L838" i="1"/>
  <c r="L840" i="1"/>
  <c r="L841" i="1"/>
  <c r="L844" i="1"/>
  <c r="L845" i="1"/>
  <c r="L846" i="1"/>
  <c r="L847" i="1"/>
  <c r="L848" i="1"/>
  <c r="L849" i="1"/>
  <c r="L851" i="1"/>
  <c r="L852" i="1"/>
  <c r="L853" i="1"/>
  <c r="L854" i="1"/>
  <c r="L856" i="1"/>
  <c r="L857" i="1"/>
  <c r="L858" i="1"/>
  <c r="L859" i="1"/>
  <c r="L860" i="1"/>
  <c r="L861" i="1"/>
  <c r="L862" i="1"/>
  <c r="L863" i="1"/>
  <c r="L864" i="1"/>
  <c r="L865" i="1"/>
  <c r="L866" i="1"/>
  <c r="L868" i="1"/>
  <c r="L869" i="1"/>
  <c r="L870" i="1"/>
  <c r="L872" i="1"/>
  <c r="L873" i="1"/>
  <c r="L874" i="1"/>
  <c r="L876" i="1"/>
  <c r="L877" i="1"/>
  <c r="L880" i="1"/>
  <c r="L881" i="1"/>
  <c r="L882" i="1"/>
  <c r="L884" i="1"/>
  <c r="L885" i="1"/>
  <c r="L886" i="1"/>
  <c r="L888" i="1"/>
  <c r="L889" i="1"/>
  <c r="L890" i="1"/>
  <c r="L891" i="1"/>
  <c r="L892" i="1"/>
  <c r="L893" i="1"/>
  <c r="L894" i="1"/>
  <c r="L896" i="1"/>
  <c r="L897" i="1"/>
  <c r="L898" i="1"/>
  <c r="L900" i="1"/>
  <c r="L901" i="1"/>
  <c r="L903" i="1"/>
  <c r="L904" i="1"/>
  <c r="L905" i="1"/>
  <c r="L906" i="1"/>
  <c r="L908" i="1"/>
  <c r="L909" i="1"/>
  <c r="L911" i="1"/>
  <c r="L912" i="1"/>
  <c r="L913" i="1"/>
  <c r="L914" i="1"/>
  <c r="L916" i="1"/>
  <c r="L917" i="1"/>
  <c r="L920" i="1"/>
  <c r="L921" i="1"/>
  <c r="L922" i="1"/>
  <c r="L923" i="1"/>
  <c r="L924" i="1"/>
  <c r="L925" i="1"/>
  <c r="L926" i="1"/>
  <c r="L928" i="1"/>
  <c r="L929" i="1"/>
  <c r="L930" i="1"/>
  <c r="L932" i="1"/>
  <c r="L933" i="1"/>
  <c r="L934" i="1"/>
  <c r="L935" i="1"/>
  <c r="L936" i="1"/>
  <c r="L937" i="1"/>
  <c r="L938" i="1"/>
  <c r="L939" i="1"/>
  <c r="L940" i="1"/>
  <c r="L941" i="1"/>
  <c r="L942" i="1"/>
  <c r="L944" i="1"/>
  <c r="L945" i="1"/>
  <c r="L948" i="1"/>
  <c r="L949" i="1"/>
  <c r="L950" i="1"/>
  <c r="L951" i="1"/>
  <c r="L952" i="1"/>
  <c r="L953" i="1"/>
  <c r="L956" i="1"/>
  <c r="L957" i="1"/>
  <c r="L958" i="1"/>
  <c r="L960" i="1"/>
  <c r="L961" i="1"/>
  <c r="L963" i="1"/>
  <c r="L964" i="1"/>
  <c r="L965" i="1"/>
  <c r="L966" i="1"/>
  <c r="L968" i="1"/>
  <c r="L969" i="1"/>
  <c r="L970" i="1"/>
  <c r="L972" i="1"/>
  <c r="L973" i="1"/>
  <c r="L974" i="1"/>
  <c r="L976" i="1"/>
  <c r="L977" i="1"/>
  <c r="L978" i="1"/>
  <c r="L979" i="1"/>
  <c r="L980" i="1"/>
  <c r="L981" i="1"/>
  <c r="L982" i="1"/>
  <c r="L984" i="1"/>
  <c r="L985" i="1"/>
  <c r="L986" i="1"/>
  <c r="L988" i="1"/>
  <c r="L989" i="1"/>
  <c r="L990" i="1"/>
  <c r="L991" i="1"/>
  <c r="L992" i="1"/>
  <c r="L993" i="1"/>
  <c r="L995" i="1"/>
  <c r="L996" i="1"/>
  <c r="L997" i="1"/>
  <c r="L998" i="1"/>
  <c r="L999" i="1"/>
  <c r="L1000" i="1"/>
  <c r="L1001" i="1"/>
  <c r="L1004" i="1"/>
  <c r="L1005" i="1"/>
  <c r="L1006" i="1"/>
  <c r="L1007" i="1"/>
  <c r="L1008" i="1"/>
  <c r="L1009" i="1"/>
  <c r="L1010" i="1"/>
  <c r="L1012" i="1"/>
  <c r="L1013" i="1"/>
  <c r="L1016" i="1"/>
  <c r="L1017" i="1"/>
  <c r="L1018" i="1"/>
  <c r="L1020" i="1"/>
  <c r="L1021" i="1"/>
  <c r="L1023" i="1"/>
  <c r="L1024" i="1"/>
  <c r="L1025" i="1"/>
  <c r="L1028" i="1"/>
  <c r="L1029" i="1"/>
  <c r="L1030" i="1"/>
  <c r="L1032" i="1"/>
  <c r="L1033" i="1"/>
  <c r="L1035" i="1"/>
  <c r="L1036" i="1"/>
  <c r="L1037" i="1"/>
  <c r="L1038" i="1"/>
  <c r="L1039" i="1"/>
  <c r="L1040" i="1"/>
  <c r="L1041" i="1"/>
  <c r="L1042" i="1"/>
  <c r="L1043" i="1"/>
  <c r="L1044" i="1"/>
  <c r="L1045" i="1"/>
  <c r="L1048" i="1"/>
  <c r="L1049" i="1"/>
  <c r="L1050" i="1"/>
  <c r="L1051" i="1"/>
  <c r="L1052" i="1"/>
  <c r="L1053" i="1"/>
  <c r="L1054" i="1"/>
  <c r="L1055" i="1"/>
  <c r="L1056" i="1"/>
  <c r="L1057" i="1"/>
  <c r="L1059" i="1"/>
  <c r="L1060" i="1"/>
  <c r="L1061" i="1"/>
  <c r="L1063" i="1"/>
  <c r="L1064" i="1"/>
  <c r="L1065" i="1"/>
  <c r="L1066" i="1"/>
  <c r="L1068" i="1"/>
  <c r="L1069" i="1"/>
  <c r="L1070" i="1"/>
  <c r="L1071" i="1"/>
  <c r="L1072" i="1"/>
  <c r="L1073" i="1"/>
  <c r="L1075" i="1"/>
  <c r="L1076" i="1"/>
  <c r="L1077" i="1"/>
  <c r="L1078" i="1"/>
  <c r="L1079" i="1"/>
  <c r="L1080" i="1"/>
  <c r="L1081" i="1"/>
  <c r="L1084" i="1"/>
  <c r="L1085" i="1"/>
  <c r="L1086" i="1"/>
  <c r="L1087" i="1"/>
  <c r="L1088" i="1"/>
  <c r="L1089" i="1"/>
  <c r="L1090" i="1"/>
  <c r="L1092" i="1"/>
  <c r="L1093" i="1"/>
  <c r="L1094" i="1"/>
  <c r="L1095" i="1"/>
  <c r="L1096" i="1"/>
  <c r="L1097" i="1"/>
  <c r="L1100" i="1"/>
  <c r="L1101" i="1"/>
  <c r="L1103" i="1"/>
  <c r="L1104" i="1"/>
  <c r="L1105" i="1"/>
  <c r="L1107" i="1"/>
  <c r="L1108" i="1"/>
  <c r="L1109" i="1"/>
  <c r="L1110" i="1"/>
  <c r="L1112" i="1"/>
  <c r="L1113" i="1"/>
  <c r="L1114" i="1"/>
  <c r="L1115" i="1"/>
  <c r="L1116" i="1"/>
  <c r="L1117" i="1"/>
  <c r="L1118" i="1"/>
  <c r="L1119" i="1"/>
  <c r="L1120" i="1"/>
  <c r="L1121" i="1"/>
  <c r="L1122" i="1"/>
  <c r="L1124" i="1"/>
  <c r="L1125" i="1"/>
  <c r="L1128" i="1"/>
  <c r="L1129" i="1"/>
  <c r="L1130" i="1"/>
  <c r="L1131" i="1"/>
  <c r="L1132" i="1"/>
  <c r="L1133" i="1"/>
  <c r="L1134" i="1"/>
  <c r="L1135" i="1"/>
  <c r="L1136" i="1"/>
  <c r="L1137" i="1"/>
  <c r="L1140" i="1"/>
  <c r="L1141" i="1"/>
  <c r="L1143" i="1"/>
  <c r="L1144" i="1"/>
  <c r="L1145" i="1"/>
  <c r="L1148" i="1"/>
  <c r="L1149" i="1"/>
  <c r="L1151" i="1"/>
  <c r="L1152" i="1"/>
  <c r="L1153" i="1"/>
  <c r="L1156" i="1"/>
  <c r="L1157" i="1"/>
  <c r="L1160" i="1"/>
  <c r="L1161" i="1"/>
  <c r="L1164" i="1"/>
  <c r="L1165" i="1"/>
  <c r="L1167" i="1"/>
  <c r="L1168" i="1"/>
  <c r="L1169" i="1"/>
  <c r="L1170" i="1"/>
  <c r="L1172" i="1"/>
  <c r="L1173" i="1"/>
  <c r="L1174" i="1"/>
  <c r="L1175" i="1"/>
  <c r="L1176" i="1"/>
  <c r="L1177" i="1"/>
  <c r="L1180" i="1"/>
  <c r="L1181" i="1"/>
  <c r="L1182" i="1"/>
  <c r="L1183" i="1"/>
  <c r="L1184" i="1"/>
  <c r="L1185" i="1"/>
  <c r="L1187" i="1"/>
  <c r="L1188" i="1"/>
  <c r="L1189" i="1"/>
  <c r="L1190" i="1"/>
  <c r="L1191" i="1"/>
  <c r="L1192" i="1"/>
  <c r="L1193" i="1"/>
  <c r="L1196" i="1"/>
  <c r="L1197" i="1"/>
  <c r="L1198" i="1"/>
  <c r="L1199" i="1"/>
  <c r="L1200" i="1"/>
  <c r="L1201" i="1"/>
  <c r="L1203" i="1"/>
  <c r="L1204" i="1"/>
  <c r="L1205" i="1"/>
  <c r="L1208" i="1"/>
  <c r="L1209" i="1"/>
  <c r="L1211" i="1"/>
  <c r="L1212" i="1"/>
  <c r="L1213" i="1"/>
  <c r="L1215" i="1"/>
  <c r="L1216" i="1"/>
  <c r="L1217" i="1"/>
  <c r="L1218" i="1"/>
  <c r="L1220" i="1"/>
  <c r="L1221" i="1"/>
  <c r="L1223" i="1"/>
  <c r="L1224" i="1"/>
  <c r="L1225" i="1"/>
  <c r="L1226" i="1"/>
  <c r="L1228" i="1"/>
  <c r="L1229" i="1"/>
  <c r="L1231" i="1"/>
  <c r="L1232" i="1"/>
  <c r="L1233" i="1"/>
  <c r="L1234" i="1"/>
  <c r="L1236" i="1"/>
  <c r="L1237" i="1"/>
  <c r="L1238" i="1"/>
  <c r="L1239" i="1"/>
  <c r="L1240" i="1"/>
  <c r="L1241" i="1"/>
  <c r="L1244" i="1"/>
  <c r="L1245" i="1"/>
  <c r="L1246" i="1"/>
  <c r="L1248" i="1"/>
  <c r="L1249" i="1"/>
  <c r="L1252" i="1"/>
  <c r="L1253" i="1"/>
  <c r="L1254" i="1"/>
  <c r="L1256" i="1"/>
  <c r="L1257" i="1"/>
  <c r="L1259" i="1"/>
  <c r="L1260" i="1"/>
  <c r="L1261" i="1"/>
  <c r="L1262" i="1"/>
  <c r="L1264" i="1"/>
  <c r="L1265" i="1"/>
  <c r="L1266" i="1"/>
  <c r="L1268" i="1"/>
  <c r="L1269" i="1"/>
  <c r="L1270" i="1"/>
  <c r="L1272" i="1"/>
  <c r="L1273" i="1"/>
  <c r="L1274" i="1"/>
  <c r="L1275" i="1"/>
  <c r="L1276" i="1"/>
  <c r="L1277" i="1"/>
  <c r="L1278" i="1"/>
  <c r="L1280" i="1"/>
  <c r="L1281" i="1"/>
  <c r="L1282" i="1"/>
  <c r="L1284" i="1"/>
  <c r="L1285" i="1"/>
  <c r="L1287" i="1"/>
  <c r="L1288" i="1"/>
  <c r="L1289" i="1"/>
  <c r="L1290" i="1"/>
  <c r="L1292" i="1"/>
  <c r="L1293" i="1"/>
  <c r="L1294" i="1"/>
  <c r="L1296" i="1"/>
  <c r="L1297" i="1"/>
  <c r="L1298" i="1"/>
  <c r="L1300" i="1"/>
  <c r="L1301" i="1"/>
  <c r="L1302" i="1"/>
  <c r="L1303" i="1"/>
  <c r="L1304" i="1"/>
  <c r="L1305" i="1"/>
  <c r="L1306" i="1"/>
  <c r="L1308" i="1"/>
  <c r="L1309" i="1"/>
  <c r="L1310" i="1"/>
  <c r="L1312" i="1"/>
  <c r="L1313" i="1"/>
  <c r="L1316" i="1"/>
  <c r="L1317" i="1"/>
  <c r="L1318" i="1"/>
  <c r="L1320" i="1"/>
  <c r="L1321" i="1"/>
  <c r="L1323" i="1"/>
  <c r="L1324" i="1"/>
  <c r="L1325" i="1"/>
  <c r="L1326" i="1"/>
  <c r="L1328" i="1"/>
  <c r="L1329" i="1"/>
  <c r="L1330" i="1"/>
  <c r="L1332" i="1"/>
  <c r="L1333" i="1"/>
  <c r="L1335" i="1"/>
  <c r="L1336" i="1"/>
  <c r="L1337" i="1"/>
  <c r="L1338" i="1"/>
  <c r="L1340" i="1"/>
  <c r="L1341" i="1"/>
  <c r="L1342" i="1"/>
  <c r="L1344" i="1"/>
  <c r="L1345" i="1"/>
  <c r="L1346" i="1"/>
  <c r="L1348" i="1"/>
  <c r="L1349" i="1"/>
  <c r="L1352" i="1"/>
  <c r="L1353" i="1"/>
  <c r="L1354" i="1"/>
  <c r="L1356" i="1"/>
  <c r="L1357" i="1"/>
  <c r="L1358" i="1"/>
  <c r="L1360" i="1"/>
  <c r="L1361" i="1"/>
  <c r="L1362" i="1"/>
  <c r="L1363" i="1"/>
  <c r="L1364" i="1"/>
  <c r="L1365" i="1"/>
  <c r="L1366" i="1"/>
  <c r="L1368" i="1"/>
  <c r="L1369" i="1"/>
  <c r="L1372" i="1"/>
  <c r="L1373" i="1"/>
  <c r="L1374" i="1"/>
  <c r="L1375" i="1"/>
  <c r="L1376" i="1"/>
  <c r="L1377" i="1"/>
  <c r="L1378" i="1"/>
  <c r="L1380" i="1"/>
  <c r="L1381" i="1"/>
  <c r="L1382" i="1"/>
  <c r="L1384" i="1"/>
  <c r="L1385" i="1"/>
  <c r="L1387" i="1"/>
  <c r="L1388" i="1"/>
  <c r="L1389" i="1"/>
  <c r="L1390" i="1"/>
  <c r="L1392" i="1"/>
  <c r="L1393" i="1"/>
  <c r="L1394" i="1"/>
  <c r="L1396" i="1"/>
  <c r="L1397" i="1"/>
  <c r="L1399" i="1"/>
  <c r="L1400" i="1"/>
  <c r="L1401" i="1"/>
  <c r="L1402" i="1"/>
  <c r="L1404" i="1"/>
  <c r="L1405" i="1"/>
  <c r="L1406" i="1"/>
  <c r="L1408" i="1"/>
  <c r="L1409" i="1"/>
  <c r="L1410" i="1"/>
  <c r="L1412" i="1"/>
  <c r="L1413" i="1"/>
  <c r="L1414" i="1"/>
  <c r="L1415" i="1"/>
  <c r="L1416" i="1"/>
  <c r="L1417" i="1"/>
  <c r="L1418" i="1"/>
  <c r="L1420" i="1"/>
  <c r="L1421" i="1"/>
  <c r="L1422" i="1"/>
  <c r="L1424" i="1"/>
  <c r="L1425" i="1"/>
  <c r="L1426" i="1"/>
  <c r="L1428" i="1"/>
  <c r="L1429" i="1"/>
  <c r="L1430" i="1"/>
  <c r="L1431" i="1"/>
  <c r="L1432" i="1"/>
  <c r="L1433" i="1"/>
  <c r="L1436" i="1"/>
  <c r="L1437" i="1"/>
  <c r="L1438" i="1"/>
  <c r="L1439" i="1"/>
  <c r="L1440" i="1"/>
  <c r="L1441" i="1"/>
  <c r="L1444" i="1"/>
  <c r="L1445" i="1"/>
  <c r="L1446" i="1"/>
  <c r="L1448" i="1"/>
  <c r="L1449" i="1"/>
  <c r="L1452" i="1"/>
  <c r="L1453" i="1"/>
  <c r="L1454" i="1"/>
  <c r="L1456" i="1"/>
  <c r="L1457" i="1"/>
  <c r="L1458" i="1"/>
  <c r="L1460" i="1"/>
  <c r="L1461" i="1"/>
  <c r="L1464" i="1"/>
  <c r="L1466" i="1"/>
  <c r="L1468" i="1"/>
  <c r="L1469" i="1"/>
  <c r="L1470" i="1"/>
  <c r="L1472" i="1"/>
  <c r="L1473" i="1"/>
  <c r="L1474" i="1"/>
  <c r="L1475" i="1"/>
  <c r="L1476" i="1"/>
  <c r="L1477" i="1"/>
  <c r="L1480" i="1"/>
  <c r="L1482" i="1"/>
  <c r="L1484" i="1"/>
  <c r="L1485" i="1"/>
  <c r="L1486" i="1"/>
  <c r="L1487" i="1"/>
  <c r="L1488" i="1"/>
  <c r="L1489" i="1"/>
  <c r="L1490" i="1"/>
  <c r="L1492" i="1"/>
  <c r="L1493" i="1"/>
  <c r="L1494" i="1"/>
  <c r="L1496" i="1"/>
  <c r="L1498" i="1"/>
  <c r="L1500" i="1"/>
  <c r="L1501" i="1"/>
  <c r="L1502" i="1"/>
  <c r="L1503" i="1"/>
  <c r="L1504" i="1"/>
  <c r="L1505" i="1"/>
  <c r="L1508" i="1"/>
  <c r="L1509" i="1"/>
  <c r="L1510" i="1"/>
  <c r="L1512" i="1"/>
  <c r="L1516" i="1"/>
  <c r="L1517" i="1"/>
  <c r="L1518" i="1"/>
  <c r="L1520" i="1"/>
  <c r="L1521" i="1"/>
  <c r="L1523" i="1"/>
  <c r="L1524" i="1"/>
  <c r="L1525" i="1"/>
  <c r="L1526" i="1"/>
  <c r="L1528" i="1"/>
  <c r="L1531" i="1"/>
  <c r="L1532" i="1"/>
  <c r="L1533" i="1"/>
  <c r="L1534" i="1"/>
  <c r="L1536" i="1"/>
  <c r="L1537" i="1"/>
  <c r="L1540" i="1"/>
  <c r="L1541" i="1"/>
  <c r="L1542" i="1"/>
  <c r="L1543" i="1"/>
  <c r="L1544" i="1"/>
  <c r="L1546" i="1"/>
  <c r="L1548" i="1"/>
  <c r="L1549" i="1"/>
  <c r="L1550" i="1"/>
  <c r="L1552" i="1"/>
  <c r="L1553" i="1"/>
  <c r="L1555" i="1"/>
  <c r="L1556" i="1"/>
  <c r="L1557" i="1"/>
  <c r="L1558" i="1"/>
  <c r="L1560" i="1"/>
  <c r="L1562" i="1"/>
  <c r="L1564" i="1"/>
  <c r="L1565" i="1"/>
  <c r="L1566" i="1"/>
  <c r="L1568" i="1"/>
  <c r="L1569" i="1"/>
  <c r="L1570" i="1"/>
  <c r="L1571" i="1"/>
  <c r="L1572" i="1"/>
  <c r="L1573" i="1"/>
  <c r="L1574" i="1"/>
  <c r="L1576" i="1"/>
  <c r="L1579" i="1"/>
  <c r="L1580" i="1"/>
  <c r="L1581" i="1"/>
  <c r="L1582" i="1"/>
  <c r="L1584" i="1"/>
  <c r="L1585" i="1"/>
  <c r="L1587" i="1"/>
  <c r="L1588" i="1"/>
  <c r="L1589" i="1"/>
  <c r="L1592" i="1"/>
  <c r="L1594" i="1"/>
  <c r="L1596" i="1"/>
  <c r="L1597" i="1"/>
  <c r="L1598" i="1"/>
  <c r="L1599" i="1"/>
  <c r="L1600" i="1"/>
  <c r="L1601" i="1"/>
  <c r="L1604" i="1"/>
  <c r="L1605" i="1"/>
  <c r="L1606" i="1"/>
  <c r="L1608" i="1"/>
  <c r="L1612" i="1"/>
  <c r="L1613" i="1"/>
  <c r="L1614" i="1"/>
  <c r="L1616" i="1"/>
  <c r="L1617" i="1"/>
  <c r="L1619" i="1"/>
  <c r="L1620" i="1"/>
  <c r="L1621" i="1"/>
  <c r="L1622" i="1"/>
  <c r="L1624" i="1"/>
  <c r="L1626" i="1"/>
  <c r="L1628" i="1"/>
  <c r="L1629" i="1"/>
  <c r="L1630" i="1"/>
  <c r="L1631" i="1"/>
  <c r="L1632" i="1"/>
  <c r="L1633" i="1"/>
  <c r="L1636" i="1"/>
  <c r="L1637" i="1"/>
  <c r="L1639" i="1"/>
  <c r="L1640" i="1"/>
  <c r="L1642" i="1"/>
  <c r="L1644" i="1"/>
  <c r="L1645" i="1"/>
  <c r="L1647" i="1"/>
  <c r="L1648" i="1"/>
  <c r="L1652" i="1"/>
  <c r="L1653" i="1"/>
  <c r="L1654" i="1"/>
  <c r="L1656" i="1"/>
  <c r="L1658" i="1"/>
  <c r="L1659" i="1"/>
  <c r="L1660" i="1"/>
  <c r="L1661" i="1"/>
  <c r="L1662" i="1"/>
  <c r="L1664" i="1"/>
  <c r="L1668" i="1"/>
  <c r="L1669" i="1"/>
  <c r="L1672" i="1"/>
  <c r="L1676" i="1"/>
  <c r="L1677" i="1"/>
  <c r="L1680" i="1"/>
  <c r="L1684" i="1"/>
  <c r="L1685" i="1"/>
  <c r="L1688" i="1"/>
  <c r="L1690" i="1"/>
  <c r="L1692" i="1"/>
  <c r="L1693" i="1"/>
  <c r="L1696" i="1"/>
  <c r="L1698" i="1"/>
  <c r="L1700" i="1"/>
  <c r="L1701" i="1"/>
  <c r="L1702" i="1"/>
  <c r="L1704" i="1"/>
  <c r="L1706" i="1"/>
  <c r="L1707" i="1"/>
  <c r="L1708" i="1"/>
  <c r="L1709" i="1"/>
  <c r="L1710" i="1"/>
  <c r="L1712" i="1"/>
  <c r="L1714" i="1"/>
  <c r="L1716" i="1"/>
  <c r="L1717" i="1"/>
  <c r="L1720" i="1"/>
  <c r="L1722" i="1"/>
  <c r="L1724" i="1"/>
  <c r="L1727" i="1"/>
  <c r="L1728" i="1"/>
  <c r="L1730" i="1"/>
  <c r="L1732" i="1"/>
  <c r="L1733" i="1"/>
  <c r="L1734" i="1"/>
  <c r="L1736" i="1"/>
  <c r="L1738" i="1"/>
  <c r="L1740" i="1"/>
  <c r="L1742" i="1"/>
  <c r="L1743" i="1"/>
  <c r="L1744" i="1"/>
  <c r="L1746" i="1"/>
  <c r="L1748" i="1"/>
  <c r="L1749" i="1"/>
  <c r="L1752" i="1"/>
  <c r="L1754" i="1"/>
  <c r="L1755" i="1"/>
  <c r="L1756" i="1"/>
  <c r="L1758" i="1"/>
  <c r="L1760" i="1"/>
  <c r="L1764" i="1"/>
  <c r="L1765" i="1"/>
  <c r="L1766" i="1"/>
  <c r="L1767" i="1"/>
  <c r="L1768" i="1"/>
  <c r="L1772" i="1"/>
  <c r="L1774" i="1"/>
  <c r="L1776" i="1"/>
  <c r="L1780" i="1"/>
  <c r="L1781" i="1"/>
  <c r="L1784" i="1"/>
  <c r="L1790" i="1"/>
  <c r="L1792" i="1"/>
  <c r="L1794" i="1"/>
  <c r="L1795" i="1"/>
  <c r="L1796" i="1"/>
  <c r="L1797" i="1"/>
  <c r="L1800" i="1"/>
  <c r="L1802" i="1"/>
  <c r="L1804" i="1"/>
  <c r="L1806" i="1"/>
  <c r="L1808" i="1"/>
  <c r="L1810" i="1"/>
  <c r="L1812" i="1"/>
  <c r="L1815" i="1"/>
  <c r="L1816" i="1"/>
  <c r="L1818" i="1"/>
  <c r="L1820" i="1"/>
  <c r="L1822" i="1"/>
  <c r="L1824" i="1"/>
  <c r="L1826" i="1"/>
  <c r="L1827" i="1"/>
  <c r="L1828" i="1"/>
  <c r="L1830" i="1"/>
  <c r="L1832" i="1"/>
  <c r="L1836" i="1"/>
  <c r="L1838" i="1"/>
  <c r="L1839" i="1"/>
  <c r="L1840" i="1"/>
  <c r="L1844" i="1"/>
  <c r="L1848" i="1"/>
  <c r="L1852" i="1"/>
  <c r="L1856" i="1"/>
  <c r="L1858" i="1"/>
  <c r="L1860" i="1"/>
  <c r="L1862" i="1"/>
  <c r="L1864" i="1"/>
  <c r="L1866" i="1"/>
  <c r="L1867" i="1"/>
  <c r="L1868" i="1"/>
  <c r="L1870" i="1"/>
  <c r="L1872" i="1"/>
  <c r="L1874" i="1"/>
  <c r="L1876" i="1"/>
  <c r="L1879" i="1"/>
  <c r="L1880" i="1"/>
  <c r="L1882" i="1"/>
  <c r="L1884" i="1"/>
  <c r="L1886" i="1"/>
  <c r="L1888" i="1"/>
  <c r="L1891" i="1"/>
  <c r="L1892" i="1"/>
  <c r="L1894" i="1"/>
  <c r="L1896" i="1"/>
  <c r="L1900" i="1"/>
  <c r="L1902" i="1"/>
  <c r="L1903" i="1"/>
  <c r="L1904" i="1"/>
  <c r="L1908" i="1"/>
  <c r="L1911" i="1"/>
  <c r="L1912" i="1"/>
  <c r="L1916" i="1"/>
  <c r="L1918" i="1"/>
  <c r="L1919" i="1"/>
  <c r="L1920" i="1"/>
  <c r="L1922" i="1"/>
  <c r="L1924" i="1"/>
  <c r="L1928" i="1"/>
  <c r="L1930" i="1"/>
  <c r="L1931" i="1"/>
  <c r="L1932" i="1"/>
  <c r="L1934" i="1"/>
  <c r="L1936" i="1"/>
  <c r="L1938" i="1"/>
  <c r="L1940" i="1"/>
  <c r="L1944" i="1"/>
  <c r="L1946" i="1"/>
  <c r="L1950" i="1"/>
  <c r="L1951" i="1"/>
  <c r="L1952" i="1"/>
  <c r="L1954" i="1"/>
  <c r="L1956" i="1"/>
  <c r="L1958" i="1"/>
  <c r="L1960" i="1"/>
  <c r="L1963" i="1"/>
  <c r="L1964" i="1"/>
  <c r="L1966" i="1"/>
  <c r="L1968" i="1"/>
  <c r="L1971" i="1"/>
  <c r="L1972" i="1"/>
  <c r="L1976" i="1"/>
  <c r="L1979" i="1"/>
  <c r="L1980" i="1"/>
  <c r="L1984" i="1"/>
  <c r="L1986" i="1"/>
  <c r="L1988" i="1"/>
  <c r="L1990" i="1"/>
  <c r="L1991" i="1"/>
  <c r="L1992" i="1"/>
  <c r="L1994" i="1"/>
  <c r="L1996" i="1"/>
  <c r="L1998" i="1"/>
  <c r="L2000" i="1"/>
  <c r="L2002" i="1"/>
  <c r="L2004" i="1"/>
  <c r="L2008" i="1"/>
  <c r="L2010" i="1"/>
  <c r="L2012" i="1"/>
  <c r="L2014" i="1"/>
  <c r="L2016" i="1"/>
  <c r="L2020" i="1"/>
  <c r="L2022" i="1"/>
  <c r="L2024" i="1"/>
  <c r="L2027" i="1"/>
  <c r="L2028" i="1"/>
  <c r="L2030" i="1"/>
  <c r="L2032" i="1"/>
  <c r="L2036" i="1"/>
  <c r="L2040" i="1"/>
  <c r="L2044" i="1"/>
  <c r="L2046" i="1"/>
  <c r="L2048" i="1"/>
  <c r="L2050" i="1"/>
  <c r="L2052" i="1"/>
  <c r="L2055" i="1"/>
  <c r="L2056" i="1"/>
  <c r="L2058" i="1"/>
  <c r="L2060" i="1"/>
  <c r="L2062" i="1"/>
  <c r="L2064" i="1"/>
  <c r="L2066" i="1"/>
  <c r="L2067" i="1"/>
  <c r="L2068" i="1"/>
  <c r="L2072" i="1"/>
  <c r="L2074" i="1"/>
  <c r="L2076" i="1"/>
  <c r="L2080" i="1"/>
  <c r="L2083" i="1"/>
  <c r="L2084" i="1"/>
  <c r="L2088" i="1"/>
  <c r="L2091" i="1"/>
  <c r="L2092" i="1"/>
  <c r="L2094" i="1"/>
  <c r="L2096" i="1"/>
  <c r="L2100" i="1"/>
  <c r="L2104" i="1"/>
  <c r="L2108" i="1"/>
  <c r="L2109" i="1"/>
  <c r="L2112" i="1"/>
  <c r="L2116" i="1"/>
  <c r="L2120" i="1"/>
  <c r="L2124" i="1"/>
  <c r="L2125" i="1"/>
  <c r="L2126" i="1"/>
  <c r="L2128" i="1"/>
  <c r="L2132" i="1"/>
  <c r="L2136" i="1"/>
  <c r="L2137" i="1"/>
  <c r="L2140" i="1"/>
  <c r="L2142" i="1"/>
  <c r="L2144" i="1"/>
  <c r="L2148" i="1"/>
  <c r="L2150" i="1"/>
  <c r="L2151" i="1"/>
  <c r="L2152" i="1"/>
  <c r="L2153" i="1"/>
  <c r="L2156" i="1"/>
  <c r="L2158" i="1"/>
  <c r="L2160" i="1"/>
  <c r="L2161" i="1"/>
  <c r="L2164" i="1"/>
  <c r="L2165" i="1"/>
  <c r="L2166" i="1"/>
  <c r="L2168" i="1"/>
  <c r="L2169" i="1"/>
  <c r="L2172" i="1"/>
  <c r="L2173" i="1"/>
  <c r="L2174" i="1"/>
  <c r="L2176" i="1"/>
  <c r="L2177" i="1"/>
  <c r="L2179" i="1"/>
  <c r="L2180" i="1"/>
  <c r="L2181" i="1"/>
  <c r="L2182" i="1"/>
  <c r="L2184" i="1"/>
  <c r="L2185" i="1"/>
  <c r="L2188" i="1"/>
  <c r="L2189" i="1"/>
  <c r="L2190" i="1"/>
  <c r="L2191" i="1"/>
  <c r="L2192" i="1"/>
  <c r="L2193" i="1"/>
  <c r="L2196" i="1"/>
  <c r="L2197" i="1"/>
  <c r="L2198" i="1"/>
  <c r="L2200" i="1"/>
  <c r="L2201" i="1"/>
  <c r="L2204" i="1"/>
  <c r="L2208" i="1"/>
  <c r="L2212" i="1"/>
  <c r="L2213" i="1"/>
  <c r="L2216" i="1"/>
  <c r="L2220" i="1"/>
  <c r="L2222" i="1"/>
  <c r="L2228" i="1"/>
  <c r="L2229" i="1"/>
  <c r="L2232" i="1"/>
  <c r="L2236" i="1"/>
  <c r="L2240" i="1"/>
  <c r="L2244" i="1"/>
  <c r="L2245" i="1"/>
  <c r="L2248" i="1"/>
  <c r="L2254" i="1"/>
  <c r="L2256" i="1"/>
  <c r="L2260" i="1"/>
  <c r="L2261" i="1"/>
  <c r="L2264" i="1"/>
  <c r="L2271" i="1"/>
  <c r="L2272" i="1"/>
  <c r="L2274" i="1"/>
  <c r="L2276" i="1"/>
  <c r="L2277" i="1"/>
  <c r="L2280" i="1"/>
  <c r="L2283" i="1"/>
  <c r="L2284" i="1"/>
  <c r="L2286" i="1"/>
  <c r="L2290" i="1"/>
  <c r="L2291" i="1"/>
  <c r="L2292" i="1"/>
  <c r="L2294" i="1"/>
  <c r="L2295" i="1"/>
  <c r="L2296" i="1"/>
  <c r="L2297" i="1"/>
  <c r="L2300" i="1"/>
  <c r="L2303" i="1"/>
  <c r="L2304" i="1"/>
  <c r="L2308" i="1"/>
  <c r="L2311" i="1"/>
  <c r="L2312" i="1"/>
  <c r="L2315" i="1"/>
  <c r="L2318" i="1"/>
  <c r="L2319" i="1"/>
  <c r="L2320" i="1"/>
  <c r="L2322" i="1"/>
  <c r="L2324" i="1"/>
  <c r="L2326" i="1"/>
  <c r="L2328" i="1"/>
  <c r="L2330" i="1"/>
  <c r="L2331" i="1"/>
  <c r="L2332" i="1"/>
  <c r="L2334" i="1"/>
  <c r="L2336" i="1"/>
  <c r="L2" i="1"/>
  <c r="M2" i="1" s="1"/>
  <c r="Q2336" i="17" s="1"/>
  <c r="L3" i="1"/>
  <c r="L4" i="1"/>
  <c r="L15" i="1"/>
  <c r="L23" i="1"/>
  <c r="L35" i="1"/>
  <c r="L36" i="1"/>
  <c r="L47" i="1"/>
  <c r="L51" i="1"/>
  <c r="L55" i="1"/>
  <c r="L67" i="1"/>
  <c r="L79" i="1"/>
  <c r="L87" i="1"/>
  <c r="L88" i="1"/>
  <c r="L99" i="1"/>
  <c r="L103" i="1"/>
  <c r="L115" i="1"/>
  <c r="L119" i="1"/>
  <c r="L127" i="1"/>
  <c r="L135" i="1"/>
  <c r="L143" i="1"/>
  <c r="L151" i="1"/>
  <c r="L155" i="1"/>
  <c r="L159" i="1"/>
  <c r="L167" i="1"/>
  <c r="L171" i="1"/>
  <c r="L175" i="1"/>
  <c r="L187" i="1"/>
  <c r="L191" i="1"/>
  <c r="L199" i="1"/>
  <c r="L203" i="1"/>
  <c r="L215" i="1"/>
  <c r="L219" i="1"/>
  <c r="L227" i="1"/>
  <c r="L235" i="1"/>
  <c r="L243" i="1"/>
  <c r="L255" i="1"/>
  <c r="L259" i="1"/>
  <c r="L263" i="1"/>
  <c r="L271" i="1"/>
  <c r="L275" i="1"/>
  <c r="L279" i="1"/>
  <c r="L287" i="1"/>
  <c r="L295" i="1"/>
  <c r="L299" i="1"/>
  <c r="L307" i="1"/>
  <c r="L311" i="1"/>
  <c r="L315" i="1"/>
  <c r="L323" i="1"/>
  <c r="L327" i="1"/>
  <c r="L335" i="1"/>
  <c r="L343" i="1"/>
  <c r="L351" i="1"/>
  <c r="L355" i="1"/>
  <c r="L363" i="1"/>
  <c r="L367" i="1"/>
  <c r="L379" i="1"/>
  <c r="L383" i="1"/>
  <c r="L391" i="1"/>
  <c r="L403" i="1"/>
  <c r="L415" i="1"/>
  <c r="L419" i="1"/>
  <c r="L431" i="1"/>
  <c r="L443" i="1"/>
  <c r="L451" i="1"/>
  <c r="L463" i="1"/>
  <c r="L467" i="1"/>
  <c r="L479" i="1"/>
  <c r="L483" i="1"/>
  <c r="L491" i="1"/>
  <c r="L499" i="1"/>
  <c r="L507" i="1"/>
  <c r="L519" i="1"/>
  <c r="L523" i="1"/>
  <c r="L527" i="1"/>
  <c r="L539" i="1"/>
  <c r="L543" i="1"/>
  <c r="L551" i="1"/>
  <c r="L559" i="1"/>
  <c r="L567" i="1"/>
  <c r="L571" i="1"/>
  <c r="L579" i="1"/>
  <c r="L583" i="1"/>
  <c r="L587" i="1"/>
  <c r="L599" i="1"/>
  <c r="L603" i="1"/>
  <c r="L615" i="1"/>
  <c r="L623" i="1"/>
  <c r="L635" i="1"/>
  <c r="L639" i="1"/>
  <c r="L643" i="1"/>
  <c r="L655" i="1"/>
  <c r="L659" i="1"/>
  <c r="L664" i="1"/>
  <c r="L671" i="1"/>
  <c r="L679" i="1"/>
  <c r="L683" i="1"/>
  <c r="L686" i="1"/>
  <c r="L691" i="1"/>
  <c r="L695" i="1"/>
  <c r="L699" i="1"/>
  <c r="L707" i="1"/>
  <c r="L711" i="1"/>
  <c r="L715" i="1"/>
  <c r="L718" i="1"/>
  <c r="L719" i="1"/>
  <c r="L726" i="1"/>
  <c r="L727" i="1"/>
  <c r="L730" i="1"/>
  <c r="L735" i="1"/>
  <c r="L739" i="1"/>
  <c r="L743" i="1"/>
  <c r="L754" i="1"/>
  <c r="L755" i="1"/>
  <c r="L763" i="1"/>
  <c r="L770" i="1"/>
  <c r="L775" i="1"/>
  <c r="L778" i="1"/>
  <c r="L786" i="1"/>
  <c r="L787" i="1"/>
  <c r="L791" i="1"/>
  <c r="L802" i="1"/>
  <c r="L803" i="1"/>
  <c r="L806" i="1"/>
  <c r="L811" i="1"/>
  <c r="L815" i="1"/>
  <c r="L822" i="1"/>
  <c r="L827" i="1"/>
  <c r="L830" i="1"/>
  <c r="L831" i="1"/>
  <c r="L839" i="1"/>
  <c r="L842" i="1"/>
  <c r="L843" i="1"/>
  <c r="L850" i="1"/>
  <c r="L855" i="1"/>
  <c r="L867" i="1"/>
  <c r="L871" i="1"/>
  <c r="L875" i="1"/>
  <c r="L878" i="1"/>
  <c r="L879" i="1"/>
  <c r="L883" i="1"/>
  <c r="L887" i="1"/>
  <c r="L895" i="1"/>
  <c r="L899" i="1"/>
  <c r="L902" i="1"/>
  <c r="L907" i="1"/>
  <c r="L910" i="1"/>
  <c r="L915" i="1"/>
  <c r="L918" i="1"/>
  <c r="L919" i="1"/>
  <c r="L927" i="1"/>
  <c r="L931" i="1"/>
  <c r="L943" i="1"/>
  <c r="L946" i="1"/>
  <c r="L947" i="1"/>
  <c r="L954" i="1"/>
  <c r="L955" i="1"/>
  <c r="L959" i="1"/>
  <c r="L962" i="1"/>
  <c r="L967" i="1"/>
  <c r="L971" i="1"/>
  <c r="L975" i="1"/>
  <c r="L983" i="1"/>
  <c r="L987" i="1"/>
  <c r="L994" i="1"/>
  <c r="L1002" i="1"/>
  <c r="L1003" i="1"/>
  <c r="L1011" i="1"/>
  <c r="L1014" i="1"/>
  <c r="L1015" i="1"/>
  <c r="L1019" i="1"/>
  <c r="L1022" i="1"/>
  <c r="L1026" i="1"/>
  <c r="L1027" i="1"/>
  <c r="L1031" i="1"/>
  <c r="L1034" i="1"/>
  <c r="L1046" i="1"/>
  <c r="L1047" i="1"/>
  <c r="L1058" i="1"/>
  <c r="L1062" i="1"/>
  <c r="L1067" i="1"/>
  <c r="L1074" i="1"/>
  <c r="L1082" i="1"/>
  <c r="L1083" i="1"/>
  <c r="L1091" i="1"/>
  <c r="L1098" i="1"/>
  <c r="L1099" i="1"/>
  <c r="L1102" i="1"/>
  <c r="L1106" i="1"/>
  <c r="L1111" i="1"/>
  <c r="L1123" i="1"/>
  <c r="L1126" i="1"/>
  <c r="L1127" i="1"/>
  <c r="L1138" i="1"/>
  <c r="L1139" i="1"/>
  <c r="L1142" i="1"/>
  <c r="L1146" i="1"/>
  <c r="L1147" i="1"/>
  <c r="L1150" i="1"/>
  <c r="L1154" i="1"/>
  <c r="L1155" i="1"/>
  <c r="L1158" i="1"/>
  <c r="L1159" i="1"/>
  <c r="L1162" i="1"/>
  <c r="L1163" i="1"/>
  <c r="L1166" i="1"/>
  <c r="L1171" i="1"/>
  <c r="L1178" i="1"/>
  <c r="L1179" i="1"/>
  <c r="L1186" i="1"/>
  <c r="L1194" i="1"/>
  <c r="L1195" i="1"/>
  <c r="L1202" i="1"/>
  <c r="L1206" i="1"/>
  <c r="L1207" i="1"/>
  <c r="L1210" i="1"/>
  <c r="L1214" i="1"/>
  <c r="L1219" i="1"/>
  <c r="L1222" i="1"/>
  <c r="L1227" i="1"/>
  <c r="L1230" i="1"/>
  <c r="L1235" i="1"/>
  <c r="L1242" i="1"/>
  <c r="L1243" i="1"/>
  <c r="L1247" i="1"/>
  <c r="L1250" i="1"/>
  <c r="L1251" i="1"/>
  <c r="L1255" i="1"/>
  <c r="L1258" i="1"/>
  <c r="L1263" i="1"/>
  <c r="L1267" i="1"/>
  <c r="L1271" i="1"/>
  <c r="L1279" i="1"/>
  <c r="L1283" i="1"/>
  <c r="L1286" i="1"/>
  <c r="L1291" i="1"/>
  <c r="L1295" i="1"/>
  <c r="L1299" i="1"/>
  <c r="L1307" i="1"/>
  <c r="L1311" i="1"/>
  <c r="L1314" i="1"/>
  <c r="L1315" i="1"/>
  <c r="L1319" i="1"/>
  <c r="L1322" i="1"/>
  <c r="L1327" i="1"/>
  <c r="L1331" i="1"/>
  <c r="L1334" i="1"/>
  <c r="L1339" i="1"/>
  <c r="L1343" i="1"/>
  <c r="L1347" i="1"/>
  <c r="L1350" i="1"/>
  <c r="L1351" i="1"/>
  <c r="L1355" i="1"/>
  <c r="L1359" i="1"/>
  <c r="L1367" i="1"/>
  <c r="L1370" i="1"/>
  <c r="L1371" i="1"/>
  <c r="L1379" i="1"/>
  <c r="L1383" i="1"/>
  <c r="L1386" i="1"/>
  <c r="L1391" i="1"/>
  <c r="L1395" i="1"/>
  <c r="L1398" i="1"/>
  <c r="L1403" i="1"/>
  <c r="L1407" i="1"/>
  <c r="L1411" i="1"/>
  <c r="L1419" i="1"/>
  <c r="L1423" i="1"/>
  <c r="L1427" i="1"/>
  <c r="L1434" i="1"/>
  <c r="L1435" i="1"/>
  <c r="L1442" i="1"/>
  <c r="L1443" i="1"/>
  <c r="L1447" i="1"/>
  <c r="L1450" i="1"/>
  <c r="L1451" i="1"/>
  <c r="L1455" i="1"/>
  <c r="L1459" i="1"/>
  <c r="L1462" i="1"/>
  <c r="L1463" i="1"/>
  <c r="L1467" i="1"/>
  <c r="L1471" i="1"/>
  <c r="L1478" i="1"/>
  <c r="L1479" i="1"/>
  <c r="L1483" i="1"/>
  <c r="L1491" i="1"/>
  <c r="L1495" i="1"/>
  <c r="L1499" i="1"/>
  <c r="L1506" i="1"/>
  <c r="L1507" i="1"/>
  <c r="L1511" i="1"/>
  <c r="L1514" i="1"/>
  <c r="L1515" i="1"/>
  <c r="L1519" i="1"/>
  <c r="L1522" i="1"/>
  <c r="L1527" i="1"/>
  <c r="L1530" i="1"/>
  <c r="L1535" i="1"/>
  <c r="L1538" i="1"/>
  <c r="L1539" i="1"/>
  <c r="L1547" i="1"/>
  <c r="L1551" i="1"/>
  <c r="L1554" i="1"/>
  <c r="L1559" i="1"/>
  <c r="L1563" i="1"/>
  <c r="L1567" i="1"/>
  <c r="L1575" i="1"/>
  <c r="L1578" i="1"/>
  <c r="L1583" i="1"/>
  <c r="L1586" i="1"/>
  <c r="L1590" i="1"/>
  <c r="L1591" i="1"/>
  <c r="L1595" i="1"/>
  <c r="L1602" i="1"/>
  <c r="L1603" i="1"/>
  <c r="L1607" i="1"/>
  <c r="L1610" i="1"/>
  <c r="L1611" i="1"/>
  <c r="L1615" i="1"/>
  <c r="L1618" i="1"/>
  <c r="L1623" i="1"/>
  <c r="L1627" i="1"/>
  <c r="L1634" i="1"/>
  <c r="L1635" i="1"/>
  <c r="L1638" i="1"/>
  <c r="L1643" i="1"/>
  <c r="L1646" i="1"/>
  <c r="L1650" i="1"/>
  <c r="L1651" i="1"/>
  <c r="L1655" i="1"/>
  <c r="L1663" i="1"/>
  <c r="L1666" i="1"/>
  <c r="L1667" i="1"/>
  <c r="L1670" i="1"/>
  <c r="L1671" i="1"/>
  <c r="L1674" i="1"/>
  <c r="L1675" i="1"/>
  <c r="L1678" i="1"/>
  <c r="L1679" i="1"/>
  <c r="L1682" i="1"/>
  <c r="L1683" i="1"/>
  <c r="L1686" i="1"/>
  <c r="L1687" i="1"/>
  <c r="L1691" i="1"/>
  <c r="L1694" i="1"/>
  <c r="L1695" i="1"/>
  <c r="L1699" i="1"/>
  <c r="L1703" i="1"/>
  <c r="L1711" i="1"/>
  <c r="L1715" i="1"/>
  <c r="L1718" i="1"/>
  <c r="L1719" i="1"/>
  <c r="L1723" i="1"/>
  <c r="L1726" i="1"/>
  <c r="L1731" i="1"/>
  <c r="L1735" i="1"/>
  <c r="L1739" i="1"/>
  <c r="L1747" i="1"/>
  <c r="L1750" i="1"/>
  <c r="L1751" i="1"/>
  <c r="L1759" i="1"/>
  <c r="L1762" i="1"/>
  <c r="L1763" i="1"/>
  <c r="L1770" i="1"/>
  <c r="L1771" i="1"/>
  <c r="L1775" i="1"/>
  <c r="L1778" i="1"/>
  <c r="L1779" i="1"/>
  <c r="L1782" i="1"/>
  <c r="L1783" i="1"/>
  <c r="L1786" i="1"/>
  <c r="L1787" i="1"/>
  <c r="L1788" i="1"/>
  <c r="L1791" i="1"/>
  <c r="L1798" i="1"/>
  <c r="L1799" i="1"/>
  <c r="L1803" i="1"/>
  <c r="L1807" i="1"/>
  <c r="L1811" i="1"/>
  <c r="L1814" i="1"/>
  <c r="L1819" i="1"/>
  <c r="L1823" i="1"/>
  <c r="L1831" i="1"/>
  <c r="L1834" i="1"/>
  <c r="L1835" i="1"/>
  <c r="L1842" i="1"/>
  <c r="L1843" i="1"/>
  <c r="L1846" i="1"/>
  <c r="L1847" i="1"/>
  <c r="L1850" i="1"/>
  <c r="L1851" i="1"/>
  <c r="L1854" i="1"/>
  <c r="L1855" i="1"/>
  <c r="L1859" i="1"/>
  <c r="L1863" i="1"/>
  <c r="L1871" i="1"/>
  <c r="L1875" i="1"/>
  <c r="L1878" i="1"/>
  <c r="L1883" i="1"/>
  <c r="L1887" i="1"/>
  <c r="L1890" i="1"/>
  <c r="L1895" i="1"/>
  <c r="L1898" i="1"/>
  <c r="L1899" i="1"/>
  <c r="L1906" i="1"/>
  <c r="L1907" i="1"/>
  <c r="L1910" i="1"/>
  <c r="L1914" i="1"/>
  <c r="L1915" i="1"/>
  <c r="L1923" i="1"/>
  <c r="L1926" i="1"/>
  <c r="L1927" i="1"/>
  <c r="L1935" i="1"/>
  <c r="L1939" i="1"/>
  <c r="L1942" i="1"/>
  <c r="L1943" i="1"/>
  <c r="L1947" i="1"/>
  <c r="L1955" i="1"/>
  <c r="L1959" i="1"/>
  <c r="L1962" i="1"/>
  <c r="L1967" i="1"/>
  <c r="L1970" i="1"/>
  <c r="L1974" i="1"/>
  <c r="L1975" i="1"/>
  <c r="L1978" i="1"/>
  <c r="L1982" i="1"/>
  <c r="L1983" i="1"/>
  <c r="L1987" i="1"/>
  <c r="L1995" i="1"/>
  <c r="L1999" i="1"/>
  <c r="L2003" i="1"/>
  <c r="L2006" i="1"/>
  <c r="L2007" i="1"/>
  <c r="L2011" i="1"/>
  <c r="L2015" i="1"/>
  <c r="L2018" i="1"/>
  <c r="L2019" i="1"/>
  <c r="L2023" i="1"/>
  <c r="L2026" i="1"/>
  <c r="L2031" i="1"/>
  <c r="L2034" i="1"/>
  <c r="L2035" i="1"/>
  <c r="L2038" i="1"/>
  <c r="L2039" i="1"/>
  <c r="L2042" i="1"/>
  <c r="L2043" i="1"/>
  <c r="L2047" i="1"/>
  <c r="L2051" i="1"/>
  <c r="L2054" i="1"/>
  <c r="L2059" i="1"/>
  <c r="L2063" i="1"/>
  <c r="L2070" i="1"/>
  <c r="L2071" i="1"/>
  <c r="L2075" i="1"/>
  <c r="L2078" i="1"/>
  <c r="L2079" i="1"/>
  <c r="L2082" i="1"/>
  <c r="L2086" i="1"/>
  <c r="L2087" i="1"/>
  <c r="L2090" i="1"/>
  <c r="L2095" i="1"/>
  <c r="L2098" i="1"/>
  <c r="L2099" i="1"/>
  <c r="L2102" i="1"/>
  <c r="L2103" i="1"/>
  <c r="L2106" i="1"/>
  <c r="L2107" i="1"/>
  <c r="L2110" i="1"/>
  <c r="L2111" i="1"/>
  <c r="L2114" i="1"/>
  <c r="L2115" i="1"/>
  <c r="L2118" i="1"/>
  <c r="L2119" i="1"/>
  <c r="L2122" i="1"/>
  <c r="L2123" i="1"/>
  <c r="L2127" i="1"/>
  <c r="L2130" i="1"/>
  <c r="L2131" i="1"/>
  <c r="L2134" i="1"/>
  <c r="L2135" i="1"/>
  <c r="L2138" i="1"/>
  <c r="L2139" i="1"/>
  <c r="L2143" i="1"/>
  <c r="L2146" i="1"/>
  <c r="L2147" i="1"/>
  <c r="L2154" i="1"/>
  <c r="L2155" i="1"/>
  <c r="L2159" i="1"/>
  <c r="L2162" i="1"/>
  <c r="L2163" i="1"/>
  <c r="L2167" i="1"/>
  <c r="L2170" i="1"/>
  <c r="L2171" i="1"/>
  <c r="L2175" i="1"/>
  <c r="L2178" i="1"/>
  <c r="L2183" i="1"/>
  <c r="L2186" i="1"/>
  <c r="L2187" i="1"/>
  <c r="L2194" i="1"/>
  <c r="L2195" i="1"/>
  <c r="L2199" i="1"/>
  <c r="L2202" i="1"/>
  <c r="L2203" i="1"/>
  <c r="L2206" i="1"/>
  <c r="L2207" i="1"/>
  <c r="L2210" i="1"/>
  <c r="L2211" i="1"/>
  <c r="L2214" i="1"/>
  <c r="L2215" i="1"/>
  <c r="L2218" i="1"/>
  <c r="L2219" i="1"/>
  <c r="L2223" i="1"/>
  <c r="L2226" i="1"/>
  <c r="L2227" i="1"/>
  <c r="L2230" i="1"/>
  <c r="L2231" i="1"/>
  <c r="L2234" i="1"/>
  <c r="L2235" i="1"/>
  <c r="L2238" i="1"/>
  <c r="L2239" i="1"/>
  <c r="L2242" i="1"/>
  <c r="L2243" i="1"/>
  <c r="L2246" i="1"/>
  <c r="L2247" i="1"/>
  <c r="L2250" i="1"/>
  <c r="L2251" i="1"/>
  <c r="L2255" i="1"/>
  <c r="L2258" i="1"/>
  <c r="L2259" i="1"/>
  <c r="L2262" i="1"/>
  <c r="L2263" i="1"/>
  <c r="L2266" i="1"/>
  <c r="L2267" i="1"/>
  <c r="L2270" i="1"/>
  <c r="L2275" i="1"/>
  <c r="L2278" i="1"/>
  <c r="L2279" i="1"/>
  <c r="L2287" i="1"/>
  <c r="L2298" i="1"/>
  <c r="L2299" i="1"/>
  <c r="L2302" i="1"/>
  <c r="L2306" i="1"/>
  <c r="L2310" i="1"/>
  <c r="L2314" i="1"/>
  <c r="L2323" i="1"/>
  <c r="L2335" i="1"/>
  <c r="L2338" i="1"/>
  <c r="L2339" i="1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1189" i="17"/>
  <c r="K1190" i="17"/>
  <c r="K1191" i="17"/>
  <c r="K1192" i="17"/>
  <c r="K1193" i="17"/>
  <c r="K1194" i="17"/>
  <c r="K1195" i="17"/>
  <c r="K1196" i="17"/>
  <c r="K1197" i="17"/>
  <c r="K1198" i="17"/>
  <c r="K1199" i="17"/>
  <c r="K1200" i="17"/>
  <c r="K1201" i="17"/>
  <c r="K1202" i="17"/>
  <c r="K1203" i="17"/>
  <c r="K1204" i="17"/>
  <c r="K1205" i="17"/>
  <c r="K1206" i="17"/>
  <c r="K1207" i="17"/>
  <c r="K1208" i="17"/>
  <c r="K1209" i="17"/>
  <c r="K1210" i="17"/>
  <c r="K1211" i="17"/>
  <c r="K1212" i="17"/>
  <c r="K1213" i="17"/>
  <c r="K1214" i="17"/>
  <c r="K1215" i="17"/>
  <c r="K1216" i="17"/>
  <c r="K1217" i="17"/>
  <c r="K1218" i="17"/>
  <c r="K1219" i="17"/>
  <c r="K1220" i="17"/>
  <c r="K1221" i="17"/>
  <c r="K1222" i="17"/>
  <c r="K1223" i="17"/>
  <c r="K1224" i="17"/>
  <c r="K1225" i="17"/>
  <c r="K1226" i="17"/>
  <c r="K1227" i="17"/>
  <c r="K1228" i="17"/>
  <c r="K1229" i="17"/>
  <c r="K1230" i="17"/>
  <c r="K1231" i="17"/>
  <c r="K1232" i="17"/>
  <c r="K1233" i="17"/>
  <c r="K1234" i="17"/>
  <c r="K1235" i="17"/>
  <c r="K1236" i="17"/>
  <c r="K1237" i="17"/>
  <c r="K1238" i="17"/>
  <c r="K1239" i="17"/>
  <c r="K1240" i="17"/>
  <c r="K1241" i="17"/>
  <c r="K1242" i="17"/>
  <c r="K1243" i="17"/>
  <c r="K1244" i="17"/>
  <c r="K1245" i="17"/>
  <c r="K1246" i="17"/>
  <c r="K1247" i="17"/>
  <c r="K1248" i="17"/>
  <c r="K1249" i="17"/>
  <c r="K1250" i="17"/>
  <c r="K1251" i="17"/>
  <c r="K1252" i="17"/>
  <c r="K1253" i="17"/>
  <c r="K1254" i="17"/>
  <c r="K1255" i="17"/>
  <c r="K1256" i="17"/>
  <c r="K1257" i="17"/>
  <c r="K1258" i="17"/>
  <c r="K1259" i="17"/>
  <c r="K1260" i="17"/>
  <c r="K1261" i="17"/>
  <c r="K1262" i="17"/>
  <c r="K1263" i="17"/>
  <c r="K1264" i="17"/>
  <c r="K1265" i="17"/>
  <c r="K1266" i="17"/>
  <c r="K1267" i="17"/>
  <c r="K1268" i="17"/>
  <c r="K1269" i="17"/>
  <c r="K1270" i="17"/>
  <c r="K1271" i="17"/>
  <c r="K1272" i="17"/>
  <c r="K1273" i="17"/>
  <c r="K1274" i="17"/>
  <c r="K1275" i="17"/>
  <c r="K1276" i="17"/>
  <c r="K1277" i="17"/>
  <c r="K1278" i="17"/>
  <c r="K1279" i="17"/>
  <c r="K1280" i="17"/>
  <c r="K1281" i="17"/>
  <c r="K1282" i="17"/>
  <c r="K1283" i="17"/>
  <c r="K1284" i="17"/>
  <c r="K1285" i="17"/>
  <c r="K1286" i="17"/>
  <c r="K1287" i="17"/>
  <c r="K1288" i="17"/>
  <c r="K1289" i="17"/>
  <c r="K1290" i="17"/>
  <c r="K1291" i="17"/>
  <c r="K1292" i="17"/>
  <c r="K1293" i="17"/>
  <c r="K1294" i="17"/>
  <c r="K1295" i="17"/>
  <c r="K1296" i="17"/>
  <c r="K1297" i="17"/>
  <c r="K1298" i="17"/>
  <c r="K1299" i="17"/>
  <c r="K1300" i="17"/>
  <c r="K1301" i="17"/>
  <c r="K1302" i="17"/>
  <c r="K1303" i="17"/>
  <c r="K1304" i="17"/>
  <c r="K1305" i="17"/>
  <c r="K1306" i="17"/>
  <c r="K1307" i="17"/>
  <c r="K1308" i="17"/>
  <c r="K1309" i="17"/>
  <c r="K1310" i="17"/>
  <c r="K1311" i="17"/>
  <c r="K1312" i="17"/>
  <c r="K1313" i="17"/>
  <c r="K1314" i="17"/>
  <c r="K1315" i="17"/>
  <c r="K1316" i="17"/>
  <c r="K1317" i="17"/>
  <c r="K1318" i="17"/>
  <c r="K1319" i="17"/>
  <c r="K1320" i="17"/>
  <c r="K1321" i="17"/>
  <c r="K1322" i="17"/>
  <c r="K1323" i="17"/>
  <c r="K1324" i="17"/>
  <c r="K1325" i="17"/>
  <c r="K1326" i="17"/>
  <c r="K1327" i="17"/>
  <c r="K1328" i="17"/>
  <c r="K1329" i="17"/>
  <c r="K1330" i="17"/>
  <c r="K1331" i="17"/>
  <c r="K1332" i="17"/>
  <c r="K1333" i="17"/>
  <c r="K1334" i="17"/>
  <c r="K1335" i="17"/>
  <c r="K1336" i="17"/>
  <c r="K1337" i="17"/>
  <c r="K1338" i="17"/>
  <c r="K1339" i="17"/>
  <c r="K1340" i="17"/>
  <c r="K1341" i="17"/>
  <c r="K1342" i="17"/>
  <c r="K1343" i="17"/>
  <c r="K1344" i="17"/>
  <c r="K1345" i="17"/>
  <c r="K1346" i="17"/>
  <c r="K1347" i="17"/>
  <c r="K1348" i="17"/>
  <c r="K1349" i="17"/>
  <c r="K1350" i="17"/>
  <c r="K1351" i="17"/>
  <c r="K1352" i="17"/>
  <c r="K1353" i="17"/>
  <c r="K1354" i="17"/>
  <c r="K1355" i="17"/>
  <c r="K1356" i="17"/>
  <c r="K1357" i="17"/>
  <c r="K1358" i="17"/>
  <c r="K1359" i="17"/>
  <c r="K1360" i="17"/>
  <c r="K1361" i="17"/>
  <c r="K1362" i="17"/>
  <c r="K1363" i="17"/>
  <c r="K1364" i="17"/>
  <c r="K1365" i="17"/>
  <c r="K1366" i="17"/>
  <c r="K1367" i="17"/>
  <c r="K1368" i="17"/>
  <c r="K1369" i="17"/>
  <c r="K1370" i="17"/>
  <c r="K1371" i="17"/>
  <c r="K1372" i="17"/>
  <c r="K1373" i="17"/>
  <c r="K1374" i="17"/>
  <c r="K1375" i="17"/>
  <c r="K1376" i="17"/>
  <c r="K1377" i="17"/>
  <c r="K1378" i="17"/>
  <c r="K1379" i="17"/>
  <c r="K1380" i="17"/>
  <c r="K1381" i="17"/>
  <c r="K1382" i="17"/>
  <c r="K1383" i="17"/>
  <c r="K1384" i="17"/>
  <c r="K1385" i="17"/>
  <c r="K1386" i="17"/>
  <c r="K1387" i="17"/>
  <c r="K1388" i="17"/>
  <c r="K1389" i="17"/>
  <c r="K1390" i="17"/>
  <c r="K1391" i="17"/>
  <c r="K1392" i="17"/>
  <c r="K1393" i="17"/>
  <c r="K1394" i="17"/>
  <c r="K1395" i="17"/>
  <c r="K1396" i="17"/>
  <c r="K1397" i="17"/>
  <c r="K1398" i="17"/>
  <c r="K1399" i="17"/>
  <c r="K1400" i="17"/>
  <c r="K1401" i="17"/>
  <c r="K1402" i="17"/>
  <c r="K1403" i="17"/>
  <c r="K1404" i="17"/>
  <c r="K1405" i="17"/>
  <c r="K1406" i="17"/>
  <c r="K1407" i="17"/>
  <c r="K1408" i="17"/>
  <c r="K1409" i="17"/>
  <c r="K1410" i="17"/>
  <c r="K1411" i="17"/>
  <c r="K1412" i="17"/>
  <c r="K1413" i="17"/>
  <c r="K1414" i="17"/>
  <c r="K1415" i="17"/>
  <c r="K1416" i="17"/>
  <c r="K1417" i="17"/>
  <c r="K1418" i="17"/>
  <c r="K1419" i="17"/>
  <c r="K1420" i="17"/>
  <c r="K1421" i="17"/>
  <c r="K1422" i="17"/>
  <c r="K1423" i="17"/>
  <c r="K1424" i="17"/>
  <c r="K1425" i="17"/>
  <c r="K1426" i="17"/>
  <c r="K1427" i="17"/>
  <c r="K1428" i="17"/>
  <c r="K1429" i="17"/>
  <c r="K1430" i="17"/>
  <c r="K1431" i="17"/>
  <c r="K1432" i="17"/>
  <c r="K1433" i="17"/>
  <c r="K1434" i="17"/>
  <c r="K1435" i="17"/>
  <c r="K1436" i="17"/>
  <c r="K1437" i="17"/>
  <c r="K1438" i="17"/>
  <c r="K1439" i="17"/>
  <c r="K1440" i="17"/>
  <c r="K1441" i="17"/>
  <c r="K1442" i="17"/>
  <c r="K1443" i="17"/>
  <c r="K1444" i="17"/>
  <c r="K1445" i="17"/>
  <c r="K1446" i="17"/>
  <c r="K1447" i="17"/>
  <c r="K1448" i="17"/>
  <c r="K1449" i="17"/>
  <c r="K1450" i="17"/>
  <c r="K1451" i="17"/>
  <c r="K1452" i="17"/>
  <c r="K1453" i="17"/>
  <c r="K1454" i="17"/>
  <c r="K1455" i="17"/>
  <c r="K1456" i="17"/>
  <c r="K1457" i="17"/>
  <c r="K1458" i="17"/>
  <c r="K1459" i="17"/>
  <c r="K1460" i="17"/>
  <c r="K1461" i="17"/>
  <c r="K1462" i="17"/>
  <c r="K1463" i="17"/>
  <c r="K1464" i="17"/>
  <c r="K1465" i="17"/>
  <c r="K1466" i="17"/>
  <c r="K1467" i="17"/>
  <c r="K1468" i="17"/>
  <c r="K1469" i="17"/>
  <c r="K1470" i="17"/>
  <c r="K1471" i="17"/>
  <c r="K1472" i="17"/>
  <c r="K1473" i="17"/>
  <c r="K1474" i="17"/>
  <c r="K1475" i="17"/>
  <c r="K1476" i="17"/>
  <c r="K1477" i="17"/>
  <c r="K1478" i="17"/>
  <c r="K1479" i="17"/>
  <c r="K1480" i="17"/>
  <c r="K1481" i="17"/>
  <c r="K1482" i="17"/>
  <c r="K1483" i="17"/>
  <c r="K1484" i="17"/>
  <c r="K1485" i="17"/>
  <c r="K1486" i="17"/>
  <c r="K1487" i="17"/>
  <c r="K1488" i="17"/>
  <c r="K1489" i="17"/>
  <c r="K1490" i="17"/>
  <c r="K1491" i="17"/>
  <c r="K1492" i="17"/>
  <c r="K1493" i="17"/>
  <c r="K1494" i="17"/>
  <c r="K1495" i="17"/>
  <c r="K1496" i="17"/>
  <c r="K1497" i="17"/>
  <c r="K1498" i="17"/>
  <c r="K1499" i="17"/>
  <c r="K1500" i="17"/>
  <c r="K1501" i="17"/>
  <c r="K1502" i="17"/>
  <c r="K1503" i="17"/>
  <c r="K1504" i="17"/>
  <c r="K1505" i="17"/>
  <c r="K1506" i="17"/>
  <c r="K1507" i="17"/>
  <c r="K1508" i="17"/>
  <c r="K1509" i="17"/>
  <c r="K1510" i="17"/>
  <c r="K1511" i="17"/>
  <c r="K1512" i="17"/>
  <c r="K1513" i="17"/>
  <c r="K1514" i="17"/>
  <c r="K1515" i="17"/>
  <c r="K1516" i="17"/>
  <c r="K1517" i="17"/>
  <c r="K1518" i="17"/>
  <c r="K1519" i="17"/>
  <c r="K1520" i="17"/>
  <c r="K1521" i="17"/>
  <c r="K1522" i="17"/>
  <c r="K1523" i="17"/>
  <c r="K1524" i="17"/>
  <c r="K1525" i="17"/>
  <c r="K1526" i="17"/>
  <c r="K1527" i="17"/>
  <c r="K1528" i="17"/>
  <c r="K1529" i="17"/>
  <c r="K1530" i="17"/>
  <c r="K1531" i="17"/>
  <c r="K1532" i="17"/>
  <c r="K1533" i="17"/>
  <c r="K1534" i="17"/>
  <c r="K1535" i="17"/>
  <c r="K1536" i="17"/>
  <c r="K1537" i="17"/>
  <c r="K1538" i="17"/>
  <c r="K1539" i="17"/>
  <c r="K1540" i="17"/>
  <c r="K1541" i="17"/>
  <c r="K1542" i="17"/>
  <c r="K1543" i="17"/>
  <c r="K1544" i="17"/>
  <c r="K1545" i="17"/>
  <c r="K1546" i="17"/>
  <c r="K1547" i="17"/>
  <c r="K1548" i="17"/>
  <c r="K1549" i="17"/>
  <c r="K1550" i="17"/>
  <c r="K1551" i="17"/>
  <c r="K1552" i="17"/>
  <c r="K1553" i="17"/>
  <c r="K1554" i="17"/>
  <c r="K1555" i="17"/>
  <c r="K1556" i="17"/>
  <c r="K1557" i="17"/>
  <c r="K1558" i="17"/>
  <c r="K1559" i="17"/>
  <c r="K1560" i="17"/>
  <c r="K1561" i="17"/>
  <c r="K1562" i="17"/>
  <c r="K1563" i="17"/>
  <c r="K1564" i="17"/>
  <c r="K1565" i="17"/>
  <c r="K1566" i="17"/>
  <c r="K1567" i="17"/>
  <c r="K1568" i="17"/>
  <c r="K1569" i="17"/>
  <c r="K1570" i="17"/>
  <c r="K1571" i="17"/>
  <c r="K1572" i="17"/>
  <c r="K1573" i="17"/>
  <c r="K1574" i="17"/>
  <c r="K1575" i="17"/>
  <c r="K1576" i="17"/>
  <c r="K1577" i="17"/>
  <c r="K1578" i="17"/>
  <c r="K1579" i="17"/>
  <c r="K1580" i="17"/>
  <c r="K1581" i="17"/>
  <c r="K1582" i="17"/>
  <c r="K1583" i="17"/>
  <c r="K1584" i="17"/>
  <c r="K1585" i="17"/>
  <c r="K1586" i="17"/>
  <c r="K1587" i="17"/>
  <c r="K1588" i="17"/>
  <c r="K1589" i="17"/>
  <c r="K1590" i="17"/>
  <c r="K1591" i="17"/>
  <c r="K1592" i="17"/>
  <c r="K1593" i="17"/>
  <c r="K1594" i="17"/>
  <c r="K1595" i="17"/>
  <c r="K1596" i="17"/>
  <c r="K1597" i="17"/>
  <c r="K1598" i="17"/>
  <c r="K1599" i="17"/>
  <c r="K1600" i="17"/>
  <c r="K1601" i="17"/>
  <c r="K1602" i="17"/>
  <c r="K1603" i="17"/>
  <c r="K1604" i="17"/>
  <c r="K1605" i="17"/>
  <c r="K1606" i="17"/>
  <c r="K1607" i="17"/>
  <c r="K1608" i="17"/>
  <c r="K1609" i="17"/>
  <c r="K1610" i="17"/>
  <c r="K1611" i="17"/>
  <c r="K1612" i="17"/>
  <c r="K1613" i="17"/>
  <c r="K1614" i="17"/>
  <c r="K1615" i="17"/>
  <c r="K1616" i="17"/>
  <c r="K1617" i="17"/>
  <c r="K1618" i="17"/>
  <c r="K1619" i="17"/>
  <c r="K1620" i="17"/>
  <c r="K1621" i="17"/>
  <c r="K1622" i="17"/>
  <c r="K1623" i="17"/>
  <c r="K1624" i="17"/>
  <c r="K1625" i="17"/>
  <c r="K1626" i="17"/>
  <c r="K1627" i="17"/>
  <c r="K1628" i="17"/>
  <c r="K1629" i="17"/>
  <c r="K1630" i="17"/>
  <c r="K1631" i="17"/>
  <c r="K1632" i="17"/>
  <c r="K1633" i="17"/>
  <c r="K1634" i="17"/>
  <c r="K1635" i="17"/>
  <c r="K1636" i="17"/>
  <c r="K1637" i="17"/>
  <c r="K1638" i="17"/>
  <c r="K1639" i="17"/>
  <c r="K1640" i="17"/>
  <c r="K1641" i="17"/>
  <c r="K1642" i="17"/>
  <c r="K1643" i="17"/>
  <c r="K1644" i="17"/>
  <c r="K1645" i="17"/>
  <c r="K1646" i="17"/>
  <c r="K1647" i="17"/>
  <c r="K1648" i="17"/>
  <c r="K1649" i="17"/>
  <c r="K1650" i="17"/>
  <c r="K1651" i="17"/>
  <c r="K1652" i="17"/>
  <c r="K1653" i="17"/>
  <c r="K1654" i="17"/>
  <c r="K1655" i="17"/>
  <c r="K1656" i="17"/>
  <c r="K1657" i="17"/>
  <c r="K1658" i="17"/>
  <c r="K1659" i="17"/>
  <c r="K1660" i="17"/>
  <c r="K1661" i="17"/>
  <c r="K1662" i="17"/>
  <c r="K1663" i="17"/>
  <c r="K1664" i="17"/>
  <c r="K1665" i="17"/>
  <c r="K1666" i="17"/>
  <c r="K1667" i="17"/>
  <c r="K1668" i="17"/>
  <c r="K1669" i="17"/>
  <c r="K1670" i="17"/>
  <c r="K1671" i="17"/>
  <c r="K1672" i="17"/>
  <c r="K1673" i="17"/>
  <c r="K1674" i="17"/>
  <c r="K1675" i="17"/>
  <c r="K1676" i="17"/>
  <c r="K1677" i="17"/>
  <c r="K1678" i="17"/>
  <c r="K1679" i="17"/>
  <c r="K1680" i="17"/>
  <c r="K1681" i="17"/>
  <c r="K1682" i="17"/>
  <c r="K1683" i="17"/>
  <c r="K1684" i="17"/>
  <c r="K1685" i="17"/>
  <c r="K1686" i="17"/>
  <c r="K1687" i="17"/>
  <c r="K1688" i="17"/>
  <c r="K1689" i="17"/>
  <c r="K1690" i="17"/>
  <c r="K1691" i="17"/>
  <c r="K1692" i="17"/>
  <c r="K1693" i="17"/>
  <c r="K1694" i="17"/>
  <c r="K1695" i="17"/>
  <c r="K1696" i="17"/>
  <c r="K1697" i="17"/>
  <c r="K1698" i="17"/>
  <c r="K1699" i="17"/>
  <c r="K1700" i="17"/>
  <c r="K1701" i="17"/>
  <c r="K1702" i="17"/>
  <c r="K1703" i="17"/>
  <c r="K1704" i="17"/>
  <c r="K1705" i="17"/>
  <c r="K1706" i="17"/>
  <c r="K1707" i="17"/>
  <c r="K1708" i="17"/>
  <c r="K1709" i="17"/>
  <c r="K1710" i="17"/>
  <c r="K1711" i="17"/>
  <c r="K1712" i="17"/>
  <c r="K1713" i="17"/>
  <c r="K1714" i="17"/>
  <c r="K1715" i="17"/>
  <c r="K1716" i="17"/>
  <c r="K1717" i="17"/>
  <c r="K1718" i="17"/>
  <c r="K1719" i="17"/>
  <c r="K1720" i="17"/>
  <c r="K1721" i="17"/>
  <c r="K1722" i="17"/>
  <c r="K1723" i="17"/>
  <c r="K1724" i="17"/>
  <c r="K1725" i="17"/>
  <c r="K1726" i="17"/>
  <c r="K1727" i="17"/>
  <c r="K1728" i="17"/>
  <c r="K1729" i="17"/>
  <c r="K1730" i="17"/>
  <c r="K1731" i="17"/>
  <c r="K1732" i="17"/>
  <c r="K1733" i="17"/>
  <c r="K1734" i="17"/>
  <c r="K1735" i="17"/>
  <c r="K1736" i="17"/>
  <c r="K1737" i="17"/>
  <c r="K1738" i="17"/>
  <c r="K1739" i="17"/>
  <c r="K1740" i="17"/>
  <c r="K1741" i="17"/>
  <c r="K1742" i="17"/>
  <c r="K1743" i="17"/>
  <c r="K1744" i="17"/>
  <c r="K1745" i="17"/>
  <c r="K1746" i="17"/>
  <c r="K1747" i="17"/>
  <c r="K1748" i="17"/>
  <c r="K1749" i="17"/>
  <c r="K1750" i="17"/>
  <c r="K1751" i="17"/>
  <c r="K1752" i="17"/>
  <c r="K1753" i="17"/>
  <c r="K1754" i="17"/>
  <c r="K1755" i="17"/>
  <c r="K1756" i="17"/>
  <c r="K1757" i="17"/>
  <c r="K1758" i="17"/>
  <c r="K1759" i="17"/>
  <c r="K1760" i="17"/>
  <c r="K1761" i="17"/>
  <c r="K1762" i="17"/>
  <c r="K1763" i="17"/>
  <c r="K1764" i="17"/>
  <c r="K1765" i="17"/>
  <c r="K1766" i="17"/>
  <c r="K1767" i="17"/>
  <c r="K1768" i="17"/>
  <c r="K1769" i="17"/>
  <c r="K1770" i="17"/>
  <c r="K1771" i="17"/>
  <c r="K1772" i="17"/>
  <c r="K1773" i="17"/>
  <c r="K1774" i="17"/>
  <c r="K1775" i="17"/>
  <c r="K1776" i="17"/>
  <c r="K1777" i="17"/>
  <c r="K1778" i="17"/>
  <c r="K1779" i="17"/>
  <c r="K1780" i="17"/>
  <c r="K1781" i="17"/>
  <c r="K1782" i="17"/>
  <c r="K1783" i="17"/>
  <c r="K1784" i="17"/>
  <c r="K1785" i="17"/>
  <c r="K1786" i="17"/>
  <c r="K1787" i="17"/>
  <c r="K1788" i="17"/>
  <c r="K1789" i="17"/>
  <c r="K1790" i="17"/>
  <c r="K1791" i="17"/>
  <c r="K1792" i="17"/>
  <c r="K1793" i="17"/>
  <c r="K1794" i="17"/>
  <c r="K1795" i="17"/>
  <c r="K1796" i="17"/>
  <c r="K1797" i="17"/>
  <c r="K1798" i="17"/>
  <c r="K1799" i="17"/>
  <c r="K1800" i="17"/>
  <c r="K1801" i="17"/>
  <c r="K1802" i="17"/>
  <c r="K1803" i="17"/>
  <c r="K1804" i="17"/>
  <c r="K1805" i="17"/>
  <c r="K1806" i="17"/>
  <c r="K1807" i="17"/>
  <c r="K1808" i="17"/>
  <c r="K1809" i="17"/>
  <c r="K1810" i="17"/>
  <c r="K1811" i="17"/>
  <c r="K1812" i="17"/>
  <c r="K1813" i="17"/>
  <c r="K1814" i="17"/>
  <c r="K1815" i="17"/>
  <c r="K1816" i="17"/>
  <c r="K1817" i="17"/>
  <c r="K1818" i="17"/>
  <c r="K1819" i="17"/>
  <c r="K1820" i="17"/>
  <c r="K1821" i="17"/>
  <c r="K1822" i="17"/>
  <c r="K1823" i="17"/>
  <c r="K1824" i="17"/>
  <c r="K1825" i="17"/>
  <c r="K1826" i="17"/>
  <c r="K1827" i="17"/>
  <c r="K1828" i="17"/>
  <c r="K1829" i="17"/>
  <c r="K1830" i="17"/>
  <c r="K1831" i="17"/>
  <c r="K1832" i="17"/>
  <c r="K1833" i="17"/>
  <c r="K1834" i="17"/>
  <c r="K1835" i="17"/>
  <c r="K1836" i="17"/>
  <c r="K1837" i="17"/>
  <c r="K1838" i="17"/>
  <c r="K1839" i="17"/>
  <c r="K1840" i="17"/>
  <c r="K1841" i="17"/>
  <c r="K1842" i="17"/>
  <c r="K1843" i="17"/>
  <c r="K1844" i="17"/>
  <c r="K1845" i="17"/>
  <c r="K1846" i="17"/>
  <c r="K1847" i="17"/>
  <c r="K1848" i="17"/>
  <c r="K1849" i="17"/>
  <c r="K1850" i="17"/>
  <c r="K1851" i="17"/>
  <c r="K1852" i="17"/>
  <c r="K1853" i="17"/>
  <c r="K1854" i="17"/>
  <c r="K1855" i="17"/>
  <c r="K1856" i="17"/>
  <c r="K1857" i="17"/>
  <c r="K1858" i="17"/>
  <c r="K1859" i="17"/>
  <c r="K1860" i="17"/>
  <c r="K1861" i="17"/>
  <c r="K1862" i="17"/>
  <c r="K1863" i="17"/>
  <c r="K1864" i="17"/>
  <c r="K1865" i="17"/>
  <c r="K1866" i="17"/>
  <c r="K1867" i="17"/>
  <c r="K1868" i="17"/>
  <c r="K1869" i="17"/>
  <c r="K1870" i="17"/>
  <c r="K1871" i="17"/>
  <c r="K1872" i="17"/>
  <c r="K1873" i="17"/>
  <c r="K1874" i="17"/>
  <c r="K1875" i="17"/>
  <c r="K1876" i="17"/>
  <c r="K1877" i="17"/>
  <c r="K1878" i="17"/>
  <c r="K1879" i="17"/>
  <c r="K1880" i="17"/>
  <c r="K1881" i="17"/>
  <c r="K1882" i="17"/>
  <c r="K1883" i="17"/>
  <c r="K1884" i="17"/>
  <c r="K1885" i="17"/>
  <c r="K1886" i="17"/>
  <c r="K1887" i="17"/>
  <c r="K1888" i="17"/>
  <c r="K1889" i="17"/>
  <c r="K1890" i="17"/>
  <c r="K1891" i="17"/>
  <c r="K1892" i="17"/>
  <c r="K1893" i="17"/>
  <c r="K1894" i="17"/>
  <c r="K1895" i="17"/>
  <c r="K1896" i="17"/>
  <c r="K1897" i="17"/>
  <c r="K1898" i="17"/>
  <c r="K1899" i="17"/>
  <c r="K1900" i="17"/>
  <c r="K1901" i="17"/>
  <c r="K1902" i="17"/>
  <c r="K1903" i="17"/>
  <c r="K1904" i="17"/>
  <c r="K1905" i="17"/>
  <c r="K1906" i="17"/>
  <c r="K1907" i="17"/>
  <c r="K1908" i="17"/>
  <c r="K1909" i="17"/>
  <c r="K1910" i="17"/>
  <c r="K1911" i="17"/>
  <c r="K1912" i="17"/>
  <c r="K1913" i="17"/>
  <c r="K1914" i="17"/>
  <c r="K1915" i="17"/>
  <c r="K1916" i="17"/>
  <c r="K1917" i="17"/>
  <c r="K1918" i="17"/>
  <c r="K1919" i="17"/>
  <c r="K1920" i="17"/>
  <c r="K1921" i="17"/>
  <c r="K1922" i="17"/>
  <c r="K1923" i="17"/>
  <c r="K1924" i="17"/>
  <c r="K1925" i="17"/>
  <c r="K1926" i="17"/>
  <c r="K1927" i="17"/>
  <c r="K1928" i="17"/>
  <c r="K1929" i="17"/>
  <c r="K1930" i="17"/>
  <c r="K1931" i="17"/>
  <c r="K1932" i="17"/>
  <c r="K1933" i="17"/>
  <c r="K1934" i="17"/>
  <c r="K1935" i="17"/>
  <c r="K1936" i="17"/>
  <c r="K1937" i="17"/>
  <c r="K1938" i="17"/>
  <c r="K1939" i="17"/>
  <c r="K1940" i="17"/>
  <c r="K1941" i="17"/>
  <c r="K1942" i="17"/>
  <c r="K1943" i="17"/>
  <c r="K1944" i="17"/>
  <c r="K1945" i="17"/>
  <c r="K1946" i="17"/>
  <c r="K1947" i="17"/>
  <c r="K1948" i="17"/>
  <c r="K1949" i="17"/>
  <c r="K1950" i="17"/>
  <c r="K1951" i="17"/>
  <c r="K1952" i="17"/>
  <c r="K1953" i="17"/>
  <c r="K1954" i="17"/>
  <c r="K1955" i="17"/>
  <c r="K1956" i="17"/>
  <c r="K1957" i="17"/>
  <c r="K1958" i="17"/>
  <c r="K1959" i="17"/>
  <c r="K1960" i="17"/>
  <c r="K1961" i="17"/>
  <c r="K1962" i="17"/>
  <c r="K1963" i="17"/>
  <c r="K1964" i="17"/>
  <c r="K1965" i="17"/>
  <c r="K1966" i="17"/>
  <c r="K1967" i="17"/>
  <c r="K1968" i="17"/>
  <c r="K1969" i="17"/>
  <c r="K1970" i="17"/>
  <c r="K1971" i="17"/>
  <c r="K1972" i="17"/>
  <c r="K1973" i="17"/>
  <c r="K1974" i="17"/>
  <c r="K1975" i="17"/>
  <c r="K1976" i="17"/>
  <c r="K1977" i="17"/>
  <c r="K1978" i="17"/>
  <c r="K1979" i="17"/>
  <c r="K1980" i="17"/>
  <c r="K1981" i="17"/>
  <c r="K1982" i="17"/>
  <c r="K1983" i="17"/>
  <c r="K1984" i="17"/>
  <c r="K1985" i="17"/>
  <c r="K1986" i="17"/>
  <c r="K1987" i="17"/>
  <c r="K1988" i="17"/>
  <c r="K1989" i="17"/>
  <c r="K1990" i="17"/>
  <c r="K1991" i="17"/>
  <c r="K1992" i="17"/>
  <c r="K1993" i="17"/>
  <c r="K1994" i="17"/>
  <c r="K1995" i="17"/>
  <c r="K1996" i="17"/>
  <c r="K1997" i="17"/>
  <c r="K1998" i="17"/>
  <c r="K1999" i="17"/>
  <c r="K2000" i="17"/>
  <c r="K2001" i="17"/>
  <c r="K2002" i="17"/>
  <c r="K2003" i="17"/>
  <c r="K2004" i="17"/>
  <c r="K2005" i="17"/>
  <c r="K2006" i="17"/>
  <c r="K2007" i="17"/>
  <c r="K2008" i="17"/>
  <c r="K2009" i="17"/>
  <c r="K2010" i="17"/>
  <c r="K2011" i="17"/>
  <c r="K2012" i="17"/>
  <c r="K2013" i="17"/>
  <c r="K2014" i="17"/>
  <c r="K2015" i="17"/>
  <c r="K2016" i="17"/>
  <c r="K2017" i="17"/>
  <c r="K2018" i="17"/>
  <c r="K2019" i="17"/>
  <c r="K2020" i="17"/>
  <c r="K2021" i="17"/>
  <c r="K2022" i="17"/>
  <c r="K2023" i="17"/>
  <c r="K2024" i="17"/>
  <c r="K2025" i="17"/>
  <c r="K2026" i="17"/>
  <c r="K2027" i="17"/>
  <c r="K2028" i="17"/>
  <c r="K2029" i="17"/>
  <c r="K2030" i="17"/>
  <c r="K2031" i="17"/>
  <c r="K2032" i="17"/>
  <c r="K2033" i="17"/>
  <c r="K2034" i="17"/>
  <c r="K2035" i="17"/>
  <c r="K2036" i="17"/>
  <c r="K2037" i="17"/>
  <c r="K2038" i="17"/>
  <c r="K2039" i="17"/>
  <c r="K2040" i="17"/>
  <c r="K2041" i="17"/>
  <c r="K2042" i="17"/>
  <c r="K2043" i="17"/>
  <c r="K2044" i="17"/>
  <c r="K2045" i="17"/>
  <c r="K2046" i="17"/>
  <c r="K2047" i="17"/>
  <c r="K2048" i="17"/>
  <c r="K2049" i="17"/>
  <c r="K2050" i="17"/>
  <c r="K2051" i="17"/>
  <c r="K2052" i="17"/>
  <c r="K2053" i="17"/>
  <c r="K2054" i="17"/>
  <c r="K2055" i="17"/>
  <c r="K2056" i="17"/>
  <c r="K2057" i="17"/>
  <c r="K2058" i="17"/>
  <c r="K2059" i="17"/>
  <c r="K2060" i="17"/>
  <c r="K2061" i="17"/>
  <c r="K2062" i="17"/>
  <c r="K2063" i="17"/>
  <c r="K2064" i="17"/>
  <c r="K2065" i="17"/>
  <c r="K2066" i="17"/>
  <c r="K2067" i="17"/>
  <c r="K2068" i="17"/>
  <c r="K2069" i="17"/>
  <c r="K2070" i="17"/>
  <c r="K2071" i="17"/>
  <c r="K2072" i="17"/>
  <c r="K2073" i="17"/>
  <c r="K2074" i="17"/>
  <c r="K2075" i="17"/>
  <c r="K2076" i="17"/>
  <c r="K2077" i="17"/>
  <c r="K2078" i="17"/>
  <c r="K2079" i="17"/>
  <c r="K2080" i="17"/>
  <c r="K2081" i="17"/>
  <c r="K2082" i="17"/>
  <c r="K2083" i="17"/>
  <c r="K2084" i="17"/>
  <c r="K2085" i="17"/>
  <c r="K2086" i="17"/>
  <c r="K2087" i="17"/>
  <c r="K2088" i="17"/>
  <c r="K2089" i="17"/>
  <c r="K2090" i="17"/>
  <c r="K2091" i="17"/>
  <c r="K2092" i="17"/>
  <c r="K2093" i="17"/>
  <c r="K2094" i="17"/>
  <c r="K2095" i="17"/>
  <c r="K2096" i="17"/>
  <c r="K2097" i="17"/>
  <c r="K2098" i="17"/>
  <c r="K2099" i="17"/>
  <c r="K2100" i="17"/>
  <c r="K2101" i="17"/>
  <c r="K2102" i="17"/>
  <c r="K2103" i="17"/>
  <c r="K2104" i="17"/>
  <c r="K2105" i="17"/>
  <c r="K2106" i="17"/>
  <c r="K2107" i="17"/>
  <c r="K2108" i="17"/>
  <c r="K2109" i="17"/>
  <c r="K2110" i="17"/>
  <c r="K2111" i="17"/>
  <c r="K2112" i="17"/>
  <c r="K2113" i="17"/>
  <c r="K2114" i="17"/>
  <c r="K2115" i="17"/>
  <c r="K2116" i="17"/>
  <c r="K2117" i="17"/>
  <c r="K2118" i="17"/>
  <c r="K2119" i="17"/>
  <c r="K2120" i="17"/>
  <c r="K2121" i="17"/>
  <c r="K2122" i="17"/>
  <c r="K2123" i="17"/>
  <c r="K2124" i="17"/>
  <c r="K2125" i="17"/>
  <c r="K2126" i="17"/>
  <c r="K2127" i="17"/>
  <c r="K2128" i="17"/>
  <c r="K2129" i="17"/>
  <c r="K2130" i="17"/>
  <c r="K2131" i="17"/>
  <c r="K2132" i="17"/>
  <c r="K2133" i="17"/>
  <c r="K2134" i="17"/>
  <c r="K2135" i="17"/>
  <c r="K2136" i="17"/>
  <c r="K2137" i="17"/>
  <c r="K2138" i="17"/>
  <c r="K2139" i="17"/>
  <c r="K2140" i="17"/>
  <c r="K2141" i="17"/>
  <c r="K2142" i="17"/>
  <c r="K2143" i="17"/>
  <c r="K2144" i="17"/>
  <c r="K2145" i="17"/>
  <c r="K2146" i="17"/>
  <c r="K2147" i="17"/>
  <c r="K2148" i="17"/>
  <c r="K2149" i="17"/>
  <c r="K2150" i="17"/>
  <c r="K2151" i="17"/>
  <c r="K2152" i="17"/>
  <c r="K2153" i="17"/>
  <c r="K2154" i="17"/>
  <c r="K2155" i="17"/>
  <c r="K2156" i="17"/>
  <c r="K2157" i="17"/>
  <c r="K2158" i="17"/>
  <c r="K2159" i="17"/>
  <c r="K2160" i="17"/>
  <c r="K2161" i="17"/>
  <c r="K2162" i="17"/>
  <c r="K2163" i="17"/>
  <c r="K2164" i="17"/>
  <c r="K2165" i="17"/>
  <c r="K2166" i="17"/>
  <c r="K2167" i="17"/>
  <c r="K2168" i="17"/>
  <c r="K2169" i="17"/>
  <c r="K2170" i="17"/>
  <c r="K2171" i="17"/>
  <c r="K2172" i="17"/>
  <c r="K2173" i="17"/>
  <c r="K2174" i="17"/>
  <c r="K2175" i="17"/>
  <c r="K2176" i="17"/>
  <c r="K2177" i="17"/>
  <c r="K2178" i="17"/>
  <c r="K2179" i="17"/>
  <c r="K2180" i="17"/>
  <c r="K2181" i="17"/>
  <c r="K2182" i="17"/>
  <c r="K2183" i="17"/>
  <c r="K2184" i="17"/>
  <c r="K2185" i="17"/>
  <c r="K2186" i="17"/>
  <c r="K2187" i="17"/>
  <c r="K2188" i="17"/>
  <c r="K2189" i="17"/>
  <c r="K2190" i="17"/>
  <c r="K2191" i="17"/>
  <c r="K2192" i="17"/>
  <c r="K2193" i="17"/>
  <c r="K2194" i="17"/>
  <c r="K2195" i="17"/>
  <c r="K2196" i="17"/>
  <c r="K2197" i="17"/>
  <c r="K2198" i="17"/>
  <c r="K2199" i="17"/>
  <c r="K2200" i="17"/>
  <c r="K2201" i="17"/>
  <c r="K2202" i="17"/>
  <c r="K2203" i="17"/>
  <c r="K2204" i="17"/>
  <c r="K2205" i="17"/>
  <c r="K2206" i="17"/>
  <c r="K2207" i="17"/>
  <c r="K2208" i="17"/>
  <c r="K2209" i="17"/>
  <c r="K2210" i="17"/>
  <c r="K2211" i="17"/>
  <c r="K2212" i="17"/>
  <c r="K2213" i="17"/>
  <c r="K2214" i="17"/>
  <c r="K2215" i="17"/>
  <c r="K2216" i="17"/>
  <c r="K2217" i="17"/>
  <c r="K2218" i="17"/>
  <c r="K2219" i="17"/>
  <c r="K2220" i="17"/>
  <c r="K2221" i="17"/>
  <c r="K2222" i="17"/>
  <c r="K2223" i="17"/>
  <c r="K2224" i="17"/>
  <c r="K2225" i="17"/>
  <c r="K2226" i="17"/>
  <c r="K2227" i="17"/>
  <c r="K2228" i="17"/>
  <c r="K2229" i="17"/>
  <c r="K2230" i="17"/>
  <c r="K2231" i="17"/>
  <c r="K2232" i="17"/>
  <c r="K2233" i="17"/>
  <c r="K2234" i="17"/>
  <c r="K2235" i="17"/>
  <c r="K2236" i="17"/>
  <c r="K2237" i="17"/>
  <c r="K2238" i="17"/>
  <c r="K2239" i="17"/>
  <c r="K2240" i="17"/>
  <c r="K2241" i="17"/>
  <c r="K2242" i="17"/>
  <c r="K2243" i="17"/>
  <c r="K2244" i="17"/>
  <c r="K2245" i="17"/>
  <c r="K2246" i="17"/>
  <c r="K2247" i="17"/>
  <c r="K2248" i="17"/>
  <c r="K2249" i="17"/>
  <c r="K2250" i="17"/>
  <c r="K2251" i="17"/>
  <c r="K2252" i="17"/>
  <c r="K2253" i="17"/>
  <c r="K2254" i="17"/>
  <c r="K2255" i="17"/>
  <c r="K2256" i="17"/>
  <c r="K2257" i="17"/>
  <c r="K2258" i="17"/>
  <c r="K2259" i="17"/>
  <c r="K2260" i="17"/>
  <c r="K2261" i="17"/>
  <c r="K2262" i="17"/>
  <c r="K2263" i="17"/>
  <c r="K2264" i="17"/>
  <c r="K2265" i="17"/>
  <c r="K2266" i="17"/>
  <c r="K2267" i="17"/>
  <c r="K2268" i="17"/>
  <c r="K2269" i="17"/>
  <c r="K2270" i="17"/>
  <c r="K2271" i="17"/>
  <c r="K2272" i="17"/>
  <c r="K2273" i="17"/>
  <c r="K2274" i="17"/>
  <c r="K2275" i="17"/>
  <c r="K2276" i="17"/>
  <c r="K2277" i="17"/>
  <c r="K2278" i="17"/>
  <c r="K2279" i="17"/>
  <c r="K2280" i="17"/>
  <c r="K2281" i="17"/>
  <c r="K2282" i="17"/>
  <c r="K2283" i="17"/>
  <c r="K2284" i="17"/>
  <c r="K2285" i="17"/>
  <c r="K2286" i="17"/>
  <c r="K2287" i="17"/>
  <c r="K2288" i="17"/>
  <c r="K2289" i="17"/>
  <c r="K2290" i="17"/>
  <c r="K2291" i="17"/>
  <c r="K2292" i="17"/>
  <c r="K2293" i="17"/>
  <c r="K2294" i="17"/>
  <c r="K2295" i="17"/>
  <c r="K2296" i="17"/>
  <c r="K2297" i="17"/>
  <c r="K2298" i="17"/>
  <c r="K2299" i="17"/>
  <c r="K2300" i="17"/>
  <c r="K2301" i="17"/>
  <c r="K2302" i="17"/>
  <c r="K2303" i="17"/>
  <c r="K2304" i="17"/>
  <c r="K2305" i="17"/>
  <c r="K2306" i="17"/>
  <c r="K2307" i="17"/>
  <c r="K2308" i="17"/>
  <c r="K2309" i="17"/>
  <c r="K2310" i="17"/>
  <c r="K2311" i="17"/>
  <c r="K2312" i="17"/>
  <c r="K2313" i="17"/>
  <c r="K2314" i="17"/>
  <c r="K2315" i="17"/>
  <c r="K2316" i="17"/>
  <c r="K2317" i="17"/>
  <c r="K2318" i="17"/>
  <c r="K2319" i="17"/>
  <c r="K2320" i="17"/>
  <c r="K2321" i="17"/>
  <c r="K2322" i="17"/>
  <c r="K2323" i="17"/>
  <c r="K2324" i="17"/>
  <c r="K2325" i="17"/>
  <c r="K2326" i="17"/>
  <c r="K2327" i="17"/>
  <c r="K2328" i="17"/>
  <c r="K2329" i="17"/>
  <c r="K2330" i="17"/>
  <c r="K2331" i="17"/>
  <c r="K2332" i="17"/>
  <c r="K2333" i="17"/>
  <c r="K2334" i="17"/>
  <c r="K2335" i="17"/>
  <c r="K2336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J1724" i="17"/>
  <c r="J1725" i="17"/>
  <c r="J1726" i="17"/>
  <c r="J1727" i="17"/>
  <c r="J1728" i="17"/>
  <c r="J1729" i="17"/>
  <c r="J1730" i="17"/>
  <c r="J1731" i="17"/>
  <c r="J1732" i="17"/>
  <c r="J1733" i="17"/>
  <c r="J1734" i="17"/>
  <c r="J1735" i="17"/>
  <c r="J1736" i="17"/>
  <c r="J1737" i="17"/>
  <c r="J1738" i="17"/>
  <c r="J1739" i="17"/>
  <c r="J1740" i="17"/>
  <c r="J1741" i="17"/>
  <c r="J1742" i="17"/>
  <c r="J1743" i="17"/>
  <c r="J1744" i="17"/>
  <c r="J1745" i="17"/>
  <c r="J1746" i="17"/>
  <c r="J1747" i="17"/>
  <c r="J1748" i="17"/>
  <c r="J1749" i="17"/>
  <c r="J1750" i="17"/>
  <c r="J1751" i="17"/>
  <c r="J1752" i="17"/>
  <c r="J1753" i="17"/>
  <c r="J1754" i="17"/>
  <c r="J1755" i="17"/>
  <c r="J1756" i="17"/>
  <c r="J1757" i="17"/>
  <c r="J1758" i="17"/>
  <c r="J1759" i="17"/>
  <c r="J1760" i="17"/>
  <c r="J1761" i="17"/>
  <c r="J1762" i="17"/>
  <c r="J1763" i="17"/>
  <c r="J1764" i="17"/>
  <c r="J1765" i="17"/>
  <c r="J1766" i="17"/>
  <c r="J1767" i="17"/>
  <c r="J1768" i="17"/>
  <c r="J1769" i="17"/>
  <c r="J1770" i="17"/>
  <c r="J1771" i="17"/>
  <c r="J1772" i="17"/>
  <c r="J1773" i="17"/>
  <c r="J1774" i="17"/>
  <c r="J1775" i="17"/>
  <c r="J1776" i="17"/>
  <c r="J1777" i="17"/>
  <c r="J1778" i="17"/>
  <c r="J1779" i="17"/>
  <c r="J1780" i="17"/>
  <c r="J1781" i="17"/>
  <c r="J1782" i="17"/>
  <c r="J1783" i="17"/>
  <c r="J1784" i="17"/>
  <c r="J1785" i="17"/>
  <c r="J1786" i="17"/>
  <c r="J1787" i="17"/>
  <c r="J1788" i="17"/>
  <c r="J1789" i="17"/>
  <c r="J1790" i="17"/>
  <c r="J1791" i="17"/>
  <c r="J1792" i="17"/>
  <c r="J1793" i="17"/>
  <c r="J1794" i="17"/>
  <c r="J1795" i="17"/>
  <c r="J1796" i="17"/>
  <c r="J1797" i="17"/>
  <c r="J1798" i="17"/>
  <c r="J1799" i="17"/>
  <c r="J1800" i="17"/>
  <c r="J1801" i="17"/>
  <c r="J1802" i="17"/>
  <c r="J1803" i="17"/>
  <c r="J1804" i="17"/>
  <c r="J1805" i="17"/>
  <c r="J1806" i="17"/>
  <c r="J1807" i="17"/>
  <c r="J1808" i="17"/>
  <c r="J1809" i="17"/>
  <c r="J1810" i="17"/>
  <c r="J1811" i="17"/>
  <c r="J1812" i="17"/>
  <c r="J1813" i="17"/>
  <c r="J1814" i="17"/>
  <c r="J1815" i="17"/>
  <c r="J1816" i="17"/>
  <c r="J1817" i="17"/>
  <c r="J1818" i="17"/>
  <c r="J1819" i="17"/>
  <c r="J1820" i="17"/>
  <c r="J1821" i="17"/>
  <c r="J1822" i="17"/>
  <c r="J1823" i="17"/>
  <c r="J1824" i="17"/>
  <c r="J1825" i="17"/>
  <c r="J1826" i="17"/>
  <c r="J1827" i="17"/>
  <c r="J1828" i="17"/>
  <c r="J1829" i="17"/>
  <c r="J1830" i="17"/>
  <c r="J1831" i="17"/>
  <c r="J1832" i="17"/>
  <c r="J1833" i="17"/>
  <c r="J1834" i="17"/>
  <c r="J1835" i="17"/>
  <c r="J1836" i="17"/>
  <c r="J1837" i="17"/>
  <c r="J1838" i="17"/>
  <c r="J1839" i="17"/>
  <c r="J1840" i="17"/>
  <c r="J1841" i="17"/>
  <c r="J1842" i="17"/>
  <c r="J1843" i="17"/>
  <c r="J1844" i="17"/>
  <c r="J1845" i="17"/>
  <c r="J1846" i="17"/>
  <c r="J1847" i="17"/>
  <c r="J1848" i="17"/>
  <c r="J1849" i="17"/>
  <c r="J1850" i="17"/>
  <c r="J1851" i="17"/>
  <c r="J1852" i="17"/>
  <c r="J1853" i="17"/>
  <c r="J1854" i="17"/>
  <c r="J1855" i="17"/>
  <c r="J1856" i="17"/>
  <c r="J1857" i="17"/>
  <c r="J1858" i="17"/>
  <c r="J1859" i="17"/>
  <c r="J1860" i="17"/>
  <c r="J1861" i="17"/>
  <c r="J1862" i="17"/>
  <c r="J1863" i="17"/>
  <c r="J1864" i="17"/>
  <c r="J1865" i="17"/>
  <c r="J1866" i="17"/>
  <c r="J1867" i="17"/>
  <c r="J1868" i="17"/>
  <c r="J1869" i="17"/>
  <c r="J1870" i="17"/>
  <c r="J1871" i="17"/>
  <c r="J1872" i="17"/>
  <c r="J1873" i="17"/>
  <c r="J1874" i="17"/>
  <c r="J1875" i="17"/>
  <c r="J1876" i="17"/>
  <c r="J1877" i="17"/>
  <c r="J1878" i="17"/>
  <c r="J1879" i="17"/>
  <c r="J1880" i="17"/>
  <c r="J1881" i="17"/>
  <c r="J1882" i="17"/>
  <c r="J1883" i="17"/>
  <c r="J1884" i="17"/>
  <c r="J1885" i="17"/>
  <c r="J1886" i="17"/>
  <c r="J1887" i="17"/>
  <c r="J1888" i="17"/>
  <c r="J1889" i="17"/>
  <c r="J1890" i="17"/>
  <c r="J1891" i="17"/>
  <c r="J1892" i="17"/>
  <c r="J1893" i="17"/>
  <c r="J1894" i="17"/>
  <c r="J1895" i="17"/>
  <c r="J1896" i="17"/>
  <c r="J1897" i="17"/>
  <c r="J1898" i="17"/>
  <c r="J1899" i="17"/>
  <c r="J1900" i="17"/>
  <c r="J1901" i="17"/>
  <c r="J1902" i="17"/>
  <c r="J1903" i="17"/>
  <c r="J1904" i="17"/>
  <c r="J1905" i="17"/>
  <c r="J1906" i="17"/>
  <c r="J1907" i="17"/>
  <c r="J1908" i="17"/>
  <c r="J1909" i="17"/>
  <c r="J1910" i="17"/>
  <c r="J1911" i="17"/>
  <c r="J1912" i="17"/>
  <c r="J1913" i="17"/>
  <c r="J1914" i="17"/>
  <c r="J1915" i="17"/>
  <c r="J1916" i="17"/>
  <c r="J1917" i="17"/>
  <c r="J1918" i="17"/>
  <c r="J1919" i="17"/>
  <c r="J1920" i="17"/>
  <c r="J1921" i="17"/>
  <c r="J1922" i="17"/>
  <c r="J1923" i="17"/>
  <c r="J1924" i="17"/>
  <c r="J1925" i="17"/>
  <c r="J1926" i="17"/>
  <c r="J1927" i="17"/>
  <c r="J1928" i="17"/>
  <c r="J1929" i="17"/>
  <c r="J1930" i="17"/>
  <c r="J1931" i="17"/>
  <c r="J1932" i="17"/>
  <c r="J1933" i="17"/>
  <c r="J1934" i="17"/>
  <c r="J1935" i="17"/>
  <c r="J1936" i="17"/>
  <c r="J1937" i="17"/>
  <c r="J1938" i="17"/>
  <c r="J1939" i="17"/>
  <c r="J1940" i="17"/>
  <c r="J1941" i="17"/>
  <c r="J1942" i="17"/>
  <c r="J1943" i="17"/>
  <c r="J1944" i="17"/>
  <c r="J1945" i="17"/>
  <c r="J1946" i="17"/>
  <c r="J1947" i="17"/>
  <c r="J1948" i="17"/>
  <c r="J1949" i="17"/>
  <c r="J1950" i="17"/>
  <c r="J1951" i="17"/>
  <c r="J1952" i="17"/>
  <c r="J1953" i="17"/>
  <c r="J1954" i="17"/>
  <c r="J1955" i="17"/>
  <c r="J1956" i="17"/>
  <c r="J1957" i="17"/>
  <c r="J1958" i="17"/>
  <c r="J1959" i="17"/>
  <c r="J1960" i="17"/>
  <c r="J1961" i="17"/>
  <c r="J1962" i="17"/>
  <c r="J1963" i="17"/>
  <c r="J1964" i="17"/>
  <c r="J1965" i="17"/>
  <c r="J1966" i="17"/>
  <c r="J1967" i="17"/>
  <c r="J1968" i="17"/>
  <c r="J1969" i="17"/>
  <c r="J1970" i="17"/>
  <c r="J1971" i="17"/>
  <c r="J1972" i="17"/>
  <c r="J1973" i="17"/>
  <c r="J1974" i="17"/>
  <c r="J1975" i="17"/>
  <c r="J1976" i="17"/>
  <c r="J1977" i="17"/>
  <c r="J1978" i="17"/>
  <c r="J1979" i="17"/>
  <c r="J1980" i="17"/>
  <c r="J1981" i="17"/>
  <c r="J1982" i="17"/>
  <c r="J1983" i="17"/>
  <c r="J1984" i="17"/>
  <c r="J1985" i="17"/>
  <c r="J1986" i="17"/>
  <c r="J1987" i="17"/>
  <c r="J1988" i="17"/>
  <c r="J1989" i="17"/>
  <c r="J1990" i="17"/>
  <c r="J1991" i="17"/>
  <c r="J1992" i="17"/>
  <c r="J1993" i="17"/>
  <c r="J1994" i="17"/>
  <c r="J1995" i="17"/>
  <c r="J1996" i="17"/>
  <c r="J1997" i="17"/>
  <c r="J1998" i="17"/>
  <c r="J1999" i="17"/>
  <c r="J2000" i="17"/>
  <c r="J2001" i="17"/>
  <c r="J2002" i="17"/>
  <c r="J2003" i="17"/>
  <c r="J2004" i="17"/>
  <c r="J2005" i="17"/>
  <c r="J2006" i="17"/>
  <c r="J2007" i="17"/>
  <c r="J2008" i="17"/>
  <c r="J2009" i="17"/>
  <c r="J2010" i="17"/>
  <c r="J2011" i="17"/>
  <c r="J2012" i="17"/>
  <c r="J2013" i="17"/>
  <c r="J2014" i="17"/>
  <c r="J2015" i="17"/>
  <c r="J2016" i="17"/>
  <c r="J2017" i="17"/>
  <c r="J2018" i="17"/>
  <c r="J2019" i="17"/>
  <c r="J2020" i="17"/>
  <c r="J2021" i="17"/>
  <c r="J2022" i="17"/>
  <c r="J2023" i="17"/>
  <c r="J2024" i="17"/>
  <c r="J2025" i="17"/>
  <c r="J2026" i="17"/>
  <c r="J2027" i="17"/>
  <c r="J2028" i="17"/>
  <c r="J2029" i="17"/>
  <c r="J2030" i="17"/>
  <c r="J2031" i="17"/>
  <c r="J2032" i="17"/>
  <c r="J2033" i="17"/>
  <c r="J2034" i="17"/>
  <c r="J2035" i="17"/>
  <c r="J2036" i="17"/>
  <c r="J2037" i="17"/>
  <c r="J2038" i="17"/>
  <c r="J2039" i="17"/>
  <c r="J2040" i="17"/>
  <c r="J2041" i="17"/>
  <c r="J2042" i="17"/>
  <c r="J2043" i="17"/>
  <c r="J2044" i="17"/>
  <c r="J2045" i="17"/>
  <c r="J2046" i="17"/>
  <c r="J2047" i="17"/>
  <c r="J2048" i="17"/>
  <c r="J2049" i="17"/>
  <c r="J2050" i="17"/>
  <c r="J2051" i="17"/>
  <c r="J2052" i="17"/>
  <c r="J2053" i="17"/>
  <c r="J2054" i="17"/>
  <c r="J2055" i="17"/>
  <c r="J2056" i="17"/>
  <c r="J2057" i="17"/>
  <c r="J2058" i="17"/>
  <c r="J2059" i="17"/>
  <c r="J2060" i="17"/>
  <c r="J2061" i="17"/>
  <c r="J2062" i="17"/>
  <c r="J2063" i="17"/>
  <c r="J2064" i="17"/>
  <c r="J2065" i="17"/>
  <c r="J2066" i="17"/>
  <c r="J2067" i="17"/>
  <c r="J2068" i="17"/>
  <c r="J2069" i="17"/>
  <c r="J2070" i="17"/>
  <c r="J2071" i="17"/>
  <c r="J2072" i="17"/>
  <c r="J2073" i="17"/>
  <c r="J2074" i="17"/>
  <c r="J2075" i="17"/>
  <c r="J2076" i="17"/>
  <c r="J2077" i="17"/>
  <c r="J2078" i="17"/>
  <c r="J2079" i="17"/>
  <c r="J2080" i="17"/>
  <c r="J2081" i="17"/>
  <c r="J2082" i="17"/>
  <c r="J2083" i="17"/>
  <c r="J2084" i="17"/>
  <c r="J2085" i="17"/>
  <c r="J2086" i="17"/>
  <c r="J2087" i="17"/>
  <c r="J2088" i="17"/>
  <c r="J2089" i="17"/>
  <c r="J2090" i="17"/>
  <c r="J2091" i="17"/>
  <c r="J2092" i="17"/>
  <c r="J2093" i="17"/>
  <c r="J2094" i="17"/>
  <c r="J2095" i="17"/>
  <c r="J2096" i="17"/>
  <c r="J2097" i="17"/>
  <c r="J2098" i="17"/>
  <c r="J2099" i="17"/>
  <c r="J2100" i="17"/>
  <c r="J2101" i="17"/>
  <c r="J2102" i="17"/>
  <c r="J2103" i="17"/>
  <c r="J2104" i="17"/>
  <c r="J2105" i="17"/>
  <c r="J2106" i="17"/>
  <c r="J2107" i="17"/>
  <c r="J2108" i="17"/>
  <c r="J2109" i="17"/>
  <c r="J2110" i="17"/>
  <c r="J2111" i="17"/>
  <c r="J2112" i="17"/>
  <c r="J2113" i="17"/>
  <c r="J2114" i="17"/>
  <c r="J2115" i="17"/>
  <c r="J2116" i="17"/>
  <c r="J2117" i="17"/>
  <c r="J2118" i="17"/>
  <c r="J2119" i="17"/>
  <c r="J2120" i="17"/>
  <c r="J2121" i="17"/>
  <c r="J2122" i="17"/>
  <c r="J2123" i="17"/>
  <c r="J2124" i="17"/>
  <c r="J2125" i="17"/>
  <c r="J2126" i="17"/>
  <c r="J2127" i="17"/>
  <c r="J2128" i="17"/>
  <c r="J2129" i="17"/>
  <c r="J2130" i="17"/>
  <c r="J2131" i="17"/>
  <c r="J2132" i="17"/>
  <c r="J2133" i="17"/>
  <c r="J2134" i="17"/>
  <c r="J2135" i="17"/>
  <c r="J2136" i="17"/>
  <c r="J2137" i="17"/>
  <c r="J2138" i="17"/>
  <c r="J2139" i="17"/>
  <c r="J2140" i="17"/>
  <c r="J2141" i="17"/>
  <c r="J2142" i="17"/>
  <c r="J2143" i="17"/>
  <c r="J2144" i="17"/>
  <c r="J2145" i="17"/>
  <c r="J2146" i="17"/>
  <c r="J2147" i="17"/>
  <c r="J2148" i="17"/>
  <c r="J2149" i="17"/>
  <c r="J2150" i="17"/>
  <c r="J2151" i="17"/>
  <c r="J2152" i="17"/>
  <c r="J2153" i="17"/>
  <c r="J2154" i="17"/>
  <c r="J2155" i="17"/>
  <c r="J2156" i="17"/>
  <c r="J2157" i="17"/>
  <c r="J2158" i="17"/>
  <c r="J2159" i="17"/>
  <c r="J2160" i="17"/>
  <c r="J2161" i="17"/>
  <c r="J2162" i="17"/>
  <c r="J2163" i="17"/>
  <c r="J2164" i="17"/>
  <c r="J2165" i="17"/>
  <c r="J2166" i="17"/>
  <c r="J2167" i="17"/>
  <c r="J2168" i="17"/>
  <c r="J2169" i="17"/>
  <c r="J2170" i="17"/>
  <c r="J2171" i="17"/>
  <c r="J2172" i="17"/>
  <c r="J2173" i="17"/>
  <c r="J2174" i="17"/>
  <c r="J2175" i="17"/>
  <c r="J2176" i="17"/>
  <c r="J2177" i="17"/>
  <c r="J2178" i="17"/>
  <c r="J2179" i="17"/>
  <c r="J2180" i="17"/>
  <c r="J2181" i="17"/>
  <c r="J2182" i="17"/>
  <c r="J2183" i="17"/>
  <c r="J2184" i="17"/>
  <c r="J2185" i="17"/>
  <c r="J2186" i="17"/>
  <c r="J2187" i="17"/>
  <c r="J2188" i="17"/>
  <c r="J2189" i="17"/>
  <c r="J2190" i="17"/>
  <c r="J2191" i="17"/>
  <c r="J2192" i="17"/>
  <c r="J2193" i="17"/>
  <c r="J2194" i="17"/>
  <c r="J2195" i="17"/>
  <c r="J2196" i="17"/>
  <c r="J2197" i="17"/>
  <c r="J2198" i="17"/>
  <c r="J2199" i="17"/>
  <c r="J2200" i="17"/>
  <c r="J2201" i="17"/>
  <c r="J2202" i="17"/>
  <c r="J2203" i="17"/>
  <c r="J2204" i="17"/>
  <c r="J2205" i="17"/>
  <c r="J2206" i="17"/>
  <c r="J2207" i="17"/>
  <c r="J2208" i="17"/>
  <c r="J2209" i="17"/>
  <c r="J2210" i="17"/>
  <c r="J2211" i="17"/>
  <c r="J2212" i="17"/>
  <c r="J2213" i="17"/>
  <c r="J2214" i="17"/>
  <c r="J2215" i="17"/>
  <c r="J2216" i="17"/>
  <c r="J2217" i="17"/>
  <c r="J2218" i="17"/>
  <c r="J2219" i="17"/>
  <c r="J2220" i="17"/>
  <c r="J2221" i="17"/>
  <c r="J2222" i="17"/>
  <c r="J2223" i="17"/>
  <c r="J2224" i="17"/>
  <c r="J2225" i="17"/>
  <c r="J2226" i="17"/>
  <c r="J2227" i="17"/>
  <c r="J2228" i="17"/>
  <c r="J2229" i="17"/>
  <c r="J2230" i="17"/>
  <c r="J2231" i="17"/>
  <c r="J2232" i="17"/>
  <c r="J2233" i="17"/>
  <c r="J2234" i="17"/>
  <c r="J2235" i="17"/>
  <c r="J2236" i="17"/>
  <c r="J2237" i="17"/>
  <c r="J2238" i="17"/>
  <c r="J2239" i="17"/>
  <c r="J2240" i="17"/>
  <c r="J2241" i="17"/>
  <c r="J2242" i="17"/>
  <c r="J2243" i="17"/>
  <c r="J2244" i="17"/>
  <c r="J2245" i="17"/>
  <c r="J2246" i="17"/>
  <c r="J2247" i="17"/>
  <c r="J2248" i="17"/>
  <c r="J2249" i="17"/>
  <c r="J2250" i="17"/>
  <c r="J2251" i="17"/>
  <c r="J2252" i="17"/>
  <c r="J2253" i="17"/>
  <c r="J2254" i="17"/>
  <c r="J2255" i="17"/>
  <c r="J2256" i="17"/>
  <c r="J2257" i="17"/>
  <c r="J2258" i="17"/>
  <c r="J2259" i="17"/>
  <c r="J2260" i="17"/>
  <c r="J2261" i="17"/>
  <c r="J2262" i="17"/>
  <c r="J2263" i="17"/>
  <c r="J2264" i="17"/>
  <c r="J2265" i="17"/>
  <c r="J2266" i="17"/>
  <c r="J2267" i="17"/>
  <c r="J2268" i="17"/>
  <c r="J2269" i="17"/>
  <c r="J2270" i="17"/>
  <c r="J2271" i="17"/>
  <c r="J2272" i="17"/>
  <c r="J2273" i="17"/>
  <c r="J2274" i="17"/>
  <c r="J2275" i="17"/>
  <c r="J2276" i="17"/>
  <c r="J2277" i="17"/>
  <c r="J2278" i="17"/>
  <c r="J2279" i="17"/>
  <c r="J2280" i="17"/>
  <c r="J2281" i="17"/>
  <c r="J2282" i="17"/>
  <c r="J2283" i="17"/>
  <c r="J2284" i="17"/>
  <c r="J2285" i="17"/>
  <c r="J2286" i="17"/>
  <c r="J2287" i="17"/>
  <c r="J2288" i="17"/>
  <c r="J2289" i="17"/>
  <c r="J2290" i="17"/>
  <c r="J2291" i="17"/>
  <c r="J2292" i="17"/>
  <c r="J2293" i="17"/>
  <c r="J2294" i="17"/>
  <c r="J2295" i="17"/>
  <c r="J2296" i="17"/>
  <c r="J2297" i="17"/>
  <c r="J2298" i="17"/>
  <c r="J2299" i="17"/>
  <c r="J2300" i="17"/>
  <c r="J2301" i="17"/>
  <c r="J2302" i="17"/>
  <c r="J2303" i="17"/>
  <c r="J2304" i="17"/>
  <c r="J2305" i="17"/>
  <c r="J2306" i="17"/>
  <c r="J2307" i="17"/>
  <c r="J2308" i="17"/>
  <c r="J2309" i="17"/>
  <c r="J2310" i="17"/>
  <c r="J2311" i="17"/>
  <c r="J2312" i="17"/>
  <c r="J2313" i="17"/>
  <c r="J2314" i="17"/>
  <c r="J2315" i="17"/>
  <c r="J2316" i="17"/>
  <c r="J2317" i="17"/>
  <c r="J2318" i="17"/>
  <c r="J2319" i="17"/>
  <c r="J2320" i="17"/>
  <c r="J2321" i="17"/>
  <c r="J2322" i="17"/>
  <c r="J2323" i="17"/>
  <c r="J2324" i="17"/>
  <c r="J2325" i="17"/>
  <c r="J2326" i="17"/>
  <c r="J2327" i="17"/>
  <c r="J2328" i="17"/>
  <c r="J2329" i="17"/>
  <c r="J2330" i="17"/>
  <c r="J2331" i="17"/>
  <c r="J2332" i="17"/>
  <c r="J2333" i="17"/>
  <c r="J2334" i="17"/>
  <c r="J2335" i="17"/>
  <c r="J2336" i="17"/>
  <c r="I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1033" i="17"/>
  <c r="I1034" i="17"/>
  <c r="I1035" i="17"/>
  <c r="I1036" i="17"/>
  <c r="I1037" i="17"/>
  <c r="I1038" i="17"/>
  <c r="I1039" i="17"/>
  <c r="I1040" i="17"/>
  <c r="I1041" i="17"/>
  <c r="I1042" i="17"/>
  <c r="I1043" i="17"/>
  <c r="I1044" i="17"/>
  <c r="I1045" i="17"/>
  <c r="I1046" i="17"/>
  <c r="I1047" i="17"/>
  <c r="I1048" i="17"/>
  <c r="I1049" i="17"/>
  <c r="I1050" i="17"/>
  <c r="I1051" i="17"/>
  <c r="I1052" i="17"/>
  <c r="I1053" i="17"/>
  <c r="I1054" i="17"/>
  <c r="I1055" i="17"/>
  <c r="I1056" i="17"/>
  <c r="I1057" i="17"/>
  <c r="I1058" i="17"/>
  <c r="I1059" i="17"/>
  <c r="I1060" i="17"/>
  <c r="I1061" i="17"/>
  <c r="I1062" i="17"/>
  <c r="I1063" i="17"/>
  <c r="I1064" i="17"/>
  <c r="I1065" i="17"/>
  <c r="I1066" i="17"/>
  <c r="I1067" i="17"/>
  <c r="I1068" i="17"/>
  <c r="I1069" i="17"/>
  <c r="I1070" i="17"/>
  <c r="I1071" i="17"/>
  <c r="I1072" i="17"/>
  <c r="I1073" i="17"/>
  <c r="I1074" i="17"/>
  <c r="I1075" i="17"/>
  <c r="I1076" i="17"/>
  <c r="I1077" i="17"/>
  <c r="I1078" i="17"/>
  <c r="I1079" i="17"/>
  <c r="I1080" i="17"/>
  <c r="I1081" i="17"/>
  <c r="I1082" i="17"/>
  <c r="I1083" i="17"/>
  <c r="I1084" i="17"/>
  <c r="I1085" i="17"/>
  <c r="I1086" i="17"/>
  <c r="I1087" i="17"/>
  <c r="I1088" i="17"/>
  <c r="I1089" i="17"/>
  <c r="I1090" i="17"/>
  <c r="I1091" i="17"/>
  <c r="I1092" i="17"/>
  <c r="I1093" i="17"/>
  <c r="I1094" i="17"/>
  <c r="I1095" i="17"/>
  <c r="I1096" i="17"/>
  <c r="I1097" i="17"/>
  <c r="I1098" i="17"/>
  <c r="I1099" i="17"/>
  <c r="I1100" i="17"/>
  <c r="I1101" i="17"/>
  <c r="I1102" i="17"/>
  <c r="I1103" i="17"/>
  <c r="I1104" i="17"/>
  <c r="I1105" i="17"/>
  <c r="I1106" i="17"/>
  <c r="I1107" i="17"/>
  <c r="I1108" i="17"/>
  <c r="I1109" i="17"/>
  <c r="I1110" i="17"/>
  <c r="I1111" i="17"/>
  <c r="I1112" i="17"/>
  <c r="I1113" i="17"/>
  <c r="I1114" i="17"/>
  <c r="I1115" i="17"/>
  <c r="I1116" i="17"/>
  <c r="I1117" i="17"/>
  <c r="I1118" i="17"/>
  <c r="I1119" i="17"/>
  <c r="I1120" i="17"/>
  <c r="I1121" i="17"/>
  <c r="I1122" i="17"/>
  <c r="I1123" i="17"/>
  <c r="I1124" i="17"/>
  <c r="I1125" i="17"/>
  <c r="I1126" i="17"/>
  <c r="I1127" i="17"/>
  <c r="I1128" i="17"/>
  <c r="I1129" i="17"/>
  <c r="I1130" i="17"/>
  <c r="I1131" i="17"/>
  <c r="I1132" i="17"/>
  <c r="I1133" i="17"/>
  <c r="I1134" i="17"/>
  <c r="I1135" i="17"/>
  <c r="I1136" i="17"/>
  <c r="I1137" i="17"/>
  <c r="I1138" i="17"/>
  <c r="I1139" i="17"/>
  <c r="I1140" i="17"/>
  <c r="I1141" i="17"/>
  <c r="I1142" i="17"/>
  <c r="I1143" i="17"/>
  <c r="I1144" i="17"/>
  <c r="I1145" i="17"/>
  <c r="I1146" i="17"/>
  <c r="I1147" i="17"/>
  <c r="I1148" i="17"/>
  <c r="I1149" i="17"/>
  <c r="I1150" i="17"/>
  <c r="I1151" i="17"/>
  <c r="I1152" i="17"/>
  <c r="I1153" i="17"/>
  <c r="I1154" i="17"/>
  <c r="I1155" i="17"/>
  <c r="I1156" i="17"/>
  <c r="I1157" i="17"/>
  <c r="I1158" i="17"/>
  <c r="I1159" i="17"/>
  <c r="I1160" i="17"/>
  <c r="I1161" i="17"/>
  <c r="I1162" i="17"/>
  <c r="I1163" i="17"/>
  <c r="I1164" i="17"/>
  <c r="I1165" i="17"/>
  <c r="I1166" i="17"/>
  <c r="I1167" i="17"/>
  <c r="I1168" i="17"/>
  <c r="I1169" i="17"/>
  <c r="I1170" i="17"/>
  <c r="I1171" i="17"/>
  <c r="I1172" i="17"/>
  <c r="I1173" i="17"/>
  <c r="I1174" i="17"/>
  <c r="I1175" i="17"/>
  <c r="I1176" i="17"/>
  <c r="I1177" i="17"/>
  <c r="I1178" i="17"/>
  <c r="I1179" i="17"/>
  <c r="I1180" i="17"/>
  <c r="I1181" i="17"/>
  <c r="I1182" i="17"/>
  <c r="I1183" i="17"/>
  <c r="I1184" i="17"/>
  <c r="I1185" i="17"/>
  <c r="I1186" i="17"/>
  <c r="I1187" i="17"/>
  <c r="I1188" i="17"/>
  <c r="I1189" i="17"/>
  <c r="I1190" i="17"/>
  <c r="I1191" i="17"/>
  <c r="I1192" i="17"/>
  <c r="I1193" i="17"/>
  <c r="I1194" i="17"/>
  <c r="I1195" i="17"/>
  <c r="I1196" i="17"/>
  <c r="I1197" i="17"/>
  <c r="I1198" i="17"/>
  <c r="I1199" i="17"/>
  <c r="I1200" i="17"/>
  <c r="I1201" i="17"/>
  <c r="I1202" i="17"/>
  <c r="I1203" i="17"/>
  <c r="I1204" i="17"/>
  <c r="I1205" i="17"/>
  <c r="I1206" i="17"/>
  <c r="I1207" i="17"/>
  <c r="I1208" i="17"/>
  <c r="I1209" i="17"/>
  <c r="I1210" i="17"/>
  <c r="I1211" i="17"/>
  <c r="I1212" i="17"/>
  <c r="I1213" i="17"/>
  <c r="I1214" i="17"/>
  <c r="I1215" i="17"/>
  <c r="I1216" i="17"/>
  <c r="I1217" i="17"/>
  <c r="I1218" i="17"/>
  <c r="I1219" i="17"/>
  <c r="I1220" i="17"/>
  <c r="I1221" i="17"/>
  <c r="I1222" i="17"/>
  <c r="I1223" i="17"/>
  <c r="I1224" i="17"/>
  <c r="I1225" i="17"/>
  <c r="I1226" i="17"/>
  <c r="I1227" i="17"/>
  <c r="I1228" i="17"/>
  <c r="I1229" i="17"/>
  <c r="I1230" i="17"/>
  <c r="I1231" i="17"/>
  <c r="I1232" i="17"/>
  <c r="I1233" i="17"/>
  <c r="I1234" i="17"/>
  <c r="I1235" i="17"/>
  <c r="I1236" i="17"/>
  <c r="I1237" i="17"/>
  <c r="I1238" i="17"/>
  <c r="I1239" i="17"/>
  <c r="I1240" i="17"/>
  <c r="I1241" i="17"/>
  <c r="I1242" i="17"/>
  <c r="I1243" i="17"/>
  <c r="I1244" i="17"/>
  <c r="I1245" i="17"/>
  <c r="I1246" i="17"/>
  <c r="I1247" i="17"/>
  <c r="I1248" i="17"/>
  <c r="I1249" i="17"/>
  <c r="I1250" i="17"/>
  <c r="I1251" i="17"/>
  <c r="I1252" i="17"/>
  <c r="I1253" i="17"/>
  <c r="I1254" i="17"/>
  <c r="I1255" i="17"/>
  <c r="I1256" i="17"/>
  <c r="I1257" i="17"/>
  <c r="I1258" i="17"/>
  <c r="I1259" i="17"/>
  <c r="I1260" i="17"/>
  <c r="I1261" i="17"/>
  <c r="I1262" i="17"/>
  <c r="I1263" i="17"/>
  <c r="I1264" i="17"/>
  <c r="I1265" i="17"/>
  <c r="I1266" i="17"/>
  <c r="I1267" i="17"/>
  <c r="I1268" i="17"/>
  <c r="I1269" i="17"/>
  <c r="I1270" i="17"/>
  <c r="I1271" i="17"/>
  <c r="I1272" i="17"/>
  <c r="I1273" i="17"/>
  <c r="I1274" i="17"/>
  <c r="I1275" i="17"/>
  <c r="I1276" i="17"/>
  <c r="I1277" i="17"/>
  <c r="I1278" i="17"/>
  <c r="I1279" i="17"/>
  <c r="I1280" i="17"/>
  <c r="I1281" i="17"/>
  <c r="I1282" i="17"/>
  <c r="I1283" i="17"/>
  <c r="I1284" i="17"/>
  <c r="I1285" i="17"/>
  <c r="I1286" i="17"/>
  <c r="I1287" i="17"/>
  <c r="I1288" i="17"/>
  <c r="I1289" i="17"/>
  <c r="I1290" i="17"/>
  <c r="I1291" i="17"/>
  <c r="I1292" i="17"/>
  <c r="I1293" i="17"/>
  <c r="I1294" i="17"/>
  <c r="I1295" i="17"/>
  <c r="I1296" i="17"/>
  <c r="I1297" i="17"/>
  <c r="I1298" i="17"/>
  <c r="I1299" i="17"/>
  <c r="I1300" i="17"/>
  <c r="I1301" i="17"/>
  <c r="I1302" i="17"/>
  <c r="I1303" i="17"/>
  <c r="I1304" i="17"/>
  <c r="I1305" i="17"/>
  <c r="I1306" i="17"/>
  <c r="I1307" i="17"/>
  <c r="I1308" i="17"/>
  <c r="I1309" i="17"/>
  <c r="I1310" i="17"/>
  <c r="I1311" i="17"/>
  <c r="I1312" i="17"/>
  <c r="I1313" i="17"/>
  <c r="I1314" i="17"/>
  <c r="I1315" i="17"/>
  <c r="I1316" i="17"/>
  <c r="I1317" i="17"/>
  <c r="I1318" i="17"/>
  <c r="I1319" i="17"/>
  <c r="I1320" i="17"/>
  <c r="I1321" i="17"/>
  <c r="I1322" i="17"/>
  <c r="I1323" i="17"/>
  <c r="I1324" i="17"/>
  <c r="I1325" i="17"/>
  <c r="I1326" i="17"/>
  <c r="I1327" i="17"/>
  <c r="I1328" i="17"/>
  <c r="I1329" i="17"/>
  <c r="I1330" i="17"/>
  <c r="I1331" i="17"/>
  <c r="I1332" i="17"/>
  <c r="I1333" i="17"/>
  <c r="I1334" i="17"/>
  <c r="I1335" i="17"/>
  <c r="I1336" i="17"/>
  <c r="I1337" i="17"/>
  <c r="I1338" i="17"/>
  <c r="I1339" i="17"/>
  <c r="I1340" i="17"/>
  <c r="I1341" i="17"/>
  <c r="I1342" i="17"/>
  <c r="I1343" i="17"/>
  <c r="I1344" i="17"/>
  <c r="I1345" i="17"/>
  <c r="I1346" i="17"/>
  <c r="I1347" i="17"/>
  <c r="I1348" i="17"/>
  <c r="I1349" i="17"/>
  <c r="I1350" i="17"/>
  <c r="I1351" i="17"/>
  <c r="I1352" i="17"/>
  <c r="I1353" i="17"/>
  <c r="I1354" i="17"/>
  <c r="I1355" i="17"/>
  <c r="I1356" i="17"/>
  <c r="I1357" i="17"/>
  <c r="I1358" i="17"/>
  <c r="I1359" i="17"/>
  <c r="I1360" i="17"/>
  <c r="I1361" i="17"/>
  <c r="I1362" i="17"/>
  <c r="I1363" i="17"/>
  <c r="I1364" i="17"/>
  <c r="I1365" i="17"/>
  <c r="I1366" i="17"/>
  <c r="I1367" i="17"/>
  <c r="I1368" i="17"/>
  <c r="I1369" i="17"/>
  <c r="I1370" i="17"/>
  <c r="I1371" i="17"/>
  <c r="I1372" i="17"/>
  <c r="I1373" i="17"/>
  <c r="I1374" i="17"/>
  <c r="I1375" i="17"/>
  <c r="I1376" i="17"/>
  <c r="I1377" i="17"/>
  <c r="I1378" i="17"/>
  <c r="I1379" i="17"/>
  <c r="I1380" i="17"/>
  <c r="I1381" i="17"/>
  <c r="I1382" i="17"/>
  <c r="I1383" i="17"/>
  <c r="I1384" i="17"/>
  <c r="I1385" i="17"/>
  <c r="I1386" i="17"/>
  <c r="I1387" i="17"/>
  <c r="I1388" i="17"/>
  <c r="I1389" i="17"/>
  <c r="I1390" i="17"/>
  <c r="I1391" i="17"/>
  <c r="I1392" i="17"/>
  <c r="I1393" i="17"/>
  <c r="I1394" i="17"/>
  <c r="I1395" i="17"/>
  <c r="I1396" i="17"/>
  <c r="I1397" i="17"/>
  <c r="I1398" i="17"/>
  <c r="I1399" i="17"/>
  <c r="I1400" i="17"/>
  <c r="I1401" i="17"/>
  <c r="I1402" i="17"/>
  <c r="I1403" i="17"/>
  <c r="I1404" i="17"/>
  <c r="I1405" i="17"/>
  <c r="I1406" i="17"/>
  <c r="I1407" i="17"/>
  <c r="I1408" i="17"/>
  <c r="I1409" i="17"/>
  <c r="I1410" i="17"/>
  <c r="I1411" i="17"/>
  <c r="I1412" i="17"/>
  <c r="I1413" i="17"/>
  <c r="I1414" i="17"/>
  <c r="I1415" i="17"/>
  <c r="I1416" i="17"/>
  <c r="I1417" i="17"/>
  <c r="I1418" i="17"/>
  <c r="I1419" i="17"/>
  <c r="I1420" i="17"/>
  <c r="I1421" i="17"/>
  <c r="I1422" i="17"/>
  <c r="I1423" i="17"/>
  <c r="I1424" i="17"/>
  <c r="I1425" i="17"/>
  <c r="I1426" i="17"/>
  <c r="I1427" i="17"/>
  <c r="I1428" i="17"/>
  <c r="I1429" i="17"/>
  <c r="I1430" i="17"/>
  <c r="I1431" i="17"/>
  <c r="I1432" i="17"/>
  <c r="I1433" i="17"/>
  <c r="I1434" i="17"/>
  <c r="I1435" i="17"/>
  <c r="I1436" i="17"/>
  <c r="I1437" i="17"/>
  <c r="I1438" i="17"/>
  <c r="I1439" i="17"/>
  <c r="I1440" i="17"/>
  <c r="I1441" i="17"/>
  <c r="I1442" i="17"/>
  <c r="I1443" i="17"/>
  <c r="I1444" i="17"/>
  <c r="I1445" i="17"/>
  <c r="I1446" i="17"/>
  <c r="I1447" i="17"/>
  <c r="I1448" i="17"/>
  <c r="I1449" i="17"/>
  <c r="I1450" i="17"/>
  <c r="I1451" i="17"/>
  <c r="I1452" i="17"/>
  <c r="I1453" i="17"/>
  <c r="I1454" i="17"/>
  <c r="I1455" i="17"/>
  <c r="I1456" i="17"/>
  <c r="I1457" i="17"/>
  <c r="I1458" i="17"/>
  <c r="I1459" i="17"/>
  <c r="I1460" i="17"/>
  <c r="I1461" i="17"/>
  <c r="I1462" i="17"/>
  <c r="I1463" i="17"/>
  <c r="I1464" i="17"/>
  <c r="I1465" i="17"/>
  <c r="I1466" i="17"/>
  <c r="I1467" i="17"/>
  <c r="I1468" i="17"/>
  <c r="I1469" i="17"/>
  <c r="I1470" i="17"/>
  <c r="I1471" i="17"/>
  <c r="I1472" i="17"/>
  <c r="I1473" i="17"/>
  <c r="I1474" i="17"/>
  <c r="I1475" i="17"/>
  <c r="I1476" i="17"/>
  <c r="I1477" i="17"/>
  <c r="I1478" i="17"/>
  <c r="I1479" i="17"/>
  <c r="I1480" i="17"/>
  <c r="I1481" i="17"/>
  <c r="I1482" i="17"/>
  <c r="I1483" i="17"/>
  <c r="I1484" i="17"/>
  <c r="I1485" i="17"/>
  <c r="I1486" i="17"/>
  <c r="I1487" i="17"/>
  <c r="I1488" i="17"/>
  <c r="I1489" i="17"/>
  <c r="I1490" i="17"/>
  <c r="I1491" i="17"/>
  <c r="I1492" i="17"/>
  <c r="I1493" i="17"/>
  <c r="I1494" i="17"/>
  <c r="I1495" i="17"/>
  <c r="I1496" i="17"/>
  <c r="I1497" i="17"/>
  <c r="I1498" i="17"/>
  <c r="I1499" i="17"/>
  <c r="I1500" i="17"/>
  <c r="I1501" i="17"/>
  <c r="I1502" i="17"/>
  <c r="I1503" i="17"/>
  <c r="I1504" i="17"/>
  <c r="I1505" i="17"/>
  <c r="I1506" i="17"/>
  <c r="I1507" i="17"/>
  <c r="I1508" i="17"/>
  <c r="I1509" i="17"/>
  <c r="I1510" i="17"/>
  <c r="I1511" i="17"/>
  <c r="I1512" i="17"/>
  <c r="I1513" i="17"/>
  <c r="I1514" i="17"/>
  <c r="I1515" i="17"/>
  <c r="I1516" i="17"/>
  <c r="I1517" i="17"/>
  <c r="I1518" i="17"/>
  <c r="I1519" i="17"/>
  <c r="I1520" i="17"/>
  <c r="I1521" i="17"/>
  <c r="I1522" i="17"/>
  <c r="I1523" i="17"/>
  <c r="I1524" i="17"/>
  <c r="I1525" i="17"/>
  <c r="I1526" i="17"/>
  <c r="I1527" i="17"/>
  <c r="I1528" i="17"/>
  <c r="I1529" i="17"/>
  <c r="I1530" i="17"/>
  <c r="I1531" i="17"/>
  <c r="I1532" i="17"/>
  <c r="I1533" i="17"/>
  <c r="I1534" i="17"/>
  <c r="I1535" i="17"/>
  <c r="I1536" i="17"/>
  <c r="I1537" i="17"/>
  <c r="I1538" i="17"/>
  <c r="I1539" i="17"/>
  <c r="I1540" i="17"/>
  <c r="I1541" i="17"/>
  <c r="I1542" i="17"/>
  <c r="I1543" i="17"/>
  <c r="I1544" i="17"/>
  <c r="I1545" i="17"/>
  <c r="I1546" i="17"/>
  <c r="I1547" i="17"/>
  <c r="I1548" i="17"/>
  <c r="I1549" i="17"/>
  <c r="I1550" i="17"/>
  <c r="I1551" i="17"/>
  <c r="I1552" i="17"/>
  <c r="I1553" i="17"/>
  <c r="I1554" i="17"/>
  <c r="I1555" i="17"/>
  <c r="I1556" i="17"/>
  <c r="I1557" i="17"/>
  <c r="I1558" i="17"/>
  <c r="I1559" i="17"/>
  <c r="I1560" i="17"/>
  <c r="I1561" i="17"/>
  <c r="I1562" i="17"/>
  <c r="I1563" i="17"/>
  <c r="I1564" i="17"/>
  <c r="I1565" i="17"/>
  <c r="I1566" i="17"/>
  <c r="I1567" i="17"/>
  <c r="I1568" i="17"/>
  <c r="I1569" i="17"/>
  <c r="I1570" i="17"/>
  <c r="I1571" i="17"/>
  <c r="I1572" i="17"/>
  <c r="I1573" i="17"/>
  <c r="I1574" i="17"/>
  <c r="I1575" i="17"/>
  <c r="I1576" i="17"/>
  <c r="I1577" i="17"/>
  <c r="I1578" i="17"/>
  <c r="I1579" i="17"/>
  <c r="I1580" i="17"/>
  <c r="I1581" i="17"/>
  <c r="I1582" i="17"/>
  <c r="I1583" i="17"/>
  <c r="I1584" i="17"/>
  <c r="I1585" i="17"/>
  <c r="I1586" i="17"/>
  <c r="I1587" i="17"/>
  <c r="I1588" i="17"/>
  <c r="I1589" i="17"/>
  <c r="I1590" i="17"/>
  <c r="I1591" i="17"/>
  <c r="I1592" i="17"/>
  <c r="I1593" i="17"/>
  <c r="I1594" i="17"/>
  <c r="I1595" i="17"/>
  <c r="I1596" i="17"/>
  <c r="I1597" i="17"/>
  <c r="I1598" i="17"/>
  <c r="I1599" i="17"/>
  <c r="I1600" i="17"/>
  <c r="I1601" i="17"/>
  <c r="I1602" i="17"/>
  <c r="I1603" i="17"/>
  <c r="I1604" i="17"/>
  <c r="I1605" i="17"/>
  <c r="I1606" i="17"/>
  <c r="I1607" i="17"/>
  <c r="I1608" i="17"/>
  <c r="I1609" i="17"/>
  <c r="I1610" i="17"/>
  <c r="I1611" i="17"/>
  <c r="I1612" i="17"/>
  <c r="I1613" i="17"/>
  <c r="I1614" i="17"/>
  <c r="I1615" i="17"/>
  <c r="I1616" i="17"/>
  <c r="I1617" i="17"/>
  <c r="I1618" i="17"/>
  <c r="I1619" i="17"/>
  <c r="I1620" i="17"/>
  <c r="I1621" i="17"/>
  <c r="I1622" i="17"/>
  <c r="I1623" i="17"/>
  <c r="I1624" i="17"/>
  <c r="I1625" i="17"/>
  <c r="I1626" i="17"/>
  <c r="I1627" i="17"/>
  <c r="I1628" i="17"/>
  <c r="I1629" i="17"/>
  <c r="I1630" i="17"/>
  <c r="I1631" i="17"/>
  <c r="I1632" i="17"/>
  <c r="I1633" i="17"/>
  <c r="I1634" i="17"/>
  <c r="I1635" i="17"/>
  <c r="I1636" i="17"/>
  <c r="I1637" i="17"/>
  <c r="I1638" i="17"/>
  <c r="I1639" i="17"/>
  <c r="I1640" i="17"/>
  <c r="I1641" i="17"/>
  <c r="I1642" i="17"/>
  <c r="I1643" i="17"/>
  <c r="I1644" i="17"/>
  <c r="I1645" i="17"/>
  <c r="I1646" i="17"/>
  <c r="I1647" i="17"/>
  <c r="I1648" i="17"/>
  <c r="I1649" i="17"/>
  <c r="I1650" i="17"/>
  <c r="I1651" i="17"/>
  <c r="I1652" i="17"/>
  <c r="I1653" i="17"/>
  <c r="I1654" i="17"/>
  <c r="I1655" i="17"/>
  <c r="I1656" i="17"/>
  <c r="I1657" i="17"/>
  <c r="I1658" i="17"/>
  <c r="I1659" i="17"/>
  <c r="I1660" i="17"/>
  <c r="I1661" i="17"/>
  <c r="I1662" i="17"/>
  <c r="I1663" i="17"/>
  <c r="I1664" i="17"/>
  <c r="I1665" i="17"/>
  <c r="I1666" i="17"/>
  <c r="I1667" i="17"/>
  <c r="I1668" i="17"/>
  <c r="I1669" i="17"/>
  <c r="I1670" i="17"/>
  <c r="I1671" i="17"/>
  <c r="I1672" i="17"/>
  <c r="I1673" i="17"/>
  <c r="I1674" i="17"/>
  <c r="I1675" i="17"/>
  <c r="I1676" i="17"/>
  <c r="I1677" i="17"/>
  <c r="I1678" i="17"/>
  <c r="I1679" i="17"/>
  <c r="I1680" i="17"/>
  <c r="I1681" i="17"/>
  <c r="I1682" i="17"/>
  <c r="I1683" i="17"/>
  <c r="I1684" i="17"/>
  <c r="I1685" i="17"/>
  <c r="I1686" i="17"/>
  <c r="I1687" i="17"/>
  <c r="I1688" i="17"/>
  <c r="I1689" i="17"/>
  <c r="I1690" i="17"/>
  <c r="I1691" i="17"/>
  <c r="I1692" i="17"/>
  <c r="I1693" i="17"/>
  <c r="I1694" i="17"/>
  <c r="I1695" i="17"/>
  <c r="I1696" i="17"/>
  <c r="I1697" i="17"/>
  <c r="I1698" i="17"/>
  <c r="I1699" i="17"/>
  <c r="I1700" i="17"/>
  <c r="I1701" i="17"/>
  <c r="I1702" i="17"/>
  <c r="I1703" i="17"/>
  <c r="I1704" i="17"/>
  <c r="I1705" i="17"/>
  <c r="I1706" i="17"/>
  <c r="I1707" i="17"/>
  <c r="I1708" i="17"/>
  <c r="I1709" i="17"/>
  <c r="I1710" i="17"/>
  <c r="I1711" i="17"/>
  <c r="I1712" i="17"/>
  <c r="I1713" i="17"/>
  <c r="I1714" i="17"/>
  <c r="I1715" i="17"/>
  <c r="I1716" i="17"/>
  <c r="I1717" i="17"/>
  <c r="I1718" i="17"/>
  <c r="I1719" i="17"/>
  <c r="I1720" i="17"/>
  <c r="I1721" i="17"/>
  <c r="I1722" i="17"/>
  <c r="I1723" i="17"/>
  <c r="I1724" i="17"/>
  <c r="I1725" i="17"/>
  <c r="I1726" i="17"/>
  <c r="I1727" i="17"/>
  <c r="I1728" i="17"/>
  <c r="I1729" i="17"/>
  <c r="I1730" i="17"/>
  <c r="I1731" i="17"/>
  <c r="I1732" i="17"/>
  <c r="I1733" i="17"/>
  <c r="I1734" i="17"/>
  <c r="I1735" i="17"/>
  <c r="I1736" i="17"/>
  <c r="I1737" i="17"/>
  <c r="I1738" i="17"/>
  <c r="I1739" i="17"/>
  <c r="I1740" i="17"/>
  <c r="I1741" i="17"/>
  <c r="I1742" i="17"/>
  <c r="I1743" i="17"/>
  <c r="I1744" i="17"/>
  <c r="I1745" i="17"/>
  <c r="I1746" i="17"/>
  <c r="I1747" i="17"/>
  <c r="I1748" i="17"/>
  <c r="I1749" i="17"/>
  <c r="I1750" i="17"/>
  <c r="I1751" i="17"/>
  <c r="I1752" i="17"/>
  <c r="I1753" i="17"/>
  <c r="I1754" i="17"/>
  <c r="I1755" i="17"/>
  <c r="I1756" i="17"/>
  <c r="I1757" i="17"/>
  <c r="I1758" i="17"/>
  <c r="I1759" i="17"/>
  <c r="I1760" i="17"/>
  <c r="I1761" i="17"/>
  <c r="I1762" i="17"/>
  <c r="I1763" i="17"/>
  <c r="I1764" i="17"/>
  <c r="I1765" i="17"/>
  <c r="I1766" i="17"/>
  <c r="I1767" i="17"/>
  <c r="I1768" i="17"/>
  <c r="I1769" i="17"/>
  <c r="I1770" i="17"/>
  <c r="I1771" i="17"/>
  <c r="I1772" i="17"/>
  <c r="I1773" i="17"/>
  <c r="I1774" i="17"/>
  <c r="I1775" i="17"/>
  <c r="I1776" i="17"/>
  <c r="I1777" i="17"/>
  <c r="I1778" i="17"/>
  <c r="I1779" i="17"/>
  <c r="I1780" i="17"/>
  <c r="I1781" i="17"/>
  <c r="I1782" i="17"/>
  <c r="I1783" i="17"/>
  <c r="I1784" i="17"/>
  <c r="I1785" i="17"/>
  <c r="I1786" i="17"/>
  <c r="I1787" i="17"/>
  <c r="I1788" i="17"/>
  <c r="I1789" i="17"/>
  <c r="I1790" i="17"/>
  <c r="I1791" i="17"/>
  <c r="I1792" i="17"/>
  <c r="I1793" i="17"/>
  <c r="I1794" i="17"/>
  <c r="I1795" i="17"/>
  <c r="I1796" i="17"/>
  <c r="I1797" i="17"/>
  <c r="I1798" i="17"/>
  <c r="I1799" i="17"/>
  <c r="I1800" i="17"/>
  <c r="I1801" i="17"/>
  <c r="I1802" i="17"/>
  <c r="I1803" i="17"/>
  <c r="I1804" i="17"/>
  <c r="I1805" i="17"/>
  <c r="I1806" i="17"/>
  <c r="I1807" i="17"/>
  <c r="I1808" i="17"/>
  <c r="I1809" i="17"/>
  <c r="I1810" i="17"/>
  <c r="I1811" i="17"/>
  <c r="I1812" i="17"/>
  <c r="I1813" i="17"/>
  <c r="I1814" i="17"/>
  <c r="I1815" i="17"/>
  <c r="I1816" i="17"/>
  <c r="I1817" i="17"/>
  <c r="I1818" i="17"/>
  <c r="I1819" i="17"/>
  <c r="I1820" i="17"/>
  <c r="I1821" i="17"/>
  <c r="I1822" i="17"/>
  <c r="I1823" i="17"/>
  <c r="I1824" i="17"/>
  <c r="I1825" i="17"/>
  <c r="I1826" i="17"/>
  <c r="I1827" i="17"/>
  <c r="I1828" i="17"/>
  <c r="I1829" i="17"/>
  <c r="I1830" i="17"/>
  <c r="I1831" i="17"/>
  <c r="I1832" i="17"/>
  <c r="I1833" i="17"/>
  <c r="I1834" i="17"/>
  <c r="I1835" i="17"/>
  <c r="I1836" i="17"/>
  <c r="I1837" i="17"/>
  <c r="I1838" i="17"/>
  <c r="I1839" i="17"/>
  <c r="I1840" i="17"/>
  <c r="I1841" i="17"/>
  <c r="I1842" i="17"/>
  <c r="I1843" i="17"/>
  <c r="I1844" i="17"/>
  <c r="I1845" i="17"/>
  <c r="I1846" i="17"/>
  <c r="I1847" i="17"/>
  <c r="I1848" i="17"/>
  <c r="I1849" i="17"/>
  <c r="I1850" i="17"/>
  <c r="I1851" i="17"/>
  <c r="I1852" i="17"/>
  <c r="I1853" i="17"/>
  <c r="I1854" i="17"/>
  <c r="I1855" i="17"/>
  <c r="I1856" i="17"/>
  <c r="I1857" i="17"/>
  <c r="I1858" i="17"/>
  <c r="I1859" i="17"/>
  <c r="I1860" i="17"/>
  <c r="I1861" i="17"/>
  <c r="I1862" i="17"/>
  <c r="I1863" i="17"/>
  <c r="I1864" i="17"/>
  <c r="I1865" i="17"/>
  <c r="I1866" i="17"/>
  <c r="I1867" i="17"/>
  <c r="I1868" i="17"/>
  <c r="I1869" i="17"/>
  <c r="I1870" i="17"/>
  <c r="I1871" i="17"/>
  <c r="I1872" i="17"/>
  <c r="I1873" i="17"/>
  <c r="I1874" i="17"/>
  <c r="I1875" i="17"/>
  <c r="I1876" i="17"/>
  <c r="I1877" i="17"/>
  <c r="I1878" i="17"/>
  <c r="I1879" i="17"/>
  <c r="I1880" i="17"/>
  <c r="I1881" i="17"/>
  <c r="I1882" i="17"/>
  <c r="I1883" i="17"/>
  <c r="I1884" i="17"/>
  <c r="I1885" i="17"/>
  <c r="I1886" i="17"/>
  <c r="I1887" i="17"/>
  <c r="I1888" i="17"/>
  <c r="I1889" i="17"/>
  <c r="I1890" i="17"/>
  <c r="I1891" i="17"/>
  <c r="I1892" i="17"/>
  <c r="I1893" i="17"/>
  <c r="I1894" i="17"/>
  <c r="I1895" i="17"/>
  <c r="I1896" i="17"/>
  <c r="I1897" i="17"/>
  <c r="I1898" i="17"/>
  <c r="I1899" i="17"/>
  <c r="I1900" i="17"/>
  <c r="I1901" i="17"/>
  <c r="I1902" i="17"/>
  <c r="I1903" i="17"/>
  <c r="I1904" i="17"/>
  <c r="I1905" i="17"/>
  <c r="I1906" i="17"/>
  <c r="I1907" i="17"/>
  <c r="I1908" i="17"/>
  <c r="I1909" i="17"/>
  <c r="I1910" i="17"/>
  <c r="I1911" i="17"/>
  <c r="I1912" i="17"/>
  <c r="I1913" i="17"/>
  <c r="I1914" i="17"/>
  <c r="I1915" i="17"/>
  <c r="I1916" i="17"/>
  <c r="I1917" i="17"/>
  <c r="I1918" i="17"/>
  <c r="I1919" i="17"/>
  <c r="I1920" i="17"/>
  <c r="I1921" i="17"/>
  <c r="I1922" i="17"/>
  <c r="I1923" i="17"/>
  <c r="I1924" i="17"/>
  <c r="I1925" i="17"/>
  <c r="I1926" i="17"/>
  <c r="I1927" i="17"/>
  <c r="I1928" i="17"/>
  <c r="I1929" i="17"/>
  <c r="I1930" i="17"/>
  <c r="I1931" i="17"/>
  <c r="I1932" i="17"/>
  <c r="I1933" i="17"/>
  <c r="I1934" i="17"/>
  <c r="I1935" i="17"/>
  <c r="I1936" i="17"/>
  <c r="I1937" i="17"/>
  <c r="I1938" i="17"/>
  <c r="I1939" i="17"/>
  <c r="I1940" i="17"/>
  <c r="I1941" i="17"/>
  <c r="I1942" i="17"/>
  <c r="I1943" i="17"/>
  <c r="I1944" i="17"/>
  <c r="I1945" i="17"/>
  <c r="I1946" i="17"/>
  <c r="I1947" i="17"/>
  <c r="I1948" i="17"/>
  <c r="I1949" i="17"/>
  <c r="I1950" i="17"/>
  <c r="I1951" i="17"/>
  <c r="I1952" i="17"/>
  <c r="I1953" i="17"/>
  <c r="I1954" i="17"/>
  <c r="I1955" i="17"/>
  <c r="I1956" i="17"/>
  <c r="I1957" i="17"/>
  <c r="I1958" i="17"/>
  <c r="I1959" i="17"/>
  <c r="I1960" i="17"/>
  <c r="I1961" i="17"/>
  <c r="I1962" i="17"/>
  <c r="I1963" i="17"/>
  <c r="I1964" i="17"/>
  <c r="I1965" i="17"/>
  <c r="I1966" i="17"/>
  <c r="I1967" i="17"/>
  <c r="I1968" i="17"/>
  <c r="I1969" i="17"/>
  <c r="I1970" i="17"/>
  <c r="I1971" i="17"/>
  <c r="I1972" i="17"/>
  <c r="I1973" i="17"/>
  <c r="I1974" i="17"/>
  <c r="I1975" i="17"/>
  <c r="I1976" i="17"/>
  <c r="I1977" i="17"/>
  <c r="I1978" i="17"/>
  <c r="I1979" i="17"/>
  <c r="I1980" i="17"/>
  <c r="I1981" i="17"/>
  <c r="I1982" i="17"/>
  <c r="I1983" i="17"/>
  <c r="I1984" i="17"/>
  <c r="I1985" i="17"/>
  <c r="I1986" i="17"/>
  <c r="I1987" i="17"/>
  <c r="I1988" i="17"/>
  <c r="I1989" i="17"/>
  <c r="I1990" i="17"/>
  <c r="I1991" i="17"/>
  <c r="I1992" i="17"/>
  <c r="I1993" i="17"/>
  <c r="I1994" i="17"/>
  <c r="I1995" i="17"/>
  <c r="I1996" i="17"/>
  <c r="I1997" i="17"/>
  <c r="I1998" i="17"/>
  <c r="I1999" i="17"/>
  <c r="I2000" i="17"/>
  <c r="I2001" i="17"/>
  <c r="I2002" i="17"/>
  <c r="I2003" i="17"/>
  <c r="I2004" i="17"/>
  <c r="I2005" i="17"/>
  <c r="I2006" i="17"/>
  <c r="I2007" i="17"/>
  <c r="I2008" i="17"/>
  <c r="I2009" i="17"/>
  <c r="I2010" i="17"/>
  <c r="I2011" i="17"/>
  <c r="I2012" i="17"/>
  <c r="I2013" i="17"/>
  <c r="I2014" i="17"/>
  <c r="I2015" i="17"/>
  <c r="I2016" i="17"/>
  <c r="I2017" i="17"/>
  <c r="I2018" i="17"/>
  <c r="I2019" i="17"/>
  <c r="I2020" i="17"/>
  <c r="I2021" i="17"/>
  <c r="I2022" i="17"/>
  <c r="I2023" i="17"/>
  <c r="I2024" i="17"/>
  <c r="I2025" i="17"/>
  <c r="I2026" i="17"/>
  <c r="I2027" i="17"/>
  <c r="I2028" i="17"/>
  <c r="I2029" i="17"/>
  <c r="I2030" i="17"/>
  <c r="I2031" i="17"/>
  <c r="I2032" i="17"/>
  <c r="I2033" i="17"/>
  <c r="I2034" i="17"/>
  <c r="I2035" i="17"/>
  <c r="I2036" i="17"/>
  <c r="I2037" i="17"/>
  <c r="I2038" i="17"/>
  <c r="I2039" i="17"/>
  <c r="I2040" i="17"/>
  <c r="I2041" i="17"/>
  <c r="I2042" i="17"/>
  <c r="I2043" i="17"/>
  <c r="I2044" i="17"/>
  <c r="I2045" i="17"/>
  <c r="I2046" i="17"/>
  <c r="I2047" i="17"/>
  <c r="I2048" i="17"/>
  <c r="I2049" i="17"/>
  <c r="I2050" i="17"/>
  <c r="I2051" i="17"/>
  <c r="I2052" i="17"/>
  <c r="I2053" i="17"/>
  <c r="I2054" i="17"/>
  <c r="I2055" i="17"/>
  <c r="I2056" i="17"/>
  <c r="I2057" i="17"/>
  <c r="I2058" i="17"/>
  <c r="I2059" i="17"/>
  <c r="I2060" i="17"/>
  <c r="I2061" i="17"/>
  <c r="I2062" i="17"/>
  <c r="I2063" i="17"/>
  <c r="I2064" i="17"/>
  <c r="I2065" i="17"/>
  <c r="I2066" i="17"/>
  <c r="I2067" i="17"/>
  <c r="I2068" i="17"/>
  <c r="I2069" i="17"/>
  <c r="I2070" i="17"/>
  <c r="I2071" i="17"/>
  <c r="I2072" i="17"/>
  <c r="I2073" i="17"/>
  <c r="I2074" i="17"/>
  <c r="I2075" i="17"/>
  <c r="I2076" i="17"/>
  <c r="I2077" i="17"/>
  <c r="I2078" i="17"/>
  <c r="I2079" i="17"/>
  <c r="I2080" i="17"/>
  <c r="I2081" i="17"/>
  <c r="I2082" i="17"/>
  <c r="I2083" i="17"/>
  <c r="I2084" i="17"/>
  <c r="I2085" i="17"/>
  <c r="I2086" i="17"/>
  <c r="I2087" i="17"/>
  <c r="I2088" i="17"/>
  <c r="I2089" i="17"/>
  <c r="I2090" i="17"/>
  <c r="I2091" i="17"/>
  <c r="I2092" i="17"/>
  <c r="I2093" i="17"/>
  <c r="I2094" i="17"/>
  <c r="I2095" i="17"/>
  <c r="I2096" i="17"/>
  <c r="I2097" i="17"/>
  <c r="I2098" i="17"/>
  <c r="I2099" i="17"/>
  <c r="I2100" i="17"/>
  <c r="I2101" i="17"/>
  <c r="I2102" i="17"/>
  <c r="I2103" i="17"/>
  <c r="I2104" i="17"/>
  <c r="I2105" i="17"/>
  <c r="I2106" i="17"/>
  <c r="I2107" i="17"/>
  <c r="I2108" i="17"/>
  <c r="I2109" i="17"/>
  <c r="I2110" i="17"/>
  <c r="I2111" i="17"/>
  <c r="I2112" i="17"/>
  <c r="I2113" i="17"/>
  <c r="I2114" i="17"/>
  <c r="I2115" i="17"/>
  <c r="I2116" i="17"/>
  <c r="I2117" i="17"/>
  <c r="I2118" i="17"/>
  <c r="I2119" i="17"/>
  <c r="I2120" i="17"/>
  <c r="I2121" i="17"/>
  <c r="I2122" i="17"/>
  <c r="I2123" i="17"/>
  <c r="I2124" i="17"/>
  <c r="I2125" i="17"/>
  <c r="I2126" i="17"/>
  <c r="I2127" i="17"/>
  <c r="I2128" i="17"/>
  <c r="I2129" i="17"/>
  <c r="I2130" i="17"/>
  <c r="I2131" i="17"/>
  <c r="I2132" i="17"/>
  <c r="I2133" i="17"/>
  <c r="I2134" i="17"/>
  <c r="I2135" i="17"/>
  <c r="I2136" i="17"/>
  <c r="I2137" i="17"/>
  <c r="I2138" i="17"/>
  <c r="I2139" i="17"/>
  <c r="I2140" i="17"/>
  <c r="I2141" i="17"/>
  <c r="I2142" i="17"/>
  <c r="I2143" i="17"/>
  <c r="I2144" i="17"/>
  <c r="I2145" i="17"/>
  <c r="I2146" i="17"/>
  <c r="I2147" i="17"/>
  <c r="I2148" i="17"/>
  <c r="I2149" i="17"/>
  <c r="I2150" i="17"/>
  <c r="I2151" i="17"/>
  <c r="I2152" i="17"/>
  <c r="I2153" i="17"/>
  <c r="I2154" i="17"/>
  <c r="I2155" i="17"/>
  <c r="I2156" i="17"/>
  <c r="I2157" i="17"/>
  <c r="I2158" i="17"/>
  <c r="I2159" i="17"/>
  <c r="I2160" i="17"/>
  <c r="I2161" i="17"/>
  <c r="I2162" i="17"/>
  <c r="I2163" i="17"/>
  <c r="I2164" i="17"/>
  <c r="I2165" i="17"/>
  <c r="I2166" i="17"/>
  <c r="I2167" i="17"/>
  <c r="I2168" i="17"/>
  <c r="I2169" i="17"/>
  <c r="I2170" i="17"/>
  <c r="I2171" i="17"/>
  <c r="I2172" i="17"/>
  <c r="I2173" i="17"/>
  <c r="I2174" i="17"/>
  <c r="I2175" i="17"/>
  <c r="I2176" i="17"/>
  <c r="I2177" i="17"/>
  <c r="I2178" i="17"/>
  <c r="I2179" i="17"/>
  <c r="I2180" i="17"/>
  <c r="I2181" i="17"/>
  <c r="I2182" i="17"/>
  <c r="I2183" i="17"/>
  <c r="I2184" i="17"/>
  <c r="I2185" i="17"/>
  <c r="I2186" i="17"/>
  <c r="I2187" i="17"/>
  <c r="I2188" i="17"/>
  <c r="I2189" i="17"/>
  <c r="I2190" i="17"/>
  <c r="I2191" i="17"/>
  <c r="I2192" i="17"/>
  <c r="I2193" i="17"/>
  <c r="I2194" i="17"/>
  <c r="I2195" i="17"/>
  <c r="I2196" i="17"/>
  <c r="I2197" i="17"/>
  <c r="I2198" i="17"/>
  <c r="I2199" i="17"/>
  <c r="I2200" i="17"/>
  <c r="I2201" i="17"/>
  <c r="I2202" i="17"/>
  <c r="I2203" i="17"/>
  <c r="I2204" i="17"/>
  <c r="I2205" i="17"/>
  <c r="I2206" i="17"/>
  <c r="I2207" i="17"/>
  <c r="I2208" i="17"/>
  <c r="I2209" i="17"/>
  <c r="I2210" i="17"/>
  <c r="I2211" i="17"/>
  <c r="I2212" i="17"/>
  <c r="I2213" i="17"/>
  <c r="I2214" i="17"/>
  <c r="I2215" i="17"/>
  <c r="I2216" i="17"/>
  <c r="I2217" i="17"/>
  <c r="I2218" i="17"/>
  <c r="I2219" i="17"/>
  <c r="I2220" i="17"/>
  <c r="I2221" i="17"/>
  <c r="I2222" i="17"/>
  <c r="I2223" i="17"/>
  <c r="I2224" i="17"/>
  <c r="I2225" i="17"/>
  <c r="I2226" i="17"/>
  <c r="I2227" i="17"/>
  <c r="I2228" i="17"/>
  <c r="I2229" i="17"/>
  <c r="I2230" i="17"/>
  <c r="I2231" i="17"/>
  <c r="I2232" i="17"/>
  <c r="I2233" i="17"/>
  <c r="I2234" i="17"/>
  <c r="I2235" i="17"/>
  <c r="I2236" i="17"/>
  <c r="I2237" i="17"/>
  <c r="I2238" i="17"/>
  <c r="I2239" i="17"/>
  <c r="I2240" i="17"/>
  <c r="I2241" i="17"/>
  <c r="I2242" i="17"/>
  <c r="I2243" i="17"/>
  <c r="I2244" i="17"/>
  <c r="I2245" i="17"/>
  <c r="I2246" i="17"/>
  <c r="I2247" i="17"/>
  <c r="I2248" i="17"/>
  <c r="I2249" i="17"/>
  <c r="I2250" i="17"/>
  <c r="I2251" i="17"/>
  <c r="I2252" i="17"/>
  <c r="I2253" i="17"/>
  <c r="I2254" i="17"/>
  <c r="I2255" i="17"/>
  <c r="I2256" i="17"/>
  <c r="I2257" i="17"/>
  <c r="I2258" i="17"/>
  <c r="I2259" i="17"/>
  <c r="I2260" i="17"/>
  <c r="I2261" i="17"/>
  <c r="I2262" i="17"/>
  <c r="I2263" i="17"/>
  <c r="I2264" i="17"/>
  <c r="I2265" i="17"/>
  <c r="I2266" i="17"/>
  <c r="I2267" i="17"/>
  <c r="I2268" i="17"/>
  <c r="I2269" i="17"/>
  <c r="I2270" i="17"/>
  <c r="I2271" i="17"/>
  <c r="I2272" i="17"/>
  <c r="I2273" i="17"/>
  <c r="I2274" i="17"/>
  <c r="I2275" i="17"/>
  <c r="I2276" i="17"/>
  <c r="I2277" i="17"/>
  <c r="I2278" i="17"/>
  <c r="I2279" i="17"/>
  <c r="I2280" i="17"/>
  <c r="I2281" i="17"/>
  <c r="I2282" i="17"/>
  <c r="I2283" i="17"/>
  <c r="I2284" i="17"/>
  <c r="I2285" i="17"/>
  <c r="I2286" i="17"/>
  <c r="I2287" i="17"/>
  <c r="I2288" i="17"/>
  <c r="I2289" i="17"/>
  <c r="I2290" i="17"/>
  <c r="I2291" i="17"/>
  <c r="I2292" i="17"/>
  <c r="I2293" i="17"/>
  <c r="I2294" i="17"/>
  <c r="I2295" i="17"/>
  <c r="I2296" i="17"/>
  <c r="I2297" i="17"/>
  <c r="I2298" i="17"/>
  <c r="I2299" i="17"/>
  <c r="I2300" i="17"/>
  <c r="I2301" i="17"/>
  <c r="I2302" i="17"/>
  <c r="I2303" i="17"/>
  <c r="I2304" i="17"/>
  <c r="I2305" i="17"/>
  <c r="I2306" i="17"/>
  <c r="I2307" i="17"/>
  <c r="I2308" i="17"/>
  <c r="I2309" i="17"/>
  <c r="I2310" i="17"/>
  <c r="I2311" i="17"/>
  <c r="I2312" i="17"/>
  <c r="I2313" i="17"/>
  <c r="I2314" i="17"/>
  <c r="I2315" i="17"/>
  <c r="I2316" i="17"/>
  <c r="I2317" i="17"/>
  <c r="I2318" i="17"/>
  <c r="I2319" i="17"/>
  <c r="I2320" i="17"/>
  <c r="I2321" i="17"/>
  <c r="I2322" i="17"/>
  <c r="I2323" i="17"/>
  <c r="I2324" i="17"/>
  <c r="I2325" i="17"/>
  <c r="I2326" i="17"/>
  <c r="I2327" i="17"/>
  <c r="I2328" i="17"/>
  <c r="I2329" i="17"/>
  <c r="I2330" i="17"/>
  <c r="I2331" i="17"/>
  <c r="I2332" i="17"/>
  <c r="I2333" i="17"/>
  <c r="I2334" i="17"/>
  <c r="I2335" i="17"/>
  <c r="I2336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379" i="17"/>
  <c r="H1380" i="17"/>
  <c r="H1381" i="17"/>
  <c r="H1382" i="17"/>
  <c r="H1383" i="17"/>
  <c r="H1384" i="17"/>
  <c r="H1385" i="17"/>
  <c r="H1386" i="17"/>
  <c r="H1387" i="17"/>
  <c r="H1388" i="17"/>
  <c r="H1389" i="17"/>
  <c r="H1390" i="17"/>
  <c r="H1391" i="17"/>
  <c r="H1392" i="17"/>
  <c r="H1393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3" i="17"/>
  <c r="H1434" i="17"/>
  <c r="H1435" i="17"/>
  <c r="H1436" i="17"/>
  <c r="H1437" i="17"/>
  <c r="H1438" i="17"/>
  <c r="H1439" i="17"/>
  <c r="H1440" i="17"/>
  <c r="H1441" i="17"/>
  <c r="H1442" i="17"/>
  <c r="H1443" i="17"/>
  <c r="H1444" i="17"/>
  <c r="H1445" i="17"/>
  <c r="H1446" i="17"/>
  <c r="H1447" i="17"/>
  <c r="H1448" i="17"/>
  <c r="H1449" i="17"/>
  <c r="H1450" i="17"/>
  <c r="H1451" i="17"/>
  <c r="H1452" i="17"/>
  <c r="H1453" i="17"/>
  <c r="H1454" i="17"/>
  <c r="H1455" i="17"/>
  <c r="H1456" i="17"/>
  <c r="H1457" i="17"/>
  <c r="H1458" i="17"/>
  <c r="H1459" i="17"/>
  <c r="H1460" i="17"/>
  <c r="H1461" i="17"/>
  <c r="H1462" i="17"/>
  <c r="H1463" i="17"/>
  <c r="H1464" i="17"/>
  <c r="H1465" i="17"/>
  <c r="H1466" i="17"/>
  <c r="H1467" i="17"/>
  <c r="H1468" i="17"/>
  <c r="H1469" i="17"/>
  <c r="H1470" i="17"/>
  <c r="H1471" i="17"/>
  <c r="H1472" i="17"/>
  <c r="H1473" i="17"/>
  <c r="H1474" i="17"/>
  <c r="H1475" i="17"/>
  <c r="H1476" i="17"/>
  <c r="H1477" i="17"/>
  <c r="H1478" i="17"/>
  <c r="H1479" i="17"/>
  <c r="H1480" i="17"/>
  <c r="H1481" i="17"/>
  <c r="H1482" i="17"/>
  <c r="H1483" i="17"/>
  <c r="H1484" i="17"/>
  <c r="H1485" i="17"/>
  <c r="H1486" i="17"/>
  <c r="H1487" i="17"/>
  <c r="H1488" i="17"/>
  <c r="H1489" i="17"/>
  <c r="H1490" i="17"/>
  <c r="H1491" i="17"/>
  <c r="H1492" i="17"/>
  <c r="H1493" i="17"/>
  <c r="H1494" i="17"/>
  <c r="H1495" i="17"/>
  <c r="H1496" i="17"/>
  <c r="H1497" i="17"/>
  <c r="H1498" i="17"/>
  <c r="H1499" i="17"/>
  <c r="H1500" i="17"/>
  <c r="H1501" i="17"/>
  <c r="H1502" i="17"/>
  <c r="H1503" i="17"/>
  <c r="H1504" i="17"/>
  <c r="H1505" i="17"/>
  <c r="H1506" i="17"/>
  <c r="H1507" i="17"/>
  <c r="H1508" i="17"/>
  <c r="H1509" i="17"/>
  <c r="H1510" i="17"/>
  <c r="H1511" i="17"/>
  <c r="H1512" i="17"/>
  <c r="H1513" i="17"/>
  <c r="H1514" i="17"/>
  <c r="H1515" i="17"/>
  <c r="H1516" i="17"/>
  <c r="H1517" i="17"/>
  <c r="H1518" i="17"/>
  <c r="H1519" i="17"/>
  <c r="H1520" i="17"/>
  <c r="H1521" i="17"/>
  <c r="H1522" i="17"/>
  <c r="H1523" i="17"/>
  <c r="H1524" i="17"/>
  <c r="H1525" i="17"/>
  <c r="H1526" i="17"/>
  <c r="H1527" i="17"/>
  <c r="H1528" i="17"/>
  <c r="H1529" i="17"/>
  <c r="H1530" i="17"/>
  <c r="H1531" i="17"/>
  <c r="H1532" i="17"/>
  <c r="H1533" i="17"/>
  <c r="H1534" i="17"/>
  <c r="H1535" i="17"/>
  <c r="H1536" i="17"/>
  <c r="H1537" i="17"/>
  <c r="H1538" i="17"/>
  <c r="H1539" i="17"/>
  <c r="H1540" i="17"/>
  <c r="H1541" i="17"/>
  <c r="H1542" i="17"/>
  <c r="H1543" i="17"/>
  <c r="H1544" i="17"/>
  <c r="H1545" i="17"/>
  <c r="H1546" i="17"/>
  <c r="H1547" i="17"/>
  <c r="H1548" i="17"/>
  <c r="H1549" i="17"/>
  <c r="H1550" i="17"/>
  <c r="H1551" i="17"/>
  <c r="H1552" i="17"/>
  <c r="H1553" i="17"/>
  <c r="H1554" i="17"/>
  <c r="H1555" i="17"/>
  <c r="H1556" i="17"/>
  <c r="H1557" i="17"/>
  <c r="H1558" i="17"/>
  <c r="H1559" i="17"/>
  <c r="H1560" i="17"/>
  <c r="H1561" i="17"/>
  <c r="H1562" i="17"/>
  <c r="H1563" i="17"/>
  <c r="H1564" i="17"/>
  <c r="H1565" i="17"/>
  <c r="H1566" i="17"/>
  <c r="H1567" i="17"/>
  <c r="H1568" i="17"/>
  <c r="H1569" i="17"/>
  <c r="H1570" i="17"/>
  <c r="H1571" i="17"/>
  <c r="H1572" i="17"/>
  <c r="H1573" i="17"/>
  <c r="H1574" i="17"/>
  <c r="H1575" i="17"/>
  <c r="H1576" i="17"/>
  <c r="H1577" i="17"/>
  <c r="H1578" i="17"/>
  <c r="H1579" i="17"/>
  <c r="H1580" i="17"/>
  <c r="H1581" i="17"/>
  <c r="H1582" i="17"/>
  <c r="H1583" i="17"/>
  <c r="H1584" i="17"/>
  <c r="H1585" i="17"/>
  <c r="H1586" i="17"/>
  <c r="H1587" i="17"/>
  <c r="H1588" i="17"/>
  <c r="H1589" i="17"/>
  <c r="H1590" i="17"/>
  <c r="H1591" i="17"/>
  <c r="H1592" i="17"/>
  <c r="H1593" i="17"/>
  <c r="H1594" i="17"/>
  <c r="H1595" i="17"/>
  <c r="H1596" i="17"/>
  <c r="H1597" i="17"/>
  <c r="H1598" i="17"/>
  <c r="H1599" i="17"/>
  <c r="H1600" i="17"/>
  <c r="H1601" i="17"/>
  <c r="H1602" i="17"/>
  <c r="H1603" i="17"/>
  <c r="H1604" i="17"/>
  <c r="H1605" i="17"/>
  <c r="H1606" i="17"/>
  <c r="H1607" i="17"/>
  <c r="H1608" i="17"/>
  <c r="H1609" i="17"/>
  <c r="H1610" i="17"/>
  <c r="H1611" i="17"/>
  <c r="H1612" i="17"/>
  <c r="H1613" i="17"/>
  <c r="H1614" i="17"/>
  <c r="H1615" i="17"/>
  <c r="H1616" i="17"/>
  <c r="H1617" i="17"/>
  <c r="H1618" i="17"/>
  <c r="H1619" i="17"/>
  <c r="H1620" i="17"/>
  <c r="H1621" i="17"/>
  <c r="H1622" i="17"/>
  <c r="H1623" i="17"/>
  <c r="H1624" i="17"/>
  <c r="H1625" i="17"/>
  <c r="H1626" i="17"/>
  <c r="H1627" i="17"/>
  <c r="H1628" i="17"/>
  <c r="H1629" i="17"/>
  <c r="H1630" i="17"/>
  <c r="H1631" i="17"/>
  <c r="H1632" i="17"/>
  <c r="H1633" i="17"/>
  <c r="H1634" i="17"/>
  <c r="H1635" i="17"/>
  <c r="H1636" i="17"/>
  <c r="H1637" i="17"/>
  <c r="H1638" i="17"/>
  <c r="H1639" i="17"/>
  <c r="H1640" i="17"/>
  <c r="H1641" i="17"/>
  <c r="H1642" i="17"/>
  <c r="H1643" i="17"/>
  <c r="H1644" i="17"/>
  <c r="H1645" i="17"/>
  <c r="H1646" i="17"/>
  <c r="H1647" i="17"/>
  <c r="H1648" i="17"/>
  <c r="H1649" i="17"/>
  <c r="H1650" i="17"/>
  <c r="H1651" i="17"/>
  <c r="H1652" i="17"/>
  <c r="H1653" i="17"/>
  <c r="H1654" i="17"/>
  <c r="H1655" i="17"/>
  <c r="H1656" i="17"/>
  <c r="H1657" i="17"/>
  <c r="H1658" i="17"/>
  <c r="H1659" i="17"/>
  <c r="H1660" i="17"/>
  <c r="H1661" i="17"/>
  <c r="H1662" i="17"/>
  <c r="H1663" i="17"/>
  <c r="H1664" i="17"/>
  <c r="H1665" i="17"/>
  <c r="H1666" i="17"/>
  <c r="H1667" i="17"/>
  <c r="H1668" i="17"/>
  <c r="H1669" i="17"/>
  <c r="H1670" i="17"/>
  <c r="H1671" i="17"/>
  <c r="H1672" i="17"/>
  <c r="H1673" i="17"/>
  <c r="H1674" i="17"/>
  <c r="H1675" i="17"/>
  <c r="H1676" i="17"/>
  <c r="H1677" i="17"/>
  <c r="H1678" i="17"/>
  <c r="H1679" i="17"/>
  <c r="H1680" i="17"/>
  <c r="H1681" i="17"/>
  <c r="H1682" i="17"/>
  <c r="H1683" i="17"/>
  <c r="H1684" i="17"/>
  <c r="H1685" i="17"/>
  <c r="H1686" i="17"/>
  <c r="H1687" i="17"/>
  <c r="H1688" i="17"/>
  <c r="H1689" i="17"/>
  <c r="H1690" i="17"/>
  <c r="H1691" i="17"/>
  <c r="H1692" i="17"/>
  <c r="H1693" i="17"/>
  <c r="H1694" i="17"/>
  <c r="H1695" i="17"/>
  <c r="H1696" i="17"/>
  <c r="H1697" i="17"/>
  <c r="H1698" i="17"/>
  <c r="H1699" i="17"/>
  <c r="H1700" i="17"/>
  <c r="H1701" i="17"/>
  <c r="H1702" i="17"/>
  <c r="H1703" i="17"/>
  <c r="H1704" i="17"/>
  <c r="H1705" i="17"/>
  <c r="H1706" i="17"/>
  <c r="H1707" i="17"/>
  <c r="H1708" i="17"/>
  <c r="H1709" i="17"/>
  <c r="H1710" i="17"/>
  <c r="H1711" i="17"/>
  <c r="H1712" i="17"/>
  <c r="H1713" i="17"/>
  <c r="H1714" i="17"/>
  <c r="H1715" i="17"/>
  <c r="H1716" i="17"/>
  <c r="H1717" i="17"/>
  <c r="H1718" i="17"/>
  <c r="H1719" i="17"/>
  <c r="H1720" i="17"/>
  <c r="H1721" i="17"/>
  <c r="H1722" i="17"/>
  <c r="H1723" i="17"/>
  <c r="H1724" i="17"/>
  <c r="H1725" i="17"/>
  <c r="H1726" i="17"/>
  <c r="H1727" i="17"/>
  <c r="H1728" i="17"/>
  <c r="H1729" i="17"/>
  <c r="H1730" i="17"/>
  <c r="H1731" i="17"/>
  <c r="H1732" i="17"/>
  <c r="H1733" i="17"/>
  <c r="H1734" i="17"/>
  <c r="H1735" i="17"/>
  <c r="H1736" i="17"/>
  <c r="H1737" i="17"/>
  <c r="H1738" i="17"/>
  <c r="H1739" i="17"/>
  <c r="H1740" i="17"/>
  <c r="H1741" i="17"/>
  <c r="H1742" i="17"/>
  <c r="H1743" i="17"/>
  <c r="H1744" i="17"/>
  <c r="H1745" i="17"/>
  <c r="H1746" i="17"/>
  <c r="H1747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3" i="17"/>
  <c r="H1764" i="17"/>
  <c r="H1765" i="17"/>
  <c r="H1766" i="17"/>
  <c r="H1767" i="17"/>
  <c r="H1768" i="17"/>
  <c r="H1769" i="17"/>
  <c r="H1770" i="17"/>
  <c r="H1771" i="17"/>
  <c r="H1772" i="17"/>
  <c r="H1773" i="17"/>
  <c r="H1774" i="17"/>
  <c r="H1775" i="17"/>
  <c r="H1776" i="17"/>
  <c r="H1777" i="17"/>
  <c r="H1778" i="17"/>
  <c r="H1779" i="17"/>
  <c r="H1780" i="17"/>
  <c r="H1781" i="17"/>
  <c r="H1782" i="17"/>
  <c r="H1783" i="17"/>
  <c r="H1784" i="17"/>
  <c r="H1785" i="17"/>
  <c r="H1786" i="17"/>
  <c r="H1787" i="17"/>
  <c r="H1788" i="17"/>
  <c r="H1789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01" i="17"/>
  <c r="H1802" i="17"/>
  <c r="H1803" i="17"/>
  <c r="H1804" i="17"/>
  <c r="H1805" i="17"/>
  <c r="H1806" i="17"/>
  <c r="H1807" i="17"/>
  <c r="H1808" i="17"/>
  <c r="H1809" i="17"/>
  <c r="H1810" i="17"/>
  <c r="H1811" i="17"/>
  <c r="H1812" i="17"/>
  <c r="H1813" i="17"/>
  <c r="H1814" i="17"/>
  <c r="H1815" i="17"/>
  <c r="H1816" i="17"/>
  <c r="H1817" i="17"/>
  <c r="H1818" i="17"/>
  <c r="H1819" i="17"/>
  <c r="H1820" i="17"/>
  <c r="H1821" i="17"/>
  <c r="H1822" i="17"/>
  <c r="H1823" i="17"/>
  <c r="H1824" i="17"/>
  <c r="H1825" i="17"/>
  <c r="H1826" i="17"/>
  <c r="H1827" i="17"/>
  <c r="H1828" i="17"/>
  <c r="H1829" i="17"/>
  <c r="H1830" i="17"/>
  <c r="H1831" i="17"/>
  <c r="H1832" i="17"/>
  <c r="H1833" i="17"/>
  <c r="H1834" i="17"/>
  <c r="H1835" i="17"/>
  <c r="H1836" i="17"/>
  <c r="H1837" i="17"/>
  <c r="H1838" i="17"/>
  <c r="H1839" i="17"/>
  <c r="H1840" i="17"/>
  <c r="H1841" i="17"/>
  <c r="H1842" i="17"/>
  <c r="H1843" i="17"/>
  <c r="H1844" i="17"/>
  <c r="H1845" i="17"/>
  <c r="H1846" i="17"/>
  <c r="H1847" i="17"/>
  <c r="H1848" i="17"/>
  <c r="H1849" i="17"/>
  <c r="H1850" i="17"/>
  <c r="H1851" i="17"/>
  <c r="H1852" i="17"/>
  <c r="H1853" i="17"/>
  <c r="H1854" i="17"/>
  <c r="H1855" i="17"/>
  <c r="H1856" i="17"/>
  <c r="H1857" i="17"/>
  <c r="H1858" i="17"/>
  <c r="H1859" i="17"/>
  <c r="H1860" i="17"/>
  <c r="H1861" i="17"/>
  <c r="H1862" i="17"/>
  <c r="H1863" i="17"/>
  <c r="H1864" i="17"/>
  <c r="H1865" i="17"/>
  <c r="H1866" i="17"/>
  <c r="H1867" i="17"/>
  <c r="H1868" i="17"/>
  <c r="H1869" i="17"/>
  <c r="H1870" i="17"/>
  <c r="H1871" i="17"/>
  <c r="H1872" i="17"/>
  <c r="H1873" i="17"/>
  <c r="H1874" i="17"/>
  <c r="H1875" i="17"/>
  <c r="H1876" i="17"/>
  <c r="H1877" i="17"/>
  <c r="H1878" i="17"/>
  <c r="H1879" i="17"/>
  <c r="H1880" i="17"/>
  <c r="H1881" i="17"/>
  <c r="H1882" i="17"/>
  <c r="H1883" i="17"/>
  <c r="H1884" i="17"/>
  <c r="H1885" i="17"/>
  <c r="H1886" i="17"/>
  <c r="H1887" i="17"/>
  <c r="H1888" i="17"/>
  <c r="H1889" i="17"/>
  <c r="H1890" i="17"/>
  <c r="H1891" i="17"/>
  <c r="H1892" i="17"/>
  <c r="H1893" i="17"/>
  <c r="H1894" i="17"/>
  <c r="H1895" i="17"/>
  <c r="H1896" i="17"/>
  <c r="H1897" i="17"/>
  <c r="H1898" i="17"/>
  <c r="H1899" i="17"/>
  <c r="H1900" i="17"/>
  <c r="H1901" i="17"/>
  <c r="H1902" i="17"/>
  <c r="H1903" i="17"/>
  <c r="H1904" i="17"/>
  <c r="H1905" i="17"/>
  <c r="H1906" i="17"/>
  <c r="H1907" i="17"/>
  <c r="H1908" i="17"/>
  <c r="H1909" i="17"/>
  <c r="H1910" i="17"/>
  <c r="H1911" i="17"/>
  <c r="H1912" i="17"/>
  <c r="H1913" i="17"/>
  <c r="H1914" i="17"/>
  <c r="H1915" i="17"/>
  <c r="H1916" i="17"/>
  <c r="H1917" i="17"/>
  <c r="H1918" i="17"/>
  <c r="H1919" i="17"/>
  <c r="H1920" i="17"/>
  <c r="H1921" i="17"/>
  <c r="H1922" i="17"/>
  <c r="H1923" i="17"/>
  <c r="H1924" i="17"/>
  <c r="H1925" i="17"/>
  <c r="H1926" i="17"/>
  <c r="H1927" i="17"/>
  <c r="H1928" i="17"/>
  <c r="H1929" i="17"/>
  <c r="H1930" i="17"/>
  <c r="H1931" i="17"/>
  <c r="H1932" i="17"/>
  <c r="H1933" i="17"/>
  <c r="H1934" i="17"/>
  <c r="H1935" i="17"/>
  <c r="H1936" i="17"/>
  <c r="H1937" i="17"/>
  <c r="H1938" i="17"/>
  <c r="H1939" i="17"/>
  <c r="H1940" i="17"/>
  <c r="H1941" i="17"/>
  <c r="H1942" i="17"/>
  <c r="H1943" i="17"/>
  <c r="H1944" i="17"/>
  <c r="H1945" i="17"/>
  <c r="H1946" i="17"/>
  <c r="H1947" i="17"/>
  <c r="H1948" i="17"/>
  <c r="H1949" i="17"/>
  <c r="H1950" i="17"/>
  <c r="H1951" i="17"/>
  <c r="H1952" i="17"/>
  <c r="H1953" i="17"/>
  <c r="H1954" i="17"/>
  <c r="H1955" i="17"/>
  <c r="H1956" i="17"/>
  <c r="H1957" i="17"/>
  <c r="H1958" i="17"/>
  <c r="H1959" i="17"/>
  <c r="H1960" i="17"/>
  <c r="H1961" i="17"/>
  <c r="H1962" i="17"/>
  <c r="H1963" i="17"/>
  <c r="H1964" i="17"/>
  <c r="H1965" i="17"/>
  <c r="H1966" i="17"/>
  <c r="H1967" i="17"/>
  <c r="H1968" i="17"/>
  <c r="H1969" i="17"/>
  <c r="H1970" i="17"/>
  <c r="H1971" i="17"/>
  <c r="H1972" i="17"/>
  <c r="H1973" i="17"/>
  <c r="H1974" i="17"/>
  <c r="H1975" i="17"/>
  <c r="H1976" i="17"/>
  <c r="H1977" i="17"/>
  <c r="H1978" i="17"/>
  <c r="H1979" i="17"/>
  <c r="H1980" i="17"/>
  <c r="H1981" i="17"/>
  <c r="H1982" i="17"/>
  <c r="H1983" i="17"/>
  <c r="H1984" i="17"/>
  <c r="H1985" i="17"/>
  <c r="H1986" i="17"/>
  <c r="H1987" i="17"/>
  <c r="H1988" i="17"/>
  <c r="H1989" i="17"/>
  <c r="H1990" i="17"/>
  <c r="H1991" i="17"/>
  <c r="H1992" i="17"/>
  <c r="H1993" i="17"/>
  <c r="H1994" i="17"/>
  <c r="H1995" i="17"/>
  <c r="H1996" i="17"/>
  <c r="H1997" i="17"/>
  <c r="H1998" i="17"/>
  <c r="H1999" i="17"/>
  <c r="H2000" i="17"/>
  <c r="H2001" i="17"/>
  <c r="H2002" i="17"/>
  <c r="H2003" i="17"/>
  <c r="H2004" i="17"/>
  <c r="H2005" i="17"/>
  <c r="H2006" i="17"/>
  <c r="H2007" i="17"/>
  <c r="H2008" i="17"/>
  <c r="H2009" i="17"/>
  <c r="H2010" i="17"/>
  <c r="H2011" i="17"/>
  <c r="H2012" i="17"/>
  <c r="H2013" i="17"/>
  <c r="H2014" i="17"/>
  <c r="H2015" i="17"/>
  <c r="H2016" i="17"/>
  <c r="H2017" i="17"/>
  <c r="H2018" i="17"/>
  <c r="H2019" i="17"/>
  <c r="H2020" i="17"/>
  <c r="H2021" i="17"/>
  <c r="H2022" i="17"/>
  <c r="H2023" i="17"/>
  <c r="H2024" i="17"/>
  <c r="H2025" i="17"/>
  <c r="H2026" i="17"/>
  <c r="H2027" i="17"/>
  <c r="H2028" i="17"/>
  <c r="H2029" i="17"/>
  <c r="H2030" i="17"/>
  <c r="H2031" i="17"/>
  <c r="H2032" i="17"/>
  <c r="H2033" i="17"/>
  <c r="H2034" i="17"/>
  <c r="H2035" i="17"/>
  <c r="H2036" i="17"/>
  <c r="H2037" i="17"/>
  <c r="H2038" i="17"/>
  <c r="H2039" i="17"/>
  <c r="H2040" i="17"/>
  <c r="H2041" i="17"/>
  <c r="H2042" i="17"/>
  <c r="H2043" i="17"/>
  <c r="H2044" i="17"/>
  <c r="H2045" i="17"/>
  <c r="H2046" i="17"/>
  <c r="H2047" i="17"/>
  <c r="H2048" i="17"/>
  <c r="H2049" i="17"/>
  <c r="H2050" i="17"/>
  <c r="H2051" i="17"/>
  <c r="H2052" i="17"/>
  <c r="H2053" i="17"/>
  <c r="H2054" i="17"/>
  <c r="H2055" i="17"/>
  <c r="H2056" i="17"/>
  <c r="H2057" i="17"/>
  <c r="H2058" i="17"/>
  <c r="H2059" i="17"/>
  <c r="H2060" i="17"/>
  <c r="H2061" i="17"/>
  <c r="H2062" i="17"/>
  <c r="H2063" i="17"/>
  <c r="H2064" i="17"/>
  <c r="H2065" i="17"/>
  <c r="H2066" i="17"/>
  <c r="H2067" i="17"/>
  <c r="H2068" i="17"/>
  <c r="H2069" i="17"/>
  <c r="H2070" i="17"/>
  <c r="H2071" i="17"/>
  <c r="H2072" i="17"/>
  <c r="H2073" i="17"/>
  <c r="H2074" i="17"/>
  <c r="H2075" i="17"/>
  <c r="H2076" i="17"/>
  <c r="H2077" i="17"/>
  <c r="H2078" i="17"/>
  <c r="H2079" i="17"/>
  <c r="H2080" i="17"/>
  <c r="H2081" i="17"/>
  <c r="H2082" i="17"/>
  <c r="H2083" i="17"/>
  <c r="H2084" i="17"/>
  <c r="H2085" i="17"/>
  <c r="H2086" i="17"/>
  <c r="H2087" i="17"/>
  <c r="H2088" i="17"/>
  <c r="H2089" i="17"/>
  <c r="H2090" i="17"/>
  <c r="H2091" i="17"/>
  <c r="H2092" i="17"/>
  <c r="H2093" i="17"/>
  <c r="H2094" i="17"/>
  <c r="H2095" i="17"/>
  <c r="H2096" i="17"/>
  <c r="H2097" i="17"/>
  <c r="H2098" i="17"/>
  <c r="H2099" i="17"/>
  <c r="H2100" i="17"/>
  <c r="H2101" i="17"/>
  <c r="H2102" i="17"/>
  <c r="H2103" i="17"/>
  <c r="H2104" i="17"/>
  <c r="H2105" i="17"/>
  <c r="H2106" i="17"/>
  <c r="H2107" i="17"/>
  <c r="H2108" i="17"/>
  <c r="H2109" i="17"/>
  <c r="H2110" i="17"/>
  <c r="H2111" i="17"/>
  <c r="H2112" i="17"/>
  <c r="H2113" i="17"/>
  <c r="H2114" i="17"/>
  <c r="H2115" i="17"/>
  <c r="H2116" i="17"/>
  <c r="H2117" i="17"/>
  <c r="H2118" i="17"/>
  <c r="H2119" i="17"/>
  <c r="H2120" i="17"/>
  <c r="H2121" i="17"/>
  <c r="H2122" i="17"/>
  <c r="H2123" i="17"/>
  <c r="H2124" i="17"/>
  <c r="H2125" i="17"/>
  <c r="H2126" i="17"/>
  <c r="H2127" i="17"/>
  <c r="H2128" i="17"/>
  <c r="H2129" i="17"/>
  <c r="H2130" i="17"/>
  <c r="H2131" i="17"/>
  <c r="H2132" i="17"/>
  <c r="H2133" i="17"/>
  <c r="H2134" i="17"/>
  <c r="H2135" i="17"/>
  <c r="H2136" i="17"/>
  <c r="H2137" i="17"/>
  <c r="H2138" i="17"/>
  <c r="H2139" i="17"/>
  <c r="H2140" i="17"/>
  <c r="H2141" i="17"/>
  <c r="H2142" i="17"/>
  <c r="H2143" i="17"/>
  <c r="H2144" i="17"/>
  <c r="H2145" i="17"/>
  <c r="H2146" i="17"/>
  <c r="H2147" i="17"/>
  <c r="H2148" i="17"/>
  <c r="H2149" i="17"/>
  <c r="H2150" i="17"/>
  <c r="H2151" i="17"/>
  <c r="H2152" i="17"/>
  <c r="H2153" i="17"/>
  <c r="H2154" i="17"/>
  <c r="H2155" i="17"/>
  <c r="H2156" i="17"/>
  <c r="H2157" i="17"/>
  <c r="H2158" i="17"/>
  <c r="H2159" i="17"/>
  <c r="H2160" i="17"/>
  <c r="H2161" i="17"/>
  <c r="H2162" i="17"/>
  <c r="H2163" i="17"/>
  <c r="H2164" i="17"/>
  <c r="H2165" i="17"/>
  <c r="H2166" i="17"/>
  <c r="H2167" i="17"/>
  <c r="H2168" i="17"/>
  <c r="H2169" i="17"/>
  <c r="H2170" i="17"/>
  <c r="H2171" i="17"/>
  <c r="H2172" i="17"/>
  <c r="H2173" i="17"/>
  <c r="H2174" i="17"/>
  <c r="H2175" i="17"/>
  <c r="H2176" i="17"/>
  <c r="H2177" i="17"/>
  <c r="H2178" i="17"/>
  <c r="H2179" i="17"/>
  <c r="H2180" i="17"/>
  <c r="H2181" i="17"/>
  <c r="H2182" i="17"/>
  <c r="H2183" i="17"/>
  <c r="H2184" i="17"/>
  <c r="H2185" i="17"/>
  <c r="H2186" i="17"/>
  <c r="H2187" i="17"/>
  <c r="H2188" i="17"/>
  <c r="H2189" i="17"/>
  <c r="H2190" i="17"/>
  <c r="H2191" i="17"/>
  <c r="H2192" i="17"/>
  <c r="H2193" i="17"/>
  <c r="H2194" i="17"/>
  <c r="H2195" i="17"/>
  <c r="H2196" i="17"/>
  <c r="H2197" i="17"/>
  <c r="H2198" i="17"/>
  <c r="H2199" i="17"/>
  <c r="H2200" i="17"/>
  <c r="H2201" i="17"/>
  <c r="H2202" i="17"/>
  <c r="H2203" i="17"/>
  <c r="H2204" i="17"/>
  <c r="H2205" i="17"/>
  <c r="H2206" i="17"/>
  <c r="H2207" i="17"/>
  <c r="H2208" i="17"/>
  <c r="H2209" i="17"/>
  <c r="H2210" i="17"/>
  <c r="H2211" i="17"/>
  <c r="H2212" i="17"/>
  <c r="H2213" i="17"/>
  <c r="H2214" i="17"/>
  <c r="H2215" i="17"/>
  <c r="H2216" i="17"/>
  <c r="H2217" i="17"/>
  <c r="H2218" i="17"/>
  <c r="H2219" i="17"/>
  <c r="H2220" i="17"/>
  <c r="H2221" i="17"/>
  <c r="H2222" i="17"/>
  <c r="H2223" i="17"/>
  <c r="H2224" i="17"/>
  <c r="H2225" i="17"/>
  <c r="H2226" i="17"/>
  <c r="H2227" i="17"/>
  <c r="H2228" i="17"/>
  <c r="H2229" i="17"/>
  <c r="H2230" i="17"/>
  <c r="H2231" i="17"/>
  <c r="H2232" i="17"/>
  <c r="H2233" i="17"/>
  <c r="H2234" i="17"/>
  <c r="H2235" i="17"/>
  <c r="H2236" i="17"/>
  <c r="H2237" i="17"/>
  <c r="H2238" i="17"/>
  <c r="H2239" i="17"/>
  <c r="H2240" i="17"/>
  <c r="H2241" i="17"/>
  <c r="H2242" i="17"/>
  <c r="H2243" i="17"/>
  <c r="H2244" i="17"/>
  <c r="H2245" i="17"/>
  <c r="H2246" i="17"/>
  <c r="H2247" i="17"/>
  <c r="H2248" i="17"/>
  <c r="H2249" i="17"/>
  <c r="H2250" i="17"/>
  <c r="H2251" i="17"/>
  <c r="H2252" i="17"/>
  <c r="H2253" i="17"/>
  <c r="H2254" i="17"/>
  <c r="H2255" i="17"/>
  <c r="H2256" i="17"/>
  <c r="H2257" i="17"/>
  <c r="H2258" i="17"/>
  <c r="H2259" i="17"/>
  <c r="H2260" i="17"/>
  <c r="H2261" i="17"/>
  <c r="H2262" i="17"/>
  <c r="H2263" i="17"/>
  <c r="H2264" i="17"/>
  <c r="H2265" i="17"/>
  <c r="H2266" i="17"/>
  <c r="H2267" i="17"/>
  <c r="H2268" i="17"/>
  <c r="H2269" i="17"/>
  <c r="H2270" i="17"/>
  <c r="H2271" i="17"/>
  <c r="H2272" i="17"/>
  <c r="H2273" i="17"/>
  <c r="H2274" i="17"/>
  <c r="H2275" i="17"/>
  <c r="H2276" i="17"/>
  <c r="H2277" i="17"/>
  <c r="H2278" i="17"/>
  <c r="H2279" i="17"/>
  <c r="H2280" i="17"/>
  <c r="H2281" i="17"/>
  <c r="H2282" i="17"/>
  <c r="H2283" i="17"/>
  <c r="H2284" i="17"/>
  <c r="H2285" i="17"/>
  <c r="H2286" i="17"/>
  <c r="H2287" i="17"/>
  <c r="H2288" i="17"/>
  <c r="H2289" i="17"/>
  <c r="H2290" i="17"/>
  <c r="H2291" i="17"/>
  <c r="H2292" i="17"/>
  <c r="H2293" i="17"/>
  <c r="H2294" i="17"/>
  <c r="H2295" i="17"/>
  <c r="H2296" i="17"/>
  <c r="H2297" i="17"/>
  <c r="H2298" i="17"/>
  <c r="H2299" i="17"/>
  <c r="H2300" i="17"/>
  <c r="H2301" i="17"/>
  <c r="H2302" i="17"/>
  <c r="H2303" i="17"/>
  <c r="H2304" i="17"/>
  <c r="H2305" i="17"/>
  <c r="H2306" i="17"/>
  <c r="H2307" i="17"/>
  <c r="H2308" i="17"/>
  <c r="H2309" i="17"/>
  <c r="H2310" i="17"/>
  <c r="H2311" i="17"/>
  <c r="H2312" i="17"/>
  <c r="H2313" i="17"/>
  <c r="H2314" i="17"/>
  <c r="H2315" i="17"/>
  <c r="H2316" i="17"/>
  <c r="H2317" i="17"/>
  <c r="H2318" i="17"/>
  <c r="H2319" i="17"/>
  <c r="H2320" i="17"/>
  <c r="H2321" i="17"/>
  <c r="H2322" i="17"/>
  <c r="H2323" i="17"/>
  <c r="H2324" i="17"/>
  <c r="H2325" i="17"/>
  <c r="H2326" i="17"/>
  <c r="H2327" i="17"/>
  <c r="H2328" i="17"/>
  <c r="H2329" i="17"/>
  <c r="H2330" i="17"/>
  <c r="H2331" i="17"/>
  <c r="H2332" i="17"/>
  <c r="H2333" i="17"/>
  <c r="H2334" i="17"/>
  <c r="H2335" i="17"/>
  <c r="H2336" i="17"/>
  <c r="G2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G732" i="17"/>
  <c r="G733" i="17"/>
  <c r="G734" i="17"/>
  <c r="G735" i="17"/>
  <c r="G736" i="17"/>
  <c r="G737" i="17"/>
  <c r="G738" i="17"/>
  <c r="G739" i="17"/>
  <c r="G740" i="17"/>
  <c r="G741" i="17"/>
  <c r="G742" i="17"/>
  <c r="G743" i="17"/>
  <c r="G744" i="17"/>
  <c r="G745" i="17"/>
  <c r="G746" i="17"/>
  <c r="G747" i="17"/>
  <c r="G748" i="17"/>
  <c r="G749" i="17"/>
  <c r="G750" i="17"/>
  <c r="G751" i="17"/>
  <c r="G752" i="17"/>
  <c r="G753" i="17"/>
  <c r="G754" i="17"/>
  <c r="G755" i="17"/>
  <c r="G756" i="17"/>
  <c r="G757" i="17"/>
  <c r="G758" i="17"/>
  <c r="G759" i="17"/>
  <c r="G760" i="17"/>
  <c r="G761" i="17"/>
  <c r="G762" i="17"/>
  <c r="G763" i="17"/>
  <c r="G764" i="17"/>
  <c r="G765" i="17"/>
  <c r="G766" i="17"/>
  <c r="G767" i="17"/>
  <c r="G768" i="17"/>
  <c r="G769" i="17"/>
  <c r="G770" i="17"/>
  <c r="G771" i="17"/>
  <c r="G772" i="17"/>
  <c r="G773" i="17"/>
  <c r="G774" i="17"/>
  <c r="G775" i="17"/>
  <c r="G776" i="17"/>
  <c r="G777" i="17"/>
  <c r="G778" i="17"/>
  <c r="G779" i="17"/>
  <c r="G780" i="17"/>
  <c r="G781" i="17"/>
  <c r="G782" i="17"/>
  <c r="G783" i="17"/>
  <c r="G784" i="17"/>
  <c r="G785" i="17"/>
  <c r="G786" i="17"/>
  <c r="G787" i="17"/>
  <c r="G788" i="17"/>
  <c r="G789" i="17"/>
  <c r="G790" i="17"/>
  <c r="G791" i="17"/>
  <c r="G792" i="17"/>
  <c r="G793" i="17"/>
  <c r="G794" i="17"/>
  <c r="G795" i="17"/>
  <c r="G796" i="17"/>
  <c r="G797" i="17"/>
  <c r="G798" i="17"/>
  <c r="G799" i="17"/>
  <c r="G800" i="17"/>
  <c r="G801" i="17"/>
  <c r="G802" i="17"/>
  <c r="G803" i="17"/>
  <c r="G804" i="17"/>
  <c r="G805" i="17"/>
  <c r="G806" i="17"/>
  <c r="G807" i="17"/>
  <c r="G808" i="17"/>
  <c r="G809" i="17"/>
  <c r="G810" i="17"/>
  <c r="G811" i="17"/>
  <c r="G812" i="17"/>
  <c r="G813" i="17"/>
  <c r="G814" i="17"/>
  <c r="G815" i="17"/>
  <c r="G816" i="17"/>
  <c r="G817" i="17"/>
  <c r="G818" i="17"/>
  <c r="G819" i="17"/>
  <c r="G820" i="17"/>
  <c r="G821" i="17"/>
  <c r="G822" i="17"/>
  <c r="G823" i="17"/>
  <c r="G824" i="17"/>
  <c r="G825" i="17"/>
  <c r="G826" i="17"/>
  <c r="G827" i="17"/>
  <c r="G828" i="17"/>
  <c r="G829" i="17"/>
  <c r="G830" i="17"/>
  <c r="G831" i="17"/>
  <c r="G832" i="17"/>
  <c r="G833" i="17"/>
  <c r="G834" i="17"/>
  <c r="G835" i="17"/>
  <c r="G836" i="17"/>
  <c r="G837" i="17"/>
  <c r="G838" i="17"/>
  <c r="G839" i="17"/>
  <c r="G840" i="17"/>
  <c r="G841" i="17"/>
  <c r="G842" i="17"/>
  <c r="G843" i="17"/>
  <c r="G844" i="17"/>
  <c r="G845" i="17"/>
  <c r="G846" i="17"/>
  <c r="G847" i="17"/>
  <c r="G848" i="17"/>
  <c r="G849" i="17"/>
  <c r="G850" i="17"/>
  <c r="G851" i="17"/>
  <c r="G852" i="17"/>
  <c r="G853" i="17"/>
  <c r="G854" i="17"/>
  <c r="G855" i="17"/>
  <c r="G856" i="17"/>
  <c r="G857" i="17"/>
  <c r="G858" i="17"/>
  <c r="G859" i="17"/>
  <c r="G860" i="17"/>
  <c r="G861" i="17"/>
  <c r="G862" i="17"/>
  <c r="G863" i="17"/>
  <c r="G864" i="17"/>
  <c r="G865" i="17"/>
  <c r="G866" i="17"/>
  <c r="G867" i="17"/>
  <c r="G868" i="17"/>
  <c r="G869" i="17"/>
  <c r="G870" i="17"/>
  <c r="G871" i="17"/>
  <c r="G872" i="17"/>
  <c r="G873" i="17"/>
  <c r="G874" i="17"/>
  <c r="G875" i="17"/>
  <c r="G876" i="17"/>
  <c r="G877" i="17"/>
  <c r="G878" i="17"/>
  <c r="G879" i="17"/>
  <c r="G880" i="17"/>
  <c r="G881" i="17"/>
  <c r="G882" i="17"/>
  <c r="G883" i="17"/>
  <c r="G884" i="17"/>
  <c r="G885" i="17"/>
  <c r="G886" i="17"/>
  <c r="G887" i="17"/>
  <c r="G888" i="17"/>
  <c r="G889" i="17"/>
  <c r="G890" i="17"/>
  <c r="G891" i="17"/>
  <c r="G892" i="17"/>
  <c r="G893" i="17"/>
  <c r="G894" i="17"/>
  <c r="G895" i="17"/>
  <c r="G896" i="17"/>
  <c r="G897" i="17"/>
  <c r="G898" i="17"/>
  <c r="G899" i="17"/>
  <c r="G900" i="17"/>
  <c r="G901" i="17"/>
  <c r="G902" i="17"/>
  <c r="G903" i="17"/>
  <c r="G904" i="17"/>
  <c r="G905" i="17"/>
  <c r="G906" i="17"/>
  <c r="G907" i="17"/>
  <c r="G908" i="17"/>
  <c r="G909" i="17"/>
  <c r="G910" i="17"/>
  <c r="G911" i="17"/>
  <c r="G912" i="17"/>
  <c r="G913" i="17"/>
  <c r="G914" i="17"/>
  <c r="G915" i="17"/>
  <c r="G916" i="17"/>
  <c r="G917" i="17"/>
  <c r="G918" i="17"/>
  <c r="G919" i="17"/>
  <c r="G920" i="17"/>
  <c r="G921" i="17"/>
  <c r="G922" i="17"/>
  <c r="G923" i="17"/>
  <c r="G924" i="17"/>
  <c r="G925" i="17"/>
  <c r="G926" i="17"/>
  <c r="G927" i="17"/>
  <c r="G928" i="17"/>
  <c r="G929" i="17"/>
  <c r="G930" i="17"/>
  <c r="G931" i="17"/>
  <c r="G932" i="17"/>
  <c r="G933" i="17"/>
  <c r="G934" i="17"/>
  <c r="G935" i="17"/>
  <c r="G936" i="17"/>
  <c r="G937" i="17"/>
  <c r="G938" i="17"/>
  <c r="G939" i="17"/>
  <c r="G940" i="17"/>
  <c r="G941" i="17"/>
  <c r="G942" i="17"/>
  <c r="G943" i="17"/>
  <c r="G944" i="17"/>
  <c r="G945" i="17"/>
  <c r="G946" i="17"/>
  <c r="G947" i="17"/>
  <c r="G948" i="17"/>
  <c r="G949" i="17"/>
  <c r="G950" i="17"/>
  <c r="G951" i="17"/>
  <c r="G952" i="17"/>
  <c r="G953" i="17"/>
  <c r="G954" i="17"/>
  <c r="G955" i="17"/>
  <c r="G956" i="17"/>
  <c r="G957" i="17"/>
  <c r="G958" i="17"/>
  <c r="G959" i="17"/>
  <c r="G960" i="17"/>
  <c r="G961" i="17"/>
  <c r="G962" i="17"/>
  <c r="G963" i="17"/>
  <c r="G964" i="17"/>
  <c r="G965" i="17"/>
  <c r="G966" i="17"/>
  <c r="G967" i="17"/>
  <c r="G968" i="17"/>
  <c r="G969" i="17"/>
  <c r="G970" i="17"/>
  <c r="G971" i="17"/>
  <c r="G972" i="17"/>
  <c r="G973" i="17"/>
  <c r="G974" i="17"/>
  <c r="G975" i="17"/>
  <c r="G976" i="17"/>
  <c r="G977" i="17"/>
  <c r="G978" i="17"/>
  <c r="G979" i="17"/>
  <c r="G980" i="17"/>
  <c r="G981" i="17"/>
  <c r="G982" i="17"/>
  <c r="G983" i="17"/>
  <c r="G984" i="17"/>
  <c r="G985" i="17"/>
  <c r="G986" i="17"/>
  <c r="G987" i="17"/>
  <c r="G988" i="17"/>
  <c r="G989" i="17"/>
  <c r="G990" i="17"/>
  <c r="G991" i="17"/>
  <c r="G992" i="17"/>
  <c r="G993" i="17"/>
  <c r="G994" i="17"/>
  <c r="G995" i="17"/>
  <c r="G996" i="17"/>
  <c r="G997" i="17"/>
  <c r="G998" i="17"/>
  <c r="G999" i="17"/>
  <c r="G1000" i="17"/>
  <c r="G1001" i="17"/>
  <c r="G1002" i="17"/>
  <c r="G1003" i="17"/>
  <c r="G1004" i="17"/>
  <c r="G1005" i="17"/>
  <c r="G1006" i="17"/>
  <c r="G1007" i="17"/>
  <c r="G1008" i="17"/>
  <c r="G1009" i="17"/>
  <c r="G1010" i="17"/>
  <c r="G1011" i="17"/>
  <c r="G1012" i="17"/>
  <c r="G1013" i="17"/>
  <c r="G1014" i="17"/>
  <c r="G1015" i="17"/>
  <c r="G1016" i="17"/>
  <c r="G1017" i="17"/>
  <c r="G1018" i="17"/>
  <c r="G1019" i="17"/>
  <c r="G1020" i="17"/>
  <c r="G1021" i="17"/>
  <c r="G1022" i="17"/>
  <c r="G1023" i="17"/>
  <c r="G1024" i="17"/>
  <c r="G1025" i="17"/>
  <c r="G1026" i="17"/>
  <c r="G1027" i="17"/>
  <c r="G1028" i="17"/>
  <c r="G1029" i="17"/>
  <c r="G1030" i="17"/>
  <c r="G1031" i="17"/>
  <c r="G1032" i="17"/>
  <c r="G1033" i="17"/>
  <c r="G1034" i="17"/>
  <c r="G1035" i="17"/>
  <c r="G1036" i="17"/>
  <c r="G1037" i="17"/>
  <c r="G1038" i="17"/>
  <c r="G1039" i="17"/>
  <c r="G1040" i="17"/>
  <c r="G1041" i="17"/>
  <c r="G1042" i="17"/>
  <c r="G1043" i="17"/>
  <c r="G1044" i="17"/>
  <c r="G1045" i="17"/>
  <c r="G1046" i="17"/>
  <c r="G1047" i="17"/>
  <c r="G1048" i="17"/>
  <c r="G1049" i="17"/>
  <c r="G1050" i="17"/>
  <c r="G1051" i="17"/>
  <c r="G1052" i="17"/>
  <c r="G1053" i="17"/>
  <c r="G1054" i="17"/>
  <c r="G1055" i="17"/>
  <c r="G1056" i="17"/>
  <c r="G1057" i="17"/>
  <c r="G1058" i="17"/>
  <c r="G1059" i="17"/>
  <c r="G1060" i="17"/>
  <c r="G1061" i="17"/>
  <c r="G1062" i="17"/>
  <c r="G1063" i="17"/>
  <c r="G1064" i="17"/>
  <c r="G1065" i="17"/>
  <c r="G1066" i="17"/>
  <c r="G1067" i="17"/>
  <c r="G1068" i="17"/>
  <c r="G1069" i="17"/>
  <c r="G1070" i="17"/>
  <c r="G1071" i="17"/>
  <c r="G1072" i="17"/>
  <c r="G1073" i="17"/>
  <c r="G1074" i="17"/>
  <c r="G1075" i="17"/>
  <c r="G1076" i="17"/>
  <c r="G1077" i="17"/>
  <c r="G1078" i="17"/>
  <c r="G1079" i="17"/>
  <c r="G1080" i="17"/>
  <c r="G1081" i="17"/>
  <c r="G1082" i="17"/>
  <c r="G1083" i="17"/>
  <c r="G1084" i="17"/>
  <c r="G1085" i="17"/>
  <c r="G1086" i="17"/>
  <c r="G1087" i="17"/>
  <c r="G1088" i="17"/>
  <c r="G1089" i="17"/>
  <c r="G1090" i="17"/>
  <c r="G1091" i="17"/>
  <c r="G1092" i="17"/>
  <c r="G1093" i="17"/>
  <c r="G1094" i="17"/>
  <c r="G1095" i="17"/>
  <c r="G1096" i="17"/>
  <c r="G1097" i="17"/>
  <c r="G1098" i="17"/>
  <c r="G1099" i="17"/>
  <c r="G1100" i="17"/>
  <c r="G1101" i="17"/>
  <c r="G1102" i="17"/>
  <c r="G1103" i="17"/>
  <c r="G1104" i="17"/>
  <c r="G1105" i="17"/>
  <c r="G1106" i="17"/>
  <c r="G1107" i="17"/>
  <c r="G1108" i="17"/>
  <c r="G1109" i="17"/>
  <c r="G1110" i="17"/>
  <c r="G1111" i="17"/>
  <c r="G1112" i="17"/>
  <c r="G1113" i="17"/>
  <c r="G1114" i="17"/>
  <c r="G1115" i="17"/>
  <c r="G1116" i="17"/>
  <c r="G1117" i="17"/>
  <c r="G1118" i="17"/>
  <c r="G1119" i="17"/>
  <c r="G1120" i="17"/>
  <c r="G1121" i="17"/>
  <c r="G1122" i="17"/>
  <c r="G1123" i="17"/>
  <c r="G1124" i="17"/>
  <c r="G1125" i="17"/>
  <c r="G1126" i="17"/>
  <c r="G1127" i="17"/>
  <c r="G1128" i="17"/>
  <c r="G1129" i="17"/>
  <c r="G1130" i="17"/>
  <c r="G1131" i="17"/>
  <c r="G1132" i="17"/>
  <c r="G1133" i="17"/>
  <c r="G1134" i="17"/>
  <c r="G1135" i="17"/>
  <c r="G1136" i="17"/>
  <c r="G1137" i="17"/>
  <c r="G1138" i="17"/>
  <c r="G1139" i="17"/>
  <c r="G1140" i="17"/>
  <c r="G1141" i="17"/>
  <c r="G1142" i="17"/>
  <c r="G1143" i="17"/>
  <c r="G1144" i="17"/>
  <c r="G1145" i="17"/>
  <c r="G1146" i="17"/>
  <c r="G1147" i="17"/>
  <c r="G1148" i="17"/>
  <c r="G1149" i="17"/>
  <c r="G1150" i="17"/>
  <c r="G1151" i="17"/>
  <c r="G1152" i="17"/>
  <c r="G1153" i="17"/>
  <c r="G1154" i="17"/>
  <c r="G1155" i="17"/>
  <c r="G1156" i="17"/>
  <c r="G1157" i="17"/>
  <c r="G1158" i="17"/>
  <c r="G1159" i="17"/>
  <c r="G1160" i="17"/>
  <c r="G1161" i="17"/>
  <c r="G1162" i="17"/>
  <c r="G1163" i="17"/>
  <c r="G1164" i="17"/>
  <c r="G1165" i="17"/>
  <c r="G1166" i="17"/>
  <c r="G1167" i="17"/>
  <c r="G1168" i="17"/>
  <c r="G1169" i="17"/>
  <c r="G1170" i="17"/>
  <c r="G1171" i="17"/>
  <c r="G1172" i="17"/>
  <c r="G1173" i="17"/>
  <c r="G1174" i="17"/>
  <c r="G1175" i="17"/>
  <c r="G1176" i="17"/>
  <c r="G1177" i="17"/>
  <c r="G1178" i="17"/>
  <c r="G1179" i="17"/>
  <c r="G1180" i="17"/>
  <c r="G1181" i="17"/>
  <c r="G1182" i="17"/>
  <c r="G1183" i="17"/>
  <c r="G1184" i="17"/>
  <c r="G1185" i="17"/>
  <c r="G1186" i="17"/>
  <c r="G1187" i="17"/>
  <c r="G1188" i="17"/>
  <c r="G1189" i="17"/>
  <c r="G1190" i="17"/>
  <c r="G1191" i="17"/>
  <c r="G1192" i="17"/>
  <c r="G1193" i="17"/>
  <c r="G1194" i="17"/>
  <c r="G1195" i="17"/>
  <c r="G1196" i="17"/>
  <c r="G1197" i="17"/>
  <c r="G1198" i="17"/>
  <c r="G1199" i="17"/>
  <c r="G1200" i="17"/>
  <c r="G1201" i="17"/>
  <c r="G1202" i="17"/>
  <c r="G1203" i="17"/>
  <c r="G1204" i="17"/>
  <c r="G1205" i="17"/>
  <c r="G1206" i="17"/>
  <c r="G1207" i="17"/>
  <c r="G1208" i="17"/>
  <c r="G1209" i="17"/>
  <c r="G1210" i="17"/>
  <c r="G1211" i="17"/>
  <c r="G1212" i="17"/>
  <c r="G1213" i="17"/>
  <c r="G1214" i="17"/>
  <c r="G1215" i="17"/>
  <c r="G1216" i="17"/>
  <c r="G1217" i="17"/>
  <c r="G1218" i="17"/>
  <c r="G1219" i="17"/>
  <c r="G1220" i="17"/>
  <c r="G1221" i="17"/>
  <c r="G1222" i="17"/>
  <c r="G1223" i="17"/>
  <c r="G1224" i="17"/>
  <c r="G1225" i="17"/>
  <c r="G1226" i="17"/>
  <c r="G1227" i="17"/>
  <c r="G1228" i="17"/>
  <c r="G1229" i="17"/>
  <c r="G1230" i="17"/>
  <c r="G1231" i="17"/>
  <c r="G1232" i="17"/>
  <c r="G1233" i="17"/>
  <c r="G1234" i="17"/>
  <c r="G1235" i="17"/>
  <c r="G1236" i="17"/>
  <c r="G1237" i="17"/>
  <c r="G1238" i="17"/>
  <c r="G1239" i="17"/>
  <c r="G1240" i="17"/>
  <c r="G1241" i="17"/>
  <c r="G1242" i="17"/>
  <c r="G1243" i="17"/>
  <c r="G1244" i="17"/>
  <c r="G1245" i="17"/>
  <c r="G1246" i="17"/>
  <c r="G1247" i="17"/>
  <c r="G1248" i="17"/>
  <c r="G1249" i="17"/>
  <c r="G1250" i="17"/>
  <c r="G1251" i="17"/>
  <c r="G1252" i="17"/>
  <c r="G1253" i="17"/>
  <c r="G1254" i="17"/>
  <c r="G1255" i="17"/>
  <c r="G1256" i="17"/>
  <c r="G1257" i="17"/>
  <c r="G1258" i="17"/>
  <c r="G1259" i="17"/>
  <c r="G1260" i="17"/>
  <c r="G1261" i="17"/>
  <c r="G1262" i="17"/>
  <c r="G1263" i="17"/>
  <c r="G1264" i="17"/>
  <c r="G1265" i="17"/>
  <c r="G1266" i="17"/>
  <c r="G1267" i="17"/>
  <c r="G1268" i="17"/>
  <c r="G1269" i="17"/>
  <c r="G1270" i="17"/>
  <c r="G1271" i="17"/>
  <c r="G1272" i="17"/>
  <c r="G1273" i="17"/>
  <c r="G1274" i="17"/>
  <c r="G1275" i="17"/>
  <c r="G1276" i="17"/>
  <c r="G1277" i="17"/>
  <c r="G1278" i="17"/>
  <c r="G1279" i="17"/>
  <c r="G1280" i="17"/>
  <c r="G1281" i="17"/>
  <c r="G1282" i="17"/>
  <c r="G1283" i="17"/>
  <c r="G1284" i="17"/>
  <c r="G1285" i="17"/>
  <c r="G1286" i="17"/>
  <c r="G1287" i="17"/>
  <c r="G1288" i="17"/>
  <c r="G1289" i="17"/>
  <c r="G1290" i="17"/>
  <c r="G1291" i="17"/>
  <c r="G1292" i="17"/>
  <c r="G1293" i="17"/>
  <c r="G1294" i="17"/>
  <c r="G1295" i="17"/>
  <c r="G1296" i="17"/>
  <c r="G1297" i="17"/>
  <c r="G1298" i="17"/>
  <c r="G1299" i="17"/>
  <c r="G1300" i="17"/>
  <c r="G1301" i="17"/>
  <c r="G1302" i="17"/>
  <c r="G1303" i="17"/>
  <c r="G1304" i="17"/>
  <c r="G1305" i="17"/>
  <c r="G1306" i="17"/>
  <c r="G1307" i="17"/>
  <c r="G1308" i="17"/>
  <c r="G1309" i="17"/>
  <c r="G1310" i="17"/>
  <c r="G1311" i="17"/>
  <c r="G1312" i="17"/>
  <c r="G1313" i="17"/>
  <c r="G1314" i="17"/>
  <c r="G1315" i="17"/>
  <c r="G1316" i="17"/>
  <c r="G1317" i="17"/>
  <c r="G1318" i="17"/>
  <c r="G1319" i="17"/>
  <c r="G1320" i="17"/>
  <c r="G1321" i="17"/>
  <c r="G1322" i="17"/>
  <c r="G1323" i="17"/>
  <c r="G1324" i="17"/>
  <c r="G1325" i="17"/>
  <c r="G1326" i="17"/>
  <c r="G1327" i="17"/>
  <c r="G1328" i="17"/>
  <c r="G1329" i="17"/>
  <c r="G1330" i="17"/>
  <c r="G1331" i="17"/>
  <c r="G1332" i="17"/>
  <c r="G1333" i="17"/>
  <c r="G1334" i="17"/>
  <c r="G1335" i="17"/>
  <c r="G1336" i="17"/>
  <c r="G1337" i="17"/>
  <c r="G1338" i="17"/>
  <c r="G1339" i="17"/>
  <c r="G1340" i="17"/>
  <c r="G1341" i="17"/>
  <c r="G1342" i="17"/>
  <c r="G1343" i="17"/>
  <c r="G1344" i="17"/>
  <c r="G1345" i="17"/>
  <c r="G1346" i="17"/>
  <c r="G1347" i="17"/>
  <c r="G1348" i="17"/>
  <c r="G1349" i="17"/>
  <c r="G1350" i="17"/>
  <c r="G1351" i="17"/>
  <c r="G1352" i="17"/>
  <c r="G1353" i="17"/>
  <c r="G1354" i="17"/>
  <c r="G1355" i="17"/>
  <c r="G1356" i="17"/>
  <c r="G1357" i="17"/>
  <c r="G1358" i="17"/>
  <c r="G1359" i="17"/>
  <c r="G1360" i="17"/>
  <c r="G1361" i="17"/>
  <c r="G1362" i="17"/>
  <c r="G1363" i="17"/>
  <c r="G1364" i="17"/>
  <c r="G1365" i="17"/>
  <c r="G1366" i="17"/>
  <c r="G1367" i="17"/>
  <c r="G1368" i="17"/>
  <c r="G1369" i="17"/>
  <c r="G1370" i="17"/>
  <c r="G1371" i="17"/>
  <c r="G1372" i="17"/>
  <c r="G1373" i="17"/>
  <c r="G1374" i="17"/>
  <c r="G1375" i="17"/>
  <c r="G1376" i="17"/>
  <c r="G1377" i="17"/>
  <c r="G1378" i="17"/>
  <c r="G1379" i="17"/>
  <c r="G1380" i="17"/>
  <c r="G1381" i="17"/>
  <c r="G1382" i="17"/>
  <c r="G1383" i="17"/>
  <c r="G1384" i="17"/>
  <c r="G1385" i="17"/>
  <c r="G1386" i="17"/>
  <c r="G1387" i="17"/>
  <c r="G1388" i="17"/>
  <c r="G1389" i="17"/>
  <c r="G1390" i="17"/>
  <c r="G1391" i="17"/>
  <c r="G1392" i="17"/>
  <c r="G1393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3" i="17"/>
  <c r="G1434" i="17"/>
  <c r="G1435" i="17"/>
  <c r="G1436" i="17"/>
  <c r="G1437" i="17"/>
  <c r="G1438" i="17"/>
  <c r="G1439" i="17"/>
  <c r="G1440" i="17"/>
  <c r="G1441" i="17"/>
  <c r="G1442" i="17"/>
  <c r="G1443" i="17"/>
  <c r="G1444" i="17"/>
  <c r="G1445" i="17"/>
  <c r="G1446" i="17"/>
  <c r="G1447" i="17"/>
  <c r="G1448" i="17"/>
  <c r="G1449" i="17"/>
  <c r="G1450" i="17"/>
  <c r="G1451" i="17"/>
  <c r="G1452" i="17"/>
  <c r="G1453" i="17"/>
  <c r="G1454" i="17"/>
  <c r="G1455" i="17"/>
  <c r="G1456" i="17"/>
  <c r="G1457" i="17"/>
  <c r="G1458" i="17"/>
  <c r="G1459" i="17"/>
  <c r="G1460" i="17"/>
  <c r="G1461" i="17"/>
  <c r="G1462" i="17"/>
  <c r="G1463" i="17"/>
  <c r="G1464" i="17"/>
  <c r="G1465" i="17"/>
  <c r="G1466" i="17"/>
  <c r="G1467" i="17"/>
  <c r="G1468" i="17"/>
  <c r="G1469" i="17"/>
  <c r="G1470" i="17"/>
  <c r="G1471" i="17"/>
  <c r="G1472" i="17"/>
  <c r="G1473" i="17"/>
  <c r="G1474" i="17"/>
  <c r="G1475" i="17"/>
  <c r="G1476" i="17"/>
  <c r="G1477" i="17"/>
  <c r="G1478" i="17"/>
  <c r="G1479" i="17"/>
  <c r="G1480" i="17"/>
  <c r="G1481" i="17"/>
  <c r="G1482" i="17"/>
  <c r="G1483" i="17"/>
  <c r="G1484" i="17"/>
  <c r="G1485" i="17"/>
  <c r="G1486" i="17"/>
  <c r="G1487" i="17"/>
  <c r="G1488" i="17"/>
  <c r="G1489" i="17"/>
  <c r="G1490" i="17"/>
  <c r="G1491" i="17"/>
  <c r="G1492" i="17"/>
  <c r="G1493" i="17"/>
  <c r="G1494" i="17"/>
  <c r="G1495" i="17"/>
  <c r="G1496" i="17"/>
  <c r="G1497" i="17"/>
  <c r="G1498" i="17"/>
  <c r="G1499" i="17"/>
  <c r="G1500" i="17"/>
  <c r="G1501" i="17"/>
  <c r="G1502" i="17"/>
  <c r="G1503" i="17"/>
  <c r="G1504" i="17"/>
  <c r="G1505" i="17"/>
  <c r="G1506" i="17"/>
  <c r="G1507" i="17"/>
  <c r="G1508" i="17"/>
  <c r="G1509" i="17"/>
  <c r="G1510" i="17"/>
  <c r="G1511" i="17"/>
  <c r="G1512" i="17"/>
  <c r="G1513" i="17"/>
  <c r="G1514" i="17"/>
  <c r="G1515" i="17"/>
  <c r="G1516" i="17"/>
  <c r="G1517" i="17"/>
  <c r="G1518" i="17"/>
  <c r="G1519" i="17"/>
  <c r="G1520" i="17"/>
  <c r="G1521" i="17"/>
  <c r="G1522" i="17"/>
  <c r="G1523" i="17"/>
  <c r="G1524" i="17"/>
  <c r="G1525" i="17"/>
  <c r="G1526" i="17"/>
  <c r="G1527" i="17"/>
  <c r="G1528" i="17"/>
  <c r="G1529" i="17"/>
  <c r="G1530" i="17"/>
  <c r="G1531" i="17"/>
  <c r="G1532" i="17"/>
  <c r="G1533" i="17"/>
  <c r="G1534" i="17"/>
  <c r="G1535" i="17"/>
  <c r="G1536" i="17"/>
  <c r="G1537" i="17"/>
  <c r="G1538" i="17"/>
  <c r="G1539" i="17"/>
  <c r="G1540" i="17"/>
  <c r="G1541" i="17"/>
  <c r="G1542" i="17"/>
  <c r="G1543" i="17"/>
  <c r="G1544" i="17"/>
  <c r="G1545" i="17"/>
  <c r="G1546" i="17"/>
  <c r="G1547" i="17"/>
  <c r="G1548" i="17"/>
  <c r="G1549" i="17"/>
  <c r="G1550" i="17"/>
  <c r="G1551" i="17"/>
  <c r="G1552" i="17"/>
  <c r="G1553" i="17"/>
  <c r="G1554" i="17"/>
  <c r="G1555" i="17"/>
  <c r="G1556" i="17"/>
  <c r="G1557" i="17"/>
  <c r="G1558" i="17"/>
  <c r="G1559" i="17"/>
  <c r="G1560" i="17"/>
  <c r="G1561" i="17"/>
  <c r="G1562" i="17"/>
  <c r="G1563" i="17"/>
  <c r="G1564" i="17"/>
  <c r="G1565" i="17"/>
  <c r="G1566" i="17"/>
  <c r="G1567" i="17"/>
  <c r="G1568" i="17"/>
  <c r="G1569" i="17"/>
  <c r="G1570" i="17"/>
  <c r="G1571" i="17"/>
  <c r="G1572" i="17"/>
  <c r="G1573" i="17"/>
  <c r="G1574" i="17"/>
  <c r="G1575" i="17"/>
  <c r="G1576" i="17"/>
  <c r="G1577" i="17"/>
  <c r="G1578" i="17"/>
  <c r="G1579" i="17"/>
  <c r="G1580" i="17"/>
  <c r="G1581" i="17"/>
  <c r="G1582" i="17"/>
  <c r="G1583" i="17"/>
  <c r="G1584" i="17"/>
  <c r="G1585" i="17"/>
  <c r="G1586" i="17"/>
  <c r="G1587" i="17"/>
  <c r="G1588" i="17"/>
  <c r="G1589" i="17"/>
  <c r="G1590" i="17"/>
  <c r="G1591" i="17"/>
  <c r="G1592" i="17"/>
  <c r="G1593" i="17"/>
  <c r="G1594" i="17"/>
  <c r="G1595" i="17"/>
  <c r="G1596" i="17"/>
  <c r="G1597" i="17"/>
  <c r="G1598" i="17"/>
  <c r="G1599" i="17"/>
  <c r="G1600" i="17"/>
  <c r="G1601" i="17"/>
  <c r="G1602" i="17"/>
  <c r="G1603" i="17"/>
  <c r="G1604" i="17"/>
  <c r="G1605" i="17"/>
  <c r="G1606" i="17"/>
  <c r="G1607" i="17"/>
  <c r="G1608" i="17"/>
  <c r="G1609" i="17"/>
  <c r="G1610" i="17"/>
  <c r="G1611" i="17"/>
  <c r="G1612" i="17"/>
  <c r="G1613" i="17"/>
  <c r="G1614" i="17"/>
  <c r="G1615" i="17"/>
  <c r="G1616" i="17"/>
  <c r="G1617" i="17"/>
  <c r="G1618" i="17"/>
  <c r="G1619" i="17"/>
  <c r="G1620" i="17"/>
  <c r="G1621" i="17"/>
  <c r="G1622" i="17"/>
  <c r="G1623" i="17"/>
  <c r="G1624" i="17"/>
  <c r="G1625" i="17"/>
  <c r="G1626" i="17"/>
  <c r="G1627" i="17"/>
  <c r="G1628" i="17"/>
  <c r="G1629" i="17"/>
  <c r="G1630" i="17"/>
  <c r="G1631" i="17"/>
  <c r="G1632" i="17"/>
  <c r="G1633" i="17"/>
  <c r="G1634" i="17"/>
  <c r="G1635" i="17"/>
  <c r="G1636" i="17"/>
  <c r="G1637" i="17"/>
  <c r="G1638" i="17"/>
  <c r="G1639" i="17"/>
  <c r="G1640" i="17"/>
  <c r="G1641" i="17"/>
  <c r="G1642" i="17"/>
  <c r="G1643" i="17"/>
  <c r="G1644" i="17"/>
  <c r="G1645" i="17"/>
  <c r="G1646" i="17"/>
  <c r="G1647" i="17"/>
  <c r="G1648" i="17"/>
  <c r="G1649" i="17"/>
  <c r="G1650" i="17"/>
  <c r="G1651" i="17"/>
  <c r="G1652" i="17"/>
  <c r="G1653" i="17"/>
  <c r="G1654" i="17"/>
  <c r="G1655" i="17"/>
  <c r="G1656" i="17"/>
  <c r="G1657" i="17"/>
  <c r="G1658" i="17"/>
  <c r="G1659" i="17"/>
  <c r="G1660" i="17"/>
  <c r="G1661" i="17"/>
  <c r="G1662" i="17"/>
  <c r="G1663" i="17"/>
  <c r="G1664" i="17"/>
  <c r="G1665" i="17"/>
  <c r="G1666" i="17"/>
  <c r="G1667" i="17"/>
  <c r="G1668" i="17"/>
  <c r="G1669" i="17"/>
  <c r="G1670" i="17"/>
  <c r="G1671" i="17"/>
  <c r="G1672" i="17"/>
  <c r="G1673" i="17"/>
  <c r="G1674" i="17"/>
  <c r="G1675" i="17"/>
  <c r="G1676" i="17"/>
  <c r="G1677" i="17"/>
  <c r="G1678" i="17"/>
  <c r="G1679" i="17"/>
  <c r="G1680" i="17"/>
  <c r="G1681" i="17"/>
  <c r="G1682" i="17"/>
  <c r="G1683" i="17"/>
  <c r="G1684" i="17"/>
  <c r="G1685" i="17"/>
  <c r="G1686" i="17"/>
  <c r="G1687" i="17"/>
  <c r="G1688" i="17"/>
  <c r="G1689" i="17"/>
  <c r="G1690" i="17"/>
  <c r="G1691" i="17"/>
  <c r="G1692" i="17"/>
  <c r="G1693" i="17"/>
  <c r="G1694" i="17"/>
  <c r="G1695" i="17"/>
  <c r="G1696" i="17"/>
  <c r="G1697" i="17"/>
  <c r="G1698" i="17"/>
  <c r="G1699" i="17"/>
  <c r="G1700" i="17"/>
  <c r="G1701" i="17"/>
  <c r="G1702" i="17"/>
  <c r="G1703" i="17"/>
  <c r="G1704" i="17"/>
  <c r="G1705" i="17"/>
  <c r="G1706" i="17"/>
  <c r="G1707" i="17"/>
  <c r="G1708" i="17"/>
  <c r="G1709" i="17"/>
  <c r="G1710" i="17"/>
  <c r="G1711" i="17"/>
  <c r="G1712" i="17"/>
  <c r="G1713" i="17"/>
  <c r="G1714" i="17"/>
  <c r="G1715" i="17"/>
  <c r="G1716" i="17"/>
  <c r="G1717" i="17"/>
  <c r="G1718" i="17"/>
  <c r="G1719" i="17"/>
  <c r="G1720" i="17"/>
  <c r="G1721" i="17"/>
  <c r="G1722" i="17"/>
  <c r="G1723" i="17"/>
  <c r="G1724" i="17"/>
  <c r="G1725" i="17"/>
  <c r="G1726" i="17"/>
  <c r="G1727" i="17"/>
  <c r="G1728" i="17"/>
  <c r="G1729" i="17"/>
  <c r="G1730" i="17"/>
  <c r="G1731" i="17"/>
  <c r="G1732" i="17"/>
  <c r="G1733" i="17"/>
  <c r="G1734" i="17"/>
  <c r="G1735" i="17"/>
  <c r="G1736" i="17"/>
  <c r="G1737" i="17"/>
  <c r="G1738" i="17"/>
  <c r="G1739" i="17"/>
  <c r="G1740" i="17"/>
  <c r="G1741" i="17"/>
  <c r="G1742" i="17"/>
  <c r="G1743" i="17"/>
  <c r="G1744" i="17"/>
  <c r="G1745" i="17"/>
  <c r="G1746" i="17"/>
  <c r="G1747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3" i="17"/>
  <c r="G1764" i="17"/>
  <c r="G1765" i="17"/>
  <c r="G1766" i="17"/>
  <c r="G1767" i="17"/>
  <c r="G1768" i="17"/>
  <c r="G1769" i="17"/>
  <c r="G1770" i="17"/>
  <c r="G1771" i="17"/>
  <c r="G1772" i="17"/>
  <c r="G1773" i="17"/>
  <c r="G1774" i="17"/>
  <c r="G1775" i="17"/>
  <c r="G1776" i="17"/>
  <c r="G1777" i="17"/>
  <c r="G1778" i="17"/>
  <c r="G1779" i="17"/>
  <c r="G1780" i="17"/>
  <c r="G1781" i="17"/>
  <c r="G1782" i="17"/>
  <c r="G1783" i="17"/>
  <c r="G1784" i="17"/>
  <c r="G1785" i="17"/>
  <c r="G1786" i="17"/>
  <c r="G1787" i="17"/>
  <c r="G1788" i="17"/>
  <c r="G1789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01" i="17"/>
  <c r="G1802" i="17"/>
  <c r="G1803" i="17"/>
  <c r="G1804" i="17"/>
  <c r="G1805" i="17"/>
  <c r="G1806" i="17"/>
  <c r="G1807" i="17"/>
  <c r="G1808" i="17"/>
  <c r="G1809" i="17"/>
  <c r="G1810" i="17"/>
  <c r="G1811" i="17"/>
  <c r="G1812" i="17"/>
  <c r="G1813" i="17"/>
  <c r="G1814" i="17"/>
  <c r="G1815" i="17"/>
  <c r="G1816" i="17"/>
  <c r="G1817" i="17"/>
  <c r="G1818" i="17"/>
  <c r="G1819" i="17"/>
  <c r="G1820" i="17"/>
  <c r="G1821" i="17"/>
  <c r="G1822" i="17"/>
  <c r="G1823" i="17"/>
  <c r="G1824" i="17"/>
  <c r="G1825" i="17"/>
  <c r="G1826" i="17"/>
  <c r="G1827" i="17"/>
  <c r="G1828" i="17"/>
  <c r="G1829" i="17"/>
  <c r="G1830" i="17"/>
  <c r="G1831" i="17"/>
  <c r="G1832" i="17"/>
  <c r="G1833" i="17"/>
  <c r="G1834" i="17"/>
  <c r="G1835" i="17"/>
  <c r="G1836" i="17"/>
  <c r="G1837" i="17"/>
  <c r="G1838" i="17"/>
  <c r="G1839" i="17"/>
  <c r="G1840" i="17"/>
  <c r="G1841" i="17"/>
  <c r="G1842" i="17"/>
  <c r="G1843" i="17"/>
  <c r="G1844" i="17"/>
  <c r="G1845" i="17"/>
  <c r="G1846" i="17"/>
  <c r="G1847" i="17"/>
  <c r="G1848" i="17"/>
  <c r="G1849" i="17"/>
  <c r="G1850" i="17"/>
  <c r="G1851" i="17"/>
  <c r="G1852" i="17"/>
  <c r="G1853" i="17"/>
  <c r="G1854" i="17"/>
  <c r="G1855" i="17"/>
  <c r="G1856" i="17"/>
  <c r="G1857" i="17"/>
  <c r="G1858" i="17"/>
  <c r="G1859" i="17"/>
  <c r="G1860" i="17"/>
  <c r="G1861" i="17"/>
  <c r="G1862" i="17"/>
  <c r="G1863" i="17"/>
  <c r="G1864" i="17"/>
  <c r="G1865" i="17"/>
  <c r="G1866" i="17"/>
  <c r="G1867" i="17"/>
  <c r="G1868" i="17"/>
  <c r="G1869" i="17"/>
  <c r="G1870" i="17"/>
  <c r="G1871" i="17"/>
  <c r="G1872" i="17"/>
  <c r="G1873" i="17"/>
  <c r="G1874" i="17"/>
  <c r="G1875" i="17"/>
  <c r="G1876" i="17"/>
  <c r="G1877" i="17"/>
  <c r="G1878" i="17"/>
  <c r="G1879" i="17"/>
  <c r="G1880" i="17"/>
  <c r="G1881" i="17"/>
  <c r="G1882" i="17"/>
  <c r="G1883" i="17"/>
  <c r="G1884" i="17"/>
  <c r="G1885" i="17"/>
  <c r="G1886" i="17"/>
  <c r="G1887" i="17"/>
  <c r="G1888" i="17"/>
  <c r="G1889" i="17"/>
  <c r="G1890" i="17"/>
  <c r="G1891" i="17"/>
  <c r="G1892" i="17"/>
  <c r="G1893" i="17"/>
  <c r="G1894" i="17"/>
  <c r="G1895" i="17"/>
  <c r="G1896" i="17"/>
  <c r="G1897" i="17"/>
  <c r="G1898" i="17"/>
  <c r="G1899" i="17"/>
  <c r="G1900" i="17"/>
  <c r="G1901" i="17"/>
  <c r="G1902" i="17"/>
  <c r="G1903" i="17"/>
  <c r="G1904" i="17"/>
  <c r="G1905" i="17"/>
  <c r="G1906" i="17"/>
  <c r="G1907" i="17"/>
  <c r="G1908" i="17"/>
  <c r="G1909" i="17"/>
  <c r="G1910" i="17"/>
  <c r="G1911" i="17"/>
  <c r="G1912" i="17"/>
  <c r="G1913" i="17"/>
  <c r="G1914" i="17"/>
  <c r="G1915" i="17"/>
  <c r="G1916" i="17"/>
  <c r="G1917" i="17"/>
  <c r="G1918" i="17"/>
  <c r="G1919" i="17"/>
  <c r="G1920" i="17"/>
  <c r="G1921" i="17"/>
  <c r="G1922" i="17"/>
  <c r="G1923" i="17"/>
  <c r="G1924" i="17"/>
  <c r="G1925" i="17"/>
  <c r="G1926" i="17"/>
  <c r="G1927" i="17"/>
  <c r="G1928" i="17"/>
  <c r="G1929" i="17"/>
  <c r="G1930" i="17"/>
  <c r="G1931" i="17"/>
  <c r="G1932" i="17"/>
  <c r="G1933" i="17"/>
  <c r="G1934" i="17"/>
  <c r="G1935" i="17"/>
  <c r="G1936" i="17"/>
  <c r="G1937" i="17"/>
  <c r="G1938" i="17"/>
  <c r="G1939" i="17"/>
  <c r="G1940" i="17"/>
  <c r="G1941" i="17"/>
  <c r="G1942" i="17"/>
  <c r="G1943" i="17"/>
  <c r="G1944" i="17"/>
  <c r="G1945" i="17"/>
  <c r="G1946" i="17"/>
  <c r="G1947" i="17"/>
  <c r="G1948" i="17"/>
  <c r="G1949" i="17"/>
  <c r="G1950" i="17"/>
  <c r="G1951" i="17"/>
  <c r="G1952" i="17"/>
  <c r="G1953" i="17"/>
  <c r="G1954" i="17"/>
  <c r="G1955" i="17"/>
  <c r="G1956" i="17"/>
  <c r="G1957" i="17"/>
  <c r="G1958" i="17"/>
  <c r="G1959" i="17"/>
  <c r="G1960" i="17"/>
  <c r="G1961" i="17"/>
  <c r="G1962" i="17"/>
  <c r="G1963" i="17"/>
  <c r="G1964" i="17"/>
  <c r="G1965" i="17"/>
  <c r="G1966" i="17"/>
  <c r="G1967" i="17"/>
  <c r="G1968" i="17"/>
  <c r="G1969" i="17"/>
  <c r="G1970" i="17"/>
  <c r="G1971" i="17"/>
  <c r="G1972" i="17"/>
  <c r="G1973" i="17"/>
  <c r="G1974" i="17"/>
  <c r="G1975" i="17"/>
  <c r="G1976" i="17"/>
  <c r="G1977" i="17"/>
  <c r="G1978" i="17"/>
  <c r="G1979" i="17"/>
  <c r="G1980" i="17"/>
  <c r="G1981" i="17"/>
  <c r="G1982" i="17"/>
  <c r="G1983" i="17"/>
  <c r="G1984" i="17"/>
  <c r="G1985" i="17"/>
  <c r="G1986" i="17"/>
  <c r="G1987" i="17"/>
  <c r="G1988" i="17"/>
  <c r="G1989" i="17"/>
  <c r="G1990" i="17"/>
  <c r="G1991" i="17"/>
  <c r="G1992" i="17"/>
  <c r="G1993" i="17"/>
  <c r="G1994" i="17"/>
  <c r="G1995" i="17"/>
  <c r="G1996" i="17"/>
  <c r="G1997" i="17"/>
  <c r="G1998" i="17"/>
  <c r="G1999" i="17"/>
  <c r="G2000" i="17"/>
  <c r="G2001" i="17"/>
  <c r="G2002" i="17"/>
  <c r="G2003" i="17"/>
  <c r="G2004" i="17"/>
  <c r="G2005" i="17"/>
  <c r="G2006" i="17"/>
  <c r="G2007" i="17"/>
  <c r="G2008" i="17"/>
  <c r="G2009" i="17"/>
  <c r="G2010" i="17"/>
  <c r="G2011" i="17"/>
  <c r="G2012" i="17"/>
  <c r="G2013" i="17"/>
  <c r="G2014" i="17"/>
  <c r="G2015" i="17"/>
  <c r="G2016" i="17"/>
  <c r="G2017" i="17"/>
  <c r="G2018" i="17"/>
  <c r="G2019" i="17"/>
  <c r="G2020" i="17"/>
  <c r="G2021" i="17"/>
  <c r="G2022" i="17"/>
  <c r="G2023" i="17"/>
  <c r="G2024" i="17"/>
  <c r="G2025" i="17"/>
  <c r="G2026" i="17"/>
  <c r="G2027" i="17"/>
  <c r="G2028" i="17"/>
  <c r="G2029" i="17"/>
  <c r="G2030" i="17"/>
  <c r="G2031" i="17"/>
  <c r="G2032" i="17"/>
  <c r="G2033" i="17"/>
  <c r="G2034" i="17"/>
  <c r="G2035" i="17"/>
  <c r="G2036" i="17"/>
  <c r="G2037" i="17"/>
  <c r="G2038" i="17"/>
  <c r="G2039" i="17"/>
  <c r="G2040" i="17"/>
  <c r="G2041" i="17"/>
  <c r="G2042" i="17"/>
  <c r="G2043" i="17"/>
  <c r="G2044" i="17"/>
  <c r="G2045" i="17"/>
  <c r="G2046" i="17"/>
  <c r="G2047" i="17"/>
  <c r="G2048" i="17"/>
  <c r="G2049" i="17"/>
  <c r="G2050" i="17"/>
  <c r="G2051" i="17"/>
  <c r="G2052" i="17"/>
  <c r="G2053" i="17"/>
  <c r="G2054" i="17"/>
  <c r="G2055" i="17"/>
  <c r="G2056" i="17"/>
  <c r="G2057" i="17"/>
  <c r="G2058" i="17"/>
  <c r="G2059" i="17"/>
  <c r="G2060" i="17"/>
  <c r="G2061" i="17"/>
  <c r="G2062" i="17"/>
  <c r="G2063" i="17"/>
  <c r="G2064" i="17"/>
  <c r="G2065" i="17"/>
  <c r="G2066" i="17"/>
  <c r="G2067" i="17"/>
  <c r="G2068" i="17"/>
  <c r="G2069" i="17"/>
  <c r="G2070" i="17"/>
  <c r="G2071" i="17"/>
  <c r="G2072" i="17"/>
  <c r="G2073" i="17"/>
  <c r="G2074" i="17"/>
  <c r="G2075" i="17"/>
  <c r="G2076" i="17"/>
  <c r="G2077" i="17"/>
  <c r="G2078" i="17"/>
  <c r="G2079" i="17"/>
  <c r="G2080" i="17"/>
  <c r="G2081" i="17"/>
  <c r="G2082" i="17"/>
  <c r="G2083" i="17"/>
  <c r="G2084" i="17"/>
  <c r="G2085" i="17"/>
  <c r="G2086" i="17"/>
  <c r="G2087" i="17"/>
  <c r="G2088" i="17"/>
  <c r="G2089" i="17"/>
  <c r="G2090" i="17"/>
  <c r="G2091" i="17"/>
  <c r="G2092" i="17"/>
  <c r="G2093" i="17"/>
  <c r="G2094" i="17"/>
  <c r="G2095" i="17"/>
  <c r="G2096" i="17"/>
  <c r="G2097" i="17"/>
  <c r="G2098" i="17"/>
  <c r="G2099" i="17"/>
  <c r="G2100" i="17"/>
  <c r="G2101" i="17"/>
  <c r="G2102" i="17"/>
  <c r="G2103" i="17"/>
  <c r="G2104" i="17"/>
  <c r="G2105" i="17"/>
  <c r="G2106" i="17"/>
  <c r="G2107" i="17"/>
  <c r="G2108" i="17"/>
  <c r="G2109" i="17"/>
  <c r="G2110" i="17"/>
  <c r="G2111" i="17"/>
  <c r="G2112" i="17"/>
  <c r="G2113" i="17"/>
  <c r="G2114" i="17"/>
  <c r="G2115" i="17"/>
  <c r="G2116" i="17"/>
  <c r="G2117" i="17"/>
  <c r="G2118" i="17"/>
  <c r="G2119" i="17"/>
  <c r="G2120" i="17"/>
  <c r="G2121" i="17"/>
  <c r="G2122" i="17"/>
  <c r="G2123" i="17"/>
  <c r="G2124" i="17"/>
  <c r="G2125" i="17"/>
  <c r="G2126" i="17"/>
  <c r="G2127" i="17"/>
  <c r="G2128" i="17"/>
  <c r="G2129" i="17"/>
  <c r="G2130" i="17"/>
  <c r="G2131" i="17"/>
  <c r="G2132" i="17"/>
  <c r="G2133" i="17"/>
  <c r="G2134" i="17"/>
  <c r="G2135" i="17"/>
  <c r="G2136" i="17"/>
  <c r="G2137" i="17"/>
  <c r="G2138" i="17"/>
  <c r="G2139" i="17"/>
  <c r="G2140" i="17"/>
  <c r="G2141" i="17"/>
  <c r="G2142" i="17"/>
  <c r="G2143" i="17"/>
  <c r="G2144" i="17"/>
  <c r="G2145" i="17"/>
  <c r="G2146" i="17"/>
  <c r="G2147" i="17"/>
  <c r="G2148" i="17"/>
  <c r="G2149" i="17"/>
  <c r="G2150" i="17"/>
  <c r="G2151" i="17"/>
  <c r="G2152" i="17"/>
  <c r="G2153" i="17"/>
  <c r="G2154" i="17"/>
  <c r="G2155" i="17"/>
  <c r="G2156" i="17"/>
  <c r="G2157" i="17"/>
  <c r="G2158" i="17"/>
  <c r="G2159" i="17"/>
  <c r="G2160" i="17"/>
  <c r="G2161" i="17"/>
  <c r="G2162" i="17"/>
  <c r="G2163" i="17"/>
  <c r="G2164" i="17"/>
  <c r="G2165" i="17"/>
  <c r="G2166" i="17"/>
  <c r="G2167" i="17"/>
  <c r="G2168" i="17"/>
  <c r="G2169" i="17"/>
  <c r="G2170" i="17"/>
  <c r="G2171" i="17"/>
  <c r="G2172" i="17"/>
  <c r="G2173" i="17"/>
  <c r="G2174" i="17"/>
  <c r="G2175" i="17"/>
  <c r="G2176" i="17"/>
  <c r="G2177" i="17"/>
  <c r="G2178" i="17"/>
  <c r="G2179" i="17"/>
  <c r="G2180" i="17"/>
  <c r="G2181" i="17"/>
  <c r="G2182" i="17"/>
  <c r="G2183" i="17"/>
  <c r="G2184" i="17"/>
  <c r="G2185" i="17"/>
  <c r="G2186" i="17"/>
  <c r="G2187" i="17"/>
  <c r="G2188" i="17"/>
  <c r="G2189" i="17"/>
  <c r="G2190" i="17"/>
  <c r="G2191" i="17"/>
  <c r="G2192" i="17"/>
  <c r="G2193" i="17"/>
  <c r="G2194" i="17"/>
  <c r="G2195" i="17"/>
  <c r="G2196" i="17"/>
  <c r="G2197" i="17"/>
  <c r="G2198" i="17"/>
  <c r="G2199" i="17"/>
  <c r="G2200" i="17"/>
  <c r="G2201" i="17"/>
  <c r="G2202" i="17"/>
  <c r="G2203" i="17"/>
  <c r="G2204" i="17"/>
  <c r="G2205" i="17"/>
  <c r="G2206" i="17"/>
  <c r="G2207" i="17"/>
  <c r="G2208" i="17"/>
  <c r="G2209" i="17"/>
  <c r="G2210" i="17"/>
  <c r="G2211" i="17"/>
  <c r="G2212" i="17"/>
  <c r="G2213" i="17"/>
  <c r="G2214" i="17"/>
  <c r="G2215" i="17"/>
  <c r="G2216" i="17"/>
  <c r="G2217" i="17"/>
  <c r="G2218" i="17"/>
  <c r="G2219" i="17"/>
  <c r="G2220" i="17"/>
  <c r="G2221" i="17"/>
  <c r="G2222" i="17"/>
  <c r="G2223" i="17"/>
  <c r="G2224" i="17"/>
  <c r="G2225" i="17"/>
  <c r="G2226" i="17"/>
  <c r="G2227" i="17"/>
  <c r="G2228" i="17"/>
  <c r="G2229" i="17"/>
  <c r="G2230" i="17"/>
  <c r="G2231" i="17"/>
  <c r="G2232" i="17"/>
  <c r="G2233" i="17"/>
  <c r="G2234" i="17"/>
  <c r="G2235" i="17"/>
  <c r="G2236" i="17"/>
  <c r="G2237" i="17"/>
  <c r="G2238" i="17"/>
  <c r="G2239" i="17"/>
  <c r="G2240" i="17"/>
  <c r="G2241" i="17"/>
  <c r="G2242" i="17"/>
  <c r="G2243" i="17"/>
  <c r="G2244" i="17"/>
  <c r="G2245" i="17"/>
  <c r="G2246" i="17"/>
  <c r="G2247" i="17"/>
  <c r="G2248" i="17"/>
  <c r="G2249" i="17"/>
  <c r="G2250" i="17"/>
  <c r="G2251" i="17"/>
  <c r="G2252" i="17"/>
  <c r="G2253" i="17"/>
  <c r="G2254" i="17"/>
  <c r="G2255" i="17"/>
  <c r="G2256" i="17"/>
  <c r="G2257" i="17"/>
  <c r="G2258" i="17"/>
  <c r="G2259" i="17"/>
  <c r="G2260" i="17"/>
  <c r="G2261" i="17"/>
  <c r="G2262" i="17"/>
  <c r="G2263" i="17"/>
  <c r="G2264" i="17"/>
  <c r="G2265" i="17"/>
  <c r="G2266" i="17"/>
  <c r="G2267" i="17"/>
  <c r="G2268" i="17"/>
  <c r="G2269" i="17"/>
  <c r="G2270" i="17"/>
  <c r="G2271" i="17"/>
  <c r="G2272" i="17"/>
  <c r="G2273" i="17"/>
  <c r="G2274" i="17"/>
  <c r="G2275" i="17"/>
  <c r="G2276" i="17"/>
  <c r="G2277" i="17"/>
  <c r="G2278" i="17"/>
  <c r="G2279" i="17"/>
  <c r="G2280" i="17"/>
  <c r="G2281" i="17"/>
  <c r="G2282" i="17"/>
  <c r="G2283" i="17"/>
  <c r="G2284" i="17"/>
  <c r="G2285" i="17"/>
  <c r="G2286" i="17"/>
  <c r="G2287" i="17"/>
  <c r="G2288" i="17"/>
  <c r="G2289" i="17"/>
  <c r="G2290" i="17"/>
  <c r="G2291" i="17"/>
  <c r="G2292" i="17"/>
  <c r="G2293" i="17"/>
  <c r="G2294" i="17"/>
  <c r="G2295" i="17"/>
  <c r="G2296" i="17"/>
  <c r="G2297" i="17"/>
  <c r="G2298" i="17"/>
  <c r="G2299" i="17"/>
  <c r="G2300" i="17"/>
  <c r="G2301" i="17"/>
  <c r="G2302" i="17"/>
  <c r="G2303" i="17"/>
  <c r="G2304" i="17"/>
  <c r="G2305" i="17"/>
  <c r="G2306" i="17"/>
  <c r="G2307" i="17"/>
  <c r="G2308" i="17"/>
  <c r="G2309" i="17"/>
  <c r="G2310" i="17"/>
  <c r="G2311" i="17"/>
  <c r="G2312" i="17"/>
  <c r="G2313" i="17"/>
  <c r="G2314" i="17"/>
  <c r="G2315" i="17"/>
  <c r="G2316" i="17"/>
  <c r="G2317" i="17"/>
  <c r="G2318" i="17"/>
  <c r="G2319" i="17"/>
  <c r="G2320" i="17"/>
  <c r="G2321" i="17"/>
  <c r="G2322" i="17"/>
  <c r="G2323" i="17"/>
  <c r="G2324" i="17"/>
  <c r="G2325" i="17"/>
  <c r="G2326" i="17"/>
  <c r="G2327" i="17"/>
  <c r="G2328" i="17"/>
  <c r="G2329" i="17"/>
  <c r="G2330" i="17"/>
  <c r="G2331" i="17"/>
  <c r="G2332" i="17"/>
  <c r="G2333" i="17"/>
  <c r="G2334" i="17"/>
  <c r="G2335" i="17"/>
  <c r="G2336" i="17"/>
  <c r="F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336" i="17"/>
  <c r="E2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1803" i="17"/>
  <c r="E1804" i="17"/>
  <c r="E1805" i="17"/>
  <c r="E1806" i="17"/>
  <c r="E1807" i="17"/>
  <c r="E1808" i="17"/>
  <c r="E1809" i="17"/>
  <c r="E1810" i="17"/>
  <c r="E1811" i="17"/>
  <c r="E1812" i="17"/>
  <c r="E1813" i="17"/>
  <c r="E1814" i="17"/>
  <c r="E1815" i="17"/>
  <c r="E1816" i="17"/>
  <c r="E1817" i="17"/>
  <c r="E1818" i="17"/>
  <c r="E1819" i="17"/>
  <c r="E1820" i="17"/>
  <c r="E1821" i="17"/>
  <c r="E1822" i="17"/>
  <c r="E1823" i="17"/>
  <c r="E1824" i="17"/>
  <c r="E1825" i="17"/>
  <c r="E1826" i="17"/>
  <c r="E1827" i="17"/>
  <c r="E1828" i="17"/>
  <c r="E1829" i="17"/>
  <c r="E1830" i="17"/>
  <c r="E1831" i="17"/>
  <c r="E1832" i="17"/>
  <c r="E1833" i="17"/>
  <c r="E1834" i="17"/>
  <c r="E1835" i="17"/>
  <c r="E1836" i="17"/>
  <c r="E1837" i="17"/>
  <c r="E1838" i="17"/>
  <c r="E1839" i="17"/>
  <c r="E1840" i="17"/>
  <c r="E1841" i="17"/>
  <c r="E1842" i="17"/>
  <c r="E1843" i="17"/>
  <c r="E1844" i="17"/>
  <c r="E1845" i="17"/>
  <c r="E1846" i="17"/>
  <c r="E1847" i="17"/>
  <c r="E1848" i="17"/>
  <c r="E1849" i="17"/>
  <c r="E1850" i="17"/>
  <c r="E1851" i="17"/>
  <c r="E1852" i="17"/>
  <c r="E1853" i="17"/>
  <c r="E1854" i="17"/>
  <c r="E1855" i="17"/>
  <c r="E1856" i="17"/>
  <c r="E1857" i="17"/>
  <c r="E1858" i="17"/>
  <c r="E1859" i="17"/>
  <c r="E1860" i="17"/>
  <c r="E1861" i="17"/>
  <c r="E1862" i="17"/>
  <c r="E1863" i="17"/>
  <c r="E1864" i="17"/>
  <c r="E1865" i="17"/>
  <c r="E1866" i="17"/>
  <c r="E1867" i="17"/>
  <c r="E1868" i="17"/>
  <c r="E1869" i="17"/>
  <c r="E1870" i="17"/>
  <c r="E1871" i="17"/>
  <c r="E1872" i="17"/>
  <c r="E1873" i="17"/>
  <c r="E1874" i="17"/>
  <c r="E1875" i="17"/>
  <c r="E1876" i="17"/>
  <c r="E1877" i="17"/>
  <c r="E1878" i="17"/>
  <c r="E1879" i="17"/>
  <c r="E1880" i="17"/>
  <c r="E1881" i="17"/>
  <c r="E1882" i="17"/>
  <c r="E1883" i="17"/>
  <c r="E1884" i="17"/>
  <c r="E1885" i="17"/>
  <c r="E1886" i="17"/>
  <c r="E1887" i="17"/>
  <c r="E1888" i="17"/>
  <c r="E1889" i="17"/>
  <c r="E1890" i="17"/>
  <c r="E1891" i="17"/>
  <c r="E1892" i="17"/>
  <c r="E1893" i="17"/>
  <c r="E1894" i="17"/>
  <c r="E1895" i="17"/>
  <c r="E1896" i="17"/>
  <c r="E1897" i="17"/>
  <c r="E1898" i="17"/>
  <c r="E1899" i="17"/>
  <c r="E1900" i="17"/>
  <c r="E1901" i="17"/>
  <c r="E1902" i="17"/>
  <c r="E1903" i="17"/>
  <c r="E1904" i="17"/>
  <c r="E1905" i="17"/>
  <c r="E1906" i="17"/>
  <c r="E1907" i="17"/>
  <c r="E1908" i="17"/>
  <c r="E1909" i="17"/>
  <c r="E1910" i="17"/>
  <c r="E1911" i="17"/>
  <c r="E1912" i="17"/>
  <c r="E1913" i="17"/>
  <c r="E1914" i="17"/>
  <c r="E1915" i="17"/>
  <c r="E1916" i="17"/>
  <c r="E1917" i="17"/>
  <c r="E1918" i="17"/>
  <c r="E1919" i="17"/>
  <c r="E1920" i="17"/>
  <c r="E1921" i="17"/>
  <c r="E1922" i="17"/>
  <c r="E1923" i="17"/>
  <c r="E1924" i="17"/>
  <c r="E1925" i="17"/>
  <c r="E1926" i="17"/>
  <c r="E1927" i="17"/>
  <c r="E1928" i="17"/>
  <c r="E1929" i="17"/>
  <c r="E1930" i="17"/>
  <c r="E1931" i="17"/>
  <c r="E1932" i="17"/>
  <c r="E1933" i="17"/>
  <c r="E1934" i="17"/>
  <c r="E1935" i="17"/>
  <c r="E1936" i="17"/>
  <c r="E1937" i="17"/>
  <c r="E1938" i="17"/>
  <c r="E1939" i="17"/>
  <c r="E1940" i="17"/>
  <c r="E1941" i="17"/>
  <c r="E1942" i="17"/>
  <c r="E1943" i="17"/>
  <c r="E1944" i="17"/>
  <c r="E1945" i="17"/>
  <c r="E1946" i="17"/>
  <c r="E1947" i="17"/>
  <c r="E1948" i="17"/>
  <c r="E1949" i="17"/>
  <c r="E1950" i="17"/>
  <c r="E1951" i="17"/>
  <c r="E1952" i="17"/>
  <c r="E1953" i="17"/>
  <c r="E1954" i="17"/>
  <c r="E1955" i="17"/>
  <c r="E1956" i="17"/>
  <c r="E1957" i="17"/>
  <c r="E1958" i="17"/>
  <c r="E1959" i="17"/>
  <c r="E1960" i="17"/>
  <c r="E1961" i="17"/>
  <c r="E1962" i="17"/>
  <c r="E1963" i="17"/>
  <c r="E1964" i="17"/>
  <c r="E1965" i="17"/>
  <c r="E1966" i="17"/>
  <c r="E1967" i="17"/>
  <c r="E1968" i="17"/>
  <c r="E1969" i="17"/>
  <c r="E1970" i="17"/>
  <c r="E1971" i="17"/>
  <c r="E1972" i="17"/>
  <c r="E1973" i="17"/>
  <c r="E1974" i="17"/>
  <c r="E1975" i="17"/>
  <c r="E1976" i="17"/>
  <c r="E1977" i="17"/>
  <c r="E1978" i="17"/>
  <c r="E1979" i="17"/>
  <c r="E1980" i="17"/>
  <c r="E1981" i="17"/>
  <c r="E1982" i="17"/>
  <c r="E1983" i="17"/>
  <c r="E1984" i="17"/>
  <c r="E1985" i="17"/>
  <c r="E1986" i="17"/>
  <c r="E1987" i="17"/>
  <c r="E1988" i="17"/>
  <c r="E1989" i="17"/>
  <c r="E1990" i="17"/>
  <c r="E1991" i="17"/>
  <c r="E1992" i="17"/>
  <c r="E1993" i="17"/>
  <c r="E1994" i="17"/>
  <c r="E1995" i="17"/>
  <c r="E1996" i="17"/>
  <c r="E1997" i="17"/>
  <c r="E1998" i="17"/>
  <c r="E1999" i="17"/>
  <c r="E2000" i="17"/>
  <c r="E2001" i="17"/>
  <c r="E2002" i="17"/>
  <c r="E2003" i="17"/>
  <c r="E2004" i="17"/>
  <c r="E2005" i="17"/>
  <c r="E2006" i="17"/>
  <c r="E2007" i="17"/>
  <c r="E2008" i="17"/>
  <c r="E2009" i="17"/>
  <c r="E2010" i="17"/>
  <c r="E2011" i="17"/>
  <c r="E2012" i="17"/>
  <c r="E2013" i="17"/>
  <c r="E2014" i="17"/>
  <c r="E2015" i="17"/>
  <c r="E2016" i="17"/>
  <c r="E2017" i="17"/>
  <c r="E2018" i="17"/>
  <c r="E2019" i="17"/>
  <c r="E2020" i="17"/>
  <c r="E2021" i="17"/>
  <c r="E2022" i="17"/>
  <c r="E2023" i="17"/>
  <c r="E2024" i="17"/>
  <c r="E2025" i="17"/>
  <c r="E2026" i="17"/>
  <c r="E2027" i="17"/>
  <c r="E2028" i="17"/>
  <c r="E2029" i="17"/>
  <c r="E2030" i="17"/>
  <c r="E2031" i="17"/>
  <c r="E2032" i="17"/>
  <c r="E2033" i="17"/>
  <c r="E2034" i="17"/>
  <c r="E2035" i="17"/>
  <c r="E2036" i="17"/>
  <c r="E2037" i="17"/>
  <c r="E2038" i="17"/>
  <c r="E2039" i="17"/>
  <c r="E2040" i="17"/>
  <c r="E2041" i="17"/>
  <c r="E2042" i="17"/>
  <c r="E2043" i="17"/>
  <c r="E2044" i="17"/>
  <c r="E2045" i="17"/>
  <c r="E2046" i="17"/>
  <c r="E2047" i="17"/>
  <c r="E2048" i="17"/>
  <c r="E2049" i="17"/>
  <c r="E2050" i="17"/>
  <c r="E2051" i="17"/>
  <c r="E2052" i="17"/>
  <c r="E2053" i="17"/>
  <c r="E2054" i="17"/>
  <c r="E2055" i="17"/>
  <c r="E2056" i="17"/>
  <c r="E2057" i="17"/>
  <c r="E2058" i="17"/>
  <c r="E2059" i="17"/>
  <c r="E2060" i="17"/>
  <c r="E2061" i="17"/>
  <c r="E2062" i="17"/>
  <c r="E2063" i="17"/>
  <c r="E2064" i="17"/>
  <c r="E2065" i="17"/>
  <c r="E2066" i="17"/>
  <c r="E2067" i="17"/>
  <c r="E2068" i="17"/>
  <c r="E2069" i="17"/>
  <c r="E2070" i="17"/>
  <c r="E2071" i="17"/>
  <c r="E2072" i="17"/>
  <c r="E2073" i="17"/>
  <c r="E2074" i="17"/>
  <c r="E2075" i="17"/>
  <c r="E2076" i="17"/>
  <c r="E2077" i="17"/>
  <c r="E2078" i="17"/>
  <c r="E2079" i="17"/>
  <c r="E2080" i="17"/>
  <c r="E2081" i="17"/>
  <c r="E2082" i="17"/>
  <c r="E2083" i="17"/>
  <c r="E2084" i="17"/>
  <c r="E2085" i="17"/>
  <c r="E2086" i="17"/>
  <c r="E2087" i="17"/>
  <c r="E2088" i="17"/>
  <c r="E2089" i="17"/>
  <c r="E2090" i="17"/>
  <c r="E2091" i="17"/>
  <c r="E2092" i="17"/>
  <c r="E2093" i="17"/>
  <c r="E2094" i="17"/>
  <c r="E2095" i="17"/>
  <c r="E2096" i="17"/>
  <c r="E2097" i="17"/>
  <c r="E2098" i="17"/>
  <c r="E2099" i="17"/>
  <c r="E2100" i="17"/>
  <c r="E2101" i="17"/>
  <c r="E2102" i="17"/>
  <c r="E2103" i="17"/>
  <c r="E2104" i="17"/>
  <c r="E2105" i="17"/>
  <c r="E2106" i="17"/>
  <c r="E2107" i="17"/>
  <c r="E2108" i="17"/>
  <c r="E2109" i="17"/>
  <c r="E2110" i="17"/>
  <c r="E2111" i="17"/>
  <c r="E2112" i="17"/>
  <c r="E2113" i="17"/>
  <c r="E2114" i="17"/>
  <c r="E2115" i="17"/>
  <c r="E2116" i="17"/>
  <c r="E2117" i="17"/>
  <c r="E2118" i="17"/>
  <c r="E2119" i="17"/>
  <c r="E2120" i="17"/>
  <c r="E2121" i="17"/>
  <c r="E2122" i="17"/>
  <c r="E2123" i="17"/>
  <c r="E2124" i="17"/>
  <c r="E2125" i="17"/>
  <c r="E2126" i="17"/>
  <c r="E2127" i="17"/>
  <c r="E2128" i="17"/>
  <c r="E2129" i="17"/>
  <c r="E2130" i="17"/>
  <c r="E2131" i="17"/>
  <c r="E2132" i="17"/>
  <c r="E2133" i="17"/>
  <c r="E2134" i="17"/>
  <c r="E2135" i="17"/>
  <c r="E2136" i="17"/>
  <c r="E2137" i="17"/>
  <c r="E2138" i="17"/>
  <c r="E2139" i="17"/>
  <c r="E2140" i="17"/>
  <c r="E2141" i="17"/>
  <c r="E2142" i="17"/>
  <c r="E2143" i="17"/>
  <c r="E2144" i="17"/>
  <c r="E2145" i="17"/>
  <c r="E2146" i="17"/>
  <c r="E2147" i="17"/>
  <c r="E2148" i="17"/>
  <c r="E2149" i="17"/>
  <c r="E2150" i="17"/>
  <c r="E2151" i="17"/>
  <c r="E2152" i="17"/>
  <c r="E2153" i="17"/>
  <c r="E2154" i="17"/>
  <c r="E2155" i="17"/>
  <c r="E2156" i="17"/>
  <c r="E2157" i="17"/>
  <c r="E2158" i="17"/>
  <c r="E2159" i="17"/>
  <c r="E2160" i="17"/>
  <c r="E2161" i="17"/>
  <c r="E2162" i="17"/>
  <c r="E2163" i="17"/>
  <c r="E2164" i="17"/>
  <c r="E2165" i="17"/>
  <c r="E2166" i="17"/>
  <c r="E2167" i="17"/>
  <c r="E2168" i="17"/>
  <c r="E2169" i="17"/>
  <c r="E2170" i="17"/>
  <c r="E2171" i="17"/>
  <c r="E2172" i="17"/>
  <c r="E2173" i="17"/>
  <c r="E2174" i="17"/>
  <c r="E2175" i="17"/>
  <c r="E2176" i="17"/>
  <c r="E2177" i="17"/>
  <c r="E2178" i="17"/>
  <c r="E2179" i="17"/>
  <c r="E2180" i="17"/>
  <c r="E2181" i="17"/>
  <c r="E2182" i="17"/>
  <c r="E2183" i="17"/>
  <c r="E2184" i="17"/>
  <c r="E2185" i="17"/>
  <c r="E2186" i="17"/>
  <c r="E2187" i="17"/>
  <c r="E2188" i="17"/>
  <c r="E2189" i="17"/>
  <c r="E2190" i="17"/>
  <c r="E2191" i="17"/>
  <c r="E2192" i="17"/>
  <c r="E2193" i="17"/>
  <c r="E2194" i="17"/>
  <c r="E2195" i="17"/>
  <c r="E2196" i="17"/>
  <c r="E2197" i="17"/>
  <c r="E2198" i="17"/>
  <c r="E2199" i="17"/>
  <c r="E2200" i="17"/>
  <c r="E2201" i="17"/>
  <c r="E2202" i="17"/>
  <c r="E2203" i="17"/>
  <c r="E2204" i="17"/>
  <c r="E2205" i="17"/>
  <c r="E2206" i="17"/>
  <c r="E2207" i="17"/>
  <c r="E2208" i="17"/>
  <c r="E2209" i="17"/>
  <c r="E2210" i="17"/>
  <c r="E2211" i="17"/>
  <c r="E2212" i="17"/>
  <c r="E2213" i="17"/>
  <c r="E2214" i="17"/>
  <c r="E2215" i="17"/>
  <c r="E2216" i="17"/>
  <c r="E2217" i="17"/>
  <c r="E2218" i="17"/>
  <c r="E2219" i="17"/>
  <c r="E2220" i="17"/>
  <c r="E2221" i="17"/>
  <c r="E2222" i="17"/>
  <c r="E2223" i="17"/>
  <c r="E2224" i="17"/>
  <c r="E2225" i="17"/>
  <c r="E2226" i="17"/>
  <c r="E2227" i="17"/>
  <c r="E2228" i="17"/>
  <c r="E2229" i="17"/>
  <c r="E2230" i="17"/>
  <c r="E2231" i="17"/>
  <c r="E2232" i="17"/>
  <c r="E2233" i="17"/>
  <c r="E2234" i="17"/>
  <c r="E2235" i="17"/>
  <c r="E2236" i="17"/>
  <c r="E2237" i="17"/>
  <c r="E2238" i="17"/>
  <c r="E2239" i="17"/>
  <c r="E2240" i="17"/>
  <c r="E2241" i="17"/>
  <c r="E2242" i="17"/>
  <c r="E2243" i="17"/>
  <c r="E2244" i="17"/>
  <c r="E2245" i="17"/>
  <c r="E2246" i="17"/>
  <c r="E2247" i="17"/>
  <c r="E2248" i="17"/>
  <c r="E2249" i="17"/>
  <c r="E2250" i="17"/>
  <c r="E2251" i="17"/>
  <c r="E2252" i="17"/>
  <c r="E2253" i="17"/>
  <c r="E2254" i="17"/>
  <c r="E2255" i="17"/>
  <c r="E2256" i="17"/>
  <c r="E2257" i="17"/>
  <c r="E2258" i="17"/>
  <c r="E2259" i="17"/>
  <c r="E2260" i="17"/>
  <c r="E2261" i="17"/>
  <c r="E2262" i="17"/>
  <c r="E2263" i="17"/>
  <c r="E2264" i="17"/>
  <c r="E2265" i="17"/>
  <c r="E2266" i="17"/>
  <c r="E2267" i="17"/>
  <c r="E2268" i="17"/>
  <c r="E2269" i="17"/>
  <c r="E2270" i="17"/>
  <c r="E2271" i="17"/>
  <c r="E2272" i="17"/>
  <c r="E2273" i="17"/>
  <c r="E2274" i="17"/>
  <c r="E2275" i="17"/>
  <c r="E2276" i="17"/>
  <c r="E2277" i="17"/>
  <c r="E2278" i="17"/>
  <c r="E2279" i="17"/>
  <c r="E2280" i="17"/>
  <c r="E2281" i="17"/>
  <c r="E2282" i="17"/>
  <c r="E2283" i="17"/>
  <c r="E2284" i="17"/>
  <c r="E2285" i="17"/>
  <c r="E2286" i="17"/>
  <c r="E2287" i="17"/>
  <c r="E2288" i="17"/>
  <c r="E2289" i="17"/>
  <c r="E2290" i="17"/>
  <c r="E2291" i="17"/>
  <c r="E2292" i="17"/>
  <c r="E2293" i="17"/>
  <c r="E2294" i="17"/>
  <c r="E2295" i="17"/>
  <c r="E2296" i="17"/>
  <c r="E2297" i="17"/>
  <c r="E2298" i="17"/>
  <c r="E2299" i="17"/>
  <c r="E2300" i="17"/>
  <c r="E2301" i="17"/>
  <c r="E2302" i="17"/>
  <c r="E2303" i="17"/>
  <c r="E2304" i="17"/>
  <c r="E2305" i="17"/>
  <c r="E2306" i="17"/>
  <c r="E2307" i="17"/>
  <c r="E2308" i="17"/>
  <c r="E2309" i="17"/>
  <c r="E2310" i="17"/>
  <c r="E2311" i="17"/>
  <c r="E2312" i="17"/>
  <c r="E2313" i="17"/>
  <c r="E2314" i="17"/>
  <c r="E2315" i="17"/>
  <c r="E2316" i="17"/>
  <c r="E2317" i="17"/>
  <c r="E2318" i="17"/>
  <c r="E2319" i="17"/>
  <c r="E2320" i="17"/>
  <c r="E2321" i="17"/>
  <c r="E2322" i="17"/>
  <c r="E2323" i="17"/>
  <c r="E2324" i="17"/>
  <c r="E2325" i="17"/>
  <c r="E2326" i="17"/>
  <c r="E2327" i="17"/>
  <c r="E2328" i="17"/>
  <c r="E2329" i="17"/>
  <c r="E2330" i="17"/>
  <c r="E2331" i="17"/>
  <c r="E2332" i="17"/>
  <c r="E2333" i="17"/>
  <c r="E2334" i="17"/>
  <c r="E2335" i="17"/>
  <c r="E2336" i="17"/>
  <c r="D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D978" i="17"/>
  <c r="D979" i="17"/>
  <c r="D980" i="17"/>
  <c r="D981" i="17"/>
  <c r="D982" i="17"/>
  <c r="D983" i="17"/>
  <c r="D984" i="17"/>
  <c r="D985" i="17"/>
  <c r="D986" i="17"/>
  <c r="D987" i="17"/>
  <c r="D988" i="17"/>
  <c r="D989" i="17"/>
  <c r="D990" i="17"/>
  <c r="D991" i="17"/>
  <c r="D992" i="17"/>
  <c r="D993" i="17"/>
  <c r="D994" i="17"/>
  <c r="D995" i="17"/>
  <c r="D996" i="17"/>
  <c r="D997" i="17"/>
  <c r="D998" i="17"/>
  <c r="D999" i="17"/>
  <c r="D1000" i="17"/>
  <c r="D1001" i="17"/>
  <c r="D1002" i="17"/>
  <c r="D1003" i="17"/>
  <c r="D1004" i="17"/>
  <c r="D1005" i="17"/>
  <c r="D1006" i="17"/>
  <c r="D1007" i="17"/>
  <c r="D1008" i="17"/>
  <c r="D1009" i="17"/>
  <c r="D1010" i="17"/>
  <c r="D1011" i="17"/>
  <c r="D1012" i="17"/>
  <c r="D1013" i="17"/>
  <c r="D1014" i="17"/>
  <c r="D1015" i="17"/>
  <c r="D1016" i="17"/>
  <c r="D1017" i="17"/>
  <c r="D1018" i="17"/>
  <c r="D1019" i="17"/>
  <c r="D1020" i="17"/>
  <c r="D1021" i="17"/>
  <c r="D1022" i="17"/>
  <c r="D1023" i="17"/>
  <c r="D1024" i="17"/>
  <c r="D1025" i="17"/>
  <c r="D1026" i="17"/>
  <c r="D1027" i="17"/>
  <c r="D1028" i="17"/>
  <c r="D1029" i="17"/>
  <c r="D1030" i="17"/>
  <c r="D1031" i="17"/>
  <c r="D1032" i="17"/>
  <c r="D1033" i="17"/>
  <c r="D1034" i="17"/>
  <c r="D1035" i="17"/>
  <c r="D1036" i="17"/>
  <c r="D1037" i="17"/>
  <c r="D1038" i="17"/>
  <c r="D1039" i="17"/>
  <c r="D1040" i="17"/>
  <c r="D1041" i="17"/>
  <c r="D1042" i="17"/>
  <c r="D1043" i="17"/>
  <c r="D1044" i="17"/>
  <c r="D1045" i="17"/>
  <c r="D1046" i="17"/>
  <c r="D1047" i="17"/>
  <c r="D1048" i="17"/>
  <c r="D1049" i="17"/>
  <c r="D1050" i="17"/>
  <c r="D1051" i="17"/>
  <c r="D1052" i="17"/>
  <c r="D1053" i="17"/>
  <c r="D1054" i="17"/>
  <c r="D1055" i="17"/>
  <c r="D1056" i="17"/>
  <c r="D1057" i="17"/>
  <c r="D1058" i="17"/>
  <c r="D1059" i="17"/>
  <c r="D1060" i="17"/>
  <c r="D1061" i="17"/>
  <c r="D1062" i="17"/>
  <c r="D1063" i="17"/>
  <c r="D1064" i="17"/>
  <c r="D1065" i="17"/>
  <c r="D1066" i="17"/>
  <c r="D1067" i="17"/>
  <c r="D1068" i="17"/>
  <c r="D1069" i="17"/>
  <c r="D1070" i="17"/>
  <c r="D1071" i="17"/>
  <c r="D1072" i="17"/>
  <c r="D1073" i="17"/>
  <c r="D1074" i="17"/>
  <c r="D1075" i="17"/>
  <c r="D1076" i="17"/>
  <c r="D1077" i="17"/>
  <c r="D1078" i="17"/>
  <c r="D1079" i="17"/>
  <c r="D1080" i="17"/>
  <c r="D1081" i="17"/>
  <c r="D1082" i="17"/>
  <c r="D1083" i="17"/>
  <c r="D1084" i="17"/>
  <c r="D1085" i="17"/>
  <c r="D1086" i="17"/>
  <c r="D1087" i="17"/>
  <c r="D1088" i="17"/>
  <c r="D1089" i="17"/>
  <c r="D1090" i="17"/>
  <c r="D1091" i="17"/>
  <c r="D1092" i="17"/>
  <c r="D1093" i="17"/>
  <c r="D1094" i="17"/>
  <c r="D1095" i="17"/>
  <c r="D1096" i="17"/>
  <c r="D1097" i="17"/>
  <c r="D1098" i="17"/>
  <c r="D1099" i="17"/>
  <c r="D1100" i="17"/>
  <c r="D1101" i="17"/>
  <c r="D1102" i="17"/>
  <c r="D1103" i="17"/>
  <c r="D1104" i="17"/>
  <c r="D1105" i="17"/>
  <c r="D1106" i="17"/>
  <c r="D1107" i="17"/>
  <c r="D1108" i="17"/>
  <c r="D1109" i="17"/>
  <c r="D1110" i="17"/>
  <c r="D1111" i="17"/>
  <c r="D1112" i="17"/>
  <c r="D1113" i="17"/>
  <c r="D1114" i="17"/>
  <c r="D1115" i="17"/>
  <c r="D1116" i="17"/>
  <c r="D1117" i="17"/>
  <c r="D1118" i="17"/>
  <c r="D1119" i="17"/>
  <c r="D1120" i="17"/>
  <c r="D1121" i="17"/>
  <c r="D1122" i="17"/>
  <c r="D1123" i="17"/>
  <c r="D1124" i="17"/>
  <c r="D1125" i="17"/>
  <c r="D1126" i="17"/>
  <c r="D1127" i="17"/>
  <c r="D1128" i="17"/>
  <c r="D1129" i="17"/>
  <c r="D1130" i="17"/>
  <c r="D1131" i="17"/>
  <c r="D1132" i="17"/>
  <c r="D1133" i="17"/>
  <c r="D1134" i="17"/>
  <c r="D1135" i="17"/>
  <c r="D1136" i="17"/>
  <c r="D1137" i="17"/>
  <c r="D1138" i="17"/>
  <c r="D1139" i="17"/>
  <c r="D1140" i="17"/>
  <c r="D1141" i="17"/>
  <c r="D1142" i="17"/>
  <c r="D1143" i="17"/>
  <c r="D1144" i="17"/>
  <c r="D1145" i="17"/>
  <c r="D1146" i="17"/>
  <c r="D1147" i="17"/>
  <c r="D1148" i="17"/>
  <c r="D1149" i="17"/>
  <c r="D1150" i="17"/>
  <c r="D1151" i="17"/>
  <c r="D1152" i="17"/>
  <c r="D1153" i="17"/>
  <c r="D1154" i="17"/>
  <c r="D1155" i="17"/>
  <c r="D1156" i="17"/>
  <c r="D1157" i="17"/>
  <c r="D1158" i="17"/>
  <c r="D1159" i="17"/>
  <c r="D1160" i="17"/>
  <c r="D1161" i="17"/>
  <c r="D1162" i="17"/>
  <c r="D1163" i="17"/>
  <c r="D1164" i="17"/>
  <c r="D1165" i="17"/>
  <c r="D1166" i="17"/>
  <c r="D1167" i="17"/>
  <c r="D1168" i="17"/>
  <c r="D1169" i="17"/>
  <c r="D1170" i="17"/>
  <c r="D1171" i="17"/>
  <c r="D1172" i="17"/>
  <c r="D1173" i="17"/>
  <c r="D1174" i="17"/>
  <c r="D1175" i="17"/>
  <c r="D1176" i="17"/>
  <c r="D1177" i="17"/>
  <c r="D1178" i="17"/>
  <c r="D1179" i="17"/>
  <c r="D1180" i="17"/>
  <c r="D1181" i="17"/>
  <c r="D1182" i="17"/>
  <c r="D1183" i="17"/>
  <c r="D1184" i="17"/>
  <c r="D1185" i="17"/>
  <c r="D1186" i="17"/>
  <c r="D1187" i="17"/>
  <c r="D1188" i="17"/>
  <c r="D1189" i="17"/>
  <c r="D1190" i="17"/>
  <c r="D1191" i="17"/>
  <c r="D1192" i="17"/>
  <c r="D1193" i="17"/>
  <c r="D1194" i="17"/>
  <c r="D1195" i="17"/>
  <c r="D1196" i="17"/>
  <c r="D1197" i="17"/>
  <c r="D1198" i="17"/>
  <c r="D1199" i="17"/>
  <c r="D1200" i="17"/>
  <c r="D1201" i="17"/>
  <c r="D1202" i="17"/>
  <c r="D1203" i="17"/>
  <c r="D1204" i="17"/>
  <c r="D1205" i="17"/>
  <c r="D1206" i="17"/>
  <c r="D1207" i="17"/>
  <c r="D1208" i="17"/>
  <c r="D1209" i="17"/>
  <c r="D1210" i="17"/>
  <c r="D1211" i="17"/>
  <c r="D1212" i="17"/>
  <c r="D1213" i="17"/>
  <c r="D1214" i="17"/>
  <c r="D1215" i="17"/>
  <c r="D1216" i="17"/>
  <c r="D1217" i="17"/>
  <c r="D1218" i="17"/>
  <c r="D1219" i="17"/>
  <c r="D1220" i="17"/>
  <c r="D1221" i="17"/>
  <c r="D1222" i="17"/>
  <c r="D1223" i="17"/>
  <c r="D1224" i="17"/>
  <c r="D1225" i="17"/>
  <c r="D1226" i="17"/>
  <c r="D1227" i="17"/>
  <c r="D1228" i="17"/>
  <c r="D1229" i="17"/>
  <c r="D1230" i="17"/>
  <c r="D1231" i="17"/>
  <c r="D1232" i="17"/>
  <c r="D1233" i="17"/>
  <c r="D1234" i="17"/>
  <c r="D1235" i="17"/>
  <c r="D1236" i="17"/>
  <c r="D1237" i="17"/>
  <c r="D1238" i="17"/>
  <c r="D1239" i="17"/>
  <c r="D1240" i="17"/>
  <c r="D1241" i="17"/>
  <c r="D1242" i="17"/>
  <c r="D1243" i="17"/>
  <c r="D1244" i="17"/>
  <c r="D1245" i="17"/>
  <c r="D1246" i="17"/>
  <c r="D1247" i="17"/>
  <c r="D1248" i="17"/>
  <c r="D1249" i="17"/>
  <c r="D1250" i="17"/>
  <c r="D1251" i="17"/>
  <c r="D1252" i="17"/>
  <c r="D1253" i="17"/>
  <c r="D1254" i="17"/>
  <c r="D1255" i="17"/>
  <c r="D1256" i="17"/>
  <c r="D1257" i="17"/>
  <c r="D1258" i="17"/>
  <c r="D1259" i="17"/>
  <c r="D1260" i="17"/>
  <c r="D1261" i="17"/>
  <c r="D1262" i="17"/>
  <c r="D1263" i="17"/>
  <c r="D1264" i="17"/>
  <c r="D1265" i="17"/>
  <c r="D1266" i="17"/>
  <c r="D1267" i="17"/>
  <c r="D1268" i="17"/>
  <c r="D1269" i="17"/>
  <c r="D1270" i="17"/>
  <c r="D1271" i="17"/>
  <c r="D1272" i="17"/>
  <c r="D1273" i="17"/>
  <c r="D1274" i="17"/>
  <c r="D1275" i="17"/>
  <c r="D1276" i="17"/>
  <c r="D1277" i="17"/>
  <c r="D1278" i="17"/>
  <c r="D1279" i="17"/>
  <c r="D1280" i="17"/>
  <c r="D1281" i="17"/>
  <c r="D1282" i="17"/>
  <c r="D1283" i="17"/>
  <c r="D1284" i="17"/>
  <c r="D1285" i="17"/>
  <c r="D1286" i="17"/>
  <c r="D1287" i="17"/>
  <c r="D1288" i="17"/>
  <c r="D1289" i="17"/>
  <c r="D1290" i="17"/>
  <c r="D1291" i="17"/>
  <c r="D1292" i="17"/>
  <c r="D1293" i="17"/>
  <c r="D1294" i="17"/>
  <c r="D1295" i="17"/>
  <c r="D1296" i="17"/>
  <c r="D1297" i="17"/>
  <c r="D1298" i="17"/>
  <c r="D1299" i="17"/>
  <c r="D1300" i="17"/>
  <c r="D1301" i="17"/>
  <c r="D1302" i="17"/>
  <c r="D1303" i="17"/>
  <c r="D1304" i="17"/>
  <c r="D1305" i="17"/>
  <c r="D1306" i="17"/>
  <c r="D1307" i="17"/>
  <c r="D1308" i="17"/>
  <c r="D1309" i="17"/>
  <c r="D1310" i="17"/>
  <c r="D1311" i="17"/>
  <c r="D1312" i="17"/>
  <c r="D1313" i="17"/>
  <c r="D1314" i="17"/>
  <c r="D1315" i="17"/>
  <c r="D1316" i="17"/>
  <c r="D1317" i="17"/>
  <c r="D1318" i="17"/>
  <c r="D1319" i="17"/>
  <c r="D1320" i="17"/>
  <c r="D1321" i="17"/>
  <c r="D1322" i="17"/>
  <c r="D1323" i="17"/>
  <c r="D1324" i="17"/>
  <c r="D1325" i="17"/>
  <c r="D1326" i="17"/>
  <c r="D1327" i="17"/>
  <c r="D1328" i="17"/>
  <c r="D1329" i="17"/>
  <c r="D1330" i="17"/>
  <c r="D1331" i="17"/>
  <c r="D1332" i="17"/>
  <c r="D1333" i="17"/>
  <c r="D1334" i="17"/>
  <c r="D1335" i="17"/>
  <c r="D1336" i="17"/>
  <c r="D1337" i="17"/>
  <c r="D1338" i="17"/>
  <c r="D1339" i="17"/>
  <c r="D1340" i="17"/>
  <c r="D1341" i="17"/>
  <c r="D1342" i="17"/>
  <c r="D1343" i="17"/>
  <c r="D1344" i="17"/>
  <c r="D1345" i="17"/>
  <c r="D1346" i="17"/>
  <c r="D1347" i="17"/>
  <c r="D1348" i="17"/>
  <c r="D1349" i="17"/>
  <c r="D1350" i="17"/>
  <c r="D1351" i="17"/>
  <c r="D1352" i="17"/>
  <c r="D1353" i="17"/>
  <c r="D1354" i="17"/>
  <c r="D1355" i="17"/>
  <c r="D1356" i="17"/>
  <c r="D1357" i="17"/>
  <c r="D1358" i="17"/>
  <c r="D1359" i="17"/>
  <c r="D1360" i="17"/>
  <c r="D1361" i="17"/>
  <c r="D1362" i="17"/>
  <c r="D1363" i="17"/>
  <c r="D1364" i="17"/>
  <c r="D1365" i="17"/>
  <c r="D1366" i="17"/>
  <c r="D1367" i="17"/>
  <c r="D1368" i="17"/>
  <c r="D1369" i="17"/>
  <c r="D1370" i="17"/>
  <c r="D1371" i="17"/>
  <c r="D1372" i="17"/>
  <c r="D1373" i="17"/>
  <c r="D1374" i="17"/>
  <c r="D1375" i="17"/>
  <c r="D1376" i="17"/>
  <c r="D1377" i="17"/>
  <c r="D1378" i="17"/>
  <c r="D1379" i="17"/>
  <c r="D1380" i="17"/>
  <c r="D1381" i="17"/>
  <c r="D1382" i="17"/>
  <c r="D1383" i="17"/>
  <c r="D1384" i="17"/>
  <c r="D1385" i="17"/>
  <c r="D1386" i="17"/>
  <c r="D1387" i="17"/>
  <c r="D1388" i="17"/>
  <c r="D1389" i="17"/>
  <c r="D1390" i="17"/>
  <c r="D1391" i="17"/>
  <c r="D1392" i="17"/>
  <c r="D1393" i="17"/>
  <c r="D1394" i="17"/>
  <c r="D1395" i="17"/>
  <c r="D1396" i="17"/>
  <c r="D1397" i="17"/>
  <c r="D1398" i="17"/>
  <c r="D1399" i="17"/>
  <c r="D1400" i="17"/>
  <c r="D1401" i="17"/>
  <c r="D1402" i="17"/>
  <c r="D1403" i="17"/>
  <c r="D1404" i="17"/>
  <c r="D1405" i="17"/>
  <c r="D1406" i="17"/>
  <c r="D1407" i="17"/>
  <c r="D1408" i="17"/>
  <c r="D1409" i="17"/>
  <c r="D1410" i="17"/>
  <c r="D1411" i="17"/>
  <c r="D1412" i="17"/>
  <c r="D1413" i="17"/>
  <c r="D1414" i="17"/>
  <c r="D1415" i="17"/>
  <c r="D1416" i="17"/>
  <c r="D1417" i="17"/>
  <c r="D1418" i="17"/>
  <c r="D1419" i="17"/>
  <c r="D1420" i="17"/>
  <c r="D1421" i="17"/>
  <c r="D1422" i="17"/>
  <c r="D1423" i="17"/>
  <c r="D1424" i="17"/>
  <c r="D1425" i="17"/>
  <c r="D1426" i="17"/>
  <c r="D1427" i="17"/>
  <c r="D1428" i="17"/>
  <c r="D1429" i="17"/>
  <c r="D1430" i="17"/>
  <c r="D1431" i="17"/>
  <c r="D1432" i="17"/>
  <c r="D1433" i="17"/>
  <c r="D1434" i="17"/>
  <c r="D1435" i="17"/>
  <c r="D1436" i="17"/>
  <c r="D1437" i="17"/>
  <c r="D1438" i="17"/>
  <c r="D1439" i="17"/>
  <c r="D1440" i="17"/>
  <c r="D1441" i="17"/>
  <c r="D1442" i="17"/>
  <c r="D1443" i="17"/>
  <c r="D1444" i="17"/>
  <c r="D1445" i="17"/>
  <c r="D1446" i="17"/>
  <c r="D1447" i="17"/>
  <c r="D1448" i="17"/>
  <c r="D1449" i="17"/>
  <c r="D1450" i="17"/>
  <c r="D1451" i="17"/>
  <c r="D1452" i="17"/>
  <c r="D1453" i="17"/>
  <c r="D1454" i="17"/>
  <c r="D1455" i="17"/>
  <c r="D1456" i="17"/>
  <c r="D1457" i="17"/>
  <c r="D1458" i="17"/>
  <c r="D1459" i="17"/>
  <c r="D1460" i="17"/>
  <c r="D1461" i="17"/>
  <c r="D1462" i="17"/>
  <c r="D1463" i="17"/>
  <c r="D1464" i="17"/>
  <c r="D1465" i="17"/>
  <c r="D1466" i="17"/>
  <c r="D1467" i="17"/>
  <c r="D1468" i="17"/>
  <c r="D1469" i="17"/>
  <c r="D1470" i="17"/>
  <c r="D1471" i="17"/>
  <c r="D1472" i="17"/>
  <c r="D1473" i="17"/>
  <c r="D1474" i="17"/>
  <c r="D1475" i="17"/>
  <c r="D1476" i="17"/>
  <c r="D1477" i="17"/>
  <c r="D1478" i="17"/>
  <c r="D1479" i="17"/>
  <c r="D1480" i="17"/>
  <c r="D1481" i="17"/>
  <c r="D1482" i="17"/>
  <c r="D1483" i="17"/>
  <c r="D1484" i="17"/>
  <c r="D1485" i="17"/>
  <c r="D1486" i="17"/>
  <c r="D1487" i="17"/>
  <c r="D1488" i="17"/>
  <c r="D1489" i="17"/>
  <c r="D1490" i="17"/>
  <c r="D1491" i="17"/>
  <c r="D1492" i="17"/>
  <c r="D1493" i="17"/>
  <c r="D1494" i="17"/>
  <c r="D1495" i="17"/>
  <c r="D1496" i="17"/>
  <c r="D1497" i="17"/>
  <c r="D1498" i="17"/>
  <c r="D1499" i="17"/>
  <c r="D1500" i="17"/>
  <c r="D1501" i="17"/>
  <c r="D1502" i="17"/>
  <c r="D1503" i="17"/>
  <c r="D1504" i="17"/>
  <c r="D1505" i="17"/>
  <c r="D1506" i="17"/>
  <c r="D1507" i="17"/>
  <c r="D1508" i="17"/>
  <c r="D1509" i="17"/>
  <c r="D1510" i="17"/>
  <c r="D1511" i="17"/>
  <c r="D1512" i="17"/>
  <c r="D1513" i="17"/>
  <c r="D1514" i="17"/>
  <c r="D1515" i="17"/>
  <c r="D1516" i="17"/>
  <c r="D1517" i="17"/>
  <c r="D1518" i="17"/>
  <c r="D1519" i="17"/>
  <c r="D1520" i="17"/>
  <c r="D1521" i="17"/>
  <c r="D1522" i="17"/>
  <c r="D1523" i="17"/>
  <c r="D1524" i="17"/>
  <c r="D1525" i="17"/>
  <c r="D1526" i="17"/>
  <c r="D1527" i="17"/>
  <c r="D1528" i="17"/>
  <c r="D1529" i="17"/>
  <c r="D1530" i="17"/>
  <c r="D1531" i="17"/>
  <c r="D1532" i="17"/>
  <c r="D1533" i="17"/>
  <c r="D1534" i="17"/>
  <c r="D1535" i="17"/>
  <c r="D1536" i="17"/>
  <c r="D1537" i="17"/>
  <c r="D1538" i="17"/>
  <c r="D1539" i="17"/>
  <c r="D1540" i="17"/>
  <c r="D1541" i="17"/>
  <c r="D1542" i="17"/>
  <c r="D1543" i="17"/>
  <c r="D1544" i="17"/>
  <c r="D1545" i="17"/>
  <c r="D1546" i="17"/>
  <c r="D1547" i="17"/>
  <c r="D1548" i="17"/>
  <c r="D1549" i="17"/>
  <c r="D1550" i="17"/>
  <c r="D1551" i="17"/>
  <c r="D1552" i="17"/>
  <c r="D1553" i="17"/>
  <c r="D1554" i="17"/>
  <c r="D1555" i="17"/>
  <c r="D1556" i="17"/>
  <c r="D1557" i="17"/>
  <c r="D1558" i="17"/>
  <c r="D1559" i="17"/>
  <c r="D1560" i="17"/>
  <c r="D1561" i="17"/>
  <c r="D1562" i="17"/>
  <c r="D1563" i="17"/>
  <c r="D1564" i="17"/>
  <c r="D1565" i="17"/>
  <c r="D1566" i="17"/>
  <c r="D1567" i="17"/>
  <c r="D1568" i="17"/>
  <c r="D1569" i="17"/>
  <c r="D1570" i="17"/>
  <c r="D1571" i="17"/>
  <c r="D1572" i="17"/>
  <c r="D1573" i="17"/>
  <c r="D1574" i="17"/>
  <c r="D1575" i="17"/>
  <c r="D1576" i="17"/>
  <c r="D1577" i="17"/>
  <c r="D1578" i="17"/>
  <c r="D1579" i="17"/>
  <c r="D1580" i="17"/>
  <c r="D1581" i="17"/>
  <c r="D1582" i="17"/>
  <c r="D1583" i="17"/>
  <c r="D1584" i="17"/>
  <c r="D1585" i="17"/>
  <c r="D1586" i="17"/>
  <c r="D1587" i="17"/>
  <c r="D1588" i="17"/>
  <c r="D1589" i="17"/>
  <c r="D1590" i="17"/>
  <c r="D1591" i="17"/>
  <c r="D1592" i="17"/>
  <c r="D1593" i="17"/>
  <c r="D1594" i="17"/>
  <c r="D1595" i="17"/>
  <c r="D1596" i="17"/>
  <c r="D1597" i="17"/>
  <c r="D1598" i="17"/>
  <c r="D1599" i="17"/>
  <c r="D1600" i="17"/>
  <c r="D1601" i="17"/>
  <c r="D1602" i="17"/>
  <c r="D1603" i="17"/>
  <c r="D1604" i="17"/>
  <c r="D1605" i="17"/>
  <c r="D1606" i="17"/>
  <c r="D1607" i="17"/>
  <c r="D1608" i="17"/>
  <c r="D1609" i="17"/>
  <c r="D1610" i="17"/>
  <c r="D1611" i="17"/>
  <c r="D1612" i="17"/>
  <c r="D1613" i="17"/>
  <c r="D1614" i="17"/>
  <c r="D1615" i="17"/>
  <c r="D1616" i="17"/>
  <c r="D1617" i="17"/>
  <c r="D1618" i="17"/>
  <c r="D1619" i="17"/>
  <c r="D1620" i="17"/>
  <c r="D1621" i="17"/>
  <c r="D1622" i="17"/>
  <c r="D1623" i="17"/>
  <c r="D1624" i="17"/>
  <c r="D1625" i="17"/>
  <c r="D1626" i="17"/>
  <c r="D1627" i="17"/>
  <c r="D1628" i="17"/>
  <c r="D1629" i="17"/>
  <c r="D1630" i="17"/>
  <c r="D1631" i="17"/>
  <c r="D1632" i="17"/>
  <c r="D1633" i="17"/>
  <c r="D1634" i="17"/>
  <c r="D1635" i="17"/>
  <c r="D1636" i="17"/>
  <c r="D1637" i="17"/>
  <c r="D1638" i="17"/>
  <c r="D1639" i="17"/>
  <c r="D1640" i="17"/>
  <c r="D1641" i="17"/>
  <c r="D1642" i="17"/>
  <c r="D1643" i="17"/>
  <c r="D1644" i="17"/>
  <c r="D1645" i="17"/>
  <c r="D1646" i="17"/>
  <c r="D1647" i="17"/>
  <c r="D1648" i="17"/>
  <c r="D1649" i="17"/>
  <c r="D1650" i="17"/>
  <c r="D1651" i="17"/>
  <c r="D1652" i="17"/>
  <c r="D1653" i="17"/>
  <c r="D1654" i="17"/>
  <c r="D1655" i="17"/>
  <c r="D1656" i="17"/>
  <c r="D1657" i="17"/>
  <c r="D1658" i="17"/>
  <c r="D1659" i="17"/>
  <c r="D1660" i="17"/>
  <c r="D1661" i="17"/>
  <c r="D1662" i="17"/>
  <c r="D1663" i="17"/>
  <c r="D1664" i="17"/>
  <c r="D1665" i="17"/>
  <c r="D1666" i="17"/>
  <c r="D1667" i="17"/>
  <c r="D1668" i="17"/>
  <c r="D1669" i="17"/>
  <c r="D1670" i="17"/>
  <c r="D1671" i="17"/>
  <c r="D1672" i="17"/>
  <c r="D1673" i="17"/>
  <c r="D1674" i="17"/>
  <c r="D1675" i="17"/>
  <c r="D1676" i="17"/>
  <c r="D1677" i="17"/>
  <c r="D1678" i="17"/>
  <c r="D1679" i="17"/>
  <c r="D1680" i="17"/>
  <c r="D1681" i="17"/>
  <c r="D1682" i="17"/>
  <c r="D1683" i="17"/>
  <c r="D1684" i="17"/>
  <c r="D1685" i="17"/>
  <c r="D1686" i="17"/>
  <c r="D1687" i="17"/>
  <c r="D1688" i="17"/>
  <c r="D1689" i="17"/>
  <c r="D1690" i="17"/>
  <c r="D1691" i="17"/>
  <c r="D1692" i="17"/>
  <c r="D1693" i="17"/>
  <c r="D1694" i="17"/>
  <c r="D1695" i="17"/>
  <c r="D1696" i="17"/>
  <c r="D1697" i="17"/>
  <c r="D1698" i="17"/>
  <c r="D1699" i="17"/>
  <c r="D1700" i="17"/>
  <c r="D1701" i="17"/>
  <c r="D1702" i="17"/>
  <c r="D1703" i="17"/>
  <c r="D1704" i="17"/>
  <c r="D1705" i="17"/>
  <c r="D1706" i="17"/>
  <c r="D1707" i="17"/>
  <c r="D1708" i="17"/>
  <c r="D1709" i="17"/>
  <c r="D1710" i="17"/>
  <c r="D1711" i="17"/>
  <c r="D1712" i="17"/>
  <c r="D1713" i="17"/>
  <c r="D1714" i="17"/>
  <c r="D1715" i="17"/>
  <c r="D1716" i="17"/>
  <c r="D1717" i="17"/>
  <c r="D1718" i="17"/>
  <c r="D1719" i="17"/>
  <c r="D1720" i="17"/>
  <c r="D1721" i="17"/>
  <c r="D1722" i="17"/>
  <c r="D1723" i="17"/>
  <c r="D1724" i="17"/>
  <c r="D1725" i="17"/>
  <c r="D1726" i="17"/>
  <c r="D1727" i="17"/>
  <c r="D1728" i="17"/>
  <c r="D1729" i="17"/>
  <c r="D1730" i="17"/>
  <c r="D1731" i="17"/>
  <c r="D1732" i="17"/>
  <c r="D1733" i="17"/>
  <c r="D1734" i="17"/>
  <c r="D1735" i="17"/>
  <c r="D1736" i="17"/>
  <c r="D1737" i="17"/>
  <c r="D1738" i="17"/>
  <c r="D1739" i="17"/>
  <c r="D1740" i="17"/>
  <c r="D1741" i="17"/>
  <c r="D1742" i="17"/>
  <c r="D1743" i="17"/>
  <c r="D1744" i="17"/>
  <c r="D1745" i="17"/>
  <c r="D1746" i="17"/>
  <c r="D1747" i="17"/>
  <c r="D1748" i="17"/>
  <c r="D1749" i="17"/>
  <c r="D1750" i="17"/>
  <c r="D1751" i="17"/>
  <c r="D1752" i="17"/>
  <c r="D1753" i="17"/>
  <c r="D1754" i="17"/>
  <c r="D1755" i="17"/>
  <c r="D1756" i="17"/>
  <c r="D1757" i="17"/>
  <c r="D1758" i="17"/>
  <c r="D1759" i="17"/>
  <c r="D1760" i="17"/>
  <c r="D1761" i="17"/>
  <c r="D1762" i="17"/>
  <c r="D1763" i="17"/>
  <c r="D1764" i="17"/>
  <c r="D1765" i="17"/>
  <c r="D1766" i="17"/>
  <c r="D1767" i="17"/>
  <c r="D1768" i="17"/>
  <c r="D1769" i="17"/>
  <c r="D1770" i="17"/>
  <c r="D1771" i="17"/>
  <c r="D1772" i="17"/>
  <c r="D1773" i="17"/>
  <c r="D1774" i="17"/>
  <c r="D1775" i="17"/>
  <c r="D1776" i="17"/>
  <c r="D1777" i="17"/>
  <c r="D1778" i="17"/>
  <c r="D1779" i="17"/>
  <c r="D1780" i="17"/>
  <c r="D1781" i="17"/>
  <c r="D1782" i="17"/>
  <c r="D1783" i="17"/>
  <c r="D1784" i="17"/>
  <c r="D1785" i="17"/>
  <c r="D1786" i="17"/>
  <c r="D1787" i="17"/>
  <c r="D1788" i="17"/>
  <c r="D1789" i="17"/>
  <c r="D1790" i="17"/>
  <c r="D1791" i="17"/>
  <c r="D1792" i="17"/>
  <c r="D1793" i="17"/>
  <c r="D1794" i="17"/>
  <c r="D1795" i="17"/>
  <c r="D1796" i="17"/>
  <c r="D1797" i="17"/>
  <c r="D1798" i="17"/>
  <c r="D1799" i="17"/>
  <c r="D1800" i="17"/>
  <c r="D1801" i="17"/>
  <c r="D1802" i="17"/>
  <c r="D1803" i="17"/>
  <c r="D1804" i="17"/>
  <c r="D1805" i="17"/>
  <c r="D1806" i="17"/>
  <c r="D1807" i="17"/>
  <c r="D1808" i="17"/>
  <c r="D1809" i="17"/>
  <c r="D1810" i="17"/>
  <c r="D1811" i="17"/>
  <c r="D1812" i="17"/>
  <c r="D1813" i="17"/>
  <c r="D1814" i="17"/>
  <c r="D1815" i="17"/>
  <c r="D1816" i="17"/>
  <c r="D1817" i="17"/>
  <c r="D1818" i="17"/>
  <c r="D1819" i="17"/>
  <c r="D1820" i="17"/>
  <c r="D1821" i="17"/>
  <c r="D1822" i="17"/>
  <c r="D1823" i="17"/>
  <c r="D1824" i="17"/>
  <c r="D1825" i="17"/>
  <c r="D1826" i="17"/>
  <c r="D1827" i="17"/>
  <c r="D1828" i="17"/>
  <c r="D1829" i="17"/>
  <c r="D1830" i="17"/>
  <c r="D1831" i="17"/>
  <c r="D1832" i="17"/>
  <c r="D1833" i="17"/>
  <c r="D1834" i="17"/>
  <c r="D1835" i="17"/>
  <c r="D1836" i="17"/>
  <c r="D1837" i="17"/>
  <c r="D1838" i="17"/>
  <c r="D1839" i="17"/>
  <c r="D1840" i="17"/>
  <c r="D1841" i="17"/>
  <c r="D1842" i="17"/>
  <c r="D1843" i="17"/>
  <c r="D1844" i="17"/>
  <c r="D1845" i="17"/>
  <c r="D1846" i="17"/>
  <c r="D1847" i="17"/>
  <c r="D1848" i="17"/>
  <c r="D1849" i="17"/>
  <c r="D1850" i="17"/>
  <c r="D1851" i="17"/>
  <c r="D1852" i="17"/>
  <c r="D1853" i="17"/>
  <c r="D1854" i="17"/>
  <c r="D1855" i="17"/>
  <c r="D1856" i="17"/>
  <c r="D1857" i="17"/>
  <c r="D1858" i="17"/>
  <c r="D1859" i="17"/>
  <c r="D1860" i="17"/>
  <c r="D1861" i="17"/>
  <c r="D1862" i="17"/>
  <c r="D1863" i="17"/>
  <c r="D1864" i="17"/>
  <c r="D1865" i="17"/>
  <c r="D1866" i="17"/>
  <c r="D1867" i="17"/>
  <c r="D1868" i="17"/>
  <c r="D1869" i="17"/>
  <c r="D1870" i="17"/>
  <c r="D1871" i="17"/>
  <c r="D1872" i="17"/>
  <c r="D1873" i="17"/>
  <c r="D1874" i="17"/>
  <c r="D1875" i="17"/>
  <c r="D1876" i="17"/>
  <c r="D1877" i="17"/>
  <c r="D1878" i="17"/>
  <c r="D1879" i="17"/>
  <c r="D1880" i="17"/>
  <c r="D1881" i="17"/>
  <c r="D1882" i="17"/>
  <c r="D1883" i="17"/>
  <c r="D1884" i="17"/>
  <c r="D1885" i="17"/>
  <c r="D1886" i="17"/>
  <c r="D1887" i="17"/>
  <c r="D1888" i="17"/>
  <c r="D1889" i="17"/>
  <c r="D1890" i="17"/>
  <c r="D1891" i="17"/>
  <c r="D1892" i="17"/>
  <c r="D1893" i="17"/>
  <c r="D1894" i="17"/>
  <c r="D1895" i="17"/>
  <c r="D1896" i="17"/>
  <c r="D1897" i="17"/>
  <c r="D1898" i="17"/>
  <c r="D1899" i="17"/>
  <c r="D1900" i="17"/>
  <c r="D1901" i="17"/>
  <c r="D1902" i="17"/>
  <c r="D1903" i="17"/>
  <c r="D1904" i="17"/>
  <c r="D1905" i="17"/>
  <c r="D1906" i="17"/>
  <c r="D1907" i="17"/>
  <c r="D1908" i="17"/>
  <c r="D1909" i="17"/>
  <c r="D1910" i="17"/>
  <c r="D1911" i="17"/>
  <c r="D1912" i="17"/>
  <c r="D1913" i="17"/>
  <c r="D1914" i="17"/>
  <c r="D1915" i="17"/>
  <c r="D1916" i="17"/>
  <c r="D1917" i="17"/>
  <c r="D1918" i="17"/>
  <c r="D1919" i="17"/>
  <c r="D1920" i="17"/>
  <c r="D1921" i="17"/>
  <c r="D1922" i="17"/>
  <c r="D1923" i="17"/>
  <c r="D1924" i="17"/>
  <c r="D1925" i="17"/>
  <c r="D1926" i="17"/>
  <c r="D1927" i="17"/>
  <c r="D1928" i="17"/>
  <c r="D1929" i="17"/>
  <c r="D1930" i="17"/>
  <c r="D1931" i="17"/>
  <c r="D1932" i="17"/>
  <c r="D1933" i="17"/>
  <c r="D1934" i="17"/>
  <c r="D1935" i="17"/>
  <c r="D1936" i="17"/>
  <c r="D1937" i="17"/>
  <c r="D1938" i="17"/>
  <c r="D1939" i="17"/>
  <c r="D1940" i="17"/>
  <c r="D1941" i="17"/>
  <c r="D1942" i="17"/>
  <c r="D1943" i="17"/>
  <c r="D1944" i="17"/>
  <c r="D1945" i="17"/>
  <c r="D1946" i="17"/>
  <c r="D1947" i="17"/>
  <c r="D1948" i="17"/>
  <c r="D1949" i="17"/>
  <c r="D1950" i="17"/>
  <c r="D1951" i="17"/>
  <c r="D1952" i="17"/>
  <c r="D1953" i="17"/>
  <c r="D1954" i="17"/>
  <c r="D1955" i="17"/>
  <c r="D1956" i="17"/>
  <c r="D1957" i="17"/>
  <c r="D1958" i="17"/>
  <c r="D1959" i="17"/>
  <c r="D1960" i="17"/>
  <c r="D1961" i="17"/>
  <c r="D1962" i="17"/>
  <c r="D1963" i="17"/>
  <c r="D1964" i="17"/>
  <c r="D1965" i="17"/>
  <c r="D1966" i="17"/>
  <c r="D1967" i="17"/>
  <c r="D1968" i="17"/>
  <c r="D1969" i="17"/>
  <c r="D1970" i="17"/>
  <c r="D1971" i="17"/>
  <c r="D1972" i="17"/>
  <c r="D1973" i="17"/>
  <c r="D1974" i="17"/>
  <c r="D1975" i="17"/>
  <c r="D1976" i="17"/>
  <c r="D1977" i="17"/>
  <c r="D1978" i="17"/>
  <c r="D1979" i="17"/>
  <c r="D1980" i="17"/>
  <c r="D1981" i="17"/>
  <c r="D1982" i="17"/>
  <c r="D1983" i="17"/>
  <c r="D1984" i="17"/>
  <c r="D1985" i="17"/>
  <c r="D1986" i="17"/>
  <c r="D1987" i="17"/>
  <c r="D1988" i="17"/>
  <c r="D1989" i="17"/>
  <c r="D1990" i="17"/>
  <c r="D1991" i="17"/>
  <c r="D1992" i="17"/>
  <c r="D1993" i="17"/>
  <c r="D1994" i="17"/>
  <c r="D1995" i="17"/>
  <c r="D1996" i="17"/>
  <c r="D1997" i="17"/>
  <c r="D1998" i="17"/>
  <c r="D1999" i="17"/>
  <c r="D2000" i="17"/>
  <c r="D2001" i="17"/>
  <c r="D2002" i="17"/>
  <c r="D2003" i="17"/>
  <c r="D2004" i="17"/>
  <c r="D2005" i="17"/>
  <c r="D2006" i="17"/>
  <c r="D2007" i="17"/>
  <c r="D2008" i="17"/>
  <c r="D2009" i="17"/>
  <c r="D2010" i="17"/>
  <c r="D2011" i="17"/>
  <c r="D2012" i="17"/>
  <c r="D2013" i="17"/>
  <c r="D2014" i="17"/>
  <c r="D2015" i="17"/>
  <c r="D2016" i="17"/>
  <c r="D2017" i="17"/>
  <c r="D2018" i="17"/>
  <c r="D2019" i="17"/>
  <c r="D2020" i="17"/>
  <c r="D2021" i="17"/>
  <c r="D2022" i="17"/>
  <c r="D2023" i="17"/>
  <c r="D2024" i="17"/>
  <c r="D2025" i="17"/>
  <c r="D2026" i="17"/>
  <c r="D2027" i="17"/>
  <c r="D2028" i="17"/>
  <c r="D2029" i="17"/>
  <c r="D2030" i="17"/>
  <c r="D2031" i="17"/>
  <c r="D2032" i="17"/>
  <c r="D2033" i="17"/>
  <c r="D2034" i="17"/>
  <c r="D2035" i="17"/>
  <c r="D2036" i="17"/>
  <c r="D2037" i="17"/>
  <c r="D2038" i="17"/>
  <c r="D2039" i="17"/>
  <c r="D2040" i="17"/>
  <c r="D2041" i="17"/>
  <c r="D2042" i="17"/>
  <c r="D2043" i="17"/>
  <c r="D2044" i="17"/>
  <c r="D2045" i="17"/>
  <c r="D2046" i="17"/>
  <c r="D2047" i="17"/>
  <c r="D2048" i="17"/>
  <c r="D2049" i="17"/>
  <c r="D2050" i="17"/>
  <c r="D2051" i="17"/>
  <c r="D2052" i="17"/>
  <c r="D2053" i="17"/>
  <c r="D2054" i="17"/>
  <c r="D2055" i="17"/>
  <c r="D2056" i="17"/>
  <c r="D2057" i="17"/>
  <c r="D2058" i="17"/>
  <c r="D2059" i="17"/>
  <c r="D2060" i="17"/>
  <c r="D2061" i="17"/>
  <c r="D2062" i="17"/>
  <c r="D2063" i="17"/>
  <c r="D2064" i="17"/>
  <c r="D2065" i="17"/>
  <c r="D2066" i="17"/>
  <c r="D2067" i="17"/>
  <c r="D2068" i="17"/>
  <c r="D2069" i="17"/>
  <c r="D2070" i="17"/>
  <c r="D2071" i="17"/>
  <c r="D2072" i="17"/>
  <c r="D2073" i="17"/>
  <c r="D2074" i="17"/>
  <c r="D2075" i="17"/>
  <c r="D2076" i="17"/>
  <c r="D2077" i="17"/>
  <c r="D2078" i="17"/>
  <c r="D2079" i="17"/>
  <c r="D2080" i="17"/>
  <c r="D2081" i="17"/>
  <c r="D2082" i="17"/>
  <c r="D2083" i="17"/>
  <c r="D2084" i="17"/>
  <c r="D2085" i="17"/>
  <c r="D2086" i="17"/>
  <c r="D2087" i="17"/>
  <c r="D2088" i="17"/>
  <c r="D2089" i="17"/>
  <c r="D2090" i="17"/>
  <c r="D2091" i="17"/>
  <c r="D2092" i="17"/>
  <c r="D2093" i="17"/>
  <c r="D2094" i="17"/>
  <c r="D2095" i="17"/>
  <c r="D2096" i="17"/>
  <c r="D2097" i="17"/>
  <c r="D2098" i="17"/>
  <c r="D2099" i="17"/>
  <c r="D2100" i="17"/>
  <c r="D2101" i="17"/>
  <c r="D2102" i="17"/>
  <c r="D2103" i="17"/>
  <c r="D2104" i="17"/>
  <c r="D2105" i="17"/>
  <c r="D2106" i="17"/>
  <c r="D2107" i="17"/>
  <c r="D2108" i="17"/>
  <c r="D2109" i="17"/>
  <c r="D2110" i="17"/>
  <c r="D2111" i="17"/>
  <c r="D2112" i="17"/>
  <c r="D2113" i="17"/>
  <c r="D2114" i="17"/>
  <c r="D2115" i="17"/>
  <c r="D2116" i="17"/>
  <c r="D2117" i="17"/>
  <c r="D2118" i="17"/>
  <c r="D2119" i="17"/>
  <c r="D2120" i="17"/>
  <c r="D2121" i="17"/>
  <c r="D2122" i="17"/>
  <c r="D2123" i="17"/>
  <c r="D2124" i="17"/>
  <c r="D2125" i="17"/>
  <c r="D2126" i="17"/>
  <c r="D2127" i="17"/>
  <c r="D2128" i="17"/>
  <c r="D2129" i="17"/>
  <c r="D2130" i="17"/>
  <c r="D2131" i="17"/>
  <c r="D2132" i="17"/>
  <c r="D2133" i="17"/>
  <c r="D2134" i="17"/>
  <c r="D2135" i="17"/>
  <c r="D2136" i="17"/>
  <c r="D2137" i="17"/>
  <c r="D2138" i="17"/>
  <c r="D2139" i="17"/>
  <c r="D2140" i="17"/>
  <c r="D2141" i="17"/>
  <c r="D2142" i="17"/>
  <c r="D2143" i="17"/>
  <c r="D2144" i="17"/>
  <c r="D2145" i="17"/>
  <c r="D2146" i="17"/>
  <c r="D2147" i="17"/>
  <c r="D2148" i="17"/>
  <c r="D2149" i="17"/>
  <c r="D2150" i="17"/>
  <c r="D2151" i="17"/>
  <c r="D2152" i="17"/>
  <c r="D2153" i="17"/>
  <c r="D2154" i="17"/>
  <c r="D2155" i="17"/>
  <c r="D2156" i="17"/>
  <c r="D2157" i="17"/>
  <c r="D2158" i="17"/>
  <c r="D2159" i="17"/>
  <c r="D2160" i="17"/>
  <c r="D2161" i="17"/>
  <c r="D2162" i="17"/>
  <c r="D2163" i="17"/>
  <c r="D2164" i="17"/>
  <c r="D2165" i="17"/>
  <c r="D2166" i="17"/>
  <c r="D2167" i="17"/>
  <c r="D2168" i="17"/>
  <c r="D2169" i="17"/>
  <c r="D2170" i="17"/>
  <c r="D2171" i="17"/>
  <c r="D2172" i="17"/>
  <c r="D2173" i="17"/>
  <c r="D2174" i="17"/>
  <c r="D2175" i="17"/>
  <c r="D2176" i="17"/>
  <c r="D2177" i="17"/>
  <c r="D2178" i="17"/>
  <c r="D2179" i="17"/>
  <c r="D2180" i="17"/>
  <c r="D2181" i="17"/>
  <c r="D2182" i="17"/>
  <c r="D2183" i="17"/>
  <c r="D2184" i="17"/>
  <c r="D2185" i="17"/>
  <c r="D2186" i="17"/>
  <c r="D2187" i="17"/>
  <c r="D2188" i="17"/>
  <c r="D2189" i="17"/>
  <c r="D2190" i="17"/>
  <c r="D2191" i="17"/>
  <c r="D2192" i="17"/>
  <c r="D2193" i="17"/>
  <c r="D2194" i="17"/>
  <c r="D2195" i="17"/>
  <c r="D2196" i="17"/>
  <c r="D2197" i="17"/>
  <c r="D2198" i="17"/>
  <c r="D2199" i="17"/>
  <c r="D2200" i="17"/>
  <c r="D2201" i="17"/>
  <c r="D2202" i="17"/>
  <c r="D2203" i="17"/>
  <c r="D2204" i="17"/>
  <c r="D2205" i="17"/>
  <c r="D2206" i="17"/>
  <c r="D2207" i="17"/>
  <c r="D2208" i="17"/>
  <c r="D2209" i="17"/>
  <c r="D2210" i="17"/>
  <c r="D2211" i="17"/>
  <c r="D2212" i="17"/>
  <c r="D2213" i="17"/>
  <c r="D2214" i="17"/>
  <c r="D2215" i="17"/>
  <c r="D2216" i="17"/>
  <c r="D2217" i="17"/>
  <c r="D2218" i="17"/>
  <c r="D2219" i="17"/>
  <c r="D2220" i="17"/>
  <c r="D2221" i="17"/>
  <c r="D2222" i="17"/>
  <c r="D2223" i="17"/>
  <c r="D2224" i="17"/>
  <c r="D2225" i="17"/>
  <c r="D2226" i="17"/>
  <c r="D2227" i="17"/>
  <c r="D2228" i="17"/>
  <c r="D2229" i="17"/>
  <c r="D2230" i="17"/>
  <c r="D2231" i="17"/>
  <c r="D2232" i="17"/>
  <c r="D2233" i="17"/>
  <c r="D2234" i="17"/>
  <c r="D2235" i="17"/>
  <c r="D2236" i="17"/>
  <c r="D2237" i="17"/>
  <c r="D2238" i="17"/>
  <c r="D2239" i="17"/>
  <c r="D2240" i="17"/>
  <c r="D2241" i="17"/>
  <c r="D2242" i="17"/>
  <c r="D2243" i="17"/>
  <c r="D2244" i="17"/>
  <c r="D2245" i="17"/>
  <c r="D2246" i="17"/>
  <c r="D2247" i="17"/>
  <c r="D2248" i="17"/>
  <c r="D2249" i="17"/>
  <c r="D2250" i="17"/>
  <c r="D2251" i="17"/>
  <c r="D2252" i="17"/>
  <c r="D2253" i="17"/>
  <c r="D2254" i="17"/>
  <c r="D2255" i="17"/>
  <c r="D2256" i="17"/>
  <c r="D2257" i="17"/>
  <c r="D2258" i="17"/>
  <c r="D2259" i="17"/>
  <c r="D2260" i="17"/>
  <c r="D2261" i="17"/>
  <c r="D2262" i="17"/>
  <c r="D2263" i="17"/>
  <c r="D2264" i="17"/>
  <c r="D2265" i="17"/>
  <c r="D2266" i="17"/>
  <c r="D2267" i="17"/>
  <c r="D2268" i="17"/>
  <c r="D2269" i="17"/>
  <c r="D2270" i="17"/>
  <c r="D2271" i="17"/>
  <c r="D2272" i="17"/>
  <c r="D2273" i="17"/>
  <c r="D2274" i="17"/>
  <c r="D2275" i="17"/>
  <c r="D2276" i="17"/>
  <c r="D2277" i="17"/>
  <c r="D2278" i="17"/>
  <c r="D2279" i="17"/>
  <c r="D2280" i="17"/>
  <c r="D2281" i="17"/>
  <c r="D2282" i="17"/>
  <c r="D2283" i="17"/>
  <c r="D2284" i="17"/>
  <c r="D2285" i="17"/>
  <c r="D2286" i="17"/>
  <c r="D2287" i="17"/>
  <c r="D2288" i="17"/>
  <c r="D2289" i="17"/>
  <c r="D2290" i="17"/>
  <c r="D2291" i="17"/>
  <c r="D2292" i="17"/>
  <c r="D2293" i="17"/>
  <c r="D2294" i="17"/>
  <c r="D2295" i="17"/>
  <c r="D2296" i="17"/>
  <c r="D2297" i="17"/>
  <c r="D2298" i="17"/>
  <c r="D2299" i="17"/>
  <c r="D2300" i="17"/>
  <c r="D2301" i="17"/>
  <c r="D2302" i="17"/>
  <c r="D2303" i="17"/>
  <c r="D2304" i="17"/>
  <c r="D2305" i="17"/>
  <c r="D2306" i="17"/>
  <c r="D2307" i="17"/>
  <c r="D2308" i="17"/>
  <c r="D2309" i="17"/>
  <c r="D2310" i="17"/>
  <c r="D2311" i="17"/>
  <c r="D2312" i="17"/>
  <c r="D2313" i="17"/>
  <c r="D2314" i="17"/>
  <c r="D2315" i="17"/>
  <c r="D2316" i="17"/>
  <c r="D2317" i="17"/>
  <c r="D2318" i="17"/>
  <c r="D2319" i="17"/>
  <c r="D2320" i="17"/>
  <c r="D2321" i="17"/>
  <c r="D2322" i="17"/>
  <c r="D2323" i="17"/>
  <c r="D2324" i="17"/>
  <c r="D2325" i="17"/>
  <c r="D2326" i="17"/>
  <c r="D2327" i="17"/>
  <c r="D2328" i="17"/>
  <c r="D2329" i="17"/>
  <c r="D2330" i="17"/>
  <c r="D2331" i="17"/>
  <c r="D2332" i="17"/>
  <c r="D2333" i="17"/>
  <c r="D2334" i="17"/>
  <c r="D2335" i="17"/>
  <c r="D2336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2335" i="17"/>
  <c r="B2336" i="17"/>
  <c r="O171" i="2"/>
  <c r="M47" i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" i="2"/>
  <c r="L2327" i="1" l="1"/>
  <c r="L2307" i="1"/>
  <c r="M2307" i="1" s="1"/>
  <c r="Q39" i="17" s="1"/>
  <c r="L2316" i="1"/>
  <c r="M2316" i="1" s="1"/>
  <c r="Q30" i="17" s="1"/>
  <c r="L2224" i="1"/>
  <c r="L2268" i="1"/>
  <c r="L2252" i="1"/>
  <c r="M2252" i="1" s="1"/>
  <c r="Q94" i="17" s="1"/>
  <c r="L1948" i="1"/>
  <c r="M1948" i="1" s="1"/>
  <c r="Q394" i="17" s="1"/>
  <c r="L2288" i="1"/>
  <c r="M2288" i="1" s="1"/>
  <c r="Q58" i="17" s="1"/>
  <c r="L2281" i="1"/>
  <c r="L2273" i="1"/>
  <c r="L2221" i="1"/>
  <c r="L2217" i="1"/>
  <c r="L2209" i="1"/>
  <c r="L2205" i="1"/>
  <c r="M2205" i="1" s="1"/>
  <c r="Q141" i="17" s="1"/>
  <c r="L2157" i="1"/>
  <c r="L2149" i="1"/>
  <c r="M2149" i="1" s="1"/>
  <c r="Q195" i="17" s="1"/>
  <c r="L2145" i="1"/>
  <c r="L2141" i="1"/>
  <c r="M2141" i="1" s="1"/>
  <c r="Q203" i="17" s="1"/>
  <c r="L2133" i="1"/>
  <c r="L2129" i="1"/>
  <c r="L2121" i="1"/>
  <c r="L2117" i="1"/>
  <c r="M2117" i="1" s="1"/>
  <c r="Q226" i="17" s="1"/>
  <c r="L2113" i="1"/>
  <c r="L2105" i="1"/>
  <c r="M2105" i="1" s="1"/>
  <c r="Q238" i="17" s="1"/>
  <c r="L2101" i="1"/>
  <c r="L1777" i="1"/>
  <c r="M1777" i="1" s="1"/>
  <c r="Q564" i="17" s="1"/>
  <c r="L1773" i="1"/>
  <c r="L1769" i="1"/>
  <c r="M1769" i="1" s="1"/>
  <c r="Q572" i="17" s="1"/>
  <c r="L1761" i="1"/>
  <c r="L1757" i="1"/>
  <c r="L1753" i="1"/>
  <c r="L1713" i="1"/>
  <c r="M1713" i="1" s="1"/>
  <c r="Q628" i="17" s="1"/>
  <c r="L1697" i="1"/>
  <c r="L1681" i="1"/>
  <c r="M1681" i="1" s="1"/>
  <c r="Q660" i="17" s="1"/>
  <c r="L1665" i="1"/>
  <c r="L1649" i="1"/>
  <c r="M1649" i="1" s="1"/>
  <c r="Q692" i="17" s="1"/>
  <c r="L1625" i="1"/>
  <c r="L1577" i="1"/>
  <c r="M1577" i="1" s="1"/>
  <c r="Q764" i="17" s="1"/>
  <c r="L1561" i="1"/>
  <c r="L1513" i="1"/>
  <c r="M1513" i="1" s="1"/>
  <c r="Q828" i="17" s="1"/>
  <c r="L1497" i="1"/>
  <c r="L1481" i="1"/>
  <c r="M1481" i="1" s="1"/>
  <c r="Q860" i="17" s="1"/>
  <c r="L1465" i="1"/>
  <c r="L2257" i="1"/>
  <c r="L2249" i="1"/>
  <c r="M2249" i="1" s="1"/>
  <c r="Q97" i="17" s="1"/>
  <c r="L2237" i="1"/>
  <c r="L2225" i="1"/>
  <c r="M2225" i="1" s="1"/>
  <c r="Q121" i="17" s="1"/>
  <c r="L1809" i="1"/>
  <c r="L1805" i="1"/>
  <c r="L1801" i="1"/>
  <c r="L1793" i="1"/>
  <c r="M1793" i="1" s="1"/>
  <c r="Q548" i="17" s="1"/>
  <c r="L1789" i="1"/>
  <c r="L1785" i="1"/>
  <c r="M1785" i="1" s="1"/>
  <c r="Q556" i="17" s="1"/>
  <c r="L1745" i="1"/>
  <c r="L1741" i="1"/>
  <c r="L1737" i="1"/>
  <c r="L1729" i="1"/>
  <c r="M1729" i="1" s="1"/>
  <c r="Q612" i="17" s="1"/>
  <c r="L1725" i="1"/>
  <c r="L1721" i="1"/>
  <c r="M1721" i="1" s="1"/>
  <c r="Q620" i="17" s="1"/>
  <c r="L1705" i="1"/>
  <c r="L1689" i="1"/>
  <c r="M1689" i="1" s="1"/>
  <c r="Q652" i="17" s="1"/>
  <c r="L1673" i="1"/>
  <c r="L1657" i="1"/>
  <c r="M1657" i="1" s="1"/>
  <c r="Q684" i="17" s="1"/>
  <c r="L1641" i="1"/>
  <c r="L1609" i="1"/>
  <c r="M1609" i="1" s="1"/>
  <c r="Q732" i="17" s="1"/>
  <c r="L1593" i="1"/>
  <c r="L1545" i="1"/>
  <c r="M1545" i="1" s="1"/>
  <c r="Q796" i="17" s="1"/>
  <c r="L1529" i="1"/>
  <c r="L2269" i="1"/>
  <c r="M2269" i="1" s="1"/>
  <c r="Q77" i="17" s="1"/>
  <c r="L2265" i="1"/>
  <c r="L2253" i="1"/>
  <c r="M2253" i="1" s="1"/>
  <c r="Q93" i="17" s="1"/>
  <c r="L2241" i="1"/>
  <c r="L2233" i="1"/>
  <c r="M2233" i="1" s="1"/>
  <c r="Q113" i="17" s="1"/>
  <c r="L2282" i="1"/>
  <c r="M2282" i="1" s="1"/>
  <c r="Q64" i="17" s="1"/>
  <c r="L2337" i="1"/>
  <c r="M2337" i="1" s="1"/>
  <c r="Q9" i="17" s="1"/>
  <c r="L2333" i="1"/>
  <c r="M2333" i="1" s="1"/>
  <c r="Q13" i="17" s="1"/>
  <c r="L2329" i="1"/>
  <c r="M2329" i="1" s="1"/>
  <c r="Q17" i="17" s="1"/>
  <c r="L2325" i="1"/>
  <c r="M2325" i="1" s="1"/>
  <c r="Q21" i="17" s="1"/>
  <c r="L2321" i="1"/>
  <c r="M2321" i="1" s="1"/>
  <c r="Q25" i="17" s="1"/>
  <c r="L2317" i="1"/>
  <c r="M2317" i="1" s="1"/>
  <c r="Q29" i="17" s="1"/>
  <c r="L2313" i="1"/>
  <c r="M2313" i="1" s="1"/>
  <c r="Q33" i="17" s="1"/>
  <c r="L2309" i="1"/>
  <c r="M2309" i="1" s="1"/>
  <c r="Q37" i="17" s="1"/>
  <c r="L2305" i="1"/>
  <c r="M2305" i="1" s="1"/>
  <c r="Q41" i="17" s="1"/>
  <c r="L2301" i="1"/>
  <c r="M2301" i="1" s="1"/>
  <c r="Q45" i="17" s="1"/>
  <c r="L2293" i="1"/>
  <c r="L2289" i="1"/>
  <c r="M2289" i="1" s="1"/>
  <c r="Q57" i="17" s="1"/>
  <c r="L2285" i="1"/>
  <c r="M2285" i="1" s="1"/>
  <c r="Q61" i="17" s="1"/>
  <c r="L2097" i="1"/>
  <c r="M2097" i="1" s="1"/>
  <c r="Q245" i="17" s="1"/>
  <c r="L2093" i="1"/>
  <c r="M2093" i="1" s="1"/>
  <c r="Q249" i="17" s="1"/>
  <c r="L2089" i="1"/>
  <c r="L2085" i="1"/>
  <c r="M2085" i="1" s="1"/>
  <c r="Q257" i="17" s="1"/>
  <c r="L2081" i="1"/>
  <c r="M2081" i="1" s="1"/>
  <c r="Q261" i="17" s="1"/>
  <c r="L2077" i="1"/>
  <c r="L2073" i="1"/>
  <c r="L2069" i="1"/>
  <c r="M2069" i="1" s="1"/>
  <c r="Q273" i="17" s="1"/>
  <c r="L2065" i="1"/>
  <c r="M2065" i="1" s="1"/>
  <c r="Q277" i="17" s="1"/>
  <c r="L2061" i="1"/>
  <c r="M2061" i="1" s="1"/>
  <c r="Q281" i="17" s="1"/>
  <c r="L2057" i="1"/>
  <c r="L2053" i="1"/>
  <c r="M2053" i="1" s="1"/>
  <c r="Q289" i="17" s="1"/>
  <c r="L2049" i="1"/>
  <c r="M2049" i="1" s="1"/>
  <c r="Q293" i="17" s="1"/>
  <c r="L2045" i="1"/>
  <c r="M2045" i="1" s="1"/>
  <c r="Q297" i="17" s="1"/>
  <c r="L2041" i="1"/>
  <c r="L2037" i="1"/>
  <c r="M2037" i="1" s="1"/>
  <c r="Q305" i="17" s="1"/>
  <c r="L2033" i="1"/>
  <c r="M2033" i="1" s="1"/>
  <c r="Q309" i="17" s="1"/>
  <c r="L2029" i="1"/>
  <c r="M2029" i="1" s="1"/>
  <c r="Q313" i="17" s="1"/>
  <c r="L2025" i="1"/>
  <c r="L2021" i="1"/>
  <c r="M2021" i="1" s="1"/>
  <c r="Q321" i="17" s="1"/>
  <c r="L2017" i="1"/>
  <c r="M2017" i="1" s="1"/>
  <c r="Q325" i="17" s="1"/>
  <c r="L2013" i="1"/>
  <c r="M2013" i="1" s="1"/>
  <c r="Q329" i="17" s="1"/>
  <c r="L2009" i="1"/>
  <c r="L2005" i="1"/>
  <c r="M2005" i="1" s="1"/>
  <c r="Q337" i="17" s="1"/>
  <c r="L2001" i="1"/>
  <c r="M2001" i="1" s="1"/>
  <c r="Q341" i="17" s="1"/>
  <c r="L1997" i="1"/>
  <c r="M1997" i="1" s="1"/>
  <c r="Q345" i="17" s="1"/>
  <c r="L1993" i="1"/>
  <c r="L1989" i="1"/>
  <c r="M1989" i="1" s="1"/>
  <c r="Q353" i="17" s="1"/>
  <c r="L1985" i="1"/>
  <c r="M1985" i="1" s="1"/>
  <c r="Q357" i="17" s="1"/>
  <c r="L1981" i="1"/>
  <c r="M1981" i="1" s="1"/>
  <c r="Q361" i="17" s="1"/>
  <c r="L1977" i="1"/>
  <c r="M1977" i="1" s="1"/>
  <c r="Q365" i="17" s="1"/>
  <c r="L1973" i="1"/>
  <c r="M1973" i="1" s="1"/>
  <c r="Q369" i="17" s="1"/>
  <c r="L1969" i="1"/>
  <c r="M1969" i="1" s="1"/>
  <c r="Q373" i="17" s="1"/>
  <c r="L1965" i="1"/>
  <c r="M1965" i="1" s="1"/>
  <c r="Q377" i="17" s="1"/>
  <c r="L1961" i="1"/>
  <c r="M1961" i="1" s="1"/>
  <c r="Q381" i="17" s="1"/>
  <c r="L1957" i="1"/>
  <c r="M1957" i="1" s="1"/>
  <c r="Q385" i="17" s="1"/>
  <c r="L1953" i="1"/>
  <c r="L1949" i="1"/>
  <c r="M1949" i="1" s="1"/>
  <c r="Q393" i="17" s="1"/>
  <c r="L1945" i="1"/>
  <c r="M1945" i="1" s="1"/>
  <c r="Q397" i="17" s="1"/>
  <c r="L1941" i="1"/>
  <c r="M1941" i="1" s="1"/>
  <c r="Q401" i="17" s="1"/>
  <c r="L1937" i="1"/>
  <c r="M1937" i="1" s="1"/>
  <c r="Q405" i="17" s="1"/>
  <c r="L1933" i="1"/>
  <c r="M1933" i="1" s="1"/>
  <c r="Q409" i="17" s="1"/>
  <c r="L1929" i="1"/>
  <c r="M1929" i="1" s="1"/>
  <c r="Q413" i="17" s="1"/>
  <c r="L1925" i="1"/>
  <c r="M1925" i="1" s="1"/>
  <c r="Q417" i="17" s="1"/>
  <c r="L1921" i="1"/>
  <c r="M1921" i="1" s="1"/>
  <c r="Q421" i="17" s="1"/>
  <c r="L1917" i="1"/>
  <c r="M1917" i="1" s="1"/>
  <c r="Q425" i="17" s="1"/>
  <c r="L1913" i="1"/>
  <c r="M1913" i="1" s="1"/>
  <c r="Q429" i="17" s="1"/>
  <c r="L1909" i="1"/>
  <c r="M1909" i="1" s="1"/>
  <c r="Q433" i="17" s="1"/>
  <c r="L1905" i="1"/>
  <c r="M1905" i="1" s="1"/>
  <c r="Q437" i="17" s="1"/>
  <c r="L1901" i="1"/>
  <c r="M1901" i="1" s="1"/>
  <c r="Q441" i="17" s="1"/>
  <c r="L1897" i="1"/>
  <c r="M1897" i="1" s="1"/>
  <c r="Q445" i="17" s="1"/>
  <c r="L1893" i="1"/>
  <c r="M1893" i="1" s="1"/>
  <c r="Q449" i="17" s="1"/>
  <c r="L1889" i="1"/>
  <c r="M1889" i="1" s="1"/>
  <c r="Q453" i="17" s="1"/>
  <c r="L1885" i="1"/>
  <c r="M1885" i="1" s="1"/>
  <c r="Q457" i="17" s="1"/>
  <c r="L1881" i="1"/>
  <c r="M1881" i="1" s="1"/>
  <c r="Q461" i="17" s="1"/>
  <c r="L1877" i="1"/>
  <c r="M1877" i="1" s="1"/>
  <c r="Q465" i="17" s="1"/>
  <c r="L1873" i="1"/>
  <c r="M1873" i="1" s="1"/>
  <c r="Q469" i="17" s="1"/>
  <c r="L1869" i="1"/>
  <c r="M1869" i="1" s="1"/>
  <c r="Q473" i="17" s="1"/>
  <c r="L1865" i="1"/>
  <c r="M1865" i="1" s="1"/>
  <c r="L1861" i="1"/>
  <c r="M1861" i="1" s="1"/>
  <c r="Q480" i="17" s="1"/>
  <c r="L1857" i="1"/>
  <c r="M1857" i="1" s="1"/>
  <c r="Q484" i="17" s="1"/>
  <c r="L1853" i="1"/>
  <c r="M1853" i="1" s="1"/>
  <c r="Q488" i="17" s="1"/>
  <c r="L1849" i="1"/>
  <c r="M1849" i="1" s="1"/>
  <c r="Q492" i="17" s="1"/>
  <c r="L1845" i="1"/>
  <c r="M1845" i="1" s="1"/>
  <c r="Q496" i="17" s="1"/>
  <c r="L1841" i="1"/>
  <c r="M1841" i="1" s="1"/>
  <c r="Q500" i="17" s="1"/>
  <c r="L1837" i="1"/>
  <c r="M1837" i="1" s="1"/>
  <c r="Q504" i="17" s="1"/>
  <c r="L1833" i="1"/>
  <c r="M1833" i="1" s="1"/>
  <c r="Q508" i="17" s="1"/>
  <c r="L1829" i="1"/>
  <c r="M1829" i="1" s="1"/>
  <c r="Q512" i="17" s="1"/>
  <c r="L1825" i="1"/>
  <c r="L1821" i="1"/>
  <c r="M1821" i="1" s="1"/>
  <c r="Q520" i="17" s="1"/>
  <c r="L1817" i="1"/>
  <c r="L1813" i="1"/>
  <c r="M1813" i="1" s="1"/>
  <c r="Q528" i="17" s="1"/>
  <c r="M1215" i="1"/>
  <c r="Q1126" i="17" s="1"/>
  <c r="M1454" i="1"/>
  <c r="Q887" i="17" s="1"/>
  <c r="M1402" i="1"/>
  <c r="Q939" i="17" s="1"/>
  <c r="M296" i="1"/>
  <c r="M1554" i="1"/>
  <c r="Q787" i="17" s="1"/>
  <c r="M1365" i="1"/>
  <c r="Q976" i="17" s="1"/>
  <c r="M1289" i="1"/>
  <c r="Q1052" i="17" s="1"/>
  <c r="M1193" i="1"/>
  <c r="Q1148" i="17" s="1"/>
  <c r="M1173" i="1"/>
  <c r="Q1168" i="17" s="1"/>
  <c r="M733" i="1"/>
  <c r="M673" i="1"/>
  <c r="Q1667" i="17" s="1"/>
  <c r="M1504" i="1"/>
  <c r="Q837" i="17" s="1"/>
  <c r="M1328" i="1"/>
  <c r="Q1013" i="17" s="1"/>
  <c r="M2243" i="1"/>
  <c r="Q103" i="17" s="1"/>
  <c r="M2131" i="1"/>
  <c r="M2090" i="1"/>
  <c r="Q252" i="17" s="1"/>
  <c r="M1858" i="1"/>
  <c r="Q483" i="17" s="1"/>
  <c r="M1758" i="1"/>
  <c r="Q583" i="17" s="1"/>
  <c r="M1706" i="1"/>
  <c r="Q635" i="17" s="1"/>
  <c r="M2204" i="1"/>
  <c r="M2160" i="1"/>
  <c r="M2100" i="1"/>
  <c r="M2277" i="1"/>
  <c r="Q69" i="17" s="1"/>
  <c r="M446" i="1"/>
  <c r="Q1894" i="17" s="1"/>
  <c r="M2245" i="1"/>
  <c r="Q101" i="17" s="1"/>
  <c r="M2213" i="1"/>
  <c r="Q133" i="17" s="1"/>
  <c r="M870" i="1"/>
  <c r="Q1471" i="17" s="1"/>
  <c r="M2181" i="1"/>
  <c r="Q164" i="17" s="1"/>
  <c r="M1936" i="1"/>
  <c r="Q406" i="17" s="1"/>
  <c r="M1872" i="1"/>
  <c r="Q470" i="17" s="1"/>
  <c r="M1808" i="1"/>
  <c r="Q533" i="17" s="1"/>
  <c r="M1744" i="1"/>
  <c r="Q597" i="17" s="1"/>
  <c r="M1680" i="1"/>
  <c r="Q661" i="17" s="1"/>
  <c r="M1616" i="1"/>
  <c r="Q725" i="17" s="1"/>
  <c r="M1552" i="1"/>
  <c r="Q789" i="17" s="1"/>
  <c r="M1488" i="1"/>
  <c r="Q853" i="17" s="1"/>
  <c r="M1424" i="1"/>
  <c r="Q917" i="17" s="1"/>
  <c r="M1360" i="1"/>
  <c r="Q981" i="17" s="1"/>
  <c r="M1296" i="1"/>
  <c r="Q1045" i="17" s="1"/>
  <c r="M1232" i="1"/>
  <c r="Q1109" i="17" s="1"/>
  <c r="M1128" i="1"/>
  <c r="Q1213" i="17" s="1"/>
  <c r="M1000" i="1"/>
  <c r="Q1341" i="17" s="1"/>
  <c r="M2237" i="1"/>
  <c r="Q109" i="17" s="1"/>
  <c r="M2173" i="1"/>
  <c r="Q172" i="17" s="1"/>
  <c r="M2109" i="1"/>
  <c r="Q234" i="17" s="1"/>
  <c r="M2077" i="1"/>
  <c r="Q265" i="17" s="1"/>
  <c r="M1920" i="1"/>
  <c r="Q422" i="17" s="1"/>
  <c r="M1856" i="1"/>
  <c r="Q485" i="17" s="1"/>
  <c r="M1792" i="1"/>
  <c r="Q549" i="17" s="1"/>
  <c r="M1728" i="1"/>
  <c r="Q613" i="17" s="1"/>
  <c r="M1664" i="1"/>
  <c r="Q677" i="17" s="1"/>
  <c r="M1600" i="1"/>
  <c r="Q741" i="17" s="1"/>
  <c r="M1536" i="1"/>
  <c r="Q805" i="17" s="1"/>
  <c r="M1472" i="1"/>
  <c r="Q869" i="17" s="1"/>
  <c r="M1408" i="1"/>
  <c r="Q933" i="17" s="1"/>
  <c r="M1344" i="1"/>
  <c r="Q997" i="17" s="1"/>
  <c r="M1280" i="1"/>
  <c r="Q1061" i="17" s="1"/>
  <c r="M1214" i="1"/>
  <c r="Q1127" i="17" s="1"/>
  <c r="M1086" i="1"/>
  <c r="Q1255" i="17" s="1"/>
  <c r="M958" i="1"/>
  <c r="Q1383" i="17" s="1"/>
  <c r="M840" i="1"/>
  <c r="Q1501" i="17" s="1"/>
  <c r="M617" i="1"/>
  <c r="Q1723" i="17" s="1"/>
  <c r="M389" i="1"/>
  <c r="Q1951" i="17" s="1"/>
  <c r="M132" i="1"/>
  <c r="Q2207" i="17" s="1"/>
  <c r="M208" i="1"/>
  <c r="Q2131" i="17" s="1"/>
  <c r="M2293" i="1"/>
  <c r="Q53" i="17" s="1"/>
  <c r="M2261" i="1"/>
  <c r="Q85" i="17" s="1"/>
  <c r="M2229" i="1"/>
  <c r="Q117" i="17" s="1"/>
  <c r="M2197" i="1"/>
  <c r="Q148" i="17" s="1"/>
  <c r="M2165" i="1"/>
  <c r="Q180" i="17" s="1"/>
  <c r="M2133" i="1"/>
  <c r="Q211" i="17" s="1"/>
  <c r="M2101" i="1"/>
  <c r="Q242" i="17" s="1"/>
  <c r="M1968" i="1"/>
  <c r="Q374" i="17" s="1"/>
  <c r="M1904" i="1"/>
  <c r="Q438" i="17" s="1"/>
  <c r="M1840" i="1"/>
  <c r="Q501" i="17" s="1"/>
  <c r="M1776" i="1"/>
  <c r="Q565" i="17" s="1"/>
  <c r="M1712" i="1"/>
  <c r="Q629" i="17" s="1"/>
  <c r="M1648" i="1"/>
  <c r="Q693" i="17" s="1"/>
  <c r="M1584" i="1"/>
  <c r="Q757" i="17" s="1"/>
  <c r="M1520" i="1"/>
  <c r="Q821" i="17" s="1"/>
  <c r="M1456" i="1"/>
  <c r="Q885" i="17" s="1"/>
  <c r="M1392" i="1"/>
  <c r="Q949" i="17" s="1"/>
  <c r="M1264" i="1"/>
  <c r="Q1077" i="17" s="1"/>
  <c r="M1192" i="1"/>
  <c r="Q1149" i="17" s="1"/>
  <c r="M1064" i="1"/>
  <c r="Q1277" i="17" s="1"/>
  <c r="M936" i="1"/>
  <c r="Q1405" i="17" s="1"/>
  <c r="M812" i="1"/>
  <c r="Q1529" i="17" s="1"/>
  <c r="M560" i="1"/>
  <c r="Q1780" i="17" s="1"/>
  <c r="M332" i="1"/>
  <c r="Q2008" i="17" s="1"/>
  <c r="M57" i="1"/>
  <c r="Q2282" i="17" s="1"/>
  <c r="M2221" i="1"/>
  <c r="Q125" i="17" s="1"/>
  <c r="M2189" i="1"/>
  <c r="Q156" i="17" s="1"/>
  <c r="M2157" i="1"/>
  <c r="Q187" i="17" s="1"/>
  <c r="M2125" i="1"/>
  <c r="Q218" i="17" s="1"/>
  <c r="M1952" i="1"/>
  <c r="Q390" i="17" s="1"/>
  <c r="M1888" i="1"/>
  <c r="Q454" i="17" s="1"/>
  <c r="M1824" i="1"/>
  <c r="Q517" i="17" s="1"/>
  <c r="M1760" i="1"/>
  <c r="Q581" i="17" s="1"/>
  <c r="M1696" i="1"/>
  <c r="Q645" i="17" s="1"/>
  <c r="M1632" i="1"/>
  <c r="Q709" i="17" s="1"/>
  <c r="M1568" i="1"/>
  <c r="Q773" i="17" s="1"/>
  <c r="M1440" i="1"/>
  <c r="Q901" i="17" s="1"/>
  <c r="M1376" i="1"/>
  <c r="Q965" i="17" s="1"/>
  <c r="M1312" i="1"/>
  <c r="Q1029" i="17" s="1"/>
  <c r="M1248" i="1"/>
  <c r="Q1093" i="17" s="1"/>
  <c r="M1150" i="1"/>
  <c r="Q1191" i="17" s="1"/>
  <c r="M1022" i="1"/>
  <c r="Q1319" i="17" s="1"/>
  <c r="M894" i="1"/>
  <c r="Q1447" i="17" s="1"/>
  <c r="M784" i="1"/>
  <c r="Q1557" i="17" s="1"/>
  <c r="M502" i="1"/>
  <c r="Q1838" i="17" s="1"/>
  <c r="M276" i="1"/>
  <c r="Q2063" i="17" s="1"/>
  <c r="M1220" i="1"/>
  <c r="Q1121" i="17" s="1"/>
  <c r="M1216" i="1"/>
  <c r="Q1125" i="17" s="1"/>
  <c r="M1212" i="1"/>
  <c r="Q1129" i="17" s="1"/>
  <c r="M1204" i="1"/>
  <c r="Q1137" i="17" s="1"/>
  <c r="M1200" i="1"/>
  <c r="Q1141" i="17" s="1"/>
  <c r="M1196" i="1"/>
  <c r="Q1145" i="17" s="1"/>
  <c r="M1188" i="1"/>
  <c r="Q1153" i="17" s="1"/>
  <c r="M1184" i="1"/>
  <c r="Q1157" i="17" s="1"/>
  <c r="M1180" i="1"/>
  <c r="Q1161" i="17" s="1"/>
  <c r="M1172" i="1"/>
  <c r="Q1169" i="17" s="1"/>
  <c r="M1168" i="1"/>
  <c r="Q1173" i="17" s="1"/>
  <c r="M1164" i="1"/>
  <c r="Q1177" i="17" s="1"/>
  <c r="M1156" i="1"/>
  <c r="Q1185" i="17" s="1"/>
  <c r="M1152" i="1"/>
  <c r="Q1189" i="17" s="1"/>
  <c r="M1148" i="1"/>
  <c r="Q1193" i="17" s="1"/>
  <c r="M1140" i="1"/>
  <c r="Q1201" i="17" s="1"/>
  <c r="M1136" i="1"/>
  <c r="Q1205" i="17" s="1"/>
  <c r="M1132" i="1"/>
  <c r="Q1209" i="17" s="1"/>
  <c r="M1124" i="1"/>
  <c r="Q1217" i="17" s="1"/>
  <c r="M1120" i="1"/>
  <c r="Q1221" i="17" s="1"/>
  <c r="M1116" i="1"/>
  <c r="Q1225" i="17" s="1"/>
  <c r="M1108" i="1"/>
  <c r="Q1233" i="17" s="1"/>
  <c r="M1104" i="1"/>
  <c r="Q1237" i="17" s="1"/>
  <c r="M1100" i="1"/>
  <c r="Q1241" i="17" s="1"/>
  <c r="M1092" i="1"/>
  <c r="Q1249" i="17" s="1"/>
  <c r="M1088" i="1"/>
  <c r="Q1253" i="17" s="1"/>
  <c r="M1084" i="1"/>
  <c r="Q1257" i="17" s="1"/>
  <c r="M1076" i="1"/>
  <c r="Q1265" i="17" s="1"/>
  <c r="M1072" i="1"/>
  <c r="Q1269" i="17" s="1"/>
  <c r="M1068" i="1"/>
  <c r="Q1273" i="17" s="1"/>
  <c r="M1060" i="1"/>
  <c r="Q1281" i="17" s="1"/>
  <c r="M1056" i="1"/>
  <c r="Q1285" i="17" s="1"/>
  <c r="M1052" i="1"/>
  <c r="Q1289" i="17" s="1"/>
  <c r="M1044" i="1"/>
  <c r="Q1297" i="17" s="1"/>
  <c r="M1040" i="1"/>
  <c r="Q1301" i="17" s="1"/>
  <c r="M1036" i="1"/>
  <c r="Q1305" i="17" s="1"/>
  <c r="M1028" i="1"/>
  <c r="Q1313" i="17" s="1"/>
  <c r="M1024" i="1"/>
  <c r="Q1317" i="17" s="1"/>
  <c r="M1020" i="1"/>
  <c r="Q1321" i="17" s="1"/>
  <c r="M1012" i="1"/>
  <c r="Q1329" i="17" s="1"/>
  <c r="M1008" i="1"/>
  <c r="Q1333" i="17" s="1"/>
  <c r="M1004" i="1"/>
  <c r="Q1337" i="17" s="1"/>
  <c r="M996" i="1"/>
  <c r="Q1345" i="17" s="1"/>
  <c r="M992" i="1"/>
  <c r="Q1349" i="17" s="1"/>
  <c r="M988" i="1"/>
  <c r="Q1353" i="17" s="1"/>
  <c r="M980" i="1"/>
  <c r="Q1361" i="17" s="1"/>
  <c r="M976" i="1"/>
  <c r="Q1365" i="17" s="1"/>
  <c r="M972" i="1"/>
  <c r="Q1369" i="17" s="1"/>
  <c r="M964" i="1"/>
  <c r="Q1377" i="17" s="1"/>
  <c r="M960" i="1"/>
  <c r="Q1381" i="17" s="1"/>
  <c r="M956" i="1"/>
  <c r="Q1385" i="17" s="1"/>
  <c r="M948" i="1"/>
  <c r="Q1393" i="17" s="1"/>
  <c r="M944" i="1"/>
  <c r="Q1397" i="17" s="1"/>
  <c r="M940" i="1"/>
  <c r="Q1401" i="17" s="1"/>
  <c r="M932" i="1"/>
  <c r="Q1409" i="17" s="1"/>
  <c r="M928" i="1"/>
  <c r="Q1413" i="17" s="1"/>
  <c r="M924" i="1"/>
  <c r="Q1417" i="17" s="1"/>
  <c r="M916" i="1"/>
  <c r="Q1425" i="17" s="1"/>
  <c r="M912" i="1"/>
  <c r="Q1429" i="17" s="1"/>
  <c r="M908" i="1"/>
  <c r="Q1433" i="17" s="1"/>
  <c r="M900" i="1"/>
  <c r="Q1441" i="17" s="1"/>
  <c r="M896" i="1"/>
  <c r="Q1445" i="17" s="1"/>
  <c r="M892" i="1"/>
  <c r="Q1449" i="17" s="1"/>
  <c r="M884" i="1"/>
  <c r="Q1457" i="17" s="1"/>
  <c r="M880" i="1"/>
  <c r="Q1461" i="17" s="1"/>
  <c r="M872" i="1"/>
  <c r="Q1469" i="17" s="1"/>
  <c r="M868" i="1"/>
  <c r="Q1473" i="17" s="1"/>
  <c r="M864" i="1"/>
  <c r="Q1477" i="17" s="1"/>
  <c r="M860" i="1"/>
  <c r="Q1481" i="17" s="1"/>
  <c r="M856" i="1"/>
  <c r="Q1485" i="17" s="1"/>
  <c r="M852" i="1"/>
  <c r="Q1489" i="17" s="1"/>
  <c r="M844" i="1"/>
  <c r="Q1497" i="17" s="1"/>
  <c r="M836" i="1"/>
  <c r="Q1505" i="17" s="1"/>
  <c r="M832" i="1"/>
  <c r="Q1509" i="17" s="1"/>
  <c r="M828" i="1"/>
  <c r="Q1513" i="17" s="1"/>
  <c r="M824" i="1"/>
  <c r="Q1517" i="17" s="1"/>
  <c r="M820" i="1"/>
  <c r="Q1521" i="17" s="1"/>
  <c r="M816" i="1"/>
  <c r="Q1525" i="17" s="1"/>
  <c r="M808" i="1"/>
  <c r="Q1533" i="17" s="1"/>
  <c r="M804" i="1"/>
  <c r="Q1537" i="17" s="1"/>
  <c r="M800" i="1"/>
  <c r="Q1541" i="17" s="1"/>
  <c r="M796" i="1"/>
  <c r="Q1545" i="17" s="1"/>
  <c r="M792" i="1"/>
  <c r="Q1549" i="17" s="1"/>
  <c r="M788" i="1"/>
  <c r="Q1553" i="17" s="1"/>
  <c r="M780" i="1"/>
  <c r="Q1561" i="17" s="1"/>
  <c r="M772" i="1"/>
  <c r="Q1569" i="17" s="1"/>
  <c r="M768" i="1"/>
  <c r="Q1573" i="17" s="1"/>
  <c r="M764" i="1"/>
  <c r="Q1577" i="17" s="1"/>
  <c r="M760" i="1"/>
  <c r="Q1581" i="17" s="1"/>
  <c r="M756" i="1"/>
  <c r="Q1585" i="17" s="1"/>
  <c r="M752" i="1"/>
  <c r="Q1589" i="17" s="1"/>
  <c r="M744" i="1"/>
  <c r="Q1597" i="17" s="1"/>
  <c r="M740" i="1"/>
  <c r="Q1601" i="17" s="1"/>
  <c r="M736" i="1"/>
  <c r="Q1605" i="17" s="1"/>
  <c r="M732" i="1"/>
  <c r="Q1608" i="17" s="1"/>
  <c r="M728" i="1"/>
  <c r="Q1612" i="17" s="1"/>
  <c r="M724" i="1"/>
  <c r="Q1616" i="17" s="1"/>
  <c r="M720" i="1"/>
  <c r="Q1620" i="17" s="1"/>
  <c r="M716" i="1"/>
  <c r="Q1624" i="17" s="1"/>
  <c r="M708" i="1"/>
  <c r="Q1632" i="17" s="1"/>
  <c r="M704" i="1"/>
  <c r="Q1636" i="17" s="1"/>
  <c r="M700" i="1"/>
  <c r="Q1640" i="17" s="1"/>
  <c r="M696" i="1"/>
  <c r="Q1644" i="17" s="1"/>
  <c r="M692" i="1"/>
  <c r="Q1648" i="17" s="1"/>
  <c r="M684" i="1"/>
  <c r="Q1656" i="17" s="1"/>
  <c r="M680" i="1"/>
  <c r="Q1660" i="17" s="1"/>
  <c r="M676" i="1"/>
  <c r="Q1664" i="17" s="1"/>
  <c r="M672" i="1"/>
  <c r="Q1668" i="17" s="1"/>
  <c r="M668" i="1"/>
  <c r="Q1672" i="17" s="1"/>
  <c r="M664" i="1"/>
  <c r="Q1676" i="17" s="1"/>
  <c r="M656" i="1"/>
  <c r="Q1684" i="17" s="1"/>
  <c r="M652" i="1"/>
  <c r="Q1688" i="17" s="1"/>
  <c r="M648" i="1"/>
  <c r="Q1692" i="17" s="1"/>
  <c r="M644" i="1"/>
  <c r="Q1696" i="17" s="1"/>
  <c r="M640" i="1"/>
  <c r="Q1700" i="17" s="1"/>
  <c r="M636" i="1"/>
  <c r="Q1704" i="17" s="1"/>
  <c r="M632" i="1"/>
  <c r="Q1708" i="17" s="1"/>
  <c r="M628" i="1"/>
  <c r="Q1712" i="17" s="1"/>
  <c r="M624" i="1"/>
  <c r="Q1716" i="17" s="1"/>
  <c r="M620" i="1"/>
  <c r="Q1720" i="17" s="1"/>
  <c r="M616" i="1"/>
  <c r="Q1724" i="17" s="1"/>
  <c r="M612" i="1"/>
  <c r="Q1728" i="17" s="1"/>
  <c r="M608" i="1"/>
  <c r="Q1732" i="17" s="1"/>
  <c r="M604" i="1"/>
  <c r="Q1736" i="17" s="1"/>
  <c r="M600" i="1"/>
  <c r="Q1740" i="17" s="1"/>
  <c r="M596" i="1"/>
  <c r="Q1744" i="17" s="1"/>
  <c r="M592" i="1"/>
  <c r="Q1748" i="17" s="1"/>
  <c r="M584" i="1"/>
  <c r="Q1756" i="17" s="1"/>
  <c r="M580" i="1"/>
  <c r="Q1760" i="17" s="1"/>
  <c r="M576" i="1"/>
  <c r="Q1764" i="17" s="1"/>
  <c r="M572" i="1"/>
  <c r="Q1768" i="17" s="1"/>
  <c r="M568" i="1"/>
  <c r="Q1772" i="17" s="1"/>
  <c r="M564" i="1"/>
  <c r="Q1776" i="17" s="1"/>
  <c r="M556" i="1"/>
  <c r="Q1784" i="17" s="1"/>
  <c r="M552" i="1"/>
  <c r="Q1788" i="17" s="1"/>
  <c r="M548" i="1"/>
  <c r="Q1792" i="17" s="1"/>
  <c r="M544" i="1"/>
  <c r="Q1796" i="17" s="1"/>
  <c r="M540" i="1"/>
  <c r="Q1800" i="17" s="1"/>
  <c r="M536" i="1"/>
  <c r="Q1804" i="17" s="1"/>
  <c r="M528" i="1"/>
  <c r="Q1812" i="17" s="1"/>
  <c r="M524" i="1"/>
  <c r="Q1816" i="17" s="1"/>
  <c r="M520" i="1"/>
  <c r="Q1820" i="17" s="1"/>
  <c r="M516" i="1"/>
  <c r="Q1824" i="17" s="1"/>
  <c r="M512" i="1"/>
  <c r="Q1828" i="17" s="1"/>
  <c r="M508" i="1"/>
  <c r="Q1832" i="17" s="1"/>
  <c r="M504" i="1"/>
  <c r="Q1836" i="17" s="1"/>
  <c r="M500" i="1"/>
  <c r="Q1840" i="17" s="1"/>
  <c r="M496" i="1"/>
  <c r="Q1844" i="17" s="1"/>
  <c r="M492" i="1"/>
  <c r="Q1848" i="17" s="1"/>
  <c r="M488" i="1"/>
  <c r="Q1852" i="17" s="1"/>
  <c r="M484" i="1"/>
  <c r="Q1856" i="17" s="1"/>
  <c r="M480" i="1"/>
  <c r="Q1860" i="17" s="1"/>
  <c r="M476" i="1"/>
  <c r="Q1864" i="17" s="1"/>
  <c r="M472" i="1"/>
  <c r="Q1868" i="17" s="1"/>
  <c r="M468" i="1"/>
  <c r="Q1872" i="17" s="1"/>
  <c r="M464" i="1"/>
  <c r="Q1876" i="17" s="1"/>
  <c r="M456" i="1"/>
  <c r="Q1884" i="17" s="1"/>
  <c r="M452" i="1"/>
  <c r="Q1888" i="17" s="1"/>
  <c r="M448" i="1"/>
  <c r="Q1892" i="17" s="1"/>
  <c r="M444" i="1"/>
  <c r="Q1896" i="17" s="1"/>
  <c r="M440" i="1"/>
  <c r="Q1900" i="17" s="1"/>
  <c r="M436" i="1"/>
  <c r="Q1904" i="17" s="1"/>
  <c r="M428" i="1"/>
  <c r="Q1912" i="17" s="1"/>
  <c r="M424" i="1"/>
  <c r="Q1916" i="17" s="1"/>
  <c r="M420" i="1"/>
  <c r="Q1920" i="17" s="1"/>
  <c r="M416" i="1"/>
  <c r="Q1924" i="17" s="1"/>
  <c r="M412" i="1"/>
  <c r="Q1928" i="17" s="1"/>
  <c r="M408" i="1"/>
  <c r="Q1932" i="17" s="1"/>
  <c r="M400" i="1"/>
  <c r="Q1940" i="17" s="1"/>
  <c r="M396" i="1"/>
  <c r="Q1944" i="17" s="1"/>
  <c r="M392" i="1"/>
  <c r="Q1948" i="17" s="1"/>
  <c r="M388" i="1"/>
  <c r="Q1952" i="17" s="1"/>
  <c r="M384" i="1"/>
  <c r="Q1956" i="17" s="1"/>
  <c r="M380" i="1"/>
  <c r="Q1960" i="17" s="1"/>
  <c r="M376" i="1"/>
  <c r="Q1964" i="17" s="1"/>
  <c r="M372" i="1"/>
  <c r="Q1968" i="17" s="1"/>
  <c r="M368" i="1"/>
  <c r="Q1972" i="17" s="1"/>
  <c r="M364" i="1"/>
  <c r="Q1976" i="17" s="1"/>
  <c r="M360" i="1"/>
  <c r="Q1980" i="17" s="1"/>
  <c r="M356" i="1"/>
  <c r="Q1984" i="17" s="1"/>
  <c r="M352" i="1"/>
  <c r="Q1988" i="17" s="1"/>
  <c r="M348" i="1"/>
  <c r="Q1992" i="17" s="1"/>
  <c r="M344" i="1"/>
  <c r="Q1996" i="17" s="1"/>
  <c r="M340" i="1"/>
  <c r="Q2000" i="17" s="1"/>
  <c r="M336" i="1"/>
  <c r="Q2004" i="17" s="1"/>
  <c r="M328" i="1"/>
  <c r="Q2012" i="17" s="1"/>
  <c r="M324" i="1"/>
  <c r="Q2016" i="17" s="1"/>
  <c r="M320" i="1"/>
  <c r="Q2020" i="17" s="1"/>
  <c r="M316" i="1"/>
  <c r="Q2024" i="17" s="1"/>
  <c r="M312" i="1"/>
  <c r="Q2028" i="17" s="1"/>
  <c r="M308" i="1"/>
  <c r="Q2032" i="17" s="1"/>
  <c r="M300" i="1"/>
  <c r="Q2040" i="17" s="1"/>
  <c r="M292" i="1"/>
  <c r="Q2047" i="17" s="1"/>
  <c r="M288" i="1"/>
  <c r="Q2051" i="17" s="1"/>
  <c r="M284" i="1"/>
  <c r="Q2055" i="17" s="1"/>
  <c r="M280" i="1"/>
  <c r="Q2059" i="17" s="1"/>
  <c r="M272" i="1"/>
  <c r="Q2067" i="17" s="1"/>
  <c r="M268" i="1"/>
  <c r="Q2071" i="17" s="1"/>
  <c r="M264" i="1"/>
  <c r="Q2075" i="17" s="1"/>
  <c r="M260" i="1"/>
  <c r="Q2079" i="17" s="1"/>
  <c r="M256" i="1"/>
  <c r="Q2083" i="17" s="1"/>
  <c r="M252" i="1"/>
  <c r="Q2087" i="17" s="1"/>
  <c r="M248" i="1"/>
  <c r="Q2091" i="17" s="1"/>
  <c r="M244" i="1"/>
  <c r="Q2095" i="17" s="1"/>
  <c r="M240" i="1"/>
  <c r="Q2099" i="17" s="1"/>
  <c r="M236" i="1"/>
  <c r="Q2103" i="17" s="1"/>
  <c r="M232" i="1"/>
  <c r="Q2107" i="17" s="1"/>
  <c r="M224" i="1"/>
  <c r="Q2115" i="17" s="1"/>
  <c r="M220" i="1"/>
  <c r="Q2119" i="17" s="1"/>
  <c r="M216" i="1"/>
  <c r="Q2123" i="17" s="1"/>
  <c r="M212" i="1"/>
  <c r="Q2127" i="17" s="1"/>
  <c r="M204" i="1"/>
  <c r="Q2135" i="17" s="1"/>
  <c r="M200" i="1"/>
  <c r="Q2139" i="17" s="1"/>
  <c r="M196" i="1"/>
  <c r="Q2143" i="17" s="1"/>
  <c r="M192" i="1"/>
  <c r="Q2147" i="17" s="1"/>
  <c r="M184" i="1"/>
  <c r="Q2155" i="17" s="1"/>
  <c r="M180" i="1"/>
  <c r="Q2159" i="17" s="1"/>
  <c r="M176" i="1"/>
  <c r="Q2163" i="17" s="1"/>
  <c r="M172" i="1"/>
  <c r="Q2167" i="17" s="1"/>
  <c r="M168" i="1"/>
  <c r="Q2171" i="17" s="1"/>
  <c r="M164" i="1"/>
  <c r="Q2175" i="17" s="1"/>
  <c r="M160" i="1"/>
  <c r="Q2179" i="17" s="1"/>
  <c r="M156" i="1"/>
  <c r="Q2183" i="17" s="1"/>
  <c r="M152" i="1"/>
  <c r="Q2187" i="17" s="1"/>
  <c r="M148" i="1"/>
  <c r="Q2191" i="17" s="1"/>
  <c r="M144" i="1"/>
  <c r="Q2195" i="17" s="1"/>
  <c r="M140" i="1"/>
  <c r="Q2199" i="17" s="1"/>
  <c r="M136" i="1"/>
  <c r="Q2203" i="17" s="1"/>
  <c r="M128" i="1"/>
  <c r="Q2211" i="17" s="1"/>
  <c r="M124" i="1"/>
  <c r="Q2215" i="17" s="1"/>
  <c r="M120" i="1"/>
  <c r="Q2219" i="17" s="1"/>
  <c r="M116" i="1"/>
  <c r="Q2223" i="17" s="1"/>
  <c r="M112" i="1"/>
  <c r="Q2227" i="17" s="1"/>
  <c r="M108" i="1"/>
  <c r="Q2231" i="17" s="1"/>
  <c r="M104" i="1"/>
  <c r="Q2235" i="17" s="1"/>
  <c r="M100" i="1"/>
  <c r="Q2239" i="17" s="1"/>
  <c r="M96" i="1"/>
  <c r="Q2243" i="17" s="1"/>
  <c r="M92" i="1"/>
  <c r="Q2247" i="17" s="1"/>
  <c r="M88" i="1"/>
  <c r="Q2251" i="17" s="1"/>
  <c r="M84" i="1"/>
  <c r="Q2255" i="17" s="1"/>
  <c r="M80" i="1"/>
  <c r="Q2259" i="17" s="1"/>
  <c r="M76" i="1"/>
  <c r="Q2263" i="17" s="1"/>
  <c r="M72" i="1"/>
  <c r="Q2267" i="17" s="1"/>
  <c r="M68" i="1"/>
  <c r="Q2271" i="17" s="1"/>
  <c r="M64" i="1"/>
  <c r="Q2275" i="17" s="1"/>
  <c r="M60" i="1"/>
  <c r="Q2279" i="17" s="1"/>
  <c r="M56" i="1"/>
  <c r="Q2283" i="17" s="1"/>
  <c r="M52" i="1"/>
  <c r="Q2287" i="17" s="1"/>
  <c r="M48" i="1"/>
  <c r="Q2291" i="17" s="1"/>
  <c r="M44" i="1"/>
  <c r="Q2294" i="17" s="1"/>
  <c r="M40" i="1"/>
  <c r="Q2298" i="17" s="1"/>
  <c r="M36" i="1"/>
  <c r="Q2302" i="17" s="1"/>
  <c r="M32" i="1"/>
  <c r="Q2306" i="17" s="1"/>
  <c r="M28" i="1"/>
  <c r="Q2310" i="17" s="1"/>
  <c r="M24" i="1"/>
  <c r="Q2314" i="17" s="1"/>
  <c r="M20" i="1"/>
  <c r="Q2318" i="17" s="1"/>
  <c r="M16" i="1"/>
  <c r="Q2322" i="17" s="1"/>
  <c r="M12" i="1"/>
  <c r="Q2326" i="17" s="1"/>
  <c r="M8" i="1"/>
  <c r="Q2330" i="17" s="1"/>
  <c r="M4" i="1"/>
  <c r="Q2334" i="17" s="1"/>
  <c r="M2336" i="1"/>
  <c r="Q10" i="17" s="1"/>
  <c r="M2328" i="1"/>
  <c r="Q18" i="17" s="1"/>
  <c r="M2320" i="1"/>
  <c r="Q26" i="17" s="1"/>
  <c r="M2312" i="1"/>
  <c r="Q34" i="17" s="1"/>
  <c r="M2304" i="1"/>
  <c r="Q42" i="17" s="1"/>
  <c r="M2296" i="1"/>
  <c r="Q50" i="17" s="1"/>
  <c r="M2280" i="1"/>
  <c r="Q66" i="17" s="1"/>
  <c r="M2272" i="1"/>
  <c r="Q74" i="17" s="1"/>
  <c r="M2264" i="1"/>
  <c r="Q82" i="17" s="1"/>
  <c r="M2256" i="1"/>
  <c r="Q90" i="17" s="1"/>
  <c r="M2248" i="1"/>
  <c r="Q98" i="17" s="1"/>
  <c r="M2240" i="1"/>
  <c r="Q106" i="17" s="1"/>
  <c r="M2232" i="1"/>
  <c r="Q114" i="17" s="1"/>
  <c r="M2224" i="1"/>
  <c r="Q122" i="17" s="1"/>
  <c r="M2216" i="1"/>
  <c r="Q130" i="17" s="1"/>
  <c r="M2208" i="1"/>
  <c r="Q138" i="17" s="1"/>
  <c r="M2200" i="1"/>
  <c r="Q145" i="17" s="1"/>
  <c r="M2192" i="1"/>
  <c r="Q153" i="17" s="1"/>
  <c r="M2184" i="1"/>
  <c r="Q161" i="17" s="1"/>
  <c r="M2176" i="1"/>
  <c r="Q169" i="17" s="1"/>
  <c r="M2168" i="1"/>
  <c r="Q177" i="17" s="1"/>
  <c r="M2152" i="1"/>
  <c r="Q192" i="17" s="1"/>
  <c r="M2144" i="1"/>
  <c r="Q200" i="17" s="1"/>
  <c r="M2136" i="1"/>
  <c r="Q208" i="17" s="1"/>
  <c r="M2128" i="1"/>
  <c r="Q215" i="17" s="1"/>
  <c r="M2120" i="1"/>
  <c r="Q223" i="17" s="1"/>
  <c r="M2112" i="1"/>
  <c r="Q231" i="17" s="1"/>
  <c r="M2104" i="1"/>
  <c r="Q239" i="17" s="1"/>
  <c r="M2096" i="1"/>
  <c r="Q246" i="17" s="1"/>
  <c r="M2088" i="1"/>
  <c r="Q254" i="17" s="1"/>
  <c r="M2080" i="1"/>
  <c r="Q262" i="17" s="1"/>
  <c r="M2072" i="1"/>
  <c r="Q270" i="17" s="1"/>
  <c r="M2064" i="1"/>
  <c r="Q278" i="17" s="1"/>
  <c r="M2056" i="1"/>
  <c r="Q286" i="17" s="1"/>
  <c r="M2048" i="1"/>
  <c r="Q294" i="17" s="1"/>
  <c r="M2040" i="1"/>
  <c r="Q302" i="17" s="1"/>
  <c r="M2032" i="1"/>
  <c r="Q310" i="17" s="1"/>
  <c r="M2024" i="1"/>
  <c r="Q318" i="17" s="1"/>
  <c r="M2016" i="1"/>
  <c r="Q326" i="17" s="1"/>
  <c r="M2008" i="1"/>
  <c r="Q334" i="17" s="1"/>
  <c r="M2000" i="1"/>
  <c r="Q342" i="17" s="1"/>
  <c r="M1992" i="1"/>
  <c r="Q350" i="17" s="1"/>
  <c r="M1984" i="1"/>
  <c r="Q358" i="17" s="1"/>
  <c r="M1972" i="1"/>
  <c r="Q370" i="17" s="1"/>
  <c r="M1956" i="1"/>
  <c r="Q386" i="17" s="1"/>
  <c r="M1940" i="1"/>
  <c r="Q402" i="17" s="1"/>
  <c r="M1924" i="1"/>
  <c r="Q418" i="17" s="1"/>
  <c r="M1908" i="1"/>
  <c r="Q434" i="17" s="1"/>
  <c r="M1892" i="1"/>
  <c r="Q450" i="17" s="1"/>
  <c r="M1876" i="1"/>
  <c r="Q466" i="17" s="1"/>
  <c r="M1860" i="1"/>
  <c r="Q481" i="17" s="1"/>
  <c r="M1844" i="1"/>
  <c r="Q497" i="17" s="1"/>
  <c r="M1828" i="1"/>
  <c r="Q513" i="17" s="1"/>
  <c r="M1812" i="1"/>
  <c r="Q529" i="17" s="1"/>
  <c r="M1796" i="1"/>
  <c r="Q545" i="17" s="1"/>
  <c r="M1780" i="1"/>
  <c r="Q561" i="17" s="1"/>
  <c r="M1764" i="1"/>
  <c r="Q577" i="17" s="1"/>
  <c r="M1748" i="1"/>
  <c r="Q593" i="17" s="1"/>
  <c r="M1732" i="1"/>
  <c r="Q609" i="17" s="1"/>
  <c r="M1716" i="1"/>
  <c r="Q625" i="17" s="1"/>
  <c r="M1700" i="1"/>
  <c r="Q641" i="17" s="1"/>
  <c r="M1684" i="1"/>
  <c r="Q657" i="17" s="1"/>
  <c r="M1668" i="1"/>
  <c r="Q673" i="17" s="1"/>
  <c r="M1652" i="1"/>
  <c r="Q689" i="17" s="1"/>
  <c r="M1636" i="1"/>
  <c r="Q705" i="17" s="1"/>
  <c r="M1620" i="1"/>
  <c r="Q721" i="17" s="1"/>
  <c r="M1604" i="1"/>
  <c r="Q737" i="17" s="1"/>
  <c r="M1588" i="1"/>
  <c r="Q753" i="17" s="1"/>
  <c r="M1572" i="1"/>
  <c r="Q769" i="17" s="1"/>
  <c r="M1556" i="1"/>
  <c r="Q785" i="17" s="1"/>
  <c r="M1540" i="1"/>
  <c r="Q801" i="17" s="1"/>
  <c r="M1524" i="1"/>
  <c r="Q817" i="17" s="1"/>
  <c r="M1508" i="1"/>
  <c r="Q833" i="17" s="1"/>
  <c r="M1492" i="1"/>
  <c r="Q849" i="17" s="1"/>
  <c r="M1476" i="1"/>
  <c r="Q865" i="17" s="1"/>
  <c r="M1460" i="1"/>
  <c r="Q881" i="17" s="1"/>
  <c r="M1444" i="1"/>
  <c r="Q897" i="17" s="1"/>
  <c r="M1428" i="1"/>
  <c r="Q913" i="17" s="1"/>
  <c r="M1412" i="1"/>
  <c r="Q929" i="17" s="1"/>
  <c r="M1396" i="1"/>
  <c r="Q945" i="17" s="1"/>
  <c r="M1380" i="1"/>
  <c r="Q961" i="17" s="1"/>
  <c r="M1364" i="1"/>
  <c r="Q977" i="17" s="1"/>
  <c r="M1348" i="1"/>
  <c r="Q993" i="17" s="1"/>
  <c r="M1332" i="1"/>
  <c r="Q1009" i="17" s="1"/>
  <c r="M1316" i="1"/>
  <c r="Q1025" i="17" s="1"/>
  <c r="M1300" i="1"/>
  <c r="Q1041" i="17" s="1"/>
  <c r="M1284" i="1"/>
  <c r="Q1057" i="17" s="1"/>
  <c r="M1268" i="1"/>
  <c r="Q1073" i="17" s="1"/>
  <c r="M1252" i="1"/>
  <c r="Q1089" i="17" s="1"/>
  <c r="M1236" i="1"/>
  <c r="Q1105" i="17" s="1"/>
  <c r="M1219" i="1"/>
  <c r="Q1122" i="17" s="1"/>
  <c r="M1198" i="1"/>
  <c r="Q1143" i="17" s="1"/>
  <c r="M1176" i="1"/>
  <c r="Q1165" i="17" s="1"/>
  <c r="M1155" i="1"/>
  <c r="Q1186" i="17" s="1"/>
  <c r="M1134" i="1"/>
  <c r="Q1207" i="17" s="1"/>
  <c r="M1112" i="1"/>
  <c r="Q1229" i="17" s="1"/>
  <c r="M1091" i="1"/>
  <c r="Q1250" i="17" s="1"/>
  <c r="M1070" i="1"/>
  <c r="Q1271" i="17" s="1"/>
  <c r="M1048" i="1"/>
  <c r="Q1293" i="17" s="1"/>
  <c r="M1027" i="1"/>
  <c r="Q1314" i="17" s="1"/>
  <c r="M1006" i="1"/>
  <c r="Q1335" i="17" s="1"/>
  <c r="M984" i="1"/>
  <c r="Q1357" i="17" s="1"/>
  <c r="M963" i="1"/>
  <c r="Q1378" i="17" s="1"/>
  <c r="M942" i="1"/>
  <c r="Q1399" i="17" s="1"/>
  <c r="M920" i="1"/>
  <c r="Q1421" i="17" s="1"/>
  <c r="M899" i="1"/>
  <c r="Q1442" i="17" s="1"/>
  <c r="M876" i="1"/>
  <c r="Q1465" i="17" s="1"/>
  <c r="M848" i="1"/>
  <c r="Q1493" i="17" s="1"/>
  <c r="M819" i="1"/>
  <c r="Q1522" i="17" s="1"/>
  <c r="M791" i="1"/>
  <c r="Q1550" i="17" s="1"/>
  <c r="M763" i="1"/>
  <c r="Q1578" i="17" s="1"/>
  <c r="M734" i="1"/>
  <c r="Q1607" i="17" s="1"/>
  <c r="M688" i="1"/>
  <c r="Q1652" i="17" s="1"/>
  <c r="M630" i="1"/>
  <c r="Q1710" i="17" s="1"/>
  <c r="M574" i="1"/>
  <c r="Q1766" i="17" s="1"/>
  <c r="M517" i="1"/>
  <c r="Q1823" i="17" s="1"/>
  <c r="M460" i="1"/>
  <c r="Q1880" i="17" s="1"/>
  <c r="M404" i="1"/>
  <c r="Q1936" i="17" s="1"/>
  <c r="M346" i="1"/>
  <c r="Q1994" i="17" s="1"/>
  <c r="M289" i="1"/>
  <c r="Q2050" i="17" s="1"/>
  <c r="M228" i="1"/>
  <c r="Q2111" i="17" s="1"/>
  <c r="M150" i="1"/>
  <c r="Q2189" i="17" s="1"/>
  <c r="M74" i="1"/>
  <c r="Q2265" i="17" s="1"/>
  <c r="M2239" i="1"/>
  <c r="Q107" i="17" s="1"/>
  <c r="M2231" i="1"/>
  <c r="Q115" i="17" s="1"/>
  <c r="M2223" i="1"/>
  <c r="Q123" i="17" s="1"/>
  <c r="M2215" i="1"/>
  <c r="Q131" i="17" s="1"/>
  <c r="M2207" i="1"/>
  <c r="Q139" i="17" s="1"/>
  <c r="M2199" i="1"/>
  <c r="Q146" i="17" s="1"/>
  <c r="M2191" i="1"/>
  <c r="Q154" i="17" s="1"/>
  <c r="M2183" i="1"/>
  <c r="Q162" i="17" s="1"/>
  <c r="M2179" i="1"/>
  <c r="Q166" i="17" s="1"/>
  <c r="M2171" i="1"/>
  <c r="Q174" i="17" s="1"/>
  <c r="M2167" i="1"/>
  <c r="Q178" i="17" s="1"/>
  <c r="M2163" i="1"/>
  <c r="Q182" i="17" s="1"/>
  <c r="M2159" i="1"/>
  <c r="Q185" i="17" s="1"/>
  <c r="M2155" i="1"/>
  <c r="Q189" i="17" s="1"/>
  <c r="M2151" i="1"/>
  <c r="Q193" i="17" s="1"/>
  <c r="M2147" i="1"/>
  <c r="Q197" i="17" s="1"/>
  <c r="M2143" i="1"/>
  <c r="Q201" i="17" s="1"/>
  <c r="M2139" i="1"/>
  <c r="Q205" i="17" s="1"/>
  <c r="M2135" i="1"/>
  <c r="Q209" i="17" s="1"/>
  <c r="M2127" i="1"/>
  <c r="Q216" i="17" s="1"/>
  <c r="M2119" i="1"/>
  <c r="Q224" i="17" s="1"/>
  <c r="M2115" i="1"/>
  <c r="Q228" i="17" s="1"/>
  <c r="M2103" i="1"/>
  <c r="Q240" i="17" s="1"/>
  <c r="M2095" i="1"/>
  <c r="Q247" i="17" s="1"/>
  <c r="M2087" i="1"/>
  <c r="Q255" i="17" s="1"/>
  <c r="M2079" i="1"/>
  <c r="Q263" i="17" s="1"/>
  <c r="M2071" i="1"/>
  <c r="Q271" i="17" s="1"/>
  <c r="M2063" i="1"/>
  <c r="Q279" i="17" s="1"/>
  <c r="M2055" i="1"/>
  <c r="Q287" i="17" s="1"/>
  <c r="M2047" i="1"/>
  <c r="Q295" i="17" s="1"/>
  <c r="M2039" i="1"/>
  <c r="Q303" i="17" s="1"/>
  <c r="M2031" i="1"/>
  <c r="Q311" i="17" s="1"/>
  <c r="M2023" i="1"/>
  <c r="Q319" i="17" s="1"/>
  <c r="M2015" i="1"/>
  <c r="Q327" i="17" s="1"/>
  <c r="M2011" i="1"/>
  <c r="Q331" i="17" s="1"/>
  <c r="M2003" i="1"/>
  <c r="Q339" i="17" s="1"/>
  <c r="M1995" i="1"/>
  <c r="Q347" i="17" s="1"/>
  <c r="M1987" i="1"/>
  <c r="Q355" i="17" s="1"/>
  <c r="M1979" i="1"/>
  <c r="Q363" i="17" s="1"/>
  <c r="M1971" i="1"/>
  <c r="Q371" i="17" s="1"/>
  <c r="M1963" i="1"/>
  <c r="Q379" i="17" s="1"/>
  <c r="M1955" i="1"/>
  <c r="Q387" i="17" s="1"/>
  <c r="M1947" i="1"/>
  <c r="Q395" i="17" s="1"/>
  <c r="M1939" i="1"/>
  <c r="Q403" i="17" s="1"/>
  <c r="M1931" i="1"/>
  <c r="Q411" i="17" s="1"/>
  <c r="M1927" i="1"/>
  <c r="Q415" i="17" s="1"/>
  <c r="M1919" i="1"/>
  <c r="Q423" i="17" s="1"/>
  <c r="M1911" i="1"/>
  <c r="Q431" i="17" s="1"/>
  <c r="M1903" i="1"/>
  <c r="Q439" i="17" s="1"/>
  <c r="M1895" i="1"/>
  <c r="Q447" i="17" s="1"/>
  <c r="M1887" i="1"/>
  <c r="Q455" i="17" s="1"/>
  <c r="M1879" i="1"/>
  <c r="Q463" i="17" s="1"/>
  <c r="M1871" i="1"/>
  <c r="Q471" i="17" s="1"/>
  <c r="M1863" i="1"/>
  <c r="Q478" i="17" s="1"/>
  <c r="M1855" i="1"/>
  <c r="Q486" i="17" s="1"/>
  <c r="M1847" i="1"/>
  <c r="Q494" i="17" s="1"/>
  <c r="M1839" i="1"/>
  <c r="Q502" i="17" s="1"/>
  <c r="M1831" i="1"/>
  <c r="Q510" i="17" s="1"/>
  <c r="M1823" i="1"/>
  <c r="Q518" i="17" s="1"/>
  <c r="M1815" i="1"/>
  <c r="Q526" i="17" s="1"/>
  <c r="M1807" i="1"/>
  <c r="Q534" i="17" s="1"/>
  <c r="M1799" i="1"/>
  <c r="Q542" i="17" s="1"/>
  <c r="M1791" i="1"/>
  <c r="Q550" i="17" s="1"/>
  <c r="M1787" i="1"/>
  <c r="Q554" i="17" s="1"/>
  <c r="M1779" i="1"/>
  <c r="Q562" i="17" s="1"/>
  <c r="M1771" i="1"/>
  <c r="Q570" i="17" s="1"/>
  <c r="M1763" i="1"/>
  <c r="Q578" i="17" s="1"/>
  <c r="M1755" i="1"/>
  <c r="Q586" i="17" s="1"/>
  <c r="M1747" i="1"/>
  <c r="Q594" i="17" s="1"/>
  <c r="M1739" i="1"/>
  <c r="Q602" i="17" s="1"/>
  <c r="M1731" i="1"/>
  <c r="Q610" i="17" s="1"/>
  <c r="M1723" i="1"/>
  <c r="Q618" i="17" s="1"/>
  <c r="M1715" i="1"/>
  <c r="Q626" i="17" s="1"/>
  <c r="M1711" i="1"/>
  <c r="Q630" i="17" s="1"/>
  <c r="M1703" i="1"/>
  <c r="Q638" i="17" s="1"/>
  <c r="M1695" i="1"/>
  <c r="Q646" i="17" s="1"/>
  <c r="M1687" i="1"/>
  <c r="Q654" i="17" s="1"/>
  <c r="M1679" i="1"/>
  <c r="Q662" i="17" s="1"/>
  <c r="M1671" i="1"/>
  <c r="Q670" i="17" s="1"/>
  <c r="M1663" i="1"/>
  <c r="Q678" i="17" s="1"/>
  <c r="M1655" i="1"/>
  <c r="Q686" i="17" s="1"/>
  <c r="M1643" i="1"/>
  <c r="Q698" i="17" s="1"/>
  <c r="M1635" i="1"/>
  <c r="Q706" i="17" s="1"/>
  <c r="M1627" i="1"/>
  <c r="Q714" i="17" s="1"/>
  <c r="M1623" i="1"/>
  <c r="Q718" i="17" s="1"/>
  <c r="M1615" i="1"/>
  <c r="Q726" i="17" s="1"/>
  <c r="M1607" i="1"/>
  <c r="Q734" i="17" s="1"/>
  <c r="M1599" i="1"/>
  <c r="Q742" i="17" s="1"/>
  <c r="M1591" i="1"/>
  <c r="Q750" i="17" s="1"/>
  <c r="M1583" i="1"/>
  <c r="Q758" i="17" s="1"/>
  <c r="M1575" i="1"/>
  <c r="Q766" i="17" s="1"/>
  <c r="M1567" i="1"/>
  <c r="Q774" i="17" s="1"/>
  <c r="M1559" i="1"/>
  <c r="Q782" i="17" s="1"/>
  <c r="M1551" i="1"/>
  <c r="Q790" i="17" s="1"/>
  <c r="M1543" i="1"/>
  <c r="Q798" i="17" s="1"/>
  <c r="M1535" i="1"/>
  <c r="Q806" i="17" s="1"/>
  <c r="M1527" i="1"/>
  <c r="Q814" i="17" s="1"/>
  <c r="M1519" i="1"/>
  <c r="Q822" i="17" s="1"/>
  <c r="M1511" i="1"/>
  <c r="Q830" i="17" s="1"/>
  <c r="M1503" i="1"/>
  <c r="Q838" i="17" s="1"/>
  <c r="M1495" i="1"/>
  <c r="Q846" i="17" s="1"/>
  <c r="M1487" i="1"/>
  <c r="Q854" i="17" s="1"/>
  <c r="M1479" i="1"/>
  <c r="Q862" i="17" s="1"/>
  <c r="M1471" i="1"/>
  <c r="Q870" i="17" s="1"/>
  <c r="M1459" i="1"/>
  <c r="Q882" i="17" s="1"/>
  <c r="M1451" i="1"/>
  <c r="Q890" i="17" s="1"/>
  <c r="M1443" i="1"/>
  <c r="Q898" i="17" s="1"/>
  <c r="M1435" i="1"/>
  <c r="Q906" i="17" s="1"/>
  <c r="M1427" i="1"/>
  <c r="Q914" i="17" s="1"/>
  <c r="M1419" i="1"/>
  <c r="Q922" i="17" s="1"/>
  <c r="M1411" i="1"/>
  <c r="Q930" i="17" s="1"/>
  <c r="M1403" i="1"/>
  <c r="Q938" i="17" s="1"/>
  <c r="M1395" i="1"/>
  <c r="Q946" i="17" s="1"/>
  <c r="M1387" i="1"/>
  <c r="Q954" i="17" s="1"/>
  <c r="M1379" i="1"/>
  <c r="Q962" i="17" s="1"/>
  <c r="M1371" i="1"/>
  <c r="Q970" i="17" s="1"/>
  <c r="M1363" i="1"/>
  <c r="Q978" i="17" s="1"/>
  <c r="M1355" i="1"/>
  <c r="Q986" i="17" s="1"/>
  <c r="M1347" i="1"/>
  <c r="Q994" i="17" s="1"/>
  <c r="M1339" i="1"/>
  <c r="Q1002" i="17" s="1"/>
  <c r="M1331" i="1"/>
  <c r="Q1010" i="17" s="1"/>
  <c r="M1323" i="1"/>
  <c r="Q1018" i="17" s="1"/>
  <c r="M1315" i="1"/>
  <c r="Q1026" i="17" s="1"/>
  <c r="M1311" i="1"/>
  <c r="Q1030" i="17" s="1"/>
  <c r="M1303" i="1"/>
  <c r="Q1038" i="17" s="1"/>
  <c r="M1295" i="1"/>
  <c r="Q1046" i="17" s="1"/>
  <c r="M1287" i="1"/>
  <c r="Q1054" i="17" s="1"/>
  <c r="M1279" i="1"/>
  <c r="Q1062" i="17" s="1"/>
  <c r="M1271" i="1"/>
  <c r="Q1070" i="17" s="1"/>
  <c r="M1263" i="1"/>
  <c r="Q1078" i="17" s="1"/>
  <c r="M1251" i="1"/>
  <c r="Q1090" i="17" s="1"/>
  <c r="M1243" i="1"/>
  <c r="Q1098" i="17" s="1"/>
  <c r="M1211" i="1"/>
  <c r="Q1130" i="17" s="1"/>
  <c r="M1207" i="1"/>
  <c r="Q1134" i="17" s="1"/>
  <c r="M1199" i="1"/>
  <c r="Q1142" i="17" s="1"/>
  <c r="M1191" i="1"/>
  <c r="Q1150" i="17" s="1"/>
  <c r="M1135" i="1"/>
  <c r="Q1206" i="17" s="1"/>
  <c r="M1131" i="1"/>
  <c r="Q1210" i="17" s="1"/>
  <c r="M1127" i="1"/>
  <c r="Q1214" i="17" s="1"/>
  <c r="M1087" i="1"/>
  <c r="Q1254" i="17" s="1"/>
  <c r="M1083" i="1"/>
  <c r="Q1258" i="17" s="1"/>
  <c r="M1079" i="1"/>
  <c r="Q1262" i="17" s="1"/>
  <c r="M1039" i="1"/>
  <c r="Q1302" i="17" s="1"/>
  <c r="M1035" i="1"/>
  <c r="Q1306" i="17" s="1"/>
  <c r="M1031" i="1"/>
  <c r="Q1310" i="17" s="1"/>
  <c r="M991" i="1"/>
  <c r="Q1350" i="17" s="1"/>
  <c r="M987" i="1"/>
  <c r="Q1354" i="17" s="1"/>
  <c r="M983" i="1"/>
  <c r="Q1358" i="17" s="1"/>
  <c r="M943" i="1"/>
  <c r="Q1398" i="17" s="1"/>
  <c r="M939" i="1"/>
  <c r="Q1402" i="17" s="1"/>
  <c r="M935" i="1"/>
  <c r="Q1406" i="17" s="1"/>
  <c r="M895" i="1"/>
  <c r="Q1446" i="17" s="1"/>
  <c r="M891" i="1"/>
  <c r="Q1450" i="17" s="1"/>
  <c r="M887" i="1"/>
  <c r="Q1454" i="17" s="1"/>
  <c r="M879" i="1"/>
  <c r="Q1462" i="17" s="1"/>
  <c r="M867" i="1"/>
  <c r="Q1474" i="17" s="1"/>
  <c r="M823" i="1"/>
  <c r="Q1518" i="17" s="1"/>
  <c r="M815" i="1"/>
  <c r="Q1526" i="17" s="1"/>
  <c r="M803" i="1"/>
  <c r="Q1538" i="17" s="1"/>
  <c r="M759" i="1"/>
  <c r="Q1582" i="17" s="1"/>
  <c r="M751" i="1"/>
  <c r="Q1590" i="17" s="1"/>
  <c r="M743" i="1"/>
  <c r="Q1598" i="17" s="1"/>
  <c r="M731" i="1"/>
  <c r="Q1609" i="17" s="1"/>
  <c r="M719" i="1"/>
  <c r="Q1621" i="17" s="1"/>
  <c r="M715" i="1"/>
  <c r="Q1625" i="17" s="1"/>
  <c r="M703" i="1"/>
  <c r="Q1637" i="17" s="1"/>
  <c r="M691" i="1"/>
  <c r="Q1649" i="17" s="1"/>
  <c r="M679" i="1"/>
  <c r="Q1661" i="17" s="1"/>
  <c r="M667" i="1"/>
  <c r="Q1673" i="17" s="1"/>
  <c r="M655" i="1"/>
  <c r="Q1685" i="17" s="1"/>
  <c r="M643" i="1"/>
  <c r="Q1697" i="17" s="1"/>
  <c r="M631" i="1"/>
  <c r="Q1709" i="17" s="1"/>
  <c r="M619" i="1"/>
  <c r="Q1721" i="17" s="1"/>
  <c r="M607" i="1"/>
  <c r="Q1733" i="17" s="1"/>
  <c r="M599" i="1"/>
  <c r="Q1741" i="17" s="1"/>
  <c r="M587" i="1"/>
  <c r="Q1753" i="17" s="1"/>
  <c r="M575" i="1"/>
  <c r="Q1765" i="17" s="1"/>
  <c r="M563" i="1"/>
  <c r="Q1777" i="17" s="1"/>
  <c r="M547" i="1"/>
  <c r="Q1793" i="17" s="1"/>
  <c r="M535" i="1"/>
  <c r="Q1805" i="17" s="1"/>
  <c r="M523" i="1"/>
  <c r="Q1817" i="17" s="1"/>
  <c r="M511" i="1"/>
  <c r="Q1829" i="17" s="1"/>
  <c r="M499" i="1"/>
  <c r="Q1841" i="17" s="1"/>
  <c r="M487" i="1"/>
  <c r="Q1853" i="17" s="1"/>
  <c r="M475" i="1"/>
  <c r="Q1865" i="17" s="1"/>
  <c r="M463" i="1"/>
  <c r="Q1877" i="17" s="1"/>
  <c r="M451" i="1"/>
  <c r="Q1889" i="17" s="1"/>
  <c r="M439" i="1"/>
  <c r="Q1901" i="17" s="1"/>
  <c r="M427" i="1"/>
  <c r="Q1913" i="17" s="1"/>
  <c r="M415" i="1"/>
  <c r="Q1925" i="17" s="1"/>
  <c r="M403" i="1"/>
  <c r="Q1937" i="17" s="1"/>
  <c r="M391" i="1"/>
  <c r="Q1949" i="17" s="1"/>
  <c r="M379" i="1"/>
  <c r="Q1961" i="17" s="1"/>
  <c r="M375" i="1"/>
  <c r="Q1965" i="17" s="1"/>
  <c r="M363" i="1"/>
  <c r="Q1977" i="17" s="1"/>
  <c r="M351" i="1"/>
  <c r="Q1989" i="17" s="1"/>
  <c r="M339" i="1"/>
  <c r="Q2001" i="17" s="1"/>
  <c r="M327" i="1"/>
  <c r="Q2013" i="17" s="1"/>
  <c r="M315" i="1"/>
  <c r="Q2025" i="17" s="1"/>
  <c r="M303" i="1"/>
  <c r="Q2037" i="17" s="1"/>
  <c r="M291" i="1"/>
  <c r="Q2048" i="17" s="1"/>
  <c r="M283" i="1"/>
  <c r="Q2056" i="17" s="1"/>
  <c r="M275" i="1"/>
  <c r="Q2064" i="17" s="1"/>
  <c r="M263" i="1"/>
  <c r="Q2076" i="17" s="1"/>
  <c r="M255" i="1"/>
  <c r="Q2084" i="17" s="1"/>
  <c r="M247" i="1"/>
  <c r="Q2092" i="17" s="1"/>
  <c r="M239" i="1"/>
  <c r="Q2100" i="17" s="1"/>
  <c r="M235" i="1"/>
  <c r="Q2104" i="17" s="1"/>
  <c r="M227" i="1"/>
  <c r="Q2112" i="17" s="1"/>
  <c r="M215" i="1"/>
  <c r="Q2124" i="17" s="1"/>
  <c r="M207" i="1"/>
  <c r="Q2132" i="17" s="1"/>
  <c r="M203" i="1"/>
  <c r="Q2136" i="17" s="1"/>
  <c r="M195" i="1"/>
  <c r="Q2144" i="17" s="1"/>
  <c r="M187" i="1"/>
  <c r="Q2152" i="17" s="1"/>
  <c r="M179" i="1"/>
  <c r="Q2160" i="17" s="1"/>
  <c r="M171" i="1"/>
  <c r="Q2168" i="17" s="1"/>
  <c r="M163" i="1"/>
  <c r="Q2176" i="17" s="1"/>
  <c r="M155" i="1"/>
  <c r="Q2184" i="17" s="1"/>
  <c r="M147" i="1"/>
  <c r="Q2192" i="17" s="1"/>
  <c r="M139" i="1"/>
  <c r="Q2200" i="17" s="1"/>
  <c r="M135" i="1"/>
  <c r="Q2204" i="17" s="1"/>
  <c r="M131" i="1"/>
  <c r="Q2208" i="17" s="1"/>
  <c r="M127" i="1"/>
  <c r="Q2212" i="17" s="1"/>
  <c r="M119" i="1"/>
  <c r="Q2220" i="17" s="1"/>
  <c r="M115" i="1"/>
  <c r="Q2224" i="17" s="1"/>
  <c r="M111" i="1"/>
  <c r="Q2228" i="17" s="1"/>
  <c r="M107" i="1"/>
  <c r="Q2232" i="17" s="1"/>
  <c r="M103" i="1"/>
  <c r="Q2236" i="17" s="1"/>
  <c r="M99" i="1"/>
  <c r="Q2240" i="17" s="1"/>
  <c r="M95" i="1"/>
  <c r="Q2244" i="17" s="1"/>
  <c r="M91" i="1"/>
  <c r="Q2248" i="17" s="1"/>
  <c r="M87" i="1"/>
  <c r="Q2252" i="17" s="1"/>
  <c r="M83" i="1"/>
  <c r="Q2256" i="17" s="1"/>
  <c r="M79" i="1"/>
  <c r="Q2260" i="17" s="1"/>
  <c r="M75" i="1"/>
  <c r="Q2264" i="17" s="1"/>
  <c r="M71" i="1"/>
  <c r="Q2268" i="17" s="1"/>
  <c r="M67" i="1"/>
  <c r="Q2272" i="17" s="1"/>
  <c r="M63" i="1"/>
  <c r="Q2276" i="17" s="1"/>
  <c r="M59" i="1"/>
  <c r="Q2280" i="17" s="1"/>
  <c r="M55" i="1"/>
  <c r="Q2284" i="17" s="1"/>
  <c r="M51" i="1"/>
  <c r="Q2288" i="17" s="1"/>
  <c r="M43" i="1"/>
  <c r="Q2295" i="17" s="1"/>
  <c r="M39" i="1"/>
  <c r="Q2299" i="17" s="1"/>
  <c r="M35" i="1"/>
  <c r="Q2303" i="17" s="1"/>
  <c r="M31" i="1"/>
  <c r="Q2307" i="17" s="1"/>
  <c r="M27" i="1"/>
  <c r="Q2311" i="17" s="1"/>
  <c r="M23" i="1"/>
  <c r="Q2315" i="17" s="1"/>
  <c r="M19" i="1"/>
  <c r="Q2319" i="17" s="1"/>
  <c r="M15" i="1"/>
  <c r="Q2323" i="17" s="1"/>
  <c r="M11" i="1"/>
  <c r="Q2327" i="17" s="1"/>
  <c r="M7" i="1"/>
  <c r="Q2331" i="17" s="1"/>
  <c r="M1107" i="1"/>
  <c r="Q1234" i="17" s="1"/>
  <c r="M1043" i="1"/>
  <c r="Q1298" i="17" s="1"/>
  <c r="M979" i="1"/>
  <c r="Q1362" i="17" s="1"/>
  <c r="M915" i="1"/>
  <c r="Q1426" i="17" s="1"/>
  <c r="M1151" i="1"/>
  <c r="Q1190" i="17" s="1"/>
  <c r="M1147" i="1"/>
  <c r="Q1194" i="17" s="1"/>
  <c r="M1143" i="1"/>
  <c r="Q1198" i="17" s="1"/>
  <c r="M1103" i="1"/>
  <c r="Q1238" i="17" s="1"/>
  <c r="M1099" i="1"/>
  <c r="Q1242" i="17" s="1"/>
  <c r="M1095" i="1"/>
  <c r="Q1246" i="17" s="1"/>
  <c r="M1055" i="1"/>
  <c r="Q1286" i="17" s="1"/>
  <c r="M1051" i="1"/>
  <c r="Q1290" i="17" s="1"/>
  <c r="M1047" i="1"/>
  <c r="Q1294" i="17" s="1"/>
  <c r="M1007" i="1"/>
  <c r="Q1334" i="17" s="1"/>
  <c r="M1003" i="1"/>
  <c r="Q1338" i="17" s="1"/>
  <c r="M999" i="1"/>
  <c r="Q1342" i="17" s="1"/>
  <c r="M959" i="1"/>
  <c r="Q1382" i="17" s="1"/>
  <c r="M955" i="1"/>
  <c r="Q1386" i="17" s="1"/>
  <c r="M951" i="1"/>
  <c r="Q1390" i="17" s="1"/>
  <c r="M911" i="1"/>
  <c r="Q1430" i="17" s="1"/>
  <c r="M907" i="1"/>
  <c r="Q1434" i="17" s="1"/>
  <c r="M903" i="1"/>
  <c r="Q1438" i="17" s="1"/>
  <c r="M851" i="1"/>
  <c r="Q1490" i="17" s="1"/>
  <c r="M847" i="1"/>
  <c r="Q1494" i="17" s="1"/>
  <c r="M843" i="1"/>
  <c r="Q1498" i="17" s="1"/>
  <c r="M839" i="1"/>
  <c r="Q1502" i="17" s="1"/>
  <c r="M835" i="1"/>
  <c r="Q1506" i="17" s="1"/>
  <c r="M831" i="1"/>
  <c r="Q1510" i="17" s="1"/>
  <c r="M787" i="1"/>
  <c r="Q1554" i="17" s="1"/>
  <c r="M783" i="1"/>
  <c r="Q1558" i="17" s="1"/>
  <c r="M779" i="1"/>
  <c r="Q1562" i="17" s="1"/>
  <c r="M775" i="1"/>
  <c r="Q1566" i="17" s="1"/>
  <c r="M771" i="1"/>
  <c r="Q1570" i="17" s="1"/>
  <c r="M767" i="1"/>
  <c r="Q1574" i="17" s="1"/>
  <c r="M711" i="1"/>
  <c r="Q1629" i="17" s="1"/>
  <c r="M699" i="1"/>
  <c r="Q1641" i="17" s="1"/>
  <c r="M687" i="1"/>
  <c r="Q1653" i="17" s="1"/>
  <c r="M675" i="1"/>
  <c r="Q1665" i="17" s="1"/>
  <c r="M659" i="1"/>
  <c r="Q1681" i="17" s="1"/>
  <c r="M647" i="1"/>
  <c r="Q1693" i="17" s="1"/>
  <c r="M635" i="1"/>
  <c r="Q1705" i="17" s="1"/>
  <c r="M623" i="1"/>
  <c r="Q1717" i="17" s="1"/>
  <c r="M611" i="1"/>
  <c r="Q1729" i="17" s="1"/>
  <c r="M595" i="1"/>
  <c r="Q1745" i="17" s="1"/>
  <c r="M583" i="1"/>
  <c r="Q1757" i="17" s="1"/>
  <c r="M571" i="1"/>
  <c r="Q1769" i="17" s="1"/>
  <c r="M559" i="1"/>
  <c r="Q1781" i="17" s="1"/>
  <c r="M551" i="1"/>
  <c r="Q1789" i="17" s="1"/>
  <c r="M539" i="1"/>
  <c r="Q1801" i="17" s="1"/>
  <c r="M527" i="1"/>
  <c r="Q1813" i="17" s="1"/>
  <c r="M515" i="1"/>
  <c r="Q1825" i="17" s="1"/>
  <c r="M503" i="1"/>
  <c r="Q1837" i="17" s="1"/>
  <c r="M491" i="1"/>
  <c r="Q1849" i="17" s="1"/>
  <c r="M479" i="1"/>
  <c r="Q1861" i="17" s="1"/>
  <c r="M467" i="1"/>
  <c r="Q1873" i="17" s="1"/>
  <c r="M455" i="1"/>
  <c r="Q1885" i="17" s="1"/>
  <c r="M443" i="1"/>
  <c r="Q1897" i="17" s="1"/>
  <c r="M431" i="1"/>
  <c r="Q1909" i="17" s="1"/>
  <c r="M419" i="1"/>
  <c r="Q1921" i="17" s="1"/>
  <c r="M407" i="1"/>
  <c r="Q1933" i="17" s="1"/>
  <c r="M395" i="1"/>
  <c r="Q1945" i="17" s="1"/>
  <c r="M387" i="1"/>
  <c r="Q1953" i="17" s="1"/>
  <c r="M371" i="1"/>
  <c r="Q1969" i="17" s="1"/>
  <c r="M355" i="1"/>
  <c r="Q1985" i="17" s="1"/>
  <c r="M343" i="1"/>
  <c r="Q1997" i="17" s="1"/>
  <c r="M331" i="1"/>
  <c r="Q2009" i="17" s="1"/>
  <c r="M319" i="1"/>
  <c r="Q2021" i="17" s="1"/>
  <c r="M311" i="1"/>
  <c r="Q2029" i="17" s="1"/>
  <c r="M299" i="1"/>
  <c r="Q2041" i="17" s="1"/>
  <c r="M287" i="1"/>
  <c r="Q2052" i="17" s="1"/>
  <c r="M279" i="1"/>
  <c r="Q2060" i="17" s="1"/>
  <c r="M271" i="1"/>
  <c r="Q2068" i="17" s="1"/>
  <c r="M259" i="1"/>
  <c r="Q2080" i="17" s="1"/>
  <c r="M251" i="1"/>
  <c r="Q2088" i="17" s="1"/>
  <c r="M243" i="1"/>
  <c r="Q2096" i="17" s="1"/>
  <c r="M231" i="1"/>
  <c r="Q2108" i="17" s="1"/>
  <c r="M223" i="1"/>
  <c r="Q2116" i="17" s="1"/>
  <c r="M219" i="1"/>
  <c r="Q2120" i="17" s="1"/>
  <c r="M211" i="1"/>
  <c r="Q2128" i="17" s="1"/>
  <c r="M199" i="1"/>
  <c r="Q2140" i="17" s="1"/>
  <c r="M191" i="1"/>
  <c r="Q2148" i="17" s="1"/>
  <c r="M183" i="1"/>
  <c r="Q2156" i="17" s="1"/>
  <c r="M175" i="1"/>
  <c r="Q2164" i="17" s="1"/>
  <c r="M167" i="1"/>
  <c r="Q2172" i="17" s="1"/>
  <c r="M159" i="1"/>
  <c r="Q2180" i="17" s="1"/>
  <c r="M151" i="1"/>
  <c r="Q2188" i="17" s="1"/>
  <c r="M143" i="1"/>
  <c r="Q2196" i="17" s="1"/>
  <c r="M123" i="1"/>
  <c r="Q2216" i="17" s="1"/>
  <c r="M1171" i="1"/>
  <c r="Q1170" i="17" s="1"/>
  <c r="M755" i="1"/>
  <c r="Q1586" i="17" s="1"/>
  <c r="M723" i="1"/>
  <c r="Q1617" i="17" s="1"/>
  <c r="M2338" i="1"/>
  <c r="Q8" i="17" s="1"/>
  <c r="M2334" i="1"/>
  <c r="Q12" i="17" s="1"/>
  <c r="M2330" i="1"/>
  <c r="Q16" i="17" s="1"/>
  <c r="M2326" i="1"/>
  <c r="Q20" i="17" s="1"/>
  <c r="M2322" i="1"/>
  <c r="Q24" i="17" s="1"/>
  <c r="M2318" i="1"/>
  <c r="Q28" i="17" s="1"/>
  <c r="M2314" i="1"/>
  <c r="Q32" i="17" s="1"/>
  <c r="M2310" i="1"/>
  <c r="Q36" i="17" s="1"/>
  <c r="M2306" i="1"/>
  <c r="Q40" i="17" s="1"/>
  <c r="M2302" i="1"/>
  <c r="Q44" i="17" s="1"/>
  <c r="M2298" i="1"/>
  <c r="Q48" i="17" s="1"/>
  <c r="M2294" i="1"/>
  <c r="Q52" i="17" s="1"/>
  <c r="M2290" i="1"/>
  <c r="Q56" i="17" s="1"/>
  <c r="M2286" i="1"/>
  <c r="Q60" i="17" s="1"/>
  <c r="M2278" i="1"/>
  <c r="Q68" i="17" s="1"/>
  <c r="M2274" i="1"/>
  <c r="Q72" i="17" s="1"/>
  <c r="M2270" i="1"/>
  <c r="Q76" i="17" s="1"/>
  <c r="M2266" i="1"/>
  <c r="Q80" i="17" s="1"/>
  <c r="M2262" i="1"/>
  <c r="Q84" i="17" s="1"/>
  <c r="M2258" i="1"/>
  <c r="Q88" i="17" s="1"/>
  <c r="M2254" i="1"/>
  <c r="Q92" i="17" s="1"/>
  <c r="M2250" i="1"/>
  <c r="Q96" i="17" s="1"/>
  <c r="M2246" i="1"/>
  <c r="Q100" i="17" s="1"/>
  <c r="M2242" i="1"/>
  <c r="Q104" i="17" s="1"/>
  <c r="M2238" i="1"/>
  <c r="Q108" i="17" s="1"/>
  <c r="M2234" i="1"/>
  <c r="Q112" i="17" s="1"/>
  <c r="M2230" i="1"/>
  <c r="Q116" i="17" s="1"/>
  <c r="M2226" i="1"/>
  <c r="Q120" i="17" s="1"/>
  <c r="M2222" i="1"/>
  <c r="Q124" i="17" s="1"/>
  <c r="M2218" i="1"/>
  <c r="Q128" i="17" s="1"/>
  <c r="M2214" i="1"/>
  <c r="Q132" i="17" s="1"/>
  <c r="M2210" i="1"/>
  <c r="Q136" i="17" s="1"/>
  <c r="M2206" i="1"/>
  <c r="Q140" i="17" s="1"/>
  <c r="M2202" i="1"/>
  <c r="Q143" i="17" s="1"/>
  <c r="M2198" i="1"/>
  <c r="Q147" i="17" s="1"/>
  <c r="M2194" i="1"/>
  <c r="Q151" i="17" s="1"/>
  <c r="M2190" i="1"/>
  <c r="Q155" i="17" s="1"/>
  <c r="M2186" i="1"/>
  <c r="Q159" i="17" s="1"/>
  <c r="M2182" i="1"/>
  <c r="Q163" i="17" s="1"/>
  <c r="M2178" i="1"/>
  <c r="Q167" i="17" s="1"/>
  <c r="M2174" i="1"/>
  <c r="Q171" i="17" s="1"/>
  <c r="M2170" i="1"/>
  <c r="Q175" i="17" s="1"/>
  <c r="M2166" i="1"/>
  <c r="Q179" i="17" s="1"/>
  <c r="M2162" i="1"/>
  <c r="Q183" i="17" s="1"/>
  <c r="M2158" i="1"/>
  <c r="Q186" i="17" s="1"/>
  <c r="M2154" i="1"/>
  <c r="Q190" i="17" s="1"/>
  <c r="M2150" i="1"/>
  <c r="Q194" i="17" s="1"/>
  <c r="M2146" i="1"/>
  <c r="Q198" i="17" s="1"/>
  <c r="M2142" i="1"/>
  <c r="Q202" i="17" s="1"/>
  <c r="M2138" i="1"/>
  <c r="Q206" i="17" s="1"/>
  <c r="M2134" i="1"/>
  <c r="Q210" i="17" s="1"/>
  <c r="M2130" i="1"/>
  <c r="Q213" i="17" s="1"/>
  <c r="M2126" i="1"/>
  <c r="Q217" i="17" s="1"/>
  <c r="M2122" i="1"/>
  <c r="Q221" i="17" s="1"/>
  <c r="M2118" i="1"/>
  <c r="Q225" i="17" s="1"/>
  <c r="M2114" i="1"/>
  <c r="Q229" i="17" s="1"/>
  <c r="M2110" i="1"/>
  <c r="Q233" i="17" s="1"/>
  <c r="M2106" i="1"/>
  <c r="Q237" i="17" s="1"/>
  <c r="M2102" i="1"/>
  <c r="Q241" i="17" s="1"/>
  <c r="M2098" i="1"/>
  <c r="Q244" i="17" s="1"/>
  <c r="M2094" i="1"/>
  <c r="Q248" i="17" s="1"/>
  <c r="M2086" i="1"/>
  <c r="Q256" i="17" s="1"/>
  <c r="M2082" i="1"/>
  <c r="Q260" i="17" s="1"/>
  <c r="M2078" i="1"/>
  <c r="Q264" i="17" s="1"/>
  <c r="M2074" i="1"/>
  <c r="Q268" i="17" s="1"/>
  <c r="M2070" i="1"/>
  <c r="Q272" i="17" s="1"/>
  <c r="M2066" i="1"/>
  <c r="Q276" i="17" s="1"/>
  <c r="M2062" i="1"/>
  <c r="Q280" i="17" s="1"/>
  <c r="M2058" i="1"/>
  <c r="Q284" i="17" s="1"/>
  <c r="M2054" i="1"/>
  <c r="Q288" i="17" s="1"/>
  <c r="M2050" i="1"/>
  <c r="Q292" i="17" s="1"/>
  <c r="M2046" i="1"/>
  <c r="Q296" i="17" s="1"/>
  <c r="M2042" i="1"/>
  <c r="Q300" i="17" s="1"/>
  <c r="M2038" i="1"/>
  <c r="Q304" i="17" s="1"/>
  <c r="M2034" i="1"/>
  <c r="Q308" i="17" s="1"/>
  <c r="M2030" i="1"/>
  <c r="Q312" i="17" s="1"/>
  <c r="M2026" i="1"/>
  <c r="Q316" i="17" s="1"/>
  <c r="M2022" i="1"/>
  <c r="Q320" i="17" s="1"/>
  <c r="M2018" i="1"/>
  <c r="Q324" i="17" s="1"/>
  <c r="M2014" i="1"/>
  <c r="Q328" i="17" s="1"/>
  <c r="M2010" i="1"/>
  <c r="Q332" i="17" s="1"/>
  <c r="M2006" i="1"/>
  <c r="Q336" i="17" s="1"/>
  <c r="M2002" i="1"/>
  <c r="Q340" i="17" s="1"/>
  <c r="M1998" i="1"/>
  <c r="Q344" i="17" s="1"/>
  <c r="M1994" i="1"/>
  <c r="Q348" i="17" s="1"/>
  <c r="M1990" i="1"/>
  <c r="Q352" i="17" s="1"/>
  <c r="M1986" i="1"/>
  <c r="Q356" i="17" s="1"/>
  <c r="M1982" i="1"/>
  <c r="Q360" i="17" s="1"/>
  <c r="M1978" i="1"/>
  <c r="Q364" i="17" s="1"/>
  <c r="M1974" i="1"/>
  <c r="Q368" i="17" s="1"/>
  <c r="M1970" i="1"/>
  <c r="Q372" i="17" s="1"/>
  <c r="M1966" i="1"/>
  <c r="Q376" i="17" s="1"/>
  <c r="M1962" i="1"/>
  <c r="Q380" i="17" s="1"/>
  <c r="M1958" i="1"/>
  <c r="Q384" i="17" s="1"/>
  <c r="M1954" i="1"/>
  <c r="Q388" i="17" s="1"/>
  <c r="M1950" i="1"/>
  <c r="Q392" i="17" s="1"/>
  <c r="M1946" i="1"/>
  <c r="Q396" i="17" s="1"/>
  <c r="M1942" i="1"/>
  <c r="Q400" i="17" s="1"/>
  <c r="M1938" i="1"/>
  <c r="Q404" i="17" s="1"/>
  <c r="M1934" i="1"/>
  <c r="Q408" i="17" s="1"/>
  <c r="M1930" i="1"/>
  <c r="Q412" i="17" s="1"/>
  <c r="M1926" i="1"/>
  <c r="Q416" i="17" s="1"/>
  <c r="M1922" i="1"/>
  <c r="Q420" i="17" s="1"/>
  <c r="M1918" i="1"/>
  <c r="Q424" i="17" s="1"/>
  <c r="M1914" i="1"/>
  <c r="Q428" i="17" s="1"/>
  <c r="M1910" i="1"/>
  <c r="Q432" i="17" s="1"/>
  <c r="M1906" i="1"/>
  <c r="Q436" i="17" s="1"/>
  <c r="M1902" i="1"/>
  <c r="Q440" i="17" s="1"/>
  <c r="M1898" i="1"/>
  <c r="Q444" i="17" s="1"/>
  <c r="M1894" i="1"/>
  <c r="Q448" i="17" s="1"/>
  <c r="M1890" i="1"/>
  <c r="Q452" i="17" s="1"/>
  <c r="M1886" i="1"/>
  <c r="Q456" i="17" s="1"/>
  <c r="M1882" i="1"/>
  <c r="Q460" i="17" s="1"/>
  <c r="M1878" i="1"/>
  <c r="Q464" i="17" s="1"/>
  <c r="M1874" i="1"/>
  <c r="Q468" i="17" s="1"/>
  <c r="M1870" i="1"/>
  <c r="Q472" i="17" s="1"/>
  <c r="M1866" i="1"/>
  <c r="Q476" i="17" s="1"/>
  <c r="M1862" i="1"/>
  <c r="Q479" i="17" s="1"/>
  <c r="M1854" i="1"/>
  <c r="Q487" i="17" s="1"/>
  <c r="M1850" i="1"/>
  <c r="Q491" i="17" s="1"/>
  <c r="M1846" i="1"/>
  <c r="Q495" i="17" s="1"/>
  <c r="M1842" i="1"/>
  <c r="Q499" i="17" s="1"/>
  <c r="M1838" i="1"/>
  <c r="Q503" i="17" s="1"/>
  <c r="M1834" i="1"/>
  <c r="Q507" i="17" s="1"/>
  <c r="M1830" i="1"/>
  <c r="Q511" i="17" s="1"/>
  <c r="M1826" i="1"/>
  <c r="Q515" i="17" s="1"/>
  <c r="M1822" i="1"/>
  <c r="Q519" i="17" s="1"/>
  <c r="M1818" i="1"/>
  <c r="Q523" i="17" s="1"/>
  <c r="M1814" i="1"/>
  <c r="Q527" i="17" s="1"/>
  <c r="M1810" i="1"/>
  <c r="Q531" i="17" s="1"/>
  <c r="M1806" i="1"/>
  <c r="Q535" i="17" s="1"/>
  <c r="M1802" i="1"/>
  <c r="Q539" i="17" s="1"/>
  <c r="M1798" i="1"/>
  <c r="Q543" i="17" s="1"/>
  <c r="M1794" i="1"/>
  <c r="Q547" i="17" s="1"/>
  <c r="M1790" i="1"/>
  <c r="Q551" i="17" s="1"/>
  <c r="M1786" i="1"/>
  <c r="Q555" i="17" s="1"/>
  <c r="M1782" i="1"/>
  <c r="Q559" i="17" s="1"/>
  <c r="M1778" i="1"/>
  <c r="Q563" i="17" s="1"/>
  <c r="M1774" i="1"/>
  <c r="Q567" i="17" s="1"/>
  <c r="M1770" i="1"/>
  <c r="Q571" i="17" s="1"/>
  <c r="M1766" i="1"/>
  <c r="Q575" i="17" s="1"/>
  <c r="M1762" i="1"/>
  <c r="Q579" i="17" s="1"/>
  <c r="M1754" i="1"/>
  <c r="Q587" i="17" s="1"/>
  <c r="M1750" i="1"/>
  <c r="Q591" i="17" s="1"/>
  <c r="M1746" i="1"/>
  <c r="Q595" i="17" s="1"/>
  <c r="M1742" i="1"/>
  <c r="Q599" i="17" s="1"/>
  <c r="M1738" i="1"/>
  <c r="Q603" i="17" s="1"/>
  <c r="M1734" i="1"/>
  <c r="Q607" i="17" s="1"/>
  <c r="M1730" i="1"/>
  <c r="Q611" i="17" s="1"/>
  <c r="M1726" i="1"/>
  <c r="Q615" i="17" s="1"/>
  <c r="M1722" i="1"/>
  <c r="Q619" i="17" s="1"/>
  <c r="M1718" i="1"/>
  <c r="Q623" i="17" s="1"/>
  <c r="M1714" i="1"/>
  <c r="Q627" i="17" s="1"/>
  <c r="M1710" i="1"/>
  <c r="Q631" i="17" s="1"/>
  <c r="M1702" i="1"/>
  <c r="Q639" i="17" s="1"/>
  <c r="M1698" i="1"/>
  <c r="Q643" i="17" s="1"/>
  <c r="M1694" i="1"/>
  <c r="Q647" i="17" s="1"/>
  <c r="M1690" i="1"/>
  <c r="Q651" i="17" s="1"/>
  <c r="M1686" i="1"/>
  <c r="Q655" i="17" s="1"/>
  <c r="M1682" i="1"/>
  <c r="Q659" i="17" s="1"/>
  <c r="M1678" i="1"/>
  <c r="Q663" i="17" s="1"/>
  <c r="M1674" i="1"/>
  <c r="Q667" i="17" s="1"/>
  <c r="M1670" i="1"/>
  <c r="Q671" i="17" s="1"/>
  <c r="M1666" i="1"/>
  <c r="Q675" i="17" s="1"/>
  <c r="M1662" i="1"/>
  <c r="Q679" i="17" s="1"/>
  <c r="M1658" i="1"/>
  <c r="Q683" i="17" s="1"/>
  <c r="M1654" i="1"/>
  <c r="Q687" i="17" s="1"/>
  <c r="M1650" i="1"/>
  <c r="Q691" i="17" s="1"/>
  <c r="M1646" i="1"/>
  <c r="Q695" i="17" s="1"/>
  <c r="M1642" i="1"/>
  <c r="Q699" i="17" s="1"/>
  <c r="M1638" i="1"/>
  <c r="Q703" i="17" s="1"/>
  <c r="M1634" i="1"/>
  <c r="Q707" i="17" s="1"/>
  <c r="M1630" i="1"/>
  <c r="Q711" i="17" s="1"/>
  <c r="M1626" i="1"/>
  <c r="Q715" i="17" s="1"/>
  <c r="M1622" i="1"/>
  <c r="Q719" i="17" s="1"/>
  <c r="M1618" i="1"/>
  <c r="Q723" i="17" s="1"/>
  <c r="M1614" i="1"/>
  <c r="Q727" i="17" s="1"/>
  <c r="M1610" i="1"/>
  <c r="Q731" i="17" s="1"/>
  <c r="M1606" i="1"/>
  <c r="Q735" i="17" s="1"/>
  <c r="M1602" i="1"/>
  <c r="Q739" i="17" s="1"/>
  <c r="M1598" i="1"/>
  <c r="Q743" i="17" s="1"/>
  <c r="M1594" i="1"/>
  <c r="Q747" i="17" s="1"/>
  <c r="M1590" i="1"/>
  <c r="Q751" i="17" s="1"/>
  <c r="M1586" i="1"/>
  <c r="Q755" i="17" s="1"/>
  <c r="M1582" i="1"/>
  <c r="Q759" i="17" s="1"/>
  <c r="M1578" i="1"/>
  <c r="Q763" i="17" s="1"/>
  <c r="M1574" i="1"/>
  <c r="Q767" i="17" s="1"/>
  <c r="M1570" i="1"/>
  <c r="Q771" i="17" s="1"/>
  <c r="M1566" i="1"/>
  <c r="Q775" i="17" s="1"/>
  <c r="M1562" i="1"/>
  <c r="Q779" i="17" s="1"/>
  <c r="M1558" i="1"/>
  <c r="Q783" i="17" s="1"/>
  <c r="M1550" i="1"/>
  <c r="Q791" i="17" s="1"/>
  <c r="M1546" i="1"/>
  <c r="Q795" i="17" s="1"/>
  <c r="M1542" i="1"/>
  <c r="Q799" i="17" s="1"/>
  <c r="M1538" i="1"/>
  <c r="Q803" i="17" s="1"/>
  <c r="M1534" i="1"/>
  <c r="Q807" i="17" s="1"/>
  <c r="M1530" i="1"/>
  <c r="Q811" i="17" s="1"/>
  <c r="M1526" i="1"/>
  <c r="Q815" i="17" s="1"/>
  <c r="M1522" i="1"/>
  <c r="Q819" i="17" s="1"/>
  <c r="M1518" i="1"/>
  <c r="Q823" i="17" s="1"/>
  <c r="M1514" i="1"/>
  <c r="Q827" i="17" s="1"/>
  <c r="M1510" i="1"/>
  <c r="Q831" i="17" s="1"/>
  <c r="M1506" i="1"/>
  <c r="Q835" i="17" s="1"/>
  <c r="M1502" i="1"/>
  <c r="Q839" i="17" s="1"/>
  <c r="M1498" i="1"/>
  <c r="Q843" i="17" s="1"/>
  <c r="M1494" i="1"/>
  <c r="Q847" i="17" s="1"/>
  <c r="M1490" i="1"/>
  <c r="Q851" i="17" s="1"/>
  <c r="M1486" i="1"/>
  <c r="Q855" i="17" s="1"/>
  <c r="M1482" i="1"/>
  <c r="Q859" i="17" s="1"/>
  <c r="M1478" i="1"/>
  <c r="Q863" i="17" s="1"/>
  <c r="M1474" i="1"/>
  <c r="Q867" i="17" s="1"/>
  <c r="M1470" i="1"/>
  <c r="Q871" i="17" s="1"/>
  <c r="M1466" i="1"/>
  <c r="Q875" i="17" s="1"/>
  <c r="M1462" i="1"/>
  <c r="Q879" i="17" s="1"/>
  <c r="M1458" i="1"/>
  <c r="Q883" i="17" s="1"/>
  <c r="M1450" i="1"/>
  <c r="Q891" i="17" s="1"/>
  <c r="M1446" i="1"/>
  <c r="Q895" i="17" s="1"/>
  <c r="M1442" i="1"/>
  <c r="Q899" i="17" s="1"/>
  <c r="M1438" i="1"/>
  <c r="Q903" i="17" s="1"/>
  <c r="M1434" i="1"/>
  <c r="Q907" i="17" s="1"/>
  <c r="M1430" i="1"/>
  <c r="Q911" i="17" s="1"/>
  <c r="M1426" i="1"/>
  <c r="Q915" i="17" s="1"/>
  <c r="M1422" i="1"/>
  <c r="Q919" i="17" s="1"/>
  <c r="M1418" i="1"/>
  <c r="Q923" i="17" s="1"/>
  <c r="M1414" i="1"/>
  <c r="Q927" i="17" s="1"/>
  <c r="M1410" i="1"/>
  <c r="Q931" i="17" s="1"/>
  <c r="M1406" i="1"/>
  <c r="Q935" i="17" s="1"/>
  <c r="M1398" i="1"/>
  <c r="Q943" i="17" s="1"/>
  <c r="M1394" i="1"/>
  <c r="Q947" i="17" s="1"/>
  <c r="M1390" i="1"/>
  <c r="Q951" i="17" s="1"/>
  <c r="M1386" i="1"/>
  <c r="Q955" i="17" s="1"/>
  <c r="M1382" i="1"/>
  <c r="Q959" i="17" s="1"/>
  <c r="M1378" i="1"/>
  <c r="Q963" i="17" s="1"/>
  <c r="M1374" i="1"/>
  <c r="Q967" i="17" s="1"/>
  <c r="M1370" i="1"/>
  <c r="Q971" i="17" s="1"/>
  <c r="M1366" i="1"/>
  <c r="Q975" i="17" s="1"/>
  <c r="M1362" i="1"/>
  <c r="Q979" i="17" s="1"/>
  <c r="M1358" i="1"/>
  <c r="Q983" i="17" s="1"/>
  <c r="M1354" i="1"/>
  <c r="Q987" i="17" s="1"/>
  <c r="M1350" i="1"/>
  <c r="Q991" i="17" s="1"/>
  <c r="M1346" i="1"/>
  <c r="Q995" i="17" s="1"/>
  <c r="M1342" i="1"/>
  <c r="Q999" i="17" s="1"/>
  <c r="M1338" i="1"/>
  <c r="Q1003" i="17" s="1"/>
  <c r="M1334" i="1"/>
  <c r="Q1007" i="17" s="1"/>
  <c r="M1330" i="1"/>
  <c r="Q1011" i="17" s="1"/>
  <c r="M1326" i="1"/>
  <c r="Q1015" i="17" s="1"/>
  <c r="M1322" i="1"/>
  <c r="Q1019" i="17" s="1"/>
  <c r="M1318" i="1"/>
  <c r="Q1023" i="17" s="1"/>
  <c r="M1314" i="1"/>
  <c r="Q1027" i="17" s="1"/>
  <c r="M1310" i="1"/>
  <c r="Q1031" i="17" s="1"/>
  <c r="M1306" i="1"/>
  <c r="Q1035" i="17" s="1"/>
  <c r="M1302" i="1"/>
  <c r="Q1039" i="17" s="1"/>
  <c r="M1298" i="1"/>
  <c r="Q1043" i="17" s="1"/>
  <c r="M1294" i="1"/>
  <c r="Q1047" i="17" s="1"/>
  <c r="M1290" i="1"/>
  <c r="Q1051" i="17" s="1"/>
  <c r="M1286" i="1"/>
  <c r="Q1055" i="17" s="1"/>
  <c r="M1282" i="1"/>
  <c r="Q1059" i="17" s="1"/>
  <c r="M1278" i="1"/>
  <c r="Q1063" i="17" s="1"/>
  <c r="M1274" i="1"/>
  <c r="Q1067" i="17" s="1"/>
  <c r="M1270" i="1"/>
  <c r="Q1071" i="17" s="1"/>
  <c r="M1266" i="1"/>
  <c r="Q1075" i="17" s="1"/>
  <c r="M1262" i="1"/>
  <c r="Q1079" i="17" s="1"/>
  <c r="M1258" i="1"/>
  <c r="Q1083" i="17" s="1"/>
  <c r="M1254" i="1"/>
  <c r="Q1087" i="17" s="1"/>
  <c r="M1250" i="1"/>
  <c r="Q1091" i="17" s="1"/>
  <c r="M1246" i="1"/>
  <c r="Q1095" i="17" s="1"/>
  <c r="M1242" i="1"/>
  <c r="Q1099" i="17" s="1"/>
  <c r="M1238" i="1"/>
  <c r="Q1103" i="17" s="1"/>
  <c r="M1234" i="1"/>
  <c r="Q1107" i="17" s="1"/>
  <c r="M1230" i="1"/>
  <c r="Q1111" i="17" s="1"/>
  <c r="M1226" i="1"/>
  <c r="Q1115" i="17" s="1"/>
  <c r="M1222" i="1"/>
  <c r="Q1119" i="17" s="1"/>
  <c r="M1218" i="1"/>
  <c r="Q1123" i="17" s="1"/>
  <c r="M1210" i="1"/>
  <c r="Q1131" i="17" s="1"/>
  <c r="M1206" i="1"/>
  <c r="Q1135" i="17" s="1"/>
  <c r="M1202" i="1"/>
  <c r="Q1139" i="17" s="1"/>
  <c r="M1194" i="1"/>
  <c r="Q1147" i="17" s="1"/>
  <c r="M1190" i="1"/>
  <c r="Q1151" i="17" s="1"/>
  <c r="M1186" i="1"/>
  <c r="Q1155" i="17" s="1"/>
  <c r="M1178" i="1"/>
  <c r="Q1163" i="17" s="1"/>
  <c r="M1174" i="1"/>
  <c r="Q1167" i="17" s="1"/>
  <c r="M1170" i="1"/>
  <c r="Q1171" i="17" s="1"/>
  <c r="M1162" i="1"/>
  <c r="Q1179" i="17" s="1"/>
  <c r="M1158" i="1"/>
  <c r="Q1183" i="17" s="1"/>
  <c r="M1154" i="1"/>
  <c r="Q1187" i="17" s="1"/>
  <c r="M1146" i="1"/>
  <c r="Q1195" i="17" s="1"/>
  <c r="M1142" i="1"/>
  <c r="Q1199" i="17" s="1"/>
  <c r="M1138" i="1"/>
  <c r="Q1203" i="17" s="1"/>
  <c r="M1130" i="1"/>
  <c r="Q1211" i="17" s="1"/>
  <c r="M1126" i="1"/>
  <c r="Q1215" i="17" s="1"/>
  <c r="M1122" i="1"/>
  <c r="Q1219" i="17" s="1"/>
  <c r="M1114" i="1"/>
  <c r="Q1227" i="17" s="1"/>
  <c r="M1110" i="1"/>
  <c r="Q1231" i="17" s="1"/>
  <c r="M1106" i="1"/>
  <c r="Q1235" i="17" s="1"/>
  <c r="M1098" i="1"/>
  <c r="Q1243" i="17" s="1"/>
  <c r="M1094" i="1"/>
  <c r="Q1247" i="17" s="1"/>
  <c r="M1090" i="1"/>
  <c r="Q1251" i="17" s="1"/>
  <c r="M1082" i="1"/>
  <c r="Q1259" i="17" s="1"/>
  <c r="M1078" i="1"/>
  <c r="Q1263" i="17" s="1"/>
  <c r="M1074" i="1"/>
  <c r="Q1267" i="17" s="1"/>
  <c r="M1066" i="1"/>
  <c r="Q1275" i="17" s="1"/>
  <c r="M1062" i="1"/>
  <c r="Q1279" i="17" s="1"/>
  <c r="M1058" i="1"/>
  <c r="Q1283" i="17" s="1"/>
  <c r="M1050" i="1"/>
  <c r="Q1291" i="17" s="1"/>
  <c r="M1046" i="1"/>
  <c r="Q1295" i="17" s="1"/>
  <c r="M1042" i="1"/>
  <c r="Q1299" i="17" s="1"/>
  <c r="M1034" i="1"/>
  <c r="Q1307" i="17" s="1"/>
  <c r="M1030" i="1"/>
  <c r="Q1311" i="17" s="1"/>
  <c r="M1026" i="1"/>
  <c r="Q1315" i="17" s="1"/>
  <c r="M1018" i="1"/>
  <c r="Q1323" i="17" s="1"/>
  <c r="M1014" i="1"/>
  <c r="Q1327" i="17" s="1"/>
  <c r="M1010" i="1"/>
  <c r="Q1331" i="17" s="1"/>
  <c r="M1002" i="1"/>
  <c r="Q1339" i="17" s="1"/>
  <c r="M998" i="1"/>
  <c r="Q1343" i="17" s="1"/>
  <c r="M994" i="1"/>
  <c r="Q1347" i="17" s="1"/>
  <c r="M986" i="1"/>
  <c r="Q1355" i="17" s="1"/>
  <c r="M982" i="1"/>
  <c r="Q1359" i="17" s="1"/>
  <c r="M978" i="1"/>
  <c r="Q1363" i="17" s="1"/>
  <c r="M970" i="1"/>
  <c r="Q1371" i="17" s="1"/>
  <c r="M966" i="1"/>
  <c r="Q1375" i="17" s="1"/>
  <c r="M962" i="1"/>
  <c r="Q1379" i="17" s="1"/>
  <c r="M954" i="1"/>
  <c r="Q1387" i="17" s="1"/>
  <c r="M950" i="1"/>
  <c r="Q1391" i="17" s="1"/>
  <c r="M946" i="1"/>
  <c r="Q1395" i="17" s="1"/>
  <c r="M938" i="1"/>
  <c r="Q1403" i="17" s="1"/>
  <c r="M934" i="1"/>
  <c r="Q1407" i="17" s="1"/>
  <c r="M930" i="1"/>
  <c r="Q1411" i="17" s="1"/>
  <c r="M922" i="1"/>
  <c r="Q1419" i="17" s="1"/>
  <c r="M918" i="1"/>
  <c r="Q1423" i="17" s="1"/>
  <c r="M914" i="1"/>
  <c r="Q1427" i="17" s="1"/>
  <c r="M906" i="1"/>
  <c r="Q1435" i="17" s="1"/>
  <c r="M902" i="1"/>
  <c r="Q1439" i="17" s="1"/>
  <c r="M898" i="1"/>
  <c r="Q1443" i="17" s="1"/>
  <c r="M890" i="1"/>
  <c r="Q1451" i="17" s="1"/>
  <c r="M886" i="1"/>
  <c r="Q1455" i="17" s="1"/>
  <c r="M882" i="1"/>
  <c r="Q1459" i="17" s="1"/>
  <c r="M878" i="1"/>
  <c r="Q1463" i="17" s="1"/>
  <c r="M874" i="1"/>
  <c r="Q1467" i="17" s="1"/>
  <c r="M866" i="1"/>
  <c r="Q1475" i="17" s="1"/>
  <c r="M858" i="1"/>
  <c r="Q1483" i="17" s="1"/>
  <c r="M854" i="1"/>
  <c r="Q1487" i="17" s="1"/>
  <c r="M850" i="1"/>
  <c r="Q1491" i="17" s="1"/>
  <c r="M846" i="1"/>
  <c r="Q1495" i="17" s="1"/>
  <c r="M842" i="1"/>
  <c r="Q1499" i="17" s="1"/>
  <c r="M838" i="1"/>
  <c r="Q1503" i="17" s="1"/>
  <c r="M830" i="1"/>
  <c r="Q1511" i="17" s="1"/>
  <c r="M826" i="1"/>
  <c r="Q1515" i="17" s="1"/>
  <c r="M822" i="1"/>
  <c r="Q1519" i="17" s="1"/>
  <c r="M818" i="1"/>
  <c r="Q1523" i="17" s="1"/>
  <c r="M814" i="1"/>
  <c r="Q1527" i="17" s="1"/>
  <c r="M810" i="1"/>
  <c r="Q1531" i="17" s="1"/>
  <c r="M802" i="1"/>
  <c r="Q1539" i="17" s="1"/>
  <c r="M794" i="1"/>
  <c r="Q1547" i="17" s="1"/>
  <c r="M790" i="1"/>
  <c r="Q1551" i="17" s="1"/>
  <c r="M786" i="1"/>
  <c r="Q1555" i="17" s="1"/>
  <c r="M782" i="1"/>
  <c r="Q1559" i="17" s="1"/>
  <c r="M778" i="1"/>
  <c r="Q1563" i="17" s="1"/>
  <c r="M774" i="1"/>
  <c r="Q1567" i="17" s="1"/>
  <c r="M766" i="1"/>
  <c r="Q1575" i="17" s="1"/>
  <c r="M762" i="1"/>
  <c r="Q1579" i="17" s="1"/>
  <c r="M758" i="1"/>
  <c r="Q1583" i="17" s="1"/>
  <c r="M754" i="1"/>
  <c r="Q1587" i="17" s="1"/>
  <c r="M750" i="1"/>
  <c r="Q1591" i="17" s="1"/>
  <c r="M746" i="1"/>
  <c r="Q1595" i="17" s="1"/>
  <c r="M738" i="1"/>
  <c r="Q1603" i="17" s="1"/>
  <c r="M730" i="1"/>
  <c r="Q1610" i="17" s="1"/>
  <c r="M726" i="1"/>
  <c r="Q1614" i="17" s="1"/>
  <c r="M722" i="1"/>
  <c r="Q1618" i="17" s="1"/>
  <c r="M718" i="1"/>
  <c r="Q1622" i="17" s="1"/>
  <c r="M714" i="1"/>
  <c r="Q1626" i="17" s="1"/>
  <c r="M710" i="1"/>
  <c r="Q1630" i="17" s="1"/>
  <c r="M706" i="1"/>
  <c r="Q1634" i="17" s="1"/>
  <c r="M698" i="1"/>
  <c r="Q1642" i="17" s="1"/>
  <c r="M694" i="1"/>
  <c r="Q1646" i="17" s="1"/>
  <c r="M690" i="1"/>
  <c r="Q1650" i="17" s="1"/>
  <c r="M686" i="1"/>
  <c r="Q1654" i="17" s="1"/>
  <c r="M682" i="1"/>
  <c r="Q1658" i="17" s="1"/>
  <c r="M678" i="1"/>
  <c r="Q1662" i="17" s="1"/>
  <c r="M674" i="1"/>
  <c r="Q1666" i="17" s="1"/>
  <c r="M670" i="1"/>
  <c r="Q1670" i="17" s="1"/>
  <c r="M666" i="1"/>
  <c r="Q1674" i="17" s="1"/>
  <c r="M662" i="1"/>
  <c r="Q1678" i="17" s="1"/>
  <c r="M658" i="1"/>
  <c r="Q1682" i="17" s="1"/>
  <c r="M654" i="1"/>
  <c r="Q1686" i="17" s="1"/>
  <c r="M650" i="1"/>
  <c r="Q1690" i="17" s="1"/>
  <c r="M646" i="1"/>
  <c r="Q1694" i="17" s="1"/>
  <c r="M642" i="1"/>
  <c r="Q1698" i="17" s="1"/>
  <c r="M638" i="1"/>
  <c r="Q1702" i="17" s="1"/>
  <c r="M634" i="1"/>
  <c r="Q1706" i="17" s="1"/>
  <c r="M626" i="1"/>
  <c r="Q1714" i="17" s="1"/>
  <c r="M622" i="1"/>
  <c r="Q1718" i="17" s="1"/>
  <c r="M618" i="1"/>
  <c r="Q1722" i="17" s="1"/>
  <c r="M614" i="1"/>
  <c r="Q1726" i="17" s="1"/>
  <c r="M610" i="1"/>
  <c r="Q1730" i="17" s="1"/>
  <c r="M606" i="1"/>
  <c r="Q1734" i="17" s="1"/>
  <c r="M598" i="1"/>
  <c r="Q1742" i="17" s="1"/>
  <c r="M594" i="1"/>
  <c r="Q1746" i="17" s="1"/>
  <c r="M590" i="1"/>
  <c r="Q1750" i="17" s="1"/>
  <c r="M586" i="1"/>
  <c r="Q1754" i="17" s="1"/>
  <c r="M582" i="1"/>
  <c r="Q1758" i="17" s="1"/>
  <c r="M578" i="1"/>
  <c r="Q1762" i="17" s="1"/>
  <c r="M570" i="1"/>
  <c r="Q1770" i="17" s="1"/>
  <c r="M566" i="1"/>
  <c r="Q1774" i="17" s="1"/>
  <c r="M562" i="1"/>
  <c r="Q1778" i="17" s="1"/>
  <c r="M558" i="1"/>
  <c r="Q1782" i="17" s="1"/>
  <c r="M554" i="1"/>
  <c r="Q1786" i="17" s="1"/>
  <c r="M550" i="1"/>
  <c r="Q1790" i="17" s="1"/>
  <c r="M546" i="1"/>
  <c r="Q1794" i="17" s="1"/>
  <c r="M542" i="1"/>
  <c r="Q1798" i="17" s="1"/>
  <c r="M538" i="1"/>
  <c r="Q1802" i="17" s="1"/>
  <c r="M534" i="1"/>
  <c r="Q1806" i="17" s="1"/>
  <c r="M530" i="1"/>
  <c r="Q1810" i="17" s="1"/>
  <c r="M526" i="1"/>
  <c r="Q1814" i="17" s="1"/>
  <c r="M522" i="1"/>
  <c r="Q1818" i="17" s="1"/>
  <c r="M518" i="1"/>
  <c r="Q1822" i="17" s="1"/>
  <c r="M514" i="1"/>
  <c r="Q1826" i="17" s="1"/>
  <c r="M510" i="1"/>
  <c r="Q1830" i="17" s="1"/>
  <c r="M506" i="1"/>
  <c r="Q1834" i="17" s="1"/>
  <c r="M498" i="1"/>
  <c r="Q1842" i="17" s="1"/>
  <c r="M494" i="1"/>
  <c r="Q1846" i="17" s="1"/>
  <c r="M490" i="1"/>
  <c r="Q1850" i="17" s="1"/>
  <c r="M486" i="1"/>
  <c r="Q1854" i="17" s="1"/>
  <c r="M482" i="1"/>
  <c r="Q1858" i="17" s="1"/>
  <c r="M478" i="1"/>
  <c r="Q1862" i="17" s="1"/>
  <c r="M470" i="1"/>
  <c r="Q1870" i="17" s="1"/>
  <c r="M466" i="1"/>
  <c r="Q1874" i="17" s="1"/>
  <c r="M462" i="1"/>
  <c r="Q1878" i="17" s="1"/>
  <c r="M458" i="1"/>
  <c r="Q1882" i="17" s="1"/>
  <c r="M454" i="1"/>
  <c r="Q1886" i="17" s="1"/>
  <c r="M450" i="1"/>
  <c r="Q1890" i="17" s="1"/>
  <c r="M442" i="1"/>
  <c r="Q1898" i="17" s="1"/>
  <c r="M438" i="1"/>
  <c r="Q1902" i="17" s="1"/>
  <c r="M434" i="1"/>
  <c r="Q1906" i="17" s="1"/>
  <c r="M430" i="1"/>
  <c r="Q1910" i="17" s="1"/>
  <c r="M426" i="1"/>
  <c r="Q1914" i="17" s="1"/>
  <c r="M422" i="1"/>
  <c r="Q1918" i="17" s="1"/>
  <c r="M418" i="1"/>
  <c r="Q1922" i="17" s="1"/>
  <c r="M414" i="1"/>
  <c r="Q1926" i="17" s="1"/>
  <c r="M410" i="1"/>
  <c r="Q1930" i="17" s="1"/>
  <c r="M406" i="1"/>
  <c r="Q1934" i="17" s="1"/>
  <c r="M402" i="1"/>
  <c r="Q1938" i="17" s="1"/>
  <c r="M398" i="1"/>
  <c r="Q1942" i="17" s="1"/>
  <c r="M394" i="1"/>
  <c r="Q1946" i="17" s="1"/>
  <c r="M390" i="1"/>
  <c r="Q1950" i="17" s="1"/>
  <c r="M386" i="1"/>
  <c r="Q1954" i="17" s="1"/>
  <c r="M382" i="1"/>
  <c r="Q1958" i="17" s="1"/>
  <c r="M378" i="1"/>
  <c r="Q1962" i="17" s="1"/>
  <c r="M370" i="1"/>
  <c r="Q1970" i="17" s="1"/>
  <c r="M366" i="1"/>
  <c r="Q1974" i="17" s="1"/>
  <c r="M362" i="1"/>
  <c r="Q1978" i="17" s="1"/>
  <c r="M358" i="1"/>
  <c r="Q1982" i="17" s="1"/>
  <c r="M354" i="1"/>
  <c r="Q1986" i="17" s="1"/>
  <c r="M350" i="1"/>
  <c r="Q1990" i="17" s="1"/>
  <c r="M342" i="1"/>
  <c r="Q1998" i="17" s="1"/>
  <c r="M338" i="1"/>
  <c r="Q2002" i="17" s="1"/>
  <c r="M334" i="1"/>
  <c r="Q2006" i="17" s="1"/>
  <c r="M330" i="1"/>
  <c r="Q2010" i="17" s="1"/>
  <c r="M326" i="1"/>
  <c r="Q2014" i="17" s="1"/>
  <c r="M322" i="1"/>
  <c r="Q2018" i="17" s="1"/>
  <c r="M314" i="1"/>
  <c r="Q2026" i="17" s="1"/>
  <c r="M310" i="1"/>
  <c r="Q2030" i="17" s="1"/>
  <c r="M306" i="1"/>
  <c r="Q2034" i="17" s="1"/>
  <c r="M302" i="1"/>
  <c r="Q2038" i="17" s="1"/>
  <c r="M298" i="1"/>
  <c r="Q2042" i="17" s="1"/>
  <c r="M294" i="1"/>
  <c r="Q2045" i="17" s="1"/>
  <c r="M290" i="1"/>
  <c r="Q2049" i="17" s="1"/>
  <c r="M286" i="1"/>
  <c r="Q2053" i="17" s="1"/>
  <c r="M282" i="1"/>
  <c r="Q2057" i="17" s="1"/>
  <c r="M278" i="1"/>
  <c r="Q2061" i="17" s="1"/>
  <c r="M274" i="1"/>
  <c r="Q2065" i="17" s="1"/>
  <c r="M270" i="1"/>
  <c r="Q2069" i="17" s="1"/>
  <c r="M266" i="1"/>
  <c r="Q2073" i="17" s="1"/>
  <c r="M262" i="1"/>
  <c r="Q2077" i="17" s="1"/>
  <c r="M258" i="1"/>
  <c r="Q2081" i="17" s="1"/>
  <c r="M254" i="1"/>
  <c r="Q2085" i="17" s="1"/>
  <c r="M250" i="1"/>
  <c r="Q2089" i="17" s="1"/>
  <c r="M246" i="1"/>
  <c r="Q2093" i="17" s="1"/>
  <c r="M242" i="1"/>
  <c r="Q2097" i="17" s="1"/>
  <c r="M238" i="1"/>
  <c r="Q2101" i="17" s="1"/>
  <c r="M234" i="1"/>
  <c r="Q2105" i="17" s="1"/>
  <c r="M230" i="1"/>
  <c r="Q2109" i="17" s="1"/>
  <c r="M226" i="1"/>
  <c r="Q2113" i="17" s="1"/>
  <c r="M222" i="1"/>
  <c r="Q2117" i="17" s="1"/>
  <c r="M218" i="1"/>
  <c r="Q2121" i="17" s="1"/>
  <c r="M214" i="1"/>
  <c r="Q2125" i="17" s="1"/>
  <c r="M210" i="1"/>
  <c r="Q2129" i="17" s="1"/>
  <c r="M206" i="1"/>
  <c r="Q2133" i="17" s="1"/>
  <c r="M202" i="1"/>
  <c r="Q2137" i="17" s="1"/>
  <c r="M198" i="1"/>
  <c r="Q2141" i="17" s="1"/>
  <c r="M194" i="1"/>
  <c r="Q2145" i="17" s="1"/>
  <c r="M190" i="1"/>
  <c r="Q2149" i="17" s="1"/>
  <c r="M186" i="1"/>
  <c r="Q2153" i="17" s="1"/>
  <c r="M182" i="1"/>
  <c r="Q2157" i="17" s="1"/>
  <c r="M178" i="1"/>
  <c r="Q2161" i="17" s="1"/>
  <c r="M174" i="1"/>
  <c r="Q2165" i="17" s="1"/>
  <c r="M166" i="1"/>
  <c r="Q2173" i="17" s="1"/>
  <c r="M162" i="1"/>
  <c r="Q2177" i="17" s="1"/>
  <c r="M158" i="1"/>
  <c r="Q2181" i="17" s="1"/>
  <c r="M154" i="1"/>
  <c r="Q2185" i="17" s="1"/>
  <c r="M146" i="1"/>
  <c r="Q2193" i="17" s="1"/>
  <c r="M142" i="1"/>
  <c r="Q2197" i="17" s="1"/>
  <c r="M138" i="1"/>
  <c r="Q2201" i="17" s="1"/>
  <c r="M134" i="1"/>
  <c r="Q2205" i="17" s="1"/>
  <c r="M130" i="1"/>
  <c r="Q2209" i="17" s="1"/>
  <c r="M126" i="1"/>
  <c r="Q2213" i="17" s="1"/>
  <c r="M122" i="1"/>
  <c r="Q2217" i="17" s="1"/>
  <c r="M118" i="1"/>
  <c r="Q2221" i="17" s="1"/>
  <c r="M114" i="1"/>
  <c r="Q2225" i="17" s="1"/>
  <c r="M110" i="1"/>
  <c r="Q2229" i="17" s="1"/>
  <c r="M106" i="1"/>
  <c r="Q2233" i="17" s="1"/>
  <c r="M102" i="1"/>
  <c r="Q2237" i="17" s="1"/>
  <c r="M98" i="1"/>
  <c r="Q2241" i="17" s="1"/>
  <c r="M90" i="1"/>
  <c r="Q2249" i="17" s="1"/>
  <c r="M86" i="1"/>
  <c r="Q2253" i="17" s="1"/>
  <c r="M82" i="1"/>
  <c r="Q2257" i="17" s="1"/>
  <c r="M78" i="1"/>
  <c r="Q2261" i="17" s="1"/>
  <c r="M70" i="1"/>
  <c r="Q2269" i="17" s="1"/>
  <c r="M66" i="1"/>
  <c r="Q2273" i="17" s="1"/>
  <c r="M62" i="1"/>
  <c r="Q2277" i="17" s="1"/>
  <c r="M58" i="1"/>
  <c r="Q2281" i="17" s="1"/>
  <c r="M54" i="1"/>
  <c r="Q2285" i="17" s="1"/>
  <c r="M50" i="1"/>
  <c r="Q2289" i="17" s="1"/>
  <c r="M46" i="1"/>
  <c r="Q2292" i="17" s="1"/>
  <c r="M42" i="1"/>
  <c r="Q2296" i="17" s="1"/>
  <c r="M38" i="1"/>
  <c r="Q2300" i="17" s="1"/>
  <c r="M34" i="1"/>
  <c r="Q2304" i="17" s="1"/>
  <c r="M30" i="1"/>
  <c r="Q2308" i="17" s="1"/>
  <c r="M26" i="1"/>
  <c r="Q2312" i="17" s="1"/>
  <c r="M22" i="1"/>
  <c r="Q2316" i="17" s="1"/>
  <c r="M18" i="1"/>
  <c r="Q2320" i="17" s="1"/>
  <c r="M14" i="1"/>
  <c r="Q2324" i="17" s="1"/>
  <c r="M10" i="1"/>
  <c r="Q2328" i="17" s="1"/>
  <c r="M6" i="1"/>
  <c r="Q2332" i="17" s="1"/>
  <c r="M2332" i="1"/>
  <c r="Q14" i="17" s="1"/>
  <c r="M2324" i="1"/>
  <c r="Q22" i="17" s="1"/>
  <c r="M2308" i="1"/>
  <c r="Q38" i="17" s="1"/>
  <c r="M2300" i="1"/>
  <c r="Q46" i="17" s="1"/>
  <c r="M2292" i="1"/>
  <c r="Q54" i="17" s="1"/>
  <c r="M2284" i="1"/>
  <c r="Q62" i="17" s="1"/>
  <c r="M2276" i="1"/>
  <c r="Q70" i="17" s="1"/>
  <c r="M2268" i="1"/>
  <c r="Q78" i="17" s="1"/>
  <c r="M2260" i="1"/>
  <c r="Q86" i="17" s="1"/>
  <c r="M2244" i="1"/>
  <c r="Q102" i="17" s="1"/>
  <c r="M2236" i="1"/>
  <c r="Q110" i="17" s="1"/>
  <c r="M2228" i="1"/>
  <c r="Q118" i="17" s="1"/>
  <c r="M2220" i="1"/>
  <c r="Q126" i="17" s="1"/>
  <c r="M2212" i="1"/>
  <c r="Q134" i="17" s="1"/>
  <c r="M2196" i="1"/>
  <c r="Q149" i="17" s="1"/>
  <c r="M2188" i="1"/>
  <c r="Q157" i="17" s="1"/>
  <c r="M2180" i="1"/>
  <c r="Q165" i="17" s="1"/>
  <c r="M2172" i="1"/>
  <c r="Q173" i="17" s="1"/>
  <c r="M2164" i="1"/>
  <c r="Q181" i="17" s="1"/>
  <c r="M2156" i="1"/>
  <c r="Q188" i="17" s="1"/>
  <c r="M2148" i="1"/>
  <c r="Q196" i="17" s="1"/>
  <c r="M2140" i="1"/>
  <c r="Q204" i="17" s="1"/>
  <c r="M2132" i="1"/>
  <c r="Q212" i="17" s="1"/>
  <c r="M2124" i="1"/>
  <c r="Q219" i="17" s="1"/>
  <c r="M2116" i="1"/>
  <c r="Q227" i="17" s="1"/>
  <c r="M2108" i="1"/>
  <c r="Q235" i="17" s="1"/>
  <c r="M2092" i="1"/>
  <c r="Q250" i="17" s="1"/>
  <c r="M2084" i="1"/>
  <c r="Q258" i="17" s="1"/>
  <c r="M2076" i="1"/>
  <c r="Q266" i="17" s="1"/>
  <c r="M2068" i="1"/>
  <c r="Q274" i="17" s="1"/>
  <c r="M2060" i="1"/>
  <c r="Q282" i="17" s="1"/>
  <c r="M2052" i="1"/>
  <c r="Q290" i="17" s="1"/>
  <c r="M2044" i="1"/>
  <c r="Q298" i="17" s="1"/>
  <c r="M2036" i="1"/>
  <c r="Q306" i="17" s="1"/>
  <c r="M2028" i="1"/>
  <c r="Q314" i="17" s="1"/>
  <c r="M2020" i="1"/>
  <c r="Q322" i="17" s="1"/>
  <c r="M2012" i="1"/>
  <c r="Q330" i="17" s="1"/>
  <c r="M2004" i="1"/>
  <c r="Q338" i="17" s="1"/>
  <c r="M1996" i="1"/>
  <c r="Q346" i="17" s="1"/>
  <c r="M1988" i="1"/>
  <c r="Q354" i="17" s="1"/>
  <c r="M1980" i="1"/>
  <c r="Q362" i="17" s="1"/>
  <c r="M1964" i="1"/>
  <c r="Q378" i="17" s="1"/>
  <c r="M1932" i="1"/>
  <c r="Q410" i="17" s="1"/>
  <c r="M1916" i="1"/>
  <c r="Q426" i="17" s="1"/>
  <c r="M1900" i="1"/>
  <c r="Q442" i="17" s="1"/>
  <c r="M1884" i="1"/>
  <c r="Q458" i="17" s="1"/>
  <c r="M1868" i="1"/>
  <c r="Q474" i="17" s="1"/>
  <c r="M1852" i="1"/>
  <c r="Q489" i="17" s="1"/>
  <c r="M1836" i="1"/>
  <c r="Q505" i="17" s="1"/>
  <c r="M1820" i="1"/>
  <c r="Q521" i="17" s="1"/>
  <c r="M1804" i="1"/>
  <c r="Q537" i="17" s="1"/>
  <c r="M1788" i="1"/>
  <c r="Q553" i="17" s="1"/>
  <c r="M1772" i="1"/>
  <c r="Q569" i="17" s="1"/>
  <c r="M1756" i="1"/>
  <c r="Q585" i="17" s="1"/>
  <c r="M1740" i="1"/>
  <c r="Q601" i="17" s="1"/>
  <c r="M1724" i="1"/>
  <c r="Q617" i="17" s="1"/>
  <c r="M1708" i="1"/>
  <c r="Q633" i="17" s="1"/>
  <c r="M1692" i="1"/>
  <c r="Q649" i="17" s="1"/>
  <c r="M1676" i="1"/>
  <c r="Q665" i="17" s="1"/>
  <c r="M1660" i="1"/>
  <c r="Q681" i="17" s="1"/>
  <c r="M1644" i="1"/>
  <c r="Q697" i="17" s="1"/>
  <c r="M1628" i="1"/>
  <c r="Q713" i="17" s="1"/>
  <c r="M1612" i="1"/>
  <c r="Q729" i="17" s="1"/>
  <c r="M1596" i="1"/>
  <c r="Q745" i="17" s="1"/>
  <c r="M1580" i="1"/>
  <c r="Q761" i="17" s="1"/>
  <c r="M1564" i="1"/>
  <c r="Q777" i="17" s="1"/>
  <c r="M1548" i="1"/>
  <c r="Q793" i="17" s="1"/>
  <c r="M1532" i="1"/>
  <c r="Q809" i="17" s="1"/>
  <c r="M1516" i="1"/>
  <c r="Q825" i="17" s="1"/>
  <c r="M1500" i="1"/>
  <c r="Q841" i="17" s="1"/>
  <c r="M1484" i="1"/>
  <c r="Q857" i="17" s="1"/>
  <c r="M1468" i="1"/>
  <c r="Q873" i="17" s="1"/>
  <c r="M1452" i="1"/>
  <c r="Q889" i="17" s="1"/>
  <c r="M1436" i="1"/>
  <c r="Q905" i="17" s="1"/>
  <c r="M1420" i="1"/>
  <c r="Q921" i="17" s="1"/>
  <c r="M1404" i="1"/>
  <c r="Q937" i="17" s="1"/>
  <c r="M1388" i="1"/>
  <c r="Q953" i="17" s="1"/>
  <c r="M1372" i="1"/>
  <c r="Q969" i="17" s="1"/>
  <c r="M1356" i="1"/>
  <c r="Q985" i="17" s="1"/>
  <c r="M1340" i="1"/>
  <c r="Q1001" i="17" s="1"/>
  <c r="M1324" i="1"/>
  <c r="Q1017" i="17" s="1"/>
  <c r="M1308" i="1"/>
  <c r="Q1033" i="17" s="1"/>
  <c r="M1292" i="1"/>
  <c r="Q1049" i="17" s="1"/>
  <c r="M1276" i="1"/>
  <c r="Q1065" i="17" s="1"/>
  <c r="M1260" i="1"/>
  <c r="Q1081" i="17" s="1"/>
  <c r="M1244" i="1"/>
  <c r="Q1097" i="17" s="1"/>
  <c r="M1228" i="1"/>
  <c r="Q1113" i="17" s="1"/>
  <c r="M1208" i="1"/>
  <c r="Q1133" i="17" s="1"/>
  <c r="M1187" i="1"/>
  <c r="Q1154" i="17" s="1"/>
  <c r="M1166" i="1"/>
  <c r="Q1175" i="17" s="1"/>
  <c r="M1144" i="1"/>
  <c r="Q1197" i="17" s="1"/>
  <c r="M1123" i="1"/>
  <c r="Q1218" i="17" s="1"/>
  <c r="M1102" i="1"/>
  <c r="Q1239" i="17" s="1"/>
  <c r="M1080" i="1"/>
  <c r="Q1261" i="17" s="1"/>
  <c r="M1059" i="1"/>
  <c r="Q1282" i="17" s="1"/>
  <c r="M1038" i="1"/>
  <c r="Q1303" i="17" s="1"/>
  <c r="M1016" i="1"/>
  <c r="Q1325" i="17" s="1"/>
  <c r="M995" i="1"/>
  <c r="Q1346" i="17" s="1"/>
  <c r="M974" i="1"/>
  <c r="Q1367" i="17" s="1"/>
  <c r="M952" i="1"/>
  <c r="Q1389" i="17" s="1"/>
  <c r="M931" i="1"/>
  <c r="Q1410" i="17" s="1"/>
  <c r="M910" i="1"/>
  <c r="Q1431" i="17" s="1"/>
  <c r="M888" i="1"/>
  <c r="Q1453" i="17" s="1"/>
  <c r="M862" i="1"/>
  <c r="Q1479" i="17" s="1"/>
  <c r="M834" i="1"/>
  <c r="Q1507" i="17" s="1"/>
  <c r="M806" i="1"/>
  <c r="Q1535" i="17" s="1"/>
  <c r="M776" i="1"/>
  <c r="Q1565" i="17" s="1"/>
  <c r="M748" i="1"/>
  <c r="Q1593" i="17" s="1"/>
  <c r="M712" i="1"/>
  <c r="Q1628" i="17" s="1"/>
  <c r="M660" i="1"/>
  <c r="Q1680" i="17" s="1"/>
  <c r="M602" i="1"/>
  <c r="Q1738" i="17" s="1"/>
  <c r="M545" i="1"/>
  <c r="Q1795" i="17" s="1"/>
  <c r="M489" i="1"/>
  <c r="Q1851" i="17" s="1"/>
  <c r="M432" i="1"/>
  <c r="Q1908" i="17" s="1"/>
  <c r="M374" i="1"/>
  <c r="Q1966" i="17" s="1"/>
  <c r="M318" i="1"/>
  <c r="Q2022" i="17" s="1"/>
  <c r="M261" i="1"/>
  <c r="Q2078" i="17" s="1"/>
  <c r="M188" i="1"/>
  <c r="Q2151" i="17" s="1"/>
  <c r="M113" i="1"/>
  <c r="Q2226" i="17" s="1"/>
  <c r="M37" i="1"/>
  <c r="Q2301" i="17" s="1"/>
  <c r="M2339" i="1"/>
  <c r="Q7" i="17" s="1"/>
  <c r="M2335" i="1"/>
  <c r="Q11" i="17" s="1"/>
  <c r="M2331" i="1"/>
  <c r="Q15" i="17" s="1"/>
  <c r="M2327" i="1"/>
  <c r="Q19" i="17" s="1"/>
  <c r="M2323" i="1"/>
  <c r="Q23" i="17" s="1"/>
  <c r="M2319" i="1"/>
  <c r="Q27" i="17" s="1"/>
  <c r="M2315" i="1"/>
  <c r="Q31" i="17" s="1"/>
  <c r="M2311" i="1"/>
  <c r="Q35" i="17" s="1"/>
  <c r="M2303" i="1"/>
  <c r="Q43" i="17" s="1"/>
  <c r="M2299" i="1"/>
  <c r="Q47" i="17" s="1"/>
  <c r="M2295" i="1"/>
  <c r="Q51" i="17" s="1"/>
  <c r="M2291" i="1"/>
  <c r="Q55" i="17" s="1"/>
  <c r="M2287" i="1"/>
  <c r="Q59" i="17" s="1"/>
  <c r="M2283" i="1"/>
  <c r="Q63" i="17" s="1"/>
  <c r="M2279" i="1"/>
  <c r="Q67" i="17" s="1"/>
  <c r="M2275" i="1"/>
  <c r="Q71" i="17" s="1"/>
  <c r="M2271" i="1"/>
  <c r="Q75" i="17" s="1"/>
  <c r="M2267" i="1"/>
  <c r="Q79" i="17" s="1"/>
  <c r="M2263" i="1"/>
  <c r="Q83" i="17" s="1"/>
  <c r="M2259" i="1"/>
  <c r="Q87" i="17" s="1"/>
  <c r="M2255" i="1"/>
  <c r="Q91" i="17" s="1"/>
  <c r="M2251" i="1"/>
  <c r="Q95" i="17" s="1"/>
  <c r="M2247" i="1"/>
  <c r="Q99" i="17" s="1"/>
  <c r="M2235" i="1"/>
  <c r="Q111" i="17" s="1"/>
  <c r="M2227" i="1"/>
  <c r="Q119" i="17" s="1"/>
  <c r="M2219" i="1"/>
  <c r="Q127" i="17" s="1"/>
  <c r="M2211" i="1"/>
  <c r="Q135" i="17" s="1"/>
  <c r="M2203" i="1"/>
  <c r="Q142" i="17" s="1"/>
  <c r="M2195" i="1"/>
  <c r="Q150" i="17" s="1"/>
  <c r="M2187" i="1"/>
  <c r="Q158" i="17" s="1"/>
  <c r="M2175" i="1"/>
  <c r="Q170" i="17" s="1"/>
  <c r="M2123" i="1"/>
  <c r="Q220" i="17" s="1"/>
  <c r="M2111" i="1"/>
  <c r="Q232" i="17" s="1"/>
  <c r="M2107" i="1"/>
  <c r="Q236" i="17" s="1"/>
  <c r="M2099" i="1"/>
  <c r="Q243" i="17" s="1"/>
  <c r="M2091" i="1"/>
  <c r="Q251" i="17" s="1"/>
  <c r="M2083" i="1"/>
  <c r="Q259" i="17" s="1"/>
  <c r="M2075" i="1"/>
  <c r="Q267" i="17" s="1"/>
  <c r="M2067" i="1"/>
  <c r="Q275" i="17" s="1"/>
  <c r="M2059" i="1"/>
  <c r="Q283" i="17" s="1"/>
  <c r="M2051" i="1"/>
  <c r="Q291" i="17" s="1"/>
  <c r="M2043" i="1"/>
  <c r="Q299" i="17" s="1"/>
  <c r="M2035" i="1"/>
  <c r="Q307" i="17" s="1"/>
  <c r="M2027" i="1"/>
  <c r="Q315" i="17" s="1"/>
  <c r="M2019" i="1"/>
  <c r="Q323" i="17" s="1"/>
  <c r="M2007" i="1"/>
  <c r="Q335" i="17" s="1"/>
  <c r="M1999" i="1"/>
  <c r="Q343" i="17" s="1"/>
  <c r="M1991" i="1"/>
  <c r="Q351" i="17" s="1"/>
  <c r="M1983" i="1"/>
  <c r="Q359" i="17" s="1"/>
  <c r="M1975" i="1"/>
  <c r="Q367" i="17" s="1"/>
  <c r="M1967" i="1"/>
  <c r="Q375" i="17" s="1"/>
  <c r="M1959" i="1"/>
  <c r="Q383" i="17" s="1"/>
  <c r="M1951" i="1"/>
  <c r="Q391" i="17" s="1"/>
  <c r="M1943" i="1"/>
  <c r="Q399" i="17" s="1"/>
  <c r="M1935" i="1"/>
  <c r="Q407" i="17" s="1"/>
  <c r="M1923" i="1"/>
  <c r="Q419" i="17" s="1"/>
  <c r="M1915" i="1"/>
  <c r="Q427" i="17" s="1"/>
  <c r="M1907" i="1"/>
  <c r="Q435" i="17" s="1"/>
  <c r="M1899" i="1"/>
  <c r="Q443" i="17" s="1"/>
  <c r="M1891" i="1"/>
  <c r="Q451" i="17" s="1"/>
  <c r="M1883" i="1"/>
  <c r="Q459" i="17" s="1"/>
  <c r="M1875" i="1"/>
  <c r="Q467" i="17" s="1"/>
  <c r="M1867" i="1"/>
  <c r="Q475" i="17" s="1"/>
  <c r="M1859" i="1"/>
  <c r="Q482" i="17" s="1"/>
  <c r="M1851" i="1"/>
  <c r="Q490" i="17" s="1"/>
  <c r="M1843" i="1"/>
  <c r="Q498" i="17" s="1"/>
  <c r="M1835" i="1"/>
  <c r="Q506" i="17" s="1"/>
  <c r="M1827" i="1"/>
  <c r="Q514" i="17" s="1"/>
  <c r="M1819" i="1"/>
  <c r="Q522" i="17" s="1"/>
  <c r="M1811" i="1"/>
  <c r="Q530" i="17" s="1"/>
  <c r="M1803" i="1"/>
  <c r="Q538" i="17" s="1"/>
  <c r="M1795" i="1"/>
  <c r="Q546" i="17" s="1"/>
  <c r="M1783" i="1"/>
  <c r="Q558" i="17" s="1"/>
  <c r="M1775" i="1"/>
  <c r="Q566" i="17" s="1"/>
  <c r="M1767" i="1"/>
  <c r="Q574" i="17" s="1"/>
  <c r="M1759" i="1"/>
  <c r="Q582" i="17" s="1"/>
  <c r="M1751" i="1"/>
  <c r="Q590" i="17" s="1"/>
  <c r="M1743" i="1"/>
  <c r="Q598" i="17" s="1"/>
  <c r="M1735" i="1"/>
  <c r="Q606" i="17" s="1"/>
  <c r="M1727" i="1"/>
  <c r="Q614" i="17" s="1"/>
  <c r="M1719" i="1"/>
  <c r="Q622" i="17" s="1"/>
  <c r="M1707" i="1"/>
  <c r="Q634" i="17" s="1"/>
  <c r="M1699" i="1"/>
  <c r="Q642" i="17" s="1"/>
  <c r="M1691" i="1"/>
  <c r="Q650" i="17" s="1"/>
  <c r="M1683" i="1"/>
  <c r="Q658" i="17" s="1"/>
  <c r="M1675" i="1"/>
  <c r="Q666" i="17" s="1"/>
  <c r="M1667" i="1"/>
  <c r="Q674" i="17" s="1"/>
  <c r="M1659" i="1"/>
  <c r="Q682" i="17" s="1"/>
  <c r="M1651" i="1"/>
  <c r="Q690" i="17" s="1"/>
  <c r="M1647" i="1"/>
  <c r="Q694" i="17" s="1"/>
  <c r="M1639" i="1"/>
  <c r="Q702" i="17" s="1"/>
  <c r="M1631" i="1"/>
  <c r="Q710" i="17" s="1"/>
  <c r="M1619" i="1"/>
  <c r="Q722" i="17" s="1"/>
  <c r="M1611" i="1"/>
  <c r="Q730" i="17" s="1"/>
  <c r="M1603" i="1"/>
  <c r="Q738" i="17" s="1"/>
  <c r="M1595" i="1"/>
  <c r="Q746" i="17" s="1"/>
  <c r="M1587" i="1"/>
  <c r="Q754" i="17" s="1"/>
  <c r="M1579" i="1"/>
  <c r="Q762" i="17" s="1"/>
  <c r="M1571" i="1"/>
  <c r="Q770" i="17" s="1"/>
  <c r="M1563" i="1"/>
  <c r="Q778" i="17" s="1"/>
  <c r="M1555" i="1"/>
  <c r="Q786" i="17" s="1"/>
  <c r="M1547" i="1"/>
  <c r="Q794" i="17" s="1"/>
  <c r="M1539" i="1"/>
  <c r="Q802" i="17" s="1"/>
  <c r="M1531" i="1"/>
  <c r="Q810" i="17" s="1"/>
  <c r="M1523" i="1"/>
  <c r="Q818" i="17" s="1"/>
  <c r="M1515" i="1"/>
  <c r="Q826" i="17" s="1"/>
  <c r="M1507" i="1"/>
  <c r="Q834" i="17" s="1"/>
  <c r="M1499" i="1"/>
  <c r="Q842" i="17" s="1"/>
  <c r="M1491" i="1"/>
  <c r="Q850" i="17" s="1"/>
  <c r="M1483" i="1"/>
  <c r="Q858" i="17" s="1"/>
  <c r="M1475" i="1"/>
  <c r="Q866" i="17" s="1"/>
  <c r="M1467" i="1"/>
  <c r="Q874" i="17" s="1"/>
  <c r="M1463" i="1"/>
  <c r="Q878" i="17" s="1"/>
  <c r="M1455" i="1"/>
  <c r="Q886" i="17" s="1"/>
  <c r="M1447" i="1"/>
  <c r="Q894" i="17" s="1"/>
  <c r="M1439" i="1"/>
  <c r="Q902" i="17" s="1"/>
  <c r="M1431" i="1"/>
  <c r="Q910" i="17" s="1"/>
  <c r="M1423" i="1"/>
  <c r="Q918" i="17" s="1"/>
  <c r="M1415" i="1"/>
  <c r="Q926" i="17" s="1"/>
  <c r="M1407" i="1"/>
  <c r="Q934" i="17" s="1"/>
  <c r="M1399" i="1"/>
  <c r="Q942" i="17" s="1"/>
  <c r="M1391" i="1"/>
  <c r="Q950" i="17" s="1"/>
  <c r="M1383" i="1"/>
  <c r="Q958" i="17" s="1"/>
  <c r="M1375" i="1"/>
  <c r="Q966" i="17" s="1"/>
  <c r="M1367" i="1"/>
  <c r="Q974" i="17" s="1"/>
  <c r="M1359" i="1"/>
  <c r="Q982" i="17" s="1"/>
  <c r="M1351" i="1"/>
  <c r="Q990" i="17" s="1"/>
  <c r="M1343" i="1"/>
  <c r="Q998" i="17" s="1"/>
  <c r="M1335" i="1"/>
  <c r="Q1006" i="17" s="1"/>
  <c r="M1327" i="1"/>
  <c r="Q1014" i="17" s="1"/>
  <c r="M1319" i="1"/>
  <c r="Q1022" i="17" s="1"/>
  <c r="M1307" i="1"/>
  <c r="Q1034" i="17" s="1"/>
  <c r="M1299" i="1"/>
  <c r="Q1042" i="17" s="1"/>
  <c r="M1291" i="1"/>
  <c r="Q1050" i="17" s="1"/>
  <c r="M1283" i="1"/>
  <c r="Q1058" i="17" s="1"/>
  <c r="M1275" i="1"/>
  <c r="Q1066" i="17" s="1"/>
  <c r="M1267" i="1"/>
  <c r="Q1074" i="17" s="1"/>
  <c r="M1259" i="1"/>
  <c r="Q1082" i="17" s="1"/>
  <c r="M1255" i="1"/>
  <c r="Q1086" i="17" s="1"/>
  <c r="M1247" i="1"/>
  <c r="Q1094" i="17" s="1"/>
  <c r="M1239" i="1"/>
  <c r="Q1102" i="17" s="1"/>
  <c r="M1235" i="1"/>
  <c r="Q1106" i="17" s="1"/>
  <c r="M1231" i="1"/>
  <c r="Q1110" i="17" s="1"/>
  <c r="M1227" i="1"/>
  <c r="Q1114" i="17" s="1"/>
  <c r="M1223" i="1"/>
  <c r="Q1118" i="17" s="1"/>
  <c r="M1195" i="1"/>
  <c r="Q1146" i="17" s="1"/>
  <c r="M1183" i="1"/>
  <c r="Q1158" i="17" s="1"/>
  <c r="M1179" i="1"/>
  <c r="Q1162" i="17" s="1"/>
  <c r="M1175" i="1"/>
  <c r="Q1166" i="17" s="1"/>
  <c r="M1167" i="1"/>
  <c r="Q1174" i="17" s="1"/>
  <c r="M1163" i="1"/>
  <c r="Q1178" i="17" s="1"/>
  <c r="M1159" i="1"/>
  <c r="Q1182" i="17" s="1"/>
  <c r="M1119" i="1"/>
  <c r="Q1222" i="17" s="1"/>
  <c r="M1115" i="1"/>
  <c r="Q1226" i="17" s="1"/>
  <c r="M1111" i="1"/>
  <c r="Q1230" i="17" s="1"/>
  <c r="M1071" i="1"/>
  <c r="Q1270" i="17" s="1"/>
  <c r="M1067" i="1"/>
  <c r="Q1274" i="17" s="1"/>
  <c r="M1063" i="1"/>
  <c r="Q1278" i="17" s="1"/>
  <c r="M1023" i="1"/>
  <c r="Q1318" i="17" s="1"/>
  <c r="M1019" i="1"/>
  <c r="Q1322" i="17" s="1"/>
  <c r="M1015" i="1"/>
  <c r="Q1326" i="17" s="1"/>
  <c r="M975" i="1"/>
  <c r="Q1366" i="17" s="1"/>
  <c r="M971" i="1"/>
  <c r="Q1370" i="17" s="1"/>
  <c r="M967" i="1"/>
  <c r="Q1374" i="17" s="1"/>
  <c r="M927" i="1"/>
  <c r="Q1414" i="17" s="1"/>
  <c r="M923" i="1"/>
  <c r="Q1418" i="17" s="1"/>
  <c r="M919" i="1"/>
  <c r="Q1422" i="17" s="1"/>
  <c r="M875" i="1"/>
  <c r="Q1466" i="17" s="1"/>
  <c r="M871" i="1"/>
  <c r="Q1470" i="17" s="1"/>
  <c r="M863" i="1"/>
  <c r="Q1478" i="17" s="1"/>
  <c r="M859" i="1"/>
  <c r="Q1482" i="17" s="1"/>
  <c r="M811" i="1"/>
  <c r="Q1530" i="17" s="1"/>
  <c r="M807" i="1"/>
  <c r="Q1534" i="17" s="1"/>
  <c r="M799" i="1"/>
  <c r="Q1542" i="17" s="1"/>
  <c r="M795" i="1"/>
  <c r="Q1546" i="17" s="1"/>
  <c r="M747" i="1"/>
  <c r="Q1594" i="17" s="1"/>
  <c r="M739" i="1"/>
  <c r="Q1602" i="17" s="1"/>
  <c r="M735" i="1"/>
  <c r="Q1606" i="17" s="1"/>
  <c r="M727" i="1"/>
  <c r="Q1613" i="17" s="1"/>
  <c r="M707" i="1"/>
  <c r="Q1633" i="17" s="1"/>
  <c r="M695" i="1"/>
  <c r="Q1645" i="17" s="1"/>
  <c r="M683" i="1"/>
  <c r="Q1657" i="17" s="1"/>
  <c r="M671" i="1"/>
  <c r="Q1669" i="17" s="1"/>
  <c r="M663" i="1"/>
  <c r="Q1677" i="17" s="1"/>
  <c r="M651" i="1"/>
  <c r="Q1689" i="17" s="1"/>
  <c r="M639" i="1"/>
  <c r="Q1701" i="17" s="1"/>
  <c r="M627" i="1"/>
  <c r="Q1713" i="17" s="1"/>
  <c r="M615" i="1"/>
  <c r="Q1725" i="17" s="1"/>
  <c r="M603" i="1"/>
  <c r="Q1737" i="17" s="1"/>
  <c r="M591" i="1"/>
  <c r="Q1749" i="17" s="1"/>
  <c r="M579" i="1"/>
  <c r="Q1761" i="17" s="1"/>
  <c r="M567" i="1"/>
  <c r="Q1773" i="17" s="1"/>
  <c r="M555" i="1"/>
  <c r="Q1785" i="17" s="1"/>
  <c r="M543" i="1"/>
  <c r="Q1797" i="17" s="1"/>
  <c r="M531" i="1"/>
  <c r="Q1809" i="17" s="1"/>
  <c r="M519" i="1"/>
  <c r="Q1821" i="17" s="1"/>
  <c r="M507" i="1"/>
  <c r="Q1833" i="17" s="1"/>
  <c r="M495" i="1"/>
  <c r="Q1845" i="17" s="1"/>
  <c r="M483" i="1"/>
  <c r="Q1857" i="17" s="1"/>
  <c r="M471" i="1"/>
  <c r="Q1869" i="17" s="1"/>
  <c r="M459" i="1"/>
  <c r="Q1881" i="17" s="1"/>
  <c r="M447" i="1"/>
  <c r="Q1893" i="17" s="1"/>
  <c r="M435" i="1"/>
  <c r="Q1905" i="17" s="1"/>
  <c r="M423" i="1"/>
  <c r="Q1917" i="17" s="1"/>
  <c r="M411" i="1"/>
  <c r="Q1929" i="17" s="1"/>
  <c r="M399" i="1"/>
  <c r="Q1941" i="17" s="1"/>
  <c r="M383" i="1"/>
  <c r="Q1957" i="17" s="1"/>
  <c r="M367" i="1"/>
  <c r="Q1973" i="17" s="1"/>
  <c r="M359" i="1"/>
  <c r="Q1981" i="17" s="1"/>
  <c r="M347" i="1"/>
  <c r="Q1993" i="17" s="1"/>
  <c r="M335" i="1"/>
  <c r="Q2005" i="17" s="1"/>
  <c r="M323" i="1"/>
  <c r="Q2017" i="17" s="1"/>
  <c r="M307" i="1"/>
  <c r="Q2033" i="17" s="1"/>
  <c r="M295" i="1"/>
  <c r="Q2044" i="17" s="1"/>
  <c r="M267" i="1"/>
  <c r="Q2072" i="17" s="1"/>
  <c r="M1953" i="1"/>
  <c r="Q389" i="17" s="1"/>
  <c r="M1825" i="1"/>
  <c r="Q516" i="17" s="1"/>
  <c r="M1817" i="1"/>
  <c r="Q524" i="17" s="1"/>
  <c r="M1809" i="1"/>
  <c r="Q532" i="17" s="1"/>
  <c r="M1805" i="1"/>
  <c r="Q536" i="17" s="1"/>
  <c r="M1801" i="1"/>
  <c r="Q540" i="17" s="1"/>
  <c r="M1797" i="1"/>
  <c r="Q544" i="17" s="1"/>
  <c r="M1789" i="1"/>
  <c r="Q552" i="17" s="1"/>
  <c r="M1781" i="1"/>
  <c r="Q560" i="17" s="1"/>
  <c r="M1773" i="1"/>
  <c r="Q568" i="17" s="1"/>
  <c r="M1765" i="1"/>
  <c r="Q576" i="17" s="1"/>
  <c r="M1761" i="1"/>
  <c r="Q580" i="17" s="1"/>
  <c r="M1757" i="1"/>
  <c r="Q584" i="17" s="1"/>
  <c r="M1753" i="1"/>
  <c r="Q588" i="17" s="1"/>
  <c r="M1749" i="1"/>
  <c r="Q592" i="17" s="1"/>
  <c r="M1745" i="1"/>
  <c r="Q596" i="17" s="1"/>
  <c r="M1741" i="1"/>
  <c r="Q600" i="17" s="1"/>
  <c r="M1737" i="1"/>
  <c r="Q604" i="17" s="1"/>
  <c r="M1733" i="1"/>
  <c r="Q608" i="17" s="1"/>
  <c r="M1725" i="1"/>
  <c r="Q616" i="17" s="1"/>
  <c r="M1717" i="1"/>
  <c r="Q624" i="17" s="1"/>
  <c r="M1709" i="1"/>
  <c r="Q632" i="17" s="1"/>
  <c r="M1705" i="1"/>
  <c r="Q636" i="17" s="1"/>
  <c r="M1701" i="1"/>
  <c r="Q640" i="17" s="1"/>
  <c r="M1697" i="1"/>
  <c r="Q644" i="17" s="1"/>
  <c r="M1693" i="1"/>
  <c r="Q648" i="17" s="1"/>
  <c r="M1685" i="1"/>
  <c r="Q656" i="17" s="1"/>
  <c r="M1677" i="1"/>
  <c r="Q664" i="17" s="1"/>
  <c r="M1673" i="1"/>
  <c r="Q668" i="17" s="1"/>
  <c r="M1669" i="1"/>
  <c r="Q672" i="17" s="1"/>
  <c r="M1665" i="1"/>
  <c r="Q676" i="17" s="1"/>
  <c r="M1661" i="1"/>
  <c r="Q680" i="17" s="1"/>
  <c r="M1653" i="1"/>
  <c r="Q688" i="17" s="1"/>
  <c r="M1645" i="1"/>
  <c r="Q696" i="17" s="1"/>
  <c r="M1641" i="1"/>
  <c r="Q700" i="17" s="1"/>
  <c r="M1637" i="1"/>
  <c r="Q704" i="17" s="1"/>
  <c r="M1633" i="1"/>
  <c r="Q708" i="17" s="1"/>
  <c r="M1629" i="1"/>
  <c r="Q712" i="17" s="1"/>
  <c r="M1625" i="1"/>
  <c r="Q716" i="17" s="1"/>
  <c r="M1621" i="1"/>
  <c r="Q720" i="17" s="1"/>
  <c r="M1617" i="1"/>
  <c r="Q724" i="17" s="1"/>
  <c r="M1613" i="1"/>
  <c r="Q728" i="17" s="1"/>
  <c r="M1605" i="1"/>
  <c r="Q736" i="17" s="1"/>
  <c r="M1601" i="1"/>
  <c r="Q740" i="17" s="1"/>
  <c r="M1597" i="1"/>
  <c r="Q744" i="17" s="1"/>
  <c r="M1593" i="1"/>
  <c r="Q748" i="17" s="1"/>
  <c r="M1589" i="1"/>
  <c r="Q752" i="17" s="1"/>
  <c r="M1585" i="1"/>
  <c r="Q756" i="17" s="1"/>
  <c r="M1581" i="1"/>
  <c r="Q760" i="17" s="1"/>
  <c r="M1573" i="1"/>
  <c r="Q768" i="17" s="1"/>
  <c r="M1569" i="1"/>
  <c r="Q772" i="17" s="1"/>
  <c r="M1565" i="1"/>
  <c r="Q776" i="17" s="1"/>
  <c r="M1561" i="1"/>
  <c r="Q780" i="17" s="1"/>
  <c r="M1557" i="1"/>
  <c r="Q784" i="17" s="1"/>
  <c r="M1553" i="1"/>
  <c r="Q788" i="17" s="1"/>
  <c r="M1549" i="1"/>
  <c r="Q792" i="17" s="1"/>
  <c r="M1541" i="1"/>
  <c r="Q800" i="17" s="1"/>
  <c r="M1537" i="1"/>
  <c r="Q804" i="17" s="1"/>
  <c r="M1533" i="1"/>
  <c r="Q808" i="17" s="1"/>
  <c r="M1529" i="1"/>
  <c r="Q812" i="17" s="1"/>
  <c r="M1525" i="1"/>
  <c r="Q816" i="17" s="1"/>
  <c r="M1521" i="1"/>
  <c r="Q820" i="17" s="1"/>
  <c r="M1517" i="1"/>
  <c r="Q824" i="17" s="1"/>
  <c r="M1509" i="1"/>
  <c r="Q832" i="17" s="1"/>
  <c r="M1505" i="1"/>
  <c r="Q836" i="17" s="1"/>
  <c r="M1501" i="1"/>
  <c r="Q840" i="17" s="1"/>
  <c r="M1497" i="1"/>
  <c r="Q844" i="17" s="1"/>
  <c r="M1493" i="1"/>
  <c r="Q848" i="17" s="1"/>
  <c r="M1489" i="1"/>
  <c r="Q852" i="17" s="1"/>
  <c r="M1485" i="1"/>
  <c r="Q856" i="17" s="1"/>
  <c r="M1477" i="1"/>
  <c r="Q864" i="17" s="1"/>
  <c r="M1473" i="1"/>
  <c r="Q868" i="17" s="1"/>
  <c r="M1469" i="1"/>
  <c r="Q872" i="17" s="1"/>
  <c r="M1465" i="1"/>
  <c r="Q876" i="17" s="1"/>
  <c r="M1461" i="1"/>
  <c r="Q880" i="17" s="1"/>
  <c r="M1457" i="1"/>
  <c r="Q884" i="17" s="1"/>
  <c r="M1453" i="1"/>
  <c r="Q888" i="17" s="1"/>
  <c r="M1449" i="1"/>
  <c r="Q892" i="17" s="1"/>
  <c r="M1445" i="1"/>
  <c r="Q896" i="17" s="1"/>
  <c r="M1441" i="1"/>
  <c r="Q900" i="17" s="1"/>
  <c r="M1437" i="1"/>
  <c r="Q904" i="17" s="1"/>
  <c r="M1433" i="1"/>
  <c r="Q908" i="17" s="1"/>
  <c r="M1429" i="1"/>
  <c r="Q912" i="17" s="1"/>
  <c r="M1425" i="1"/>
  <c r="Q916" i="17" s="1"/>
  <c r="M1421" i="1"/>
  <c r="Q920" i="17" s="1"/>
  <c r="M1417" i="1"/>
  <c r="Q924" i="17" s="1"/>
  <c r="M1413" i="1"/>
  <c r="Q928" i="17" s="1"/>
  <c r="M1409" i="1"/>
  <c r="Q932" i="17" s="1"/>
  <c r="M1405" i="1"/>
  <c r="Q936" i="17" s="1"/>
  <c r="M1401" i="1"/>
  <c r="Q940" i="17" s="1"/>
  <c r="M1397" i="1"/>
  <c r="Q944" i="17" s="1"/>
  <c r="M1393" i="1"/>
  <c r="Q948" i="17" s="1"/>
  <c r="M1389" i="1"/>
  <c r="Q952" i="17" s="1"/>
  <c r="M1385" i="1"/>
  <c r="Q956" i="17" s="1"/>
  <c r="M1381" i="1"/>
  <c r="Q960" i="17" s="1"/>
  <c r="M1377" i="1"/>
  <c r="Q964" i="17" s="1"/>
  <c r="M1373" i="1"/>
  <c r="Q968" i="17" s="1"/>
  <c r="M1369" i="1"/>
  <c r="Q972" i="17" s="1"/>
  <c r="M1361" i="1"/>
  <c r="Q980" i="17" s="1"/>
  <c r="M1357" i="1"/>
  <c r="Q984" i="17" s="1"/>
  <c r="M1353" i="1"/>
  <c r="Q988" i="17" s="1"/>
  <c r="M1349" i="1"/>
  <c r="Q992" i="17" s="1"/>
  <c r="M1345" i="1"/>
  <c r="Q996" i="17" s="1"/>
  <c r="M1341" i="1"/>
  <c r="Q1000" i="17" s="1"/>
  <c r="M1337" i="1"/>
  <c r="Q1004" i="17" s="1"/>
  <c r="M1333" i="1"/>
  <c r="Q1008" i="17" s="1"/>
  <c r="M1329" i="1"/>
  <c r="Q1012" i="17" s="1"/>
  <c r="M1325" i="1"/>
  <c r="Q1016" i="17" s="1"/>
  <c r="M1321" i="1"/>
  <c r="Q1020" i="17" s="1"/>
  <c r="M1317" i="1"/>
  <c r="Q1024" i="17" s="1"/>
  <c r="M1313" i="1"/>
  <c r="Q1028" i="17" s="1"/>
  <c r="M1309" i="1"/>
  <c r="Q1032" i="17" s="1"/>
  <c r="M1305" i="1"/>
  <c r="Q1036" i="17" s="1"/>
  <c r="M1301" i="1"/>
  <c r="Q1040" i="17" s="1"/>
  <c r="M1297" i="1"/>
  <c r="Q1044" i="17" s="1"/>
  <c r="M1293" i="1"/>
  <c r="Q1048" i="17" s="1"/>
  <c r="M1285" i="1"/>
  <c r="Q1056" i="17" s="1"/>
  <c r="M1281" i="1"/>
  <c r="Q1060" i="17" s="1"/>
  <c r="M1277" i="1"/>
  <c r="Q1064" i="17" s="1"/>
  <c r="M1273" i="1"/>
  <c r="Q1068" i="17" s="1"/>
  <c r="M1269" i="1"/>
  <c r="Q1072" i="17" s="1"/>
  <c r="M1265" i="1"/>
  <c r="Q1076" i="17" s="1"/>
  <c r="M1261" i="1"/>
  <c r="Q1080" i="17" s="1"/>
  <c r="M1257" i="1"/>
  <c r="Q1084" i="17" s="1"/>
  <c r="M1253" i="1"/>
  <c r="Q1088" i="17" s="1"/>
  <c r="M1249" i="1"/>
  <c r="Q1092" i="17" s="1"/>
  <c r="M1245" i="1"/>
  <c r="Q1096" i="17" s="1"/>
  <c r="M1241" i="1"/>
  <c r="Q1100" i="17" s="1"/>
  <c r="M1237" i="1"/>
  <c r="Q1104" i="17" s="1"/>
  <c r="M1233" i="1"/>
  <c r="Q1108" i="17" s="1"/>
  <c r="M1229" i="1"/>
  <c r="Q1112" i="17" s="1"/>
  <c r="M1225" i="1"/>
  <c r="Q1116" i="17" s="1"/>
  <c r="M1221" i="1"/>
  <c r="Q1120" i="17" s="1"/>
  <c r="M1217" i="1"/>
  <c r="Q1124" i="17" s="1"/>
  <c r="M1213" i="1"/>
  <c r="Q1128" i="17" s="1"/>
  <c r="M1209" i="1"/>
  <c r="Q1132" i="17" s="1"/>
  <c r="M1205" i="1"/>
  <c r="Q1136" i="17" s="1"/>
  <c r="M1201" i="1"/>
  <c r="Q1140" i="17" s="1"/>
  <c r="M1197" i="1"/>
  <c r="Q1144" i="17" s="1"/>
  <c r="M1189" i="1"/>
  <c r="Q1152" i="17" s="1"/>
  <c r="M1185" i="1"/>
  <c r="Q1156" i="17" s="1"/>
  <c r="M1181" i="1"/>
  <c r="Q1160" i="17" s="1"/>
  <c r="M1177" i="1"/>
  <c r="Q1164" i="17" s="1"/>
  <c r="M1169" i="1"/>
  <c r="Q1172" i="17" s="1"/>
  <c r="M1165" i="1"/>
  <c r="Q1176" i="17" s="1"/>
  <c r="M1161" i="1"/>
  <c r="Q1180" i="17" s="1"/>
  <c r="M1157" i="1"/>
  <c r="Q1184" i="17" s="1"/>
  <c r="M1153" i="1"/>
  <c r="Q1188" i="17" s="1"/>
  <c r="M1149" i="1"/>
  <c r="Q1192" i="17" s="1"/>
  <c r="M1145" i="1"/>
  <c r="Q1196" i="17" s="1"/>
  <c r="M1141" i="1"/>
  <c r="Q1200" i="17" s="1"/>
  <c r="M1137" i="1"/>
  <c r="Q1204" i="17" s="1"/>
  <c r="M1133" i="1"/>
  <c r="Q1208" i="17" s="1"/>
  <c r="M1129" i="1"/>
  <c r="Q1212" i="17" s="1"/>
  <c r="M1125" i="1"/>
  <c r="Q1216" i="17" s="1"/>
  <c r="M1121" i="1"/>
  <c r="Q1220" i="17" s="1"/>
  <c r="M1117" i="1"/>
  <c r="Q1224" i="17" s="1"/>
  <c r="M1113" i="1"/>
  <c r="Q1228" i="17" s="1"/>
  <c r="M1109" i="1"/>
  <c r="Q1232" i="17" s="1"/>
  <c r="M1105" i="1"/>
  <c r="Q1236" i="17" s="1"/>
  <c r="M1101" i="1"/>
  <c r="Q1240" i="17" s="1"/>
  <c r="M1097" i="1"/>
  <c r="Q1244" i="17" s="1"/>
  <c r="M1093" i="1"/>
  <c r="Q1248" i="17" s="1"/>
  <c r="M1089" i="1"/>
  <c r="Q1252" i="17" s="1"/>
  <c r="M1085" i="1"/>
  <c r="Q1256" i="17" s="1"/>
  <c r="M1081" i="1"/>
  <c r="Q1260" i="17" s="1"/>
  <c r="M1077" i="1"/>
  <c r="Q1264" i="17" s="1"/>
  <c r="M1073" i="1"/>
  <c r="Q1268" i="17" s="1"/>
  <c r="M1069" i="1"/>
  <c r="Q1272" i="17" s="1"/>
  <c r="M1065" i="1"/>
  <c r="Q1276" i="17" s="1"/>
  <c r="M1061" i="1"/>
  <c r="Q1280" i="17" s="1"/>
  <c r="M1057" i="1"/>
  <c r="Q1284" i="17" s="1"/>
  <c r="M1053" i="1"/>
  <c r="Q1288" i="17" s="1"/>
  <c r="M1049" i="1"/>
  <c r="Q1292" i="17" s="1"/>
  <c r="M1045" i="1"/>
  <c r="Q1296" i="17" s="1"/>
  <c r="M1041" i="1"/>
  <c r="Q1300" i="17" s="1"/>
  <c r="M1037" i="1"/>
  <c r="Q1304" i="17" s="1"/>
  <c r="M1033" i="1"/>
  <c r="Q1308" i="17" s="1"/>
  <c r="M1029" i="1"/>
  <c r="Q1312" i="17" s="1"/>
  <c r="M1025" i="1"/>
  <c r="Q1316" i="17" s="1"/>
  <c r="M1021" i="1"/>
  <c r="Q1320" i="17" s="1"/>
  <c r="M1017" i="1"/>
  <c r="Q1324" i="17" s="1"/>
  <c r="M1013" i="1"/>
  <c r="Q1328" i="17" s="1"/>
  <c r="M1009" i="1"/>
  <c r="Q1332" i="17" s="1"/>
  <c r="M1005" i="1"/>
  <c r="Q1336" i="17" s="1"/>
  <c r="M1001" i="1"/>
  <c r="Q1340" i="17" s="1"/>
  <c r="M997" i="1"/>
  <c r="Q1344" i="17" s="1"/>
  <c r="M993" i="1"/>
  <c r="Q1348" i="17" s="1"/>
  <c r="M989" i="1"/>
  <c r="Q1352" i="17" s="1"/>
  <c r="M985" i="1"/>
  <c r="Q1356" i="17" s="1"/>
  <c r="M981" i="1"/>
  <c r="Q1360" i="17" s="1"/>
  <c r="M977" i="1"/>
  <c r="Q1364" i="17" s="1"/>
  <c r="M973" i="1"/>
  <c r="Q1368" i="17" s="1"/>
  <c r="M969" i="1"/>
  <c r="Q1372" i="17" s="1"/>
  <c r="M965" i="1"/>
  <c r="Q1376" i="17" s="1"/>
  <c r="M961" i="1"/>
  <c r="Q1380" i="17" s="1"/>
  <c r="M957" i="1"/>
  <c r="Q1384" i="17" s="1"/>
  <c r="M953" i="1"/>
  <c r="Q1388" i="17" s="1"/>
  <c r="M949" i="1"/>
  <c r="Q1392" i="17" s="1"/>
  <c r="M945" i="1"/>
  <c r="Q1396" i="17" s="1"/>
  <c r="M941" i="1"/>
  <c r="Q1400" i="17" s="1"/>
  <c r="M937" i="1"/>
  <c r="Q1404" i="17" s="1"/>
  <c r="M933" i="1"/>
  <c r="Q1408" i="17" s="1"/>
  <c r="M929" i="1"/>
  <c r="Q1412" i="17" s="1"/>
  <c r="M925" i="1"/>
  <c r="Q1416" i="17" s="1"/>
  <c r="M921" i="1"/>
  <c r="Q1420" i="17" s="1"/>
  <c r="M917" i="1"/>
  <c r="Q1424" i="17" s="1"/>
  <c r="M913" i="1"/>
  <c r="Q1428" i="17" s="1"/>
  <c r="M909" i="1"/>
  <c r="Q1432" i="17" s="1"/>
  <c r="M905" i="1"/>
  <c r="Q1436" i="17" s="1"/>
  <c r="M901" i="1"/>
  <c r="Q1440" i="17" s="1"/>
  <c r="M897" i="1"/>
  <c r="Q1444" i="17" s="1"/>
  <c r="M893" i="1"/>
  <c r="Q1448" i="17" s="1"/>
  <c r="M889" i="1"/>
  <c r="Q1452" i="17" s="1"/>
  <c r="M885" i="1"/>
  <c r="Q1456" i="17" s="1"/>
  <c r="M881" i="1"/>
  <c r="Q1460" i="17" s="1"/>
  <c r="M877" i="1"/>
  <c r="Q1464" i="17" s="1"/>
  <c r="M873" i="1"/>
  <c r="Q1468" i="17" s="1"/>
  <c r="M869" i="1"/>
  <c r="Q1472" i="17" s="1"/>
  <c r="M865" i="1"/>
  <c r="Q1476" i="17" s="1"/>
  <c r="M861" i="1"/>
  <c r="Q1480" i="17" s="1"/>
  <c r="M857" i="1"/>
  <c r="Q1484" i="17" s="1"/>
  <c r="M853" i="1"/>
  <c r="Q1488" i="17" s="1"/>
  <c r="M849" i="1"/>
  <c r="Q1492" i="17" s="1"/>
  <c r="M845" i="1"/>
  <c r="Q1496" i="17" s="1"/>
  <c r="M841" i="1"/>
  <c r="Q1500" i="17" s="1"/>
  <c r="M837" i="1"/>
  <c r="Q1504" i="17" s="1"/>
  <c r="M833" i="1"/>
  <c r="Q1508" i="17" s="1"/>
  <c r="M829" i="1"/>
  <c r="Q1512" i="17" s="1"/>
  <c r="M825" i="1"/>
  <c r="Q1516" i="17" s="1"/>
  <c r="M821" i="1"/>
  <c r="Q1520" i="17" s="1"/>
  <c r="M817" i="1"/>
  <c r="Q1524" i="17" s="1"/>
  <c r="M813" i="1"/>
  <c r="Q1528" i="17" s="1"/>
  <c r="M809" i="1"/>
  <c r="Q1532" i="17" s="1"/>
  <c r="M805" i="1"/>
  <c r="Q1536" i="17" s="1"/>
  <c r="M801" i="1"/>
  <c r="Q1540" i="17" s="1"/>
  <c r="M797" i="1"/>
  <c r="Q1544" i="17" s="1"/>
  <c r="M793" i="1"/>
  <c r="Q1548" i="17" s="1"/>
  <c r="M789" i="1"/>
  <c r="Q1552" i="17" s="1"/>
  <c r="M785" i="1"/>
  <c r="Q1556" i="17" s="1"/>
  <c r="M781" i="1"/>
  <c r="Q1560" i="17" s="1"/>
  <c r="M777" i="1"/>
  <c r="Q1564" i="17" s="1"/>
  <c r="M773" i="1"/>
  <c r="Q1568" i="17" s="1"/>
  <c r="M769" i="1"/>
  <c r="Q1572" i="17" s="1"/>
  <c r="M765" i="1"/>
  <c r="Q1576" i="17" s="1"/>
  <c r="M761" i="1"/>
  <c r="Q1580" i="17" s="1"/>
  <c r="M757" i="1"/>
  <c r="Q1584" i="17" s="1"/>
  <c r="M753" i="1"/>
  <c r="Q1588" i="17" s="1"/>
  <c r="M749" i="1"/>
  <c r="Q1592" i="17" s="1"/>
  <c r="M745" i="1"/>
  <c r="Q1596" i="17" s="1"/>
  <c r="M741" i="1"/>
  <c r="Q1600" i="17" s="1"/>
  <c r="M737" i="1"/>
  <c r="Q1604" i="17" s="1"/>
  <c r="M729" i="1"/>
  <c r="Q1611" i="17" s="1"/>
  <c r="M725" i="1"/>
  <c r="Q1615" i="17" s="1"/>
  <c r="M721" i="1"/>
  <c r="Q1619" i="17" s="1"/>
  <c r="M717" i="1"/>
  <c r="Q1623" i="17" s="1"/>
  <c r="M713" i="1"/>
  <c r="Q1627" i="17" s="1"/>
  <c r="M709" i="1"/>
  <c r="Q1631" i="17" s="1"/>
  <c r="M705" i="1"/>
  <c r="Q1635" i="17" s="1"/>
  <c r="M701" i="1"/>
  <c r="Q1639" i="17" s="1"/>
  <c r="M697" i="1"/>
  <c r="Q1643" i="17" s="1"/>
  <c r="M693" i="1"/>
  <c r="Q1647" i="17" s="1"/>
  <c r="M689" i="1"/>
  <c r="Q1651" i="17" s="1"/>
  <c r="M685" i="1"/>
  <c r="Q1655" i="17" s="1"/>
  <c r="M681" i="1"/>
  <c r="Q1659" i="17" s="1"/>
  <c r="M677" i="1"/>
  <c r="Q1663" i="17" s="1"/>
  <c r="M669" i="1"/>
  <c r="Q1671" i="17" s="1"/>
  <c r="M665" i="1"/>
  <c r="Q1675" i="17" s="1"/>
  <c r="M661" i="1"/>
  <c r="Q1679" i="17" s="1"/>
  <c r="M657" i="1"/>
  <c r="Q1683" i="17" s="1"/>
  <c r="M653" i="1"/>
  <c r="Q1687" i="17" s="1"/>
  <c r="M649" i="1"/>
  <c r="Q1691" i="17" s="1"/>
  <c r="M641" i="1"/>
  <c r="Q1699" i="17" s="1"/>
  <c r="M637" i="1"/>
  <c r="Q1703" i="17" s="1"/>
  <c r="M633" i="1"/>
  <c r="Q1707" i="17" s="1"/>
  <c r="M629" i="1"/>
  <c r="Q1711" i="17" s="1"/>
  <c r="M625" i="1"/>
  <c r="Q1715" i="17" s="1"/>
  <c r="M621" i="1"/>
  <c r="Q1719" i="17" s="1"/>
  <c r="M613" i="1"/>
  <c r="Q1727" i="17" s="1"/>
  <c r="M609" i="1"/>
  <c r="Q1731" i="17" s="1"/>
  <c r="M605" i="1"/>
  <c r="Q1735" i="17" s="1"/>
  <c r="M601" i="1"/>
  <c r="Q1739" i="17" s="1"/>
  <c r="M597" i="1"/>
  <c r="Q1743" i="17" s="1"/>
  <c r="M593" i="1"/>
  <c r="Q1747" i="17" s="1"/>
  <c r="M589" i="1"/>
  <c r="Q1751" i="17" s="1"/>
  <c r="M585" i="1"/>
  <c r="Q1755" i="17" s="1"/>
  <c r="M581" i="1"/>
  <c r="Q1759" i="17" s="1"/>
  <c r="M577" i="1"/>
  <c r="Q1763" i="17" s="1"/>
  <c r="M573" i="1"/>
  <c r="Q1767" i="17" s="1"/>
  <c r="M569" i="1"/>
  <c r="Q1771" i="17" s="1"/>
  <c r="M565" i="1"/>
  <c r="Q1775" i="17" s="1"/>
  <c r="M561" i="1"/>
  <c r="Q1779" i="17" s="1"/>
  <c r="M557" i="1"/>
  <c r="Q1783" i="17" s="1"/>
  <c r="M553" i="1"/>
  <c r="Q1787" i="17" s="1"/>
  <c r="M549" i="1"/>
  <c r="Q1791" i="17" s="1"/>
  <c r="M541" i="1"/>
  <c r="Q1799" i="17" s="1"/>
  <c r="M537" i="1"/>
  <c r="Q1803" i="17" s="1"/>
  <c r="M533" i="1"/>
  <c r="Q1807" i="17" s="1"/>
  <c r="M529" i="1"/>
  <c r="Q1811" i="17" s="1"/>
  <c r="M525" i="1"/>
  <c r="Q1815" i="17" s="1"/>
  <c r="M521" i="1"/>
  <c r="Q1819" i="17" s="1"/>
  <c r="M513" i="1"/>
  <c r="Q1827" i="17" s="1"/>
  <c r="M509" i="1"/>
  <c r="Q1831" i="17" s="1"/>
  <c r="M505" i="1"/>
  <c r="Q1835" i="17" s="1"/>
  <c r="M501" i="1"/>
  <c r="Q1839" i="17" s="1"/>
  <c r="M497" i="1"/>
  <c r="Q1843" i="17" s="1"/>
  <c r="M493" i="1"/>
  <c r="Q1847" i="17" s="1"/>
  <c r="M485" i="1"/>
  <c r="Q1855" i="17" s="1"/>
  <c r="M481" i="1"/>
  <c r="Q1859" i="17" s="1"/>
  <c r="M477" i="1"/>
  <c r="Q1863" i="17" s="1"/>
  <c r="M473" i="1"/>
  <c r="Q1867" i="17" s="1"/>
  <c r="M469" i="1"/>
  <c r="Q1871" i="17" s="1"/>
  <c r="M465" i="1"/>
  <c r="Q1875" i="17" s="1"/>
  <c r="M461" i="1"/>
  <c r="Q1879" i="17" s="1"/>
  <c r="M457" i="1"/>
  <c r="Q1883" i="17" s="1"/>
  <c r="M453" i="1"/>
  <c r="Q1887" i="17" s="1"/>
  <c r="M449" i="1"/>
  <c r="Q1891" i="17" s="1"/>
  <c r="M445" i="1"/>
  <c r="Q1895" i="17" s="1"/>
  <c r="M441" i="1"/>
  <c r="Q1899" i="17" s="1"/>
  <c r="M437" i="1"/>
  <c r="Q1903" i="17" s="1"/>
  <c r="M433" i="1"/>
  <c r="Q1907" i="17" s="1"/>
  <c r="M429" i="1"/>
  <c r="Q1911" i="17" s="1"/>
  <c r="M425" i="1"/>
  <c r="Q1915" i="17" s="1"/>
  <c r="M421" i="1"/>
  <c r="Q1919" i="17" s="1"/>
  <c r="M413" i="1"/>
  <c r="Q1927" i="17" s="1"/>
  <c r="M409" i="1"/>
  <c r="Q1931" i="17" s="1"/>
  <c r="M405" i="1"/>
  <c r="Q1935" i="17" s="1"/>
  <c r="M401" i="1"/>
  <c r="Q1939" i="17" s="1"/>
  <c r="M397" i="1"/>
  <c r="Q1943" i="17" s="1"/>
  <c r="M393" i="1"/>
  <c r="Q1947" i="17" s="1"/>
  <c r="M385" i="1"/>
  <c r="Q1955" i="17" s="1"/>
  <c r="M381" i="1"/>
  <c r="Q1959" i="17" s="1"/>
  <c r="M377" i="1"/>
  <c r="Q1963" i="17" s="1"/>
  <c r="M373" i="1"/>
  <c r="Q1967" i="17" s="1"/>
  <c r="M369" i="1"/>
  <c r="Q1971" i="17" s="1"/>
  <c r="M365" i="1"/>
  <c r="Q1975" i="17" s="1"/>
  <c r="M357" i="1"/>
  <c r="Q1983" i="17" s="1"/>
  <c r="M353" i="1"/>
  <c r="Q1987" i="17" s="1"/>
  <c r="M349" i="1"/>
  <c r="Q1991" i="17" s="1"/>
  <c r="M345" i="1"/>
  <c r="Q1995" i="17" s="1"/>
  <c r="M341" i="1"/>
  <c r="Q1999" i="17" s="1"/>
  <c r="M337" i="1"/>
  <c r="Q2003" i="17" s="1"/>
  <c r="M333" i="1"/>
  <c r="Q2007" i="17" s="1"/>
  <c r="M329" i="1"/>
  <c r="Q2011" i="17" s="1"/>
  <c r="M325" i="1"/>
  <c r="Q2015" i="17" s="1"/>
  <c r="M321" i="1"/>
  <c r="Q2019" i="17" s="1"/>
  <c r="M317" i="1"/>
  <c r="Q2023" i="17" s="1"/>
  <c r="M313" i="1"/>
  <c r="Q2027" i="17" s="1"/>
  <c r="M309" i="1"/>
  <c r="Q2031" i="17" s="1"/>
  <c r="M305" i="1"/>
  <c r="Q2035" i="17" s="1"/>
  <c r="M301" i="1"/>
  <c r="Q2039" i="17" s="1"/>
  <c r="M297" i="1"/>
  <c r="Q2043" i="17" s="1"/>
  <c r="M293" i="1"/>
  <c r="Q2046" i="17" s="1"/>
  <c r="M285" i="1"/>
  <c r="Q2054" i="17" s="1"/>
  <c r="M281" i="1"/>
  <c r="Q2058" i="17" s="1"/>
  <c r="M277" i="1"/>
  <c r="Q2062" i="17" s="1"/>
  <c r="M273" i="1"/>
  <c r="Q2066" i="17" s="1"/>
  <c r="M269" i="1"/>
  <c r="Q2070" i="17" s="1"/>
  <c r="M265" i="1"/>
  <c r="Q2074" i="17" s="1"/>
  <c r="M257" i="1"/>
  <c r="Q2082" i="17" s="1"/>
  <c r="M253" i="1"/>
  <c r="Q2086" i="17" s="1"/>
  <c r="M249" i="1"/>
  <c r="Q2090" i="17" s="1"/>
  <c r="M241" i="1"/>
  <c r="Q2098" i="17" s="1"/>
  <c r="M237" i="1"/>
  <c r="Q2102" i="17" s="1"/>
  <c r="M233" i="1"/>
  <c r="Q2106" i="17" s="1"/>
  <c r="M229" i="1"/>
  <c r="Q2110" i="17" s="1"/>
  <c r="M225" i="1"/>
  <c r="Q2114" i="17" s="1"/>
  <c r="M221" i="1"/>
  <c r="Q2118" i="17" s="1"/>
  <c r="M217" i="1"/>
  <c r="Q2122" i="17" s="1"/>
  <c r="M213" i="1"/>
  <c r="Q2126" i="17" s="1"/>
  <c r="M209" i="1"/>
  <c r="Q2130" i="17" s="1"/>
  <c r="M205" i="1"/>
  <c r="Q2134" i="17" s="1"/>
  <c r="M201" i="1"/>
  <c r="Q2138" i="17" s="1"/>
  <c r="M197" i="1"/>
  <c r="Q2142" i="17" s="1"/>
  <c r="M193" i="1"/>
  <c r="Q2146" i="17" s="1"/>
  <c r="M189" i="1"/>
  <c r="Q2150" i="17" s="1"/>
  <c r="M185" i="1"/>
  <c r="Q2154" i="17" s="1"/>
  <c r="M181" i="1"/>
  <c r="Q2158" i="17" s="1"/>
  <c r="M177" i="1"/>
  <c r="Q2162" i="17" s="1"/>
  <c r="M173" i="1"/>
  <c r="Q2166" i="17" s="1"/>
  <c r="M169" i="1"/>
  <c r="Q2170" i="17" s="1"/>
  <c r="M165" i="1"/>
  <c r="Q2174" i="17" s="1"/>
  <c r="M161" i="1"/>
  <c r="Q2178" i="17" s="1"/>
  <c r="M157" i="1"/>
  <c r="Q2182" i="17" s="1"/>
  <c r="M153" i="1"/>
  <c r="Q2186" i="17" s="1"/>
  <c r="M149" i="1"/>
  <c r="Q2190" i="17" s="1"/>
  <c r="M145" i="1"/>
  <c r="Q2194" i="17" s="1"/>
  <c r="M141" i="1"/>
  <c r="Q2198" i="17" s="1"/>
  <c r="M137" i="1"/>
  <c r="Q2202" i="17" s="1"/>
  <c r="M133" i="1"/>
  <c r="Q2206" i="17" s="1"/>
  <c r="M129" i="1"/>
  <c r="Q2210" i="17" s="1"/>
  <c r="M125" i="1"/>
  <c r="Q2214" i="17" s="1"/>
  <c r="M121" i="1"/>
  <c r="Q2218" i="17" s="1"/>
  <c r="M117" i="1"/>
  <c r="Q2222" i="17" s="1"/>
  <c r="M109" i="1"/>
  <c r="Q2230" i="17" s="1"/>
  <c r="M105" i="1"/>
  <c r="Q2234" i="17" s="1"/>
  <c r="M101" i="1"/>
  <c r="Q2238" i="17" s="1"/>
  <c r="M97" i="1"/>
  <c r="Q2242" i="17" s="1"/>
  <c r="M93" i="1"/>
  <c r="Q2246" i="17" s="1"/>
  <c r="M89" i="1"/>
  <c r="Q2250" i="17" s="1"/>
  <c r="M85" i="1"/>
  <c r="Q2254" i="17" s="1"/>
  <c r="M81" i="1"/>
  <c r="Q2258" i="17" s="1"/>
  <c r="M77" i="1"/>
  <c r="Q2262" i="17" s="1"/>
  <c r="M73" i="1"/>
  <c r="Q2266" i="17" s="1"/>
  <c r="M69" i="1"/>
  <c r="Q2270" i="17" s="1"/>
  <c r="M65" i="1"/>
  <c r="Q2274" i="17" s="1"/>
  <c r="M61" i="1"/>
  <c r="Q2278" i="17" s="1"/>
  <c r="M53" i="1"/>
  <c r="Q2286" i="17" s="1"/>
  <c r="M49" i="1"/>
  <c r="Q2290" i="17" s="1"/>
  <c r="M45" i="1"/>
  <c r="Q2293" i="17" s="1"/>
  <c r="M41" i="1"/>
  <c r="Q2297" i="17" s="1"/>
  <c r="M33" i="1"/>
  <c r="Q2305" i="17" s="1"/>
  <c r="M29" i="1"/>
  <c r="Q2309" i="17" s="1"/>
  <c r="M25" i="1"/>
  <c r="Q2313" i="17" s="1"/>
  <c r="M21" i="1"/>
  <c r="Q2317" i="17" s="1"/>
  <c r="M13" i="1"/>
  <c r="Q2325" i="17" s="1"/>
  <c r="M9" i="1"/>
  <c r="Q2329" i="17" s="1"/>
  <c r="M5" i="1"/>
  <c r="Q2333" i="17" s="1"/>
  <c r="M2297" i="1"/>
  <c r="Q49" i="17" s="1"/>
  <c r="M2281" i="1"/>
  <c r="Q65" i="17" s="1"/>
  <c r="M2273" i="1"/>
  <c r="Q73" i="17" s="1"/>
  <c r="M2265" i="1"/>
  <c r="Q81" i="17" s="1"/>
  <c r="M2257" i="1"/>
  <c r="Q89" i="17" s="1"/>
  <c r="M2241" i="1"/>
  <c r="Q105" i="17" s="1"/>
  <c r="M2217" i="1"/>
  <c r="Q129" i="17" s="1"/>
  <c r="M2209" i="1"/>
  <c r="Q137" i="17" s="1"/>
  <c r="M2201" i="1"/>
  <c r="Q144" i="17" s="1"/>
  <c r="M2193" i="1"/>
  <c r="Q152" i="17" s="1"/>
  <c r="M2185" i="1"/>
  <c r="Q160" i="17" s="1"/>
  <c r="M2177" i="1"/>
  <c r="Q168" i="17" s="1"/>
  <c r="M2169" i="1"/>
  <c r="Q176" i="17" s="1"/>
  <c r="M2161" i="1"/>
  <c r="Q184" i="17" s="1"/>
  <c r="M2153" i="1"/>
  <c r="Q191" i="17" s="1"/>
  <c r="M2145" i="1"/>
  <c r="Q199" i="17" s="1"/>
  <c r="M2137" i="1"/>
  <c r="Q207" i="17" s="1"/>
  <c r="M2129" i="1"/>
  <c r="Q214" i="17" s="1"/>
  <c r="M2121" i="1"/>
  <c r="Q222" i="17" s="1"/>
  <c r="M2113" i="1"/>
  <c r="Q230" i="17" s="1"/>
  <c r="M2089" i="1"/>
  <c r="Q253" i="17" s="1"/>
  <c r="M2073" i="1"/>
  <c r="Q269" i="17" s="1"/>
  <c r="M2057" i="1"/>
  <c r="Q285" i="17" s="1"/>
  <c r="M2041" i="1"/>
  <c r="Q301" i="17" s="1"/>
  <c r="M2025" i="1"/>
  <c r="Q317" i="17" s="1"/>
  <c r="M2009" i="1"/>
  <c r="Q333" i="17" s="1"/>
  <c r="M1993" i="1"/>
  <c r="Q349" i="17" s="1"/>
  <c r="M1976" i="1"/>
  <c r="Q366" i="17" s="1"/>
  <c r="M1960" i="1"/>
  <c r="Q382" i="17" s="1"/>
  <c r="M1944" i="1"/>
  <c r="Q398" i="17" s="1"/>
  <c r="M1928" i="1"/>
  <c r="Q414" i="17" s="1"/>
  <c r="M1912" i="1"/>
  <c r="Q430" i="17" s="1"/>
  <c r="M1896" i="1"/>
  <c r="Q446" i="17" s="1"/>
  <c r="M1880" i="1"/>
  <c r="Q462" i="17" s="1"/>
  <c r="M1864" i="1"/>
  <c r="Q477" i="17" s="1"/>
  <c r="M1848" i="1"/>
  <c r="Q493" i="17" s="1"/>
  <c r="M1832" i="1"/>
  <c r="Q509" i="17" s="1"/>
  <c r="M1816" i="1"/>
  <c r="Q525" i="17" s="1"/>
  <c r="M1800" i="1"/>
  <c r="Q541" i="17" s="1"/>
  <c r="M1784" i="1"/>
  <c r="Q557" i="17" s="1"/>
  <c r="M1768" i="1"/>
  <c r="Q573" i="17" s="1"/>
  <c r="M1752" i="1"/>
  <c r="Q589" i="17" s="1"/>
  <c r="M1736" i="1"/>
  <c r="Q605" i="17" s="1"/>
  <c r="M1720" i="1"/>
  <c r="Q621" i="17" s="1"/>
  <c r="M1704" i="1"/>
  <c r="Q637" i="17" s="1"/>
  <c r="M1688" i="1"/>
  <c r="Q653" i="17" s="1"/>
  <c r="M1672" i="1"/>
  <c r="Q669" i="17" s="1"/>
  <c r="M1656" i="1"/>
  <c r="Q685" i="17" s="1"/>
  <c r="M1640" i="1"/>
  <c r="Q701" i="17" s="1"/>
  <c r="M1624" i="1"/>
  <c r="Q717" i="17" s="1"/>
  <c r="M1608" i="1"/>
  <c r="Q733" i="17" s="1"/>
  <c r="M1592" i="1"/>
  <c r="Q749" i="17" s="1"/>
  <c r="M1576" i="1"/>
  <c r="Q765" i="17" s="1"/>
  <c r="M1560" i="1"/>
  <c r="Q781" i="17" s="1"/>
  <c r="M1544" i="1"/>
  <c r="Q797" i="17" s="1"/>
  <c r="M1528" i="1"/>
  <c r="Q813" i="17" s="1"/>
  <c r="M1512" i="1"/>
  <c r="Q829" i="17" s="1"/>
  <c r="M1496" i="1"/>
  <c r="Q845" i="17" s="1"/>
  <c r="M1480" i="1"/>
  <c r="Q861" i="17" s="1"/>
  <c r="M1464" i="1"/>
  <c r="Q877" i="17" s="1"/>
  <c r="M1448" i="1"/>
  <c r="Q893" i="17" s="1"/>
  <c r="M1432" i="1"/>
  <c r="Q909" i="17" s="1"/>
  <c r="M1416" i="1"/>
  <c r="Q925" i="17" s="1"/>
  <c r="M1400" i="1"/>
  <c r="Q941" i="17" s="1"/>
  <c r="M1384" i="1"/>
  <c r="Q957" i="17" s="1"/>
  <c r="M1368" i="1"/>
  <c r="Q973" i="17" s="1"/>
  <c r="M1352" i="1"/>
  <c r="Q989" i="17" s="1"/>
  <c r="M1336" i="1"/>
  <c r="Q1005" i="17" s="1"/>
  <c r="M1320" i="1"/>
  <c r="Q1021" i="17" s="1"/>
  <c r="M1304" i="1"/>
  <c r="Q1037" i="17" s="1"/>
  <c r="M1288" i="1"/>
  <c r="Q1053" i="17" s="1"/>
  <c r="M1272" i="1"/>
  <c r="Q1069" i="17" s="1"/>
  <c r="M1256" i="1"/>
  <c r="Q1085" i="17" s="1"/>
  <c r="M1240" i="1"/>
  <c r="Q1101" i="17" s="1"/>
  <c r="M1224" i="1"/>
  <c r="Q1117" i="17" s="1"/>
  <c r="M1203" i="1"/>
  <c r="Q1138" i="17" s="1"/>
  <c r="M1182" i="1"/>
  <c r="Q1159" i="17" s="1"/>
  <c r="M1160" i="1"/>
  <c r="Q1181" i="17" s="1"/>
  <c r="M1139" i="1"/>
  <c r="Q1202" i="17" s="1"/>
  <c r="M1118" i="1"/>
  <c r="Q1223" i="17" s="1"/>
  <c r="M1096" i="1"/>
  <c r="Q1245" i="17" s="1"/>
  <c r="M1075" i="1"/>
  <c r="Q1266" i="17" s="1"/>
  <c r="M1054" i="1"/>
  <c r="Q1287" i="17" s="1"/>
  <c r="M1032" i="1"/>
  <c r="Q1309" i="17" s="1"/>
  <c r="M1011" i="1"/>
  <c r="Q1330" i="17" s="1"/>
  <c r="M990" i="1"/>
  <c r="Q1351" i="17" s="1"/>
  <c r="M968" i="1"/>
  <c r="Q1373" i="17" s="1"/>
  <c r="M947" i="1"/>
  <c r="Q1394" i="17" s="1"/>
  <c r="M926" i="1"/>
  <c r="Q1415" i="17" s="1"/>
  <c r="M904" i="1"/>
  <c r="Q1437" i="17" s="1"/>
  <c r="M883" i="1"/>
  <c r="Q1458" i="17" s="1"/>
  <c r="M855" i="1"/>
  <c r="Q1486" i="17" s="1"/>
  <c r="M827" i="1"/>
  <c r="Q1514" i="17" s="1"/>
  <c r="M798" i="1"/>
  <c r="Q1543" i="17" s="1"/>
  <c r="M770" i="1"/>
  <c r="Q1571" i="17" s="1"/>
  <c r="M742" i="1"/>
  <c r="Q1599" i="17" s="1"/>
  <c r="M702" i="1"/>
  <c r="Q1638" i="17" s="1"/>
  <c r="M645" i="1"/>
  <c r="Q1695" i="17" s="1"/>
  <c r="M588" i="1"/>
  <c r="Q1752" i="17" s="1"/>
  <c r="M532" i="1"/>
  <c r="Q1808" i="17" s="1"/>
  <c r="M474" i="1"/>
  <c r="Q1866" i="17" s="1"/>
  <c r="M417" i="1"/>
  <c r="Q1923" i="17" s="1"/>
  <c r="M361" i="1"/>
  <c r="Q1979" i="17" s="1"/>
  <c r="M304" i="1"/>
  <c r="Q2036" i="17" s="1"/>
  <c r="M245" i="1"/>
  <c r="Q2094" i="17" s="1"/>
  <c r="M170" i="1"/>
  <c r="Q2169" i="17" s="1"/>
  <c r="M94" i="1"/>
  <c r="Q2245" i="17" s="1"/>
  <c r="M17" i="1"/>
  <c r="Q2321" i="17" s="1"/>
  <c r="M3" i="1"/>
  <c r="Q2335" i="17" s="1"/>
</calcChain>
</file>

<file path=xl/sharedStrings.xml><?xml version="1.0" encoding="utf-8"?>
<sst xmlns="http://schemas.openxmlformats.org/spreadsheetml/2006/main" count="35223" uniqueCount="6078">
  <si>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</si>
  <si>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</si>
  <si>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</si>
  <si>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</si>
  <si>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</si>
  <si>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</si>
  <si>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</si>
  <si>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</si>
  <si>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</si>
  <si>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</si>
  <si>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</si>
  <si>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</si>
  <si>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</si>
  <si>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</si>
  <si>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</si>
  <si>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</si>
  <si>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</si>
  <si>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</si>
  <si>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</si>
  <si>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</si>
  <si>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</si>
  <si>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</si>
  <si>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</si>
  <si>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</si>
  <si>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</si>
  <si>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</si>
  <si>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</si>
  <si>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</si>
  <si>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</si>
  <si>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</si>
  <si>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</si>
  <si>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</si>
  <si>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</si>
  <si>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</si>
  <si>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</si>
  <si>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</si>
  <si>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</si>
  <si>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</si>
  <si>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</si>
  <si>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</si>
  <si>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</si>
  <si>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</si>
  <si>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</si>
  <si>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</si>
  <si>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</si>
  <si>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</si>
  <si>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</si>
  <si>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</si>
  <si>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</si>
  <si>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</si>
  <si>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</si>
  <si>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</si>
  <si>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</si>
  <si>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</si>
  <si>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</si>
  <si>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</si>
  <si>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</si>
  <si>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</si>
  <si>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</si>
  <si>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</si>
  <si>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</si>
  <si>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</si>
  <si>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</si>
  <si>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</si>
  <si>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</si>
  <si>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</si>
  <si>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</si>
  <si>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</si>
  <si>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</si>
  <si>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</si>
  <si>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</si>
  <si>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</si>
  <si>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</si>
  <si>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</si>
  <si>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</si>
  <si>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</si>
  <si>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</si>
  <si>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</si>
  <si>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</si>
  <si>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</si>
  <si>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</si>
  <si>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</si>
  <si>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</si>
  <si>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</si>
  <si>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</si>
  <si>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</si>
  <si>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</si>
  <si>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</si>
  <si>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</si>
  <si>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</si>
  <si>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</si>
  <si>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</si>
  <si>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</si>
  <si>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</si>
  <si>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</si>
  <si>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</si>
  <si>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</si>
  <si>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</si>
  <si>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</si>
  <si>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</si>
  <si>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</si>
  <si>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</si>
  <si>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</si>
  <si>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</si>
  <si>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</si>
  <si>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</si>
  <si>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</si>
  <si>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</si>
  <si>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</si>
  <si>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</si>
  <si>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</si>
  <si>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</si>
  <si>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</si>
  <si>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</si>
  <si>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</si>
  <si>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</si>
  <si>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</si>
  <si>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</si>
  <si>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</si>
  <si>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</si>
  <si>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</si>
  <si>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</si>
  <si>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</si>
  <si>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</si>
  <si>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</si>
  <si>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</si>
  <si>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</si>
  <si>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</si>
  <si>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</si>
  <si>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</si>
  <si>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</si>
  <si>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</si>
  <si>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</si>
  <si>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</si>
  <si>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</si>
  <si>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</si>
  <si>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</si>
  <si>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</si>
  <si>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</si>
  <si>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</si>
  <si>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</si>
  <si>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</si>
  <si>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</si>
  <si>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</si>
  <si>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</si>
  <si>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</si>
  <si>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</si>
  <si>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</si>
  <si>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</si>
  <si>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</si>
  <si>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</si>
  <si>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</si>
  <si>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</si>
  <si>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</si>
  <si>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</si>
  <si>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</si>
  <si>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</si>
  <si>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</si>
  <si>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</si>
  <si>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</si>
  <si>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</si>
  <si>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</si>
  <si>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</si>
  <si>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</si>
  <si>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</si>
  <si>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</si>
  <si>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</si>
  <si>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</si>
  <si>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</si>
  <si>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</si>
  <si>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</si>
  <si>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</si>
  <si>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</si>
  <si>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</si>
  <si>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</si>
  <si>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</si>
  <si>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</si>
  <si>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</si>
  <si>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</si>
  <si>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</si>
  <si>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</si>
  <si>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</si>
  <si>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</si>
  <si>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</si>
  <si>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</si>
  <si>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</si>
  <si>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</si>
  <si>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</si>
  <si>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</si>
  <si>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</si>
  <si>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</si>
  <si>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</si>
  <si>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</si>
  <si>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</si>
  <si>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</si>
  <si>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</si>
  <si>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</si>
  <si>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</si>
  <si>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</si>
  <si>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</si>
  <si>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</si>
  <si>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</si>
  <si>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</si>
  <si>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</si>
  <si>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</si>
  <si>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</si>
  <si>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</si>
  <si>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</si>
  <si>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</si>
  <si>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</si>
  <si>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</si>
  <si>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</si>
  <si>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</si>
  <si>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</si>
  <si>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</si>
  <si>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</si>
  <si>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</si>
  <si>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</si>
  <si>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</si>
  <si>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</si>
  <si>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</si>
  <si>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</si>
  <si>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</si>
  <si>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</si>
  <si>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</si>
  <si>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</si>
  <si>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</si>
  <si>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</si>
  <si>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</si>
  <si>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</si>
  <si>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</si>
  <si>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</si>
  <si>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</si>
  <si>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</si>
  <si>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</si>
  <si>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</si>
  <si>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</si>
  <si>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</si>
  <si>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</si>
  <si>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</si>
  <si>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</si>
  <si>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</si>
  <si>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</si>
  <si>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</si>
  <si>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</si>
  <si>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</si>
  <si>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</si>
  <si>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</si>
  <si>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</si>
  <si>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</si>
  <si>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</si>
  <si>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</si>
  <si>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</si>
  <si>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</si>
  <si>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</si>
  <si>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</si>
  <si>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</si>
  <si>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</si>
  <si>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</si>
  <si>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</si>
  <si>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</si>
  <si>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</si>
  <si>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</si>
  <si>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</si>
  <si>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</si>
  <si>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</si>
  <si>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</si>
  <si>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</si>
  <si>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</si>
  <si>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</si>
  <si>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</si>
  <si>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</si>
  <si>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</si>
  <si>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</si>
  <si>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</si>
  <si>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</si>
  <si>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</si>
  <si>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</si>
  <si>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</si>
  <si>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</si>
  <si>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</si>
  <si>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</si>
  <si>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</si>
  <si>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</si>
  <si>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</si>
  <si>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</si>
  <si>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</si>
  <si>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</si>
  <si>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</si>
  <si>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</si>
  <si>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</si>
  <si>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</si>
  <si>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</si>
  <si>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</si>
  <si>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</si>
  <si>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</si>
  <si>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</si>
  <si>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</si>
  <si>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</si>
  <si>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</si>
  <si>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</si>
  <si>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</si>
  <si>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</si>
  <si>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</si>
  <si>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</si>
  <si>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</si>
  <si>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</si>
  <si>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</si>
  <si>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</si>
  <si>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</si>
  <si>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</si>
  <si>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</si>
  <si>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</si>
  <si>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</si>
  <si>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</si>
  <si>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</si>
  <si>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</si>
  <si>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</si>
  <si>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</si>
  <si>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</si>
  <si>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</si>
  <si>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</si>
  <si>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</si>
  <si>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</si>
  <si>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</si>
  <si>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</si>
  <si>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</si>
  <si>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</si>
  <si>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</si>
  <si>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</si>
  <si>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</si>
  <si>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</si>
  <si>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</si>
  <si>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</si>
  <si>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</si>
  <si>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</si>
  <si>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</si>
  <si>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</si>
  <si>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</si>
  <si>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</si>
  <si>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</si>
  <si>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</si>
  <si>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</si>
  <si>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</si>
  <si>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</si>
  <si>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</si>
  <si>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</si>
  <si>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</si>
  <si>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</si>
  <si>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</si>
  <si>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</si>
  <si>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</si>
  <si>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</si>
  <si>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</si>
  <si>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</si>
  <si>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</si>
  <si>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</si>
  <si>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</si>
  <si>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</si>
  <si>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</si>
  <si>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</si>
  <si>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</si>
  <si>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</si>
  <si>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</si>
  <si>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</si>
  <si>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</si>
  <si>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</si>
  <si>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</si>
  <si>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</si>
  <si>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</si>
  <si>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</si>
  <si>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</si>
  <si>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</si>
  <si>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</si>
  <si>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</si>
  <si>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</si>
  <si>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</si>
  <si>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</si>
  <si>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</si>
  <si>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</si>
  <si>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</si>
  <si>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</si>
  <si>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</si>
  <si>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</si>
  <si>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</si>
  <si>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</si>
  <si>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</si>
  <si>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</si>
  <si>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</si>
  <si>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</si>
  <si>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</si>
  <si>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</si>
  <si>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</si>
  <si>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</si>
  <si>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</si>
  <si>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</si>
  <si>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</si>
  <si>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</si>
  <si>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</si>
  <si>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</si>
  <si>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</si>
  <si>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</si>
  <si>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</si>
  <si>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</si>
  <si>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</si>
  <si>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</si>
  <si>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</si>
  <si>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</si>
  <si>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</si>
  <si>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</si>
  <si>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</si>
  <si>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</si>
  <si>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</si>
  <si>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</si>
  <si>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</si>
  <si>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</si>
  <si>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</si>
  <si>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</si>
  <si>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</si>
  <si>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</si>
  <si>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</si>
  <si>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</si>
  <si>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</si>
  <si>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</si>
  <si>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</si>
  <si>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</si>
  <si>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</si>
  <si>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</si>
  <si>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</si>
  <si>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</si>
  <si>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</si>
  <si>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</si>
  <si>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</si>
  <si>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</si>
  <si>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</si>
  <si>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</si>
  <si>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</si>
  <si>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</si>
  <si>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</si>
  <si>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</si>
  <si>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</si>
  <si>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</si>
  <si>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</si>
  <si>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</si>
  <si>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</si>
  <si>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</si>
  <si>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</si>
  <si>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</si>
  <si>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</si>
  <si>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</si>
  <si>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</si>
  <si>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</si>
  <si>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</si>
  <si>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</si>
  <si>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</si>
  <si>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</si>
  <si>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</si>
  <si>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</si>
  <si>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</si>
  <si>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</si>
  <si>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</si>
  <si>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</si>
  <si>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</si>
  <si>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</si>
  <si>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</si>
  <si>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</si>
  <si>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</si>
  <si>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</si>
  <si>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</si>
  <si>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</si>
  <si>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</si>
  <si>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</si>
  <si>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</si>
  <si>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</si>
  <si>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</si>
  <si>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</si>
  <si>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</si>
  <si>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</si>
  <si>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</si>
  <si>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</si>
  <si>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</si>
  <si>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</si>
  <si>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</si>
  <si>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</si>
  <si>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</si>
  <si>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</si>
  <si>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</si>
  <si>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</si>
  <si>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</si>
  <si>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</si>
  <si>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</si>
  <si>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</si>
  <si>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</si>
  <si>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</si>
  <si>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</si>
  <si>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</si>
  <si>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</si>
  <si>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</si>
  <si>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</si>
  <si>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</si>
  <si>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</si>
  <si>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</si>
  <si>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</si>
  <si>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</si>
  <si>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</si>
  <si>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</si>
  <si>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</si>
  <si>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</si>
  <si>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</si>
  <si>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</si>
  <si>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</si>
  <si>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</si>
  <si>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</si>
  <si>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</si>
  <si>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</si>
  <si>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</si>
  <si>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</si>
  <si>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</si>
  <si>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</si>
  <si>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</si>
  <si>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</si>
  <si>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</si>
  <si>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</si>
  <si>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</si>
  <si>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</si>
  <si>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</si>
  <si>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</si>
  <si>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</si>
  <si>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</si>
  <si>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</si>
  <si>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</si>
  <si>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</si>
  <si>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</si>
  <si>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</si>
  <si>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</si>
  <si>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</si>
  <si>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</si>
  <si>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</si>
  <si>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</si>
  <si>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</si>
  <si>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</si>
  <si>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</si>
  <si>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</si>
  <si>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</si>
  <si>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</si>
  <si>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</si>
  <si>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</si>
  <si>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</si>
  <si>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</si>
  <si>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</si>
  <si>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</si>
  <si>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</si>
  <si>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</si>
  <si>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</si>
  <si>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</si>
  <si>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</si>
  <si>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</si>
  <si>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</si>
  <si>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</si>
  <si>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</si>
  <si>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</si>
  <si>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</si>
  <si>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</si>
  <si>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</si>
  <si>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</si>
  <si>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</si>
  <si>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</si>
  <si>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</si>
  <si>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</si>
  <si>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</si>
  <si>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</si>
  <si>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</si>
  <si>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</si>
  <si>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</si>
  <si>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</si>
  <si>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</si>
  <si>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</si>
  <si>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</si>
  <si>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</si>
  <si>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</si>
  <si>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</si>
  <si>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</si>
  <si>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</si>
  <si>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</si>
  <si>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</si>
  <si>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</si>
  <si>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</si>
  <si>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</si>
  <si>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</si>
  <si>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</si>
  <si>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</si>
  <si>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</si>
  <si>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</si>
  <si>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</si>
  <si>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</si>
  <si>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</si>
  <si>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</si>
  <si>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</si>
  <si>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</si>
  <si>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</si>
  <si>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</si>
  <si>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</si>
  <si>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</si>
  <si>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</si>
  <si>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</si>
  <si>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</si>
  <si>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</si>
  <si>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</si>
  <si>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</si>
  <si>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</si>
  <si>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</si>
  <si>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</si>
  <si>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</si>
  <si>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</si>
  <si>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</si>
  <si>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</si>
  <si>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</si>
  <si>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</si>
  <si>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</si>
  <si>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</si>
  <si>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</si>
  <si>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</si>
  <si>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</si>
  <si>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</si>
  <si>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</si>
  <si>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</si>
  <si>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</si>
  <si>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</si>
  <si>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</si>
  <si>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</si>
  <si>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</si>
  <si>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</si>
  <si>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</si>
  <si>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</si>
  <si>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</si>
  <si>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</si>
  <si>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</si>
  <si>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</si>
  <si>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</si>
  <si>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</si>
  <si>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</si>
  <si>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</si>
  <si>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</si>
  <si>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</si>
  <si>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</si>
  <si>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</si>
  <si>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</si>
  <si>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</si>
  <si>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</si>
  <si>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</si>
  <si>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</si>
  <si>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</si>
  <si>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</si>
  <si>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</si>
  <si>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</si>
  <si>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</si>
  <si>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</si>
  <si>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</si>
  <si>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</si>
  <si>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</si>
  <si>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</si>
  <si>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</si>
  <si>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</si>
  <si>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</si>
  <si>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</si>
  <si>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</si>
  <si>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</si>
  <si>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</si>
  <si>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</si>
  <si>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</si>
  <si>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</si>
  <si>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</si>
  <si>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</si>
  <si>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</si>
  <si>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</si>
  <si>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</si>
  <si>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</si>
  <si>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</si>
  <si>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</si>
  <si>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</si>
  <si>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</si>
  <si>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</si>
  <si>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</si>
  <si>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</si>
  <si>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</si>
  <si>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</si>
  <si>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</si>
  <si>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</si>
  <si>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</si>
  <si>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</si>
  <si>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</si>
  <si>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</si>
  <si>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</si>
  <si>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</si>
  <si>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</si>
  <si>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</si>
  <si>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</si>
  <si>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</si>
  <si>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</si>
  <si>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</si>
  <si>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</si>
  <si>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</si>
  <si>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</si>
  <si>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</si>
  <si>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</si>
  <si>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</si>
  <si>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</si>
  <si>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</si>
  <si>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</si>
  <si>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</si>
  <si>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</si>
  <si>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</si>
  <si>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</si>
  <si>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</si>
  <si>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</si>
  <si>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</si>
  <si>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</si>
  <si>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</si>
  <si>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</si>
  <si>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</si>
  <si>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</si>
  <si>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</si>
  <si>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</si>
  <si>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</si>
  <si>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</si>
  <si>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</si>
  <si>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</si>
  <si>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</si>
  <si>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</si>
  <si>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</si>
  <si>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</si>
  <si>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</si>
  <si>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</si>
  <si>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</si>
  <si>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</si>
  <si>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</si>
  <si>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</si>
  <si>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</si>
  <si>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</si>
  <si>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</si>
  <si>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</si>
  <si>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</si>
  <si>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</si>
  <si>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</si>
  <si>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</si>
  <si>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</si>
  <si>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</si>
  <si>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</si>
  <si>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</si>
  <si>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</si>
  <si>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</si>
  <si>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</si>
  <si>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</si>
  <si>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</si>
  <si>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</si>
  <si>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</si>
  <si>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</si>
  <si>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</si>
  <si>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</si>
  <si>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</si>
  <si>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</si>
  <si>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</si>
  <si>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</si>
  <si>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</si>
  <si>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</si>
  <si>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</si>
  <si>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</si>
  <si>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</si>
  <si>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</si>
  <si>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</si>
  <si>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</si>
  <si>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</si>
  <si>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</si>
  <si>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</si>
  <si>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</si>
  <si>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</si>
  <si>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</si>
  <si>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</si>
  <si>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</si>
  <si>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</si>
  <si>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</si>
  <si>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</si>
  <si>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</si>
  <si>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</si>
  <si>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</si>
  <si>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</si>
  <si>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</si>
  <si>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</si>
  <si>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</si>
  <si>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</si>
  <si>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</si>
  <si>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</si>
  <si>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</si>
  <si>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</si>
  <si>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</si>
  <si>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</si>
  <si>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</si>
  <si>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</si>
  <si>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</si>
  <si>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</si>
  <si>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</si>
  <si>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</si>
  <si>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</si>
  <si>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</si>
  <si>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</si>
  <si>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</si>
  <si>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</si>
  <si>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</si>
  <si>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</si>
  <si>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</si>
  <si>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</si>
  <si>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</si>
  <si>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</si>
  <si>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</si>
  <si>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</si>
  <si>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</si>
  <si>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</si>
  <si>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</si>
  <si>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</si>
  <si>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</si>
  <si>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</si>
  <si>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</si>
  <si>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</si>
  <si>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</si>
  <si>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</si>
  <si>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</si>
  <si>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</si>
  <si>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</si>
  <si>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</si>
  <si>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</si>
  <si>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</si>
  <si>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</si>
  <si>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</si>
  <si>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</si>
  <si>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</si>
  <si>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</si>
  <si>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</si>
  <si>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</si>
  <si>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</si>
  <si>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</si>
  <si>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</si>
  <si>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</si>
  <si>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</si>
  <si>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</si>
  <si>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</si>
  <si>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</si>
  <si>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</si>
  <si>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</si>
  <si>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</si>
  <si>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</si>
  <si>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</si>
  <si>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</si>
  <si>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</si>
  <si>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</si>
  <si>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</si>
  <si>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</si>
  <si>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</si>
  <si>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</si>
  <si>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</si>
  <si>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</si>
  <si>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</si>
  <si>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</si>
  <si>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</si>
  <si>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</si>
  <si>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</si>
  <si>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</si>
  <si>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</si>
  <si>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</si>
  <si>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</si>
  <si>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</si>
  <si>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</si>
  <si>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</si>
  <si>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</si>
  <si>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</si>
  <si>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</si>
  <si>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</si>
  <si>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</si>
  <si>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</si>
  <si>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</si>
  <si>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</si>
  <si>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</si>
  <si>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</si>
  <si>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</si>
  <si>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</si>
  <si>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</si>
  <si>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</si>
  <si>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</si>
  <si>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</si>
  <si>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</si>
  <si>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</si>
  <si>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</si>
  <si>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</si>
  <si>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</si>
  <si>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</si>
  <si>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</si>
  <si>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</si>
  <si>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</si>
  <si>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</si>
  <si>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</si>
  <si>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</si>
  <si>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</si>
  <si>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</si>
  <si>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</si>
  <si>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</si>
  <si>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</si>
  <si>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</si>
  <si>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</si>
  <si>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</si>
  <si>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</si>
  <si>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</si>
  <si>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</si>
  <si>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</si>
  <si>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</si>
  <si>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</si>
  <si>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</si>
  <si>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</si>
  <si>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</si>
  <si>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</si>
  <si>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</si>
  <si>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</si>
  <si>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</si>
  <si>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</si>
  <si>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</si>
  <si>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</si>
  <si>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</si>
  <si>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</si>
  <si>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</si>
  <si>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</si>
  <si>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</si>
  <si>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</si>
  <si>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</si>
  <si>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</si>
  <si>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</si>
  <si>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</si>
  <si>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</si>
  <si>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</si>
  <si>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</si>
  <si>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</si>
  <si>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</si>
  <si>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</si>
  <si>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</si>
  <si>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</si>
  <si>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</si>
  <si>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</si>
  <si>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</si>
  <si>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</si>
  <si>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</si>
  <si>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</si>
  <si>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</si>
  <si>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</si>
  <si>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</si>
  <si>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</si>
  <si>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</si>
  <si>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</si>
  <si>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</si>
  <si>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</si>
  <si>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</si>
  <si>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</si>
  <si>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</si>
  <si>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</si>
  <si>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</si>
  <si>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</si>
  <si>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</si>
  <si>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</si>
  <si>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</si>
  <si>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</si>
  <si>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</si>
  <si>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</si>
  <si>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</si>
  <si>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</si>
  <si>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</si>
  <si>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</si>
  <si>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</si>
  <si>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</si>
  <si>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</si>
  <si>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</si>
  <si>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</si>
  <si>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</si>
  <si>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</si>
  <si>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</si>
  <si>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</si>
  <si>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</si>
  <si>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</si>
  <si>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</si>
  <si>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</si>
  <si>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</si>
  <si>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</si>
  <si>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</si>
  <si>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</si>
  <si>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</si>
  <si>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</si>
  <si>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</si>
  <si>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</si>
  <si>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</si>
  <si>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</si>
  <si>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</si>
  <si>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</si>
  <si>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</si>
  <si>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</si>
  <si>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</si>
  <si>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</si>
  <si>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</si>
  <si>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</si>
  <si>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</si>
  <si>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</si>
  <si>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</si>
  <si>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</si>
  <si>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</si>
  <si>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</si>
  <si>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</si>
  <si>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</si>
  <si>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</si>
  <si>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</si>
  <si>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</si>
  <si>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</si>
  <si>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</si>
  <si>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</si>
  <si>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</si>
  <si>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</si>
  <si>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</si>
  <si>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</si>
  <si>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</si>
  <si>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</si>
  <si>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</si>
  <si>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</si>
  <si>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</si>
  <si>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</si>
  <si>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</si>
  <si>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</si>
  <si>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</si>
  <si>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</si>
  <si>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</si>
  <si>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</si>
  <si>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</si>
  <si>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</si>
  <si>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</si>
  <si>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</si>
  <si>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</si>
  <si>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</si>
  <si>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</si>
  <si>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</si>
  <si>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</si>
  <si>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</si>
  <si>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</si>
  <si>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</si>
  <si>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</si>
  <si>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</si>
  <si>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</si>
  <si>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</si>
  <si>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</si>
  <si>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</si>
  <si>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</si>
  <si>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</si>
  <si>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</si>
  <si>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</si>
  <si>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</si>
  <si>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</si>
  <si>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</si>
  <si>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</si>
  <si>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</si>
  <si>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</si>
  <si>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</si>
  <si>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</si>
  <si>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</si>
  <si>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</si>
  <si>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</si>
  <si>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</si>
  <si>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</si>
  <si>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</si>
  <si>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</si>
  <si>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</si>
  <si>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</si>
  <si>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</si>
  <si>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</si>
  <si>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</si>
  <si>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</si>
  <si>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</si>
  <si>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</si>
  <si>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</si>
  <si>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</si>
  <si>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</si>
  <si>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</si>
  <si>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</si>
  <si>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</si>
  <si>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</si>
  <si>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</si>
  <si>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</si>
  <si>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</si>
  <si>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</si>
  <si>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</si>
  <si>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</si>
  <si>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</si>
  <si>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</si>
  <si>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</si>
  <si>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</si>
  <si>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</si>
  <si>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</si>
  <si>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</si>
  <si>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</si>
  <si>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</si>
  <si>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</si>
  <si>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</si>
  <si>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</si>
  <si>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</si>
  <si>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</si>
  <si>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</si>
  <si>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</si>
  <si>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</si>
  <si>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</si>
  <si>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</si>
  <si>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</si>
  <si>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</si>
  <si>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</si>
  <si>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</si>
  <si>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</si>
  <si>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</si>
  <si>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</si>
  <si>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</si>
  <si>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</si>
  <si>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</si>
  <si>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</si>
  <si>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</si>
  <si>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</si>
  <si>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</si>
  <si>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</si>
  <si>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</si>
  <si>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</si>
  <si>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</si>
  <si>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</si>
  <si>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</si>
  <si>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</si>
  <si>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</si>
  <si>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</si>
  <si>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</si>
  <si>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</si>
  <si>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</si>
  <si>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</si>
  <si>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</si>
  <si>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</si>
  <si>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</si>
  <si>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</si>
  <si>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</si>
  <si>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</si>
  <si>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</si>
  <si>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</si>
  <si>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</si>
  <si>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</si>
  <si>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</si>
  <si>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</si>
  <si>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</si>
  <si>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</si>
  <si>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</si>
  <si>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</si>
  <si>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</si>
  <si>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</si>
  <si>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</si>
  <si>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</si>
  <si>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</si>
  <si>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</si>
  <si>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</si>
  <si>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</si>
  <si>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</si>
  <si>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</si>
  <si>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</si>
  <si>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</si>
  <si>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</si>
  <si>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</si>
  <si>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</si>
  <si>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</si>
  <si>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</si>
  <si>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</si>
  <si>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</si>
  <si>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</si>
  <si>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</si>
  <si>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</si>
  <si>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</si>
  <si>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</si>
  <si>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</si>
  <si>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</si>
  <si>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</si>
  <si>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</si>
  <si>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</si>
  <si>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</si>
  <si>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</si>
  <si>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</si>
  <si>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</si>
  <si>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</si>
  <si>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</si>
  <si>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</si>
  <si>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</si>
  <si>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</si>
  <si>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</si>
  <si>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</si>
  <si>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</si>
  <si>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</si>
  <si>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</si>
  <si>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</si>
  <si>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</si>
  <si>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</si>
  <si>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</si>
  <si>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</si>
  <si>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</si>
  <si>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</si>
  <si>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</si>
  <si>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</si>
  <si>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</si>
  <si>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</si>
  <si>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</si>
  <si>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</si>
  <si>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</si>
  <si>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</si>
  <si>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</si>
  <si>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</si>
  <si>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</si>
  <si>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</si>
  <si>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</si>
  <si>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</si>
  <si>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</si>
  <si>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</si>
  <si>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</si>
  <si>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</si>
  <si>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</si>
  <si>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</si>
  <si>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</si>
  <si>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</si>
  <si>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</si>
  <si>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</si>
  <si>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</si>
  <si>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</si>
  <si>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</si>
  <si>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</si>
  <si>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</si>
  <si>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</si>
  <si>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</si>
  <si>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</si>
  <si>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</si>
  <si>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</si>
  <si>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</si>
  <si>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</si>
  <si>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</si>
  <si>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</si>
  <si>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</si>
  <si>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</si>
  <si>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</si>
  <si>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</si>
  <si>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</si>
  <si>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</si>
  <si>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</si>
  <si>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</si>
  <si>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</si>
  <si>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</si>
  <si>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</si>
  <si>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</si>
  <si>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</si>
  <si>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</si>
  <si>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</si>
  <si>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</si>
  <si>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</si>
  <si>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</si>
  <si>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</si>
  <si>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</si>
  <si>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</si>
  <si>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</si>
  <si>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</si>
  <si>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</si>
  <si>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</si>
  <si>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</si>
  <si>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</si>
  <si>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</si>
  <si>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</si>
  <si>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</si>
  <si>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</si>
  <si>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</si>
  <si>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</si>
  <si>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</si>
  <si>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</si>
  <si>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</si>
  <si>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</si>
  <si>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</si>
  <si>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</si>
  <si>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</si>
  <si>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</si>
  <si>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</si>
  <si>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</si>
  <si>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</si>
  <si>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</si>
  <si>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</si>
  <si>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</si>
  <si>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</si>
  <si>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</si>
  <si>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</si>
  <si>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</si>
  <si>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</si>
  <si>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</si>
  <si>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</si>
  <si>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</si>
  <si>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</si>
  <si>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</si>
  <si>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</si>
  <si>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</si>
  <si>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</si>
  <si>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</si>
  <si>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</si>
  <si>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</si>
  <si>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</si>
  <si>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</si>
  <si>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</si>
  <si>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</si>
  <si>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</si>
  <si>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</si>
  <si>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</si>
  <si>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</si>
  <si>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</si>
  <si>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</si>
  <si>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</si>
  <si>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</si>
  <si>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</si>
  <si>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</si>
  <si>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</si>
  <si>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</si>
  <si>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</si>
  <si>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</si>
  <si>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</si>
  <si>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</si>
  <si>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</si>
  <si>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</si>
  <si>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</si>
  <si>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</si>
  <si>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</si>
  <si>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</si>
  <si>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</si>
  <si>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</si>
  <si>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</si>
  <si>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</si>
  <si>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</si>
  <si>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</si>
  <si>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</si>
  <si>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</si>
  <si>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</si>
  <si>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</si>
  <si>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</si>
  <si>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</si>
  <si>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</si>
  <si>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</si>
  <si>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</si>
  <si>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</si>
  <si>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</si>
  <si>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</si>
  <si>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</si>
  <si>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</si>
  <si>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</si>
  <si>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</si>
  <si>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</si>
  <si>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</si>
  <si>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</si>
  <si>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</si>
  <si>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</si>
  <si>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</si>
  <si>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</si>
  <si>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</si>
  <si>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</si>
  <si>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</si>
  <si>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</si>
  <si>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</si>
  <si>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</si>
  <si>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</si>
  <si>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</si>
  <si>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</si>
  <si>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</si>
  <si>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</si>
  <si>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</si>
  <si>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</si>
  <si>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</si>
  <si>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</si>
  <si>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</si>
  <si>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</si>
  <si>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</si>
  <si>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</si>
  <si>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</si>
  <si>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</si>
  <si>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</si>
  <si>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</si>
  <si>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</si>
  <si>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</si>
  <si>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</si>
  <si>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</si>
  <si>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</si>
  <si>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</si>
  <si>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</si>
  <si>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</si>
  <si>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</si>
  <si>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</si>
  <si>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</si>
  <si>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</si>
  <si>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</si>
  <si>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</si>
  <si>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</si>
  <si>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</si>
  <si>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</si>
  <si>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</si>
  <si>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</si>
  <si>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</si>
  <si>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</si>
  <si>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</si>
  <si>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</si>
  <si>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</si>
  <si>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</si>
  <si>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</si>
  <si>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</si>
  <si>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</si>
  <si>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</si>
  <si>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</si>
  <si>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</si>
  <si>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</si>
  <si>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</si>
  <si>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</si>
  <si>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</si>
  <si>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</si>
  <si>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</si>
  <si>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</si>
  <si>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</si>
  <si>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</si>
  <si>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</si>
  <si>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</si>
  <si>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</si>
  <si>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</si>
  <si>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</si>
  <si>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</si>
  <si>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</si>
  <si>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</si>
  <si>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</si>
  <si>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</si>
  <si>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</si>
  <si>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</si>
  <si>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</si>
  <si>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</si>
  <si>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</si>
  <si>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</si>
  <si>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</si>
  <si>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</si>
  <si>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</si>
  <si>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</si>
  <si>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</si>
  <si>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</si>
  <si>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</si>
  <si>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</si>
  <si>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</si>
  <si>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</si>
  <si>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</si>
  <si>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</si>
  <si>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</si>
  <si>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</si>
  <si>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</si>
  <si>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</si>
  <si>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</si>
  <si>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</si>
  <si>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</si>
  <si>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</si>
  <si>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</si>
  <si>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</si>
  <si>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</si>
  <si>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</si>
  <si>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</si>
  <si>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</si>
  <si>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</si>
  <si>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</si>
  <si>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</si>
  <si>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</si>
  <si>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</si>
  <si>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</si>
  <si>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</si>
  <si>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</si>
  <si>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</si>
  <si>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</si>
  <si>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</si>
  <si>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</si>
  <si>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</si>
  <si>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</si>
  <si>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</si>
  <si>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</si>
  <si>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</si>
  <si>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</si>
  <si>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</si>
  <si>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</si>
  <si>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</si>
  <si>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</si>
  <si>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</si>
  <si>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</si>
  <si>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</si>
  <si>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</si>
  <si>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</si>
  <si>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</si>
  <si>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</si>
  <si>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</si>
  <si>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</si>
  <si>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</si>
  <si>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</si>
  <si>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</si>
  <si>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</si>
  <si>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</si>
  <si>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</si>
  <si>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</si>
  <si>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</si>
  <si>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</si>
  <si>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</si>
  <si>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</si>
  <si>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</si>
  <si>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</si>
  <si>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</si>
  <si>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</si>
  <si>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</si>
  <si>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</si>
  <si>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</si>
  <si>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</si>
  <si>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</si>
  <si>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</si>
  <si>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</si>
  <si>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</si>
  <si>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</si>
  <si>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</si>
  <si>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</si>
  <si>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</si>
  <si>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</si>
  <si>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</si>
  <si>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</si>
  <si>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</si>
  <si>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</si>
  <si>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</si>
  <si>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</si>
  <si>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</si>
  <si>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</si>
  <si>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</si>
  <si>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</si>
  <si>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</si>
  <si>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</si>
  <si>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</si>
  <si>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</si>
  <si>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</si>
  <si>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</si>
  <si>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</si>
  <si>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</si>
  <si>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</si>
  <si>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</si>
  <si>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</si>
  <si>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</si>
  <si>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</si>
  <si>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</si>
  <si>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</si>
  <si>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</si>
  <si>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</si>
  <si>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</si>
  <si>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</si>
  <si>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</si>
  <si>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</si>
  <si>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</si>
  <si>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</si>
  <si>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</si>
  <si>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</si>
  <si>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</si>
  <si>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</si>
  <si>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</si>
  <si>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</si>
  <si>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</si>
  <si>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</si>
  <si>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</si>
  <si>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</si>
  <si>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</si>
  <si>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</si>
  <si>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</si>
  <si>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</si>
  <si>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</si>
  <si>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</si>
  <si>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</si>
  <si>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</si>
  <si>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</si>
  <si>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</si>
  <si>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</si>
  <si>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</si>
  <si>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</si>
  <si>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</si>
  <si>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</si>
  <si>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</si>
  <si>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</si>
  <si>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</si>
  <si>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</si>
  <si>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</si>
  <si>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</si>
  <si>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</si>
  <si>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</si>
  <si>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</si>
  <si>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</si>
  <si>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</si>
  <si>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</si>
  <si>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</si>
  <si>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</si>
  <si>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</si>
  <si>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</si>
  <si>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</si>
  <si>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</si>
  <si>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</si>
  <si>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</si>
  <si>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</si>
  <si>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</si>
  <si>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</si>
  <si>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</si>
  <si>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</si>
  <si>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</si>
  <si>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</si>
  <si>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</si>
  <si>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</si>
  <si>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</si>
  <si>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</si>
  <si>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</si>
  <si>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</si>
  <si>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</si>
  <si>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</si>
  <si>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</si>
  <si>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</si>
  <si>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</si>
  <si>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</si>
  <si>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</si>
  <si>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</si>
  <si>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</si>
  <si>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</si>
  <si>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</si>
  <si>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</si>
  <si>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</si>
  <si>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</si>
  <si>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</si>
  <si>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</si>
  <si>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</si>
  <si>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</si>
  <si>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</si>
  <si>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</si>
  <si>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</si>
  <si>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</si>
  <si>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</si>
  <si>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</si>
  <si>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</si>
  <si>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</si>
  <si>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</si>
  <si>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</si>
  <si>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</si>
  <si>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</si>
  <si>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</si>
  <si>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</si>
  <si>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</si>
  <si>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</si>
  <si>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</si>
  <si>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</si>
  <si>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</si>
  <si>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</si>
  <si>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</si>
  <si>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</si>
  <si>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</si>
  <si>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</si>
  <si>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</si>
  <si>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</si>
  <si>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</si>
  <si>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</si>
  <si>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</si>
  <si>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</si>
  <si>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</si>
  <si>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</si>
  <si>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</si>
  <si>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</si>
  <si>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</si>
  <si>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</si>
  <si>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</si>
  <si>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</si>
  <si>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</si>
  <si>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</si>
  <si>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</si>
  <si>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</si>
  <si>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</si>
  <si>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</si>
  <si>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</si>
  <si>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</si>
  <si>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</si>
  <si>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</si>
  <si>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</si>
  <si>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</si>
  <si>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</si>
  <si>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</si>
  <si>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</si>
  <si>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</si>
  <si>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</si>
  <si>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</si>
  <si>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</si>
  <si>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</si>
  <si>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</si>
  <si>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</si>
  <si>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</si>
  <si>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</si>
  <si>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</si>
  <si>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</si>
  <si>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</si>
  <si>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</si>
  <si>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</si>
  <si>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</si>
  <si>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</si>
  <si>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</si>
  <si>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</si>
  <si>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</si>
  <si>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</si>
  <si>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</si>
  <si>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</si>
  <si>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</si>
  <si>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</si>
  <si>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</si>
  <si>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</si>
  <si>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</si>
  <si>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</si>
  <si>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</si>
  <si>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</si>
  <si>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</si>
  <si>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</si>
  <si>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</si>
  <si>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</si>
  <si>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</si>
  <si>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</si>
  <si>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</si>
  <si>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</si>
  <si>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</si>
  <si>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</si>
  <si>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</si>
  <si>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</si>
  <si>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</si>
  <si>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</si>
  <si>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</si>
  <si>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</si>
  <si>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</si>
  <si>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</si>
  <si>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</si>
  <si>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</si>
  <si>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</si>
  <si>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</si>
  <si>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</si>
  <si>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</si>
  <si>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</si>
  <si>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</si>
  <si>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</si>
  <si>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</si>
  <si>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</si>
  <si>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</si>
  <si>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</si>
  <si>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</si>
  <si>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</si>
  <si>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</si>
  <si>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</si>
  <si>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</si>
  <si>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</si>
  <si>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</si>
  <si>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</si>
  <si>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</si>
  <si>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</si>
  <si>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</si>
  <si>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</si>
  <si>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</si>
  <si>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</si>
  <si>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</si>
  <si>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</si>
  <si>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</si>
  <si>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</si>
  <si>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</si>
  <si>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</si>
  <si>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</si>
  <si>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</si>
  <si>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</si>
  <si>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</si>
  <si>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</si>
  <si>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</si>
  <si>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</si>
  <si>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</si>
  <si>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</si>
  <si>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</si>
  <si>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</si>
  <si>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</si>
  <si>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</si>
  <si>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</si>
  <si>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</si>
  <si>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</si>
  <si>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</si>
  <si>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</si>
  <si>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</si>
  <si>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</si>
  <si>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</si>
  <si>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</si>
  <si>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</si>
  <si>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</si>
  <si>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</si>
  <si>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</si>
  <si>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</si>
  <si>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</si>
  <si>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</si>
  <si>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</si>
  <si>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</si>
  <si>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</si>
  <si>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</si>
  <si>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</si>
  <si>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</si>
  <si>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</si>
  <si>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</si>
  <si>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</si>
  <si>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</si>
  <si>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</si>
  <si>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</si>
  <si>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</si>
  <si>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</si>
  <si>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</si>
  <si>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</si>
  <si>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</si>
  <si>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</si>
  <si>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</si>
  <si>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</si>
  <si>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</si>
  <si>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</si>
  <si>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</si>
  <si>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</si>
  <si>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</si>
  <si>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</si>
  <si>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</si>
  <si>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</si>
  <si>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</si>
  <si>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</si>
  <si>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</si>
  <si>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</si>
  <si>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</si>
  <si>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</si>
  <si>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</si>
  <si>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</si>
  <si>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</si>
  <si>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</si>
  <si>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</si>
  <si>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</si>
  <si>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</si>
  <si>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</si>
  <si>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</si>
  <si>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</si>
  <si>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</si>
  <si>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</si>
  <si>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</si>
  <si>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</si>
  <si>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</si>
  <si>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</si>
  <si>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</si>
  <si>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</si>
  <si>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</si>
  <si>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</si>
  <si>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</si>
  <si>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</si>
  <si>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</si>
  <si>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</si>
  <si>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</si>
  <si>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</si>
  <si>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</si>
  <si>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</si>
  <si>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</si>
  <si>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</si>
  <si>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</si>
  <si>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</si>
  <si>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</si>
  <si>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</si>
  <si>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</si>
  <si>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</si>
  <si>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</si>
  <si>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</si>
  <si>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</si>
  <si>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</si>
  <si>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</si>
  <si>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</si>
  <si>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</si>
  <si>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</si>
  <si>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</si>
  <si>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</si>
  <si>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</si>
  <si>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</si>
  <si>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</si>
  <si>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</si>
  <si>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</si>
  <si>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</si>
  <si>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</si>
  <si>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</si>
  <si>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</si>
  <si>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</si>
  <si>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</si>
  <si>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</si>
  <si>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</si>
  <si>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</si>
  <si>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</si>
  <si>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</si>
  <si>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</si>
  <si>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</si>
  <si>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</si>
  <si>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</si>
  <si>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</si>
  <si>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</si>
  <si>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</si>
  <si>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</si>
  <si>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</si>
  <si>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</si>
  <si>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</si>
  <si>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</si>
  <si>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</si>
  <si>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</si>
  <si>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</si>
  <si>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</si>
  <si>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</si>
  <si>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</si>
  <si>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</si>
  <si>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</si>
  <si>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</si>
  <si>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</si>
  <si>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</si>
  <si>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</si>
  <si>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</si>
  <si>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</si>
  <si>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</si>
  <si>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</si>
  <si>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</si>
  <si>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</si>
  <si>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</si>
  <si>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</si>
  <si>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</si>
  <si>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</si>
  <si>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</si>
  <si>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</si>
  <si>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</si>
  <si>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</si>
  <si>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</si>
  <si>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</si>
  <si>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</si>
  <si>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</si>
  <si>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</si>
  <si>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</si>
  <si>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</si>
  <si>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</si>
  <si>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</si>
  <si>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</si>
  <si>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</si>
  <si>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</si>
  <si>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</si>
  <si>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</si>
  <si>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</si>
  <si>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</si>
  <si>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</si>
  <si>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</si>
  <si>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</si>
  <si>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</si>
  <si>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</si>
  <si>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</si>
  <si>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</si>
  <si>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</si>
  <si>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</si>
  <si>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</si>
  <si>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</si>
  <si>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</si>
  <si>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</si>
  <si>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</si>
  <si>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</si>
  <si>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</si>
  <si>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</si>
  <si>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</si>
  <si>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</si>
  <si>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</si>
  <si>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</si>
  <si>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</si>
  <si>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</si>
  <si>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</si>
  <si>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</si>
  <si>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</si>
  <si>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</si>
  <si>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</si>
  <si>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</si>
  <si>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</si>
  <si>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</si>
  <si>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</si>
  <si>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</si>
  <si>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</si>
  <si>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</si>
  <si>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</si>
  <si>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</si>
  <si>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</si>
  <si>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</si>
  <si>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</si>
  <si>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</si>
  <si>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</si>
  <si>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</si>
  <si>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</si>
  <si>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</si>
  <si>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</si>
  <si>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</si>
  <si>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</si>
  <si>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</si>
  <si>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</si>
  <si>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</si>
  <si>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</si>
  <si>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</si>
  <si>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</si>
  <si>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</si>
  <si>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</si>
  <si>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</si>
  <si>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</si>
  <si>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</si>
  <si>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</si>
  <si>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</si>
  <si>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</si>
  <si>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</si>
  <si>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</si>
  <si>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</si>
  <si>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</si>
  <si>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</si>
  <si>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</si>
  <si>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</si>
  <si>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</si>
  <si>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</si>
  <si>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</si>
  <si>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</si>
  <si>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</si>
  <si>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</si>
  <si>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</si>
  <si>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</si>
  <si>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</si>
  <si>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</si>
  <si>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</si>
  <si>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</si>
  <si>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</si>
  <si>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</si>
  <si>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</si>
  <si>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</si>
  <si>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</si>
  <si>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</si>
  <si>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</si>
  <si>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</si>
  <si>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</si>
  <si>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</si>
  <si>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</si>
  <si>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</si>
  <si>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</si>
  <si>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</si>
  <si>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</si>
  <si>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</si>
  <si>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</si>
  <si>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</si>
  <si>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</si>
  <si>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</si>
  <si>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</si>
  <si>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</si>
  <si>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</si>
  <si>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</si>
  <si>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</si>
  <si>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</si>
  <si>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</si>
  <si>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</si>
  <si>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</si>
  <si>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</si>
  <si>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</si>
  <si>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</si>
  <si>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</si>
  <si>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</si>
  <si>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</si>
  <si>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</si>
  <si>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</si>
  <si>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</si>
  <si>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</si>
  <si>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</si>
  <si>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</si>
  <si>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</si>
  <si>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</si>
  <si>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</si>
  <si>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</si>
  <si>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</si>
  <si>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</si>
  <si>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</si>
  <si>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</si>
  <si>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</si>
  <si>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</si>
  <si>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</si>
  <si>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</si>
  <si>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</si>
  <si>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</si>
  <si>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</si>
  <si>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</si>
  <si>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</si>
  <si>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</si>
  <si>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</si>
  <si>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</si>
  <si>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</si>
  <si>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</si>
  <si>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</si>
  <si>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</si>
  <si>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</si>
  <si>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</si>
  <si>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</si>
  <si>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</si>
  <si>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</si>
  <si>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</si>
  <si>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</si>
  <si>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</si>
  <si>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</si>
  <si>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</si>
  <si>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</si>
  <si>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</si>
  <si>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</si>
  <si>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</si>
  <si>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</si>
  <si>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</si>
  <si>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</si>
  <si>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</si>
  <si>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</si>
  <si>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</si>
  <si>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</si>
  <si>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</si>
  <si>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</si>
  <si>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</si>
  <si>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</si>
  <si>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</si>
  <si>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</si>
  <si>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</si>
  <si>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</si>
  <si>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</si>
  <si>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</si>
  <si>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</si>
  <si>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</si>
  <si>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</si>
  <si>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</si>
  <si>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</si>
  <si>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</si>
  <si>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</si>
  <si>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</si>
  <si>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</si>
  <si>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</si>
  <si>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</si>
  <si>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</si>
  <si>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</si>
  <si>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</si>
  <si>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</si>
  <si>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</si>
  <si>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</si>
  <si>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</si>
  <si>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</si>
  <si>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</si>
  <si>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</si>
  <si>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</si>
  <si>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</si>
  <si>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</si>
  <si>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</si>
  <si>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</si>
  <si>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</si>
  <si>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</si>
  <si>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</si>
  <si>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</si>
  <si>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</si>
  <si>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</si>
  <si>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</si>
  <si>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</si>
  <si>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</si>
  <si>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</si>
  <si>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</si>
  <si>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</si>
  <si>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</si>
  <si>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</si>
  <si>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</si>
  <si>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</si>
  <si>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</si>
  <si>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</si>
  <si>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</si>
  <si>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</si>
  <si>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</si>
  <si>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</si>
  <si>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</si>
  <si>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</si>
  <si>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</si>
  <si>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</si>
  <si>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</si>
  <si>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</si>
  <si>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</si>
  <si>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</si>
  <si>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</si>
  <si>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</si>
  <si>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</si>
  <si>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</si>
  <si>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</si>
  <si>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</si>
  <si>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</si>
  <si>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</si>
  <si>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</si>
  <si>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</si>
  <si>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</si>
  <si>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</si>
  <si>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</si>
  <si>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</si>
  <si>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</si>
  <si>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</si>
  <si>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</si>
  <si>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</si>
  <si>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</si>
  <si>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</si>
  <si>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</si>
  <si>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</si>
  <si>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</si>
  <si>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</si>
  <si>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</si>
  <si>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</si>
  <si>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</si>
  <si>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</si>
  <si>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</si>
  <si>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</si>
  <si>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</si>
  <si>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</si>
  <si>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</si>
  <si>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</si>
  <si>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</si>
  <si>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</si>
  <si>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</si>
  <si>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</si>
  <si>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</si>
  <si>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</si>
  <si>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</si>
  <si>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</si>
  <si>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</si>
  <si>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</si>
  <si>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</si>
  <si>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</si>
  <si>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</si>
  <si>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</si>
  <si>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</si>
  <si>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</si>
  <si>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</si>
  <si>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</si>
  <si>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</si>
  <si>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</si>
  <si>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</si>
  <si>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</si>
  <si>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</si>
  <si>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</si>
  <si>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</si>
  <si>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</si>
  <si>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</si>
  <si>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</si>
  <si>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</si>
  <si>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</si>
  <si>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</si>
  <si>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</si>
  <si>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</si>
  <si>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</si>
  <si>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</si>
  <si>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</si>
  <si>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</si>
  <si>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</si>
  <si>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</si>
  <si>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</si>
  <si>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</si>
  <si>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</si>
  <si>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</si>
  <si>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</si>
  <si>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</si>
  <si>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</si>
  <si>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</si>
  <si>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</si>
  <si>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</si>
  <si>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</si>
  <si>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</si>
  <si>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</si>
  <si>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</si>
  <si>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</si>
  <si>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</si>
  <si>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</si>
  <si>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</si>
  <si>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</si>
  <si>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</si>
  <si>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</si>
  <si>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</si>
  <si>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</si>
  <si>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</si>
  <si>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</si>
  <si>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</si>
  <si>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</si>
  <si>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</si>
  <si>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</si>
  <si>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</si>
  <si>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</si>
  <si>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</si>
  <si>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</si>
  <si>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</si>
  <si>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</si>
  <si>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</si>
  <si>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</si>
  <si>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</si>
  <si>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</si>
  <si>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</si>
  <si>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</si>
  <si>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</si>
  <si>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</si>
  <si>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</si>
  <si>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</si>
  <si>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</si>
  <si>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</si>
  <si>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</si>
  <si>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</si>
  <si>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</si>
  <si>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</si>
  <si>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</si>
  <si>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</si>
  <si>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</si>
  <si>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</si>
  <si>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</si>
  <si>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</si>
  <si>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</si>
  <si>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</si>
  <si>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</si>
  <si>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</si>
  <si>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</si>
  <si>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</si>
  <si>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</si>
  <si>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</si>
  <si>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</si>
  <si>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</si>
  <si>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</si>
  <si>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</si>
  <si>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</si>
  <si>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</si>
  <si>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</si>
  <si>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</si>
  <si>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</si>
  <si>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</si>
  <si>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</si>
  <si>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</si>
  <si>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</si>
  <si>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</si>
  <si>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</si>
  <si>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</si>
  <si>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</si>
  <si>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</si>
  <si>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</si>
  <si>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</si>
  <si>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</si>
  <si>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</si>
  <si>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</si>
  <si>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</si>
  <si>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</si>
  <si>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</si>
  <si>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</si>
  <si>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</si>
  <si>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</si>
  <si>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</si>
  <si>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</si>
  <si>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</si>
  <si>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</si>
  <si>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</si>
  <si>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</si>
  <si>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</si>
  <si>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</si>
  <si>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</si>
  <si>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</si>
  <si>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</si>
  <si>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</si>
  <si>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</si>
  <si>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</si>
  <si>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</si>
  <si>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</si>
  <si>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</si>
  <si>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</si>
  <si>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</si>
  <si>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</si>
  <si>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</si>
  <si>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</si>
  <si>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</si>
  <si>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</si>
  <si>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</si>
  <si>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</si>
  <si>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</si>
  <si>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</si>
  <si>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</si>
  <si>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</si>
  <si>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</si>
  <si>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</si>
  <si>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</si>
  <si>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</si>
  <si>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</si>
  <si>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</si>
  <si>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Yes</t>
  </si>
  <si>
    <t>no</t>
  </si>
  <si>
    <t>TITLE</t>
  </si>
  <si>
    <t>FIRST NAME</t>
  </si>
  <si>
    <t>Hawks</t>
  </si>
  <si>
    <t>Lehner</t>
  </si>
  <si>
    <t>Lu</t>
  </si>
  <si>
    <t>Osborne</t>
  </si>
  <si>
    <t>Kadala</t>
  </si>
  <si>
    <t>Baker</t>
  </si>
  <si>
    <t>Macpherson</t>
  </si>
  <si>
    <t>Hallman</t>
  </si>
  <si>
    <t>Moran</t>
  </si>
  <si>
    <t>Benner</t>
  </si>
  <si>
    <t>Fierro Vargas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</si>
  <si>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</si>
  <si>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</si>
  <si>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</si>
  <si>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</si>
  <si>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</si>
  <si>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</si>
  <si>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</si>
  <si>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</si>
  <si>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</si>
  <si>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</si>
  <si>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</si>
  <si>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</si>
  <si>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</si>
  <si>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</si>
  <si>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</si>
  <si>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</si>
  <si>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</si>
  <si>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</si>
  <si>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</si>
  <si>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</si>
  <si>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</si>
  <si>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</si>
  <si>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</si>
  <si>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</si>
  <si>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</si>
  <si>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</si>
  <si>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Grummon</t>
  </si>
  <si>
    <t>Vanwechel</t>
  </si>
  <si>
    <t>Fisher</t>
  </si>
  <si>
    <t>Jenkins</t>
  </si>
  <si>
    <t>Peters</t>
  </si>
  <si>
    <t>Aha</t>
  </si>
  <si>
    <t>McElwain</t>
  </si>
  <si>
    <t>Januszewski</t>
  </si>
  <si>
    <t>Rohne</t>
  </si>
  <si>
    <t>O'Grady</t>
  </si>
  <si>
    <t>De Simone</t>
  </si>
  <si>
    <t>Beckett</t>
  </si>
  <si>
    <t>Sobrilsky</t>
  </si>
  <si>
    <t>Wang</t>
  </si>
  <si>
    <t>Campa</t>
  </si>
  <si>
    <t>Clifford</t>
  </si>
  <si>
    <t>Dalmata</t>
  </si>
  <si>
    <t>Vishik</t>
  </si>
  <si>
    <t>Schorr</t>
  </si>
  <si>
    <t>Lusardi</t>
  </si>
  <si>
    <t>Rayner</t>
  </si>
  <si>
    <t>Voghel</t>
  </si>
  <si>
    <t>Rieth</t>
  </si>
  <si>
    <t>Gollotto</t>
  </si>
  <si>
    <t>Dunn</t>
  </si>
  <si>
    <t>Blitzer</t>
  </si>
  <si>
    <t>Smith</t>
  </si>
  <si>
    <t>Hyland</t>
  </si>
  <si>
    <t>Ducharme</t>
  </si>
  <si>
    <t>Johnson</t>
  </si>
  <si>
    <t>Mutz</t>
  </si>
  <si>
    <t>Lee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</si>
  <si>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</si>
  <si>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</si>
  <si>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</si>
  <si>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</si>
  <si>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</si>
  <si>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</si>
  <si>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</si>
  <si>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</si>
  <si>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</si>
  <si>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</si>
  <si>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</si>
  <si>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</si>
  <si>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</si>
  <si>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</si>
  <si>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</si>
  <si>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</si>
  <si>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</si>
  <si>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</si>
  <si>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</si>
  <si>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Mitchell</t>
  </si>
  <si>
    <t>Cutler</t>
  </si>
  <si>
    <t>Derian</t>
  </si>
  <si>
    <t>Farina</t>
  </si>
  <si>
    <t>Saunders</t>
  </si>
  <si>
    <t>Kratz</t>
  </si>
  <si>
    <t>Boland</t>
  </si>
  <si>
    <t>Van Hout</t>
  </si>
  <si>
    <t>Ramsey</t>
  </si>
  <si>
    <t>Gage</t>
  </si>
  <si>
    <t>Gollins</t>
  </si>
  <si>
    <t>Benestad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</si>
  <si>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</si>
  <si>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</si>
  <si>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</si>
  <si>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</si>
  <si>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</si>
  <si>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</si>
  <si>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</si>
  <si>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</si>
  <si>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</si>
  <si>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</si>
  <si>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</si>
  <si>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</si>
  <si>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</si>
  <si>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</si>
  <si>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</si>
  <si>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</si>
  <si>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</si>
  <si>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</si>
  <si>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</si>
  <si>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</si>
  <si>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</si>
  <si>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</si>
  <si>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</si>
  <si>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</si>
  <si>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</si>
  <si>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Navarro Castro</t>
  </si>
  <si>
    <t>Tice</t>
  </si>
  <si>
    <t>Wolf</t>
  </si>
  <si>
    <t>Oppedal</t>
  </si>
  <si>
    <t>Wright</t>
  </si>
  <si>
    <t>Ellis</t>
  </si>
  <si>
    <t>Taormina</t>
  </si>
  <si>
    <t>Lynch</t>
  </si>
  <si>
    <t>Tavella</t>
  </si>
  <si>
    <t>Neufeld</t>
  </si>
  <si>
    <t>Walhovd</t>
  </si>
  <si>
    <t>Washburn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</si>
  <si>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</si>
  <si>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</si>
  <si>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</si>
  <si>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</si>
  <si>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</si>
  <si>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</si>
  <si>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</si>
  <si>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</si>
  <si>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</si>
  <si>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</si>
  <si>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</si>
  <si>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</si>
  <si>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</si>
  <si>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</si>
  <si>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</si>
  <si>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</si>
  <si>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</si>
  <si>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</si>
  <si>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</si>
  <si>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</si>
  <si>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</si>
  <si>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</si>
  <si>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</si>
  <si>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</si>
  <si>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</si>
  <si>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</si>
  <si>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</si>
  <si>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</si>
  <si>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</si>
  <si>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</si>
  <si>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</si>
  <si>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</si>
  <si>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</si>
  <si>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</si>
  <si>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</si>
  <si>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</si>
  <si>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</si>
  <si>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</si>
  <si>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</si>
  <si>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</si>
  <si>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</si>
  <si>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</si>
  <si>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</si>
  <si>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</si>
  <si>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</si>
  <si>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</si>
  <si>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</si>
  <si>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</si>
  <si>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</si>
  <si>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</si>
  <si>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</si>
  <si>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</si>
  <si>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</si>
  <si>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</si>
  <si>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Garcia Garcia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</si>
  <si>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</si>
  <si>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</si>
  <si>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</si>
  <si>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</si>
  <si>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</si>
  <si>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</si>
  <si>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</si>
  <si>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</si>
  <si>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</si>
  <si>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</si>
  <si>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</si>
  <si>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</si>
  <si>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</si>
  <si>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</si>
  <si>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</si>
  <si>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</si>
  <si>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</si>
  <si>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</si>
  <si>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</si>
  <si>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</si>
  <si>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</si>
  <si>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</si>
  <si>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</si>
  <si>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</si>
  <si>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</si>
  <si>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</si>
  <si>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</si>
  <si>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</si>
  <si>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</si>
  <si>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</si>
  <si>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</si>
  <si>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</si>
  <si>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</si>
  <si>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</si>
  <si>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</si>
  <si>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</si>
  <si>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</si>
  <si>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</si>
  <si>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</si>
  <si>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</si>
  <si>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</si>
  <si>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</si>
  <si>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</si>
  <si>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</si>
  <si>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</si>
  <si>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Hall</t>
  </si>
  <si>
    <t>Reed</t>
  </si>
  <si>
    <t>Frome</t>
  </si>
  <si>
    <t>Creasy</t>
  </si>
  <si>
    <t>Latimer</t>
  </si>
  <si>
    <t>Wei</t>
  </si>
  <si>
    <t>Hayes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</si>
  <si>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</si>
  <si>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</si>
  <si>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</si>
  <si>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</si>
  <si>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</si>
  <si>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</si>
  <si>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</si>
  <si>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</si>
  <si>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</si>
  <si>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</si>
  <si>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</si>
  <si>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</si>
  <si>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</si>
  <si>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</si>
  <si>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Land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</si>
  <si>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</si>
  <si>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</si>
  <si>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</si>
  <si>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</si>
  <si>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</si>
  <si>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</si>
  <si>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</si>
  <si>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</si>
  <si>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</si>
  <si>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</si>
  <si>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</si>
  <si>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</si>
  <si>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</si>
  <si>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</si>
  <si>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</si>
  <si>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</si>
  <si>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</si>
  <si>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</si>
  <si>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</si>
  <si>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</si>
  <si>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</si>
  <si>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</si>
  <si>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</si>
  <si>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</si>
  <si>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</si>
  <si>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</si>
  <si>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</si>
  <si>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</si>
  <si>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</si>
  <si>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</si>
  <si>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</si>
  <si>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</si>
  <si>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</si>
  <si>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Ashley</t>
  </si>
  <si>
    <t>Rindahl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</si>
  <si>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</si>
  <si>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</si>
  <si>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</si>
  <si>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</si>
  <si>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</si>
  <si>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</si>
  <si>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</si>
  <si>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</si>
  <si>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San Juan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</si>
  <si>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</si>
  <si>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</si>
  <si>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</si>
  <si>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</si>
  <si>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</si>
  <si>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</si>
  <si>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</si>
  <si>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</si>
  <si>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</si>
  <si>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</si>
  <si>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</si>
  <si>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</si>
  <si>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</si>
  <si>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</si>
  <si>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</si>
  <si>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</si>
  <si>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</si>
  <si>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</si>
  <si>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</si>
  <si>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Spencer</t>
  </si>
  <si>
    <t>Jarosik</t>
  </si>
  <si>
    <t>Heinzen</t>
  </si>
  <si>
    <t>Kelley</t>
  </si>
  <si>
    <t>Thacker</t>
  </si>
  <si>
    <t>Jeseritz</t>
  </si>
  <si>
    <t>Hohman</t>
  </si>
  <si>
    <t>Hill</t>
  </si>
  <si>
    <t>Kuepfer</t>
  </si>
  <si>
    <t>Kaczmarek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</si>
  <si>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</si>
  <si>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</si>
  <si>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</si>
  <si>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</si>
  <si>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</si>
  <si>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</si>
  <si>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</si>
  <si>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</si>
  <si>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</si>
  <si>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Sanchez Y Torres</t>
  </si>
  <si>
    <t>Daniels</t>
  </si>
  <si>
    <t>Pepp</t>
  </si>
  <si>
    <t>Buechler</t>
  </si>
  <si>
    <t>Buenting</t>
  </si>
  <si>
    <t>Arcand</t>
  </si>
  <si>
    <t>Kesack</t>
  </si>
  <si>
    <t>Post</t>
  </si>
  <si>
    <t>Dunne</t>
  </si>
  <si>
    <t>Kilel</t>
  </si>
  <si>
    <t>Nicholson</t>
  </si>
  <si>
    <t>Susmann</t>
  </si>
  <si>
    <t>Harsh</t>
  </si>
  <si>
    <t>Pocasangre</t>
  </si>
  <si>
    <t>Martinez Lopez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</si>
  <si>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</si>
  <si>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</si>
  <si>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</si>
  <si>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</si>
  <si>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</si>
  <si>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</si>
  <si>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</si>
  <si>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</si>
  <si>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</si>
  <si>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</si>
  <si>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</si>
  <si>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</si>
  <si>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</si>
  <si>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</si>
  <si>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</si>
  <si>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</si>
  <si>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</si>
  <si>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</si>
  <si>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</si>
  <si>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</si>
  <si>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</si>
  <si>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</si>
  <si>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</si>
  <si>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</si>
  <si>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</si>
  <si>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</si>
  <si>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</si>
  <si>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</si>
  <si>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</si>
  <si>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</si>
  <si>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</si>
  <si>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</si>
  <si>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</si>
  <si>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</si>
  <si>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</si>
  <si>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</si>
  <si>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</si>
  <si>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Martin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</si>
  <si>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</si>
  <si>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</si>
  <si>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</si>
  <si>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</si>
  <si>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</si>
  <si>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</si>
  <si>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</si>
  <si>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</si>
  <si>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</si>
  <si>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</si>
  <si>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</si>
  <si>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</si>
  <si>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</si>
  <si>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</si>
  <si>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</si>
  <si>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</si>
  <si>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</si>
  <si>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</si>
  <si>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</si>
  <si>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</si>
  <si>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</si>
  <si>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</si>
  <si>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</si>
  <si>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</si>
  <si>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</si>
  <si>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</si>
  <si>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</si>
  <si>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</si>
  <si>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</si>
  <si>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</si>
  <si>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</si>
  <si>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</si>
  <si>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</si>
  <si>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</si>
  <si>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</si>
  <si>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</si>
  <si>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</si>
  <si>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Kelly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</si>
  <si>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</si>
  <si>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</si>
  <si>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</si>
  <si>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</si>
  <si>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</si>
  <si>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</si>
  <si>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</si>
  <si>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</si>
  <si>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Jamieson</t>
  </si>
  <si>
    <t>Dufeal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</si>
  <si>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</si>
  <si>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</si>
  <si>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</si>
  <si>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</si>
  <si>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</si>
  <si>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</si>
  <si>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</si>
  <si>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</si>
  <si>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</si>
  <si>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</si>
  <si>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</si>
  <si>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</si>
  <si>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</si>
  <si>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</si>
  <si>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</si>
  <si>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</si>
  <si>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</si>
  <si>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</si>
  <si>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</si>
  <si>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</si>
  <si>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</si>
  <si>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</si>
  <si>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</si>
  <si>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Ryan</t>
  </si>
  <si>
    <t>Marion</t>
  </si>
  <si>
    <t>Raffetto</t>
  </si>
  <si>
    <t>Oehlke</t>
  </si>
  <si>
    <t>Sudol</t>
  </si>
  <si>
    <t>Van Es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</si>
  <si>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</si>
  <si>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</si>
  <si>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</si>
  <si>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</si>
  <si>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</si>
  <si>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</si>
  <si>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</si>
  <si>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</si>
  <si>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</si>
  <si>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</si>
  <si>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</si>
  <si>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</si>
  <si>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</si>
  <si>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</si>
  <si>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Halfmann</t>
  </si>
  <si>
    <t>Klapper</t>
  </si>
  <si>
    <t>George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</si>
  <si>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</si>
  <si>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</si>
  <si>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</si>
  <si>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</si>
  <si>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</si>
  <si>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</si>
  <si>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</si>
  <si>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</si>
  <si>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</si>
  <si>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</si>
  <si>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</si>
  <si>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</si>
  <si>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</si>
  <si>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</si>
  <si>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</si>
  <si>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</si>
  <si>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</si>
  <si>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</si>
  <si>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</si>
  <si>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</si>
  <si>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</si>
  <si>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</si>
  <si>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Craig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</si>
  <si>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</si>
  <si>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</si>
  <si>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</si>
  <si>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</si>
  <si>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</si>
  <si>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</si>
  <si>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</si>
  <si>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</si>
  <si>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</si>
  <si>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</si>
  <si>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</si>
  <si>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</si>
  <si>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</si>
  <si>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</si>
  <si>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</si>
  <si>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</si>
  <si>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</si>
  <si>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</si>
  <si>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</si>
  <si>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</si>
  <si>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</si>
  <si>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</si>
  <si>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</si>
  <si>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</si>
  <si>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</si>
  <si>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</si>
  <si>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</si>
  <si>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</si>
  <si>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</si>
  <si>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</si>
  <si>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</si>
  <si>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</si>
  <si>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</si>
  <si>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</si>
  <si>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</si>
  <si>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</si>
  <si>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</si>
  <si>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</si>
  <si>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</si>
  <si>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</si>
  <si>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</si>
  <si>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</si>
  <si>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</si>
  <si>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</si>
  <si>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</si>
  <si>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</si>
  <si>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</si>
  <si>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</si>
  <si>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</si>
  <si>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</si>
  <si>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</si>
  <si>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</si>
  <si>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</si>
  <si>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</si>
  <si>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</si>
  <si>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</si>
  <si>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</si>
  <si>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</si>
  <si>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Scott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</si>
  <si>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</si>
  <si>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</si>
  <si>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</si>
  <si>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</si>
  <si>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</si>
  <si>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</si>
  <si>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</si>
  <si>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</si>
  <si>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</si>
  <si>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</si>
  <si>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</si>
  <si>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</si>
  <si>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</si>
  <si>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</si>
  <si>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</si>
  <si>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</si>
  <si>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</si>
  <si>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</si>
  <si>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</si>
  <si>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</si>
  <si>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</si>
  <si>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</si>
  <si>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</si>
  <si>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</si>
  <si>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</si>
  <si>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</si>
  <si>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</si>
  <si>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</si>
  <si>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</si>
  <si>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</si>
  <si>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</si>
  <si>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</si>
  <si>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</si>
  <si>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</si>
  <si>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</si>
  <si>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</si>
  <si>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</si>
  <si>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</si>
  <si>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</si>
  <si>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</si>
  <si>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</si>
  <si>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</si>
  <si>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</si>
  <si>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</si>
  <si>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</si>
  <si>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</si>
  <si>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</si>
  <si>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Haley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</si>
  <si>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</si>
  <si>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</si>
  <si>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</si>
  <si>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</si>
  <si>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</si>
  <si>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</si>
  <si>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</si>
  <si>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</si>
  <si>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</si>
  <si>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</si>
  <si>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</si>
  <si>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</si>
  <si>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</si>
  <si>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</si>
  <si>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</si>
  <si>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</si>
  <si>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</si>
  <si>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</si>
  <si>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</si>
  <si>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</si>
  <si>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</si>
  <si>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</si>
  <si>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</si>
  <si>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</si>
  <si>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</si>
  <si>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</si>
  <si>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</si>
  <si>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</si>
  <si>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</si>
  <si>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Mason Cox</t>
  </si>
  <si>
    <t>Thompson</t>
  </si>
  <si>
    <t>Nelson</t>
  </si>
  <si>
    <t>Forte</t>
  </si>
  <si>
    <t>Corona Iturriaga</t>
  </si>
  <si>
    <t>McCollum</t>
  </si>
  <si>
    <t>Hevner</t>
  </si>
  <si>
    <t>Looi</t>
  </si>
  <si>
    <t>Power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</si>
  <si>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</si>
  <si>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</si>
  <si>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</si>
  <si>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</si>
  <si>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</si>
  <si>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</si>
  <si>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</si>
  <si>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</si>
  <si>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</si>
  <si>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</si>
  <si>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</si>
  <si>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</si>
  <si>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</si>
  <si>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</si>
  <si>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</si>
  <si>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</si>
  <si>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</si>
  <si>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</si>
  <si>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</si>
  <si>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</si>
  <si>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</si>
  <si>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</si>
  <si>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</si>
  <si>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</si>
  <si>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</si>
  <si>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</si>
  <si>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</si>
  <si>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</si>
  <si>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</si>
  <si>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Stanley Torres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</si>
  <si>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</si>
  <si>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</si>
  <si>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</si>
  <si>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</si>
  <si>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</si>
  <si>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</si>
  <si>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</si>
  <si>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</si>
  <si>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</si>
  <si>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</si>
  <si>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</si>
  <si>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</si>
  <si>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</si>
  <si>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</si>
  <si>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</si>
  <si>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</si>
  <si>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</si>
  <si>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</si>
  <si>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</si>
  <si>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</si>
  <si>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</si>
  <si>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</si>
  <si>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</si>
  <si>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</si>
  <si>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</si>
  <si>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</si>
  <si>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</si>
  <si>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</si>
  <si>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</si>
  <si>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</si>
  <si>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</si>
  <si>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</si>
  <si>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</si>
  <si>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</si>
  <si>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</si>
  <si>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</si>
  <si>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</si>
  <si>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</si>
  <si>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</si>
  <si>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</si>
  <si>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</si>
  <si>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</si>
  <si>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</si>
  <si>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</si>
  <si>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Taylor</t>
  </si>
  <si>
    <t>McSween</t>
  </si>
  <si>
    <t>Schubert</t>
  </si>
  <si>
    <t>Lalanne</t>
  </si>
  <si>
    <t>Arellano</t>
  </si>
  <si>
    <t>Charette</t>
  </si>
  <si>
    <t>Pena 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</si>
  <si>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</si>
  <si>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</si>
  <si>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</si>
  <si>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</si>
  <si>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</si>
  <si>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</si>
  <si>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</si>
  <si>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</si>
  <si>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</si>
  <si>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</si>
  <si>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</si>
  <si>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</si>
  <si>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</si>
  <si>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</si>
  <si>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</si>
  <si>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</si>
  <si>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</si>
  <si>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</si>
  <si>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</si>
  <si>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</si>
  <si>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</si>
  <si>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</si>
  <si>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</si>
  <si>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</si>
  <si>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</si>
  <si>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</si>
  <si>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</si>
  <si>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</si>
  <si>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</si>
  <si>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</si>
  <si>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</si>
  <si>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</si>
  <si>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</si>
  <si>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</si>
  <si>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</si>
  <si>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</si>
  <si>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</si>
  <si>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</si>
  <si>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</si>
  <si>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</si>
  <si>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</si>
  <si>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</si>
  <si>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</si>
  <si>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</si>
  <si>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</si>
  <si>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</si>
  <si>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</si>
  <si>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</si>
  <si>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</si>
  <si>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</si>
  <si>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</si>
  <si>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</si>
  <si>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</si>
  <si>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</si>
  <si>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</si>
  <si>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</si>
  <si>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</si>
  <si>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</si>
  <si>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</si>
  <si>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</si>
  <si>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</si>
  <si>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</si>
  <si>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</si>
  <si>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</si>
  <si>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</si>
  <si>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</si>
  <si>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</si>
  <si>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</si>
  <si>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</si>
  <si>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</si>
  <si>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</si>
  <si>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</si>
  <si>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</si>
  <si>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</si>
  <si>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</si>
  <si>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</si>
  <si>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</si>
  <si>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</si>
  <si>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</si>
  <si>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</si>
  <si>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</si>
  <si>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Imbalzano Zegar</t>
  </si>
  <si>
    <t>Triedman</t>
  </si>
  <si>
    <t>Lovuolo</t>
  </si>
  <si>
    <t>Chung</t>
  </si>
  <si>
    <t>Newsom</t>
  </si>
  <si>
    <t>Harrington</t>
  </si>
  <si>
    <t>Hoffman</t>
  </si>
  <si>
    <t>Van Vugt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</si>
  <si>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</si>
  <si>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</si>
  <si>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</si>
  <si>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</si>
  <si>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</si>
  <si>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</si>
  <si>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</si>
  <si>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</si>
  <si>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</si>
  <si>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Mudy-Mader</t>
  </si>
  <si>
    <t>Woo</t>
  </si>
  <si>
    <t>Sheppard</t>
  </si>
  <si>
    <t>Doran</t>
  </si>
  <si>
    <t>Labrosse</t>
  </si>
  <si>
    <t>Thomas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</si>
  <si>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</si>
  <si>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</si>
  <si>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</si>
  <si>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</si>
  <si>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</si>
  <si>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</si>
  <si>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</si>
  <si>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</si>
  <si>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</si>
  <si>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</si>
  <si>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</si>
  <si>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</si>
  <si>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</si>
  <si>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</si>
  <si>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</si>
  <si>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</si>
  <si>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</si>
  <si>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</si>
  <si>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</si>
  <si>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</si>
  <si>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</si>
  <si>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</si>
  <si>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</si>
  <si>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</si>
  <si>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</si>
  <si>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</si>
  <si>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</si>
  <si>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</si>
  <si>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</si>
  <si>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</si>
  <si>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</si>
  <si>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</si>
  <si>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</si>
  <si>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</si>
  <si>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</si>
  <si>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</si>
  <si>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</si>
  <si>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</si>
  <si>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</si>
  <si>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</si>
  <si>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</si>
  <si>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</si>
  <si>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</si>
  <si>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</si>
  <si>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</si>
  <si>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</si>
  <si>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</si>
  <si>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</si>
  <si>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</si>
  <si>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</si>
  <si>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</si>
  <si>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</si>
  <si>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</si>
  <si>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</si>
  <si>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</si>
  <si>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</si>
  <si>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</si>
  <si>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</si>
  <si>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</si>
  <si>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</si>
  <si>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</si>
  <si>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</si>
  <si>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</si>
  <si>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</si>
  <si>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</si>
  <si>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</si>
  <si>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</si>
  <si>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</si>
  <si>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</si>
  <si>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</si>
  <si>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</si>
  <si>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</si>
  <si>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</si>
  <si>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</si>
  <si>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</si>
  <si>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</si>
  <si>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</si>
  <si>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</si>
  <si>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</si>
  <si>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</si>
  <si>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</si>
  <si>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</si>
  <si>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</si>
  <si>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</si>
  <si>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</si>
  <si>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</si>
  <si>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</si>
  <si>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</si>
  <si>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</si>
  <si>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</si>
  <si>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</si>
  <si>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</si>
  <si>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</si>
  <si>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</si>
  <si>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</si>
  <si>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Reyes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</si>
  <si>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</si>
  <si>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</si>
  <si>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</si>
  <si>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</si>
  <si>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</si>
  <si>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</si>
  <si>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</si>
  <si>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</si>
  <si>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</si>
  <si>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</si>
  <si>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</si>
  <si>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</si>
  <si>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</si>
  <si>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</si>
  <si>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</si>
  <si>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</si>
  <si>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</si>
  <si>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</si>
  <si>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</si>
  <si>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Gardner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</si>
  <si>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</si>
  <si>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</si>
  <si>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</si>
  <si>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</si>
  <si>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</si>
  <si>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</si>
  <si>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</si>
  <si>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</si>
  <si>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</si>
  <si>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</si>
  <si>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</si>
  <si>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</si>
  <si>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</si>
  <si>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</si>
  <si>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</si>
  <si>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</si>
  <si>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</si>
  <si>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</si>
  <si>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</si>
  <si>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</si>
  <si>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</si>
  <si>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</si>
  <si>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</si>
  <si>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Vallejo Sarmiento</t>
  </si>
  <si>
    <t>Beisheim</t>
  </si>
  <si>
    <t>Lenhoff</t>
  </si>
  <si>
    <t>Wehrwein</t>
  </si>
  <si>
    <t>Markowitz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</si>
  <si>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</si>
  <si>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</si>
  <si>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</si>
  <si>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</si>
  <si>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</si>
  <si>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</si>
  <si>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</si>
  <si>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</si>
  <si>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</si>
  <si>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</si>
  <si>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</si>
  <si>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</si>
  <si>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</si>
  <si>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</si>
  <si>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</si>
  <si>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</si>
  <si>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</si>
  <si>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</si>
  <si>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</si>
  <si>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</si>
  <si>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</si>
  <si>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</si>
  <si>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</si>
  <si>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</si>
  <si>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</si>
  <si>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</si>
  <si>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</si>
  <si>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</si>
  <si>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</si>
  <si>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</si>
  <si>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Paul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</si>
  <si>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</si>
  <si>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</si>
  <si>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</si>
  <si>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</si>
  <si>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</si>
  <si>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</si>
  <si>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</si>
  <si>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</si>
  <si>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</si>
  <si>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</si>
  <si>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</si>
  <si>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</si>
  <si>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</si>
  <si>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</si>
  <si>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</si>
  <si>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</si>
  <si>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</si>
  <si>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</si>
  <si>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</si>
  <si>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</si>
  <si>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</si>
  <si>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</si>
  <si>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</si>
  <si>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</si>
  <si>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Lynn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</si>
  <si>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</si>
  <si>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</si>
  <si>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</si>
  <si>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</si>
  <si>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</si>
  <si>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</si>
  <si>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</si>
  <si>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</si>
  <si>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</si>
  <si>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</si>
  <si>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</si>
  <si>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</si>
  <si>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</si>
  <si>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</si>
  <si>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</si>
  <si>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</si>
  <si>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</si>
  <si>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</si>
  <si>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</si>
  <si>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</si>
  <si>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</si>
  <si>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</si>
  <si>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</si>
  <si>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</si>
  <si>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</si>
  <si>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</si>
  <si>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</si>
  <si>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</si>
  <si>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</si>
  <si>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</si>
  <si>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</si>
  <si>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</si>
  <si>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</si>
  <si>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</si>
  <si>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</si>
  <si>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</si>
  <si>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</si>
  <si>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</si>
  <si>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</si>
  <si>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</si>
  <si>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</si>
  <si>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</si>
  <si>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</si>
  <si>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</si>
  <si>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</si>
  <si>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</si>
  <si>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</si>
  <si>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</si>
  <si>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</si>
  <si>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</si>
  <si>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Evans Marke</t>
  </si>
  <si>
    <t>Samland</t>
  </si>
  <si>
    <t>Shapiro</t>
  </si>
  <si>
    <t>Snitzer</t>
  </si>
  <si>
    <t>Herra Arroyo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</si>
  <si>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</si>
  <si>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</si>
  <si>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</si>
  <si>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</si>
  <si>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</si>
  <si>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</si>
  <si>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</si>
  <si>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</si>
  <si>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Blake</t>
  </si>
  <si>
    <t>Langerak</t>
  </si>
  <si>
    <t>Bonilla</t>
  </si>
  <si>
    <t>Ciabattoni</t>
  </si>
  <si>
    <t>Escanero Palmer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</si>
  <si>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</si>
  <si>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</si>
  <si>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</si>
  <si>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</si>
  <si>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</si>
  <si>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</si>
  <si>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</si>
  <si>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</si>
  <si>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</si>
  <si>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</si>
  <si>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</si>
  <si>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</si>
  <si>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</si>
  <si>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</si>
  <si>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</si>
  <si>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</si>
  <si>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</si>
  <si>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</si>
  <si>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</si>
  <si>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</si>
  <si>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</si>
  <si>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Patrick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</si>
  <si>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</si>
  <si>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</si>
  <si>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</si>
  <si>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</si>
  <si>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</si>
  <si>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</si>
  <si>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</si>
  <si>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</si>
  <si>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</si>
  <si>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</si>
  <si>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</si>
  <si>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</si>
  <si>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</si>
  <si>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Van De Kamp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</si>
  <si>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</si>
  <si>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</si>
  <si>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</si>
  <si>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</si>
  <si>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</si>
  <si>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</si>
  <si>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</si>
  <si>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</si>
  <si>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</si>
  <si>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</si>
  <si>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</si>
  <si>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</si>
  <si>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De Mata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</si>
  <si>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</si>
  <si>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</si>
  <si>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</si>
  <si>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</si>
  <si>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</si>
  <si>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</si>
  <si>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</si>
  <si>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</si>
  <si>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</si>
  <si>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</si>
  <si>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</si>
  <si>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</si>
  <si>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</si>
  <si>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</si>
  <si>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</si>
  <si>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</si>
  <si>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Ainsley</t>
  </si>
  <si>
    <t>Overpeck</t>
  </si>
  <si>
    <t>Levine</t>
  </si>
  <si>
    <t>Jean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</si>
  <si>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</si>
  <si>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</si>
  <si>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</si>
  <si>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</si>
  <si>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</si>
  <si>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</si>
  <si>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</si>
  <si>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</si>
  <si>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</si>
  <si>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</si>
  <si>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</si>
  <si>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</si>
  <si>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</si>
  <si>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</si>
  <si>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</si>
  <si>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</si>
  <si>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</si>
  <si>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</si>
  <si>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</si>
  <si>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</si>
  <si>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</si>
  <si>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</si>
  <si>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</si>
  <si>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</si>
  <si>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</si>
  <si>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</si>
  <si>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</si>
  <si>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</si>
  <si>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</si>
  <si>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</si>
  <si>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</si>
  <si>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</si>
  <si>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</si>
  <si>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</si>
  <si>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</si>
  <si>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</si>
  <si>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</si>
  <si>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</si>
  <si>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</si>
  <si>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</si>
  <si>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</si>
  <si>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</si>
  <si>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</si>
  <si>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</si>
  <si>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</si>
  <si>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</si>
  <si>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</si>
  <si>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</si>
  <si>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</si>
  <si>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</si>
  <si>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</si>
  <si>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</si>
  <si>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</si>
  <si>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</si>
  <si>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</si>
  <si>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</si>
  <si>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</si>
  <si>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</si>
  <si>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</si>
  <si>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</si>
  <si>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</si>
  <si>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</si>
  <si>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Davidson</t>
  </si>
  <si>
    <t>McGraw</t>
  </si>
  <si>
    <t>Fellure</t>
  </si>
  <si>
    <t>Sanford</t>
  </si>
  <si>
    <t>Wrenn</t>
  </si>
  <si>
    <t>Lindsey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</si>
  <si>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</si>
  <si>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</si>
  <si>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</si>
  <si>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</si>
  <si>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</si>
  <si>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</si>
  <si>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</si>
  <si>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</si>
  <si>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</si>
  <si>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Julia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</si>
  <si>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</si>
  <si>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</si>
  <si>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</si>
  <si>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</si>
  <si>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</si>
  <si>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</si>
  <si>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</si>
  <si>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</si>
  <si>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</si>
  <si>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</si>
  <si>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</si>
  <si>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</si>
  <si>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</si>
  <si>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</si>
  <si>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</si>
  <si>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</si>
  <si>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</si>
  <si>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</si>
  <si>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</si>
  <si>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</si>
  <si>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</si>
  <si>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</si>
  <si>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</si>
  <si>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</si>
  <si>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</si>
  <si>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</si>
  <si>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</si>
  <si>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Barrera Munoz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</si>
  <si>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</si>
  <si>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</si>
  <si>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</si>
  <si>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</si>
  <si>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</si>
  <si>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</si>
  <si>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</si>
  <si>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</si>
  <si>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</si>
  <si>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</si>
  <si>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</si>
  <si>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</si>
  <si>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</si>
  <si>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</si>
  <si>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</si>
  <si>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</si>
  <si>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</si>
  <si>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</si>
  <si>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</si>
  <si>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</si>
  <si>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</si>
  <si>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</si>
  <si>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Douglas</t>
  </si>
  <si>
    <t>Tecklenburg</t>
  </si>
  <si>
    <t>Schenck</t>
  </si>
  <si>
    <t>Blendell</t>
  </si>
  <si>
    <t>Parodi</t>
  </si>
  <si>
    <t>Morgan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</si>
  <si>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</si>
  <si>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</si>
  <si>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</si>
  <si>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</si>
  <si>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</si>
  <si>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</si>
  <si>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</si>
  <si>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</si>
  <si>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</si>
  <si>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</si>
  <si>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Do Prado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</si>
  <si>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</si>
  <si>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</si>
  <si>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</si>
  <si>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</si>
  <si>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</si>
  <si>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</si>
  <si>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</si>
  <si>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</si>
  <si>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Todd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</si>
  <si>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</si>
  <si>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</si>
  <si>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</si>
  <si>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</si>
  <si>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</si>
  <si>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</si>
  <si>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</si>
  <si>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</si>
  <si>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</si>
  <si>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</si>
  <si>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</si>
  <si>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</si>
  <si>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</si>
  <si>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</si>
  <si>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Sanchez Antognini</t>
  </si>
  <si>
    <t>Condon</t>
  </si>
  <si>
    <t>Magato</t>
  </si>
  <si>
    <t>Dombrowski</t>
  </si>
  <si>
    <t>Ohara</t>
  </si>
  <si>
    <t>Cifuentes Fetiva</t>
  </si>
  <si>
    <t>Keno</t>
  </si>
  <si>
    <t>Bruce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</si>
  <si>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</si>
  <si>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</si>
  <si>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</si>
  <si>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</si>
  <si>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</si>
  <si>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</si>
  <si>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</si>
  <si>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</si>
  <si>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</si>
  <si>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</si>
  <si>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</si>
  <si>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</si>
  <si>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</si>
  <si>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</si>
  <si>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</si>
  <si>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</si>
  <si>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</si>
  <si>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</si>
  <si>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</si>
  <si>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</si>
  <si>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</si>
  <si>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</si>
  <si>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</si>
  <si>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</si>
  <si>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</si>
  <si>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</si>
  <si>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Casey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</si>
  <si>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</si>
  <si>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</si>
  <si>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</si>
  <si>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</si>
  <si>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</si>
  <si>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</si>
  <si>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</si>
  <si>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</si>
  <si>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</si>
  <si>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</si>
  <si>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Frank</t>
  </si>
  <si>
    <t>Shanley</t>
  </si>
  <si>
    <t>Mancebo Garcia</t>
  </si>
  <si>
    <t>Keehan</t>
  </si>
  <si>
    <t>Mahaney</t>
  </si>
  <si>
    <t>Nolan</t>
  </si>
  <si>
    <t>Sobrino</t>
  </si>
  <si>
    <t>Gennaro</t>
  </si>
  <si>
    <t>Mayer</t>
  </si>
  <si>
    <t>Becker</t>
  </si>
  <si>
    <t>Platt</t>
  </si>
  <si>
    <t>Brodeur</t>
  </si>
  <si>
    <t>Knight Pech</t>
  </si>
  <si>
    <t>Jubinski</t>
  </si>
  <si>
    <t>Wall</t>
  </si>
  <si>
    <t>McKay</t>
  </si>
  <si>
    <t>Oh</t>
  </si>
  <si>
    <t>Kessell</t>
  </si>
  <si>
    <t>Hidalgo Zambrano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</si>
  <si>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</si>
  <si>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</si>
  <si>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</si>
  <si>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</si>
  <si>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</si>
  <si>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</si>
  <si>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</si>
  <si>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</si>
  <si>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</si>
  <si>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</si>
  <si>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</si>
  <si>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</si>
  <si>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</si>
  <si>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</si>
  <si>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</si>
  <si>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</si>
  <si>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</si>
  <si>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</si>
  <si>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</si>
  <si>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</si>
  <si>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</si>
  <si>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</si>
  <si>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</si>
  <si>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</si>
  <si>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</si>
  <si>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</si>
  <si>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</si>
  <si>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</si>
  <si>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</si>
  <si>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</si>
  <si>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</si>
  <si>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</si>
  <si>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Simon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</si>
  <si>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</si>
  <si>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</si>
  <si>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</si>
  <si>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</si>
  <si>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</si>
  <si>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</si>
  <si>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</si>
  <si>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</si>
  <si>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</si>
  <si>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</si>
  <si>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</si>
  <si>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</si>
  <si>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</si>
  <si>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</si>
  <si>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</si>
  <si>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</si>
  <si>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</si>
  <si>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</si>
  <si>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</si>
  <si>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</si>
  <si>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</si>
  <si>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</si>
  <si>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</si>
  <si>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</si>
  <si>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</si>
  <si>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</si>
  <si>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</si>
  <si>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</si>
  <si>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</si>
  <si>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</si>
  <si>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</si>
  <si>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</si>
  <si>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</si>
  <si>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</si>
  <si>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</si>
  <si>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</si>
  <si>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</si>
  <si>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</si>
  <si>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</si>
  <si>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</si>
  <si>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</si>
  <si>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</si>
  <si>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</si>
  <si>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</si>
  <si>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</si>
  <si>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</si>
  <si>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</si>
  <si>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</si>
  <si>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</si>
  <si>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</si>
  <si>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Marcus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</si>
  <si>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</si>
  <si>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</si>
  <si>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</si>
  <si>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</si>
  <si>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</si>
  <si>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</si>
  <si>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</si>
  <si>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</si>
  <si>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</si>
  <si>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</si>
  <si>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</si>
  <si>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</si>
  <si>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</si>
  <si>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</si>
  <si>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</si>
  <si>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</si>
  <si>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</si>
  <si>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</si>
  <si>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</si>
  <si>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</si>
  <si>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</si>
  <si>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</si>
  <si>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</si>
  <si>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</si>
  <si>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</si>
  <si>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</si>
  <si>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</si>
  <si>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</si>
  <si>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De Jesus</t>
  </si>
  <si>
    <t>Bartus</t>
  </si>
  <si>
    <t>Stevens</t>
  </si>
  <si>
    <t>Rich</t>
  </si>
  <si>
    <t>Fayter</t>
  </si>
  <si>
    <t>Parise</t>
  </si>
  <si>
    <t>Andrew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</si>
  <si>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</si>
  <si>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</si>
  <si>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</si>
  <si>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</si>
  <si>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</si>
  <si>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</si>
  <si>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</si>
  <si>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</si>
  <si>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</si>
  <si>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Chandler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</si>
  <si>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</si>
  <si>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</si>
  <si>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</si>
  <si>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</si>
  <si>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</si>
  <si>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</si>
  <si>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</si>
  <si>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</si>
  <si>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</si>
  <si>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</si>
  <si>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</si>
  <si>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</si>
  <si>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</si>
  <si>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Brian</t>
  </si>
  <si>
    <t>Fox</t>
  </si>
  <si>
    <t>Traver</t>
  </si>
  <si>
    <t>Quick</t>
  </si>
  <si>
    <t>Theriot</t>
  </si>
  <si>
    <t>Michalis</t>
  </si>
  <si>
    <t>Tjong Clemons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</si>
  <si>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</si>
  <si>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</si>
  <si>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</si>
  <si>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</si>
  <si>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</si>
  <si>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</si>
  <si>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</si>
  <si>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</si>
  <si>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</si>
  <si>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</si>
  <si>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</si>
  <si>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</si>
  <si>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</si>
  <si>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Anthony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</si>
  <si>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</si>
  <si>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</si>
  <si>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</si>
  <si>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</si>
  <si>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</si>
  <si>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</si>
  <si>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</si>
  <si>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</si>
  <si>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</si>
  <si>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</si>
  <si>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</si>
  <si>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</si>
  <si>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</si>
  <si>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</si>
  <si>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Conrad</t>
  </si>
  <si>
    <t>Karakoyunlu</t>
  </si>
  <si>
    <t>Desrosiers</t>
  </si>
  <si>
    <t>Shabot Marcos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</si>
  <si>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</si>
  <si>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</si>
  <si>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</si>
  <si>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</si>
  <si>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</si>
  <si>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</si>
  <si>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</si>
  <si>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</si>
  <si>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</si>
  <si>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</si>
  <si>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</si>
  <si>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</si>
  <si>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</si>
  <si>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</si>
  <si>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</si>
  <si>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</si>
  <si>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</si>
  <si>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</si>
  <si>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</si>
  <si>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Van Nielen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</si>
  <si>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</si>
  <si>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</si>
  <si>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</si>
  <si>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</si>
  <si>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</si>
  <si>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</si>
  <si>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</si>
  <si>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</si>
  <si>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</si>
  <si>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</si>
  <si>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</si>
  <si>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</si>
  <si>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</si>
  <si>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</si>
  <si>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</si>
  <si>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</si>
  <si>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</si>
  <si>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</si>
  <si>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</si>
  <si>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</si>
  <si>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</si>
  <si>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</si>
  <si>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</si>
  <si>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</si>
  <si>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</si>
  <si>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</si>
  <si>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</si>
  <si>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</si>
  <si>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</si>
  <si>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</si>
  <si>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</si>
  <si>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</si>
  <si>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</si>
  <si>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Miles</t>
  </si>
  <si>
    <t>Zamore</t>
  </si>
  <si>
    <t>Donaghy</t>
  </si>
  <si>
    <t>Fiorini</t>
  </si>
  <si>
    <t>Alexander</t>
  </si>
  <si>
    <t>Watkins</t>
  </si>
  <si>
    <t>Cassel</t>
  </si>
  <si>
    <t>O'Sullivan</t>
  </si>
  <si>
    <t>Chepkirui</t>
  </si>
  <si>
    <t>Gurney</t>
  </si>
  <si>
    <t>Francis</t>
  </si>
  <si>
    <t>Gruca</t>
  </si>
  <si>
    <t>Rojas Alvarez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</si>
  <si>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</si>
  <si>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</si>
  <si>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</si>
  <si>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</si>
  <si>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</si>
  <si>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</si>
  <si>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</si>
  <si>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</si>
  <si>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</si>
  <si>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</si>
  <si>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</si>
  <si>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</si>
  <si>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</si>
  <si>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</si>
  <si>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</si>
  <si>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</si>
  <si>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</si>
  <si>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</si>
  <si>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</si>
  <si>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</si>
  <si>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</si>
  <si>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</si>
  <si>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</si>
  <si>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</si>
  <si>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</si>
  <si>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</si>
  <si>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</si>
  <si>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</si>
  <si>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</si>
  <si>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</si>
  <si>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</si>
  <si>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</si>
  <si>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</si>
  <si>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</si>
  <si>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</si>
  <si>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Jacob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</si>
  <si>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</si>
  <si>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</si>
  <si>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</si>
  <si>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</si>
  <si>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</si>
  <si>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</si>
  <si>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</si>
  <si>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</si>
  <si>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</si>
  <si>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</si>
  <si>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</si>
  <si>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</si>
  <si>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Rosales Ramirez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</si>
  <si>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</si>
  <si>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</si>
  <si>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</si>
  <si>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</si>
  <si>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</si>
  <si>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</si>
  <si>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</si>
  <si>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</si>
  <si>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</si>
  <si>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</si>
  <si>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</si>
  <si>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</si>
  <si>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</si>
  <si>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</si>
  <si>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</si>
  <si>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</si>
  <si>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</si>
  <si>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</si>
  <si>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</si>
  <si>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</si>
  <si>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</si>
  <si>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</si>
  <si>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</si>
  <si>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</si>
  <si>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</si>
  <si>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</si>
  <si>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</si>
  <si>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</si>
  <si>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</si>
  <si>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</si>
  <si>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</si>
  <si>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</si>
  <si>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</si>
  <si>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</si>
  <si>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</si>
  <si>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</si>
  <si>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</si>
  <si>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</si>
  <si>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</si>
  <si>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</si>
  <si>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</si>
  <si>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</si>
  <si>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</si>
  <si>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</si>
  <si>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</si>
  <si>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</si>
  <si>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</si>
  <si>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</si>
  <si>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</si>
  <si>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</si>
  <si>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</si>
  <si>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</si>
  <si>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</si>
  <si>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</si>
  <si>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</si>
  <si>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</si>
  <si>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</si>
  <si>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</si>
  <si>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</si>
  <si>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</si>
  <si>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</si>
  <si>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</si>
  <si>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</si>
  <si>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</si>
  <si>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</si>
  <si>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</si>
  <si>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</si>
  <si>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</si>
  <si>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</si>
  <si>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</si>
  <si>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</si>
  <si>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</si>
  <si>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</si>
  <si>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</si>
  <si>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</si>
  <si>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</si>
  <si>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</si>
  <si>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</si>
  <si>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</si>
  <si>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</si>
  <si>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</si>
  <si>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</si>
  <si>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</si>
  <si>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</si>
  <si>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</si>
  <si>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</si>
  <si>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</si>
  <si>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</si>
  <si>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</si>
  <si>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</si>
  <si>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</si>
  <si>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</si>
  <si>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</si>
  <si>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</si>
  <si>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</si>
  <si>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</si>
  <si>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</si>
  <si>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</si>
  <si>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</si>
  <si>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</si>
  <si>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</si>
  <si>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</si>
  <si>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</si>
  <si>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</si>
  <si>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</si>
  <si>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</si>
  <si>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</si>
  <si>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</si>
  <si>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</si>
  <si>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</si>
  <si>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</si>
  <si>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</si>
  <si>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</si>
  <si>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</si>
  <si>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</si>
  <si>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</si>
  <si>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</si>
  <si>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Brady</t>
  </si>
  <si>
    <t>Strickler</t>
  </si>
  <si>
    <t>Simone</t>
  </si>
  <si>
    <t>Von Rock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</si>
  <si>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</si>
  <si>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</si>
  <si>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</si>
  <si>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</si>
  <si>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</si>
  <si>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</si>
  <si>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</si>
  <si>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</si>
  <si>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</si>
  <si>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</si>
  <si>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</si>
  <si>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</si>
  <si>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</si>
  <si>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</si>
  <si>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</si>
  <si>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</si>
  <si>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</si>
  <si>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</si>
  <si>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</si>
  <si>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</si>
  <si>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</si>
  <si>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</si>
  <si>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</si>
  <si>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</si>
  <si>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</si>
  <si>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</si>
  <si>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</si>
  <si>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De Hueck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</si>
  <si>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</si>
  <si>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</si>
  <si>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</si>
  <si>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</si>
  <si>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</si>
  <si>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</si>
  <si>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</si>
  <si>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</si>
  <si>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</si>
  <si>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</si>
  <si>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</si>
  <si>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</si>
  <si>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</si>
  <si>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</si>
  <si>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</si>
  <si>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</si>
  <si>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</si>
  <si>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</si>
  <si>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</si>
  <si>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</si>
  <si>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</si>
  <si>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</si>
  <si>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</si>
  <si>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</si>
  <si>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</si>
  <si>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</si>
  <si>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</si>
  <si>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</si>
  <si>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</si>
  <si>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</si>
  <si>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</si>
  <si>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</si>
  <si>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</si>
  <si>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</si>
  <si>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</si>
  <si>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</si>
  <si>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</si>
  <si>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</si>
  <si>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</si>
  <si>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</si>
  <si>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</si>
  <si>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</si>
  <si>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</si>
  <si>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</si>
  <si>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</si>
  <si>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</si>
  <si>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</si>
  <si>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</si>
  <si>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</si>
  <si>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</si>
  <si>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</si>
  <si>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</si>
  <si>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Freeman</t>
  </si>
  <si>
    <t>Petrulak</t>
  </si>
  <si>
    <t>Zablocki</t>
  </si>
  <si>
    <t>Van Meter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</si>
  <si>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</si>
  <si>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</si>
  <si>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</si>
  <si>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</si>
  <si>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</si>
  <si>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</si>
  <si>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</si>
  <si>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</si>
  <si>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</si>
  <si>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Kyle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</si>
  <si>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</si>
  <si>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</si>
  <si>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</si>
  <si>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</si>
  <si>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</si>
  <si>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</si>
  <si>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</si>
  <si>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</si>
  <si>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</si>
  <si>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</si>
  <si>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</si>
  <si>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</si>
  <si>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</si>
  <si>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</si>
  <si>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</si>
  <si>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</si>
  <si>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</si>
  <si>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</si>
  <si>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</si>
  <si>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</si>
  <si>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</si>
  <si>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</si>
  <si>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</si>
  <si>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</si>
  <si>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</si>
  <si>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</si>
  <si>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</si>
  <si>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Ruiz Herrero</t>
  </si>
  <si>
    <t>Bin Alias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</si>
  <si>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</si>
  <si>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</si>
  <si>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</si>
  <si>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</si>
  <si>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</si>
  <si>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</si>
  <si>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</si>
  <si>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</si>
  <si>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</si>
  <si>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</si>
  <si>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</si>
  <si>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</si>
  <si>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</si>
  <si>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</si>
  <si>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</si>
  <si>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</si>
  <si>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</si>
  <si>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</si>
  <si>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April</t>
  </si>
  <si>
    <t>Talhelm</t>
  </si>
  <si>
    <t>Treece</t>
  </si>
  <si>
    <t>Beisel</t>
  </si>
  <si>
    <t>Enke</t>
  </si>
  <si>
    <t>Ruiz-Tagle Barros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</si>
  <si>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</si>
  <si>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</si>
  <si>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</si>
  <si>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</si>
  <si>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</si>
  <si>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</si>
  <si>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</si>
  <si>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</si>
  <si>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</si>
  <si>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</si>
  <si>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</si>
  <si>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</si>
  <si>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</si>
  <si>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</si>
  <si>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</si>
  <si>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</si>
  <si>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Graves - Rostro</t>
  </si>
  <si>
    <t>Danielson</t>
  </si>
  <si>
    <t>Street</t>
  </si>
  <si>
    <t>Buss</t>
  </si>
  <si>
    <t>Duffy</t>
  </si>
  <si>
    <t>Castro</t>
  </si>
  <si>
    <t>Avery</t>
  </si>
  <si>
    <t>Bohinski</t>
  </si>
  <si>
    <t>Kohls</t>
  </si>
  <si>
    <t>Brietzke</t>
  </si>
  <si>
    <t>Riveros Gonzalez</t>
  </si>
  <si>
    <t>Albano</t>
  </si>
  <si>
    <t>Rosendahl</t>
  </si>
  <si>
    <t>German</t>
  </si>
  <si>
    <t xml:space="preserve"> Ms</t>
  </si>
  <si>
    <t xml:space="preserve">  Kelly</t>
  </si>
  <si>
    <t xml:space="preserve"> Mr</t>
  </si>
  <si>
    <t xml:space="preserve">  Matthew D</t>
  </si>
  <si>
    <t xml:space="preserve">  Phil</t>
  </si>
  <si>
    <t xml:space="preserve">  Kelsey</t>
  </si>
  <si>
    <t xml:space="preserve">  Kristyn</t>
  </si>
  <si>
    <t xml:space="preserve">  Russell B</t>
  </si>
  <si>
    <t xml:space="preserve">  Scott</t>
  </si>
  <si>
    <t xml:space="preserve">  Stephen</t>
  </si>
  <si>
    <t xml:space="preserve">  Patrick R</t>
  </si>
  <si>
    <t xml:space="preserve">  Brooke N</t>
  </si>
  <si>
    <t xml:space="preserve">  Paola Andrea</t>
  </si>
  <si>
    <t xml:space="preserve">  David</t>
  </si>
  <si>
    <t xml:space="preserve">  Wade</t>
  </si>
  <si>
    <t xml:space="preserve">  Franklin</t>
  </si>
  <si>
    <t xml:space="preserve">  Leilani M</t>
  </si>
  <si>
    <t xml:space="preserve">  Philippe</t>
  </si>
  <si>
    <t xml:space="preserve">  Jennifer A</t>
  </si>
  <si>
    <t xml:space="preserve">  Christina M</t>
  </si>
  <si>
    <t xml:space="preserve">  Said Sr</t>
  </si>
  <si>
    <t xml:space="preserve">  John</t>
  </si>
  <si>
    <t xml:space="preserve">  Myles</t>
  </si>
  <si>
    <t xml:space="preserve">  Madelyn C</t>
  </si>
  <si>
    <t xml:space="preserve">  Nicole</t>
  </si>
  <si>
    <t xml:space="preserve">  Eric A</t>
  </si>
  <si>
    <t xml:space="preserve">  Emiliano I</t>
  </si>
  <si>
    <t xml:space="preserve">  Adam</t>
  </si>
  <si>
    <t xml:space="preserve">  Zach</t>
  </si>
  <si>
    <t xml:space="preserve">  Stephanie W</t>
  </si>
  <si>
    <t xml:space="preserve">  Natalie</t>
  </si>
  <si>
    <t xml:space="preserve">  Nicole J</t>
  </si>
  <si>
    <t xml:space="preserve">  Jefferson D</t>
  </si>
  <si>
    <t xml:space="preserve">  Brendan D</t>
  </si>
  <si>
    <t xml:space="preserve">  Courtney</t>
  </si>
  <si>
    <t xml:space="preserve">  Sydney L</t>
  </si>
  <si>
    <t xml:space="preserve">  Julien</t>
  </si>
  <si>
    <t xml:space="preserve">  Ryan M</t>
  </si>
  <si>
    <t xml:space="preserve">  Anna H</t>
  </si>
  <si>
    <t xml:space="preserve">  Samantha</t>
  </si>
  <si>
    <t xml:space="preserve">  Robert</t>
  </si>
  <si>
    <t xml:space="preserve">  James R</t>
  </si>
  <si>
    <t xml:space="preserve">  Roseann</t>
  </si>
  <si>
    <t xml:space="preserve">  Spencer</t>
  </si>
  <si>
    <t xml:space="preserve">  Eric W</t>
  </si>
  <si>
    <t xml:space="preserve">  Brianna L</t>
  </si>
  <si>
    <t xml:space="preserve">  Thomas J</t>
  </si>
  <si>
    <t xml:space="preserve">  Melissa L</t>
  </si>
  <si>
    <t xml:space="preserve">  Flavio</t>
  </si>
  <si>
    <t xml:space="preserve">  Ryan</t>
  </si>
  <si>
    <t xml:space="preserve">  Anthony J</t>
  </si>
  <si>
    <t xml:space="preserve">  Alex</t>
  </si>
  <si>
    <t xml:space="preserve">  Andrew B</t>
  </si>
  <si>
    <t xml:space="preserve">  Dara E</t>
  </si>
  <si>
    <t xml:space="preserve">  Inna</t>
  </si>
  <si>
    <t xml:space="preserve">  Ari</t>
  </si>
  <si>
    <t xml:space="preserve">  Lindsey</t>
  </si>
  <si>
    <t xml:space="preserve">  Kenny</t>
  </si>
  <si>
    <t xml:space="preserve">  Louise</t>
  </si>
  <si>
    <t xml:space="preserve">  Cameron</t>
  </si>
  <si>
    <t xml:space="preserve">  Katie T</t>
  </si>
  <si>
    <t xml:space="preserve">  Casey</t>
  </si>
  <si>
    <t xml:space="preserve">  Bryson C</t>
  </si>
  <si>
    <t xml:space="preserve">  Megan</t>
  </si>
  <si>
    <t xml:space="preserve">  Daniel</t>
  </si>
  <si>
    <t xml:space="preserve">  Steven M</t>
  </si>
  <si>
    <t xml:space="preserve">  Jenna L</t>
  </si>
  <si>
    <t xml:space="preserve">  Freeman</t>
  </si>
  <si>
    <t xml:space="preserve">  Jeff</t>
  </si>
  <si>
    <t xml:space="preserve">  Elenilton V</t>
  </si>
  <si>
    <t xml:space="preserve">  Maurya</t>
  </si>
  <si>
    <t xml:space="preserve">  Samantha C</t>
  </si>
  <si>
    <t xml:space="preserve">  Bethany A</t>
  </si>
  <si>
    <t xml:space="preserve">  Yves</t>
  </si>
  <si>
    <t xml:space="preserve">  Danielle</t>
  </si>
  <si>
    <t xml:space="preserve">  Julia</t>
  </si>
  <si>
    <t xml:space="preserve">  Joshua</t>
  </si>
  <si>
    <t xml:space="preserve">  Jennifer</t>
  </si>
  <si>
    <t xml:space="preserve">  Gwen M</t>
  </si>
  <si>
    <t xml:space="preserve">  Patrick</t>
  </si>
  <si>
    <t xml:space="preserve">  Kate</t>
  </si>
  <si>
    <t xml:space="preserve">  Kevin</t>
  </si>
  <si>
    <t xml:space="preserve">  Stephen II</t>
  </si>
  <si>
    <t xml:space="preserve">  Philip</t>
  </si>
  <si>
    <t xml:space="preserve">  Brett A</t>
  </si>
  <si>
    <t xml:space="preserve">  Rebecca</t>
  </si>
  <si>
    <t xml:space="preserve">  Kelley</t>
  </si>
  <si>
    <t xml:space="preserve">  Abigail K</t>
  </si>
  <si>
    <t xml:space="preserve">  Hope</t>
  </si>
  <si>
    <t xml:space="preserve">  Elyse M</t>
  </si>
  <si>
    <t xml:space="preserve">  Nicholas</t>
  </si>
  <si>
    <t xml:space="preserve">  Thomas</t>
  </si>
  <si>
    <t xml:space="preserve">  Pamela J</t>
  </si>
  <si>
    <t xml:space="preserve">  Jessica</t>
  </si>
  <si>
    <t xml:space="preserve">  Ron N</t>
  </si>
  <si>
    <t xml:space="preserve">  Brian</t>
  </si>
  <si>
    <t xml:space="preserve">  Sari</t>
  </si>
  <si>
    <t xml:space="preserve">  Robert M</t>
  </si>
  <si>
    <t xml:space="preserve">  Ricardo</t>
  </si>
  <si>
    <t xml:space="preserve">  Gedion</t>
  </si>
  <si>
    <t xml:space="preserve">  Mark</t>
  </si>
  <si>
    <t xml:space="preserve">  Gamini P</t>
  </si>
  <si>
    <t xml:space="preserve">  Emily J</t>
  </si>
  <si>
    <t xml:space="preserve">  Amanda</t>
  </si>
  <si>
    <t xml:space="preserve">  Knox</t>
  </si>
  <si>
    <t xml:space="preserve">  Yianna</t>
  </si>
  <si>
    <t xml:space="preserve">  Roberta</t>
  </si>
  <si>
    <t xml:space="preserve">  Benjamin P</t>
  </si>
  <si>
    <t xml:space="preserve">  Craig</t>
  </si>
  <si>
    <t xml:space="preserve">  Ann</t>
  </si>
  <si>
    <t xml:space="preserve">  Jamie P</t>
  </si>
  <si>
    <t xml:space="preserve">  Charlie</t>
  </si>
  <si>
    <t xml:space="preserve">  Meb</t>
  </si>
  <si>
    <t xml:space="preserve">  Aaqib L</t>
  </si>
  <si>
    <t xml:space="preserve">  Craig A</t>
  </si>
  <si>
    <t xml:space="preserve">  Meredith</t>
  </si>
  <si>
    <t xml:space="preserve">  Doug</t>
  </si>
  <si>
    <t xml:space="preserve">  Elizabeth J</t>
  </si>
  <si>
    <t xml:space="preserve">  Matthew P</t>
  </si>
  <si>
    <t xml:space="preserve">  Guillermo Sr</t>
  </si>
  <si>
    <t xml:space="preserve">  Ryan C</t>
  </si>
  <si>
    <t xml:space="preserve">  Dane</t>
  </si>
  <si>
    <t xml:space="preserve">  Jonas</t>
  </si>
  <si>
    <t xml:space="preserve">  George E</t>
  </si>
  <si>
    <t xml:space="preserve">  Sara S</t>
  </si>
  <si>
    <t xml:space="preserve">  Nick</t>
  </si>
  <si>
    <t xml:space="preserve">  Timothy</t>
  </si>
  <si>
    <t xml:space="preserve">  Becky L</t>
  </si>
  <si>
    <t xml:space="preserve">  Steph K</t>
  </si>
  <si>
    <t xml:space="preserve">  Kristine B</t>
  </si>
  <si>
    <t xml:space="preserve">  Taylor B</t>
  </si>
  <si>
    <t xml:space="preserve">  William</t>
  </si>
  <si>
    <t xml:space="preserve">  Sage</t>
  </si>
  <si>
    <t xml:space="preserve">  Cole</t>
  </si>
  <si>
    <t xml:space="preserve">  Jesse</t>
  </si>
  <si>
    <t xml:space="preserve">  Tammi J</t>
  </si>
  <si>
    <t xml:space="preserve">  Matthew S</t>
  </si>
  <si>
    <t xml:space="preserve">  Eric</t>
  </si>
  <si>
    <t xml:space="preserve">  Valeria R</t>
  </si>
  <si>
    <t xml:space="preserve">  Michael P</t>
  </si>
  <si>
    <t xml:space="preserve">  Rami</t>
  </si>
  <si>
    <t xml:space="preserve">  Denis</t>
  </si>
  <si>
    <t xml:space="preserve">  Brian E</t>
  </si>
  <si>
    <t xml:space="preserve">  Bonnie</t>
  </si>
  <si>
    <t xml:space="preserve">  Paul</t>
  </si>
  <si>
    <t xml:space="preserve">  Michael</t>
  </si>
  <si>
    <t xml:space="preserve">  Samuel</t>
  </si>
  <si>
    <t xml:space="preserve">  Matthew</t>
  </si>
  <si>
    <t xml:space="preserve">  Syndy</t>
  </si>
  <si>
    <t xml:space="preserve">  Aleksandra</t>
  </si>
  <si>
    <t xml:space="preserve">  Steeve T Sr</t>
  </si>
  <si>
    <t xml:space="preserve">  Richard</t>
  </si>
  <si>
    <t xml:space="preserve">  Aaron T</t>
  </si>
  <si>
    <t xml:space="preserve">  Akira</t>
  </si>
  <si>
    <t xml:space="preserve">  Ben</t>
  </si>
  <si>
    <t xml:space="preserve">  Jana</t>
  </si>
  <si>
    <t xml:space="preserve">  Jay T</t>
  </si>
  <si>
    <t xml:space="preserve">  Marie-Helene</t>
  </si>
  <si>
    <t xml:space="preserve">  Bret R</t>
  </si>
  <si>
    <t xml:space="preserve">  Gardner L</t>
  </si>
  <si>
    <t xml:space="preserve">  Bobby</t>
  </si>
  <si>
    <t xml:space="preserve">  Lina</t>
  </si>
  <si>
    <t xml:space="preserve">  Zebulon</t>
  </si>
  <si>
    <t xml:space="preserve">  Greg</t>
  </si>
  <si>
    <t xml:space="preserve">  Kelsey A</t>
  </si>
  <si>
    <t xml:space="preserve">  Bronwen L</t>
  </si>
  <si>
    <t xml:space="preserve">  Manuela</t>
  </si>
  <si>
    <t xml:space="preserve">  Jennifer L</t>
  </si>
  <si>
    <t xml:space="preserve">  Abby W</t>
  </si>
  <si>
    <t xml:space="preserve">  Tyler</t>
  </si>
  <si>
    <t xml:space="preserve">  Jeffrey</t>
  </si>
  <si>
    <t xml:space="preserve">  Matthew F</t>
  </si>
  <si>
    <t xml:space="preserve">  Ryan J</t>
  </si>
  <si>
    <t xml:space="preserve">  Amy</t>
  </si>
  <si>
    <t xml:space="preserve">  Andrew P</t>
  </si>
  <si>
    <t xml:space="preserve">  George M</t>
  </si>
  <si>
    <t xml:space="preserve">  Sarah</t>
  </si>
  <si>
    <t xml:space="preserve">  Lara</t>
  </si>
  <si>
    <t xml:space="preserve">  Sebastien</t>
  </si>
  <si>
    <t xml:space="preserve">  Padraig</t>
  </si>
  <si>
    <t xml:space="preserve">  Heather</t>
  </si>
  <si>
    <t xml:space="preserve">  Jorge</t>
  </si>
  <si>
    <t xml:space="preserve">  Jack R</t>
  </si>
  <si>
    <t xml:space="preserve">  Felix</t>
  </si>
  <si>
    <t xml:space="preserve">  Christopher C</t>
  </si>
  <si>
    <t xml:space="preserve">  Jill</t>
  </si>
  <si>
    <t xml:space="preserve">  Alejandro</t>
  </si>
  <si>
    <t xml:space="preserve">  Ian E</t>
  </si>
  <si>
    <t xml:space="preserve">  Hector Sr</t>
  </si>
  <si>
    <t xml:space="preserve">  Matt</t>
  </si>
  <si>
    <t xml:space="preserve">  Elizabeth H</t>
  </si>
  <si>
    <t xml:space="preserve">  Grace</t>
  </si>
  <si>
    <t xml:space="preserve">  Jaime</t>
  </si>
  <si>
    <t xml:space="preserve">  Calesse</t>
  </si>
  <si>
    <t xml:space="preserve">  Kate L</t>
  </si>
  <si>
    <t xml:space="preserve">  Sergey</t>
  </si>
  <si>
    <t xml:space="preserve">  Timothy V</t>
  </si>
  <si>
    <t xml:space="preserve">  Andrew S</t>
  </si>
  <si>
    <t xml:space="preserve">  Lawrence</t>
  </si>
  <si>
    <t xml:space="preserve">  Gavin M</t>
  </si>
  <si>
    <t xml:space="preserve">  Rick E</t>
  </si>
  <si>
    <t xml:space="preserve">  Andrea H</t>
  </si>
  <si>
    <t xml:space="preserve">  Anthony S</t>
  </si>
  <si>
    <t xml:space="preserve">  Erik</t>
  </si>
  <si>
    <t xml:space="preserve">  Kiley D</t>
  </si>
  <si>
    <t xml:space="preserve">  Chris</t>
  </si>
  <si>
    <t xml:space="preserve">  Marian M</t>
  </si>
  <si>
    <t xml:space="preserve">  Jeremy</t>
  </si>
  <si>
    <t xml:space="preserve">  Allison H</t>
  </si>
  <si>
    <t xml:space="preserve">  Elizabeth</t>
  </si>
  <si>
    <t xml:space="preserve">  Andrew</t>
  </si>
  <si>
    <t xml:space="preserve">  Anders J</t>
  </si>
  <si>
    <t xml:space="preserve">  Sean</t>
  </si>
  <si>
    <t xml:space="preserve">  Brian M</t>
  </si>
  <si>
    <t xml:space="preserve">  Susannah</t>
  </si>
  <si>
    <t xml:space="preserve">  Randy</t>
  </si>
  <si>
    <t xml:space="preserve">  Leslie</t>
  </si>
  <si>
    <t xml:space="preserve">  Brittany L</t>
  </si>
  <si>
    <t xml:space="preserve">  Cassie J</t>
  </si>
  <si>
    <t xml:space="preserve">  Peter W</t>
  </si>
  <si>
    <t xml:space="preserve">  Douglas</t>
  </si>
  <si>
    <t xml:space="preserve">  Dan</t>
  </si>
  <si>
    <t xml:space="preserve">  Dan M</t>
  </si>
  <si>
    <t xml:space="preserve">  Eric L</t>
  </si>
  <si>
    <t xml:space="preserve">  Les J</t>
  </si>
  <si>
    <t xml:space="preserve">  Stephanie</t>
  </si>
  <si>
    <t xml:space="preserve">  Melissa Y</t>
  </si>
  <si>
    <t xml:space="preserve">  Ashley</t>
  </si>
  <si>
    <t xml:space="preserve">  Stephanie M</t>
  </si>
  <si>
    <t xml:space="preserve">  Kylie</t>
  </si>
  <si>
    <t xml:space="preserve">  Carrie</t>
  </si>
  <si>
    <t xml:space="preserve">  Zach S</t>
  </si>
  <si>
    <t xml:space="preserve">  Alan</t>
  </si>
  <si>
    <t xml:space="preserve">  Nate</t>
  </si>
  <si>
    <t xml:space="preserve">  Jesse G</t>
  </si>
  <si>
    <t xml:space="preserve">  Jason</t>
  </si>
  <si>
    <t xml:space="preserve">  Megan A</t>
  </si>
  <si>
    <t xml:space="preserve">  Luke M</t>
  </si>
  <si>
    <t xml:space="preserve">  Jacy D</t>
  </si>
  <si>
    <t xml:space="preserve">  Simon G</t>
  </si>
  <si>
    <t xml:space="preserve">  Ainsley E</t>
  </si>
  <si>
    <t xml:space="preserve">  Erica A</t>
  </si>
  <si>
    <t xml:space="preserve">  Erin C</t>
  </si>
  <si>
    <t xml:space="preserve">  Adrienne</t>
  </si>
  <si>
    <t xml:space="preserve">  Yutaka</t>
  </si>
  <si>
    <t xml:space="preserve">  Tyler M</t>
  </si>
  <si>
    <t xml:space="preserve">  James</t>
  </si>
  <si>
    <t xml:space="preserve">  Shawn P</t>
  </si>
  <si>
    <t xml:space="preserve">  Nathaniel</t>
  </si>
  <si>
    <t xml:space="preserve">  Kevin D</t>
  </si>
  <si>
    <t xml:space="preserve">  Joan</t>
  </si>
  <si>
    <t xml:space="preserve">  Christopher A</t>
  </si>
  <si>
    <t xml:space="preserve">  Kacy L</t>
  </si>
  <si>
    <t xml:space="preserve">  Benjamin H</t>
  </si>
  <si>
    <t xml:space="preserve">  Xaviour J</t>
  </si>
  <si>
    <t xml:space="preserve">  Michael T</t>
  </si>
  <si>
    <t xml:space="preserve">  Bradley</t>
  </si>
  <si>
    <t xml:space="preserve">  Andrea</t>
  </si>
  <si>
    <t xml:space="preserve">  Nancy M</t>
  </si>
  <si>
    <t xml:space="preserve">  Lee</t>
  </si>
  <si>
    <t xml:space="preserve">  Erik T</t>
  </si>
  <si>
    <t xml:space="preserve">  Rod W</t>
  </si>
  <si>
    <t xml:space="preserve">  Joey</t>
  </si>
  <si>
    <t xml:space="preserve">  Hillary L</t>
  </si>
  <si>
    <t xml:space="preserve">  Eric J</t>
  </si>
  <si>
    <t xml:space="preserve">  Nicolas</t>
  </si>
  <si>
    <t xml:space="preserve">  Marcel</t>
  </si>
  <si>
    <t xml:space="preserve">  Ashley N</t>
  </si>
  <si>
    <t xml:space="preserve">  Evan D</t>
  </si>
  <si>
    <t xml:space="preserve">  Krisana</t>
  </si>
  <si>
    <t xml:space="preserve">  Kyle</t>
  </si>
  <si>
    <t xml:space="preserve">  Martin A</t>
  </si>
  <si>
    <t xml:space="preserve">  Stacey</t>
  </si>
  <si>
    <t xml:space="preserve">  Christine</t>
  </si>
  <si>
    <t xml:space="preserve">  Sarah C</t>
  </si>
  <si>
    <t xml:space="preserve">  Jason W</t>
  </si>
  <si>
    <t xml:space="preserve">  Michele</t>
  </si>
  <si>
    <t xml:space="preserve">  Nikki</t>
  </si>
  <si>
    <t xml:space="preserve">  Philip J</t>
  </si>
  <si>
    <t xml:space="preserve">  Bryan L</t>
  </si>
  <si>
    <t xml:space="preserve">  Timothy F</t>
  </si>
  <si>
    <t xml:space="preserve">  Angielyn M</t>
  </si>
  <si>
    <t xml:space="preserve">  Jeanie M</t>
  </si>
  <si>
    <t xml:space="preserve">  Aliaksandr</t>
  </si>
  <si>
    <t xml:space="preserve">  Jason M</t>
  </si>
  <si>
    <t xml:space="preserve">  Sheera K</t>
  </si>
  <si>
    <t xml:space="preserve">  Janice</t>
  </si>
  <si>
    <t xml:space="preserve">  Timothy G</t>
  </si>
  <si>
    <t xml:space="preserve">  Alan R</t>
  </si>
  <si>
    <t xml:space="preserve">  Marie-France</t>
  </si>
  <si>
    <t xml:space="preserve">  Erik F</t>
  </si>
  <si>
    <t xml:space="preserve">  Anthony</t>
  </si>
  <si>
    <t xml:space="preserve">  Yu</t>
  </si>
  <si>
    <t xml:space="preserve">  Caleb N</t>
  </si>
  <si>
    <t xml:space="preserve">  Angela R</t>
  </si>
  <si>
    <t xml:space="preserve">  Keith J</t>
  </si>
  <si>
    <t xml:space="preserve">  Emma</t>
  </si>
  <si>
    <t xml:space="preserve">  Nathan A</t>
  </si>
  <si>
    <t xml:space="preserve">  Kathryn</t>
  </si>
  <si>
    <t xml:space="preserve">  Cheryl A</t>
  </si>
  <si>
    <t xml:space="preserve">  Kimberly A</t>
  </si>
  <si>
    <t xml:space="preserve">  Cynthia</t>
  </si>
  <si>
    <t xml:space="preserve">  Bruce</t>
  </si>
  <si>
    <t xml:space="preserve">  Allison</t>
  </si>
  <si>
    <t xml:space="preserve">  Gabriela</t>
  </si>
  <si>
    <t xml:space="preserve">  Sharon</t>
  </si>
  <si>
    <t xml:space="preserve">  Jason A</t>
  </si>
  <si>
    <t xml:space="preserve">  Chelsey C</t>
  </si>
  <si>
    <t xml:space="preserve">  Devon A</t>
  </si>
  <si>
    <t xml:space="preserve">  Joni L</t>
  </si>
  <si>
    <t xml:space="preserve">  Colin</t>
  </si>
  <si>
    <t xml:space="preserve">  Rachael</t>
  </si>
  <si>
    <t xml:space="preserve">  Maricela</t>
  </si>
  <si>
    <t xml:space="preserve">  Marie</t>
  </si>
  <si>
    <t xml:space="preserve">  Frank</t>
  </si>
  <si>
    <t xml:space="preserve">  Jeffry</t>
  </si>
  <si>
    <t xml:space="preserve">  Mike</t>
  </si>
  <si>
    <t xml:space="preserve">  Rick</t>
  </si>
  <si>
    <t xml:space="preserve">  Pierre-Michel</t>
  </si>
  <si>
    <t xml:space="preserve">  Brian L</t>
  </si>
  <si>
    <t xml:space="preserve">  Morgan M</t>
  </si>
  <si>
    <t xml:space="preserve">  Caroline</t>
  </si>
  <si>
    <t xml:space="preserve">  Drew T</t>
  </si>
  <si>
    <t xml:space="preserve">  Austin W</t>
  </si>
  <si>
    <t xml:space="preserve">  Berenice</t>
  </si>
  <si>
    <t xml:space="preserve">  Kenneth A</t>
  </si>
  <si>
    <t xml:space="preserve">  Miguel</t>
  </si>
  <si>
    <t xml:space="preserve">  Hadley T</t>
  </si>
  <si>
    <t xml:space="preserve">  Taylor</t>
  </si>
  <si>
    <t xml:space="preserve">  Tenielle M</t>
  </si>
  <si>
    <t xml:space="preserve">  Nora P</t>
  </si>
  <si>
    <t xml:space="preserve">  Zachary</t>
  </si>
  <si>
    <t xml:space="preserve">  Alyssa K</t>
  </si>
  <si>
    <t xml:space="preserve">  Dante</t>
  </si>
  <si>
    <t xml:space="preserve">  Sara E</t>
  </si>
  <si>
    <t xml:space="preserve">  Andrew D</t>
  </si>
  <si>
    <t xml:space="preserve">  Joel D</t>
  </si>
  <si>
    <t xml:space="preserve">  Michelle</t>
  </si>
  <si>
    <t xml:space="preserve">  Michael J</t>
  </si>
  <si>
    <t xml:space="preserve">  Summer B</t>
  </si>
  <si>
    <t xml:space="preserve">  Edward</t>
  </si>
  <si>
    <t xml:space="preserve">  Kacee</t>
  </si>
  <si>
    <t xml:space="preserve">  Dave</t>
  </si>
  <si>
    <t xml:space="preserve">  Maryanna</t>
  </si>
  <si>
    <t xml:space="preserve">  Jessica H</t>
  </si>
  <si>
    <t xml:space="preserve">  Deanna</t>
  </si>
  <si>
    <t xml:space="preserve">  Peter</t>
  </si>
  <si>
    <t xml:space="preserve">  Elizabeth M</t>
  </si>
  <si>
    <t xml:space="preserve">  Gregory</t>
  </si>
  <si>
    <t xml:space="preserve">  Sarah E</t>
  </si>
  <si>
    <t xml:space="preserve">  Anne Elise</t>
  </si>
  <si>
    <t xml:space="preserve">  Christopher R</t>
  </si>
  <si>
    <t xml:space="preserve">  Elliot</t>
  </si>
  <si>
    <t xml:space="preserve">  Christopher D</t>
  </si>
  <si>
    <t xml:space="preserve">  Corey</t>
  </si>
  <si>
    <t xml:space="preserve">  Patrick D</t>
  </si>
  <si>
    <t xml:space="preserve">  Anthony D</t>
  </si>
  <si>
    <t xml:space="preserve">  Melissa</t>
  </si>
  <si>
    <t xml:space="preserve">  Raven</t>
  </si>
  <si>
    <t xml:space="preserve">  Christopher</t>
  </si>
  <si>
    <t xml:space="preserve">  Kendra A</t>
  </si>
  <si>
    <t xml:space="preserve">  Jordan</t>
  </si>
  <si>
    <t xml:space="preserve">  Nils</t>
  </si>
  <si>
    <t xml:space="preserve">  Angela</t>
  </si>
  <si>
    <t xml:space="preserve">  Caitlin O</t>
  </si>
  <si>
    <t xml:space="preserve">  Tracy M</t>
  </si>
  <si>
    <t xml:space="preserve">  Dustin M</t>
  </si>
  <si>
    <t xml:space="preserve">  Jenny</t>
  </si>
  <si>
    <t xml:space="preserve">  Emily</t>
  </si>
  <si>
    <t xml:space="preserve">  Fabienne</t>
  </si>
  <si>
    <t xml:space="preserve">  Taryn L</t>
  </si>
  <si>
    <t xml:space="preserve">  Temima</t>
  </si>
  <si>
    <t xml:space="preserve">  Serena M</t>
  </si>
  <si>
    <t xml:space="preserve">  Victoria M</t>
  </si>
  <si>
    <t xml:space="preserve">  Phoebe</t>
  </si>
  <si>
    <t xml:space="preserve">  Nicholas D</t>
  </si>
  <si>
    <t xml:space="preserve">  Christian</t>
  </si>
  <si>
    <t xml:space="preserve">  Jonathon S</t>
  </si>
  <si>
    <t xml:space="preserve">  Joshua D</t>
  </si>
  <si>
    <t xml:space="preserve">  Nichole</t>
  </si>
  <si>
    <t xml:space="preserve">  Denise M</t>
  </si>
  <si>
    <t xml:space="preserve">  Peter R</t>
  </si>
  <si>
    <t xml:space="preserve">  Johnson K</t>
  </si>
  <si>
    <t xml:space="preserve">  Katherine</t>
  </si>
  <si>
    <t xml:space="preserve">  Lynda</t>
  </si>
  <si>
    <t xml:space="preserve">  Linnea C</t>
  </si>
  <si>
    <t xml:space="preserve">  Massimiliano A</t>
  </si>
  <si>
    <t xml:space="preserve">  James M</t>
  </si>
  <si>
    <t xml:space="preserve">  Lauren</t>
  </si>
  <si>
    <t xml:space="preserve">  Michele V</t>
  </si>
  <si>
    <t xml:space="preserve">  Xiao</t>
  </si>
  <si>
    <t xml:space="preserve">  Harper L</t>
  </si>
  <si>
    <t xml:space="preserve">  Wilson</t>
  </si>
  <si>
    <t xml:space="preserve">  Shizhong</t>
  </si>
  <si>
    <t xml:space="preserve">  Marie-Claire</t>
  </si>
  <si>
    <t xml:space="preserve">  Todd J</t>
  </si>
  <si>
    <t xml:space="preserve">  Carolyn</t>
  </si>
  <si>
    <t xml:space="preserve">  Marissa D</t>
  </si>
  <si>
    <t xml:space="preserve">  Jean Luc</t>
  </si>
  <si>
    <t xml:space="preserve">  Jim</t>
  </si>
  <si>
    <t xml:space="preserve">  Matthew T</t>
  </si>
  <si>
    <t xml:space="preserve">  Rachel L</t>
  </si>
  <si>
    <t xml:space="preserve">  Corina</t>
  </si>
  <si>
    <t xml:space="preserve">  Guannan</t>
  </si>
  <si>
    <t xml:space="preserve">  Don</t>
  </si>
  <si>
    <t xml:space="preserve">  Gavin V</t>
  </si>
  <si>
    <t xml:space="preserve">  Jatin</t>
  </si>
  <si>
    <t xml:space="preserve">  J P</t>
  </si>
  <si>
    <t xml:space="preserve">  Angela M</t>
  </si>
  <si>
    <t xml:space="preserve">  Blake K</t>
  </si>
  <si>
    <t xml:space="preserve">  Brian T</t>
  </si>
  <si>
    <t xml:space="preserve">  Damon</t>
  </si>
  <si>
    <t xml:space="preserve">  Malcolm J</t>
  </si>
  <si>
    <t xml:space="preserve">  Margaret B</t>
  </si>
  <si>
    <t xml:space="preserve">  Helen</t>
  </si>
  <si>
    <t xml:space="preserve"> Mrs</t>
  </si>
  <si>
    <t xml:space="preserve">  Tara R</t>
  </si>
  <si>
    <t xml:space="preserve">  Kristin</t>
  </si>
  <si>
    <t xml:space="preserve">  Carly E</t>
  </si>
  <si>
    <t xml:space="preserve">  Lisa</t>
  </si>
  <si>
    <t xml:space="preserve">  Louis</t>
  </si>
  <si>
    <t xml:space="preserve">  Brian R</t>
  </si>
  <si>
    <t xml:space="preserve">  Dawn M</t>
  </si>
  <si>
    <t xml:space="preserve">  Karen</t>
  </si>
  <si>
    <t xml:space="preserve">  Mathieu</t>
  </si>
  <si>
    <t xml:space="preserve">  Kam S</t>
  </si>
  <si>
    <t xml:space="preserve">  Valerie A</t>
  </si>
  <si>
    <t xml:space="preserve">  Freya R</t>
  </si>
  <si>
    <t xml:space="preserve">  Kara</t>
  </si>
  <si>
    <t xml:space="preserve">  Bradley A</t>
  </si>
  <si>
    <t xml:space="preserve">  Brendan</t>
  </si>
  <si>
    <t xml:space="preserve">  Amber R</t>
  </si>
  <si>
    <t xml:space="preserve">  Sean K</t>
  </si>
  <si>
    <t xml:space="preserve">  Brady</t>
  </si>
  <si>
    <t xml:space="preserve">  Kameko</t>
  </si>
  <si>
    <t xml:space="preserve">  Jeremy A</t>
  </si>
  <si>
    <t xml:space="preserve">  Sabine</t>
  </si>
  <si>
    <t xml:space="preserve">  Joseph</t>
  </si>
  <si>
    <t xml:space="preserve">  Karolyn A</t>
  </si>
  <si>
    <t xml:space="preserve">  Anita L</t>
  </si>
  <si>
    <t xml:space="preserve">  Laura E</t>
  </si>
  <si>
    <t xml:space="preserve">  Ashley E</t>
  </si>
  <si>
    <t xml:space="preserve">  Dan R</t>
  </si>
  <si>
    <t xml:space="preserve">  Katie</t>
  </si>
  <si>
    <t xml:space="preserve">  Cathryn</t>
  </si>
  <si>
    <t xml:space="preserve">  Shauna</t>
  </si>
  <si>
    <t xml:space="preserve">  Terence</t>
  </si>
  <si>
    <t xml:space="preserve">  Marisol</t>
  </si>
  <si>
    <t xml:space="preserve">  Lindsay</t>
  </si>
  <si>
    <t xml:space="preserve">  Brett W</t>
  </si>
  <si>
    <t xml:space="preserve">  Dylan J</t>
  </si>
  <si>
    <t xml:space="preserve">  Brooke M</t>
  </si>
  <si>
    <t xml:space="preserve">  Teiko</t>
  </si>
  <si>
    <t xml:space="preserve">  Johannah</t>
  </si>
  <si>
    <t xml:space="preserve">  Ryan A</t>
  </si>
  <si>
    <t xml:space="preserve">  Andres Sr</t>
  </si>
  <si>
    <t xml:space="preserve">  Bryan</t>
  </si>
  <si>
    <t xml:space="preserve">  Lizette</t>
  </si>
  <si>
    <t xml:space="preserve">  Jeb</t>
  </si>
  <si>
    <t xml:space="preserve">  Amy R</t>
  </si>
  <si>
    <t xml:space="preserve">  Mike G</t>
  </si>
  <si>
    <t xml:space="preserve">  Simonezitrone Sr</t>
  </si>
  <si>
    <t xml:space="preserve">  Oz</t>
  </si>
  <si>
    <t xml:space="preserve">  Erin M</t>
  </si>
  <si>
    <t xml:space="preserve">  Bobby E</t>
  </si>
  <si>
    <t xml:space="preserve">  Daniel P</t>
  </si>
  <si>
    <t xml:space="preserve">  Marie E</t>
  </si>
  <si>
    <t xml:space="preserve">  Eric D</t>
  </si>
  <si>
    <t xml:space="preserve">  Tara</t>
  </si>
  <si>
    <t xml:space="preserve">  Haley L</t>
  </si>
  <si>
    <t xml:space="preserve">  Kayla B</t>
  </si>
  <si>
    <t xml:space="preserve">  Mark D</t>
  </si>
  <si>
    <t xml:space="preserve">  Patrick J</t>
  </si>
  <si>
    <t xml:space="preserve">  Beth A</t>
  </si>
  <si>
    <t xml:space="preserve">  Jason R</t>
  </si>
  <si>
    <t xml:space="preserve">  Yoshinori</t>
  </si>
  <si>
    <t xml:space="preserve">  Adrienne G</t>
  </si>
  <si>
    <t xml:space="preserve">  Junyong</t>
  </si>
  <si>
    <t xml:space="preserve">  Kristen A</t>
  </si>
  <si>
    <t xml:space="preserve">  Maria I</t>
  </si>
  <si>
    <t xml:space="preserve">  Jonathan</t>
  </si>
  <si>
    <t xml:space="preserve">  Benjamina C</t>
  </si>
  <si>
    <t xml:space="preserve">  Alison B</t>
  </si>
  <si>
    <t xml:space="preserve">  Alexis N</t>
  </si>
  <si>
    <t xml:space="preserve">  Shanda L</t>
  </si>
  <si>
    <t xml:space="preserve">  Lacey</t>
  </si>
  <si>
    <t xml:space="preserve">  Laurette</t>
  </si>
  <si>
    <t xml:space="preserve">  Mary</t>
  </si>
  <si>
    <t xml:space="preserve">  Kati A</t>
  </si>
  <si>
    <t xml:space="preserve">  Kelly J</t>
  </si>
  <si>
    <t xml:space="preserve">  Greer D</t>
  </si>
  <si>
    <t xml:space="preserve">  Brent</t>
  </si>
  <si>
    <t xml:space="preserve">  Eugene M</t>
  </si>
  <si>
    <t xml:space="preserve">  Erin D</t>
  </si>
  <si>
    <t xml:space="preserve">  Kamilla</t>
  </si>
  <si>
    <t xml:space="preserve">  Wayne I</t>
  </si>
  <si>
    <t xml:space="preserve">  Tracy L</t>
  </si>
  <si>
    <t xml:space="preserve">  Megan C</t>
  </si>
  <si>
    <t xml:space="preserve">  Greg D</t>
  </si>
  <si>
    <t xml:space="preserve">  Steven L</t>
  </si>
  <si>
    <t xml:space="preserve">  Gianfilippo</t>
  </si>
  <si>
    <t xml:space="preserve">  Hector</t>
  </si>
  <si>
    <t xml:space="preserve">  Mark W</t>
  </si>
  <si>
    <t xml:space="preserve">  Aubri</t>
  </si>
  <si>
    <t xml:space="preserve">  Justin</t>
  </si>
  <si>
    <t xml:space="preserve">  Erika M</t>
  </si>
  <si>
    <t xml:space="preserve">  Daniel G</t>
  </si>
  <si>
    <t xml:space="preserve">  Devin C</t>
  </si>
  <si>
    <t xml:space="preserve">  Louise A</t>
  </si>
  <si>
    <t xml:space="preserve">  Jessica L</t>
  </si>
  <si>
    <t xml:space="preserve">  Kristina K</t>
  </si>
  <si>
    <t xml:space="preserve">  Brad</t>
  </si>
  <si>
    <t xml:space="preserve">  Margaret O</t>
  </si>
  <si>
    <t xml:space="preserve">  Craig R</t>
  </si>
  <si>
    <t xml:space="preserve">  Simo</t>
  </si>
  <si>
    <t xml:space="preserve">  Christopher J</t>
  </si>
  <si>
    <t xml:space="preserve">  Mario Sr</t>
  </si>
  <si>
    <t xml:space="preserve">  Meghann R</t>
  </si>
  <si>
    <t xml:space="preserve">  Scott M</t>
  </si>
  <si>
    <t xml:space="preserve">  Caitlin E</t>
  </si>
  <si>
    <t xml:space="preserve">  Samantha A</t>
  </si>
  <si>
    <t xml:space="preserve">  Maya</t>
  </si>
  <si>
    <t xml:space="preserve">  Zachary T</t>
  </si>
  <si>
    <t xml:space="preserve">  Hilda</t>
  </si>
  <si>
    <t xml:space="preserve">  Bethany N</t>
  </si>
  <si>
    <t xml:space="preserve">  Sandra H</t>
  </si>
  <si>
    <t xml:space="preserve">  Takuo</t>
  </si>
  <si>
    <t xml:space="preserve">  Kelly A</t>
  </si>
  <si>
    <t xml:space="preserve">  Benoit</t>
  </si>
  <si>
    <t xml:space="preserve">  Jessica A</t>
  </si>
  <si>
    <t xml:space="preserve">  Monica K</t>
  </si>
  <si>
    <t xml:space="preserve">  Kevin L</t>
  </si>
  <si>
    <t xml:space="preserve">  Della</t>
  </si>
  <si>
    <t xml:space="preserve">  Victoria</t>
  </si>
  <si>
    <t xml:space="preserve">  Tasos</t>
  </si>
  <si>
    <t xml:space="preserve">  Lukasz</t>
  </si>
  <si>
    <t xml:space="preserve">  Matthew A</t>
  </si>
  <si>
    <t xml:space="preserve">  Meta</t>
  </si>
  <si>
    <t xml:space="preserve">  Rachel E</t>
  </si>
  <si>
    <t xml:space="preserve">  Angelica</t>
  </si>
  <si>
    <t xml:space="preserve">  Kathleen</t>
  </si>
  <si>
    <t xml:space="preserve">  Gabriel D</t>
  </si>
  <si>
    <t xml:space="preserve">  Jeff T</t>
  </si>
  <si>
    <t xml:space="preserve">  Neil D</t>
  </si>
  <si>
    <t xml:space="preserve">  Katherine L</t>
  </si>
  <si>
    <t xml:space="preserve">  Ariel E</t>
  </si>
  <si>
    <t xml:space="preserve">  Christopher P</t>
  </si>
  <si>
    <t xml:space="preserve">  Molly K</t>
  </si>
  <si>
    <t xml:space="preserve">  Daniel M</t>
  </si>
  <si>
    <t xml:space="preserve">  Hiruni</t>
  </si>
  <si>
    <t xml:space="preserve">  Reina H</t>
  </si>
  <si>
    <t xml:space="preserve">  Kristi</t>
  </si>
  <si>
    <t xml:space="preserve">  Meredith L</t>
  </si>
  <si>
    <t xml:space="preserve">  Jocelyn</t>
  </si>
  <si>
    <t xml:space="preserve">  Daphne</t>
  </si>
  <si>
    <t xml:space="preserve">  Margaret E</t>
  </si>
  <si>
    <t xml:space="preserve">  Mario J</t>
  </si>
  <si>
    <t xml:space="preserve">  Carolina</t>
  </si>
  <si>
    <t xml:space="preserve">  Jenny K</t>
  </si>
  <si>
    <t xml:space="preserve">  Kimberly D</t>
  </si>
  <si>
    <t xml:space="preserve">  Marc-Olivier</t>
  </si>
  <si>
    <t xml:space="preserve">  Russell J</t>
  </si>
  <si>
    <t xml:space="preserve">  Karine</t>
  </si>
  <si>
    <t xml:space="preserve">  Cheryl</t>
  </si>
  <si>
    <t xml:space="preserve">  Allison M</t>
  </si>
  <si>
    <t xml:space="preserve">  Adriana</t>
  </si>
  <si>
    <t xml:space="preserve">  Miranda J</t>
  </si>
  <si>
    <t xml:space="preserve">  Roberto</t>
  </si>
  <si>
    <t xml:space="preserve">  Rebecca B</t>
  </si>
  <si>
    <t xml:space="preserve">  Tiffany</t>
  </si>
  <si>
    <t xml:space="preserve">  Alexander</t>
  </si>
  <si>
    <t xml:space="preserve">  Rich M</t>
  </si>
  <si>
    <t xml:space="preserve">  Aaron C</t>
  </si>
  <si>
    <t xml:space="preserve">  Maria M</t>
  </si>
  <si>
    <t xml:space="preserve">  Daven W</t>
  </si>
  <si>
    <t xml:space="preserve">  Brianne</t>
  </si>
  <si>
    <t xml:space="preserve">  Hiroki</t>
  </si>
  <si>
    <t xml:space="preserve">  Anders</t>
  </si>
  <si>
    <t xml:space="preserve">  Candace N</t>
  </si>
  <si>
    <t xml:space="preserve">  Bruno F</t>
  </si>
  <si>
    <t xml:space="preserve">  Sally</t>
  </si>
  <si>
    <t xml:space="preserve">  Meaghan J</t>
  </si>
  <si>
    <t xml:space="preserve">  Rina</t>
  </si>
  <si>
    <t xml:space="preserve">  Kristin P</t>
  </si>
  <si>
    <t xml:space="preserve">  Albert</t>
  </si>
  <si>
    <t xml:space="preserve">  Shannon L</t>
  </si>
  <si>
    <t xml:space="preserve">  Amy B</t>
  </si>
  <si>
    <t xml:space="preserve">  A Danielle</t>
  </si>
  <si>
    <t xml:space="preserve">  Conrad F</t>
  </si>
  <si>
    <t xml:space="preserve">  Josh</t>
  </si>
  <si>
    <t xml:space="preserve">  Maxime</t>
  </si>
  <si>
    <t xml:space="preserve">  Laura P</t>
  </si>
  <si>
    <t xml:space="preserve">  William D</t>
  </si>
  <si>
    <t xml:space="preserve">  Adam S</t>
  </si>
  <si>
    <t xml:space="preserve">  Armando</t>
  </si>
  <si>
    <t xml:space="preserve">  Dana</t>
  </si>
  <si>
    <t xml:space="preserve">  Benjamin</t>
  </si>
  <si>
    <t xml:space="preserve">  Tanya</t>
  </si>
  <si>
    <t xml:space="preserve">  Tracy</t>
  </si>
  <si>
    <t xml:space="preserve">  Emily S</t>
  </si>
  <si>
    <t xml:space="preserve">  Kelly R</t>
  </si>
  <si>
    <t xml:space="preserve">  Bruce A Jr</t>
  </si>
  <si>
    <t xml:space="preserve">  Cary J</t>
  </si>
  <si>
    <t xml:space="preserve">  Jill M</t>
  </si>
  <si>
    <t xml:space="preserve">  Michael E</t>
  </si>
  <si>
    <t xml:space="preserve">  Kathryn E</t>
  </si>
  <si>
    <t xml:space="preserve">  Polly</t>
  </si>
  <si>
    <t xml:space="preserve">  Mark H</t>
  </si>
  <si>
    <t xml:space="preserve">  Jessie M</t>
  </si>
  <si>
    <t xml:space="preserve">  Caroline S</t>
  </si>
  <si>
    <t xml:space="preserve">  Nuta</t>
  </si>
  <si>
    <t xml:space="preserve">  Margie</t>
  </si>
  <si>
    <t xml:space="preserve">  Heidi</t>
  </si>
  <si>
    <t xml:space="preserve">  Diego J</t>
  </si>
  <si>
    <t xml:space="preserve">  Enrique M Sr</t>
  </si>
  <si>
    <t xml:space="preserve">  Filip</t>
  </si>
  <si>
    <t xml:space="preserve">  Rosemary E</t>
  </si>
  <si>
    <t xml:space="preserve">  Jennifer R</t>
  </si>
  <si>
    <t xml:space="preserve">  Lauren E</t>
  </si>
  <si>
    <t xml:space="preserve">  Ashley M</t>
  </si>
  <si>
    <t xml:space="preserve">  Alison R</t>
  </si>
  <si>
    <t xml:space="preserve">  Madeleine</t>
  </si>
  <si>
    <t xml:space="preserve">  Kimberly</t>
  </si>
  <si>
    <t xml:space="preserve">  Jeremy J</t>
  </si>
  <si>
    <t xml:space="preserve">  Amy L</t>
  </si>
  <si>
    <t xml:space="preserve">  Karen L</t>
  </si>
  <si>
    <t xml:space="preserve">  Tennille</t>
  </si>
  <si>
    <t xml:space="preserve">  Justin E</t>
  </si>
  <si>
    <t xml:space="preserve">  Shalane</t>
  </si>
  <si>
    <t xml:space="preserve">  Jessica N</t>
  </si>
  <si>
    <t xml:space="preserve">  Melanie</t>
  </si>
  <si>
    <t xml:space="preserve">  Ruth Angelica</t>
  </si>
  <si>
    <t xml:space="preserve">  Una M</t>
  </si>
  <si>
    <t xml:space="preserve">  Taralyn</t>
  </si>
  <si>
    <t xml:space="preserve">  James A</t>
  </si>
  <si>
    <t xml:space="preserve">  Ning</t>
  </si>
  <si>
    <t xml:space="preserve">  Joel</t>
  </si>
  <si>
    <t xml:space="preserve">  Brittney</t>
  </si>
  <si>
    <t xml:space="preserve">  Sheila</t>
  </si>
  <si>
    <t xml:space="preserve">  Koji</t>
  </si>
  <si>
    <t xml:space="preserve">  Colleen M</t>
  </si>
  <si>
    <t xml:space="preserve">  Deedra G</t>
  </si>
  <si>
    <t xml:space="preserve">  Kulwinder</t>
  </si>
  <si>
    <t xml:space="preserve">  Ann M</t>
  </si>
  <si>
    <t xml:space="preserve">  Apryl J</t>
  </si>
  <si>
    <t xml:space="preserve">  Ilana</t>
  </si>
  <si>
    <t xml:space="preserve">  Karl</t>
  </si>
  <si>
    <t xml:space="preserve">  Will</t>
  </si>
  <si>
    <t xml:space="preserve">  Bradley D</t>
  </si>
  <si>
    <t xml:space="preserve">  Amy M</t>
  </si>
  <si>
    <t xml:space="preserve">  Matthew W</t>
  </si>
  <si>
    <t xml:space="preserve">  Tom</t>
  </si>
  <si>
    <t xml:space="preserve">  Wayne A</t>
  </si>
  <si>
    <t xml:space="preserve">  Nobuyori</t>
  </si>
  <si>
    <t xml:space="preserve">  Rich</t>
  </si>
  <si>
    <t xml:space="preserve">  Marcos S</t>
  </si>
  <si>
    <t xml:space="preserve">  Andy</t>
  </si>
  <si>
    <t xml:space="preserve">  Marcus B</t>
  </si>
  <si>
    <t xml:space="preserve">  Thomas K</t>
  </si>
  <si>
    <t xml:space="preserve">  Geoff</t>
  </si>
  <si>
    <t xml:space="preserve">  Chris J</t>
  </si>
  <si>
    <t xml:space="preserve">  Kate A</t>
  </si>
  <si>
    <t xml:space="preserve">  Kelli</t>
  </si>
  <si>
    <t xml:space="preserve">  Maggie M</t>
  </si>
  <si>
    <t xml:space="preserve">  Michelle L</t>
  </si>
  <si>
    <t xml:space="preserve">  Ashley K</t>
  </si>
  <si>
    <t xml:space="preserve">  Ryan K</t>
  </si>
  <si>
    <t xml:space="preserve">  Matthew J</t>
  </si>
  <si>
    <t xml:space="preserve">  Antonia G</t>
  </si>
  <si>
    <t xml:space="preserve">  Casondra L</t>
  </si>
  <si>
    <t xml:space="preserve">  Wendy</t>
  </si>
  <si>
    <t xml:space="preserve">  Laura F</t>
  </si>
  <si>
    <t xml:space="preserve">  Amelia F</t>
  </si>
  <si>
    <t xml:space="preserve">  Katie J</t>
  </si>
  <si>
    <t xml:space="preserve">  Mayumi</t>
  </si>
  <si>
    <t xml:space="preserve">  Vanessa</t>
  </si>
  <si>
    <t xml:space="preserve">  Natali N</t>
  </si>
  <si>
    <t xml:space="preserve">  Beth</t>
  </si>
  <si>
    <t xml:space="preserve">  Andee W</t>
  </si>
  <si>
    <t xml:space="preserve">  C Fred</t>
  </si>
  <si>
    <t xml:space="preserve">  Patrick Sr</t>
  </si>
  <si>
    <t xml:space="preserve">  Kelly M</t>
  </si>
  <si>
    <t xml:space="preserve">  Keila L</t>
  </si>
  <si>
    <t xml:space="preserve">  Zanae E</t>
  </si>
  <si>
    <t xml:space="preserve">  Jason L</t>
  </si>
  <si>
    <t xml:space="preserve">  Benjamin J</t>
  </si>
  <si>
    <t xml:space="preserve">  Erika</t>
  </si>
  <si>
    <t xml:space="preserve">  Chad</t>
  </si>
  <si>
    <t xml:space="preserve">  Matthew R</t>
  </si>
  <si>
    <t xml:space="preserve">  Orla</t>
  </si>
  <si>
    <t xml:space="preserve">  Shaista S</t>
  </si>
  <si>
    <t xml:space="preserve">  Julie A</t>
  </si>
  <si>
    <t xml:space="preserve">  Megumi</t>
  </si>
  <si>
    <t xml:space="preserve">  Skylar</t>
  </si>
  <si>
    <t xml:space="preserve">  Amanda L</t>
  </si>
  <si>
    <t xml:space="preserve">  Renee</t>
  </si>
  <si>
    <t xml:space="preserve">  Nellie A</t>
  </si>
  <si>
    <t xml:space="preserve">  Tamara</t>
  </si>
  <si>
    <t xml:space="preserve">  Aimee J</t>
  </si>
  <si>
    <t xml:space="preserve">  Suzanne</t>
  </si>
  <si>
    <t xml:space="preserve">  Kristin A</t>
  </si>
  <si>
    <t xml:space="preserve">  Bronwyn</t>
  </si>
  <si>
    <t xml:space="preserve">  Taylor J</t>
  </si>
  <si>
    <t xml:space="preserve">  Kimberly M</t>
  </si>
  <si>
    <t xml:space="preserve">  Joshua E</t>
  </si>
  <si>
    <t xml:space="preserve">  Andrew R</t>
  </si>
  <si>
    <t xml:space="preserve">  Francisco J</t>
  </si>
  <si>
    <t xml:space="preserve">  Rhonda</t>
  </si>
  <si>
    <t xml:space="preserve">  Miles J</t>
  </si>
  <si>
    <t xml:space="preserve">  Justyna I</t>
  </si>
  <si>
    <t xml:space="preserve">  Lucille</t>
  </si>
  <si>
    <t xml:space="preserve">  April</t>
  </si>
  <si>
    <t xml:space="preserve">  Alyssa</t>
  </si>
  <si>
    <t xml:space="preserve">  Jessica E</t>
  </si>
  <si>
    <t xml:space="preserve">  Emilie</t>
  </si>
  <si>
    <t xml:space="preserve">  Caitlin B</t>
  </si>
  <si>
    <t xml:space="preserve">  Joseph W</t>
  </si>
  <si>
    <t xml:space="preserve">  Leah L</t>
  </si>
  <si>
    <t xml:space="preserve">  Wayne L</t>
  </si>
  <si>
    <t xml:space="preserve">  Floris</t>
  </si>
  <si>
    <t xml:space="preserve">  Marc</t>
  </si>
  <si>
    <t xml:space="preserve">  Aharon N</t>
  </si>
  <si>
    <t xml:space="preserve">  Lawrence D</t>
  </si>
  <si>
    <t xml:space="preserve">  Malcolm</t>
  </si>
  <si>
    <t xml:space="preserve">  Anna E</t>
  </si>
  <si>
    <t xml:space="preserve">  Chia J</t>
  </si>
  <si>
    <t xml:space="preserve">  Laura A</t>
  </si>
  <si>
    <t xml:space="preserve">  Aditi</t>
  </si>
  <si>
    <t xml:space="preserve">  Leah A</t>
  </si>
  <si>
    <t xml:space="preserve">  Marianne</t>
  </si>
  <si>
    <t xml:space="preserve">  Carla</t>
  </si>
  <si>
    <t xml:space="preserve">  Oksana</t>
  </si>
  <si>
    <t xml:space="preserve">  Maria A</t>
  </si>
  <si>
    <t xml:space="preserve">  Lisa M</t>
  </si>
  <si>
    <t xml:space="preserve">  Steve Jr</t>
  </si>
  <si>
    <t xml:space="preserve">  Dale</t>
  </si>
  <si>
    <t xml:space="preserve">  Brittany A</t>
  </si>
  <si>
    <t xml:space="preserve">  Robert S</t>
  </si>
  <si>
    <t xml:space="preserve">  Ulrike</t>
  </si>
  <si>
    <t xml:space="preserve">  Katlyn A</t>
  </si>
  <si>
    <t xml:space="preserve">  Morgan B</t>
  </si>
  <si>
    <t xml:space="preserve">  Chandler</t>
  </si>
  <si>
    <t xml:space="preserve">  Silvana M</t>
  </si>
  <si>
    <t xml:space="preserve">  Natty</t>
  </si>
  <si>
    <t xml:space="preserve">  Nicholas T</t>
  </si>
  <si>
    <t xml:space="preserve">  Antony G</t>
  </si>
  <si>
    <t xml:space="preserve">  Cassandra</t>
  </si>
  <si>
    <t xml:space="preserve">  Rosemary C</t>
  </si>
  <si>
    <t xml:space="preserve">  Carrie A</t>
  </si>
  <si>
    <t xml:space="preserve">  Gerardo Sr</t>
  </si>
  <si>
    <t xml:space="preserve">  Meghan E</t>
  </si>
  <si>
    <t xml:space="preserve">  Lisa B</t>
  </si>
  <si>
    <t xml:space="preserve">  Jane R</t>
  </si>
  <si>
    <t xml:space="preserve">  Jillian A</t>
  </si>
  <si>
    <t xml:space="preserve">  Laura D</t>
  </si>
  <si>
    <t xml:space="preserve">  Megan E</t>
  </si>
  <si>
    <t xml:space="preserve">  Shannon J</t>
  </si>
  <si>
    <t xml:space="preserve">  Rachelle M</t>
  </si>
  <si>
    <t xml:space="preserve">  Brandon F</t>
  </si>
  <si>
    <t xml:space="preserve">  Danielle N</t>
  </si>
  <si>
    <t xml:space="preserve">  Bettina</t>
  </si>
  <si>
    <t xml:space="preserve">  Holli</t>
  </si>
  <si>
    <t xml:space="preserve">  Heather C</t>
  </si>
  <si>
    <t xml:space="preserve">  Graham</t>
  </si>
  <si>
    <t xml:space="preserve">  Garrett</t>
  </si>
  <si>
    <t xml:space="preserve">  Annabelle M</t>
  </si>
  <si>
    <t xml:space="preserve">  Daniel T</t>
  </si>
  <si>
    <t xml:space="preserve">  Deanne</t>
  </si>
  <si>
    <t xml:space="preserve">  Jasmine P</t>
  </si>
  <si>
    <t xml:space="preserve">  Tracie</t>
  </si>
  <si>
    <t xml:space="preserve">  Tristan D</t>
  </si>
  <si>
    <t xml:space="preserve">  Peiweng</t>
  </si>
  <si>
    <t xml:space="preserve">  Theresa M</t>
  </si>
  <si>
    <t xml:space="preserve">  Daniel J</t>
  </si>
  <si>
    <t xml:space="preserve">  Courtney M</t>
  </si>
  <si>
    <t xml:space="preserve">  Jose A</t>
  </si>
  <si>
    <t xml:space="preserve">  Jonathon M</t>
  </si>
  <si>
    <t xml:space="preserve">  Stephanie A</t>
  </si>
  <si>
    <t xml:space="preserve">  Krista</t>
  </si>
  <si>
    <t xml:space="preserve">  Jenessa</t>
  </si>
  <si>
    <t xml:space="preserve">  Amanda N</t>
  </si>
  <si>
    <t xml:space="preserve">  Teresa P</t>
  </si>
  <si>
    <t xml:space="preserve">  Dorian</t>
  </si>
  <si>
    <t xml:space="preserve">  Aberu</t>
  </si>
  <si>
    <t xml:space="preserve">  Tania K</t>
  </si>
  <si>
    <t xml:space="preserve">  Valery L</t>
  </si>
  <si>
    <t xml:space="preserve">  Joanna G</t>
  </si>
  <si>
    <t xml:space="preserve">  Stefanie F</t>
  </si>
  <si>
    <t xml:space="preserve">  Liza J</t>
  </si>
  <si>
    <t xml:space="preserve">  Ian M</t>
  </si>
  <si>
    <t xml:space="preserve">  Claudia L</t>
  </si>
  <si>
    <t xml:space="preserve">  Jessica M</t>
  </si>
  <si>
    <t xml:space="preserve">  Billy Jr</t>
  </si>
  <si>
    <t xml:space="preserve">  Tim</t>
  </si>
  <si>
    <t xml:space="preserve">  Emma M</t>
  </si>
  <si>
    <t xml:space="preserve">  Bridget K</t>
  </si>
  <si>
    <t xml:space="preserve">  Gabriel</t>
  </si>
  <si>
    <t xml:space="preserve">  Natasha</t>
  </si>
  <si>
    <t xml:space="preserve">  Abby A</t>
  </si>
  <si>
    <t xml:space="preserve">  Mckendree</t>
  </si>
  <si>
    <t xml:space="preserve">  Joshua P</t>
  </si>
  <si>
    <t xml:space="preserve">  Shure</t>
  </si>
  <si>
    <t xml:space="preserve">  Brenda</t>
  </si>
  <si>
    <t xml:space="preserve">  Joseph M</t>
  </si>
  <si>
    <t xml:space="preserve">  Stephen J</t>
  </si>
  <si>
    <t xml:space="preserve">  Kathya</t>
  </si>
  <si>
    <t xml:space="preserve">  Wesley</t>
  </si>
  <si>
    <t xml:space="preserve">  Jamie L</t>
  </si>
  <si>
    <t xml:space="preserve">  Alexandra</t>
  </si>
  <si>
    <t xml:space="preserve">  Rebecca J</t>
  </si>
  <si>
    <t xml:space="preserve">  Austin T</t>
  </si>
  <si>
    <t xml:space="preserve">  Jamie T</t>
  </si>
  <si>
    <t xml:space="preserve">  Gillian</t>
  </si>
  <si>
    <t xml:space="preserve">  Brenn E</t>
  </si>
  <si>
    <t xml:space="preserve">  Thomas A</t>
  </si>
  <si>
    <t xml:space="preserve">  Kevin J</t>
  </si>
  <si>
    <t xml:space="preserve">  William H</t>
  </si>
  <si>
    <t xml:space="preserve">  Gal</t>
  </si>
  <si>
    <t xml:space="preserve">  Anton</t>
  </si>
  <si>
    <t xml:space="preserve">  Yazmin</t>
  </si>
  <si>
    <t xml:space="preserve">  Florian</t>
  </si>
  <si>
    <t xml:space="preserve">  Claire</t>
  </si>
  <si>
    <t xml:space="preserve">  Lynn M</t>
  </si>
  <si>
    <t xml:space="preserve">  Candice</t>
  </si>
  <si>
    <t xml:space="preserve">  Jennifer D</t>
  </si>
  <si>
    <t xml:space="preserve">  Devon R</t>
  </si>
  <si>
    <t xml:space="preserve">  Elena</t>
  </si>
  <si>
    <t xml:space="preserve">  Bert</t>
  </si>
  <si>
    <t xml:space="preserve">  John P</t>
  </si>
  <si>
    <t xml:space="preserve">  Lisa K</t>
  </si>
  <si>
    <t xml:space="preserve">  Kristine</t>
  </si>
  <si>
    <t xml:space="preserve">  Paul A</t>
  </si>
  <si>
    <t xml:space="preserve">  Milah B</t>
  </si>
  <si>
    <t xml:space="preserve">  Annette M</t>
  </si>
  <si>
    <t xml:space="preserve">  Yoko</t>
  </si>
  <si>
    <t xml:space="preserve">  Laura</t>
  </si>
  <si>
    <t xml:space="preserve">  Tess A</t>
  </si>
  <si>
    <t xml:space="preserve">  William G</t>
  </si>
  <si>
    <t xml:space="preserve">  Paige</t>
  </si>
  <si>
    <t xml:space="preserve">  Maria</t>
  </si>
  <si>
    <t xml:space="preserve">  Stephanie D</t>
  </si>
  <si>
    <t xml:space="preserve">  Sara M</t>
  </si>
  <si>
    <t xml:space="preserve">  Scott A</t>
  </si>
  <si>
    <t xml:space="preserve">  Brian A</t>
  </si>
  <si>
    <t xml:space="preserve">  Kaitlin R</t>
  </si>
  <si>
    <t xml:space="preserve">  Mohammad</t>
  </si>
  <si>
    <t xml:space="preserve">  Kelli M</t>
  </si>
  <si>
    <t xml:space="preserve">  Sheridan H</t>
  </si>
  <si>
    <t xml:space="preserve">  Sarah M</t>
  </si>
  <si>
    <t xml:space="preserve">  Laura J</t>
  </si>
  <si>
    <t xml:space="preserve">  Gisele</t>
  </si>
  <si>
    <t xml:space="preserve">  Myra L</t>
  </si>
  <si>
    <t xml:space="preserve">  Melissa M</t>
  </si>
  <si>
    <t xml:space="preserve">  Eleanor F</t>
  </si>
  <si>
    <t xml:space="preserve">  Kenneth</t>
  </si>
  <si>
    <t xml:space="preserve">  Robert G</t>
  </si>
  <si>
    <t xml:space="preserve">  Thomas C</t>
  </si>
  <si>
    <t xml:space="preserve">  Mallory D</t>
  </si>
  <si>
    <t xml:space="preserve">  Jamie</t>
  </si>
  <si>
    <t xml:space="preserve">  Ariell</t>
  </si>
  <si>
    <t xml:space="preserve">  Thomas B</t>
  </si>
  <si>
    <t xml:space="preserve">  Rachelle L</t>
  </si>
  <si>
    <t xml:space="preserve">  Colleen</t>
  </si>
  <si>
    <t xml:space="preserve">  Gregory A</t>
  </si>
  <si>
    <t xml:space="preserve">  Sara</t>
  </si>
  <si>
    <t xml:space="preserve">  Lucie J</t>
  </si>
  <si>
    <t xml:space="preserve">  Elizabeth S</t>
  </si>
  <si>
    <t xml:space="preserve">  Carma S</t>
  </si>
  <si>
    <t xml:space="preserve">  Francesca</t>
  </si>
  <si>
    <t xml:space="preserve">  Toshiyuki</t>
  </si>
  <si>
    <t xml:space="preserve">  Tom L</t>
  </si>
  <si>
    <t xml:space="preserve">  Julee</t>
  </si>
  <si>
    <t xml:space="preserve">  Christopher M</t>
  </si>
  <si>
    <t xml:space="preserve">  Ciaran</t>
  </si>
  <si>
    <t xml:space="preserve">  Makie</t>
  </si>
  <si>
    <t xml:space="preserve">  Emily E</t>
  </si>
  <si>
    <t xml:space="preserve">  Cary</t>
  </si>
  <si>
    <t xml:space="preserve">  Steven</t>
  </si>
  <si>
    <t xml:space="preserve">  Jose Antonio Sr</t>
  </si>
  <si>
    <t xml:space="preserve">  Tatiana</t>
  </si>
  <si>
    <t xml:space="preserve">  Dan T</t>
  </si>
  <si>
    <t xml:space="preserve">  Liisa A</t>
  </si>
  <si>
    <t xml:space="preserve">  Maxwell</t>
  </si>
  <si>
    <t xml:space="preserve">  Pascale</t>
  </si>
  <si>
    <t xml:space="preserve">  Becca</t>
  </si>
  <si>
    <t xml:space="preserve">  Nicole R</t>
  </si>
  <si>
    <t xml:space="preserve">  David W</t>
  </si>
  <si>
    <t xml:space="preserve">  Grant</t>
  </si>
  <si>
    <t xml:space="preserve">  Sophia</t>
  </si>
  <si>
    <t xml:space="preserve">  Christina</t>
  </si>
  <si>
    <t xml:space="preserve">  Sam L</t>
  </si>
  <si>
    <t xml:space="preserve">  Haley R</t>
  </si>
  <si>
    <t xml:space="preserve">  Ethan</t>
  </si>
  <si>
    <t xml:space="preserve">  Andrew W</t>
  </si>
  <si>
    <t xml:space="preserve">  Mark G</t>
  </si>
  <si>
    <t xml:space="preserve">  Kasey E</t>
  </si>
  <si>
    <t xml:space="preserve">  Kristin M</t>
  </si>
  <si>
    <t xml:space="preserve">  Mary-Lynn B</t>
  </si>
  <si>
    <t xml:space="preserve">  Jamie A</t>
  </si>
  <si>
    <t xml:space="preserve">  Jeffrey A</t>
  </si>
  <si>
    <t xml:space="preserve">  Audrey</t>
  </si>
  <si>
    <t xml:space="preserve">  Jacob</t>
  </si>
  <si>
    <t xml:space="preserve">  Daniel S</t>
  </si>
  <si>
    <t xml:space="preserve">  Marc C</t>
  </si>
  <si>
    <t xml:space="preserve">  Mark S</t>
  </si>
  <si>
    <t xml:space="preserve">  Dara</t>
  </si>
  <si>
    <t xml:space="preserve">  Rachelle R</t>
  </si>
  <si>
    <t xml:space="preserve">  Brenda J</t>
  </si>
  <si>
    <t xml:space="preserve">  Sylvain</t>
  </si>
  <si>
    <t xml:space="preserve">  Kaitlin M</t>
  </si>
  <si>
    <t xml:space="preserve">  William R</t>
  </si>
  <si>
    <t xml:space="preserve">  Veronica</t>
  </si>
  <si>
    <t xml:space="preserve">  Warren</t>
  </si>
  <si>
    <t xml:space="preserve">  Daniela</t>
  </si>
  <si>
    <t xml:space="preserve">  Deirdre A</t>
  </si>
  <si>
    <t xml:space="preserve">  Mathias</t>
  </si>
  <si>
    <t xml:space="preserve">  Kurt</t>
  </si>
  <si>
    <t xml:space="preserve">  Alex F</t>
  </si>
  <si>
    <t xml:space="preserve">  Alice</t>
  </si>
  <si>
    <t xml:space="preserve">  Johannes Fiskerstand</t>
  </si>
  <si>
    <t xml:space="preserve">  Jon M</t>
  </si>
  <si>
    <t xml:space="preserve">  Fasil</t>
  </si>
  <si>
    <t xml:space="preserve">  Lisa J</t>
  </si>
  <si>
    <t xml:space="preserve">  Doron P</t>
  </si>
  <si>
    <t xml:space="preserve">  Katharina</t>
  </si>
  <si>
    <t xml:space="preserve">  Carl</t>
  </si>
  <si>
    <t xml:space="preserve">  Kelsey J</t>
  </si>
  <si>
    <t xml:space="preserve">  Stephen A</t>
  </si>
  <si>
    <t xml:space="preserve">  Katie C</t>
  </si>
  <si>
    <t xml:space="preserve">  Melissa K</t>
  </si>
  <si>
    <t xml:space="preserve">  Kara H</t>
  </si>
  <si>
    <t xml:space="preserve">  Juan Carlos</t>
  </si>
  <si>
    <t xml:space="preserve">  John III</t>
  </si>
  <si>
    <t xml:space="preserve">  Kristin C</t>
  </si>
  <si>
    <t xml:space="preserve">  Casey M</t>
  </si>
  <si>
    <t xml:space="preserve">  Braulio</t>
  </si>
  <si>
    <t xml:space="preserve">  Anne-Marie</t>
  </si>
  <si>
    <t xml:space="preserve">  Samuel K</t>
  </si>
  <si>
    <t xml:space="preserve">  Yuki</t>
  </si>
  <si>
    <t xml:space="preserve">  Rafer</t>
  </si>
  <si>
    <t xml:space="preserve">  Erynn J</t>
  </si>
  <si>
    <t xml:space="preserve">  Mahesh</t>
  </si>
  <si>
    <t xml:space="preserve">  Stanley</t>
  </si>
  <si>
    <t xml:space="preserve">  Rachel M</t>
  </si>
  <si>
    <t xml:space="preserve">  Fritz</t>
  </si>
  <si>
    <t xml:space="preserve">  Claire M</t>
  </si>
  <si>
    <t xml:space="preserve">  Maria S</t>
  </si>
  <si>
    <t xml:space="preserve">  Katherine E</t>
  </si>
  <si>
    <t xml:space="preserve">  Roxanne</t>
  </si>
  <si>
    <t xml:space="preserve">  Israel</t>
  </si>
  <si>
    <t xml:space="preserve">  Samalya</t>
  </si>
  <si>
    <t xml:space="preserve">  Alicia</t>
  </si>
  <si>
    <t xml:space="preserve">  Sarah K</t>
  </si>
  <si>
    <t xml:space="preserve">  Guomin</t>
  </si>
  <si>
    <t xml:space="preserve">  Javier</t>
  </si>
  <si>
    <t xml:space="preserve">  Thomas S</t>
  </si>
  <si>
    <t xml:space="preserve">  Martha Patricia</t>
  </si>
  <si>
    <t xml:space="preserve">  Jennifer V</t>
  </si>
  <si>
    <t xml:space="preserve">  Michael W</t>
  </si>
  <si>
    <t xml:space="preserve">  Eddie C</t>
  </si>
  <si>
    <t xml:space="preserve">  Maxime M</t>
  </si>
  <si>
    <t xml:space="preserve">  Justin M</t>
  </si>
  <si>
    <t xml:space="preserve">  Svetlana V</t>
  </si>
  <si>
    <t xml:space="preserve">  Jana L</t>
  </si>
  <si>
    <t xml:space="preserve">  Torrey C III</t>
  </si>
  <si>
    <t xml:space="preserve">  Lana J</t>
  </si>
  <si>
    <t xml:space="preserve">  Rebecca E</t>
  </si>
  <si>
    <t xml:space="preserve">  Katie M</t>
  </si>
  <si>
    <t xml:space="preserve">  Elizabeth A</t>
  </si>
  <si>
    <t xml:space="preserve">  Annie J</t>
  </si>
  <si>
    <t xml:space="preserve">  Annie</t>
  </si>
  <si>
    <t xml:space="preserve">  Amy T</t>
  </si>
  <si>
    <t xml:space="preserve">  Katarina D</t>
  </si>
  <si>
    <t xml:space="preserve">  B</t>
  </si>
  <si>
    <t xml:space="preserve">  Alison</t>
  </si>
  <si>
    <t xml:space="preserve">  Neil K</t>
  </si>
  <si>
    <t xml:space="preserve">  Anne Hunter</t>
  </si>
  <si>
    <t xml:space="preserve">  Sandra</t>
  </si>
  <si>
    <t xml:space="preserve">  Rodney</t>
  </si>
  <si>
    <t xml:space="preserve">  Carl R</t>
  </si>
  <si>
    <t xml:space="preserve">  Maximilian</t>
  </si>
  <si>
    <t xml:space="preserve">  Eirik</t>
  </si>
  <si>
    <t xml:space="preserve">  Rik</t>
  </si>
  <si>
    <t xml:space="preserve">  Yannick</t>
  </si>
  <si>
    <t xml:space="preserve">  Sean R</t>
  </si>
  <si>
    <t xml:space="preserve">  Sara A</t>
  </si>
  <si>
    <t xml:space="preserve">  Thibaud</t>
  </si>
  <si>
    <t xml:space="preserve">  Gretchen K</t>
  </si>
  <si>
    <t xml:space="preserve">  Martina</t>
  </si>
  <si>
    <t xml:space="preserve">  Dustin J</t>
  </si>
  <si>
    <t xml:space="preserve">  Daniel V</t>
  </si>
  <si>
    <t xml:space="preserve">  Saeger</t>
  </si>
  <si>
    <t xml:space="preserve">  Buzunesh</t>
  </si>
  <si>
    <t xml:space="preserve">  Mirte</t>
  </si>
  <si>
    <t xml:space="preserve">  Kerry A</t>
  </si>
  <si>
    <t xml:space="preserve">  Jonathan P</t>
  </si>
  <si>
    <t xml:space="preserve">  Gina</t>
  </si>
  <si>
    <t xml:space="preserve">  Dino</t>
  </si>
  <si>
    <t xml:space="preserve">  Jan</t>
  </si>
  <si>
    <t xml:space="preserve">  Jonathan E</t>
  </si>
  <si>
    <t xml:space="preserve">  Mark A</t>
  </si>
  <si>
    <t xml:space="preserve">  Stan J</t>
  </si>
  <si>
    <t xml:space="preserve">  Krysta</t>
  </si>
  <si>
    <t xml:space="preserve">  Natascia</t>
  </si>
  <si>
    <t xml:space="preserve">  Monica</t>
  </si>
  <si>
    <t xml:space="preserve">  Kelly C</t>
  </si>
  <si>
    <t xml:space="preserve">  James V</t>
  </si>
  <si>
    <t xml:space="preserve">  Angie</t>
  </si>
  <si>
    <t xml:space="preserve">  Sabina</t>
  </si>
  <si>
    <t xml:space="preserve">  Amy C</t>
  </si>
  <si>
    <t xml:space="preserve">  Victoria U</t>
  </si>
  <si>
    <t xml:space="preserve">  Amelia B</t>
  </si>
  <si>
    <t xml:space="preserve">  Jackie J</t>
  </si>
  <si>
    <t xml:space="preserve">  Kerry</t>
  </si>
  <si>
    <t xml:space="preserve">  Cindy G</t>
  </si>
  <si>
    <t xml:space="preserve">  Gennaro</t>
  </si>
  <si>
    <t xml:space="preserve">  Terry</t>
  </si>
  <si>
    <t xml:space="preserve">  Keara</t>
  </si>
  <si>
    <t xml:space="preserve">  Katena</t>
  </si>
  <si>
    <t xml:space="preserve">  Bean K</t>
  </si>
  <si>
    <t xml:space="preserve">  Jan-Patrick</t>
  </si>
  <si>
    <t xml:space="preserve">  Jesse J</t>
  </si>
  <si>
    <t xml:space="preserve">  Lindsey M</t>
  </si>
  <si>
    <t xml:space="preserve">  Marguerite K</t>
  </si>
  <si>
    <t xml:space="preserve">  Travis</t>
  </si>
  <si>
    <t xml:space="preserve">  Ricky</t>
  </si>
  <si>
    <t xml:space="preserve">  Colleen L</t>
  </si>
  <si>
    <t xml:space="preserve">  Charlie A</t>
  </si>
  <si>
    <t xml:space="preserve">  Lauren C</t>
  </si>
  <si>
    <t xml:space="preserve">  Erik R</t>
  </si>
  <si>
    <t xml:space="preserve">  Jean-Marc</t>
  </si>
  <si>
    <t xml:space="preserve">  Kerry L</t>
  </si>
  <si>
    <t xml:space="preserve">  Ulrich</t>
  </si>
  <si>
    <t xml:space="preserve">  Justin P</t>
  </si>
  <si>
    <t xml:space="preserve">  Hannah E</t>
  </si>
  <si>
    <t xml:space="preserve">  Joseph P</t>
  </si>
  <si>
    <t xml:space="preserve">  Gina M</t>
  </si>
  <si>
    <t xml:space="preserve">  Shantel C</t>
  </si>
  <si>
    <t xml:space="preserve">  Jessica R</t>
  </si>
  <si>
    <t xml:space="preserve">  Robyn</t>
  </si>
  <si>
    <t xml:space="preserve">  Jessica F</t>
  </si>
  <si>
    <t xml:space="preserve">  Brooke E</t>
  </si>
  <si>
    <t xml:space="preserve">  Katelyn E</t>
  </si>
  <si>
    <t xml:space="preserve">  Eoghan</t>
  </si>
  <si>
    <t xml:space="preserve">  Pamela W</t>
  </si>
  <si>
    <t xml:space="preserve">  Kassie</t>
  </si>
  <si>
    <t xml:space="preserve">  Ruben Dario</t>
  </si>
  <si>
    <t xml:space="preserve">  Lindsay M</t>
  </si>
  <si>
    <t xml:space="preserve">  Samuel H</t>
  </si>
  <si>
    <t xml:space="preserve">  Jenni</t>
  </si>
  <si>
    <t xml:space="preserve">  Estuardo F</t>
  </si>
  <si>
    <t xml:space="preserve">  Brett</t>
  </si>
  <si>
    <t xml:space="preserve">  Sharon E</t>
  </si>
  <si>
    <t xml:space="preserve">  Jacob W√¶ver</t>
  </si>
  <si>
    <t xml:space="preserve">  Brooke S</t>
  </si>
  <si>
    <t xml:space="preserve">  Kaye A</t>
  </si>
  <si>
    <t xml:space="preserve">  Daniel C</t>
  </si>
  <si>
    <t xml:space="preserve">  Laurie A</t>
  </si>
  <si>
    <t xml:space="preserve">  Shelby</t>
  </si>
  <si>
    <t xml:space="preserve">  Leticia</t>
  </si>
  <si>
    <t xml:space="preserve">  John S</t>
  </si>
  <si>
    <t xml:space="preserve">  Nelly S</t>
  </si>
  <si>
    <t xml:space="preserve">  Meredith S</t>
  </si>
  <si>
    <t xml:space="preserve">  Katherine A</t>
  </si>
  <si>
    <t xml:space="preserve">  Steve</t>
  </si>
  <si>
    <t xml:space="preserve">  Katharine</t>
  </si>
  <si>
    <t xml:space="preserve">  Heather L</t>
  </si>
  <si>
    <t xml:space="preserve">  Desiree</t>
  </si>
  <si>
    <t xml:space="preserve">  Peter B</t>
  </si>
  <si>
    <t xml:space="preserve">  Adam C</t>
  </si>
  <si>
    <t xml:space="preserve">  Jon</t>
  </si>
  <si>
    <t xml:space="preserve">  Steven J</t>
  </si>
  <si>
    <t xml:space="preserve">  Jessica P</t>
  </si>
  <si>
    <t xml:space="preserve">  Arturo H</t>
  </si>
  <si>
    <t xml:space="preserve">  Ketil</t>
  </si>
  <si>
    <t xml:space="preserve">  Christi</t>
  </si>
  <si>
    <t xml:space="preserve">  Edivaldo B</t>
  </si>
  <si>
    <t xml:space="preserve">  Eve</t>
  </si>
  <si>
    <t xml:space="preserve">  Devin</t>
  </si>
  <si>
    <t xml:space="preserve">  Shaun R</t>
  </si>
  <si>
    <t xml:space="preserve">  Adrian</t>
  </si>
  <si>
    <t xml:space="preserve">  Mallory</t>
  </si>
  <si>
    <t xml:space="preserve">  Shawn E</t>
  </si>
  <si>
    <t xml:space="preserve">  Johann A</t>
  </si>
  <si>
    <t xml:space="preserve">  Robin M</t>
  </si>
  <si>
    <t xml:space="preserve">  Kyle K</t>
  </si>
  <si>
    <t xml:space="preserve">  Michael A</t>
  </si>
  <si>
    <t xml:space="preserve">  Byron A</t>
  </si>
  <si>
    <t xml:space="preserve">  Carine A</t>
  </si>
  <si>
    <t xml:space="preserve">  Lindsay A</t>
  </si>
  <si>
    <t xml:space="preserve">  Justin R</t>
  </si>
  <si>
    <t xml:space="preserve">  Ayako N</t>
  </si>
  <si>
    <t xml:space="preserve">  Emilee</t>
  </si>
  <si>
    <t xml:space="preserve">  Stephen M</t>
  </si>
  <si>
    <t xml:space="preserve">  Annemarie A</t>
  </si>
  <si>
    <t xml:space="preserve">  Ashley R</t>
  </si>
  <si>
    <t xml:space="preserve">  Leslie A</t>
  </si>
  <si>
    <t xml:space="preserve">  Mauricio J</t>
  </si>
  <si>
    <t xml:space="preserve">  Kieran</t>
  </si>
  <si>
    <t xml:space="preserve">  Zeke M</t>
  </si>
  <si>
    <t xml:space="preserve">  Chip</t>
  </si>
  <si>
    <t xml:space="preserve">  Miguel Angel Sr</t>
  </si>
  <si>
    <t xml:space="preserve">  Meghan</t>
  </si>
  <si>
    <t xml:space="preserve">  Millicent M</t>
  </si>
  <si>
    <t xml:space="preserve">  Kimberly K</t>
  </si>
  <si>
    <t xml:space="preserve">  Justin C</t>
  </si>
  <si>
    <t xml:space="preserve">  Tristan P</t>
  </si>
  <si>
    <t xml:space="preserve">  Traci A</t>
  </si>
  <si>
    <t xml:space="preserve">  Logan M</t>
  </si>
  <si>
    <t xml:space="preserve">  Tiffany A</t>
  </si>
  <si>
    <t xml:space="preserve">  Luke</t>
  </si>
  <si>
    <t xml:space="preserve">  Leigh</t>
  </si>
  <si>
    <t xml:space="preserve">  Yosuke</t>
  </si>
  <si>
    <t xml:space="preserve">  Jodi</t>
  </si>
  <si>
    <t xml:space="preserve">  Misti C</t>
  </si>
  <si>
    <t xml:space="preserve">  Angela J</t>
  </si>
  <si>
    <t xml:space="preserve">  Jonathan D</t>
  </si>
  <si>
    <t xml:space="preserve">  Adrian R</t>
  </si>
  <si>
    <t xml:space="preserve">  Rachel</t>
  </si>
  <si>
    <t xml:space="preserve">  Susan</t>
  </si>
  <si>
    <t xml:space="preserve">  Cameron M</t>
  </si>
  <si>
    <t xml:space="preserve">  Claudia A</t>
  </si>
  <si>
    <t xml:space="preserve">  Nicole M</t>
  </si>
  <si>
    <t xml:space="preserve">  Jack</t>
  </si>
  <si>
    <t xml:space="preserve">  Jackie K</t>
  </si>
  <si>
    <t xml:space="preserve">  Tyler C</t>
  </si>
  <si>
    <t xml:space="preserve">  Yoshie</t>
  </si>
  <si>
    <t xml:space="preserve">  Lauren A</t>
  </si>
  <si>
    <t xml:space="preserve">  Mason D</t>
  </si>
  <si>
    <t xml:space="preserve">  Arturo</t>
  </si>
  <si>
    <t xml:space="preserve">  Jake</t>
  </si>
  <si>
    <t xml:space="preserve">  Alison L</t>
  </si>
  <si>
    <t xml:space="preserve">  Karen A</t>
  </si>
  <si>
    <t xml:space="preserve">  Thomas R</t>
  </si>
  <si>
    <t xml:space="preserve">  Ezra</t>
  </si>
  <si>
    <t xml:space="preserve">  Ari L</t>
  </si>
  <si>
    <t xml:space="preserve">  Fanny</t>
  </si>
  <si>
    <t xml:space="preserve">  Catherine A</t>
  </si>
  <si>
    <t xml:space="preserve">  Janel N</t>
  </si>
  <si>
    <t xml:space="preserve">  Yann Kai</t>
  </si>
  <si>
    <t xml:space="preserve">  Zachary R</t>
  </si>
  <si>
    <t xml:space="preserve">  Alejandro Sr</t>
  </si>
  <si>
    <t xml:space="preserve">  Nicholas R</t>
  </si>
  <si>
    <t xml:space="preserve">  Michael D</t>
  </si>
  <si>
    <t xml:space="preserve">  Marina</t>
  </si>
  <si>
    <t xml:space="preserve">  Ross P</t>
  </si>
  <si>
    <t xml:space="preserve">  Aoife</t>
  </si>
  <si>
    <t xml:space="preserve">  Barry P</t>
  </si>
  <si>
    <t xml:space="preserve">  Maciej</t>
  </si>
  <si>
    <t xml:space="preserve">  Jerry D</t>
  </si>
  <si>
    <t xml:space="preserve">  Cathi</t>
  </si>
  <si>
    <t xml:space="preserve">  Alex M</t>
  </si>
  <si>
    <t xml:space="preserve">  Liang</t>
  </si>
  <si>
    <t xml:space="preserve">  Lexy</t>
  </si>
  <si>
    <t xml:space="preserve">  Samuel L</t>
  </si>
  <si>
    <t xml:space="preserve">  Spencer A</t>
  </si>
  <si>
    <t xml:space="preserve">  Rochelle</t>
  </si>
  <si>
    <t xml:space="preserve">  Paula</t>
  </si>
  <si>
    <t xml:space="preserve">  Madeline E</t>
  </si>
  <si>
    <t xml:space="preserve">  Maria Isabel</t>
  </si>
  <si>
    <t xml:space="preserve">  Arthur M</t>
  </si>
  <si>
    <t xml:space="preserve">  Joseph R</t>
  </si>
  <si>
    <t xml:space="preserve">  Sachiko</t>
  </si>
  <si>
    <t xml:space="preserve">  Ruben</t>
  </si>
  <si>
    <t xml:space="preserve">  Chatham</t>
  </si>
  <si>
    <t xml:space="preserve">  Derek</t>
  </si>
  <si>
    <t xml:space="preserve">  Kalvin J</t>
  </si>
  <si>
    <t xml:space="preserve">  Barbara G</t>
  </si>
  <si>
    <t xml:space="preserve">  Sunny S</t>
  </si>
  <si>
    <t xml:space="preserve">  Marisa A</t>
  </si>
  <si>
    <t xml:space="preserve">  Jenna M</t>
  </si>
  <si>
    <t xml:space="preserve">  Lyazid</t>
  </si>
  <si>
    <t xml:space="preserve">  Lindsey A</t>
  </si>
  <si>
    <t xml:space="preserve">  Leif S</t>
  </si>
  <si>
    <t xml:space="preserve">  Bo</t>
  </si>
  <si>
    <t xml:space="preserve">  Leah</t>
  </si>
  <si>
    <t xml:space="preserve">  Kara Lynne</t>
  </si>
  <si>
    <t xml:space="preserve">  Allie</t>
  </si>
  <si>
    <t xml:space="preserve">  Trasi</t>
  </si>
  <si>
    <t xml:space="preserve">  Fernando</t>
  </si>
  <si>
    <t xml:space="preserve">  Ieva</t>
  </si>
  <si>
    <t xml:space="preserve">  Drew L</t>
  </si>
  <si>
    <t xml:space="preserve">  Alexander G</t>
  </si>
  <si>
    <t xml:space="preserve">  Meaghan</t>
  </si>
  <si>
    <t xml:space="preserve">  Andrea K</t>
  </si>
  <si>
    <t xml:space="preserve">  Kris</t>
  </si>
  <si>
    <t xml:space="preserve">  Alden W</t>
  </si>
  <si>
    <t xml:space="preserve">  Suzanne M</t>
  </si>
  <si>
    <t xml:space="preserve">  Heidi Z</t>
  </si>
  <si>
    <t xml:space="preserve">  Fan</t>
  </si>
  <si>
    <t xml:space="preserve">  Chaiwat</t>
  </si>
  <si>
    <t xml:space="preserve">  Kerri</t>
  </si>
  <si>
    <t xml:space="preserve">  Nicholas G</t>
  </si>
  <si>
    <t xml:space="preserve">  Vasilis S</t>
  </si>
  <si>
    <t xml:space="preserve">  Colleen C</t>
  </si>
  <si>
    <t xml:space="preserve">  Annika</t>
  </si>
  <si>
    <t xml:space="preserve">  Nicholas C</t>
  </si>
  <si>
    <t xml:space="preserve">  Kelly K</t>
  </si>
  <si>
    <t xml:space="preserve">  Hannah</t>
  </si>
  <si>
    <t xml:space="preserve">  Patricio Sr</t>
  </si>
  <si>
    <t xml:space="preserve">  Robert B</t>
  </si>
  <si>
    <t xml:space="preserve">  Benjamin M</t>
  </si>
  <si>
    <t xml:space="preserve">  Eric R</t>
  </si>
  <si>
    <t xml:space="preserve">  Bob R</t>
  </si>
  <si>
    <t xml:space="preserve">  Stephanie J</t>
  </si>
  <si>
    <t xml:space="preserve">  Guillaume</t>
  </si>
  <si>
    <t xml:space="preserve">  Kaylee</t>
  </si>
  <si>
    <t xml:space="preserve">  Theresa</t>
  </si>
  <si>
    <t xml:space="preserve">  Travis G</t>
  </si>
  <si>
    <t xml:space="preserve">  Emma L</t>
  </si>
  <si>
    <t xml:space="preserve">  Linda</t>
  </si>
  <si>
    <t xml:space="preserve">  Owen R</t>
  </si>
  <si>
    <t xml:space="preserve">  Jacqueline</t>
  </si>
  <si>
    <t xml:space="preserve">  Yefeng</t>
  </si>
  <si>
    <t xml:space="preserve">  Ken</t>
  </si>
  <si>
    <t xml:space="preserve">  Annie E</t>
  </si>
  <si>
    <t xml:space="preserve">  Noel K</t>
  </si>
  <si>
    <t xml:space="preserve">  Federica</t>
  </si>
  <si>
    <t xml:space="preserve">  Pamela L</t>
  </si>
  <si>
    <t xml:space="preserve">  Randall</t>
  </si>
  <si>
    <t xml:space="preserve">  Azelie</t>
  </si>
  <si>
    <t xml:space="preserve">  Monica M</t>
  </si>
  <si>
    <t xml:space="preserve">  Katarina K</t>
  </si>
  <si>
    <t xml:space="preserve">  Stacey L</t>
  </si>
  <si>
    <t xml:space="preserve">  James C</t>
  </si>
  <si>
    <t xml:space="preserve">  Kim</t>
  </si>
  <si>
    <t xml:space="preserve">  Dariusz</t>
  </si>
  <si>
    <t xml:space="preserve">  Kristen</t>
  </si>
  <si>
    <t xml:space="preserve">  Jose Guadalupe P</t>
  </si>
  <si>
    <t xml:space="preserve">  Holly J</t>
  </si>
  <si>
    <t xml:space="preserve">  Tricity M</t>
  </si>
  <si>
    <t xml:space="preserve">  Sarah A</t>
  </si>
  <si>
    <t xml:space="preserve">  Tracy A</t>
  </si>
  <si>
    <t xml:space="preserve">  Trent</t>
  </si>
  <si>
    <t xml:space="preserve">  Julie</t>
  </si>
  <si>
    <t xml:space="preserve">  Sawomir</t>
  </si>
  <si>
    <t xml:space="preserve">  Micah</t>
  </si>
  <si>
    <t xml:space="preserve">  Kelly H</t>
  </si>
  <si>
    <t xml:space="preserve">  Austen G</t>
  </si>
  <si>
    <t xml:space="preserve">  Tory J</t>
  </si>
  <si>
    <t xml:space="preserve">  Robert J</t>
  </si>
  <si>
    <t xml:space="preserve">  Steph</t>
  </si>
  <si>
    <t xml:space="preserve">  Kristina</t>
  </si>
  <si>
    <t xml:space="preserve">  Flo</t>
  </si>
  <si>
    <t xml:space="preserve">  Sarah P</t>
  </si>
  <si>
    <t xml:space="preserve">  Anabel</t>
  </si>
  <si>
    <t xml:space="preserve">  Ian</t>
  </si>
  <si>
    <t xml:space="preserve">  Richard J</t>
  </si>
  <si>
    <t xml:space="preserve">  Jacqueline N</t>
  </si>
  <si>
    <t xml:space="preserve">  Cindy</t>
  </si>
  <si>
    <t xml:space="preserve">  Marcia</t>
  </si>
  <si>
    <t xml:space="preserve">  Samantha R</t>
  </si>
  <si>
    <t xml:space="preserve">  Isabelle</t>
  </si>
  <si>
    <t xml:space="preserve">  Neil</t>
  </si>
  <si>
    <t xml:space="preserve">  Nathan</t>
  </si>
  <si>
    <t xml:space="preserve">  Kelli N</t>
  </si>
  <si>
    <t xml:space="preserve">  Grant A</t>
  </si>
  <si>
    <t xml:space="preserve">  Jonathan C</t>
  </si>
  <si>
    <t xml:space="preserve">  Rachael M</t>
  </si>
  <si>
    <t xml:space="preserve">  Pilar</t>
  </si>
  <si>
    <t xml:space="preserve">  Kyle M</t>
  </si>
  <si>
    <t xml:space="preserve">  Christie</t>
  </si>
  <si>
    <t xml:space="preserve">  David A</t>
  </si>
  <si>
    <t xml:space="preserve">  Masahiro</t>
  </si>
  <si>
    <t xml:space="preserve">  Logan B</t>
  </si>
  <si>
    <t xml:space="preserve">  Stephanie L</t>
  </si>
  <si>
    <t xml:space="preserve">  Angela H</t>
  </si>
  <si>
    <t xml:space="preserve">  Britt K</t>
  </si>
  <si>
    <t xml:space="preserve">  Joyce R</t>
  </si>
  <si>
    <t xml:space="preserve">  Michaela L</t>
  </si>
  <si>
    <t xml:space="preserve">  Shalaleh</t>
  </si>
  <si>
    <t xml:space="preserve">  Zuzana</t>
  </si>
  <si>
    <t xml:space="preserve">  Matthew M</t>
  </si>
  <si>
    <t xml:space="preserve">  Nadine A</t>
  </si>
  <si>
    <t xml:space="preserve">  Peter J</t>
  </si>
  <si>
    <t xml:space="preserve">  Douglas W</t>
  </si>
  <si>
    <t xml:space="preserve">  Catherine</t>
  </si>
  <si>
    <t xml:space="preserve">  Youngseong</t>
  </si>
  <si>
    <t xml:space="preserve">  Brandon S</t>
  </si>
  <si>
    <t xml:space="preserve">  Sean P</t>
  </si>
  <si>
    <t xml:space="preserve">  Janez</t>
  </si>
  <si>
    <t xml:space="preserve">  John I</t>
  </si>
  <si>
    <t xml:space="preserve">  Deniz</t>
  </si>
  <si>
    <t xml:space="preserve">  Alfredo</t>
  </si>
  <si>
    <t xml:space="preserve">  Troy</t>
  </si>
  <si>
    <t xml:space="preserve">  Jennefer</t>
  </si>
  <si>
    <t xml:space="preserve">  Tracey L</t>
  </si>
  <si>
    <t xml:space="preserve">  Esther</t>
  </si>
  <si>
    <t xml:space="preserve">  Jackie</t>
  </si>
  <si>
    <t xml:space="preserve">  Timothy P</t>
  </si>
  <si>
    <t xml:space="preserve">  Hugo M</t>
  </si>
  <si>
    <t xml:space="preserve">  Rob</t>
  </si>
  <si>
    <t xml:space="preserve">  Austin D</t>
  </si>
  <si>
    <t xml:space="preserve">  Brittany</t>
  </si>
  <si>
    <t xml:space="preserve">  Becky G</t>
  </si>
  <si>
    <t xml:space="preserve">  Virginie</t>
  </si>
  <si>
    <t xml:space="preserve">  Allison A</t>
  </si>
  <si>
    <t xml:space="preserve">  Caleb</t>
  </si>
  <si>
    <t xml:space="preserve">  Zachariah</t>
  </si>
  <si>
    <t xml:space="preserve">  Patricia A</t>
  </si>
  <si>
    <t xml:space="preserve">  Breno</t>
  </si>
  <si>
    <t xml:space="preserve">  Takaya</t>
  </si>
  <si>
    <t xml:space="preserve">  Thomas IV</t>
  </si>
  <si>
    <t xml:space="preserve">  Bradley E</t>
  </si>
  <si>
    <t xml:space="preserve">  Ruby J</t>
  </si>
  <si>
    <t xml:space="preserve">  Bart</t>
  </si>
  <si>
    <t xml:space="preserve">  Robert A</t>
  </si>
  <si>
    <t xml:space="preserve">  Yemane Adhane</t>
  </si>
  <si>
    <t xml:space="preserve">  Jesse A</t>
  </si>
  <si>
    <t xml:space="preserve">  Bird</t>
  </si>
  <si>
    <t xml:space="preserve">  Patrick M</t>
  </si>
  <si>
    <t xml:space="preserve">  Yuri</t>
  </si>
  <si>
    <t xml:space="preserve">  Debbie</t>
  </si>
  <si>
    <t xml:space="preserve">  Daniell L</t>
  </si>
  <si>
    <t xml:space="preserve">  Janne</t>
  </si>
  <si>
    <t xml:space="preserve">  Elizabeth L</t>
  </si>
  <si>
    <t xml:space="preserve">  Stephanie C</t>
  </si>
  <si>
    <t xml:space="preserve">  Callie</t>
  </si>
  <si>
    <t xml:space="preserve">  Mary K</t>
  </si>
  <si>
    <t xml:space="preserve">  Samuel M</t>
  </si>
  <si>
    <t xml:space="preserve">  Tom J</t>
  </si>
  <si>
    <t xml:space="preserve">  Dougie J</t>
  </si>
  <si>
    <t xml:space="preserve">  Jeremiah H</t>
  </si>
  <si>
    <t xml:space="preserve">  Ashley J</t>
  </si>
  <si>
    <t xml:space="preserve">  Turner J</t>
  </si>
  <si>
    <t xml:space="preserve">  Roger</t>
  </si>
  <si>
    <t xml:space="preserve">  Pamela</t>
  </si>
  <si>
    <t xml:space="preserve">  Katherine H</t>
  </si>
  <si>
    <t xml:space="preserve">  Robin</t>
  </si>
  <si>
    <t xml:space="preserve">  Terri</t>
  </si>
  <si>
    <t xml:space="preserve">  Eddie</t>
  </si>
  <si>
    <t xml:space="preserve">  Joyce</t>
  </si>
  <si>
    <t xml:space="preserve">  Alison W</t>
  </si>
  <si>
    <t xml:space="preserve">  Tammara C</t>
  </si>
  <si>
    <t xml:space="preserve">  Dorota</t>
  </si>
  <si>
    <t xml:space="preserve">  Jose Norberto Sr</t>
  </si>
  <si>
    <t xml:space="preserve">  Bryant</t>
  </si>
  <si>
    <t xml:space="preserve">  Eduardo</t>
  </si>
  <si>
    <t xml:space="preserve">  Laura M</t>
  </si>
  <si>
    <t xml:space="preserve">  Melissa D</t>
  </si>
  <si>
    <t xml:space="preserve">  Dan C</t>
  </si>
  <si>
    <t xml:space="preserve">  Wesley C</t>
  </si>
  <si>
    <t xml:space="preserve">  Christin</t>
  </si>
  <si>
    <t xml:space="preserve">  Margaret P</t>
  </si>
  <si>
    <t xml:space="preserve">  Tiffany K</t>
  </si>
  <si>
    <t xml:space="preserve">  David M</t>
  </si>
  <si>
    <t xml:space="preserve">  Christine E</t>
  </si>
  <si>
    <t xml:space="preserve">  Donna</t>
  </si>
  <si>
    <t xml:space="preserve">  Rod</t>
  </si>
  <si>
    <t xml:space="preserve">  Joe</t>
  </si>
  <si>
    <t xml:space="preserve">  Kayleigh</t>
  </si>
  <si>
    <t xml:space="preserve">  Lorcan A</t>
  </si>
  <si>
    <t xml:space="preserve">  Billy</t>
  </si>
  <si>
    <t xml:space="preserve">  Paul M</t>
  </si>
  <si>
    <t xml:space="preserve">  Brenda M</t>
  </si>
  <si>
    <t xml:space="preserve">  Jeff H</t>
  </si>
  <si>
    <t xml:space="preserve">  Bernard</t>
  </si>
  <si>
    <t xml:space="preserve">  Bryn</t>
  </si>
  <si>
    <t xml:space="preserve">  Jay</t>
  </si>
  <si>
    <t xml:space="preserve">  Shelley</t>
  </si>
  <si>
    <t xml:space="preserve">  Jekaterina</t>
  </si>
  <si>
    <t xml:space="preserve">  Pauline</t>
  </si>
  <si>
    <t xml:space="preserve">  Aleah K</t>
  </si>
  <si>
    <t xml:space="preserve">  Mare</t>
  </si>
  <si>
    <t xml:space="preserve">  Amanda R</t>
  </si>
  <si>
    <t xml:space="preserve">  Murray W</t>
  </si>
  <si>
    <t xml:space="preserve">  Meghan P</t>
  </si>
  <si>
    <t xml:space="preserve">  Seth</t>
  </si>
  <si>
    <t xml:space="preserve">  Russell M</t>
  </si>
  <si>
    <t xml:space="preserve">  Martin</t>
  </si>
  <si>
    <t xml:space="preserve">  Miles</t>
  </si>
  <si>
    <t xml:space="preserve">  Brock J</t>
  </si>
  <si>
    <t xml:space="preserve">  Stephen F</t>
  </si>
  <si>
    <t xml:space="preserve">  Missy</t>
  </si>
  <si>
    <t xml:space="preserve">  Lauren M</t>
  </si>
  <si>
    <t xml:space="preserve">  Apolo U</t>
  </si>
  <si>
    <t xml:space="preserve">  Alfons</t>
  </si>
  <si>
    <t xml:space="preserve">  Amber</t>
  </si>
  <si>
    <t xml:space="preserve">  Leah C</t>
  </si>
  <si>
    <t xml:space="preserve">  Lilia</t>
  </si>
  <si>
    <t xml:space="preserve">  Danny</t>
  </si>
  <si>
    <t xml:space="preserve">  Satomi</t>
  </si>
  <si>
    <t xml:space="preserve">  Peter T II</t>
  </si>
  <si>
    <t xml:space="preserve">  Manuel</t>
  </si>
  <si>
    <t xml:space="preserve">  Kindsey P</t>
  </si>
  <si>
    <t xml:space="preserve">  Thomas G</t>
  </si>
  <si>
    <t xml:space="preserve">  Kyle S</t>
  </si>
  <si>
    <t xml:space="preserve">  Alexander J</t>
  </si>
  <si>
    <t xml:space="preserve">  Dustin L</t>
  </si>
  <si>
    <t xml:space="preserve">  Chloe</t>
  </si>
  <si>
    <t xml:space="preserve">  Cailtlin</t>
  </si>
  <si>
    <t xml:space="preserve">  Chuy</t>
  </si>
  <si>
    <t xml:space="preserve">  Laurie B</t>
  </si>
  <si>
    <t xml:space="preserve">  Rachel B</t>
  </si>
  <si>
    <t xml:space="preserve">  Liza</t>
  </si>
  <si>
    <t xml:space="preserve">  Lindsay E</t>
  </si>
  <si>
    <t xml:space="preserve">  Kathleen M</t>
  </si>
  <si>
    <t xml:space="preserve">  Aya</t>
  </si>
  <si>
    <t xml:space="preserve">  Carolyn R</t>
  </si>
  <si>
    <t xml:space="preserve">  Bethany</t>
  </si>
  <si>
    <t xml:space="preserve">  Holly A</t>
  </si>
  <si>
    <t xml:space="preserve">  Ping</t>
  </si>
  <si>
    <t xml:space="preserve">  Emmett</t>
  </si>
  <si>
    <t xml:space="preserve">  Christopher L</t>
  </si>
  <si>
    <t xml:space="preserve">  Christopher W</t>
  </si>
  <si>
    <t xml:space="preserve">  Norman H</t>
  </si>
  <si>
    <t xml:space="preserve">  Tatyana K</t>
  </si>
  <si>
    <t xml:space="preserve">  Chrissy</t>
  </si>
  <si>
    <t xml:space="preserve">  Halle</t>
  </si>
  <si>
    <t xml:space="preserve">  Tara D</t>
  </si>
  <si>
    <t xml:space="preserve">  Rasim M</t>
  </si>
  <si>
    <t xml:space="preserve">  Dina</t>
  </si>
  <si>
    <t xml:space="preserve">  Caitrin</t>
  </si>
  <si>
    <t xml:space="preserve">  Adriana S</t>
  </si>
  <si>
    <t xml:space="preserve">  Kristen M</t>
  </si>
  <si>
    <t xml:space="preserve">  Alix</t>
  </si>
  <si>
    <t xml:space="preserve">  Kakushin</t>
  </si>
  <si>
    <t xml:space="preserve">  Amanda C</t>
  </si>
  <si>
    <t xml:space="preserve">  Valur</t>
  </si>
  <si>
    <t xml:space="preserve">  Erica J</t>
  </si>
  <si>
    <t xml:space="preserve">  Lissa</t>
  </si>
  <si>
    <t xml:space="preserve">  Alyson</t>
  </si>
  <si>
    <t xml:space="preserve">  Chance B</t>
  </si>
  <si>
    <t xml:space="preserve">  Therese</t>
  </si>
  <si>
    <t xml:space="preserve">  Beau</t>
  </si>
  <si>
    <t xml:space="preserve">  Kelsey M</t>
  </si>
  <si>
    <t xml:space="preserve">  Gretchen</t>
  </si>
  <si>
    <t xml:space="preserve">  Nicholas E</t>
  </si>
  <si>
    <t xml:space="preserve">  Deborah</t>
  </si>
  <si>
    <t xml:space="preserve">  Chuck W</t>
  </si>
  <si>
    <t xml:space="preserve">  Amany</t>
  </si>
  <si>
    <t xml:space="preserve">  Kipling</t>
  </si>
  <si>
    <t xml:space="preserve">  Duncan</t>
  </si>
  <si>
    <t xml:space="preserve">  Louis C</t>
  </si>
  <si>
    <t xml:space="preserve">  Ildiko M</t>
  </si>
  <si>
    <t xml:space="preserve">  Melinda E</t>
  </si>
  <si>
    <t xml:space="preserve">  Emily G</t>
  </si>
  <si>
    <t xml:space="preserve">  Danilo</t>
  </si>
  <si>
    <t xml:space="preserve">  Mikko</t>
  </si>
  <si>
    <t xml:space="preserve">  Paula C</t>
  </si>
  <si>
    <t xml:space="preserve">  Kirsten N</t>
  </si>
  <si>
    <t xml:space="preserve">  Christy</t>
  </si>
  <si>
    <t xml:space="preserve">  Jingjing</t>
  </si>
  <si>
    <t xml:space="preserve">  Morgan</t>
  </si>
  <si>
    <t xml:space="preserve">  Frankline</t>
  </si>
  <si>
    <t xml:space="preserve">  Laura T</t>
  </si>
  <si>
    <t xml:space="preserve">  Natalia</t>
  </si>
  <si>
    <t xml:space="preserve">  Brooke</t>
  </si>
  <si>
    <t xml:space="preserve">  Jeremy M</t>
  </si>
  <si>
    <t xml:space="preserve">  Megan L</t>
  </si>
  <si>
    <t xml:space="preserve">  Marny</t>
  </si>
  <si>
    <t xml:space="preserve">  Benjamin L</t>
  </si>
  <si>
    <t xml:space="preserve">  Rob G</t>
  </si>
  <si>
    <t xml:space="preserve">  Stefanie A</t>
  </si>
  <si>
    <t xml:space="preserve">  Caroline F</t>
  </si>
  <si>
    <t xml:space="preserve">  Julia J</t>
  </si>
  <si>
    <t xml:space="preserve">  Bernat</t>
  </si>
  <si>
    <t xml:space="preserve">  Hicham</t>
  </si>
  <si>
    <t xml:space="preserve">  Elisabetta</t>
  </si>
  <si>
    <t xml:space="preserve">  Trevor N</t>
  </si>
  <si>
    <t xml:space="preserve">  Nancy</t>
  </si>
  <si>
    <t xml:space="preserve">  Allison R</t>
  </si>
  <si>
    <t xml:space="preserve">  Janae N</t>
  </si>
  <si>
    <t xml:space="preserve">  Nicole F</t>
  </si>
  <si>
    <t xml:space="preserve">  Krista L</t>
  </si>
  <si>
    <t xml:space="preserve">  Denise</t>
  </si>
  <si>
    <t xml:space="preserve">  Ariel</t>
  </si>
  <si>
    <t xml:space="preserve">  Rosalie</t>
  </si>
  <si>
    <t xml:space="preserve">  Vitaliy</t>
  </si>
  <si>
    <t xml:space="preserve">  Benjamin W</t>
  </si>
  <si>
    <t xml:space="preserve">  Massimiliano</t>
  </si>
  <si>
    <t xml:space="preserve">  Kiyokatsu</t>
  </si>
  <si>
    <t xml:space="preserve">  Julia M</t>
  </si>
  <si>
    <t xml:space="preserve">  Rhea</t>
  </si>
  <si>
    <t xml:space="preserve">  Shamus M</t>
  </si>
  <si>
    <t xml:space="preserve">  Mary Beth</t>
  </si>
  <si>
    <t xml:space="preserve">  Erin</t>
  </si>
  <si>
    <t xml:space="preserve">  Hallie</t>
  </si>
  <si>
    <t xml:space="preserve">  Paige P</t>
  </si>
  <si>
    <t xml:space="preserve">  Ji</t>
  </si>
  <si>
    <t xml:space="preserve">  Carissa A</t>
  </si>
  <si>
    <t xml:space="preserve">  Mona</t>
  </si>
  <si>
    <t xml:space="preserve">  Kristin R</t>
  </si>
  <si>
    <t xml:space="preserve">  Hilary K</t>
  </si>
  <si>
    <t xml:space="preserve">  Dominique</t>
  </si>
  <si>
    <t xml:space="preserve">  Carlos I</t>
  </si>
  <si>
    <t xml:space="preserve">  Sarah S</t>
  </si>
  <si>
    <t xml:space="preserve">  Shauna R</t>
  </si>
  <si>
    <t xml:space="preserve">  Lindsay J</t>
  </si>
  <si>
    <t xml:space="preserve">  Danya A</t>
  </si>
  <si>
    <t xml:space="preserve">  Lorraine</t>
  </si>
  <si>
    <t xml:space="preserve">  Jesus Sr</t>
  </si>
  <si>
    <t xml:space="preserve">  Catherine C</t>
  </si>
  <si>
    <t xml:space="preserve">  Evan</t>
  </si>
  <si>
    <t xml:space="preserve">  Nathan J</t>
  </si>
  <si>
    <t xml:space="preserve">  Marshall</t>
  </si>
  <si>
    <t xml:space="preserve">  Lavar</t>
  </si>
  <si>
    <t xml:space="preserve">  Charlie T</t>
  </si>
  <si>
    <t xml:space="preserve">  Arthur</t>
  </si>
  <si>
    <t xml:space="preserve">  Tammy</t>
  </si>
  <si>
    <t xml:space="preserve">  Lena</t>
  </si>
  <si>
    <t xml:space="preserve">  Valentina</t>
  </si>
  <si>
    <t xml:space="preserve">  Russell N</t>
  </si>
  <si>
    <t xml:space="preserve">  Scott R</t>
  </si>
  <si>
    <t xml:space="preserve">  Jose Francisco Sr</t>
  </si>
  <si>
    <t xml:space="preserve">  Paul J</t>
  </si>
  <si>
    <t xml:space="preserve">  Edward J</t>
  </si>
  <si>
    <t xml:space="preserve">  Patrick A</t>
  </si>
  <si>
    <t xml:space="preserve">  Geraint H</t>
  </si>
  <si>
    <t xml:space="preserve">  Dj</t>
  </si>
  <si>
    <t xml:space="preserve">  Zachary A</t>
  </si>
  <si>
    <t xml:space="preserve">  Brian W</t>
  </si>
  <si>
    <t xml:space="preserve">  Ellen L</t>
  </si>
  <si>
    <t xml:space="preserve">  Abigail R</t>
  </si>
  <si>
    <t xml:space="preserve">  Grace H</t>
  </si>
  <si>
    <t xml:space="preserve">  Caitie J</t>
  </si>
  <si>
    <t xml:space="preserve">  Ian T</t>
  </si>
  <si>
    <t xml:space="preserve">  Tadese</t>
  </si>
  <si>
    <t xml:space="preserve">  Dathan</t>
  </si>
  <si>
    <t xml:space="preserve">  Aaron R</t>
  </si>
  <si>
    <t xml:space="preserve">  Caitlin H</t>
  </si>
  <si>
    <t xml:space="preserve">  Harald E</t>
  </si>
  <si>
    <t xml:space="preserve">  Siobhan A</t>
  </si>
  <si>
    <t xml:space="preserve">  Andrea J</t>
  </si>
  <si>
    <t xml:space="preserve">  Rachel A</t>
  </si>
  <si>
    <t xml:space="preserve">  Kiersten</t>
  </si>
  <si>
    <t xml:space="preserve">  Lelisa</t>
  </si>
  <si>
    <t xml:space="preserve">  Chris C</t>
  </si>
  <si>
    <t xml:space="preserve">  Erik C</t>
  </si>
  <si>
    <t xml:space="preserve">  Shawn C</t>
  </si>
  <si>
    <t xml:space="preserve">  Vajin L</t>
  </si>
  <si>
    <t xml:space="preserve">  John K</t>
  </si>
  <si>
    <t xml:space="preserve">  Kirby W</t>
  </si>
  <si>
    <t xml:space="preserve">  J A</t>
  </si>
  <si>
    <t xml:space="preserve">  Dustin G</t>
  </si>
  <si>
    <t xml:space="preserve">  Anthony G</t>
  </si>
  <si>
    <t xml:space="preserve">  Eric N</t>
  </si>
  <si>
    <t xml:space="preserve">  Connor</t>
  </si>
  <si>
    <t xml:space="preserve">  Patrick H</t>
  </si>
  <si>
    <t xml:space="preserve">  Deborah L</t>
  </si>
  <si>
    <t xml:space="preserve">  Elleree</t>
  </si>
  <si>
    <t xml:space="preserve">  Brandon J</t>
  </si>
  <si>
    <t xml:space="preserve">  Nina Wavik Sr</t>
  </si>
  <si>
    <t xml:space="preserve">  Dani</t>
  </si>
  <si>
    <t xml:space="preserve">  Kathryn M</t>
  </si>
  <si>
    <t xml:space="preserve">  Trent A</t>
  </si>
  <si>
    <t xml:space="preserve">  Jennifer E</t>
  </si>
  <si>
    <t xml:space="preserve">  Pat</t>
  </si>
  <si>
    <t xml:space="preserve">  Rebecca M</t>
  </si>
  <si>
    <t xml:space="preserve">  Ruth</t>
  </si>
  <si>
    <t xml:space="preserve">  Gregory S</t>
  </si>
  <si>
    <t xml:space="preserve">  Alexandra S</t>
  </si>
  <si>
    <t xml:space="preserve">  Hillary</t>
  </si>
  <si>
    <t xml:space="preserve">  Amy K</t>
  </si>
  <si>
    <t xml:space="preserve">  Maaikel</t>
  </si>
  <si>
    <t xml:space="preserve">  Christopher S</t>
  </si>
  <si>
    <t xml:space="preserve">  Lyndsy</t>
  </si>
  <si>
    <t xml:space="preserve">  Anna</t>
  </si>
  <si>
    <t xml:space="preserve">  Eric S</t>
  </si>
  <si>
    <t xml:space="preserve">  Sonja</t>
  </si>
  <si>
    <t xml:space="preserve">  Martha L</t>
  </si>
  <si>
    <t xml:space="preserve">  Cliff</t>
  </si>
  <si>
    <t xml:space="preserve">  Blue</t>
  </si>
  <si>
    <t xml:space="preserve">  Jeffrey M</t>
  </si>
  <si>
    <t xml:space="preserve">  Mohd Syahidan</t>
  </si>
  <si>
    <t xml:space="preserve">  Christi A</t>
  </si>
  <si>
    <t xml:space="preserve">  Sandra K</t>
  </si>
  <si>
    <t xml:space="preserve">  Jerome</t>
  </si>
  <si>
    <t xml:space="preserve">  Julia R</t>
  </si>
  <si>
    <t xml:space="preserve">  Sean Henry</t>
  </si>
  <si>
    <t xml:space="preserve">  Abby L</t>
  </si>
  <si>
    <t xml:space="preserve">  Ali</t>
  </si>
  <si>
    <t xml:space="preserve">  Pierre</t>
  </si>
  <si>
    <t xml:space="preserve">  Alvaro Sr</t>
  </si>
  <si>
    <t xml:space="preserve">  Mark P</t>
  </si>
  <si>
    <t xml:space="preserve">  Mario Jr</t>
  </si>
  <si>
    <t xml:space="preserve">  Lusapho</t>
  </si>
  <si>
    <t xml:space="preserve">  Alan F</t>
  </si>
  <si>
    <t xml:space="preserve">  Jacob J</t>
  </si>
  <si>
    <t xml:space="preserve">  Jose Tomas</t>
  </si>
  <si>
    <t xml:space="preserve">  Mary Evan</t>
  </si>
  <si>
    <t xml:space="preserve">  Justin K</t>
  </si>
  <si>
    <t xml:space="preserve">  Roman</t>
  </si>
  <si>
    <t xml:space="preserve">  Evelyn L</t>
  </si>
  <si>
    <t xml:space="preserve">  Flannery</t>
  </si>
  <si>
    <t xml:space="preserve">  John T</t>
  </si>
  <si>
    <t xml:space="preserve">  Candice M</t>
  </si>
  <si>
    <t xml:space="preserve">  Theodore A</t>
  </si>
  <si>
    <t xml:space="preserve">  Lindy</t>
  </si>
  <si>
    <t xml:space="preserve">  Holly</t>
  </si>
  <si>
    <t xml:space="preserve">  Meghan K</t>
  </si>
  <si>
    <t xml:space="preserve">  Fred</t>
  </si>
  <si>
    <t xml:space="preserve">  Sebastian</t>
  </si>
  <si>
    <t xml:space="preserve">  Susan E</t>
  </si>
  <si>
    <t xml:space="preserve">  Katy</t>
  </si>
  <si>
    <t xml:space="preserve">  Juan D</t>
  </si>
  <si>
    <t xml:space="preserve">  Evan P</t>
  </si>
  <si>
    <t xml:space="preserve">  Aaron K</t>
  </si>
  <si>
    <t>HEART ISSUES</t>
  </si>
  <si>
    <t>CANCER HISTORY</t>
  </si>
  <si>
    <t>NO OF MAJOR SURGERIES</t>
  </si>
  <si>
    <t>SMOKER</t>
  </si>
  <si>
    <t>WEIGHT STATUS</t>
  </si>
  <si>
    <t>DIABETES STATUS</t>
  </si>
  <si>
    <t>DATE OF BIRTH</t>
  </si>
  <si>
    <t>CHARGES</t>
  </si>
  <si>
    <t>HOSPITAL TIER</t>
  </si>
  <si>
    <t>CITY TIER</t>
  </si>
  <si>
    <t>STATE ID</t>
  </si>
  <si>
    <t>AGE</t>
  </si>
  <si>
    <t>CUSTOMER ID</t>
  </si>
  <si>
    <t>weight status</t>
  </si>
  <si>
    <t>diabetes status</t>
  </si>
  <si>
    <t>Data Exploration:</t>
  </si>
  <si>
    <t>➔ Customer Names Table:</t>
  </si>
  <si>
    <t>➢ Are there any duplicate Customer IDs in the dataset? If yes, how many?</t>
  </si>
  <si>
    <t>➢ How many customers are included in the dataset?</t>
  </si>
  <si>
    <t>➔ Medical Examination Table:</t>
  </si>
  <si>
    <t>➢ How many customers have a history of cancer?</t>
  </si>
  <si>
    <t>➢ How many obese customers have heart issues?</t>
  </si>
  <si>
    <t>➢ What is the total number of major surgeries performed on customers?</t>
  </si>
  <si>
    <t>➢ Calculate the percentage of customers who have undergone any transplants.</t>
  </si>
  <si>
    <t>➢ Find the average HBA1C value of customers who are smokers.</t>
  </si>
  <si>
    <t>➔ Hospitalization details Table:</t>
  </si>
  <si>
    <t>➢ Calculate all the Summary statistics for the ‘charges’ column.</t>
  </si>
  <si>
    <t>➢ Find the average hospitalization charges for customers who are more than 50 years old.</t>
  </si>
  <si>
    <t>➢ Compare the total charges across different hospital tiers.</t>
  </si>
  <si>
    <t>➢ Calculate the average charges for people who have more than 2 children.</t>
  </si>
  <si>
    <t>➢ Find the integer average number of children of customers who are less than 40 years</t>
  </si>
  <si>
    <t>old.</t>
  </si>
  <si>
    <t>Row Labels</t>
  </si>
  <si>
    <t>Grand Total</t>
  </si>
  <si>
    <t>Count of SMOKER</t>
  </si>
  <si>
    <t>Sum of NO OF MAJOR SURGERIES</t>
  </si>
  <si>
    <t>Average of HBA1C</t>
  </si>
  <si>
    <t>Sum of CHARGES</t>
  </si>
  <si>
    <t>Normal Weight</t>
  </si>
  <si>
    <t>Obesity</t>
  </si>
  <si>
    <t>Overweight</t>
  </si>
  <si>
    <t>Underweight</t>
  </si>
  <si>
    <t>Diabetes</t>
  </si>
  <si>
    <t>Normal</t>
  </si>
  <si>
    <t>Prediabetes</t>
  </si>
  <si>
    <t>Average of CHARGES</t>
  </si>
  <si>
    <t>(All)</t>
  </si>
  <si>
    <t xml:space="preserve"> Sr</t>
  </si>
  <si>
    <t xml:space="preserve"> V</t>
  </si>
  <si>
    <t xml:space="preserve"> II</t>
  </si>
  <si>
    <t xml:space="preserve"> Jr</t>
  </si>
  <si>
    <t xml:space="preserve"> III</t>
  </si>
  <si>
    <t>j</t>
  </si>
  <si>
    <t>there are 5 duplicates</t>
  </si>
  <si>
    <t>ANY TRANSPLANT</t>
  </si>
  <si>
    <t>Date of birth</t>
  </si>
  <si>
    <t>Age</t>
  </si>
  <si>
    <t>Charges</t>
  </si>
  <si>
    <t xml:space="preserve"> $1,27,14,133.70 </t>
  </si>
  <si>
    <t>SECOND NAME</t>
  </si>
  <si>
    <t>IMPUTED YEAR</t>
  </si>
  <si>
    <t>NULL</t>
  </si>
  <si>
    <t>Imputed state</t>
  </si>
  <si>
    <t>HERE I USED TEXT TO COLUMNS TO SPLIT THE FIRST NAME , TITLE AND LAST NAME</t>
  </si>
  <si>
    <t>HERE I USED FIND AND REPLACE OPTION TO CHANGE "yes" to "Yes" IN HEART ISSUES,SMOKER AND ANY TRANSPLANT COLUMN</t>
  </si>
  <si>
    <t>HERE I USED FIND AND REPLACE OPTION TO CHANGE  NUMERIC CHARACTER FROM NON NUMERIC CHARACTER IN NO OF SURGERIES COLUMN</t>
  </si>
  <si>
    <t>IN SMOKER COLUMN I FOUND ? Mark, I USED TO REPLACE FOR MISSING VALUES , SO I CHECKED FOR SMOKER AND NON SMOKER AVERAGE, IN THAT NON SMOKER COUNT IS LOW , SO I USED "NO" FOR IT.</t>
  </si>
  <si>
    <t>HERE I REPLACED ? MARK WITH "NULL" IN CUSTOMER ID COLUMN</t>
  </si>
  <si>
    <t>HERE I REPLACED ? MARK WITH "BLANK" IN YEAR COLUMN</t>
  </si>
  <si>
    <t>I replaced ? With Sep for month column</t>
  </si>
  <si>
    <t>HERE I USED THIS (=COUNTIF(range,"Criteria")FORMULA TO FIND MOST OCCURING VALUES FOR EACH TIER IN HOSPITAL TIER</t>
  </si>
  <si>
    <t>TIER-2=1339</t>
  </si>
  <si>
    <t>TIER-3=694</t>
  </si>
  <si>
    <t>TIER-1 =309</t>
  </si>
  <si>
    <t>in that tier-2 is high , so I used to fix most occuring value for those missing values</t>
  </si>
  <si>
    <t>2335 using (COUNTA formula to found the customers)</t>
  </si>
  <si>
    <t>CANCER PATIENTS COUNT</t>
  </si>
  <si>
    <t>391(=COUNTIF(F2:F2336,"Yes") used formula</t>
  </si>
  <si>
    <t>498 (used filter option in that choose obesity and check heart issues )</t>
  </si>
  <si>
    <t>NO OF SURGERIES</t>
  </si>
  <si>
    <t xml:space="preserve">1579 USED (=SUM(G2:G2336) FORMULA </t>
  </si>
  <si>
    <t>HBA1C VS SMOKERS AVERAGE</t>
  </si>
  <si>
    <t>tier - 1 (=sumif(g2:g2336,"tier - 1",f2:f2336)</t>
  </si>
  <si>
    <t>tier - 2(=sumif(g2:g2336,"tier - 2",f2:f2336)</t>
  </si>
  <si>
    <t>tier - 3(=sumif(g2:g2336,"tier - 3",f2:f2336)</t>
  </si>
  <si>
    <t xml:space="preserve">CHARGES </t>
  </si>
  <si>
    <t>HOSPITAL TIER VS CHARGES</t>
  </si>
  <si>
    <t>Average of charges</t>
  </si>
  <si>
    <t>Average of children</t>
  </si>
  <si>
    <t>CUSTOMER COUNT</t>
  </si>
  <si>
    <t>HERE I USED MY OWN CONCEPT IN VLOOKUP, BECAUSE I AM CURRENTLY WORKING IN MY OFFICE, SO IT'S EASY TO 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</si>
</sst>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164" formatCode="mmm\,\ yyyy"/>
    <numFmt numFmtId="165" formatCode="_-[$$-409]* #,##0.00_ ;_-[$$-409]* \-#,##0.00\ ;_-[$$-409]* &quot;-&quot;??_ ;_-@_ "/>
    <numFmt numFmtId="166" formatCode="0.000"/>
    <numFmt numFmtId="167" formatCode="0.000%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44" fontId="5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65" fontId="0" fillId="0" borderId="0" xfId="2" applyNumberFormat="1" applyFont="1"/>
    <xf numFmtId="0" fontId="7" fillId="6" borderId="0" xfId="0" applyFont="1" applyFill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7" fillId="0" borderId="0" xfId="0" applyFont="1"/>
    <xf numFmtId="0" fontId="0" fillId="7" borderId="0" xfId="0" applyFill="1"/>
    <xf numFmtId="0" fontId="0" fillId="6" borderId="0" xfId="0" applyFill="1" applyAlignment="1">
      <alignment horizontal="center" vertical="center"/>
    </xf>
    <xf numFmtId="165" fontId="0" fillId="6" borderId="0" xfId="2" applyNumberFormat="1" applyFont="1" applyFill="1" applyAlignment="1">
      <alignment horizontal="center" vertical="center"/>
    </xf>
    <xf numFmtId="166" fontId="0" fillId="0" borderId="0" xfId="0" applyNumberFormat="1"/>
    <xf numFmtId="2" fontId="0" fillId="0" borderId="0" xfId="0" applyNumberFormat="1"/>
    <xf numFmtId="165" fontId="0" fillId="0" borderId="0" xfId="2" applyNumberFormat="1" applyFont="1" applyAlignment="1">
      <alignment horizontal="center"/>
    </xf>
    <xf numFmtId="0" fontId="0" fillId="7" borderId="0" xfId="0" applyFill="1" applyAlignment="1">
      <alignment horizontal="center"/>
    </xf>
    <xf numFmtId="167" fontId="7" fillId="6" borderId="0" xfId="0" applyNumberFormat="1" applyFont="1" applyFill="1" applyAlignment="1">
      <alignment horizontal="center"/>
    </xf>
    <xf numFmtId="165" fontId="0" fillId="0" borderId="0" xfId="0" applyNumberFormat="1"/>
    <xf numFmtId="165" fontId="7" fillId="6" borderId="0" xfId="0" applyNumberFormat="1" applyFont="1" applyFill="1" applyAlignment="1">
      <alignment horizontal="center"/>
    </xf>
    <xf numFmtId="0" fontId="0" fillId="0" borderId="0" xfId="0" applyNumberFormat="1"/>
  </cellXfs>
  <cellStyles count="3">
    <cellStyle name="Currency" xfId="2" builtinId="4"/>
    <cellStyle name="Normal" xfId="0" builtinId="0"/>
    <cellStyle name="Normal 2" xfId="1" xr:uid="{00000000-0005-0000-0000-000001000000}"/>
  </cellStyles>
  <dxfs count="20">
    <dxf>
      <numFmt numFmtId="0" formatCode="General"/>
      <alignment horizontal="center" vertical="bottom" textRotation="0" wrapText="0" indent="0" justifyLastLine="0" shrinkToFit="0" readingOrder="0"/>
    </dxf>
    <dxf>
      <numFmt numFmtId="165" formatCode="_-[$$-409]* #,##0.00_ ;_-[$$-409]* \-#,##0.00\ ;_-[$$-409]* &quot;-&quot;??_ ;_-@_ 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Analysis and Insights.xlsx]PIVOT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SMOKERS VS NON SMOKERS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DB1-4C6A-A5B4-BECE76644B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DB1-4C6A-A5B4-BECE76644BF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TABLE'!$B$4:$B$6</c:f>
              <c:numCache>
                <c:formatCode>General</c:formatCode>
                <c:ptCount val="2"/>
                <c:pt idx="0">
                  <c:v>1944</c:v>
                </c:pt>
                <c:pt idx="1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6-497B-A1EA-866FC13BB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Analysis and Insights.xlsx]PIVOT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</a:t>
            </a:r>
            <a:r>
              <a:rPr lang="en-US" baseline="0"/>
              <a:t> OF MAJOR SURGERIES</a:t>
            </a:r>
            <a:endParaRPr lang="en-US"/>
          </a:p>
        </c:rich>
      </c:tx>
      <c:layout>
        <c:manualLayout>
          <c:xMode val="edge"/>
          <c:yMode val="edge"/>
          <c:x val="0.49442018872367421"/>
          <c:y val="3.94088669950738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TABLE'!$B$15</c:f>
              <c:strCache>
                <c:ptCount val="1"/>
                <c:pt idx="0">
                  <c:v>Sum of NO OF MAJOR 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99-4F74-8B6F-0A5E6EDEF9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99-4F74-8B6F-0A5E6EDEF9F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TABLE'!$A$16:$A$18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TABLE'!$B$16:$B$18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C-4162-83F0-0247546E904C}"/>
            </c:ext>
          </c:extLst>
        </c:ser>
        <c:ser>
          <c:idx val="1"/>
          <c:order val="1"/>
          <c:tx>
            <c:strRef>
              <c:f>'PIVOT TABLE'!$C$15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99-4F74-8B6F-0A5E6EDEF9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A99-4F74-8B6F-0A5E6EDEF9F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TABLE'!$A$16:$A$18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TABLE'!$C$16:$C$18</c:f>
              <c:numCache>
                <c:formatCode>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2C-4162-83F0-0247546E9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Analysis and Insights.xlsx]PIVOT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HEALTHCARE</a:t>
            </a:r>
            <a:r>
              <a:rPr lang="en-US" baseline="0"/>
              <a:t> CHARGES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TABLE'!$A$29:$A$45</c:f>
              <c:multiLvlStrCache>
                <c:ptCount val="12"/>
                <c:lvl>
                  <c:pt idx="0">
                    <c:v>Diabetes</c:v>
                  </c:pt>
                  <c:pt idx="1">
                    <c:v>Normal</c:v>
                  </c:pt>
                  <c:pt idx="2">
                    <c:v>Prediabetes</c:v>
                  </c:pt>
                  <c:pt idx="3">
                    <c:v>Diabetes</c:v>
                  </c:pt>
                  <c:pt idx="4">
                    <c:v>Normal</c:v>
                  </c:pt>
                  <c:pt idx="5">
                    <c:v>Prediabetes</c:v>
                  </c:pt>
                  <c:pt idx="6">
                    <c:v>Diabetes</c:v>
                  </c:pt>
                  <c:pt idx="7">
                    <c:v>Normal</c:v>
                  </c:pt>
                  <c:pt idx="8">
                    <c:v>Prediabetes</c:v>
                  </c:pt>
                  <c:pt idx="9">
                    <c:v>Diabetes</c:v>
                  </c:pt>
                  <c:pt idx="10">
                    <c:v>Normal</c:v>
                  </c:pt>
                  <c:pt idx="11">
                    <c:v>Prediabetes</c:v>
                  </c:pt>
                </c:lvl>
                <c:lvl>
                  <c:pt idx="0">
                    <c:v>Normal Weight</c:v>
                  </c:pt>
                  <c:pt idx="3">
                    <c:v>Obesity</c:v>
                  </c:pt>
                  <c:pt idx="6">
                    <c:v>Overweight</c:v>
                  </c:pt>
                  <c:pt idx="9">
                    <c:v>Underweight</c:v>
                  </c:pt>
                </c:lvl>
              </c:multiLvlStrCache>
            </c:multiLvlStrRef>
          </c:cat>
          <c:val>
            <c:numRef>
              <c:f>'PIVOT TABLE'!$B$29:$B$45</c:f>
              <c:numCache>
                <c:formatCode>General</c:formatCode>
                <c:ptCount val="12"/>
                <c:pt idx="0">
                  <c:v>1726354.4800000009</c:v>
                </c:pt>
                <c:pt idx="1">
                  <c:v>1674180.5099999998</c:v>
                </c:pt>
                <c:pt idx="2">
                  <c:v>841586.96999999962</c:v>
                </c:pt>
                <c:pt idx="3">
                  <c:v>8368678.5399999944</c:v>
                </c:pt>
                <c:pt idx="4">
                  <c:v>8546532.0700000003</c:v>
                </c:pt>
                <c:pt idx="5">
                  <c:v>3608462.3099999987</c:v>
                </c:pt>
                <c:pt idx="6">
                  <c:v>2156107.5999999996</c:v>
                </c:pt>
                <c:pt idx="7">
                  <c:v>2451926.6199999992</c:v>
                </c:pt>
                <c:pt idx="8">
                  <c:v>1004249.6299999999</c:v>
                </c:pt>
                <c:pt idx="9">
                  <c:v>490046.85000000003</c:v>
                </c:pt>
                <c:pt idx="10">
                  <c:v>566702.46000000008</c:v>
                </c:pt>
                <c:pt idx="11">
                  <c:v>157530.57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8-4ED7-A91F-9E9C2BAA1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5590464"/>
        <c:axId val="555589024"/>
      </c:barChart>
      <c:catAx>
        <c:axId val="55559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89024"/>
        <c:crosses val="autoZero"/>
        <c:auto val="1"/>
        <c:lblAlgn val="ctr"/>
        <c:lblOffset val="100"/>
        <c:noMultiLvlLbl val="0"/>
      </c:catAx>
      <c:valAx>
        <c:axId val="55558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9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Analysis and Insights.xlsx]PIVOT TABLE!PivotTable7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TABLE'!$A$54:$A$57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'PIVOT TABLE'!$B$54:$B$57</c:f>
              <c:numCache>
                <c:formatCode>General</c:formatCode>
                <c:ptCount val="3"/>
                <c:pt idx="0">
                  <c:v>30129.198585526356</c:v>
                </c:pt>
                <c:pt idx="1">
                  <c:v>11865.268766816147</c:v>
                </c:pt>
                <c:pt idx="2">
                  <c:v>9462.2693073593055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4-4432-8243-EB82913D6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0594848"/>
        <c:axId val="560588728"/>
      </c:barChart>
      <c:catAx>
        <c:axId val="560594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88728"/>
        <c:crosses val="autoZero"/>
        <c:auto val="1"/>
        <c:lblAlgn val="ctr"/>
        <c:lblOffset val="100"/>
        <c:noMultiLvlLbl val="0"/>
      </c:catAx>
      <c:valAx>
        <c:axId val="560588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9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 WITH BMI AND AGE, HBA1C</a:t>
            </a:r>
            <a:r>
              <a:rPr lang="en-IN" baseline="0"/>
              <a:t> </a:t>
            </a:r>
            <a:r>
              <a:rPr lang="en-I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 AND LINE'!$C$1</c:f>
              <c:strCache>
                <c:ptCount val="1"/>
                <c:pt idx="0">
                  <c:v>BMI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 AND LINE'!#REF!</c:f>
            </c:numRef>
          </c:xVal>
          <c:yVal>
            <c:numRef>
              <c:f>'SCATTER PLOT AND LINE'!$C$2:$C$2336</c:f>
              <c:numCache>
                <c:formatCode>General</c:formatCode>
                <c:ptCount val="2335"/>
                <c:pt idx="0">
                  <c:v>47.41</c:v>
                </c:pt>
                <c:pt idx="1">
                  <c:v>30.36</c:v>
                </c:pt>
                <c:pt idx="2">
                  <c:v>34.484999999999999</c:v>
                </c:pt>
                <c:pt idx="3">
                  <c:v>38.094999999999999</c:v>
                </c:pt>
                <c:pt idx="4">
                  <c:v>35.53</c:v>
                </c:pt>
                <c:pt idx="5">
                  <c:v>32.799999999999997</c:v>
                </c:pt>
                <c:pt idx="6">
                  <c:v>36.4</c:v>
                </c:pt>
                <c:pt idx="7">
                  <c:v>36.96</c:v>
                </c:pt>
                <c:pt idx="8">
                  <c:v>41.14</c:v>
                </c:pt>
                <c:pt idx="9">
                  <c:v>38.06</c:v>
                </c:pt>
                <c:pt idx="10">
                  <c:v>37.700000000000003</c:v>
                </c:pt>
                <c:pt idx="11">
                  <c:v>42.13</c:v>
                </c:pt>
                <c:pt idx="12">
                  <c:v>40.92</c:v>
                </c:pt>
                <c:pt idx="13">
                  <c:v>40.564999999999998</c:v>
                </c:pt>
                <c:pt idx="14">
                  <c:v>36.384999999999998</c:v>
                </c:pt>
                <c:pt idx="15">
                  <c:v>39.9</c:v>
                </c:pt>
                <c:pt idx="16">
                  <c:v>33.799999999999997</c:v>
                </c:pt>
                <c:pt idx="17">
                  <c:v>36.765000000000001</c:v>
                </c:pt>
                <c:pt idx="18">
                  <c:v>36.954999999999998</c:v>
                </c:pt>
                <c:pt idx="19">
                  <c:v>42.9</c:v>
                </c:pt>
                <c:pt idx="20">
                  <c:v>36.299999999999997</c:v>
                </c:pt>
                <c:pt idx="21">
                  <c:v>32.200000000000003</c:v>
                </c:pt>
                <c:pt idx="22">
                  <c:v>31.3</c:v>
                </c:pt>
                <c:pt idx="23">
                  <c:v>41.8</c:v>
                </c:pt>
                <c:pt idx="24">
                  <c:v>35.090000000000003</c:v>
                </c:pt>
                <c:pt idx="25">
                  <c:v>33.880000000000003</c:v>
                </c:pt>
                <c:pt idx="26">
                  <c:v>30.875</c:v>
                </c:pt>
                <c:pt idx="27">
                  <c:v>36.86</c:v>
                </c:pt>
                <c:pt idx="28">
                  <c:v>35.86</c:v>
                </c:pt>
                <c:pt idx="29">
                  <c:v>37.049999999999997</c:v>
                </c:pt>
                <c:pt idx="30">
                  <c:v>43.89</c:v>
                </c:pt>
                <c:pt idx="31">
                  <c:v>42.35</c:v>
                </c:pt>
                <c:pt idx="32">
                  <c:v>31.35</c:v>
                </c:pt>
                <c:pt idx="33">
                  <c:v>47.6</c:v>
                </c:pt>
                <c:pt idx="34">
                  <c:v>46.2</c:v>
                </c:pt>
                <c:pt idx="35">
                  <c:v>32.015000000000001</c:v>
                </c:pt>
                <c:pt idx="36">
                  <c:v>40.564999999999998</c:v>
                </c:pt>
                <c:pt idx="37">
                  <c:v>32.450000000000003</c:v>
                </c:pt>
                <c:pt idx="38">
                  <c:v>34.96</c:v>
                </c:pt>
                <c:pt idx="39">
                  <c:v>35.5</c:v>
                </c:pt>
                <c:pt idx="40">
                  <c:v>52.58</c:v>
                </c:pt>
                <c:pt idx="41">
                  <c:v>35.200000000000003</c:v>
                </c:pt>
                <c:pt idx="42">
                  <c:v>38.06</c:v>
                </c:pt>
                <c:pt idx="43">
                  <c:v>34.21</c:v>
                </c:pt>
                <c:pt idx="44">
                  <c:v>38.94</c:v>
                </c:pt>
                <c:pt idx="45">
                  <c:v>30.21</c:v>
                </c:pt>
                <c:pt idx="46">
                  <c:v>33.630000000000003</c:v>
                </c:pt>
                <c:pt idx="47">
                  <c:v>40.369999999999997</c:v>
                </c:pt>
                <c:pt idx="48">
                  <c:v>53.09</c:v>
                </c:pt>
                <c:pt idx="49">
                  <c:v>31.79</c:v>
                </c:pt>
                <c:pt idx="50">
                  <c:v>41.895000000000003</c:v>
                </c:pt>
                <c:pt idx="51">
                  <c:v>31.16</c:v>
                </c:pt>
                <c:pt idx="52">
                  <c:v>34.104999999999997</c:v>
                </c:pt>
                <c:pt idx="53">
                  <c:v>51.93</c:v>
                </c:pt>
                <c:pt idx="54">
                  <c:v>38.950000000000003</c:v>
                </c:pt>
                <c:pt idx="55">
                  <c:v>36.630000000000003</c:v>
                </c:pt>
                <c:pt idx="56">
                  <c:v>34.200000000000003</c:v>
                </c:pt>
                <c:pt idx="57">
                  <c:v>50.63</c:v>
                </c:pt>
                <c:pt idx="58">
                  <c:v>36.479999999999997</c:v>
                </c:pt>
                <c:pt idx="59">
                  <c:v>54.82</c:v>
                </c:pt>
                <c:pt idx="60">
                  <c:v>38.06</c:v>
                </c:pt>
                <c:pt idx="61">
                  <c:v>51.48</c:v>
                </c:pt>
                <c:pt idx="62">
                  <c:v>52.06</c:v>
                </c:pt>
                <c:pt idx="63">
                  <c:v>30.684999999999999</c:v>
                </c:pt>
                <c:pt idx="64">
                  <c:v>36.08</c:v>
                </c:pt>
                <c:pt idx="65">
                  <c:v>54.99</c:v>
                </c:pt>
                <c:pt idx="66">
                  <c:v>35.97</c:v>
                </c:pt>
                <c:pt idx="67">
                  <c:v>45.54</c:v>
                </c:pt>
                <c:pt idx="68">
                  <c:v>35.53</c:v>
                </c:pt>
                <c:pt idx="69">
                  <c:v>30.8</c:v>
                </c:pt>
                <c:pt idx="70">
                  <c:v>38.39</c:v>
                </c:pt>
                <c:pt idx="71">
                  <c:v>32.299999999999997</c:v>
                </c:pt>
                <c:pt idx="72">
                  <c:v>48.8</c:v>
                </c:pt>
                <c:pt idx="73">
                  <c:v>45.5</c:v>
                </c:pt>
                <c:pt idx="74">
                  <c:v>53.61</c:v>
                </c:pt>
                <c:pt idx="75">
                  <c:v>36.19</c:v>
                </c:pt>
                <c:pt idx="76">
                  <c:v>34.6</c:v>
                </c:pt>
                <c:pt idx="77">
                  <c:v>54.12</c:v>
                </c:pt>
                <c:pt idx="78">
                  <c:v>48.82</c:v>
                </c:pt>
                <c:pt idx="79">
                  <c:v>51.01</c:v>
                </c:pt>
                <c:pt idx="80">
                  <c:v>45.65</c:v>
                </c:pt>
                <c:pt idx="81">
                  <c:v>52.9</c:v>
                </c:pt>
                <c:pt idx="82">
                  <c:v>45.41</c:v>
                </c:pt>
                <c:pt idx="83">
                  <c:v>49.41</c:v>
                </c:pt>
                <c:pt idx="84">
                  <c:v>31.824999999999999</c:v>
                </c:pt>
                <c:pt idx="85">
                  <c:v>51.28</c:v>
                </c:pt>
                <c:pt idx="86">
                  <c:v>34.96</c:v>
                </c:pt>
                <c:pt idx="87">
                  <c:v>33.11</c:v>
                </c:pt>
                <c:pt idx="88">
                  <c:v>54.74</c:v>
                </c:pt>
                <c:pt idx="89">
                  <c:v>32.56</c:v>
                </c:pt>
                <c:pt idx="90">
                  <c:v>39.049999999999997</c:v>
                </c:pt>
                <c:pt idx="91">
                  <c:v>42.75</c:v>
                </c:pt>
                <c:pt idx="92">
                  <c:v>50.58</c:v>
                </c:pt>
                <c:pt idx="93">
                  <c:v>30.495000000000001</c:v>
                </c:pt>
                <c:pt idx="94">
                  <c:v>48.31</c:v>
                </c:pt>
                <c:pt idx="95">
                  <c:v>48.99</c:v>
                </c:pt>
                <c:pt idx="96">
                  <c:v>38.39</c:v>
                </c:pt>
                <c:pt idx="97">
                  <c:v>44.34</c:v>
                </c:pt>
                <c:pt idx="98">
                  <c:v>41.51</c:v>
                </c:pt>
                <c:pt idx="99">
                  <c:v>48.2</c:v>
                </c:pt>
                <c:pt idx="100">
                  <c:v>35.75</c:v>
                </c:pt>
                <c:pt idx="101">
                  <c:v>53.81</c:v>
                </c:pt>
                <c:pt idx="102">
                  <c:v>49.48</c:v>
                </c:pt>
                <c:pt idx="103">
                  <c:v>34.1</c:v>
                </c:pt>
                <c:pt idx="104">
                  <c:v>35.299999999999997</c:v>
                </c:pt>
                <c:pt idx="105">
                  <c:v>43.83</c:v>
                </c:pt>
                <c:pt idx="106">
                  <c:v>50.07</c:v>
                </c:pt>
                <c:pt idx="107">
                  <c:v>32.774999999999999</c:v>
                </c:pt>
                <c:pt idx="108">
                  <c:v>34.104999999999997</c:v>
                </c:pt>
                <c:pt idx="109">
                  <c:v>48.93</c:v>
                </c:pt>
                <c:pt idx="110">
                  <c:v>37.07</c:v>
                </c:pt>
                <c:pt idx="111">
                  <c:v>51.51</c:v>
                </c:pt>
                <c:pt idx="112">
                  <c:v>34.799999999999997</c:v>
                </c:pt>
                <c:pt idx="113">
                  <c:v>36.67</c:v>
                </c:pt>
                <c:pt idx="114">
                  <c:v>30.9</c:v>
                </c:pt>
                <c:pt idx="115">
                  <c:v>30.495000000000001</c:v>
                </c:pt>
                <c:pt idx="116">
                  <c:v>44.88</c:v>
                </c:pt>
                <c:pt idx="117">
                  <c:v>44.32</c:v>
                </c:pt>
                <c:pt idx="118">
                  <c:v>46.39</c:v>
                </c:pt>
                <c:pt idx="119">
                  <c:v>42.13</c:v>
                </c:pt>
                <c:pt idx="120">
                  <c:v>30.78</c:v>
                </c:pt>
                <c:pt idx="121">
                  <c:v>31.35</c:v>
                </c:pt>
                <c:pt idx="122">
                  <c:v>41.46</c:v>
                </c:pt>
                <c:pt idx="123">
                  <c:v>48</c:v>
                </c:pt>
                <c:pt idx="124">
                  <c:v>49.13</c:v>
                </c:pt>
                <c:pt idx="125">
                  <c:v>37.799999999999997</c:v>
                </c:pt>
                <c:pt idx="126">
                  <c:v>38.299999999999997</c:v>
                </c:pt>
                <c:pt idx="127">
                  <c:v>32.774999999999999</c:v>
                </c:pt>
                <c:pt idx="128">
                  <c:v>34.200000000000003</c:v>
                </c:pt>
                <c:pt idx="129">
                  <c:v>30.2</c:v>
                </c:pt>
                <c:pt idx="130">
                  <c:v>48.32</c:v>
                </c:pt>
                <c:pt idx="131">
                  <c:v>44.86</c:v>
                </c:pt>
                <c:pt idx="132">
                  <c:v>52.15</c:v>
                </c:pt>
                <c:pt idx="133">
                  <c:v>41.12</c:v>
                </c:pt>
                <c:pt idx="134">
                  <c:v>38.39</c:v>
                </c:pt>
                <c:pt idx="135">
                  <c:v>46.85</c:v>
                </c:pt>
                <c:pt idx="136">
                  <c:v>42.24</c:v>
                </c:pt>
                <c:pt idx="137">
                  <c:v>34.39</c:v>
                </c:pt>
                <c:pt idx="138">
                  <c:v>42.89</c:v>
                </c:pt>
                <c:pt idx="139">
                  <c:v>36.299999999999997</c:v>
                </c:pt>
                <c:pt idx="140">
                  <c:v>35.200000000000003</c:v>
                </c:pt>
                <c:pt idx="141">
                  <c:v>53.62</c:v>
                </c:pt>
                <c:pt idx="142">
                  <c:v>36.67</c:v>
                </c:pt>
                <c:pt idx="143">
                  <c:v>33.4</c:v>
                </c:pt>
                <c:pt idx="144">
                  <c:v>42.71</c:v>
                </c:pt>
                <c:pt idx="145">
                  <c:v>41.52</c:v>
                </c:pt>
                <c:pt idx="146">
                  <c:v>39.4</c:v>
                </c:pt>
                <c:pt idx="147">
                  <c:v>46.45</c:v>
                </c:pt>
                <c:pt idx="148">
                  <c:v>35.75</c:v>
                </c:pt>
                <c:pt idx="149">
                  <c:v>26.07</c:v>
                </c:pt>
                <c:pt idx="150">
                  <c:v>36.54</c:v>
                </c:pt>
                <c:pt idx="151">
                  <c:v>51.64</c:v>
                </c:pt>
                <c:pt idx="152">
                  <c:v>42.83</c:v>
                </c:pt>
                <c:pt idx="153">
                  <c:v>40.15</c:v>
                </c:pt>
                <c:pt idx="154">
                  <c:v>27.8</c:v>
                </c:pt>
                <c:pt idx="155">
                  <c:v>45.81</c:v>
                </c:pt>
                <c:pt idx="156">
                  <c:v>34.43</c:v>
                </c:pt>
                <c:pt idx="157">
                  <c:v>41.33</c:v>
                </c:pt>
                <c:pt idx="158">
                  <c:v>31.92</c:v>
                </c:pt>
                <c:pt idx="159">
                  <c:v>39.799999999999997</c:v>
                </c:pt>
                <c:pt idx="160">
                  <c:v>42.82</c:v>
                </c:pt>
                <c:pt idx="161">
                  <c:v>33.630000000000003</c:v>
                </c:pt>
                <c:pt idx="162">
                  <c:v>37.07</c:v>
                </c:pt>
                <c:pt idx="163">
                  <c:v>35.625</c:v>
                </c:pt>
                <c:pt idx="164">
                  <c:v>42.69</c:v>
                </c:pt>
                <c:pt idx="165">
                  <c:v>37.869999999999997</c:v>
                </c:pt>
                <c:pt idx="166">
                  <c:v>40.61</c:v>
                </c:pt>
                <c:pt idx="167">
                  <c:v>30.78</c:v>
                </c:pt>
                <c:pt idx="168">
                  <c:v>49.49</c:v>
                </c:pt>
                <c:pt idx="169">
                  <c:v>37.619999999999997</c:v>
                </c:pt>
                <c:pt idx="170">
                  <c:v>36.08</c:v>
                </c:pt>
                <c:pt idx="171">
                  <c:v>33.5</c:v>
                </c:pt>
                <c:pt idx="172">
                  <c:v>47.46</c:v>
                </c:pt>
                <c:pt idx="173">
                  <c:v>49.24</c:v>
                </c:pt>
                <c:pt idx="174">
                  <c:v>54.4</c:v>
                </c:pt>
                <c:pt idx="175">
                  <c:v>35.53</c:v>
                </c:pt>
                <c:pt idx="176">
                  <c:v>39.729999999999997</c:v>
                </c:pt>
                <c:pt idx="177">
                  <c:v>35.68</c:v>
                </c:pt>
                <c:pt idx="178">
                  <c:v>48.86</c:v>
                </c:pt>
                <c:pt idx="179">
                  <c:v>34.799999999999997</c:v>
                </c:pt>
                <c:pt idx="180">
                  <c:v>32.49</c:v>
                </c:pt>
                <c:pt idx="181">
                  <c:v>39</c:v>
                </c:pt>
                <c:pt idx="182">
                  <c:v>35.299999999999997</c:v>
                </c:pt>
                <c:pt idx="183">
                  <c:v>33.42</c:v>
                </c:pt>
                <c:pt idx="184">
                  <c:v>37.18</c:v>
                </c:pt>
                <c:pt idx="185">
                  <c:v>33.33</c:v>
                </c:pt>
                <c:pt idx="186">
                  <c:v>53.21</c:v>
                </c:pt>
                <c:pt idx="187">
                  <c:v>38.729999999999997</c:v>
                </c:pt>
                <c:pt idx="188">
                  <c:v>29.73</c:v>
                </c:pt>
                <c:pt idx="189">
                  <c:v>34.700000000000003</c:v>
                </c:pt>
                <c:pt idx="190">
                  <c:v>38.28</c:v>
                </c:pt>
                <c:pt idx="191">
                  <c:v>33.57</c:v>
                </c:pt>
                <c:pt idx="192">
                  <c:v>52.06</c:v>
                </c:pt>
                <c:pt idx="193">
                  <c:v>38.17</c:v>
                </c:pt>
                <c:pt idx="194">
                  <c:v>36.954999999999998</c:v>
                </c:pt>
                <c:pt idx="195">
                  <c:v>34.4</c:v>
                </c:pt>
                <c:pt idx="196">
                  <c:v>31.73</c:v>
                </c:pt>
                <c:pt idx="197">
                  <c:v>36.64</c:v>
                </c:pt>
                <c:pt idx="198">
                  <c:v>36.85</c:v>
                </c:pt>
                <c:pt idx="199">
                  <c:v>33.33</c:v>
                </c:pt>
                <c:pt idx="200">
                  <c:v>39.14</c:v>
                </c:pt>
                <c:pt idx="201">
                  <c:v>32.9</c:v>
                </c:pt>
                <c:pt idx="202">
                  <c:v>29.78</c:v>
                </c:pt>
                <c:pt idx="203">
                  <c:v>32.78</c:v>
                </c:pt>
                <c:pt idx="204">
                  <c:v>41.65</c:v>
                </c:pt>
                <c:pt idx="205">
                  <c:v>50.79</c:v>
                </c:pt>
                <c:pt idx="206">
                  <c:v>35.43</c:v>
                </c:pt>
                <c:pt idx="207">
                  <c:v>35.25</c:v>
                </c:pt>
                <c:pt idx="208">
                  <c:v>36.85</c:v>
                </c:pt>
                <c:pt idx="209">
                  <c:v>31.02</c:v>
                </c:pt>
                <c:pt idx="210">
                  <c:v>35.6</c:v>
                </c:pt>
                <c:pt idx="211">
                  <c:v>34.39</c:v>
                </c:pt>
                <c:pt idx="212">
                  <c:v>29.06</c:v>
                </c:pt>
                <c:pt idx="213">
                  <c:v>35.799999999999997</c:v>
                </c:pt>
                <c:pt idx="214">
                  <c:v>49.8</c:v>
                </c:pt>
                <c:pt idx="215">
                  <c:v>35.71</c:v>
                </c:pt>
                <c:pt idx="216">
                  <c:v>30.8</c:v>
                </c:pt>
                <c:pt idx="217">
                  <c:v>33.69</c:v>
                </c:pt>
                <c:pt idx="218">
                  <c:v>42.27</c:v>
                </c:pt>
                <c:pt idx="219">
                  <c:v>53.25</c:v>
                </c:pt>
                <c:pt idx="220">
                  <c:v>26.8</c:v>
                </c:pt>
                <c:pt idx="221">
                  <c:v>28.5</c:v>
                </c:pt>
                <c:pt idx="222">
                  <c:v>22.895</c:v>
                </c:pt>
                <c:pt idx="223">
                  <c:v>34.06</c:v>
                </c:pt>
                <c:pt idx="224">
                  <c:v>36.409999999999997</c:v>
                </c:pt>
                <c:pt idx="225">
                  <c:v>52.3</c:v>
                </c:pt>
                <c:pt idx="226">
                  <c:v>52.66</c:v>
                </c:pt>
                <c:pt idx="227">
                  <c:v>29.57</c:v>
                </c:pt>
                <c:pt idx="228">
                  <c:v>36.99</c:v>
                </c:pt>
                <c:pt idx="229">
                  <c:v>31.4</c:v>
                </c:pt>
                <c:pt idx="230">
                  <c:v>34.9</c:v>
                </c:pt>
                <c:pt idx="231">
                  <c:v>31.13</c:v>
                </c:pt>
                <c:pt idx="232">
                  <c:v>34.799999999999997</c:v>
                </c:pt>
                <c:pt idx="233">
                  <c:v>31.68</c:v>
                </c:pt>
                <c:pt idx="234">
                  <c:v>33.534999999999997</c:v>
                </c:pt>
                <c:pt idx="235">
                  <c:v>31.92</c:v>
                </c:pt>
                <c:pt idx="236">
                  <c:v>32.700000000000003</c:v>
                </c:pt>
                <c:pt idx="237">
                  <c:v>41.25</c:v>
                </c:pt>
                <c:pt idx="238">
                  <c:v>33.11</c:v>
                </c:pt>
                <c:pt idx="239">
                  <c:v>36.159999999999997</c:v>
                </c:pt>
                <c:pt idx="240">
                  <c:v>33.72</c:v>
                </c:pt>
                <c:pt idx="241">
                  <c:v>37.74</c:v>
                </c:pt>
                <c:pt idx="242">
                  <c:v>48.75</c:v>
                </c:pt>
                <c:pt idx="243">
                  <c:v>31.065000000000001</c:v>
                </c:pt>
                <c:pt idx="244">
                  <c:v>23.55</c:v>
                </c:pt>
                <c:pt idx="245">
                  <c:v>30.18</c:v>
                </c:pt>
                <c:pt idx="246">
                  <c:v>29.94</c:v>
                </c:pt>
                <c:pt idx="247">
                  <c:v>31.4</c:v>
                </c:pt>
                <c:pt idx="248">
                  <c:v>53.06</c:v>
                </c:pt>
                <c:pt idx="249">
                  <c:v>30.25</c:v>
                </c:pt>
                <c:pt idx="250">
                  <c:v>46.68</c:v>
                </c:pt>
                <c:pt idx="251">
                  <c:v>30.4</c:v>
                </c:pt>
                <c:pt idx="252">
                  <c:v>30.2</c:v>
                </c:pt>
                <c:pt idx="253">
                  <c:v>51.18</c:v>
                </c:pt>
                <c:pt idx="254">
                  <c:v>22.18</c:v>
                </c:pt>
                <c:pt idx="255">
                  <c:v>31.92</c:v>
                </c:pt>
                <c:pt idx="256">
                  <c:v>31.73</c:v>
                </c:pt>
                <c:pt idx="257">
                  <c:v>45.52</c:v>
                </c:pt>
                <c:pt idx="258">
                  <c:v>52.81</c:v>
                </c:pt>
                <c:pt idx="259">
                  <c:v>33.58</c:v>
                </c:pt>
                <c:pt idx="260">
                  <c:v>30.684999999999999</c:v>
                </c:pt>
                <c:pt idx="261">
                  <c:v>37.524999999999999</c:v>
                </c:pt>
                <c:pt idx="262">
                  <c:v>34.5</c:v>
                </c:pt>
                <c:pt idx="263">
                  <c:v>28.16</c:v>
                </c:pt>
                <c:pt idx="264">
                  <c:v>30.02</c:v>
                </c:pt>
                <c:pt idx="265">
                  <c:v>37.82</c:v>
                </c:pt>
                <c:pt idx="266">
                  <c:v>33.14</c:v>
                </c:pt>
                <c:pt idx="267">
                  <c:v>25.14</c:v>
                </c:pt>
                <c:pt idx="268">
                  <c:v>20.18</c:v>
                </c:pt>
                <c:pt idx="269">
                  <c:v>44.36</c:v>
                </c:pt>
                <c:pt idx="270">
                  <c:v>23.82</c:v>
                </c:pt>
                <c:pt idx="271">
                  <c:v>45</c:v>
                </c:pt>
                <c:pt idx="272">
                  <c:v>26.62</c:v>
                </c:pt>
                <c:pt idx="273">
                  <c:v>32.67</c:v>
                </c:pt>
                <c:pt idx="274">
                  <c:v>44.44</c:v>
                </c:pt>
                <c:pt idx="275">
                  <c:v>28.31</c:v>
                </c:pt>
                <c:pt idx="276">
                  <c:v>25.05</c:v>
                </c:pt>
                <c:pt idx="277">
                  <c:v>28.34</c:v>
                </c:pt>
                <c:pt idx="278">
                  <c:v>17.765000000000001</c:v>
                </c:pt>
                <c:pt idx="279">
                  <c:v>36.119999999999997</c:v>
                </c:pt>
                <c:pt idx="280">
                  <c:v>23.19</c:v>
                </c:pt>
                <c:pt idx="281">
                  <c:v>35.99</c:v>
                </c:pt>
                <c:pt idx="282">
                  <c:v>30.25</c:v>
                </c:pt>
                <c:pt idx="283">
                  <c:v>26.24</c:v>
                </c:pt>
                <c:pt idx="284">
                  <c:v>31.36</c:v>
                </c:pt>
                <c:pt idx="285">
                  <c:v>25.69</c:v>
                </c:pt>
                <c:pt idx="286">
                  <c:v>25.46</c:v>
                </c:pt>
                <c:pt idx="287">
                  <c:v>31.83</c:v>
                </c:pt>
                <c:pt idx="288">
                  <c:v>24.43</c:v>
                </c:pt>
                <c:pt idx="289">
                  <c:v>41.9</c:v>
                </c:pt>
                <c:pt idx="290">
                  <c:v>22.88</c:v>
                </c:pt>
                <c:pt idx="291">
                  <c:v>29.734999999999999</c:v>
                </c:pt>
                <c:pt idx="292">
                  <c:v>40.74</c:v>
                </c:pt>
                <c:pt idx="293">
                  <c:v>24.14</c:v>
                </c:pt>
                <c:pt idx="294">
                  <c:v>25.15</c:v>
                </c:pt>
                <c:pt idx="295">
                  <c:v>28.71</c:v>
                </c:pt>
                <c:pt idx="296">
                  <c:v>23</c:v>
                </c:pt>
                <c:pt idx="297">
                  <c:v>36.86</c:v>
                </c:pt>
                <c:pt idx="298">
                  <c:v>24.25</c:v>
                </c:pt>
                <c:pt idx="299">
                  <c:v>23.85</c:v>
                </c:pt>
                <c:pt idx="300">
                  <c:v>40.020000000000003</c:v>
                </c:pt>
                <c:pt idx="301">
                  <c:v>19.170000000000002</c:v>
                </c:pt>
                <c:pt idx="302">
                  <c:v>43.53</c:v>
                </c:pt>
                <c:pt idx="303">
                  <c:v>46.06</c:v>
                </c:pt>
                <c:pt idx="304">
                  <c:v>29.92</c:v>
                </c:pt>
                <c:pt idx="305">
                  <c:v>28.46</c:v>
                </c:pt>
                <c:pt idx="306">
                  <c:v>24.56</c:v>
                </c:pt>
                <c:pt idx="307">
                  <c:v>41.19</c:v>
                </c:pt>
                <c:pt idx="308">
                  <c:v>18.63</c:v>
                </c:pt>
                <c:pt idx="309">
                  <c:v>26.26</c:v>
                </c:pt>
                <c:pt idx="310">
                  <c:v>22.37</c:v>
                </c:pt>
                <c:pt idx="311">
                  <c:v>39.619999999999997</c:v>
                </c:pt>
                <c:pt idx="312">
                  <c:v>18.329999999999998</c:v>
                </c:pt>
                <c:pt idx="313">
                  <c:v>17.11</c:v>
                </c:pt>
                <c:pt idx="314">
                  <c:v>43.5</c:v>
                </c:pt>
                <c:pt idx="315">
                  <c:v>25.364999999999998</c:v>
                </c:pt>
                <c:pt idx="316">
                  <c:v>28.594999999999999</c:v>
                </c:pt>
                <c:pt idx="317">
                  <c:v>29.83</c:v>
                </c:pt>
                <c:pt idx="318">
                  <c:v>24.7</c:v>
                </c:pt>
                <c:pt idx="319">
                  <c:v>17.940000000000001</c:v>
                </c:pt>
                <c:pt idx="320">
                  <c:v>21.08</c:v>
                </c:pt>
                <c:pt idx="321">
                  <c:v>37.715000000000003</c:v>
                </c:pt>
                <c:pt idx="322">
                  <c:v>22.39</c:v>
                </c:pt>
                <c:pt idx="323">
                  <c:v>28.78</c:v>
                </c:pt>
                <c:pt idx="324">
                  <c:v>18.329999999999998</c:v>
                </c:pt>
                <c:pt idx="325">
                  <c:v>26.39</c:v>
                </c:pt>
                <c:pt idx="326">
                  <c:v>19.260000000000002</c:v>
                </c:pt>
                <c:pt idx="327">
                  <c:v>26.92</c:v>
                </c:pt>
                <c:pt idx="328">
                  <c:v>19.73</c:v>
                </c:pt>
                <c:pt idx="329">
                  <c:v>23.56</c:v>
                </c:pt>
                <c:pt idx="330">
                  <c:v>37.67</c:v>
                </c:pt>
                <c:pt idx="331">
                  <c:v>18.73</c:v>
                </c:pt>
                <c:pt idx="332">
                  <c:v>33.090000000000003</c:v>
                </c:pt>
                <c:pt idx="333">
                  <c:v>18.329999999999998</c:v>
                </c:pt>
                <c:pt idx="334">
                  <c:v>27.74</c:v>
                </c:pt>
                <c:pt idx="335">
                  <c:v>24.2</c:v>
                </c:pt>
                <c:pt idx="336">
                  <c:v>22.03</c:v>
                </c:pt>
                <c:pt idx="337">
                  <c:v>26.885000000000002</c:v>
                </c:pt>
                <c:pt idx="338">
                  <c:v>16.36</c:v>
                </c:pt>
                <c:pt idx="339">
                  <c:v>32.299999999999997</c:v>
                </c:pt>
                <c:pt idx="340">
                  <c:v>16.05</c:v>
                </c:pt>
                <c:pt idx="341">
                  <c:v>29.07</c:v>
                </c:pt>
                <c:pt idx="342">
                  <c:v>17.43</c:v>
                </c:pt>
                <c:pt idx="343">
                  <c:v>19.329999999999998</c:v>
                </c:pt>
                <c:pt idx="344">
                  <c:v>30.52</c:v>
                </c:pt>
                <c:pt idx="345">
                  <c:v>39.21</c:v>
                </c:pt>
                <c:pt idx="346">
                  <c:v>26.98</c:v>
                </c:pt>
                <c:pt idx="347">
                  <c:v>25.84</c:v>
                </c:pt>
                <c:pt idx="348">
                  <c:v>28.31</c:v>
                </c:pt>
                <c:pt idx="349">
                  <c:v>23.94</c:v>
                </c:pt>
                <c:pt idx="350">
                  <c:v>20.03</c:v>
                </c:pt>
                <c:pt idx="351">
                  <c:v>41.42</c:v>
                </c:pt>
                <c:pt idx="352">
                  <c:v>36.67</c:v>
                </c:pt>
                <c:pt idx="353">
                  <c:v>27.645</c:v>
                </c:pt>
                <c:pt idx="354">
                  <c:v>22.72</c:v>
                </c:pt>
                <c:pt idx="355">
                  <c:v>36.520000000000003</c:v>
                </c:pt>
                <c:pt idx="356">
                  <c:v>33.96</c:v>
                </c:pt>
                <c:pt idx="357">
                  <c:v>26.695</c:v>
                </c:pt>
                <c:pt idx="358">
                  <c:v>18.45</c:v>
                </c:pt>
                <c:pt idx="359">
                  <c:v>33.18</c:v>
                </c:pt>
                <c:pt idx="360">
                  <c:v>36.1</c:v>
                </c:pt>
                <c:pt idx="361">
                  <c:v>22.77</c:v>
                </c:pt>
                <c:pt idx="362">
                  <c:v>21.24</c:v>
                </c:pt>
                <c:pt idx="363">
                  <c:v>17.600000000000001</c:v>
                </c:pt>
                <c:pt idx="364">
                  <c:v>26.29</c:v>
                </c:pt>
                <c:pt idx="365">
                  <c:v>35.31</c:v>
                </c:pt>
                <c:pt idx="366">
                  <c:v>27.04</c:v>
                </c:pt>
                <c:pt idx="367">
                  <c:v>30.23</c:v>
                </c:pt>
                <c:pt idx="368">
                  <c:v>30.6</c:v>
                </c:pt>
                <c:pt idx="369">
                  <c:v>26.8</c:v>
                </c:pt>
                <c:pt idx="370">
                  <c:v>16.86</c:v>
                </c:pt>
                <c:pt idx="371">
                  <c:v>16.3</c:v>
                </c:pt>
                <c:pt idx="372">
                  <c:v>29.81</c:v>
                </c:pt>
                <c:pt idx="373">
                  <c:v>16.329999999999998</c:v>
                </c:pt>
                <c:pt idx="374">
                  <c:v>16.37</c:v>
                </c:pt>
                <c:pt idx="375">
                  <c:v>22.42</c:v>
                </c:pt>
                <c:pt idx="376">
                  <c:v>31.35</c:v>
                </c:pt>
                <c:pt idx="377">
                  <c:v>31.9</c:v>
                </c:pt>
                <c:pt idx="378">
                  <c:v>30.6</c:v>
                </c:pt>
                <c:pt idx="379">
                  <c:v>28.975000000000001</c:v>
                </c:pt>
                <c:pt idx="380">
                  <c:v>24.86</c:v>
                </c:pt>
                <c:pt idx="381">
                  <c:v>19.54</c:v>
                </c:pt>
                <c:pt idx="382">
                  <c:v>26.74</c:v>
                </c:pt>
                <c:pt idx="383">
                  <c:v>22.99</c:v>
                </c:pt>
                <c:pt idx="384">
                  <c:v>31.46</c:v>
                </c:pt>
                <c:pt idx="385">
                  <c:v>30.86</c:v>
                </c:pt>
                <c:pt idx="386">
                  <c:v>31.96</c:v>
                </c:pt>
                <c:pt idx="387">
                  <c:v>23.76</c:v>
                </c:pt>
                <c:pt idx="388">
                  <c:v>19.38</c:v>
                </c:pt>
                <c:pt idx="389">
                  <c:v>16.21</c:v>
                </c:pt>
                <c:pt idx="390">
                  <c:v>32.54</c:v>
                </c:pt>
                <c:pt idx="391">
                  <c:v>36.765000000000001</c:v>
                </c:pt>
                <c:pt idx="392">
                  <c:v>35.909999999999997</c:v>
                </c:pt>
                <c:pt idx="393">
                  <c:v>32.06</c:v>
                </c:pt>
                <c:pt idx="394">
                  <c:v>24.1</c:v>
                </c:pt>
                <c:pt idx="395">
                  <c:v>27.1</c:v>
                </c:pt>
                <c:pt idx="396">
                  <c:v>24.42</c:v>
                </c:pt>
                <c:pt idx="397">
                  <c:v>26.695</c:v>
                </c:pt>
                <c:pt idx="398">
                  <c:v>27.79</c:v>
                </c:pt>
                <c:pt idx="399">
                  <c:v>32.68</c:v>
                </c:pt>
                <c:pt idx="400">
                  <c:v>26.4</c:v>
                </c:pt>
                <c:pt idx="401">
                  <c:v>23.655000000000001</c:v>
                </c:pt>
                <c:pt idx="402">
                  <c:v>27.36</c:v>
                </c:pt>
                <c:pt idx="403">
                  <c:v>27.82</c:v>
                </c:pt>
                <c:pt idx="404">
                  <c:v>25.46</c:v>
                </c:pt>
                <c:pt idx="405">
                  <c:v>25.1</c:v>
                </c:pt>
                <c:pt idx="406">
                  <c:v>32.11</c:v>
                </c:pt>
                <c:pt idx="407">
                  <c:v>29.8</c:v>
                </c:pt>
                <c:pt idx="408">
                  <c:v>24.01</c:v>
                </c:pt>
                <c:pt idx="409">
                  <c:v>23.21</c:v>
                </c:pt>
                <c:pt idx="410">
                  <c:v>21.2</c:v>
                </c:pt>
                <c:pt idx="411">
                  <c:v>28.215</c:v>
                </c:pt>
                <c:pt idx="412">
                  <c:v>38.094999999999999</c:v>
                </c:pt>
                <c:pt idx="413">
                  <c:v>22.61</c:v>
                </c:pt>
                <c:pt idx="414">
                  <c:v>24.32</c:v>
                </c:pt>
                <c:pt idx="415">
                  <c:v>20.96</c:v>
                </c:pt>
                <c:pt idx="416">
                  <c:v>19.68</c:v>
                </c:pt>
                <c:pt idx="417">
                  <c:v>18.100000000000001</c:v>
                </c:pt>
                <c:pt idx="418">
                  <c:v>29.64</c:v>
                </c:pt>
                <c:pt idx="419">
                  <c:v>25.3</c:v>
                </c:pt>
                <c:pt idx="420">
                  <c:v>27.6</c:v>
                </c:pt>
                <c:pt idx="421">
                  <c:v>27.645</c:v>
                </c:pt>
                <c:pt idx="422">
                  <c:v>27.6</c:v>
                </c:pt>
                <c:pt idx="423">
                  <c:v>25.08</c:v>
                </c:pt>
                <c:pt idx="424">
                  <c:v>30.02</c:v>
                </c:pt>
                <c:pt idx="425">
                  <c:v>27.36</c:v>
                </c:pt>
                <c:pt idx="426">
                  <c:v>22.2</c:v>
                </c:pt>
                <c:pt idx="427">
                  <c:v>25.71</c:v>
                </c:pt>
                <c:pt idx="428">
                  <c:v>41.91</c:v>
                </c:pt>
                <c:pt idx="429">
                  <c:v>25.85</c:v>
                </c:pt>
                <c:pt idx="430">
                  <c:v>23.844999999999999</c:v>
                </c:pt>
                <c:pt idx="431">
                  <c:v>30.59</c:v>
                </c:pt>
                <c:pt idx="432">
                  <c:v>24.795000000000002</c:v>
                </c:pt>
                <c:pt idx="433">
                  <c:v>24.13</c:v>
                </c:pt>
                <c:pt idx="434">
                  <c:v>25.84</c:v>
                </c:pt>
                <c:pt idx="435">
                  <c:v>28</c:v>
                </c:pt>
                <c:pt idx="436">
                  <c:v>34.1</c:v>
                </c:pt>
                <c:pt idx="437">
                  <c:v>26.125</c:v>
                </c:pt>
                <c:pt idx="438">
                  <c:v>25.6</c:v>
                </c:pt>
                <c:pt idx="439">
                  <c:v>24.32</c:v>
                </c:pt>
                <c:pt idx="440">
                  <c:v>22.88</c:v>
                </c:pt>
                <c:pt idx="441">
                  <c:v>24.984999999999999</c:v>
                </c:pt>
                <c:pt idx="442">
                  <c:v>33.1</c:v>
                </c:pt>
                <c:pt idx="443">
                  <c:v>27.83</c:v>
                </c:pt>
                <c:pt idx="444">
                  <c:v>30.875</c:v>
                </c:pt>
                <c:pt idx="445">
                  <c:v>27.265000000000001</c:v>
                </c:pt>
                <c:pt idx="446">
                  <c:v>26.7</c:v>
                </c:pt>
                <c:pt idx="447">
                  <c:v>29.925000000000001</c:v>
                </c:pt>
                <c:pt idx="448">
                  <c:v>19.95</c:v>
                </c:pt>
                <c:pt idx="449">
                  <c:v>24.225000000000001</c:v>
                </c:pt>
                <c:pt idx="450">
                  <c:v>28.12</c:v>
                </c:pt>
                <c:pt idx="451">
                  <c:v>23.21</c:v>
                </c:pt>
                <c:pt idx="452">
                  <c:v>23.98</c:v>
                </c:pt>
                <c:pt idx="453">
                  <c:v>30</c:v>
                </c:pt>
                <c:pt idx="454">
                  <c:v>17.350000000000001</c:v>
                </c:pt>
                <c:pt idx="455">
                  <c:v>22.704999999999998</c:v>
                </c:pt>
                <c:pt idx="456">
                  <c:v>25.41</c:v>
                </c:pt>
                <c:pt idx="457">
                  <c:v>18.23</c:v>
                </c:pt>
                <c:pt idx="458">
                  <c:v>24.7</c:v>
                </c:pt>
                <c:pt idx="459">
                  <c:v>37.4</c:v>
                </c:pt>
                <c:pt idx="460">
                  <c:v>26.885000000000002</c:v>
                </c:pt>
                <c:pt idx="461">
                  <c:v>25.27</c:v>
                </c:pt>
                <c:pt idx="462">
                  <c:v>23.655000000000001</c:v>
                </c:pt>
                <c:pt idx="463">
                  <c:v>55.05</c:v>
                </c:pt>
                <c:pt idx="464">
                  <c:v>24.89</c:v>
                </c:pt>
                <c:pt idx="465">
                  <c:v>18.715</c:v>
                </c:pt>
                <c:pt idx="466">
                  <c:v>28.12</c:v>
                </c:pt>
                <c:pt idx="467">
                  <c:v>26.6</c:v>
                </c:pt>
                <c:pt idx="468">
                  <c:v>30.114999999999998</c:v>
                </c:pt>
                <c:pt idx="469">
                  <c:v>24.605</c:v>
                </c:pt>
                <c:pt idx="470">
                  <c:v>29.6</c:v>
                </c:pt>
                <c:pt idx="471">
                  <c:v>24.42</c:v>
                </c:pt>
                <c:pt idx="472">
                  <c:v>20.9</c:v>
                </c:pt>
                <c:pt idx="473">
                  <c:v>22.895</c:v>
                </c:pt>
                <c:pt idx="474">
                  <c:v>28.3</c:v>
                </c:pt>
                <c:pt idx="475">
                  <c:v>54.3</c:v>
                </c:pt>
                <c:pt idx="476">
                  <c:v>33.344999999999999</c:v>
                </c:pt>
                <c:pt idx="477">
                  <c:v>33</c:v>
                </c:pt>
                <c:pt idx="478">
                  <c:v>28.024999999999999</c:v>
                </c:pt>
                <c:pt idx="479">
                  <c:v>28.69</c:v>
                </c:pt>
                <c:pt idx="480">
                  <c:v>40.28</c:v>
                </c:pt>
                <c:pt idx="481">
                  <c:v>37.299999999999997</c:v>
                </c:pt>
                <c:pt idx="482">
                  <c:v>54.47</c:v>
                </c:pt>
                <c:pt idx="483">
                  <c:v>38.06</c:v>
                </c:pt>
                <c:pt idx="484">
                  <c:v>51.47</c:v>
                </c:pt>
                <c:pt idx="485">
                  <c:v>29.8</c:v>
                </c:pt>
                <c:pt idx="486">
                  <c:v>49.77</c:v>
                </c:pt>
                <c:pt idx="487">
                  <c:v>25.555</c:v>
                </c:pt>
                <c:pt idx="488">
                  <c:v>29.64</c:v>
                </c:pt>
                <c:pt idx="489">
                  <c:v>53.93</c:v>
                </c:pt>
                <c:pt idx="490">
                  <c:v>28.024999999999999</c:v>
                </c:pt>
                <c:pt idx="491">
                  <c:v>27.5</c:v>
                </c:pt>
                <c:pt idx="492">
                  <c:v>21.8</c:v>
                </c:pt>
                <c:pt idx="493">
                  <c:v>26.41</c:v>
                </c:pt>
                <c:pt idx="494">
                  <c:v>27.835000000000001</c:v>
                </c:pt>
                <c:pt idx="495">
                  <c:v>51.74</c:v>
                </c:pt>
                <c:pt idx="496">
                  <c:v>23.37</c:v>
                </c:pt>
                <c:pt idx="497">
                  <c:v>29.7</c:v>
                </c:pt>
                <c:pt idx="498">
                  <c:v>20.045000000000002</c:v>
                </c:pt>
                <c:pt idx="499">
                  <c:v>27.83</c:v>
                </c:pt>
                <c:pt idx="500">
                  <c:v>28.93</c:v>
                </c:pt>
                <c:pt idx="501">
                  <c:v>33.82</c:v>
                </c:pt>
                <c:pt idx="502">
                  <c:v>20.234999999999999</c:v>
                </c:pt>
                <c:pt idx="503">
                  <c:v>49.2</c:v>
                </c:pt>
                <c:pt idx="504">
                  <c:v>26.4</c:v>
                </c:pt>
                <c:pt idx="505">
                  <c:v>28.38</c:v>
                </c:pt>
                <c:pt idx="506">
                  <c:v>24.64</c:v>
                </c:pt>
                <c:pt idx="507">
                  <c:v>39.71</c:v>
                </c:pt>
                <c:pt idx="508">
                  <c:v>22.22</c:v>
                </c:pt>
                <c:pt idx="509">
                  <c:v>33.344999999999999</c:v>
                </c:pt>
                <c:pt idx="510">
                  <c:v>24.42</c:v>
                </c:pt>
                <c:pt idx="511">
                  <c:v>29.81</c:v>
                </c:pt>
                <c:pt idx="512">
                  <c:v>51.18</c:v>
                </c:pt>
                <c:pt idx="513">
                  <c:v>51.37</c:v>
                </c:pt>
                <c:pt idx="514">
                  <c:v>36.19</c:v>
                </c:pt>
                <c:pt idx="515">
                  <c:v>25.9</c:v>
                </c:pt>
                <c:pt idx="516">
                  <c:v>35.72</c:v>
                </c:pt>
                <c:pt idx="517">
                  <c:v>27.94</c:v>
                </c:pt>
                <c:pt idx="518">
                  <c:v>27.1</c:v>
                </c:pt>
                <c:pt idx="519">
                  <c:v>18.3</c:v>
                </c:pt>
                <c:pt idx="520">
                  <c:v>25.3</c:v>
                </c:pt>
                <c:pt idx="521">
                  <c:v>38.83</c:v>
                </c:pt>
                <c:pt idx="522">
                  <c:v>27.6</c:v>
                </c:pt>
                <c:pt idx="523">
                  <c:v>46.4</c:v>
                </c:pt>
                <c:pt idx="524">
                  <c:v>51.92</c:v>
                </c:pt>
                <c:pt idx="525">
                  <c:v>32.395000000000003</c:v>
                </c:pt>
                <c:pt idx="526">
                  <c:v>46.19</c:v>
                </c:pt>
                <c:pt idx="527">
                  <c:v>27.93</c:v>
                </c:pt>
                <c:pt idx="528">
                  <c:v>45.62</c:v>
                </c:pt>
                <c:pt idx="529">
                  <c:v>35.31</c:v>
                </c:pt>
                <c:pt idx="530">
                  <c:v>30.4</c:v>
                </c:pt>
                <c:pt idx="531">
                  <c:v>20.13</c:v>
                </c:pt>
                <c:pt idx="532">
                  <c:v>23.655000000000001</c:v>
                </c:pt>
                <c:pt idx="533">
                  <c:v>49.05</c:v>
                </c:pt>
                <c:pt idx="534">
                  <c:v>51.94</c:v>
                </c:pt>
                <c:pt idx="535">
                  <c:v>29.83</c:v>
                </c:pt>
                <c:pt idx="536">
                  <c:v>22.6</c:v>
                </c:pt>
                <c:pt idx="537">
                  <c:v>46.69</c:v>
                </c:pt>
                <c:pt idx="538">
                  <c:v>28.49</c:v>
                </c:pt>
                <c:pt idx="539">
                  <c:v>28.5</c:v>
                </c:pt>
                <c:pt idx="540">
                  <c:v>24.4</c:v>
                </c:pt>
                <c:pt idx="541">
                  <c:v>29.15</c:v>
                </c:pt>
                <c:pt idx="542">
                  <c:v>27.28</c:v>
                </c:pt>
                <c:pt idx="543">
                  <c:v>32.229999999999997</c:v>
                </c:pt>
                <c:pt idx="544">
                  <c:v>44.2</c:v>
                </c:pt>
                <c:pt idx="545">
                  <c:v>29.734999999999999</c:v>
                </c:pt>
                <c:pt idx="546">
                  <c:v>28.31</c:v>
                </c:pt>
                <c:pt idx="547">
                  <c:v>46.62</c:v>
                </c:pt>
                <c:pt idx="548">
                  <c:v>51.75</c:v>
                </c:pt>
                <c:pt idx="549">
                  <c:v>25.7</c:v>
                </c:pt>
                <c:pt idx="550">
                  <c:v>31.79</c:v>
                </c:pt>
                <c:pt idx="551">
                  <c:v>24.795000000000002</c:v>
                </c:pt>
                <c:pt idx="552">
                  <c:v>53.98</c:v>
                </c:pt>
                <c:pt idx="553">
                  <c:v>41.325000000000003</c:v>
                </c:pt>
                <c:pt idx="554">
                  <c:v>51.65</c:v>
                </c:pt>
                <c:pt idx="555">
                  <c:v>44.52</c:v>
                </c:pt>
                <c:pt idx="556">
                  <c:v>53.29</c:v>
                </c:pt>
                <c:pt idx="557">
                  <c:v>46.63</c:v>
                </c:pt>
                <c:pt idx="558">
                  <c:v>28.88</c:v>
                </c:pt>
                <c:pt idx="559">
                  <c:v>23.98</c:v>
                </c:pt>
                <c:pt idx="560">
                  <c:v>23.65</c:v>
                </c:pt>
                <c:pt idx="561">
                  <c:v>49.09</c:v>
                </c:pt>
                <c:pt idx="562">
                  <c:v>28.024999999999999</c:v>
                </c:pt>
                <c:pt idx="563">
                  <c:v>43.32</c:v>
                </c:pt>
                <c:pt idx="564">
                  <c:v>45.92</c:v>
                </c:pt>
                <c:pt idx="565">
                  <c:v>44.03</c:v>
                </c:pt>
                <c:pt idx="566">
                  <c:v>24.6</c:v>
                </c:pt>
                <c:pt idx="567">
                  <c:v>49.15</c:v>
                </c:pt>
                <c:pt idx="568">
                  <c:v>28.31</c:v>
                </c:pt>
                <c:pt idx="569">
                  <c:v>22.99</c:v>
                </c:pt>
                <c:pt idx="570">
                  <c:v>29.07</c:v>
                </c:pt>
                <c:pt idx="571">
                  <c:v>42.02</c:v>
                </c:pt>
                <c:pt idx="572">
                  <c:v>49.07</c:v>
                </c:pt>
                <c:pt idx="573">
                  <c:v>19.8</c:v>
                </c:pt>
                <c:pt idx="574">
                  <c:v>27.36</c:v>
                </c:pt>
                <c:pt idx="575">
                  <c:v>42.95</c:v>
                </c:pt>
                <c:pt idx="576">
                  <c:v>42.66</c:v>
                </c:pt>
                <c:pt idx="577">
                  <c:v>33.630000000000003</c:v>
                </c:pt>
                <c:pt idx="578">
                  <c:v>26.84</c:v>
                </c:pt>
                <c:pt idx="579">
                  <c:v>28.3</c:v>
                </c:pt>
                <c:pt idx="580">
                  <c:v>27.06</c:v>
                </c:pt>
                <c:pt idx="581">
                  <c:v>47.13</c:v>
                </c:pt>
                <c:pt idx="582">
                  <c:v>51.72</c:v>
                </c:pt>
                <c:pt idx="583">
                  <c:v>48.59</c:v>
                </c:pt>
                <c:pt idx="584">
                  <c:v>45.18</c:v>
                </c:pt>
                <c:pt idx="585">
                  <c:v>27.9</c:v>
                </c:pt>
                <c:pt idx="586">
                  <c:v>51.33</c:v>
                </c:pt>
                <c:pt idx="587">
                  <c:v>30.59</c:v>
                </c:pt>
                <c:pt idx="588">
                  <c:v>39.229999999999997</c:v>
                </c:pt>
                <c:pt idx="589">
                  <c:v>19.094999999999999</c:v>
                </c:pt>
                <c:pt idx="590">
                  <c:v>49.72</c:v>
                </c:pt>
                <c:pt idx="591">
                  <c:v>21.754999999999999</c:v>
                </c:pt>
                <c:pt idx="592">
                  <c:v>48.39</c:v>
                </c:pt>
                <c:pt idx="593">
                  <c:v>47.15</c:v>
                </c:pt>
                <c:pt idx="594">
                  <c:v>47.59</c:v>
                </c:pt>
                <c:pt idx="595">
                  <c:v>39.81</c:v>
                </c:pt>
                <c:pt idx="596">
                  <c:v>31.02</c:v>
                </c:pt>
                <c:pt idx="597">
                  <c:v>24.75</c:v>
                </c:pt>
                <c:pt idx="598">
                  <c:v>30.114999999999998</c:v>
                </c:pt>
                <c:pt idx="599">
                  <c:v>26.03</c:v>
                </c:pt>
                <c:pt idx="600">
                  <c:v>20.045000000000002</c:v>
                </c:pt>
                <c:pt idx="601">
                  <c:v>40.24</c:v>
                </c:pt>
                <c:pt idx="602">
                  <c:v>43.15</c:v>
                </c:pt>
                <c:pt idx="603">
                  <c:v>27.7</c:v>
                </c:pt>
                <c:pt idx="604">
                  <c:v>45.68</c:v>
                </c:pt>
                <c:pt idx="605">
                  <c:v>27.3</c:v>
                </c:pt>
                <c:pt idx="606">
                  <c:v>54.45</c:v>
                </c:pt>
                <c:pt idx="607">
                  <c:v>54.43</c:v>
                </c:pt>
                <c:pt idx="608">
                  <c:v>48.01</c:v>
                </c:pt>
                <c:pt idx="609">
                  <c:v>48.32</c:v>
                </c:pt>
                <c:pt idx="610">
                  <c:v>22.895</c:v>
                </c:pt>
                <c:pt idx="611">
                  <c:v>54.85</c:v>
                </c:pt>
                <c:pt idx="612">
                  <c:v>21.85</c:v>
                </c:pt>
                <c:pt idx="613">
                  <c:v>51.86</c:v>
                </c:pt>
                <c:pt idx="614">
                  <c:v>39.049999999999997</c:v>
                </c:pt>
                <c:pt idx="615">
                  <c:v>31.824999999999999</c:v>
                </c:pt>
                <c:pt idx="616">
                  <c:v>46.43</c:v>
                </c:pt>
                <c:pt idx="617">
                  <c:v>53.63</c:v>
                </c:pt>
                <c:pt idx="618">
                  <c:v>48.7</c:v>
                </c:pt>
                <c:pt idx="619">
                  <c:v>48.81</c:v>
                </c:pt>
                <c:pt idx="620">
                  <c:v>47.53</c:v>
                </c:pt>
                <c:pt idx="621">
                  <c:v>36.85</c:v>
                </c:pt>
                <c:pt idx="622">
                  <c:v>29.3</c:v>
                </c:pt>
                <c:pt idx="623">
                  <c:v>19.3</c:v>
                </c:pt>
                <c:pt idx="624">
                  <c:v>24.13</c:v>
                </c:pt>
                <c:pt idx="625">
                  <c:v>46.7</c:v>
                </c:pt>
                <c:pt idx="626">
                  <c:v>45.27</c:v>
                </c:pt>
                <c:pt idx="627">
                  <c:v>44.29</c:v>
                </c:pt>
                <c:pt idx="628">
                  <c:v>54.59</c:v>
                </c:pt>
                <c:pt idx="629">
                  <c:v>32.965000000000003</c:v>
                </c:pt>
                <c:pt idx="630">
                  <c:v>38.049999999999997</c:v>
                </c:pt>
                <c:pt idx="631">
                  <c:v>46.14</c:v>
                </c:pt>
                <c:pt idx="632">
                  <c:v>41.325000000000003</c:v>
                </c:pt>
                <c:pt idx="633">
                  <c:v>44.64</c:v>
                </c:pt>
                <c:pt idx="634">
                  <c:v>25.175000000000001</c:v>
                </c:pt>
                <c:pt idx="635">
                  <c:v>43.11</c:v>
                </c:pt>
                <c:pt idx="636">
                  <c:v>53.32</c:v>
                </c:pt>
                <c:pt idx="637">
                  <c:v>38.04</c:v>
                </c:pt>
                <c:pt idx="638">
                  <c:v>37.9</c:v>
                </c:pt>
                <c:pt idx="639">
                  <c:v>39.6</c:v>
                </c:pt>
                <c:pt idx="640">
                  <c:v>50.92</c:v>
                </c:pt>
                <c:pt idx="641">
                  <c:v>21.85</c:v>
                </c:pt>
                <c:pt idx="642">
                  <c:v>36.08</c:v>
                </c:pt>
                <c:pt idx="643">
                  <c:v>40.44</c:v>
                </c:pt>
                <c:pt idx="644">
                  <c:v>38.094999999999999</c:v>
                </c:pt>
                <c:pt idx="645">
                  <c:v>44.95</c:v>
                </c:pt>
                <c:pt idx="646">
                  <c:v>35.54</c:v>
                </c:pt>
                <c:pt idx="647">
                  <c:v>39.799999999999997</c:v>
                </c:pt>
                <c:pt idx="648">
                  <c:v>33.659999999999997</c:v>
                </c:pt>
                <c:pt idx="649">
                  <c:v>35.5</c:v>
                </c:pt>
                <c:pt idx="650">
                  <c:v>41.63</c:v>
                </c:pt>
                <c:pt idx="651">
                  <c:v>46.49</c:v>
                </c:pt>
                <c:pt idx="652">
                  <c:v>43.29</c:v>
                </c:pt>
                <c:pt idx="653">
                  <c:v>43.08</c:v>
                </c:pt>
                <c:pt idx="654">
                  <c:v>39.07</c:v>
                </c:pt>
                <c:pt idx="655">
                  <c:v>41.3</c:v>
                </c:pt>
                <c:pt idx="656">
                  <c:v>42.95</c:v>
                </c:pt>
                <c:pt idx="657">
                  <c:v>46.96</c:v>
                </c:pt>
                <c:pt idx="658">
                  <c:v>30.495000000000001</c:v>
                </c:pt>
                <c:pt idx="659">
                  <c:v>17.954999999999998</c:v>
                </c:pt>
                <c:pt idx="660">
                  <c:v>25.6</c:v>
                </c:pt>
                <c:pt idx="661">
                  <c:v>34.21</c:v>
                </c:pt>
                <c:pt idx="662">
                  <c:v>39.74</c:v>
                </c:pt>
                <c:pt idx="663">
                  <c:v>49.53</c:v>
                </c:pt>
                <c:pt idx="664">
                  <c:v>39.33</c:v>
                </c:pt>
                <c:pt idx="665">
                  <c:v>39.979999999999997</c:v>
                </c:pt>
                <c:pt idx="666">
                  <c:v>46.51</c:v>
                </c:pt>
                <c:pt idx="667">
                  <c:v>43.58</c:v>
                </c:pt>
                <c:pt idx="668">
                  <c:v>42.28</c:v>
                </c:pt>
                <c:pt idx="669">
                  <c:v>35.520000000000003</c:v>
                </c:pt>
                <c:pt idx="670">
                  <c:v>33.6</c:v>
                </c:pt>
                <c:pt idx="671">
                  <c:v>22.42</c:v>
                </c:pt>
                <c:pt idx="672">
                  <c:v>46.86</c:v>
                </c:pt>
                <c:pt idx="673">
                  <c:v>32.965000000000003</c:v>
                </c:pt>
                <c:pt idx="674">
                  <c:v>39.340000000000003</c:v>
                </c:pt>
                <c:pt idx="675">
                  <c:v>47</c:v>
                </c:pt>
                <c:pt idx="676">
                  <c:v>36.71</c:v>
                </c:pt>
                <c:pt idx="677">
                  <c:v>53.48</c:v>
                </c:pt>
                <c:pt idx="678">
                  <c:v>35.5</c:v>
                </c:pt>
                <c:pt idx="679">
                  <c:v>36.979999999999997</c:v>
                </c:pt>
                <c:pt idx="680">
                  <c:v>32.395000000000003</c:v>
                </c:pt>
                <c:pt idx="681">
                  <c:v>32.729999999999997</c:v>
                </c:pt>
                <c:pt idx="682">
                  <c:v>20.52</c:v>
                </c:pt>
                <c:pt idx="683">
                  <c:v>51.72</c:v>
                </c:pt>
                <c:pt idx="684">
                  <c:v>50.2</c:v>
                </c:pt>
                <c:pt idx="685">
                  <c:v>25.52</c:v>
                </c:pt>
                <c:pt idx="686">
                  <c:v>35.200000000000003</c:v>
                </c:pt>
                <c:pt idx="687">
                  <c:v>41.26</c:v>
                </c:pt>
                <c:pt idx="688">
                  <c:v>17.195</c:v>
                </c:pt>
                <c:pt idx="689">
                  <c:v>23.085000000000001</c:v>
                </c:pt>
                <c:pt idx="690">
                  <c:v>21.66</c:v>
                </c:pt>
                <c:pt idx="691">
                  <c:v>36.47</c:v>
                </c:pt>
                <c:pt idx="692">
                  <c:v>36.08</c:v>
                </c:pt>
                <c:pt idx="693">
                  <c:v>23.18</c:v>
                </c:pt>
                <c:pt idx="694">
                  <c:v>39.159999999999997</c:v>
                </c:pt>
                <c:pt idx="695">
                  <c:v>38.19</c:v>
                </c:pt>
                <c:pt idx="696">
                  <c:v>26.41</c:v>
                </c:pt>
                <c:pt idx="697">
                  <c:v>28.785</c:v>
                </c:pt>
                <c:pt idx="698">
                  <c:v>26.695</c:v>
                </c:pt>
                <c:pt idx="699">
                  <c:v>32.799999999999997</c:v>
                </c:pt>
                <c:pt idx="700">
                  <c:v>35.869999999999997</c:v>
                </c:pt>
                <c:pt idx="701">
                  <c:v>21.66</c:v>
                </c:pt>
                <c:pt idx="702">
                  <c:v>37.72</c:v>
                </c:pt>
                <c:pt idx="703">
                  <c:v>39.700000000000003</c:v>
                </c:pt>
                <c:pt idx="704">
                  <c:v>35.97</c:v>
                </c:pt>
                <c:pt idx="705">
                  <c:v>37.85</c:v>
                </c:pt>
                <c:pt idx="706">
                  <c:v>21.66</c:v>
                </c:pt>
                <c:pt idx="707">
                  <c:v>39.369999999999997</c:v>
                </c:pt>
                <c:pt idx="708">
                  <c:v>40.880000000000003</c:v>
                </c:pt>
                <c:pt idx="709">
                  <c:v>26.22</c:v>
                </c:pt>
                <c:pt idx="710">
                  <c:v>25.08</c:v>
                </c:pt>
                <c:pt idx="711">
                  <c:v>39.1</c:v>
                </c:pt>
                <c:pt idx="712">
                  <c:v>37.905000000000001</c:v>
                </c:pt>
                <c:pt idx="713">
                  <c:v>43.35</c:v>
                </c:pt>
                <c:pt idx="714">
                  <c:v>36.15</c:v>
                </c:pt>
                <c:pt idx="715">
                  <c:v>44.98</c:v>
                </c:pt>
                <c:pt idx="716">
                  <c:v>38.28</c:v>
                </c:pt>
                <c:pt idx="717">
                  <c:v>32.299999999999997</c:v>
                </c:pt>
                <c:pt idx="718">
                  <c:v>39.51</c:v>
                </c:pt>
                <c:pt idx="719">
                  <c:v>50.46</c:v>
                </c:pt>
                <c:pt idx="720">
                  <c:v>31.73</c:v>
                </c:pt>
                <c:pt idx="721">
                  <c:v>32.1</c:v>
                </c:pt>
                <c:pt idx="722">
                  <c:v>27.83</c:v>
                </c:pt>
                <c:pt idx="723">
                  <c:v>27.72</c:v>
                </c:pt>
                <c:pt idx="724">
                  <c:v>36.765000000000001</c:v>
                </c:pt>
                <c:pt idx="725">
                  <c:v>48.36</c:v>
                </c:pt>
                <c:pt idx="726">
                  <c:v>31.445</c:v>
                </c:pt>
                <c:pt idx="727">
                  <c:v>27.55</c:v>
                </c:pt>
                <c:pt idx="728">
                  <c:v>33.11</c:v>
                </c:pt>
                <c:pt idx="729">
                  <c:v>36.85</c:v>
                </c:pt>
                <c:pt idx="730">
                  <c:v>36.299999999999997</c:v>
                </c:pt>
                <c:pt idx="731">
                  <c:v>45.34</c:v>
                </c:pt>
                <c:pt idx="732">
                  <c:v>31.8</c:v>
                </c:pt>
                <c:pt idx="733">
                  <c:v>41.02</c:v>
                </c:pt>
                <c:pt idx="734">
                  <c:v>32.68</c:v>
                </c:pt>
                <c:pt idx="735">
                  <c:v>21.7</c:v>
                </c:pt>
                <c:pt idx="736">
                  <c:v>40.479999999999997</c:v>
                </c:pt>
                <c:pt idx="737">
                  <c:v>34.5</c:v>
                </c:pt>
                <c:pt idx="738">
                  <c:v>45.9</c:v>
                </c:pt>
                <c:pt idx="739">
                  <c:v>33.479999999999997</c:v>
                </c:pt>
                <c:pt idx="740">
                  <c:v>28.31</c:v>
                </c:pt>
                <c:pt idx="741">
                  <c:v>21.565000000000001</c:v>
                </c:pt>
                <c:pt idx="742">
                  <c:v>35.590000000000003</c:v>
                </c:pt>
                <c:pt idx="743">
                  <c:v>43.44</c:v>
                </c:pt>
                <c:pt idx="744">
                  <c:v>21.754999999999999</c:v>
                </c:pt>
                <c:pt idx="745">
                  <c:v>44.55</c:v>
                </c:pt>
                <c:pt idx="746">
                  <c:v>43.32</c:v>
                </c:pt>
                <c:pt idx="747">
                  <c:v>31.23</c:v>
                </c:pt>
                <c:pt idx="748">
                  <c:v>42.81</c:v>
                </c:pt>
                <c:pt idx="749">
                  <c:v>35.909999999999997</c:v>
                </c:pt>
                <c:pt idx="750">
                  <c:v>36.65</c:v>
                </c:pt>
                <c:pt idx="751">
                  <c:v>22.04</c:v>
                </c:pt>
                <c:pt idx="752">
                  <c:v>31.824999999999999</c:v>
                </c:pt>
                <c:pt idx="753">
                  <c:v>53.58</c:v>
                </c:pt>
                <c:pt idx="754">
                  <c:v>34.299999999999997</c:v>
                </c:pt>
                <c:pt idx="755">
                  <c:v>32.11</c:v>
                </c:pt>
                <c:pt idx="756">
                  <c:v>31.78</c:v>
                </c:pt>
                <c:pt idx="757">
                  <c:v>46.89</c:v>
                </c:pt>
                <c:pt idx="758">
                  <c:v>39.35</c:v>
                </c:pt>
                <c:pt idx="759">
                  <c:v>39.200000000000003</c:v>
                </c:pt>
                <c:pt idx="760">
                  <c:v>39.159999999999997</c:v>
                </c:pt>
                <c:pt idx="761">
                  <c:v>44.1</c:v>
                </c:pt>
                <c:pt idx="762">
                  <c:v>33.200000000000003</c:v>
                </c:pt>
                <c:pt idx="763">
                  <c:v>29.92</c:v>
                </c:pt>
                <c:pt idx="764">
                  <c:v>25</c:v>
                </c:pt>
                <c:pt idx="765">
                  <c:v>38.869999999999997</c:v>
                </c:pt>
                <c:pt idx="766">
                  <c:v>32.299999999999997</c:v>
                </c:pt>
                <c:pt idx="767">
                  <c:v>31.16</c:v>
                </c:pt>
                <c:pt idx="768">
                  <c:v>54.59</c:v>
                </c:pt>
                <c:pt idx="769">
                  <c:v>21.09</c:v>
                </c:pt>
                <c:pt idx="770">
                  <c:v>52.41</c:v>
                </c:pt>
                <c:pt idx="771">
                  <c:v>41.47</c:v>
                </c:pt>
                <c:pt idx="772">
                  <c:v>33.1</c:v>
                </c:pt>
                <c:pt idx="773">
                  <c:v>30.8</c:v>
                </c:pt>
                <c:pt idx="774">
                  <c:v>42.06</c:v>
                </c:pt>
                <c:pt idx="775">
                  <c:v>39.270000000000003</c:v>
                </c:pt>
                <c:pt idx="776">
                  <c:v>30.71</c:v>
                </c:pt>
                <c:pt idx="777">
                  <c:v>47.19</c:v>
                </c:pt>
                <c:pt idx="778">
                  <c:v>30.02</c:v>
                </c:pt>
                <c:pt idx="779">
                  <c:v>37.909999999999997</c:v>
                </c:pt>
                <c:pt idx="780">
                  <c:v>54.61</c:v>
                </c:pt>
                <c:pt idx="781">
                  <c:v>36.005000000000003</c:v>
                </c:pt>
                <c:pt idx="782">
                  <c:v>28.7</c:v>
                </c:pt>
                <c:pt idx="783">
                  <c:v>34.295000000000002</c:v>
                </c:pt>
                <c:pt idx="784">
                  <c:v>27.55</c:v>
                </c:pt>
                <c:pt idx="785">
                  <c:v>40.700000000000003</c:v>
                </c:pt>
                <c:pt idx="786">
                  <c:v>18.335000000000001</c:v>
                </c:pt>
                <c:pt idx="787">
                  <c:v>33.914999999999999</c:v>
                </c:pt>
                <c:pt idx="788">
                  <c:v>33.534999999999997</c:v>
                </c:pt>
                <c:pt idx="789">
                  <c:v>23.655000000000001</c:v>
                </c:pt>
                <c:pt idx="790">
                  <c:v>28</c:v>
                </c:pt>
                <c:pt idx="791">
                  <c:v>30.23</c:v>
                </c:pt>
                <c:pt idx="792">
                  <c:v>51.14</c:v>
                </c:pt>
                <c:pt idx="793">
                  <c:v>24.32</c:v>
                </c:pt>
                <c:pt idx="794">
                  <c:v>38.06</c:v>
                </c:pt>
                <c:pt idx="795">
                  <c:v>37.700000000000003</c:v>
                </c:pt>
                <c:pt idx="796">
                  <c:v>44</c:v>
                </c:pt>
                <c:pt idx="797">
                  <c:v>41.45</c:v>
                </c:pt>
                <c:pt idx="798">
                  <c:v>25.364999999999998</c:v>
                </c:pt>
                <c:pt idx="799">
                  <c:v>34.56</c:v>
                </c:pt>
                <c:pt idx="800">
                  <c:v>28.2</c:v>
                </c:pt>
                <c:pt idx="801">
                  <c:v>30.43</c:v>
                </c:pt>
                <c:pt idx="802">
                  <c:v>32.395000000000003</c:v>
                </c:pt>
                <c:pt idx="803">
                  <c:v>24.035</c:v>
                </c:pt>
                <c:pt idx="804">
                  <c:v>37.119999999999997</c:v>
                </c:pt>
                <c:pt idx="805">
                  <c:v>34.840000000000003</c:v>
                </c:pt>
                <c:pt idx="806">
                  <c:v>29.53</c:v>
                </c:pt>
                <c:pt idx="807">
                  <c:v>42.51</c:v>
                </c:pt>
                <c:pt idx="808">
                  <c:v>38.14</c:v>
                </c:pt>
                <c:pt idx="809">
                  <c:v>39.93</c:v>
                </c:pt>
                <c:pt idx="810">
                  <c:v>38.83</c:v>
                </c:pt>
                <c:pt idx="811">
                  <c:v>37.4</c:v>
                </c:pt>
                <c:pt idx="812">
                  <c:v>21.4</c:v>
                </c:pt>
                <c:pt idx="813">
                  <c:v>38.380000000000003</c:v>
                </c:pt>
                <c:pt idx="814">
                  <c:v>33.659999999999997</c:v>
                </c:pt>
                <c:pt idx="815">
                  <c:v>31.79</c:v>
                </c:pt>
                <c:pt idx="816">
                  <c:v>29.7</c:v>
                </c:pt>
                <c:pt idx="817">
                  <c:v>25.46</c:v>
                </c:pt>
                <c:pt idx="818">
                  <c:v>39.14</c:v>
                </c:pt>
                <c:pt idx="819">
                  <c:v>41.2</c:v>
                </c:pt>
                <c:pt idx="820">
                  <c:v>28.81</c:v>
                </c:pt>
                <c:pt idx="821">
                  <c:v>37.409999999999997</c:v>
                </c:pt>
                <c:pt idx="822">
                  <c:v>52.54</c:v>
                </c:pt>
                <c:pt idx="823">
                  <c:v>17.29</c:v>
                </c:pt>
                <c:pt idx="824">
                  <c:v>31.74</c:v>
                </c:pt>
                <c:pt idx="825">
                  <c:v>26.504999999999999</c:v>
                </c:pt>
                <c:pt idx="826">
                  <c:v>36.479999999999997</c:v>
                </c:pt>
                <c:pt idx="827">
                  <c:v>39.159999999999997</c:v>
                </c:pt>
                <c:pt idx="828">
                  <c:v>28.22</c:v>
                </c:pt>
                <c:pt idx="829">
                  <c:v>35</c:v>
                </c:pt>
                <c:pt idx="830">
                  <c:v>36.24</c:v>
                </c:pt>
                <c:pt idx="831">
                  <c:v>36.954999999999998</c:v>
                </c:pt>
                <c:pt idx="832">
                  <c:v>29.64</c:v>
                </c:pt>
                <c:pt idx="833">
                  <c:v>42.74</c:v>
                </c:pt>
                <c:pt idx="834">
                  <c:v>36.130000000000003</c:v>
                </c:pt>
                <c:pt idx="835">
                  <c:v>31.55</c:v>
                </c:pt>
                <c:pt idx="836">
                  <c:v>52.75</c:v>
                </c:pt>
                <c:pt idx="837">
                  <c:v>36.67</c:v>
                </c:pt>
                <c:pt idx="838">
                  <c:v>38.06</c:v>
                </c:pt>
                <c:pt idx="839">
                  <c:v>38</c:v>
                </c:pt>
                <c:pt idx="840">
                  <c:v>35.1</c:v>
                </c:pt>
                <c:pt idx="841">
                  <c:v>33.82</c:v>
                </c:pt>
                <c:pt idx="842">
                  <c:v>37.43</c:v>
                </c:pt>
                <c:pt idx="843">
                  <c:v>30.5</c:v>
                </c:pt>
                <c:pt idx="844">
                  <c:v>24.53</c:v>
                </c:pt>
                <c:pt idx="845">
                  <c:v>25.74</c:v>
                </c:pt>
                <c:pt idx="846">
                  <c:v>34.08</c:v>
                </c:pt>
                <c:pt idx="847">
                  <c:v>31.35</c:v>
                </c:pt>
                <c:pt idx="848">
                  <c:v>26.79</c:v>
                </c:pt>
                <c:pt idx="849">
                  <c:v>42.78</c:v>
                </c:pt>
                <c:pt idx="850">
                  <c:v>46.75</c:v>
                </c:pt>
                <c:pt idx="851">
                  <c:v>32.15</c:v>
                </c:pt>
                <c:pt idx="852">
                  <c:v>43.4</c:v>
                </c:pt>
                <c:pt idx="853">
                  <c:v>31.57</c:v>
                </c:pt>
                <c:pt idx="854">
                  <c:v>24.32</c:v>
                </c:pt>
                <c:pt idx="855">
                  <c:v>31.07</c:v>
                </c:pt>
                <c:pt idx="856">
                  <c:v>35.814999999999998</c:v>
                </c:pt>
                <c:pt idx="857">
                  <c:v>40.81</c:v>
                </c:pt>
                <c:pt idx="858">
                  <c:v>24.605</c:v>
                </c:pt>
                <c:pt idx="859">
                  <c:v>21.47</c:v>
                </c:pt>
                <c:pt idx="860">
                  <c:v>52.89</c:v>
                </c:pt>
                <c:pt idx="861">
                  <c:v>32.965000000000003</c:v>
                </c:pt>
                <c:pt idx="862">
                  <c:v>36.799999999999997</c:v>
                </c:pt>
                <c:pt idx="863">
                  <c:v>34.299999999999997</c:v>
                </c:pt>
                <c:pt idx="864">
                  <c:v>35.244999999999997</c:v>
                </c:pt>
                <c:pt idx="865">
                  <c:v>26.23</c:v>
                </c:pt>
                <c:pt idx="866">
                  <c:v>36.1</c:v>
                </c:pt>
                <c:pt idx="867">
                  <c:v>37.1</c:v>
                </c:pt>
                <c:pt idx="868">
                  <c:v>27.5</c:v>
                </c:pt>
                <c:pt idx="869">
                  <c:v>24.7</c:v>
                </c:pt>
                <c:pt idx="870">
                  <c:v>26.78</c:v>
                </c:pt>
                <c:pt idx="871">
                  <c:v>45.8</c:v>
                </c:pt>
                <c:pt idx="872">
                  <c:v>29</c:v>
                </c:pt>
                <c:pt idx="873">
                  <c:v>33.534999999999997</c:v>
                </c:pt>
                <c:pt idx="874">
                  <c:v>32.774999999999999</c:v>
                </c:pt>
                <c:pt idx="875">
                  <c:v>37.51</c:v>
                </c:pt>
                <c:pt idx="876">
                  <c:v>39.86</c:v>
                </c:pt>
                <c:pt idx="877">
                  <c:v>42.13</c:v>
                </c:pt>
                <c:pt idx="878">
                  <c:v>35.99</c:v>
                </c:pt>
                <c:pt idx="879">
                  <c:v>35.200000000000003</c:v>
                </c:pt>
                <c:pt idx="880">
                  <c:v>29.91</c:v>
                </c:pt>
                <c:pt idx="881">
                  <c:v>36.479999999999997</c:v>
                </c:pt>
                <c:pt idx="882">
                  <c:v>27.5</c:v>
                </c:pt>
                <c:pt idx="883">
                  <c:v>33.44</c:v>
                </c:pt>
                <c:pt idx="884">
                  <c:v>28.215</c:v>
                </c:pt>
                <c:pt idx="885">
                  <c:v>27.17</c:v>
                </c:pt>
                <c:pt idx="886">
                  <c:v>35.380000000000003</c:v>
                </c:pt>
                <c:pt idx="887">
                  <c:v>43.48</c:v>
                </c:pt>
                <c:pt idx="888">
                  <c:v>41.73</c:v>
                </c:pt>
                <c:pt idx="889">
                  <c:v>28.9</c:v>
                </c:pt>
                <c:pt idx="890">
                  <c:v>25.74</c:v>
                </c:pt>
                <c:pt idx="891">
                  <c:v>36.06</c:v>
                </c:pt>
                <c:pt idx="892">
                  <c:v>43.28</c:v>
                </c:pt>
                <c:pt idx="893">
                  <c:v>28.785</c:v>
                </c:pt>
                <c:pt idx="894">
                  <c:v>25.46</c:v>
                </c:pt>
                <c:pt idx="895">
                  <c:v>30.8</c:v>
                </c:pt>
                <c:pt idx="896">
                  <c:v>28.88</c:v>
                </c:pt>
                <c:pt idx="897">
                  <c:v>23</c:v>
                </c:pt>
                <c:pt idx="898">
                  <c:v>38.25</c:v>
                </c:pt>
                <c:pt idx="899">
                  <c:v>39.25</c:v>
                </c:pt>
                <c:pt idx="900">
                  <c:v>26.6</c:v>
                </c:pt>
                <c:pt idx="901">
                  <c:v>35.700000000000003</c:v>
                </c:pt>
                <c:pt idx="902">
                  <c:v>20.100000000000001</c:v>
                </c:pt>
                <c:pt idx="903">
                  <c:v>22.23</c:v>
                </c:pt>
                <c:pt idx="904">
                  <c:v>36.47</c:v>
                </c:pt>
                <c:pt idx="905">
                  <c:v>49.64</c:v>
                </c:pt>
                <c:pt idx="906">
                  <c:v>36.799999999999997</c:v>
                </c:pt>
                <c:pt idx="907">
                  <c:v>33.880000000000003</c:v>
                </c:pt>
                <c:pt idx="908">
                  <c:v>32.01</c:v>
                </c:pt>
                <c:pt idx="909">
                  <c:v>33.630000000000003</c:v>
                </c:pt>
                <c:pt idx="910">
                  <c:v>34.865000000000002</c:v>
                </c:pt>
                <c:pt idx="911">
                  <c:v>43.11</c:v>
                </c:pt>
                <c:pt idx="912">
                  <c:v>30.305</c:v>
                </c:pt>
                <c:pt idx="913">
                  <c:v>25.175000000000001</c:v>
                </c:pt>
                <c:pt idx="914">
                  <c:v>26.8</c:v>
                </c:pt>
                <c:pt idx="915">
                  <c:v>21.78</c:v>
                </c:pt>
                <c:pt idx="916">
                  <c:v>30.14</c:v>
                </c:pt>
                <c:pt idx="917">
                  <c:v>29.7</c:v>
                </c:pt>
                <c:pt idx="918">
                  <c:v>32.395000000000003</c:v>
                </c:pt>
                <c:pt idx="919">
                  <c:v>36.64</c:v>
                </c:pt>
                <c:pt idx="920">
                  <c:v>39.049999999999997</c:v>
                </c:pt>
                <c:pt idx="921">
                  <c:v>33.1</c:v>
                </c:pt>
                <c:pt idx="922">
                  <c:v>31.824999999999999</c:v>
                </c:pt>
                <c:pt idx="923">
                  <c:v>29</c:v>
                </c:pt>
                <c:pt idx="924">
                  <c:v>30.495000000000001</c:v>
                </c:pt>
                <c:pt idx="925">
                  <c:v>25.2</c:v>
                </c:pt>
                <c:pt idx="926">
                  <c:v>22.77</c:v>
                </c:pt>
                <c:pt idx="927">
                  <c:v>23.18</c:v>
                </c:pt>
                <c:pt idx="928">
                  <c:v>35.409999999999997</c:v>
                </c:pt>
                <c:pt idx="929">
                  <c:v>32.11</c:v>
                </c:pt>
                <c:pt idx="930">
                  <c:v>34.479999999999997</c:v>
                </c:pt>
                <c:pt idx="931">
                  <c:v>34.39</c:v>
                </c:pt>
                <c:pt idx="932">
                  <c:v>26.4</c:v>
                </c:pt>
                <c:pt idx="933">
                  <c:v>28.1</c:v>
                </c:pt>
                <c:pt idx="934">
                  <c:v>27</c:v>
                </c:pt>
                <c:pt idx="935">
                  <c:v>28.594999999999999</c:v>
                </c:pt>
                <c:pt idx="936">
                  <c:v>36.799999999999997</c:v>
                </c:pt>
                <c:pt idx="937">
                  <c:v>23.75</c:v>
                </c:pt>
                <c:pt idx="938">
                  <c:v>35.619999999999997</c:v>
                </c:pt>
                <c:pt idx="939">
                  <c:v>30.69</c:v>
                </c:pt>
                <c:pt idx="940">
                  <c:v>35.799999999999997</c:v>
                </c:pt>
                <c:pt idx="941">
                  <c:v>28.785</c:v>
                </c:pt>
                <c:pt idx="942">
                  <c:v>28.594999999999999</c:v>
                </c:pt>
                <c:pt idx="943">
                  <c:v>48.75</c:v>
                </c:pt>
                <c:pt idx="944">
                  <c:v>28.31</c:v>
                </c:pt>
                <c:pt idx="945">
                  <c:v>38.39</c:v>
                </c:pt>
                <c:pt idx="946">
                  <c:v>25.87</c:v>
                </c:pt>
                <c:pt idx="947">
                  <c:v>43.7</c:v>
                </c:pt>
                <c:pt idx="948">
                  <c:v>40.945</c:v>
                </c:pt>
                <c:pt idx="949">
                  <c:v>27.94</c:v>
                </c:pt>
                <c:pt idx="950">
                  <c:v>31.9</c:v>
                </c:pt>
                <c:pt idx="951">
                  <c:v>31.64</c:v>
                </c:pt>
                <c:pt idx="952">
                  <c:v>46.7</c:v>
                </c:pt>
                <c:pt idx="953">
                  <c:v>18.335000000000001</c:v>
                </c:pt>
                <c:pt idx="954">
                  <c:v>31.24</c:v>
                </c:pt>
                <c:pt idx="955">
                  <c:v>39.22</c:v>
                </c:pt>
                <c:pt idx="956">
                  <c:v>24.414999999999999</c:v>
                </c:pt>
                <c:pt idx="957">
                  <c:v>32.299999999999997</c:v>
                </c:pt>
                <c:pt idx="958">
                  <c:v>39.94</c:v>
                </c:pt>
                <c:pt idx="959">
                  <c:v>30</c:v>
                </c:pt>
                <c:pt idx="960">
                  <c:v>35.340000000000003</c:v>
                </c:pt>
                <c:pt idx="961">
                  <c:v>32.204999999999998</c:v>
                </c:pt>
                <c:pt idx="962">
                  <c:v>33.880000000000003</c:v>
                </c:pt>
                <c:pt idx="963">
                  <c:v>26.63</c:v>
                </c:pt>
                <c:pt idx="964">
                  <c:v>28.7</c:v>
                </c:pt>
                <c:pt idx="965">
                  <c:v>25.65</c:v>
                </c:pt>
                <c:pt idx="966">
                  <c:v>36.384999999999998</c:v>
                </c:pt>
                <c:pt idx="967">
                  <c:v>34.69</c:v>
                </c:pt>
                <c:pt idx="968">
                  <c:v>37.68</c:v>
                </c:pt>
                <c:pt idx="969">
                  <c:v>35.49</c:v>
                </c:pt>
                <c:pt idx="970">
                  <c:v>44.7</c:v>
                </c:pt>
                <c:pt idx="971">
                  <c:v>38.380000000000003</c:v>
                </c:pt>
                <c:pt idx="972">
                  <c:v>35.244999999999997</c:v>
                </c:pt>
                <c:pt idx="973">
                  <c:v>49.84</c:v>
                </c:pt>
                <c:pt idx="974">
                  <c:v>49.06</c:v>
                </c:pt>
                <c:pt idx="975">
                  <c:v>30.88</c:v>
                </c:pt>
                <c:pt idx="976">
                  <c:v>33.35</c:v>
                </c:pt>
                <c:pt idx="977">
                  <c:v>38</c:v>
                </c:pt>
                <c:pt idx="978">
                  <c:v>36.08</c:v>
                </c:pt>
                <c:pt idx="979">
                  <c:v>35.700000000000003</c:v>
                </c:pt>
                <c:pt idx="980">
                  <c:v>34.01</c:v>
                </c:pt>
                <c:pt idx="981">
                  <c:v>31.54</c:v>
                </c:pt>
                <c:pt idx="982">
                  <c:v>23.3</c:v>
                </c:pt>
                <c:pt idx="983">
                  <c:v>27.75</c:v>
                </c:pt>
                <c:pt idx="984">
                  <c:v>42.46</c:v>
                </c:pt>
                <c:pt idx="985">
                  <c:v>54.47</c:v>
                </c:pt>
                <c:pt idx="986">
                  <c:v>24.93</c:v>
                </c:pt>
                <c:pt idx="987">
                  <c:v>48.12</c:v>
                </c:pt>
                <c:pt idx="988">
                  <c:v>24.91</c:v>
                </c:pt>
                <c:pt idx="989">
                  <c:v>27.645</c:v>
                </c:pt>
                <c:pt idx="990">
                  <c:v>33.700000000000003</c:v>
                </c:pt>
                <c:pt idx="991">
                  <c:v>38.93</c:v>
                </c:pt>
                <c:pt idx="992">
                  <c:v>32.774999999999999</c:v>
                </c:pt>
                <c:pt idx="993">
                  <c:v>29.83</c:v>
                </c:pt>
                <c:pt idx="994">
                  <c:v>28.31</c:v>
                </c:pt>
                <c:pt idx="995">
                  <c:v>29.79</c:v>
                </c:pt>
                <c:pt idx="996">
                  <c:v>36.6</c:v>
                </c:pt>
                <c:pt idx="997">
                  <c:v>35.93</c:v>
                </c:pt>
                <c:pt idx="998">
                  <c:v>28.6</c:v>
                </c:pt>
                <c:pt idx="999">
                  <c:v>39.17</c:v>
                </c:pt>
                <c:pt idx="1000">
                  <c:v>26.41</c:v>
                </c:pt>
                <c:pt idx="1001">
                  <c:v>30.63</c:v>
                </c:pt>
                <c:pt idx="1002">
                  <c:v>31.73</c:v>
                </c:pt>
                <c:pt idx="1003">
                  <c:v>30.7</c:v>
                </c:pt>
                <c:pt idx="1004">
                  <c:v>25.934999999999999</c:v>
                </c:pt>
                <c:pt idx="1005">
                  <c:v>35.9</c:v>
                </c:pt>
                <c:pt idx="1006">
                  <c:v>26.7</c:v>
                </c:pt>
                <c:pt idx="1007">
                  <c:v>33.71</c:v>
                </c:pt>
                <c:pt idx="1008">
                  <c:v>41.91</c:v>
                </c:pt>
                <c:pt idx="1009">
                  <c:v>39.82</c:v>
                </c:pt>
                <c:pt idx="1010">
                  <c:v>28.12</c:v>
                </c:pt>
                <c:pt idx="1011">
                  <c:v>26.98</c:v>
                </c:pt>
                <c:pt idx="1012">
                  <c:v>27.2</c:v>
                </c:pt>
                <c:pt idx="1013">
                  <c:v>25.3</c:v>
                </c:pt>
                <c:pt idx="1014">
                  <c:v>30.25</c:v>
                </c:pt>
                <c:pt idx="1015">
                  <c:v>54</c:v>
                </c:pt>
                <c:pt idx="1016">
                  <c:v>51.86</c:v>
                </c:pt>
                <c:pt idx="1017">
                  <c:v>31.39</c:v>
                </c:pt>
                <c:pt idx="1018">
                  <c:v>39.97</c:v>
                </c:pt>
                <c:pt idx="1019">
                  <c:v>41.23</c:v>
                </c:pt>
                <c:pt idx="1020">
                  <c:v>49.45</c:v>
                </c:pt>
                <c:pt idx="1021">
                  <c:v>41.04</c:v>
                </c:pt>
                <c:pt idx="1022">
                  <c:v>27.93</c:v>
                </c:pt>
                <c:pt idx="1023">
                  <c:v>21.01</c:v>
                </c:pt>
                <c:pt idx="1024">
                  <c:v>52.37</c:v>
                </c:pt>
                <c:pt idx="1025">
                  <c:v>40.369999999999997</c:v>
                </c:pt>
                <c:pt idx="1026">
                  <c:v>41.47</c:v>
                </c:pt>
                <c:pt idx="1027">
                  <c:v>33.725000000000001</c:v>
                </c:pt>
                <c:pt idx="1028">
                  <c:v>28.1</c:v>
                </c:pt>
                <c:pt idx="1029">
                  <c:v>37.43</c:v>
                </c:pt>
                <c:pt idx="1030">
                  <c:v>23.7</c:v>
                </c:pt>
                <c:pt idx="1031">
                  <c:v>24.795000000000002</c:v>
                </c:pt>
                <c:pt idx="1032">
                  <c:v>31.9</c:v>
                </c:pt>
                <c:pt idx="1033">
                  <c:v>32.68</c:v>
                </c:pt>
                <c:pt idx="1034">
                  <c:v>47.13</c:v>
                </c:pt>
                <c:pt idx="1035">
                  <c:v>36.67</c:v>
                </c:pt>
                <c:pt idx="1036">
                  <c:v>33.630000000000003</c:v>
                </c:pt>
                <c:pt idx="1037">
                  <c:v>32.67</c:v>
                </c:pt>
                <c:pt idx="1038">
                  <c:v>33.299999999999997</c:v>
                </c:pt>
                <c:pt idx="1039">
                  <c:v>30.78</c:v>
                </c:pt>
                <c:pt idx="1040">
                  <c:v>28.975000000000001</c:v>
                </c:pt>
                <c:pt idx="1041">
                  <c:v>33.4</c:v>
                </c:pt>
                <c:pt idx="1042">
                  <c:v>21.5</c:v>
                </c:pt>
                <c:pt idx="1043">
                  <c:v>38.14</c:v>
                </c:pt>
                <c:pt idx="1044">
                  <c:v>35.42</c:v>
                </c:pt>
                <c:pt idx="1045">
                  <c:v>35.625</c:v>
                </c:pt>
                <c:pt idx="1046">
                  <c:v>45.51</c:v>
                </c:pt>
                <c:pt idx="1047">
                  <c:v>37.1</c:v>
                </c:pt>
                <c:pt idx="1048">
                  <c:v>30.5</c:v>
                </c:pt>
                <c:pt idx="1049">
                  <c:v>28.16</c:v>
                </c:pt>
                <c:pt idx="1050">
                  <c:v>29.1</c:v>
                </c:pt>
                <c:pt idx="1051">
                  <c:v>30.22</c:v>
                </c:pt>
                <c:pt idx="1052">
                  <c:v>24.29</c:v>
                </c:pt>
                <c:pt idx="1053">
                  <c:v>29.39</c:v>
                </c:pt>
                <c:pt idx="1054">
                  <c:v>25.66</c:v>
                </c:pt>
                <c:pt idx="1055">
                  <c:v>39.11</c:v>
                </c:pt>
                <c:pt idx="1056">
                  <c:v>43.78</c:v>
                </c:pt>
                <c:pt idx="1057">
                  <c:v>24.35</c:v>
                </c:pt>
                <c:pt idx="1058">
                  <c:v>40.299999999999997</c:v>
                </c:pt>
                <c:pt idx="1059">
                  <c:v>32.774999999999999</c:v>
                </c:pt>
                <c:pt idx="1060">
                  <c:v>39.6</c:v>
                </c:pt>
                <c:pt idx="1061">
                  <c:v>30.97</c:v>
                </c:pt>
                <c:pt idx="1062">
                  <c:v>27.645</c:v>
                </c:pt>
                <c:pt idx="1063">
                  <c:v>34.43</c:v>
                </c:pt>
                <c:pt idx="1064">
                  <c:v>39.6</c:v>
                </c:pt>
                <c:pt idx="1065">
                  <c:v>22.1</c:v>
                </c:pt>
                <c:pt idx="1066">
                  <c:v>33.25</c:v>
                </c:pt>
                <c:pt idx="1067">
                  <c:v>33.33</c:v>
                </c:pt>
                <c:pt idx="1068">
                  <c:v>30.5</c:v>
                </c:pt>
                <c:pt idx="1069">
                  <c:v>30.3</c:v>
                </c:pt>
                <c:pt idx="1070">
                  <c:v>26.22</c:v>
                </c:pt>
                <c:pt idx="1071">
                  <c:v>29.99</c:v>
                </c:pt>
                <c:pt idx="1072">
                  <c:v>36.380000000000003</c:v>
                </c:pt>
                <c:pt idx="1073">
                  <c:v>31.16</c:v>
                </c:pt>
                <c:pt idx="1074">
                  <c:v>25.55</c:v>
                </c:pt>
                <c:pt idx="1075">
                  <c:v>28.77</c:v>
                </c:pt>
                <c:pt idx="1076">
                  <c:v>23.14</c:v>
                </c:pt>
                <c:pt idx="1077">
                  <c:v>39.6</c:v>
                </c:pt>
                <c:pt idx="1078">
                  <c:v>29.2</c:v>
                </c:pt>
                <c:pt idx="1079">
                  <c:v>32.774999999999999</c:v>
                </c:pt>
                <c:pt idx="1080">
                  <c:v>24.035</c:v>
                </c:pt>
                <c:pt idx="1081">
                  <c:v>30.55</c:v>
                </c:pt>
                <c:pt idx="1082">
                  <c:v>28.81</c:v>
                </c:pt>
                <c:pt idx="1083">
                  <c:v>31.66</c:v>
                </c:pt>
                <c:pt idx="1084">
                  <c:v>28.215</c:v>
                </c:pt>
                <c:pt idx="1085">
                  <c:v>26.12</c:v>
                </c:pt>
                <c:pt idx="1086">
                  <c:v>36.630000000000003</c:v>
                </c:pt>
                <c:pt idx="1087">
                  <c:v>33.344999999999999</c:v>
                </c:pt>
                <c:pt idx="1088">
                  <c:v>27.11</c:v>
                </c:pt>
                <c:pt idx="1089">
                  <c:v>26.6</c:v>
                </c:pt>
                <c:pt idx="1090">
                  <c:v>30.41</c:v>
                </c:pt>
                <c:pt idx="1091">
                  <c:v>28.98</c:v>
                </c:pt>
                <c:pt idx="1092">
                  <c:v>31.24</c:v>
                </c:pt>
                <c:pt idx="1093">
                  <c:v>31.54</c:v>
                </c:pt>
                <c:pt idx="1094">
                  <c:v>38.6</c:v>
                </c:pt>
                <c:pt idx="1095">
                  <c:v>37.950000000000003</c:v>
                </c:pt>
                <c:pt idx="1096">
                  <c:v>38.97</c:v>
                </c:pt>
                <c:pt idx="1097">
                  <c:v>21.2</c:v>
                </c:pt>
                <c:pt idx="1098">
                  <c:v>23.96</c:v>
                </c:pt>
                <c:pt idx="1099">
                  <c:v>35.93</c:v>
                </c:pt>
                <c:pt idx="1100">
                  <c:v>26.11</c:v>
                </c:pt>
                <c:pt idx="1101">
                  <c:v>32.299999999999997</c:v>
                </c:pt>
                <c:pt idx="1102">
                  <c:v>28.69</c:v>
                </c:pt>
                <c:pt idx="1103">
                  <c:v>31.28</c:v>
                </c:pt>
                <c:pt idx="1104">
                  <c:v>30.21</c:v>
                </c:pt>
                <c:pt idx="1105">
                  <c:v>38.28</c:v>
                </c:pt>
                <c:pt idx="1106">
                  <c:v>29.9</c:v>
                </c:pt>
                <c:pt idx="1107">
                  <c:v>23.18</c:v>
                </c:pt>
                <c:pt idx="1108">
                  <c:v>33.020000000000003</c:v>
                </c:pt>
                <c:pt idx="1109">
                  <c:v>27.29</c:v>
                </c:pt>
                <c:pt idx="1110">
                  <c:v>23.18</c:v>
                </c:pt>
                <c:pt idx="1111">
                  <c:v>32.659999999999997</c:v>
                </c:pt>
                <c:pt idx="1112">
                  <c:v>30.78</c:v>
                </c:pt>
                <c:pt idx="1113">
                  <c:v>47.2</c:v>
                </c:pt>
                <c:pt idx="1114">
                  <c:v>31.6</c:v>
                </c:pt>
                <c:pt idx="1115">
                  <c:v>33.914999999999999</c:v>
                </c:pt>
                <c:pt idx="1116">
                  <c:v>23.54</c:v>
                </c:pt>
                <c:pt idx="1117">
                  <c:v>27.074999999999999</c:v>
                </c:pt>
                <c:pt idx="1118">
                  <c:v>25.8</c:v>
                </c:pt>
                <c:pt idx="1119">
                  <c:v>36.1</c:v>
                </c:pt>
                <c:pt idx="1120">
                  <c:v>30.495000000000001</c:v>
                </c:pt>
                <c:pt idx="1121">
                  <c:v>21.4</c:v>
                </c:pt>
                <c:pt idx="1122">
                  <c:v>32.299999999999997</c:v>
                </c:pt>
                <c:pt idx="1123">
                  <c:v>29.78</c:v>
                </c:pt>
                <c:pt idx="1124">
                  <c:v>34.76</c:v>
                </c:pt>
                <c:pt idx="1125">
                  <c:v>18.335000000000001</c:v>
                </c:pt>
                <c:pt idx="1126">
                  <c:v>32.299999999999997</c:v>
                </c:pt>
                <c:pt idx="1127">
                  <c:v>27.74</c:v>
                </c:pt>
                <c:pt idx="1128">
                  <c:v>24</c:v>
                </c:pt>
                <c:pt idx="1129">
                  <c:v>31.78</c:v>
                </c:pt>
                <c:pt idx="1130">
                  <c:v>32.25</c:v>
                </c:pt>
                <c:pt idx="1131">
                  <c:v>30.114999999999998</c:v>
                </c:pt>
                <c:pt idx="1132">
                  <c:v>22.41</c:v>
                </c:pt>
                <c:pt idx="1133">
                  <c:v>45.72</c:v>
                </c:pt>
                <c:pt idx="1134">
                  <c:v>25</c:v>
                </c:pt>
                <c:pt idx="1135">
                  <c:v>39.5</c:v>
                </c:pt>
                <c:pt idx="1136">
                  <c:v>37.729999999999997</c:v>
                </c:pt>
                <c:pt idx="1137">
                  <c:v>40.659999999999997</c:v>
                </c:pt>
                <c:pt idx="1138">
                  <c:v>34.200000000000003</c:v>
                </c:pt>
                <c:pt idx="1139">
                  <c:v>46.51</c:v>
                </c:pt>
                <c:pt idx="1140">
                  <c:v>28.88</c:v>
                </c:pt>
                <c:pt idx="1141">
                  <c:v>33.914999999999999</c:v>
                </c:pt>
                <c:pt idx="1142">
                  <c:v>24.32</c:v>
                </c:pt>
                <c:pt idx="1143">
                  <c:v>25.8</c:v>
                </c:pt>
                <c:pt idx="1144">
                  <c:v>21.56</c:v>
                </c:pt>
                <c:pt idx="1145">
                  <c:v>31.6</c:v>
                </c:pt>
                <c:pt idx="1146">
                  <c:v>42.93</c:v>
                </c:pt>
                <c:pt idx="1147">
                  <c:v>26.72</c:v>
                </c:pt>
                <c:pt idx="1148">
                  <c:v>26.67</c:v>
                </c:pt>
                <c:pt idx="1149">
                  <c:v>42.68</c:v>
                </c:pt>
                <c:pt idx="1150">
                  <c:v>24.31</c:v>
                </c:pt>
                <c:pt idx="1151">
                  <c:v>44.75</c:v>
                </c:pt>
                <c:pt idx="1152">
                  <c:v>30.78</c:v>
                </c:pt>
                <c:pt idx="1153">
                  <c:v>21.86</c:v>
                </c:pt>
                <c:pt idx="1154">
                  <c:v>49.09</c:v>
                </c:pt>
                <c:pt idx="1155">
                  <c:v>47.74</c:v>
                </c:pt>
                <c:pt idx="1156">
                  <c:v>30.2</c:v>
                </c:pt>
                <c:pt idx="1157">
                  <c:v>33.25</c:v>
                </c:pt>
                <c:pt idx="1158">
                  <c:v>26.6</c:v>
                </c:pt>
                <c:pt idx="1159">
                  <c:v>26.35</c:v>
                </c:pt>
                <c:pt idx="1160">
                  <c:v>39.994999999999997</c:v>
                </c:pt>
                <c:pt idx="1161">
                  <c:v>22.92</c:v>
                </c:pt>
                <c:pt idx="1162">
                  <c:v>24.78</c:v>
                </c:pt>
                <c:pt idx="1163">
                  <c:v>34.07</c:v>
                </c:pt>
                <c:pt idx="1164">
                  <c:v>30.14</c:v>
                </c:pt>
                <c:pt idx="1165">
                  <c:v>18.05</c:v>
                </c:pt>
                <c:pt idx="1166">
                  <c:v>37.4</c:v>
                </c:pt>
                <c:pt idx="1167">
                  <c:v>25.75</c:v>
                </c:pt>
                <c:pt idx="1168">
                  <c:v>32.299999999999997</c:v>
                </c:pt>
                <c:pt idx="1169">
                  <c:v>28.61</c:v>
                </c:pt>
                <c:pt idx="1170">
                  <c:v>45.41</c:v>
                </c:pt>
                <c:pt idx="1171">
                  <c:v>31.2</c:v>
                </c:pt>
                <c:pt idx="1172">
                  <c:v>29.83</c:v>
                </c:pt>
                <c:pt idx="1173">
                  <c:v>29.06</c:v>
                </c:pt>
                <c:pt idx="1174">
                  <c:v>27.454999999999998</c:v>
                </c:pt>
                <c:pt idx="1175">
                  <c:v>23.01</c:v>
                </c:pt>
                <c:pt idx="1176">
                  <c:v>31.39</c:v>
                </c:pt>
                <c:pt idx="1177">
                  <c:v>34.770000000000003</c:v>
                </c:pt>
                <c:pt idx="1178">
                  <c:v>24.48</c:v>
                </c:pt>
                <c:pt idx="1179">
                  <c:v>22.61</c:v>
                </c:pt>
                <c:pt idx="1180">
                  <c:v>34.299999999999997</c:v>
                </c:pt>
                <c:pt idx="1181">
                  <c:v>46.09</c:v>
                </c:pt>
                <c:pt idx="1182">
                  <c:v>44.744999999999997</c:v>
                </c:pt>
                <c:pt idx="1183">
                  <c:v>26.33</c:v>
                </c:pt>
                <c:pt idx="1184">
                  <c:v>26.6</c:v>
                </c:pt>
                <c:pt idx="1185">
                  <c:v>27.5</c:v>
                </c:pt>
                <c:pt idx="1186">
                  <c:v>41.55</c:v>
                </c:pt>
                <c:pt idx="1187">
                  <c:v>41.47</c:v>
                </c:pt>
                <c:pt idx="1188">
                  <c:v>24.795000000000002</c:v>
                </c:pt>
                <c:pt idx="1189">
                  <c:v>29.48</c:v>
                </c:pt>
                <c:pt idx="1190">
                  <c:v>28.09</c:v>
                </c:pt>
                <c:pt idx="1191">
                  <c:v>32.729999999999997</c:v>
                </c:pt>
                <c:pt idx="1192">
                  <c:v>27.36</c:v>
                </c:pt>
                <c:pt idx="1193">
                  <c:v>27.265000000000001</c:v>
                </c:pt>
                <c:pt idx="1194">
                  <c:v>48.07</c:v>
                </c:pt>
                <c:pt idx="1195">
                  <c:v>30.8</c:v>
                </c:pt>
                <c:pt idx="1196">
                  <c:v>32.299999999999997</c:v>
                </c:pt>
                <c:pt idx="1197">
                  <c:v>39.700000000000003</c:v>
                </c:pt>
                <c:pt idx="1198">
                  <c:v>35.97</c:v>
                </c:pt>
                <c:pt idx="1199">
                  <c:v>25.86</c:v>
                </c:pt>
                <c:pt idx="1200">
                  <c:v>30.03</c:v>
                </c:pt>
                <c:pt idx="1201">
                  <c:v>25.76</c:v>
                </c:pt>
                <c:pt idx="1202">
                  <c:v>22.42</c:v>
                </c:pt>
                <c:pt idx="1203">
                  <c:v>33.18</c:v>
                </c:pt>
                <c:pt idx="1204">
                  <c:v>43.04</c:v>
                </c:pt>
                <c:pt idx="1205">
                  <c:v>34.15</c:v>
                </c:pt>
                <c:pt idx="1206">
                  <c:v>25.78</c:v>
                </c:pt>
                <c:pt idx="1207">
                  <c:v>21.02</c:v>
                </c:pt>
                <c:pt idx="1208">
                  <c:v>37.51</c:v>
                </c:pt>
                <c:pt idx="1209">
                  <c:v>25.745000000000001</c:v>
                </c:pt>
                <c:pt idx="1210">
                  <c:v>31.35</c:v>
                </c:pt>
                <c:pt idx="1211">
                  <c:v>29.83</c:v>
                </c:pt>
                <c:pt idx="1212">
                  <c:v>25.49</c:v>
                </c:pt>
                <c:pt idx="1213">
                  <c:v>34.1</c:v>
                </c:pt>
                <c:pt idx="1214">
                  <c:v>25.84</c:v>
                </c:pt>
                <c:pt idx="1215">
                  <c:v>20.6</c:v>
                </c:pt>
                <c:pt idx="1216">
                  <c:v>28.88</c:v>
                </c:pt>
                <c:pt idx="1217">
                  <c:v>28.24</c:v>
                </c:pt>
                <c:pt idx="1218">
                  <c:v>25.46</c:v>
                </c:pt>
                <c:pt idx="1219">
                  <c:v>29.64</c:v>
                </c:pt>
                <c:pt idx="1220">
                  <c:v>31.27</c:v>
                </c:pt>
                <c:pt idx="1221">
                  <c:v>19.95</c:v>
                </c:pt>
                <c:pt idx="1222">
                  <c:v>21.3</c:v>
                </c:pt>
                <c:pt idx="1223">
                  <c:v>31.635000000000002</c:v>
                </c:pt>
                <c:pt idx="1224">
                  <c:v>23.9</c:v>
                </c:pt>
                <c:pt idx="1225">
                  <c:v>34.15</c:v>
                </c:pt>
                <c:pt idx="1226">
                  <c:v>28.71</c:v>
                </c:pt>
                <c:pt idx="1227">
                  <c:v>36.700000000000003</c:v>
                </c:pt>
                <c:pt idx="1228">
                  <c:v>34.1</c:v>
                </c:pt>
                <c:pt idx="1229">
                  <c:v>25.7</c:v>
                </c:pt>
                <c:pt idx="1230">
                  <c:v>21.68</c:v>
                </c:pt>
                <c:pt idx="1231">
                  <c:v>25.175000000000001</c:v>
                </c:pt>
                <c:pt idx="1232">
                  <c:v>44.77</c:v>
                </c:pt>
                <c:pt idx="1233">
                  <c:v>37.07</c:v>
                </c:pt>
                <c:pt idx="1234">
                  <c:v>39.799999999999997</c:v>
                </c:pt>
                <c:pt idx="1235">
                  <c:v>26.36</c:v>
                </c:pt>
                <c:pt idx="1236">
                  <c:v>29.925000000000001</c:v>
                </c:pt>
                <c:pt idx="1237">
                  <c:v>37.29</c:v>
                </c:pt>
                <c:pt idx="1238">
                  <c:v>30.2</c:v>
                </c:pt>
                <c:pt idx="1239">
                  <c:v>24.225000000000001</c:v>
                </c:pt>
                <c:pt idx="1240">
                  <c:v>31.445</c:v>
                </c:pt>
                <c:pt idx="1241">
                  <c:v>38.880000000000003</c:v>
                </c:pt>
                <c:pt idx="1242">
                  <c:v>43.89</c:v>
                </c:pt>
                <c:pt idx="1243">
                  <c:v>25.6</c:v>
                </c:pt>
                <c:pt idx="1244">
                  <c:v>29.545000000000002</c:v>
                </c:pt>
                <c:pt idx="1245">
                  <c:v>23.25</c:v>
                </c:pt>
                <c:pt idx="1246">
                  <c:v>43.95</c:v>
                </c:pt>
                <c:pt idx="1247">
                  <c:v>21.85</c:v>
                </c:pt>
                <c:pt idx="1248">
                  <c:v>25.73</c:v>
                </c:pt>
                <c:pt idx="1249">
                  <c:v>32.229999999999997</c:v>
                </c:pt>
                <c:pt idx="1250">
                  <c:v>32.204999999999998</c:v>
                </c:pt>
                <c:pt idx="1251">
                  <c:v>26.41</c:v>
                </c:pt>
                <c:pt idx="1252">
                  <c:v>30.2</c:v>
                </c:pt>
                <c:pt idx="1253">
                  <c:v>31.26</c:v>
                </c:pt>
                <c:pt idx="1254">
                  <c:v>33.725000000000001</c:v>
                </c:pt>
                <c:pt idx="1255">
                  <c:v>28.9</c:v>
                </c:pt>
                <c:pt idx="1256">
                  <c:v>45.69</c:v>
                </c:pt>
                <c:pt idx="1257">
                  <c:v>21.03</c:v>
                </c:pt>
                <c:pt idx="1258">
                  <c:v>37</c:v>
                </c:pt>
                <c:pt idx="1259">
                  <c:v>25.4</c:v>
                </c:pt>
                <c:pt idx="1260">
                  <c:v>32.299999999999997</c:v>
                </c:pt>
                <c:pt idx="1261">
                  <c:v>23.94</c:v>
                </c:pt>
                <c:pt idx="1262">
                  <c:v>46.4</c:v>
                </c:pt>
                <c:pt idx="1263">
                  <c:v>40.375</c:v>
                </c:pt>
                <c:pt idx="1264">
                  <c:v>28.7</c:v>
                </c:pt>
                <c:pt idx="1265">
                  <c:v>26.63</c:v>
                </c:pt>
                <c:pt idx="1266">
                  <c:v>22.515000000000001</c:v>
                </c:pt>
                <c:pt idx="1267">
                  <c:v>36.575000000000003</c:v>
                </c:pt>
                <c:pt idx="1268">
                  <c:v>23.66</c:v>
                </c:pt>
                <c:pt idx="1269">
                  <c:v>18.62</c:v>
                </c:pt>
                <c:pt idx="1270">
                  <c:v>19.190000000000001</c:v>
                </c:pt>
                <c:pt idx="1271">
                  <c:v>27.5</c:v>
                </c:pt>
                <c:pt idx="1272">
                  <c:v>27.36</c:v>
                </c:pt>
                <c:pt idx="1273">
                  <c:v>20.350000000000001</c:v>
                </c:pt>
                <c:pt idx="1274">
                  <c:v>24.035</c:v>
                </c:pt>
                <c:pt idx="1275">
                  <c:v>23.56</c:v>
                </c:pt>
                <c:pt idx="1276">
                  <c:v>27.17</c:v>
                </c:pt>
                <c:pt idx="1277">
                  <c:v>34.32</c:v>
                </c:pt>
                <c:pt idx="1278">
                  <c:v>23.87</c:v>
                </c:pt>
                <c:pt idx="1279">
                  <c:v>30.15</c:v>
                </c:pt>
                <c:pt idx="1280">
                  <c:v>26.36</c:v>
                </c:pt>
                <c:pt idx="1281">
                  <c:v>45.32</c:v>
                </c:pt>
                <c:pt idx="1282">
                  <c:v>31.93</c:v>
                </c:pt>
                <c:pt idx="1283">
                  <c:v>36</c:v>
                </c:pt>
                <c:pt idx="1284">
                  <c:v>32</c:v>
                </c:pt>
                <c:pt idx="1285">
                  <c:v>29.37</c:v>
                </c:pt>
                <c:pt idx="1286">
                  <c:v>23.6</c:v>
                </c:pt>
                <c:pt idx="1287">
                  <c:v>33.155000000000001</c:v>
                </c:pt>
                <c:pt idx="1288">
                  <c:v>24.32</c:v>
                </c:pt>
                <c:pt idx="1289">
                  <c:v>36.299999999999997</c:v>
                </c:pt>
                <c:pt idx="1290">
                  <c:v>34.4</c:v>
                </c:pt>
                <c:pt idx="1291">
                  <c:v>30.9</c:v>
                </c:pt>
                <c:pt idx="1292">
                  <c:v>28.6</c:v>
                </c:pt>
                <c:pt idx="1293">
                  <c:v>27.83</c:v>
                </c:pt>
                <c:pt idx="1294">
                  <c:v>39.64</c:v>
                </c:pt>
                <c:pt idx="1295">
                  <c:v>38.479999999999997</c:v>
                </c:pt>
                <c:pt idx="1296">
                  <c:v>36.200000000000003</c:v>
                </c:pt>
                <c:pt idx="1297">
                  <c:v>27.13</c:v>
                </c:pt>
                <c:pt idx="1298">
                  <c:v>20.75</c:v>
                </c:pt>
                <c:pt idx="1299">
                  <c:v>26.6</c:v>
                </c:pt>
                <c:pt idx="1300">
                  <c:v>25.3</c:v>
                </c:pt>
                <c:pt idx="1301">
                  <c:v>18.84</c:v>
                </c:pt>
                <c:pt idx="1302">
                  <c:v>19.57</c:v>
                </c:pt>
                <c:pt idx="1303">
                  <c:v>30.495000000000001</c:v>
                </c:pt>
                <c:pt idx="1304">
                  <c:v>30.114999999999998</c:v>
                </c:pt>
                <c:pt idx="1305">
                  <c:v>24.78</c:v>
                </c:pt>
                <c:pt idx="1306">
                  <c:v>24.77</c:v>
                </c:pt>
                <c:pt idx="1307">
                  <c:v>16.579999999999998</c:v>
                </c:pt>
                <c:pt idx="1308">
                  <c:v>38.17</c:v>
                </c:pt>
                <c:pt idx="1309">
                  <c:v>39.424999999999997</c:v>
                </c:pt>
                <c:pt idx="1310">
                  <c:v>33.44</c:v>
                </c:pt>
                <c:pt idx="1311">
                  <c:v>33.344999999999999</c:v>
                </c:pt>
                <c:pt idx="1312">
                  <c:v>38.79</c:v>
                </c:pt>
                <c:pt idx="1313">
                  <c:v>30.684999999999999</c:v>
                </c:pt>
                <c:pt idx="1314">
                  <c:v>22.135000000000002</c:v>
                </c:pt>
                <c:pt idx="1315">
                  <c:v>33.33</c:v>
                </c:pt>
                <c:pt idx="1316">
                  <c:v>31.13</c:v>
                </c:pt>
                <c:pt idx="1317">
                  <c:v>28.9</c:v>
                </c:pt>
                <c:pt idx="1318">
                  <c:v>43.31</c:v>
                </c:pt>
                <c:pt idx="1319">
                  <c:v>22.8</c:v>
                </c:pt>
                <c:pt idx="1320">
                  <c:v>19.09</c:v>
                </c:pt>
                <c:pt idx="1321">
                  <c:v>23.37</c:v>
                </c:pt>
                <c:pt idx="1322">
                  <c:v>33.44</c:v>
                </c:pt>
                <c:pt idx="1323">
                  <c:v>28.05</c:v>
                </c:pt>
                <c:pt idx="1324">
                  <c:v>27.72</c:v>
                </c:pt>
                <c:pt idx="1325">
                  <c:v>29.81</c:v>
                </c:pt>
                <c:pt idx="1326">
                  <c:v>23.98</c:v>
                </c:pt>
                <c:pt idx="1327">
                  <c:v>17.34</c:v>
                </c:pt>
                <c:pt idx="1328">
                  <c:v>40.39</c:v>
                </c:pt>
                <c:pt idx="1329">
                  <c:v>25.96</c:v>
                </c:pt>
                <c:pt idx="1330">
                  <c:v>17.68</c:v>
                </c:pt>
                <c:pt idx="1331">
                  <c:v>30.875</c:v>
                </c:pt>
                <c:pt idx="1332">
                  <c:v>30.81</c:v>
                </c:pt>
                <c:pt idx="1333">
                  <c:v>36.85</c:v>
                </c:pt>
                <c:pt idx="1334">
                  <c:v>35.86</c:v>
                </c:pt>
                <c:pt idx="1335">
                  <c:v>30.3</c:v>
                </c:pt>
                <c:pt idx="1336">
                  <c:v>32.015000000000001</c:v>
                </c:pt>
                <c:pt idx="1337">
                  <c:v>25.06</c:v>
                </c:pt>
                <c:pt idx="1338">
                  <c:v>18.829999999999998</c:v>
                </c:pt>
                <c:pt idx="1339">
                  <c:v>47.52</c:v>
                </c:pt>
                <c:pt idx="1340">
                  <c:v>37.82</c:v>
                </c:pt>
                <c:pt idx="1341">
                  <c:v>44.16</c:v>
                </c:pt>
                <c:pt idx="1342">
                  <c:v>37.049999999999997</c:v>
                </c:pt>
                <c:pt idx="1343">
                  <c:v>18.66</c:v>
                </c:pt>
                <c:pt idx="1344">
                  <c:v>36.200000000000003</c:v>
                </c:pt>
                <c:pt idx="1345">
                  <c:v>18.87</c:v>
                </c:pt>
                <c:pt idx="1346">
                  <c:v>32.299999999999997</c:v>
                </c:pt>
                <c:pt idx="1347">
                  <c:v>22.64</c:v>
                </c:pt>
                <c:pt idx="1348">
                  <c:v>28.69</c:v>
                </c:pt>
                <c:pt idx="1349">
                  <c:v>28.16</c:v>
                </c:pt>
                <c:pt idx="1350">
                  <c:v>45.54</c:v>
                </c:pt>
                <c:pt idx="1351">
                  <c:v>28.7</c:v>
                </c:pt>
                <c:pt idx="1352">
                  <c:v>27.74</c:v>
                </c:pt>
                <c:pt idx="1353">
                  <c:v>36.954999999999998</c:v>
                </c:pt>
                <c:pt idx="1354">
                  <c:v>30.69</c:v>
                </c:pt>
                <c:pt idx="1355">
                  <c:v>24.984999999999999</c:v>
                </c:pt>
                <c:pt idx="1356">
                  <c:v>39.42</c:v>
                </c:pt>
                <c:pt idx="1357">
                  <c:v>16.8</c:v>
                </c:pt>
                <c:pt idx="1358">
                  <c:v>23.274999999999999</c:v>
                </c:pt>
                <c:pt idx="1359">
                  <c:v>22.8</c:v>
                </c:pt>
                <c:pt idx="1360">
                  <c:v>24.3</c:v>
                </c:pt>
                <c:pt idx="1361">
                  <c:v>25.13</c:v>
                </c:pt>
                <c:pt idx="1362">
                  <c:v>22.72</c:v>
                </c:pt>
                <c:pt idx="1363">
                  <c:v>32.6</c:v>
                </c:pt>
                <c:pt idx="1364">
                  <c:v>17.28</c:v>
                </c:pt>
                <c:pt idx="1365">
                  <c:v>27.92</c:v>
                </c:pt>
                <c:pt idx="1366">
                  <c:v>38.284999999999997</c:v>
                </c:pt>
                <c:pt idx="1367">
                  <c:v>16.48</c:v>
                </c:pt>
                <c:pt idx="1368">
                  <c:v>38.57</c:v>
                </c:pt>
                <c:pt idx="1369">
                  <c:v>43.85</c:v>
                </c:pt>
                <c:pt idx="1370">
                  <c:v>30.11</c:v>
                </c:pt>
                <c:pt idx="1371">
                  <c:v>31.59</c:v>
                </c:pt>
                <c:pt idx="1372">
                  <c:v>40.15</c:v>
                </c:pt>
                <c:pt idx="1373">
                  <c:v>40.700000000000003</c:v>
                </c:pt>
                <c:pt idx="1374">
                  <c:v>40.76</c:v>
                </c:pt>
                <c:pt idx="1375">
                  <c:v>29.7</c:v>
                </c:pt>
                <c:pt idx="1376">
                  <c:v>40.58</c:v>
                </c:pt>
                <c:pt idx="1377">
                  <c:v>33.06</c:v>
                </c:pt>
                <c:pt idx="1378">
                  <c:v>26.62</c:v>
                </c:pt>
                <c:pt idx="1379">
                  <c:v>37.1</c:v>
                </c:pt>
                <c:pt idx="1380">
                  <c:v>18.28</c:v>
                </c:pt>
                <c:pt idx="1381">
                  <c:v>35.814999999999998</c:v>
                </c:pt>
                <c:pt idx="1382">
                  <c:v>30.69</c:v>
                </c:pt>
                <c:pt idx="1383">
                  <c:v>26.125</c:v>
                </c:pt>
                <c:pt idx="1384">
                  <c:v>34.58</c:v>
                </c:pt>
                <c:pt idx="1385">
                  <c:v>27.4</c:v>
                </c:pt>
                <c:pt idx="1386">
                  <c:v>27.53</c:v>
                </c:pt>
                <c:pt idx="1387">
                  <c:v>33</c:v>
                </c:pt>
                <c:pt idx="1388">
                  <c:v>25.78</c:v>
                </c:pt>
                <c:pt idx="1389">
                  <c:v>22.66</c:v>
                </c:pt>
                <c:pt idx="1390">
                  <c:v>38.81</c:v>
                </c:pt>
                <c:pt idx="1391">
                  <c:v>38.51</c:v>
                </c:pt>
                <c:pt idx="1392">
                  <c:v>22.98</c:v>
                </c:pt>
                <c:pt idx="1393">
                  <c:v>15.65</c:v>
                </c:pt>
                <c:pt idx="1394">
                  <c:v>39.97</c:v>
                </c:pt>
                <c:pt idx="1395">
                  <c:v>37.22</c:v>
                </c:pt>
                <c:pt idx="1396">
                  <c:v>41.325000000000003</c:v>
                </c:pt>
                <c:pt idx="1397">
                  <c:v>40.31</c:v>
                </c:pt>
                <c:pt idx="1398">
                  <c:v>29.48</c:v>
                </c:pt>
                <c:pt idx="1399">
                  <c:v>33.155000000000001</c:v>
                </c:pt>
                <c:pt idx="1400">
                  <c:v>42.85</c:v>
                </c:pt>
                <c:pt idx="1401">
                  <c:v>32.340000000000003</c:v>
                </c:pt>
                <c:pt idx="1402">
                  <c:v>27.5</c:v>
                </c:pt>
                <c:pt idx="1403">
                  <c:v>25.8</c:v>
                </c:pt>
                <c:pt idx="1404">
                  <c:v>25</c:v>
                </c:pt>
                <c:pt idx="1405">
                  <c:v>41.2</c:v>
                </c:pt>
                <c:pt idx="1406">
                  <c:v>17.78</c:v>
                </c:pt>
                <c:pt idx="1407">
                  <c:v>40.119999999999997</c:v>
                </c:pt>
                <c:pt idx="1408">
                  <c:v>19.350000000000001</c:v>
                </c:pt>
                <c:pt idx="1409">
                  <c:v>36.69</c:v>
                </c:pt>
                <c:pt idx="1410">
                  <c:v>28.51</c:v>
                </c:pt>
                <c:pt idx="1411">
                  <c:v>30.21</c:v>
                </c:pt>
                <c:pt idx="1412">
                  <c:v>24.33</c:v>
                </c:pt>
                <c:pt idx="1413">
                  <c:v>19.855</c:v>
                </c:pt>
                <c:pt idx="1414">
                  <c:v>25.364999999999998</c:v>
                </c:pt>
                <c:pt idx="1415">
                  <c:v>29.6</c:v>
                </c:pt>
                <c:pt idx="1416">
                  <c:v>39.43</c:v>
                </c:pt>
                <c:pt idx="1417">
                  <c:v>27.34</c:v>
                </c:pt>
                <c:pt idx="1418">
                  <c:v>39.01</c:v>
                </c:pt>
                <c:pt idx="1419">
                  <c:v>18.989999999999998</c:v>
                </c:pt>
                <c:pt idx="1420">
                  <c:v>42.3</c:v>
                </c:pt>
                <c:pt idx="1421">
                  <c:v>39.805</c:v>
                </c:pt>
                <c:pt idx="1422">
                  <c:v>33.700000000000003</c:v>
                </c:pt>
                <c:pt idx="1423">
                  <c:v>36.195</c:v>
                </c:pt>
                <c:pt idx="1424">
                  <c:v>32.6</c:v>
                </c:pt>
                <c:pt idx="1425">
                  <c:v>30.2</c:v>
                </c:pt>
                <c:pt idx="1426">
                  <c:v>27.645</c:v>
                </c:pt>
                <c:pt idx="1427">
                  <c:v>26.41</c:v>
                </c:pt>
                <c:pt idx="1428">
                  <c:v>34.1</c:v>
                </c:pt>
                <c:pt idx="1429">
                  <c:v>17.3</c:v>
                </c:pt>
                <c:pt idx="1430">
                  <c:v>35.020000000000003</c:v>
                </c:pt>
                <c:pt idx="1431">
                  <c:v>37.1</c:v>
                </c:pt>
                <c:pt idx="1432">
                  <c:v>16.79</c:v>
                </c:pt>
                <c:pt idx="1433">
                  <c:v>31.635000000000002</c:v>
                </c:pt>
                <c:pt idx="1434">
                  <c:v>24.19</c:v>
                </c:pt>
                <c:pt idx="1435">
                  <c:v>35.29</c:v>
                </c:pt>
                <c:pt idx="1436">
                  <c:v>35.299999999999997</c:v>
                </c:pt>
                <c:pt idx="1437">
                  <c:v>35.64</c:v>
                </c:pt>
                <c:pt idx="1438">
                  <c:v>33.1</c:v>
                </c:pt>
                <c:pt idx="1439">
                  <c:v>26.41</c:v>
                </c:pt>
                <c:pt idx="1440">
                  <c:v>29.9</c:v>
                </c:pt>
                <c:pt idx="1441">
                  <c:v>25.24</c:v>
                </c:pt>
                <c:pt idx="1442">
                  <c:v>25.08</c:v>
                </c:pt>
                <c:pt idx="1443">
                  <c:v>29.164999999999999</c:v>
                </c:pt>
                <c:pt idx="1444">
                  <c:v>15.05</c:v>
                </c:pt>
                <c:pt idx="1445">
                  <c:v>19.95</c:v>
                </c:pt>
                <c:pt idx="1446">
                  <c:v>16.66</c:v>
                </c:pt>
                <c:pt idx="1447">
                  <c:v>16.62</c:v>
                </c:pt>
                <c:pt idx="1448">
                  <c:v>15.36</c:v>
                </c:pt>
                <c:pt idx="1449">
                  <c:v>27.74</c:v>
                </c:pt>
                <c:pt idx="1450">
                  <c:v>22.44</c:v>
                </c:pt>
                <c:pt idx="1451">
                  <c:v>37.049999999999997</c:v>
                </c:pt>
                <c:pt idx="1452">
                  <c:v>22.95</c:v>
                </c:pt>
                <c:pt idx="1453">
                  <c:v>34.200000000000003</c:v>
                </c:pt>
                <c:pt idx="1454">
                  <c:v>30.59</c:v>
                </c:pt>
                <c:pt idx="1455">
                  <c:v>25.51</c:v>
                </c:pt>
                <c:pt idx="1456">
                  <c:v>29.04</c:v>
                </c:pt>
                <c:pt idx="1457">
                  <c:v>22.135000000000002</c:v>
                </c:pt>
                <c:pt idx="1458">
                  <c:v>21.375</c:v>
                </c:pt>
                <c:pt idx="1459">
                  <c:v>29.19</c:v>
                </c:pt>
                <c:pt idx="1460">
                  <c:v>31.92</c:v>
                </c:pt>
                <c:pt idx="1461">
                  <c:v>26.315000000000001</c:v>
                </c:pt>
                <c:pt idx="1462">
                  <c:v>35.299999999999997</c:v>
                </c:pt>
                <c:pt idx="1463">
                  <c:v>18.91</c:v>
                </c:pt>
                <c:pt idx="1464">
                  <c:v>22.41</c:v>
                </c:pt>
                <c:pt idx="1465">
                  <c:v>22.704999999999998</c:v>
                </c:pt>
                <c:pt idx="1466">
                  <c:v>37.18</c:v>
                </c:pt>
                <c:pt idx="1467">
                  <c:v>35.97</c:v>
                </c:pt>
                <c:pt idx="1468">
                  <c:v>35.799999999999997</c:v>
                </c:pt>
                <c:pt idx="1469">
                  <c:v>28.31</c:v>
                </c:pt>
                <c:pt idx="1470">
                  <c:v>38.06</c:v>
                </c:pt>
                <c:pt idx="1471">
                  <c:v>28</c:v>
                </c:pt>
                <c:pt idx="1472">
                  <c:v>34.32</c:v>
                </c:pt>
                <c:pt idx="1473">
                  <c:v>22.3</c:v>
                </c:pt>
                <c:pt idx="1474">
                  <c:v>27.835000000000001</c:v>
                </c:pt>
                <c:pt idx="1475">
                  <c:v>39.229999999999997</c:v>
                </c:pt>
                <c:pt idx="1476">
                  <c:v>19.95</c:v>
                </c:pt>
                <c:pt idx="1477">
                  <c:v>34.64</c:v>
                </c:pt>
                <c:pt idx="1478">
                  <c:v>18.75</c:v>
                </c:pt>
                <c:pt idx="1479">
                  <c:v>26.48</c:v>
                </c:pt>
                <c:pt idx="1480">
                  <c:v>34.83</c:v>
                </c:pt>
                <c:pt idx="1481">
                  <c:v>25.46</c:v>
                </c:pt>
                <c:pt idx="1482">
                  <c:v>23.31</c:v>
                </c:pt>
                <c:pt idx="1483">
                  <c:v>29</c:v>
                </c:pt>
                <c:pt idx="1484">
                  <c:v>32.869999999999997</c:v>
                </c:pt>
                <c:pt idx="1485">
                  <c:v>26.18</c:v>
                </c:pt>
                <c:pt idx="1486">
                  <c:v>25.3</c:v>
                </c:pt>
                <c:pt idx="1487">
                  <c:v>36.94</c:v>
                </c:pt>
                <c:pt idx="1488">
                  <c:v>22.86</c:v>
                </c:pt>
                <c:pt idx="1489">
                  <c:v>18.760000000000002</c:v>
                </c:pt>
                <c:pt idx="1490">
                  <c:v>24.36</c:v>
                </c:pt>
                <c:pt idx="1491">
                  <c:v>32.299999999999997</c:v>
                </c:pt>
                <c:pt idx="1492">
                  <c:v>22.704999999999998</c:v>
                </c:pt>
                <c:pt idx="1493">
                  <c:v>21.79</c:v>
                </c:pt>
                <c:pt idx="1494">
                  <c:v>24.52</c:v>
                </c:pt>
                <c:pt idx="1495">
                  <c:v>39.520000000000003</c:v>
                </c:pt>
                <c:pt idx="1496">
                  <c:v>24.49</c:v>
                </c:pt>
                <c:pt idx="1497">
                  <c:v>26.315000000000001</c:v>
                </c:pt>
                <c:pt idx="1498">
                  <c:v>22.58</c:v>
                </c:pt>
                <c:pt idx="1499">
                  <c:v>19.475000000000001</c:v>
                </c:pt>
                <c:pt idx="1500">
                  <c:v>26.33</c:v>
                </c:pt>
                <c:pt idx="1501">
                  <c:v>17.29</c:v>
                </c:pt>
                <c:pt idx="1502">
                  <c:v>42.88</c:v>
                </c:pt>
                <c:pt idx="1503">
                  <c:v>32.200000000000003</c:v>
                </c:pt>
                <c:pt idx="1504">
                  <c:v>18.75</c:v>
                </c:pt>
                <c:pt idx="1505">
                  <c:v>22.36</c:v>
                </c:pt>
                <c:pt idx="1506">
                  <c:v>23.94</c:v>
                </c:pt>
                <c:pt idx="1507">
                  <c:v>30.1</c:v>
                </c:pt>
                <c:pt idx="1508">
                  <c:v>21.93</c:v>
                </c:pt>
                <c:pt idx="1509">
                  <c:v>39.75</c:v>
                </c:pt>
                <c:pt idx="1510">
                  <c:v>26.03</c:v>
                </c:pt>
                <c:pt idx="1511">
                  <c:v>34.51</c:v>
                </c:pt>
                <c:pt idx="1512">
                  <c:v>19.32</c:v>
                </c:pt>
                <c:pt idx="1513">
                  <c:v>28.5</c:v>
                </c:pt>
                <c:pt idx="1514">
                  <c:v>30.875</c:v>
                </c:pt>
                <c:pt idx="1515">
                  <c:v>24.02</c:v>
                </c:pt>
                <c:pt idx="1516">
                  <c:v>36.08</c:v>
                </c:pt>
                <c:pt idx="1517">
                  <c:v>32.200000000000003</c:v>
                </c:pt>
                <c:pt idx="1518">
                  <c:v>28.05</c:v>
                </c:pt>
                <c:pt idx="1519">
                  <c:v>19</c:v>
                </c:pt>
                <c:pt idx="1520">
                  <c:v>16.13</c:v>
                </c:pt>
                <c:pt idx="1521">
                  <c:v>18.77</c:v>
                </c:pt>
                <c:pt idx="1522">
                  <c:v>28.88</c:v>
                </c:pt>
                <c:pt idx="1523">
                  <c:v>27.55</c:v>
                </c:pt>
                <c:pt idx="1524">
                  <c:v>15.6</c:v>
                </c:pt>
                <c:pt idx="1525">
                  <c:v>21.99</c:v>
                </c:pt>
                <c:pt idx="1526">
                  <c:v>34.85</c:v>
                </c:pt>
                <c:pt idx="1527">
                  <c:v>24.51</c:v>
                </c:pt>
                <c:pt idx="1528">
                  <c:v>19.399999999999999</c:v>
                </c:pt>
                <c:pt idx="1529">
                  <c:v>15.1</c:v>
                </c:pt>
                <c:pt idx="1530">
                  <c:v>23.37</c:v>
                </c:pt>
                <c:pt idx="1531">
                  <c:v>42.4</c:v>
                </c:pt>
                <c:pt idx="1532">
                  <c:v>28.405000000000001</c:v>
                </c:pt>
                <c:pt idx="1533">
                  <c:v>23.4</c:v>
                </c:pt>
                <c:pt idx="1534">
                  <c:v>33.44</c:v>
                </c:pt>
                <c:pt idx="1535">
                  <c:v>21.12</c:v>
                </c:pt>
                <c:pt idx="1536">
                  <c:v>18.48</c:v>
                </c:pt>
                <c:pt idx="1537">
                  <c:v>16.815000000000001</c:v>
                </c:pt>
                <c:pt idx="1538">
                  <c:v>26.72</c:v>
                </c:pt>
                <c:pt idx="1539">
                  <c:v>41.42</c:v>
                </c:pt>
                <c:pt idx="1540">
                  <c:v>20.69</c:v>
                </c:pt>
                <c:pt idx="1541">
                  <c:v>41.23</c:v>
                </c:pt>
                <c:pt idx="1542">
                  <c:v>29.9</c:v>
                </c:pt>
                <c:pt idx="1543">
                  <c:v>34.104999999999997</c:v>
                </c:pt>
                <c:pt idx="1544">
                  <c:v>24.97</c:v>
                </c:pt>
                <c:pt idx="1545">
                  <c:v>34.799999999999997</c:v>
                </c:pt>
                <c:pt idx="1546">
                  <c:v>32.965000000000003</c:v>
                </c:pt>
                <c:pt idx="1547">
                  <c:v>27.265000000000001</c:v>
                </c:pt>
                <c:pt idx="1548">
                  <c:v>17.059999999999999</c:v>
                </c:pt>
                <c:pt idx="1549">
                  <c:v>36.29</c:v>
                </c:pt>
                <c:pt idx="1550">
                  <c:v>28.594999999999999</c:v>
                </c:pt>
                <c:pt idx="1551">
                  <c:v>17.8</c:v>
                </c:pt>
                <c:pt idx="1552">
                  <c:v>21.4</c:v>
                </c:pt>
                <c:pt idx="1553">
                  <c:v>23.01</c:v>
                </c:pt>
                <c:pt idx="1554">
                  <c:v>19.86</c:v>
                </c:pt>
                <c:pt idx="1555">
                  <c:v>33.58</c:v>
                </c:pt>
                <c:pt idx="1556">
                  <c:v>29.81</c:v>
                </c:pt>
                <c:pt idx="1557">
                  <c:v>27.4</c:v>
                </c:pt>
                <c:pt idx="1558">
                  <c:v>17.98</c:v>
                </c:pt>
                <c:pt idx="1559">
                  <c:v>37.9</c:v>
                </c:pt>
                <c:pt idx="1560">
                  <c:v>25.27</c:v>
                </c:pt>
                <c:pt idx="1561">
                  <c:v>29.26</c:v>
                </c:pt>
                <c:pt idx="1562">
                  <c:v>27.835000000000001</c:v>
                </c:pt>
                <c:pt idx="1563">
                  <c:v>46.53</c:v>
                </c:pt>
                <c:pt idx="1564">
                  <c:v>20.58</c:v>
                </c:pt>
                <c:pt idx="1565">
                  <c:v>19.53</c:v>
                </c:pt>
                <c:pt idx="1566">
                  <c:v>27.7</c:v>
                </c:pt>
                <c:pt idx="1567">
                  <c:v>18.920000000000002</c:v>
                </c:pt>
                <c:pt idx="1568">
                  <c:v>17.760000000000002</c:v>
                </c:pt>
                <c:pt idx="1569">
                  <c:v>29.83</c:v>
                </c:pt>
                <c:pt idx="1570">
                  <c:v>23.465</c:v>
                </c:pt>
                <c:pt idx="1571">
                  <c:v>29.355</c:v>
                </c:pt>
                <c:pt idx="1572">
                  <c:v>35.49</c:v>
                </c:pt>
                <c:pt idx="1573">
                  <c:v>26.315000000000001</c:v>
                </c:pt>
                <c:pt idx="1574">
                  <c:v>19.79</c:v>
                </c:pt>
                <c:pt idx="1575">
                  <c:v>40.564999999999998</c:v>
                </c:pt>
                <c:pt idx="1576">
                  <c:v>18.03</c:v>
                </c:pt>
                <c:pt idx="1577">
                  <c:v>34.65</c:v>
                </c:pt>
                <c:pt idx="1578">
                  <c:v>42.94</c:v>
                </c:pt>
                <c:pt idx="1579">
                  <c:v>31.254999999999999</c:v>
                </c:pt>
                <c:pt idx="1580">
                  <c:v>45.43</c:v>
                </c:pt>
                <c:pt idx="1581">
                  <c:v>32.340000000000003</c:v>
                </c:pt>
                <c:pt idx="1582">
                  <c:v>25.46</c:v>
                </c:pt>
                <c:pt idx="1583">
                  <c:v>37.145000000000003</c:v>
                </c:pt>
                <c:pt idx="1584">
                  <c:v>30.8</c:v>
                </c:pt>
                <c:pt idx="1585">
                  <c:v>29.5</c:v>
                </c:pt>
                <c:pt idx="1586">
                  <c:v>43.39</c:v>
                </c:pt>
                <c:pt idx="1587">
                  <c:v>15.08</c:v>
                </c:pt>
                <c:pt idx="1588">
                  <c:v>20.48</c:v>
                </c:pt>
                <c:pt idx="1589">
                  <c:v>34.450000000000003</c:v>
                </c:pt>
                <c:pt idx="1590">
                  <c:v>34.21</c:v>
                </c:pt>
                <c:pt idx="1591">
                  <c:v>28.8</c:v>
                </c:pt>
                <c:pt idx="1592">
                  <c:v>31.74</c:v>
                </c:pt>
                <c:pt idx="1593">
                  <c:v>21.78</c:v>
                </c:pt>
                <c:pt idx="1594">
                  <c:v>23.75</c:v>
                </c:pt>
                <c:pt idx="1595">
                  <c:v>33.21</c:v>
                </c:pt>
                <c:pt idx="1596">
                  <c:v>17.7</c:v>
                </c:pt>
                <c:pt idx="1597">
                  <c:v>17.2</c:v>
                </c:pt>
                <c:pt idx="1598">
                  <c:v>19.21</c:v>
                </c:pt>
                <c:pt idx="1599">
                  <c:v>23.2</c:v>
                </c:pt>
                <c:pt idx="1600">
                  <c:v>32.5</c:v>
                </c:pt>
                <c:pt idx="1601">
                  <c:v>20.9</c:v>
                </c:pt>
                <c:pt idx="1602">
                  <c:v>19.11</c:v>
                </c:pt>
                <c:pt idx="1603">
                  <c:v>31.17</c:v>
                </c:pt>
                <c:pt idx="1604">
                  <c:v>36.08</c:v>
                </c:pt>
                <c:pt idx="1605">
                  <c:v>28.024999999999999</c:v>
                </c:pt>
                <c:pt idx="1606">
                  <c:v>24.32</c:v>
                </c:pt>
                <c:pt idx="1607">
                  <c:v>38</c:v>
                </c:pt>
                <c:pt idx="1608">
                  <c:v>31.6</c:v>
                </c:pt>
                <c:pt idx="1609">
                  <c:v>31.02</c:v>
                </c:pt>
                <c:pt idx="1610">
                  <c:v>29.26</c:v>
                </c:pt>
                <c:pt idx="1611">
                  <c:v>15.09</c:v>
                </c:pt>
                <c:pt idx="1612">
                  <c:v>22.63</c:v>
                </c:pt>
                <c:pt idx="1613">
                  <c:v>23.46</c:v>
                </c:pt>
                <c:pt idx="1614">
                  <c:v>22.56</c:v>
                </c:pt>
                <c:pt idx="1615">
                  <c:v>19.28</c:v>
                </c:pt>
                <c:pt idx="1616">
                  <c:v>15.37</c:v>
                </c:pt>
                <c:pt idx="1617">
                  <c:v>18.71</c:v>
                </c:pt>
                <c:pt idx="1618">
                  <c:v>20.61</c:v>
                </c:pt>
                <c:pt idx="1619">
                  <c:v>15.99</c:v>
                </c:pt>
                <c:pt idx="1620">
                  <c:v>33.155000000000001</c:v>
                </c:pt>
                <c:pt idx="1621">
                  <c:v>26.22</c:v>
                </c:pt>
                <c:pt idx="1622">
                  <c:v>21.85</c:v>
                </c:pt>
                <c:pt idx="1623">
                  <c:v>30.495000000000001</c:v>
                </c:pt>
                <c:pt idx="1624">
                  <c:v>34.104999999999997</c:v>
                </c:pt>
                <c:pt idx="1625">
                  <c:v>32.770000000000003</c:v>
                </c:pt>
                <c:pt idx="1626">
                  <c:v>16.850000000000001</c:v>
                </c:pt>
                <c:pt idx="1627">
                  <c:v>34.700000000000003</c:v>
                </c:pt>
                <c:pt idx="1628">
                  <c:v>37.049999999999997</c:v>
                </c:pt>
                <c:pt idx="1629">
                  <c:v>18.78</c:v>
                </c:pt>
                <c:pt idx="1630">
                  <c:v>28.024999999999999</c:v>
                </c:pt>
                <c:pt idx="1631">
                  <c:v>35.090000000000003</c:v>
                </c:pt>
                <c:pt idx="1632">
                  <c:v>34.42</c:v>
                </c:pt>
                <c:pt idx="1633">
                  <c:v>29.4</c:v>
                </c:pt>
                <c:pt idx="1634">
                  <c:v>21.31</c:v>
                </c:pt>
                <c:pt idx="1635">
                  <c:v>19.559999999999999</c:v>
                </c:pt>
                <c:pt idx="1636">
                  <c:v>37.335000000000001</c:v>
                </c:pt>
                <c:pt idx="1637">
                  <c:v>19.53</c:v>
                </c:pt>
                <c:pt idx="1638">
                  <c:v>34.1</c:v>
                </c:pt>
                <c:pt idx="1639">
                  <c:v>16.5</c:v>
                </c:pt>
                <c:pt idx="1640">
                  <c:v>30.69</c:v>
                </c:pt>
                <c:pt idx="1641">
                  <c:v>28.93</c:v>
                </c:pt>
                <c:pt idx="1642">
                  <c:v>38.9</c:v>
                </c:pt>
                <c:pt idx="1643">
                  <c:v>26.9</c:v>
                </c:pt>
                <c:pt idx="1644">
                  <c:v>24.86</c:v>
                </c:pt>
                <c:pt idx="1645">
                  <c:v>39.14</c:v>
                </c:pt>
                <c:pt idx="1646">
                  <c:v>39.799999999999997</c:v>
                </c:pt>
                <c:pt idx="1647">
                  <c:v>34.32</c:v>
                </c:pt>
                <c:pt idx="1648">
                  <c:v>32.51</c:v>
                </c:pt>
                <c:pt idx="1649">
                  <c:v>30.71</c:v>
                </c:pt>
                <c:pt idx="1650">
                  <c:v>28.9</c:v>
                </c:pt>
                <c:pt idx="1651">
                  <c:v>36.19</c:v>
                </c:pt>
                <c:pt idx="1652">
                  <c:v>29.6</c:v>
                </c:pt>
                <c:pt idx="1653">
                  <c:v>30.95</c:v>
                </c:pt>
                <c:pt idx="1654">
                  <c:v>19.95</c:v>
                </c:pt>
                <c:pt idx="1655">
                  <c:v>23.65</c:v>
                </c:pt>
                <c:pt idx="1656">
                  <c:v>43.34</c:v>
                </c:pt>
                <c:pt idx="1657">
                  <c:v>31.98</c:v>
                </c:pt>
                <c:pt idx="1658">
                  <c:v>35.86</c:v>
                </c:pt>
                <c:pt idx="1659">
                  <c:v>15.2</c:v>
                </c:pt>
                <c:pt idx="1660">
                  <c:v>37.200000000000003</c:v>
                </c:pt>
                <c:pt idx="1661">
                  <c:v>17.91</c:v>
                </c:pt>
                <c:pt idx="1662">
                  <c:v>20.76</c:v>
                </c:pt>
                <c:pt idx="1663">
                  <c:v>38.99</c:v>
                </c:pt>
                <c:pt idx="1664">
                  <c:v>42.655000000000001</c:v>
                </c:pt>
                <c:pt idx="1665">
                  <c:v>30.57</c:v>
                </c:pt>
                <c:pt idx="1666">
                  <c:v>17.7</c:v>
                </c:pt>
                <c:pt idx="1667">
                  <c:v>34.770000000000003</c:v>
                </c:pt>
                <c:pt idx="1668">
                  <c:v>16.88</c:v>
                </c:pt>
                <c:pt idx="1669">
                  <c:v>40.26</c:v>
                </c:pt>
                <c:pt idx="1670">
                  <c:v>25.6</c:v>
                </c:pt>
                <c:pt idx="1671">
                  <c:v>33.549999999999997</c:v>
                </c:pt>
                <c:pt idx="1672">
                  <c:v>16.690000000000001</c:v>
                </c:pt>
                <c:pt idx="1673">
                  <c:v>19.95</c:v>
                </c:pt>
                <c:pt idx="1674">
                  <c:v>17.55</c:v>
                </c:pt>
                <c:pt idx="1675">
                  <c:v>22.01</c:v>
                </c:pt>
                <c:pt idx="1676">
                  <c:v>41.8</c:v>
                </c:pt>
                <c:pt idx="1677">
                  <c:v>19.170000000000002</c:v>
                </c:pt>
                <c:pt idx="1678">
                  <c:v>32.799999999999997</c:v>
                </c:pt>
                <c:pt idx="1679">
                  <c:v>35.814999999999998</c:v>
                </c:pt>
                <c:pt idx="1680">
                  <c:v>24.3</c:v>
                </c:pt>
                <c:pt idx="1681">
                  <c:v>19.059999999999999</c:v>
                </c:pt>
                <c:pt idx="1682">
                  <c:v>33.25</c:v>
                </c:pt>
                <c:pt idx="1683">
                  <c:v>21.37</c:v>
                </c:pt>
                <c:pt idx="1684">
                  <c:v>34.43</c:v>
                </c:pt>
                <c:pt idx="1685">
                  <c:v>20.86</c:v>
                </c:pt>
                <c:pt idx="1686">
                  <c:v>18.34</c:v>
                </c:pt>
                <c:pt idx="1687">
                  <c:v>34.15</c:v>
                </c:pt>
                <c:pt idx="1688">
                  <c:v>18.350000000000001</c:v>
                </c:pt>
                <c:pt idx="1689">
                  <c:v>22.13</c:v>
                </c:pt>
                <c:pt idx="1690">
                  <c:v>22.51</c:v>
                </c:pt>
                <c:pt idx="1691">
                  <c:v>31</c:v>
                </c:pt>
                <c:pt idx="1692">
                  <c:v>28.27</c:v>
                </c:pt>
                <c:pt idx="1693">
                  <c:v>29.92</c:v>
                </c:pt>
                <c:pt idx="1694">
                  <c:v>25.9</c:v>
                </c:pt>
                <c:pt idx="1695">
                  <c:v>27.74</c:v>
                </c:pt>
                <c:pt idx="1696">
                  <c:v>17.260000000000002</c:v>
                </c:pt>
                <c:pt idx="1697">
                  <c:v>19.855</c:v>
                </c:pt>
                <c:pt idx="1698">
                  <c:v>41.69</c:v>
                </c:pt>
                <c:pt idx="1699">
                  <c:v>16.12</c:v>
                </c:pt>
                <c:pt idx="1700">
                  <c:v>37.43</c:v>
                </c:pt>
                <c:pt idx="1701">
                  <c:v>31.065000000000001</c:v>
                </c:pt>
                <c:pt idx="1702">
                  <c:v>25.08</c:v>
                </c:pt>
                <c:pt idx="1703">
                  <c:v>15.2</c:v>
                </c:pt>
                <c:pt idx="1704">
                  <c:v>22.34</c:v>
                </c:pt>
                <c:pt idx="1705">
                  <c:v>40.15</c:v>
                </c:pt>
                <c:pt idx="1706">
                  <c:v>37.729999999999997</c:v>
                </c:pt>
                <c:pt idx="1707">
                  <c:v>25.35</c:v>
                </c:pt>
                <c:pt idx="1708">
                  <c:v>26.41</c:v>
                </c:pt>
                <c:pt idx="1709">
                  <c:v>27.6</c:v>
                </c:pt>
                <c:pt idx="1710">
                  <c:v>33.82</c:v>
                </c:pt>
                <c:pt idx="1711">
                  <c:v>32.9</c:v>
                </c:pt>
                <c:pt idx="1712">
                  <c:v>30.875</c:v>
                </c:pt>
                <c:pt idx="1713">
                  <c:v>32.64</c:v>
                </c:pt>
                <c:pt idx="1714">
                  <c:v>22.135000000000002</c:v>
                </c:pt>
                <c:pt idx="1715">
                  <c:v>16.53</c:v>
                </c:pt>
                <c:pt idx="1716">
                  <c:v>32.774999999999999</c:v>
                </c:pt>
                <c:pt idx="1717">
                  <c:v>30.9</c:v>
                </c:pt>
                <c:pt idx="1718">
                  <c:v>15.58</c:v>
                </c:pt>
                <c:pt idx="1719">
                  <c:v>26.315000000000001</c:v>
                </c:pt>
                <c:pt idx="1720">
                  <c:v>35.61</c:v>
                </c:pt>
                <c:pt idx="1721">
                  <c:v>37.56</c:v>
                </c:pt>
                <c:pt idx="1722">
                  <c:v>15.49</c:v>
                </c:pt>
                <c:pt idx="1723">
                  <c:v>23.48</c:v>
                </c:pt>
                <c:pt idx="1724">
                  <c:v>30.02</c:v>
                </c:pt>
                <c:pt idx="1725">
                  <c:v>26.885000000000002</c:v>
                </c:pt>
                <c:pt idx="1726">
                  <c:v>25.84</c:v>
                </c:pt>
                <c:pt idx="1727">
                  <c:v>27.454999999999998</c:v>
                </c:pt>
                <c:pt idx="1728">
                  <c:v>24.605</c:v>
                </c:pt>
                <c:pt idx="1729">
                  <c:v>30.8</c:v>
                </c:pt>
                <c:pt idx="1730">
                  <c:v>34.799999999999997</c:v>
                </c:pt>
                <c:pt idx="1731">
                  <c:v>34.21</c:v>
                </c:pt>
                <c:pt idx="1732">
                  <c:v>31</c:v>
                </c:pt>
                <c:pt idx="1733">
                  <c:v>26.125</c:v>
                </c:pt>
                <c:pt idx="1734">
                  <c:v>30.13</c:v>
                </c:pt>
                <c:pt idx="1735">
                  <c:v>34.19</c:v>
                </c:pt>
                <c:pt idx="1736">
                  <c:v>22.515000000000001</c:v>
                </c:pt>
                <c:pt idx="1737">
                  <c:v>18.239999999999998</c:v>
                </c:pt>
                <c:pt idx="1738">
                  <c:v>37.28</c:v>
                </c:pt>
                <c:pt idx="1739">
                  <c:v>18.2</c:v>
                </c:pt>
                <c:pt idx="1740">
                  <c:v>20.53</c:v>
                </c:pt>
                <c:pt idx="1741">
                  <c:v>23.79</c:v>
                </c:pt>
                <c:pt idx="1742">
                  <c:v>29.8</c:v>
                </c:pt>
                <c:pt idx="1743">
                  <c:v>31.54</c:v>
                </c:pt>
                <c:pt idx="1744">
                  <c:v>20.82</c:v>
                </c:pt>
                <c:pt idx="1745">
                  <c:v>38.83</c:v>
                </c:pt>
                <c:pt idx="1746">
                  <c:v>23.44</c:v>
                </c:pt>
                <c:pt idx="1747">
                  <c:v>24.13</c:v>
                </c:pt>
                <c:pt idx="1748">
                  <c:v>42.13</c:v>
                </c:pt>
                <c:pt idx="1749">
                  <c:v>17.86</c:v>
                </c:pt>
                <c:pt idx="1750">
                  <c:v>32.78</c:v>
                </c:pt>
                <c:pt idx="1751">
                  <c:v>23.9</c:v>
                </c:pt>
                <c:pt idx="1752">
                  <c:v>15.47</c:v>
                </c:pt>
                <c:pt idx="1753">
                  <c:v>28.54</c:v>
                </c:pt>
                <c:pt idx="1754">
                  <c:v>18.54</c:v>
                </c:pt>
                <c:pt idx="1755">
                  <c:v>32.18</c:v>
                </c:pt>
                <c:pt idx="1756">
                  <c:v>37.380000000000003</c:v>
                </c:pt>
                <c:pt idx="1757">
                  <c:v>31.12</c:v>
                </c:pt>
                <c:pt idx="1758">
                  <c:v>22.01</c:v>
                </c:pt>
                <c:pt idx="1759">
                  <c:v>27.645</c:v>
                </c:pt>
                <c:pt idx="1760">
                  <c:v>29.64</c:v>
                </c:pt>
                <c:pt idx="1761">
                  <c:v>33.700000000000003</c:v>
                </c:pt>
                <c:pt idx="1762">
                  <c:v>27.5</c:v>
                </c:pt>
                <c:pt idx="1763">
                  <c:v>16.12</c:v>
                </c:pt>
                <c:pt idx="1764">
                  <c:v>26.73</c:v>
                </c:pt>
                <c:pt idx="1765">
                  <c:v>37.25</c:v>
                </c:pt>
                <c:pt idx="1766">
                  <c:v>23.56</c:v>
                </c:pt>
                <c:pt idx="1767">
                  <c:v>15.84</c:v>
                </c:pt>
                <c:pt idx="1768">
                  <c:v>36.630000000000003</c:v>
                </c:pt>
                <c:pt idx="1769">
                  <c:v>16.47</c:v>
                </c:pt>
                <c:pt idx="1770">
                  <c:v>25.8</c:v>
                </c:pt>
                <c:pt idx="1771">
                  <c:v>23.6</c:v>
                </c:pt>
                <c:pt idx="1772">
                  <c:v>32.11</c:v>
                </c:pt>
                <c:pt idx="1773">
                  <c:v>30.114999999999998</c:v>
                </c:pt>
                <c:pt idx="1774">
                  <c:v>20.28</c:v>
                </c:pt>
                <c:pt idx="1775">
                  <c:v>20.234999999999999</c:v>
                </c:pt>
                <c:pt idx="1776">
                  <c:v>25.27</c:v>
                </c:pt>
                <c:pt idx="1777">
                  <c:v>24.24</c:v>
                </c:pt>
                <c:pt idx="1778">
                  <c:v>35.75</c:v>
                </c:pt>
                <c:pt idx="1779">
                  <c:v>29.92</c:v>
                </c:pt>
                <c:pt idx="1780">
                  <c:v>26.2</c:v>
                </c:pt>
                <c:pt idx="1781">
                  <c:v>26.695</c:v>
                </c:pt>
                <c:pt idx="1782">
                  <c:v>23.16</c:v>
                </c:pt>
                <c:pt idx="1783">
                  <c:v>32.585000000000001</c:v>
                </c:pt>
                <c:pt idx="1784">
                  <c:v>33.97</c:v>
                </c:pt>
                <c:pt idx="1785">
                  <c:v>16.57</c:v>
                </c:pt>
                <c:pt idx="1786">
                  <c:v>17.55</c:v>
                </c:pt>
                <c:pt idx="1787">
                  <c:v>29.41</c:v>
                </c:pt>
                <c:pt idx="1788">
                  <c:v>17.91</c:v>
                </c:pt>
                <c:pt idx="1789">
                  <c:v>31.57</c:v>
                </c:pt>
                <c:pt idx="1790">
                  <c:v>33.18</c:v>
                </c:pt>
                <c:pt idx="1791">
                  <c:v>37</c:v>
                </c:pt>
                <c:pt idx="1792">
                  <c:v>18.905000000000001</c:v>
                </c:pt>
                <c:pt idx="1793">
                  <c:v>20.03</c:v>
                </c:pt>
                <c:pt idx="1794">
                  <c:v>16.7</c:v>
                </c:pt>
                <c:pt idx="1795">
                  <c:v>39.82</c:v>
                </c:pt>
                <c:pt idx="1796">
                  <c:v>22.04</c:v>
                </c:pt>
                <c:pt idx="1797">
                  <c:v>28.27</c:v>
                </c:pt>
                <c:pt idx="1798">
                  <c:v>18.5</c:v>
                </c:pt>
                <c:pt idx="1799">
                  <c:v>38.6</c:v>
                </c:pt>
                <c:pt idx="1800">
                  <c:v>43.12</c:v>
                </c:pt>
                <c:pt idx="1801">
                  <c:v>30.5</c:v>
                </c:pt>
                <c:pt idx="1802">
                  <c:v>27.61</c:v>
                </c:pt>
                <c:pt idx="1803">
                  <c:v>27.1</c:v>
                </c:pt>
                <c:pt idx="1804">
                  <c:v>35.93</c:v>
                </c:pt>
                <c:pt idx="1805">
                  <c:v>32.68</c:v>
                </c:pt>
                <c:pt idx="1806">
                  <c:v>20.74</c:v>
                </c:pt>
                <c:pt idx="1807">
                  <c:v>15.57</c:v>
                </c:pt>
                <c:pt idx="1808">
                  <c:v>23.844999999999999</c:v>
                </c:pt>
                <c:pt idx="1809">
                  <c:v>22.895</c:v>
                </c:pt>
                <c:pt idx="1810">
                  <c:v>21.945</c:v>
                </c:pt>
                <c:pt idx="1811">
                  <c:v>19.47</c:v>
                </c:pt>
                <c:pt idx="1812">
                  <c:v>15.61</c:v>
                </c:pt>
                <c:pt idx="1813">
                  <c:v>28.6</c:v>
                </c:pt>
                <c:pt idx="1814">
                  <c:v>46.53</c:v>
                </c:pt>
                <c:pt idx="1815">
                  <c:v>34.99</c:v>
                </c:pt>
                <c:pt idx="1816">
                  <c:v>17.05</c:v>
                </c:pt>
                <c:pt idx="1817">
                  <c:v>37.18</c:v>
                </c:pt>
                <c:pt idx="1818">
                  <c:v>35.200000000000003</c:v>
                </c:pt>
                <c:pt idx="1819">
                  <c:v>37.335000000000001</c:v>
                </c:pt>
                <c:pt idx="1820">
                  <c:v>27.265000000000001</c:v>
                </c:pt>
                <c:pt idx="1821">
                  <c:v>30.8</c:v>
                </c:pt>
                <c:pt idx="1822">
                  <c:v>30.21</c:v>
                </c:pt>
                <c:pt idx="1823">
                  <c:v>35.340000000000003</c:v>
                </c:pt>
                <c:pt idx="1824">
                  <c:v>26.695</c:v>
                </c:pt>
                <c:pt idx="1825">
                  <c:v>29.355</c:v>
                </c:pt>
                <c:pt idx="1826">
                  <c:v>29.59</c:v>
                </c:pt>
                <c:pt idx="1827">
                  <c:v>31.35</c:v>
                </c:pt>
                <c:pt idx="1828">
                  <c:v>20.52</c:v>
                </c:pt>
                <c:pt idx="1829">
                  <c:v>42.9</c:v>
                </c:pt>
                <c:pt idx="1830">
                  <c:v>24.6</c:v>
                </c:pt>
                <c:pt idx="1831">
                  <c:v>28.405000000000001</c:v>
                </c:pt>
                <c:pt idx="1832">
                  <c:v>34.674999999999997</c:v>
                </c:pt>
                <c:pt idx="1833">
                  <c:v>18.850000000000001</c:v>
                </c:pt>
                <c:pt idx="1834">
                  <c:v>34.130000000000003</c:v>
                </c:pt>
                <c:pt idx="1835">
                  <c:v>17.34</c:v>
                </c:pt>
                <c:pt idx="1836">
                  <c:v>17.440000000000001</c:v>
                </c:pt>
                <c:pt idx="1837">
                  <c:v>33.659999999999997</c:v>
                </c:pt>
                <c:pt idx="1838">
                  <c:v>21.375</c:v>
                </c:pt>
                <c:pt idx="1839">
                  <c:v>27.14</c:v>
                </c:pt>
                <c:pt idx="1840">
                  <c:v>35.78</c:v>
                </c:pt>
                <c:pt idx="1841">
                  <c:v>34.96</c:v>
                </c:pt>
                <c:pt idx="1842">
                  <c:v>38.39</c:v>
                </c:pt>
                <c:pt idx="1843">
                  <c:v>33.82</c:v>
                </c:pt>
                <c:pt idx="1844">
                  <c:v>27.835000000000001</c:v>
                </c:pt>
                <c:pt idx="1845">
                  <c:v>33</c:v>
                </c:pt>
                <c:pt idx="1846">
                  <c:v>26.885000000000002</c:v>
                </c:pt>
                <c:pt idx="1847">
                  <c:v>29.26</c:v>
                </c:pt>
                <c:pt idx="1848">
                  <c:v>26.98</c:v>
                </c:pt>
                <c:pt idx="1849">
                  <c:v>32.11</c:v>
                </c:pt>
                <c:pt idx="1850">
                  <c:v>31.73</c:v>
                </c:pt>
                <c:pt idx="1851">
                  <c:v>22.515000000000001</c:v>
                </c:pt>
                <c:pt idx="1852">
                  <c:v>25.9</c:v>
                </c:pt>
                <c:pt idx="1853">
                  <c:v>27.72</c:v>
                </c:pt>
                <c:pt idx="1854">
                  <c:v>31.5</c:v>
                </c:pt>
                <c:pt idx="1855">
                  <c:v>29.7</c:v>
                </c:pt>
                <c:pt idx="1856">
                  <c:v>21.26</c:v>
                </c:pt>
                <c:pt idx="1857">
                  <c:v>17.09</c:v>
                </c:pt>
                <c:pt idx="1858">
                  <c:v>24.3</c:v>
                </c:pt>
                <c:pt idx="1859">
                  <c:v>29.734999999999999</c:v>
                </c:pt>
                <c:pt idx="1860">
                  <c:v>29.26</c:v>
                </c:pt>
                <c:pt idx="1861">
                  <c:v>33</c:v>
                </c:pt>
                <c:pt idx="1862">
                  <c:v>31.065000000000001</c:v>
                </c:pt>
                <c:pt idx="1863">
                  <c:v>26.51</c:v>
                </c:pt>
                <c:pt idx="1864">
                  <c:v>28.88</c:v>
                </c:pt>
                <c:pt idx="1865">
                  <c:v>35.814999999999998</c:v>
                </c:pt>
                <c:pt idx="1866">
                  <c:v>21.28</c:v>
                </c:pt>
                <c:pt idx="1867">
                  <c:v>33.81</c:v>
                </c:pt>
                <c:pt idx="1868">
                  <c:v>44.22</c:v>
                </c:pt>
                <c:pt idx="1869">
                  <c:v>15.46</c:v>
                </c:pt>
                <c:pt idx="1870">
                  <c:v>30.3</c:v>
                </c:pt>
                <c:pt idx="1871">
                  <c:v>16.670000000000002</c:v>
                </c:pt>
                <c:pt idx="1872">
                  <c:v>28.594999999999999</c:v>
                </c:pt>
                <c:pt idx="1873">
                  <c:v>25.934999999999999</c:v>
                </c:pt>
                <c:pt idx="1874">
                  <c:v>27.645</c:v>
                </c:pt>
                <c:pt idx="1875">
                  <c:v>30.1</c:v>
                </c:pt>
                <c:pt idx="1876">
                  <c:v>26.79</c:v>
                </c:pt>
                <c:pt idx="1877">
                  <c:v>27.1</c:v>
                </c:pt>
                <c:pt idx="1878">
                  <c:v>24.31</c:v>
                </c:pt>
                <c:pt idx="1879">
                  <c:v>15.53</c:v>
                </c:pt>
                <c:pt idx="1880">
                  <c:v>30.7</c:v>
                </c:pt>
                <c:pt idx="1881">
                  <c:v>33.33</c:v>
                </c:pt>
                <c:pt idx="1882">
                  <c:v>32.4</c:v>
                </c:pt>
                <c:pt idx="1883">
                  <c:v>27.93</c:v>
                </c:pt>
                <c:pt idx="1884">
                  <c:v>21.754999999999999</c:v>
                </c:pt>
                <c:pt idx="1885">
                  <c:v>25.934999999999999</c:v>
                </c:pt>
                <c:pt idx="1886">
                  <c:v>31.5</c:v>
                </c:pt>
                <c:pt idx="1887">
                  <c:v>30.03</c:v>
                </c:pt>
                <c:pt idx="1888">
                  <c:v>33.479999999999997</c:v>
                </c:pt>
                <c:pt idx="1889">
                  <c:v>16.510000000000002</c:v>
                </c:pt>
                <c:pt idx="1890">
                  <c:v>33.155000000000001</c:v>
                </c:pt>
                <c:pt idx="1891">
                  <c:v>37.29</c:v>
                </c:pt>
                <c:pt idx="1892">
                  <c:v>20.23</c:v>
                </c:pt>
                <c:pt idx="1893">
                  <c:v>28.975000000000001</c:v>
                </c:pt>
                <c:pt idx="1894">
                  <c:v>16.420000000000002</c:v>
                </c:pt>
                <c:pt idx="1895">
                  <c:v>17.559999999999999</c:v>
                </c:pt>
                <c:pt idx="1896">
                  <c:v>24.13</c:v>
                </c:pt>
                <c:pt idx="1897">
                  <c:v>19.95</c:v>
                </c:pt>
                <c:pt idx="1898">
                  <c:v>21.24</c:v>
                </c:pt>
                <c:pt idx="1899">
                  <c:v>44.22</c:v>
                </c:pt>
                <c:pt idx="1900">
                  <c:v>41.1</c:v>
                </c:pt>
                <c:pt idx="1901">
                  <c:v>34.200000000000003</c:v>
                </c:pt>
                <c:pt idx="1902">
                  <c:v>29.92</c:v>
                </c:pt>
                <c:pt idx="1903">
                  <c:v>28.93</c:v>
                </c:pt>
                <c:pt idx="1904">
                  <c:v>31.254999999999999</c:v>
                </c:pt>
                <c:pt idx="1905">
                  <c:v>29.83</c:v>
                </c:pt>
                <c:pt idx="1906">
                  <c:v>29.59</c:v>
                </c:pt>
                <c:pt idx="1907">
                  <c:v>31.16</c:v>
                </c:pt>
                <c:pt idx="1908">
                  <c:v>34.21</c:v>
                </c:pt>
                <c:pt idx="1909">
                  <c:v>34.86</c:v>
                </c:pt>
                <c:pt idx="1910">
                  <c:v>34.58</c:v>
                </c:pt>
                <c:pt idx="1911">
                  <c:v>17.940000000000001</c:v>
                </c:pt>
                <c:pt idx="1912">
                  <c:v>26.8</c:v>
                </c:pt>
                <c:pt idx="1913">
                  <c:v>17.690000000000001</c:v>
                </c:pt>
                <c:pt idx="1914">
                  <c:v>25.77</c:v>
                </c:pt>
                <c:pt idx="1915">
                  <c:v>34.46</c:v>
                </c:pt>
                <c:pt idx="1916">
                  <c:v>30.875</c:v>
                </c:pt>
                <c:pt idx="1917">
                  <c:v>39.49</c:v>
                </c:pt>
                <c:pt idx="1918">
                  <c:v>28.88</c:v>
                </c:pt>
                <c:pt idx="1919">
                  <c:v>20.234999999999999</c:v>
                </c:pt>
                <c:pt idx="1920">
                  <c:v>30.67</c:v>
                </c:pt>
                <c:pt idx="1921">
                  <c:v>30.875</c:v>
                </c:pt>
                <c:pt idx="1922">
                  <c:v>23.8</c:v>
                </c:pt>
                <c:pt idx="1923">
                  <c:v>15.37</c:v>
                </c:pt>
                <c:pt idx="1924">
                  <c:v>30.4</c:v>
                </c:pt>
                <c:pt idx="1925">
                  <c:v>19.48</c:v>
                </c:pt>
                <c:pt idx="1926">
                  <c:v>16.96</c:v>
                </c:pt>
                <c:pt idx="1927">
                  <c:v>19.05</c:v>
                </c:pt>
                <c:pt idx="1928">
                  <c:v>37.619999999999997</c:v>
                </c:pt>
                <c:pt idx="1929">
                  <c:v>29.1</c:v>
                </c:pt>
                <c:pt idx="1930">
                  <c:v>26.62</c:v>
                </c:pt>
                <c:pt idx="1931">
                  <c:v>25.74</c:v>
                </c:pt>
                <c:pt idx="1932">
                  <c:v>18.22</c:v>
                </c:pt>
                <c:pt idx="1933">
                  <c:v>26.03</c:v>
                </c:pt>
                <c:pt idx="1934">
                  <c:v>17.29</c:v>
                </c:pt>
                <c:pt idx="1935">
                  <c:v>18.170000000000002</c:v>
                </c:pt>
                <c:pt idx="1936">
                  <c:v>32.54</c:v>
                </c:pt>
                <c:pt idx="1937">
                  <c:v>30.25</c:v>
                </c:pt>
                <c:pt idx="1938">
                  <c:v>19.59</c:v>
                </c:pt>
                <c:pt idx="1939">
                  <c:v>45.9</c:v>
                </c:pt>
                <c:pt idx="1940">
                  <c:v>17.059999999999999</c:v>
                </c:pt>
                <c:pt idx="1941">
                  <c:v>32.07</c:v>
                </c:pt>
                <c:pt idx="1942">
                  <c:v>16.5</c:v>
                </c:pt>
                <c:pt idx="1943">
                  <c:v>31.4</c:v>
                </c:pt>
                <c:pt idx="1944">
                  <c:v>20.36</c:v>
                </c:pt>
                <c:pt idx="1945">
                  <c:v>25.46</c:v>
                </c:pt>
                <c:pt idx="1946">
                  <c:v>17.09</c:v>
                </c:pt>
                <c:pt idx="1947">
                  <c:v>20.83</c:v>
                </c:pt>
                <c:pt idx="1948">
                  <c:v>18.920000000000002</c:v>
                </c:pt>
                <c:pt idx="1949">
                  <c:v>37.1</c:v>
                </c:pt>
                <c:pt idx="1950">
                  <c:v>22.515000000000001</c:v>
                </c:pt>
                <c:pt idx="1951">
                  <c:v>32.700000000000003</c:v>
                </c:pt>
                <c:pt idx="1952">
                  <c:v>17.75</c:v>
                </c:pt>
                <c:pt idx="1953">
                  <c:v>33.630000000000003</c:v>
                </c:pt>
                <c:pt idx="1954">
                  <c:v>34.799999999999997</c:v>
                </c:pt>
                <c:pt idx="1955">
                  <c:v>16.809999999999999</c:v>
                </c:pt>
                <c:pt idx="1956">
                  <c:v>16.690000000000001</c:v>
                </c:pt>
                <c:pt idx="1957">
                  <c:v>23.21</c:v>
                </c:pt>
                <c:pt idx="1958">
                  <c:v>25.175000000000001</c:v>
                </c:pt>
                <c:pt idx="1959">
                  <c:v>34.770000000000003</c:v>
                </c:pt>
                <c:pt idx="1960">
                  <c:v>27.7</c:v>
                </c:pt>
                <c:pt idx="1961">
                  <c:v>19.12</c:v>
                </c:pt>
                <c:pt idx="1962">
                  <c:v>32.67</c:v>
                </c:pt>
                <c:pt idx="1963">
                  <c:v>28.5</c:v>
                </c:pt>
                <c:pt idx="1964">
                  <c:v>39.270000000000003</c:v>
                </c:pt>
                <c:pt idx="1965">
                  <c:v>32.49</c:v>
                </c:pt>
                <c:pt idx="1966">
                  <c:v>23.7</c:v>
                </c:pt>
                <c:pt idx="1967">
                  <c:v>30.4</c:v>
                </c:pt>
                <c:pt idx="1968">
                  <c:v>38.94</c:v>
                </c:pt>
                <c:pt idx="1969">
                  <c:v>31.02</c:v>
                </c:pt>
                <c:pt idx="1970">
                  <c:v>17.5</c:v>
                </c:pt>
                <c:pt idx="1971">
                  <c:v>34.799999999999997</c:v>
                </c:pt>
                <c:pt idx="1972">
                  <c:v>17.3</c:v>
                </c:pt>
                <c:pt idx="1973">
                  <c:v>32.25</c:v>
                </c:pt>
                <c:pt idx="1974">
                  <c:v>42.4</c:v>
                </c:pt>
                <c:pt idx="1975">
                  <c:v>38.664999999999999</c:v>
                </c:pt>
                <c:pt idx="1976">
                  <c:v>29.92</c:v>
                </c:pt>
                <c:pt idx="1977">
                  <c:v>29.48</c:v>
                </c:pt>
                <c:pt idx="1978">
                  <c:v>28.785</c:v>
                </c:pt>
                <c:pt idx="1979">
                  <c:v>19.8</c:v>
                </c:pt>
                <c:pt idx="1980">
                  <c:v>35.53</c:v>
                </c:pt>
                <c:pt idx="1981">
                  <c:v>21.47</c:v>
                </c:pt>
                <c:pt idx="1982">
                  <c:v>25.9</c:v>
                </c:pt>
                <c:pt idx="1983">
                  <c:v>20.81</c:v>
                </c:pt>
                <c:pt idx="1984">
                  <c:v>25.84</c:v>
                </c:pt>
                <c:pt idx="1985">
                  <c:v>30.95</c:v>
                </c:pt>
                <c:pt idx="1986">
                  <c:v>30.54</c:v>
                </c:pt>
                <c:pt idx="1987">
                  <c:v>33.914999999999999</c:v>
                </c:pt>
                <c:pt idx="1988">
                  <c:v>33.31</c:v>
                </c:pt>
                <c:pt idx="1989">
                  <c:v>25.745000000000001</c:v>
                </c:pt>
                <c:pt idx="1990">
                  <c:v>37.1</c:v>
                </c:pt>
                <c:pt idx="1991">
                  <c:v>35.435000000000002</c:v>
                </c:pt>
                <c:pt idx="1992">
                  <c:v>20.399999999999999</c:v>
                </c:pt>
                <c:pt idx="1993">
                  <c:v>42.13</c:v>
                </c:pt>
                <c:pt idx="1994">
                  <c:v>33.99</c:v>
                </c:pt>
                <c:pt idx="1995">
                  <c:v>28.594999999999999</c:v>
                </c:pt>
                <c:pt idx="1996">
                  <c:v>20.8</c:v>
                </c:pt>
                <c:pt idx="1997">
                  <c:v>23.465</c:v>
                </c:pt>
                <c:pt idx="1998">
                  <c:v>40.185000000000002</c:v>
                </c:pt>
                <c:pt idx="1999">
                  <c:v>21.89</c:v>
                </c:pt>
                <c:pt idx="2000">
                  <c:v>29.34</c:v>
                </c:pt>
                <c:pt idx="2001">
                  <c:v>22.61</c:v>
                </c:pt>
                <c:pt idx="2002">
                  <c:v>22.23</c:v>
                </c:pt>
                <c:pt idx="2003">
                  <c:v>33.4</c:v>
                </c:pt>
                <c:pt idx="2004">
                  <c:v>33.11</c:v>
                </c:pt>
                <c:pt idx="2005">
                  <c:v>16.815000000000001</c:v>
                </c:pt>
                <c:pt idx="2006">
                  <c:v>25.61</c:v>
                </c:pt>
                <c:pt idx="2007">
                  <c:v>25.8</c:v>
                </c:pt>
                <c:pt idx="2008">
                  <c:v>27.39</c:v>
                </c:pt>
                <c:pt idx="2009">
                  <c:v>17.03</c:v>
                </c:pt>
                <c:pt idx="2010">
                  <c:v>23.75</c:v>
                </c:pt>
                <c:pt idx="2011">
                  <c:v>26.03</c:v>
                </c:pt>
                <c:pt idx="2012">
                  <c:v>16.079999999999998</c:v>
                </c:pt>
                <c:pt idx="2013">
                  <c:v>30.875</c:v>
                </c:pt>
                <c:pt idx="2014">
                  <c:v>31.79</c:v>
                </c:pt>
                <c:pt idx="2015">
                  <c:v>28.48</c:v>
                </c:pt>
                <c:pt idx="2016">
                  <c:v>26.6</c:v>
                </c:pt>
                <c:pt idx="2017">
                  <c:v>25.27</c:v>
                </c:pt>
                <c:pt idx="2018">
                  <c:v>34.484999999999999</c:v>
                </c:pt>
                <c:pt idx="2019">
                  <c:v>15.57</c:v>
                </c:pt>
                <c:pt idx="2020">
                  <c:v>30.36</c:v>
                </c:pt>
                <c:pt idx="2021">
                  <c:v>19.37</c:v>
                </c:pt>
                <c:pt idx="2022">
                  <c:v>16.71</c:v>
                </c:pt>
                <c:pt idx="2023">
                  <c:v>24.1</c:v>
                </c:pt>
                <c:pt idx="2024">
                  <c:v>29.77</c:v>
                </c:pt>
                <c:pt idx="2025">
                  <c:v>46.53</c:v>
                </c:pt>
                <c:pt idx="2026">
                  <c:v>23.4</c:v>
                </c:pt>
                <c:pt idx="2027">
                  <c:v>30</c:v>
                </c:pt>
                <c:pt idx="2028">
                  <c:v>29.15</c:v>
                </c:pt>
                <c:pt idx="2029">
                  <c:v>34.865000000000002</c:v>
                </c:pt>
                <c:pt idx="2030">
                  <c:v>28.12</c:v>
                </c:pt>
                <c:pt idx="2031">
                  <c:v>29.45</c:v>
                </c:pt>
                <c:pt idx="2032">
                  <c:v>27.94</c:v>
                </c:pt>
                <c:pt idx="2033">
                  <c:v>27.2</c:v>
                </c:pt>
                <c:pt idx="2034">
                  <c:v>33.344999999999999</c:v>
                </c:pt>
                <c:pt idx="2035">
                  <c:v>29.925000000000001</c:v>
                </c:pt>
                <c:pt idx="2036">
                  <c:v>24.225000000000001</c:v>
                </c:pt>
                <c:pt idx="2037">
                  <c:v>29.68</c:v>
                </c:pt>
                <c:pt idx="2038">
                  <c:v>20.614999999999998</c:v>
                </c:pt>
                <c:pt idx="2039">
                  <c:v>32.119999999999997</c:v>
                </c:pt>
                <c:pt idx="2040">
                  <c:v>27.36</c:v>
                </c:pt>
                <c:pt idx="2041">
                  <c:v>17.385000000000002</c:v>
                </c:pt>
                <c:pt idx="2042">
                  <c:v>30.13</c:v>
                </c:pt>
                <c:pt idx="2043">
                  <c:v>25.44</c:v>
                </c:pt>
                <c:pt idx="2044">
                  <c:v>39.805</c:v>
                </c:pt>
                <c:pt idx="2045">
                  <c:v>30.4</c:v>
                </c:pt>
                <c:pt idx="2046">
                  <c:v>23.18</c:v>
                </c:pt>
                <c:pt idx="2047">
                  <c:v>39.615000000000002</c:v>
                </c:pt>
                <c:pt idx="2048">
                  <c:v>30.59</c:v>
                </c:pt>
                <c:pt idx="2049">
                  <c:v>16.72</c:v>
                </c:pt>
                <c:pt idx="2050">
                  <c:v>26.22</c:v>
                </c:pt>
                <c:pt idx="2051">
                  <c:v>31.824999999999999</c:v>
                </c:pt>
                <c:pt idx="2052">
                  <c:v>25.745000000000001</c:v>
                </c:pt>
                <c:pt idx="2053">
                  <c:v>24.605</c:v>
                </c:pt>
                <c:pt idx="2054">
                  <c:v>24.51</c:v>
                </c:pt>
                <c:pt idx="2055">
                  <c:v>31.065000000000001</c:v>
                </c:pt>
                <c:pt idx="2056">
                  <c:v>28.12</c:v>
                </c:pt>
                <c:pt idx="2057">
                  <c:v>38.06</c:v>
                </c:pt>
                <c:pt idx="2058">
                  <c:v>24.96</c:v>
                </c:pt>
                <c:pt idx="2059">
                  <c:v>17.670000000000002</c:v>
                </c:pt>
                <c:pt idx="2060">
                  <c:v>31.35</c:v>
                </c:pt>
                <c:pt idx="2061">
                  <c:v>28.31</c:v>
                </c:pt>
                <c:pt idx="2062">
                  <c:v>30.3</c:v>
                </c:pt>
                <c:pt idx="2063">
                  <c:v>26.4</c:v>
                </c:pt>
                <c:pt idx="2064">
                  <c:v>22.135000000000002</c:v>
                </c:pt>
                <c:pt idx="2065">
                  <c:v>17.399999999999999</c:v>
                </c:pt>
                <c:pt idx="2066">
                  <c:v>28.06</c:v>
                </c:pt>
                <c:pt idx="2067">
                  <c:v>31.13</c:v>
                </c:pt>
                <c:pt idx="2068">
                  <c:v>18.46</c:v>
                </c:pt>
                <c:pt idx="2069">
                  <c:v>17.3</c:v>
                </c:pt>
                <c:pt idx="2070">
                  <c:v>35.625</c:v>
                </c:pt>
                <c:pt idx="2071">
                  <c:v>20.234999999999999</c:v>
                </c:pt>
                <c:pt idx="2072">
                  <c:v>27.55</c:v>
                </c:pt>
                <c:pt idx="2073">
                  <c:v>17.97</c:v>
                </c:pt>
                <c:pt idx="2074">
                  <c:v>29.98</c:v>
                </c:pt>
                <c:pt idx="2075">
                  <c:v>33.659999999999997</c:v>
                </c:pt>
                <c:pt idx="2076">
                  <c:v>32.67</c:v>
                </c:pt>
                <c:pt idx="2077">
                  <c:v>30.5</c:v>
                </c:pt>
                <c:pt idx="2078">
                  <c:v>23.1</c:v>
                </c:pt>
                <c:pt idx="2079">
                  <c:v>39.49</c:v>
                </c:pt>
                <c:pt idx="2080">
                  <c:v>33.99</c:v>
                </c:pt>
                <c:pt idx="2081">
                  <c:v>27.72</c:v>
                </c:pt>
                <c:pt idx="2082">
                  <c:v>30.59</c:v>
                </c:pt>
                <c:pt idx="2083">
                  <c:v>22.6</c:v>
                </c:pt>
                <c:pt idx="2084">
                  <c:v>28.785</c:v>
                </c:pt>
                <c:pt idx="2085">
                  <c:v>50.38</c:v>
                </c:pt>
                <c:pt idx="2086">
                  <c:v>35.200000000000003</c:v>
                </c:pt>
                <c:pt idx="2087">
                  <c:v>35.72</c:v>
                </c:pt>
                <c:pt idx="2088">
                  <c:v>24.51</c:v>
                </c:pt>
                <c:pt idx="2089">
                  <c:v>23.844999999999999</c:v>
                </c:pt>
                <c:pt idx="2090">
                  <c:v>15.68</c:v>
                </c:pt>
                <c:pt idx="2091">
                  <c:v>32.395000000000003</c:v>
                </c:pt>
                <c:pt idx="2092">
                  <c:v>23.655000000000001</c:v>
                </c:pt>
                <c:pt idx="2093">
                  <c:v>28.4</c:v>
                </c:pt>
                <c:pt idx="2094">
                  <c:v>35.42</c:v>
                </c:pt>
                <c:pt idx="2095">
                  <c:v>26.18</c:v>
                </c:pt>
                <c:pt idx="2096">
                  <c:v>20.8</c:v>
                </c:pt>
                <c:pt idx="2097">
                  <c:v>15.82</c:v>
                </c:pt>
                <c:pt idx="2098">
                  <c:v>17.670000000000002</c:v>
                </c:pt>
                <c:pt idx="2099">
                  <c:v>31.92</c:v>
                </c:pt>
                <c:pt idx="2100">
                  <c:v>28.975000000000001</c:v>
                </c:pt>
                <c:pt idx="2101">
                  <c:v>31.73</c:v>
                </c:pt>
                <c:pt idx="2102">
                  <c:v>28.88</c:v>
                </c:pt>
                <c:pt idx="2103">
                  <c:v>25.555</c:v>
                </c:pt>
                <c:pt idx="2104">
                  <c:v>37.29</c:v>
                </c:pt>
                <c:pt idx="2105">
                  <c:v>40.28</c:v>
                </c:pt>
                <c:pt idx="2106">
                  <c:v>40.185000000000002</c:v>
                </c:pt>
                <c:pt idx="2107">
                  <c:v>23.57</c:v>
                </c:pt>
                <c:pt idx="2108">
                  <c:v>35.625</c:v>
                </c:pt>
                <c:pt idx="2109">
                  <c:v>33.155000000000001</c:v>
                </c:pt>
                <c:pt idx="2110">
                  <c:v>31.92</c:v>
                </c:pt>
                <c:pt idx="2111">
                  <c:v>30.305</c:v>
                </c:pt>
                <c:pt idx="2112">
                  <c:v>30.114999999999998</c:v>
                </c:pt>
                <c:pt idx="2113">
                  <c:v>24.09</c:v>
                </c:pt>
                <c:pt idx="2114">
                  <c:v>28.215</c:v>
                </c:pt>
                <c:pt idx="2115">
                  <c:v>26.315000000000001</c:v>
                </c:pt>
                <c:pt idx="2116">
                  <c:v>25.08</c:v>
                </c:pt>
                <c:pt idx="2117">
                  <c:v>15.41</c:v>
                </c:pt>
                <c:pt idx="2118">
                  <c:v>23.83</c:v>
                </c:pt>
                <c:pt idx="2119">
                  <c:v>36</c:v>
                </c:pt>
                <c:pt idx="2120">
                  <c:v>28.82</c:v>
                </c:pt>
                <c:pt idx="2121">
                  <c:v>28.05</c:v>
                </c:pt>
                <c:pt idx="2122">
                  <c:v>27.1</c:v>
                </c:pt>
                <c:pt idx="2123">
                  <c:v>24.3</c:v>
                </c:pt>
                <c:pt idx="2124">
                  <c:v>30.72</c:v>
                </c:pt>
                <c:pt idx="2125">
                  <c:v>37.43</c:v>
                </c:pt>
                <c:pt idx="2126">
                  <c:v>25.74</c:v>
                </c:pt>
                <c:pt idx="2127">
                  <c:v>36.575000000000003</c:v>
                </c:pt>
                <c:pt idx="2128">
                  <c:v>35.15</c:v>
                </c:pt>
                <c:pt idx="2129">
                  <c:v>32.11</c:v>
                </c:pt>
                <c:pt idx="2130">
                  <c:v>30.495000000000001</c:v>
                </c:pt>
                <c:pt idx="2131">
                  <c:v>29.24</c:v>
                </c:pt>
                <c:pt idx="2132">
                  <c:v>22.515000000000001</c:v>
                </c:pt>
                <c:pt idx="2133">
                  <c:v>15.65</c:v>
                </c:pt>
                <c:pt idx="2134">
                  <c:v>27.36</c:v>
                </c:pt>
                <c:pt idx="2135">
                  <c:v>22.3</c:v>
                </c:pt>
                <c:pt idx="2136">
                  <c:v>26.03</c:v>
                </c:pt>
                <c:pt idx="2137">
                  <c:v>27.74</c:v>
                </c:pt>
                <c:pt idx="2138">
                  <c:v>32.11</c:v>
                </c:pt>
                <c:pt idx="2139">
                  <c:v>25.175000000000001</c:v>
                </c:pt>
                <c:pt idx="2140">
                  <c:v>39.49</c:v>
                </c:pt>
                <c:pt idx="2141">
                  <c:v>34.869999999999997</c:v>
                </c:pt>
                <c:pt idx="2142">
                  <c:v>34.6</c:v>
                </c:pt>
                <c:pt idx="2143">
                  <c:v>25.8</c:v>
                </c:pt>
                <c:pt idx="2144">
                  <c:v>35.86</c:v>
                </c:pt>
                <c:pt idx="2145">
                  <c:v>40.47</c:v>
                </c:pt>
                <c:pt idx="2146">
                  <c:v>32.01</c:v>
                </c:pt>
                <c:pt idx="2147">
                  <c:v>33</c:v>
                </c:pt>
                <c:pt idx="2148">
                  <c:v>29.3</c:v>
                </c:pt>
                <c:pt idx="2149">
                  <c:v>25.8</c:v>
                </c:pt>
                <c:pt idx="2150">
                  <c:v>23.4</c:v>
                </c:pt>
                <c:pt idx="2151">
                  <c:v>27.93</c:v>
                </c:pt>
                <c:pt idx="2152">
                  <c:v>22</c:v>
                </c:pt>
                <c:pt idx="2153">
                  <c:v>36.86</c:v>
                </c:pt>
                <c:pt idx="2154">
                  <c:v>31.254999999999999</c:v>
                </c:pt>
                <c:pt idx="2155">
                  <c:v>23.06</c:v>
                </c:pt>
                <c:pt idx="2156">
                  <c:v>28.975000000000001</c:v>
                </c:pt>
                <c:pt idx="2157">
                  <c:v>33.299999999999997</c:v>
                </c:pt>
                <c:pt idx="2158">
                  <c:v>33</c:v>
                </c:pt>
                <c:pt idx="2159">
                  <c:v>31.46</c:v>
                </c:pt>
                <c:pt idx="2160">
                  <c:v>29.6</c:v>
                </c:pt>
                <c:pt idx="2161">
                  <c:v>22.05</c:v>
                </c:pt>
                <c:pt idx="2162">
                  <c:v>27.06</c:v>
                </c:pt>
                <c:pt idx="2163">
                  <c:v>20.49</c:v>
                </c:pt>
                <c:pt idx="2164">
                  <c:v>28.4</c:v>
                </c:pt>
                <c:pt idx="2165">
                  <c:v>41.91</c:v>
                </c:pt>
                <c:pt idx="2166">
                  <c:v>24.6</c:v>
                </c:pt>
                <c:pt idx="2167">
                  <c:v>20.9</c:v>
                </c:pt>
                <c:pt idx="2168">
                  <c:v>34.4</c:v>
                </c:pt>
                <c:pt idx="2169">
                  <c:v>32.56</c:v>
                </c:pt>
                <c:pt idx="2170">
                  <c:v>27.98</c:v>
                </c:pt>
                <c:pt idx="2171">
                  <c:v>26.51</c:v>
                </c:pt>
                <c:pt idx="2172">
                  <c:v>29.734999999999999</c:v>
                </c:pt>
                <c:pt idx="2173">
                  <c:v>40.5</c:v>
                </c:pt>
                <c:pt idx="2174">
                  <c:v>25.64</c:v>
                </c:pt>
                <c:pt idx="2175">
                  <c:v>32.9</c:v>
                </c:pt>
                <c:pt idx="2176">
                  <c:v>29.8</c:v>
                </c:pt>
                <c:pt idx="2177">
                  <c:v>28.9</c:v>
                </c:pt>
                <c:pt idx="2178">
                  <c:v>24.7</c:v>
                </c:pt>
                <c:pt idx="2179">
                  <c:v>20.6</c:v>
                </c:pt>
                <c:pt idx="2180">
                  <c:v>18.600000000000001</c:v>
                </c:pt>
                <c:pt idx="2181">
                  <c:v>17.8</c:v>
                </c:pt>
                <c:pt idx="2182">
                  <c:v>35.200000000000003</c:v>
                </c:pt>
                <c:pt idx="2183">
                  <c:v>33.770000000000003</c:v>
                </c:pt>
                <c:pt idx="2184">
                  <c:v>30.03</c:v>
                </c:pt>
                <c:pt idx="2185">
                  <c:v>29.37</c:v>
                </c:pt>
                <c:pt idx="2186">
                  <c:v>28.5</c:v>
                </c:pt>
                <c:pt idx="2187">
                  <c:v>23.32</c:v>
                </c:pt>
                <c:pt idx="2188">
                  <c:v>26.125</c:v>
                </c:pt>
                <c:pt idx="2189">
                  <c:v>25.46</c:v>
                </c:pt>
                <c:pt idx="2190">
                  <c:v>23.75</c:v>
                </c:pt>
                <c:pt idx="2191">
                  <c:v>23.085000000000001</c:v>
                </c:pt>
                <c:pt idx="2192">
                  <c:v>22.99</c:v>
                </c:pt>
                <c:pt idx="2193">
                  <c:v>21.47</c:v>
                </c:pt>
                <c:pt idx="2194">
                  <c:v>15.96</c:v>
                </c:pt>
                <c:pt idx="2195">
                  <c:v>39.5</c:v>
                </c:pt>
                <c:pt idx="2196">
                  <c:v>33.770000000000003</c:v>
                </c:pt>
                <c:pt idx="2197">
                  <c:v>26.84</c:v>
                </c:pt>
                <c:pt idx="2198">
                  <c:v>35.53</c:v>
                </c:pt>
                <c:pt idx="2199">
                  <c:v>30.59</c:v>
                </c:pt>
                <c:pt idx="2200">
                  <c:v>30.59</c:v>
                </c:pt>
                <c:pt idx="2201">
                  <c:v>27.835000000000001</c:v>
                </c:pt>
                <c:pt idx="2202">
                  <c:v>40.26</c:v>
                </c:pt>
                <c:pt idx="2203">
                  <c:v>39.82</c:v>
                </c:pt>
                <c:pt idx="2204">
                  <c:v>39.159999999999997</c:v>
                </c:pt>
                <c:pt idx="2205">
                  <c:v>25.555</c:v>
                </c:pt>
                <c:pt idx="2206">
                  <c:v>25.175000000000001</c:v>
                </c:pt>
                <c:pt idx="2207">
                  <c:v>38.28</c:v>
                </c:pt>
                <c:pt idx="2208">
                  <c:v>38.17</c:v>
                </c:pt>
                <c:pt idx="2209">
                  <c:v>36.85</c:v>
                </c:pt>
                <c:pt idx="2210">
                  <c:v>22.61</c:v>
                </c:pt>
                <c:pt idx="2211">
                  <c:v>21.754999999999999</c:v>
                </c:pt>
                <c:pt idx="2212">
                  <c:v>20.425000000000001</c:v>
                </c:pt>
                <c:pt idx="2213">
                  <c:v>31.35</c:v>
                </c:pt>
                <c:pt idx="2214">
                  <c:v>31.13</c:v>
                </c:pt>
                <c:pt idx="2215">
                  <c:v>17.48</c:v>
                </c:pt>
                <c:pt idx="2216">
                  <c:v>22.57</c:v>
                </c:pt>
                <c:pt idx="2217">
                  <c:v>26.73</c:v>
                </c:pt>
                <c:pt idx="2218">
                  <c:v>20.79</c:v>
                </c:pt>
                <c:pt idx="2219">
                  <c:v>20.149999999999999</c:v>
                </c:pt>
                <c:pt idx="2220">
                  <c:v>36.85</c:v>
                </c:pt>
                <c:pt idx="2221">
                  <c:v>35.53</c:v>
                </c:pt>
                <c:pt idx="2222">
                  <c:v>31.1</c:v>
                </c:pt>
                <c:pt idx="2223">
                  <c:v>23.21</c:v>
                </c:pt>
                <c:pt idx="2224">
                  <c:v>18.36</c:v>
                </c:pt>
                <c:pt idx="2225">
                  <c:v>15.92</c:v>
                </c:pt>
                <c:pt idx="2226">
                  <c:v>15.17</c:v>
                </c:pt>
                <c:pt idx="2227">
                  <c:v>16.63</c:v>
                </c:pt>
                <c:pt idx="2228">
                  <c:v>19.39</c:v>
                </c:pt>
                <c:pt idx="2229">
                  <c:v>17.34</c:v>
                </c:pt>
                <c:pt idx="2230">
                  <c:v>17.940000000000001</c:v>
                </c:pt>
                <c:pt idx="2231">
                  <c:v>16.670000000000002</c:v>
                </c:pt>
                <c:pt idx="2232">
                  <c:v>20.58</c:v>
                </c:pt>
                <c:pt idx="2233">
                  <c:v>16.5</c:v>
                </c:pt>
                <c:pt idx="2234">
                  <c:v>15.41</c:v>
                </c:pt>
                <c:pt idx="2235">
                  <c:v>24.59</c:v>
                </c:pt>
                <c:pt idx="2236">
                  <c:v>33.33</c:v>
                </c:pt>
                <c:pt idx="2237">
                  <c:v>18.5</c:v>
                </c:pt>
                <c:pt idx="2238">
                  <c:v>18.579999999999998</c:v>
                </c:pt>
                <c:pt idx="2239">
                  <c:v>16.64</c:v>
                </c:pt>
                <c:pt idx="2240">
                  <c:v>19.329999999999998</c:v>
                </c:pt>
                <c:pt idx="2241">
                  <c:v>21.26</c:v>
                </c:pt>
                <c:pt idx="2242">
                  <c:v>15.6</c:v>
                </c:pt>
                <c:pt idx="2243">
                  <c:v>24.39</c:v>
                </c:pt>
                <c:pt idx="2244">
                  <c:v>24.75</c:v>
                </c:pt>
                <c:pt idx="2245">
                  <c:v>20.88</c:v>
                </c:pt>
                <c:pt idx="2246">
                  <c:v>20.43</c:v>
                </c:pt>
                <c:pt idx="2247">
                  <c:v>15.18</c:v>
                </c:pt>
                <c:pt idx="2248">
                  <c:v>15.12</c:v>
                </c:pt>
                <c:pt idx="2249">
                  <c:v>23.88</c:v>
                </c:pt>
                <c:pt idx="2250">
                  <c:v>16.13</c:v>
                </c:pt>
                <c:pt idx="2251">
                  <c:v>24.09</c:v>
                </c:pt>
                <c:pt idx="2252">
                  <c:v>19.43</c:v>
                </c:pt>
                <c:pt idx="2253">
                  <c:v>15.22</c:v>
                </c:pt>
                <c:pt idx="2254">
                  <c:v>20.72</c:v>
                </c:pt>
                <c:pt idx="2255">
                  <c:v>35.4</c:v>
                </c:pt>
                <c:pt idx="2256">
                  <c:v>34.4</c:v>
                </c:pt>
                <c:pt idx="2257">
                  <c:v>34.1</c:v>
                </c:pt>
                <c:pt idx="2258">
                  <c:v>30.4</c:v>
                </c:pt>
                <c:pt idx="2259">
                  <c:v>28.7</c:v>
                </c:pt>
                <c:pt idx="2260">
                  <c:v>17.440000000000001</c:v>
                </c:pt>
                <c:pt idx="2261">
                  <c:v>27.6</c:v>
                </c:pt>
                <c:pt idx="2262">
                  <c:v>20.7</c:v>
                </c:pt>
                <c:pt idx="2263">
                  <c:v>20.3</c:v>
                </c:pt>
                <c:pt idx="2264">
                  <c:v>19.8</c:v>
                </c:pt>
                <c:pt idx="2265">
                  <c:v>21.87</c:v>
                </c:pt>
                <c:pt idx="2266">
                  <c:v>16.600000000000001</c:v>
                </c:pt>
                <c:pt idx="2267">
                  <c:v>21.98</c:v>
                </c:pt>
                <c:pt idx="2268">
                  <c:v>19.7</c:v>
                </c:pt>
                <c:pt idx="2269">
                  <c:v>19.21</c:v>
                </c:pt>
                <c:pt idx="2270">
                  <c:v>19.3</c:v>
                </c:pt>
                <c:pt idx="2271">
                  <c:v>16.22</c:v>
                </c:pt>
                <c:pt idx="2272">
                  <c:v>17.12</c:v>
                </c:pt>
                <c:pt idx="2273">
                  <c:v>19.07</c:v>
                </c:pt>
                <c:pt idx="2274">
                  <c:v>15.56</c:v>
                </c:pt>
                <c:pt idx="2275">
                  <c:v>22.76</c:v>
                </c:pt>
                <c:pt idx="2276">
                  <c:v>22.79</c:v>
                </c:pt>
                <c:pt idx="2277">
                  <c:v>17.41</c:v>
                </c:pt>
                <c:pt idx="2278">
                  <c:v>19.32</c:v>
                </c:pt>
                <c:pt idx="2279">
                  <c:v>18.25</c:v>
                </c:pt>
                <c:pt idx="2280">
                  <c:v>53.13</c:v>
                </c:pt>
                <c:pt idx="2281">
                  <c:v>20.46</c:v>
                </c:pt>
                <c:pt idx="2282">
                  <c:v>43.01</c:v>
                </c:pt>
                <c:pt idx="2283">
                  <c:v>15.01</c:v>
                </c:pt>
                <c:pt idx="2284">
                  <c:v>41.14</c:v>
                </c:pt>
                <c:pt idx="2285">
                  <c:v>16.55</c:v>
                </c:pt>
                <c:pt idx="2286">
                  <c:v>37.29</c:v>
                </c:pt>
                <c:pt idx="2287">
                  <c:v>16.739999999999998</c:v>
                </c:pt>
                <c:pt idx="2288">
                  <c:v>34.43</c:v>
                </c:pt>
                <c:pt idx="2289">
                  <c:v>34.1</c:v>
                </c:pt>
                <c:pt idx="2290">
                  <c:v>19.3</c:v>
                </c:pt>
                <c:pt idx="2291">
                  <c:v>33.659999999999997</c:v>
                </c:pt>
                <c:pt idx="2292">
                  <c:v>33.33</c:v>
                </c:pt>
                <c:pt idx="2293">
                  <c:v>21.84</c:v>
                </c:pt>
                <c:pt idx="2294">
                  <c:v>16.87</c:v>
                </c:pt>
                <c:pt idx="2295">
                  <c:v>30.14</c:v>
                </c:pt>
                <c:pt idx="2296">
                  <c:v>23.21</c:v>
                </c:pt>
                <c:pt idx="2297">
                  <c:v>17.170000000000002</c:v>
                </c:pt>
                <c:pt idx="2298">
                  <c:v>15.61</c:v>
                </c:pt>
                <c:pt idx="2299">
                  <c:v>17.98</c:v>
                </c:pt>
                <c:pt idx="2300">
                  <c:v>21.64</c:v>
                </c:pt>
                <c:pt idx="2301">
                  <c:v>16.399999999999999</c:v>
                </c:pt>
                <c:pt idx="2302">
                  <c:v>15.77</c:v>
                </c:pt>
                <c:pt idx="2303">
                  <c:v>18.27</c:v>
                </c:pt>
                <c:pt idx="2304">
                  <c:v>16.489999999999998</c:v>
                </c:pt>
                <c:pt idx="2305">
                  <c:v>16.14</c:v>
                </c:pt>
                <c:pt idx="2306">
                  <c:v>20.85</c:v>
                </c:pt>
                <c:pt idx="2307">
                  <c:v>15.88</c:v>
                </c:pt>
                <c:pt idx="2308">
                  <c:v>20.66</c:v>
                </c:pt>
                <c:pt idx="2309">
                  <c:v>20.399999999999999</c:v>
                </c:pt>
                <c:pt idx="2310">
                  <c:v>25.19</c:v>
                </c:pt>
                <c:pt idx="2311">
                  <c:v>20.54</c:v>
                </c:pt>
                <c:pt idx="2312">
                  <c:v>20.13</c:v>
                </c:pt>
                <c:pt idx="2313">
                  <c:v>18.93</c:v>
                </c:pt>
                <c:pt idx="2314">
                  <c:v>24.14</c:v>
                </c:pt>
                <c:pt idx="2315">
                  <c:v>25.03</c:v>
                </c:pt>
                <c:pt idx="2316">
                  <c:v>20.47</c:v>
                </c:pt>
                <c:pt idx="2317">
                  <c:v>18.82</c:v>
                </c:pt>
                <c:pt idx="2318">
                  <c:v>17.079999999999998</c:v>
                </c:pt>
                <c:pt idx="2319">
                  <c:v>19.21</c:v>
                </c:pt>
                <c:pt idx="2320">
                  <c:v>17.86</c:v>
                </c:pt>
                <c:pt idx="2321">
                  <c:v>21.38</c:v>
                </c:pt>
                <c:pt idx="2322">
                  <c:v>23.35</c:v>
                </c:pt>
                <c:pt idx="2323">
                  <c:v>22.24</c:v>
                </c:pt>
                <c:pt idx="2324">
                  <c:v>24.76</c:v>
                </c:pt>
                <c:pt idx="2325">
                  <c:v>20.100000000000001</c:v>
                </c:pt>
                <c:pt idx="2326">
                  <c:v>21.77</c:v>
                </c:pt>
                <c:pt idx="2327">
                  <c:v>17.82</c:v>
                </c:pt>
                <c:pt idx="2328">
                  <c:v>17.07</c:v>
                </c:pt>
                <c:pt idx="2329">
                  <c:v>22.24</c:v>
                </c:pt>
                <c:pt idx="2330">
                  <c:v>22.34</c:v>
                </c:pt>
                <c:pt idx="2331">
                  <c:v>17.7</c:v>
                </c:pt>
                <c:pt idx="2332">
                  <c:v>16.47</c:v>
                </c:pt>
                <c:pt idx="2333">
                  <c:v>17.600000000000001</c:v>
                </c:pt>
                <c:pt idx="2334">
                  <c:v>17.579999999999998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31-491A-934A-69D3734136B3}"/>
            </c:ext>
          </c:extLst>
        </c:ser>
        <c:ser>
          <c:idx val="1"/>
          <c:order val="1"/>
          <c:tx>
            <c:strRef>
              <c:f>'SCATTER PLOT AND LINE'!$D$1</c:f>
              <c:strCache>
                <c:ptCount val="1"/>
                <c:pt idx="0">
                  <c:v>HBA1C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 AND LINE'!#REF!</c:f>
            </c:numRef>
          </c:xVal>
          <c:yVal>
            <c:numRef>
              <c:f>'SCATTER PLOT AND LINE'!$D$2:$D$2336</c:f>
              <c:numCache>
                <c:formatCode>General</c:formatCode>
                <c:ptCount val="2335"/>
                <c:pt idx="0">
                  <c:v>7.47</c:v>
                </c:pt>
                <c:pt idx="1">
                  <c:v>5.77</c:v>
                </c:pt>
                <c:pt idx="2">
                  <c:v>11.87</c:v>
                </c:pt>
                <c:pt idx="3">
                  <c:v>6.05</c:v>
                </c:pt>
                <c:pt idx="4">
                  <c:v>5.45</c:v>
                </c:pt>
                <c:pt idx="5">
                  <c:v>6.59</c:v>
                </c:pt>
                <c:pt idx="6">
                  <c:v>6.07</c:v>
                </c:pt>
                <c:pt idx="7">
                  <c:v>7.93</c:v>
                </c:pt>
                <c:pt idx="8">
                  <c:v>9.58</c:v>
                </c:pt>
                <c:pt idx="9">
                  <c:v>10.79</c:v>
                </c:pt>
                <c:pt idx="10">
                  <c:v>5.96</c:v>
                </c:pt>
                <c:pt idx="11">
                  <c:v>11.9</c:v>
                </c:pt>
                <c:pt idx="12">
                  <c:v>8.41</c:v>
                </c:pt>
                <c:pt idx="13">
                  <c:v>7.02</c:v>
                </c:pt>
                <c:pt idx="14">
                  <c:v>7.59</c:v>
                </c:pt>
                <c:pt idx="15">
                  <c:v>11.32</c:v>
                </c:pt>
                <c:pt idx="16">
                  <c:v>7.67</c:v>
                </c:pt>
                <c:pt idx="17">
                  <c:v>7.29</c:v>
                </c:pt>
                <c:pt idx="18">
                  <c:v>4.72</c:v>
                </c:pt>
                <c:pt idx="19">
                  <c:v>11.41</c:v>
                </c:pt>
                <c:pt idx="20">
                  <c:v>11.5</c:v>
                </c:pt>
                <c:pt idx="21">
                  <c:v>6.22</c:v>
                </c:pt>
                <c:pt idx="22">
                  <c:v>11.38</c:v>
                </c:pt>
                <c:pt idx="23">
                  <c:v>7.89</c:v>
                </c:pt>
                <c:pt idx="24">
                  <c:v>4.38</c:v>
                </c:pt>
                <c:pt idx="25">
                  <c:v>7.01</c:v>
                </c:pt>
                <c:pt idx="26">
                  <c:v>11.88</c:v>
                </c:pt>
                <c:pt idx="27">
                  <c:v>5.19</c:v>
                </c:pt>
                <c:pt idx="28">
                  <c:v>6.74</c:v>
                </c:pt>
                <c:pt idx="29">
                  <c:v>8.44</c:v>
                </c:pt>
                <c:pt idx="30">
                  <c:v>8.7100000000000009</c:v>
                </c:pt>
                <c:pt idx="31">
                  <c:v>5.08</c:v>
                </c:pt>
                <c:pt idx="32">
                  <c:v>6.86</c:v>
                </c:pt>
                <c:pt idx="33">
                  <c:v>5.95</c:v>
                </c:pt>
                <c:pt idx="34">
                  <c:v>6.09</c:v>
                </c:pt>
                <c:pt idx="35">
                  <c:v>11.75</c:v>
                </c:pt>
                <c:pt idx="36">
                  <c:v>7.37</c:v>
                </c:pt>
                <c:pt idx="37">
                  <c:v>11.91</c:v>
                </c:pt>
                <c:pt idx="38">
                  <c:v>6.52</c:v>
                </c:pt>
                <c:pt idx="39">
                  <c:v>5.14</c:v>
                </c:pt>
                <c:pt idx="40">
                  <c:v>4.1900000000000004</c:v>
                </c:pt>
                <c:pt idx="41">
                  <c:v>11.68</c:v>
                </c:pt>
                <c:pt idx="42">
                  <c:v>6.98</c:v>
                </c:pt>
                <c:pt idx="43">
                  <c:v>8.34</c:v>
                </c:pt>
                <c:pt idx="44">
                  <c:v>8.49</c:v>
                </c:pt>
                <c:pt idx="45">
                  <c:v>5.34</c:v>
                </c:pt>
                <c:pt idx="46">
                  <c:v>4.43</c:v>
                </c:pt>
                <c:pt idx="47">
                  <c:v>4.47</c:v>
                </c:pt>
                <c:pt idx="48">
                  <c:v>4.82</c:v>
                </c:pt>
                <c:pt idx="49">
                  <c:v>5.51</c:v>
                </c:pt>
                <c:pt idx="50">
                  <c:v>10.87</c:v>
                </c:pt>
                <c:pt idx="51">
                  <c:v>9.34</c:v>
                </c:pt>
                <c:pt idx="52">
                  <c:v>5.03</c:v>
                </c:pt>
                <c:pt idx="53">
                  <c:v>11.05</c:v>
                </c:pt>
                <c:pt idx="54">
                  <c:v>11.95</c:v>
                </c:pt>
                <c:pt idx="55">
                  <c:v>7.72</c:v>
                </c:pt>
                <c:pt idx="56">
                  <c:v>5.75</c:v>
                </c:pt>
                <c:pt idx="57">
                  <c:v>11.89</c:v>
                </c:pt>
                <c:pt idx="58">
                  <c:v>6.2</c:v>
                </c:pt>
                <c:pt idx="59">
                  <c:v>10.61</c:v>
                </c:pt>
                <c:pt idx="60">
                  <c:v>6.04</c:v>
                </c:pt>
                <c:pt idx="61">
                  <c:v>9.33</c:v>
                </c:pt>
                <c:pt idx="62">
                  <c:v>11.47</c:v>
                </c:pt>
                <c:pt idx="63">
                  <c:v>7.02</c:v>
                </c:pt>
                <c:pt idx="64">
                  <c:v>8.8000000000000007</c:v>
                </c:pt>
                <c:pt idx="65">
                  <c:v>8.68</c:v>
                </c:pt>
                <c:pt idx="66">
                  <c:v>6.12</c:v>
                </c:pt>
                <c:pt idx="67">
                  <c:v>5.4</c:v>
                </c:pt>
                <c:pt idx="68">
                  <c:v>4.3600000000000003</c:v>
                </c:pt>
                <c:pt idx="69">
                  <c:v>9.77</c:v>
                </c:pt>
                <c:pt idx="70">
                  <c:v>4.25</c:v>
                </c:pt>
                <c:pt idx="71">
                  <c:v>4.76</c:v>
                </c:pt>
                <c:pt idx="72">
                  <c:v>6.22</c:v>
                </c:pt>
                <c:pt idx="73">
                  <c:v>7.96</c:v>
                </c:pt>
                <c:pt idx="74">
                  <c:v>10.92</c:v>
                </c:pt>
                <c:pt idx="75">
                  <c:v>11.51</c:v>
                </c:pt>
                <c:pt idx="76">
                  <c:v>5.99</c:v>
                </c:pt>
                <c:pt idx="77">
                  <c:v>11.57</c:v>
                </c:pt>
                <c:pt idx="78">
                  <c:v>6.67</c:v>
                </c:pt>
                <c:pt idx="79">
                  <c:v>9.1999999999999993</c:v>
                </c:pt>
                <c:pt idx="80">
                  <c:v>5.1100000000000003</c:v>
                </c:pt>
                <c:pt idx="81">
                  <c:v>5.34</c:v>
                </c:pt>
                <c:pt idx="82">
                  <c:v>4.03</c:v>
                </c:pt>
                <c:pt idx="83">
                  <c:v>4.2300000000000004</c:v>
                </c:pt>
                <c:pt idx="84">
                  <c:v>4.0599999999999996</c:v>
                </c:pt>
                <c:pt idx="85">
                  <c:v>4.68</c:v>
                </c:pt>
                <c:pt idx="86">
                  <c:v>4.34</c:v>
                </c:pt>
                <c:pt idx="87">
                  <c:v>10.51</c:v>
                </c:pt>
                <c:pt idx="88">
                  <c:v>5.84</c:v>
                </c:pt>
                <c:pt idx="89">
                  <c:v>5.41</c:v>
                </c:pt>
                <c:pt idx="90">
                  <c:v>6.06</c:v>
                </c:pt>
                <c:pt idx="91">
                  <c:v>4.22</c:v>
                </c:pt>
                <c:pt idx="92">
                  <c:v>5.12</c:v>
                </c:pt>
                <c:pt idx="93">
                  <c:v>4.57</c:v>
                </c:pt>
                <c:pt idx="94">
                  <c:v>9.58</c:v>
                </c:pt>
                <c:pt idx="95">
                  <c:v>9.7799999999999994</c:v>
                </c:pt>
                <c:pt idx="96">
                  <c:v>4.1100000000000003</c:v>
                </c:pt>
                <c:pt idx="97">
                  <c:v>4.0199999999999996</c:v>
                </c:pt>
                <c:pt idx="98">
                  <c:v>6.92</c:v>
                </c:pt>
                <c:pt idx="99">
                  <c:v>4.84</c:v>
                </c:pt>
                <c:pt idx="100">
                  <c:v>8</c:v>
                </c:pt>
                <c:pt idx="101">
                  <c:v>8.77</c:v>
                </c:pt>
                <c:pt idx="102">
                  <c:v>4.96</c:v>
                </c:pt>
                <c:pt idx="103">
                  <c:v>4.43</c:v>
                </c:pt>
                <c:pt idx="104">
                  <c:v>5.82</c:v>
                </c:pt>
                <c:pt idx="105">
                  <c:v>6.03</c:v>
                </c:pt>
                <c:pt idx="106">
                  <c:v>9.27</c:v>
                </c:pt>
                <c:pt idx="107">
                  <c:v>5.53</c:v>
                </c:pt>
                <c:pt idx="108">
                  <c:v>5.07</c:v>
                </c:pt>
                <c:pt idx="109">
                  <c:v>11.17</c:v>
                </c:pt>
                <c:pt idx="110">
                  <c:v>6.14</c:v>
                </c:pt>
                <c:pt idx="111">
                  <c:v>6.26</c:v>
                </c:pt>
                <c:pt idx="112">
                  <c:v>4.72</c:v>
                </c:pt>
                <c:pt idx="113">
                  <c:v>5.18</c:v>
                </c:pt>
                <c:pt idx="114">
                  <c:v>9.4</c:v>
                </c:pt>
                <c:pt idx="115">
                  <c:v>6.29</c:v>
                </c:pt>
                <c:pt idx="116">
                  <c:v>6.04</c:v>
                </c:pt>
                <c:pt idx="117">
                  <c:v>10.55</c:v>
                </c:pt>
                <c:pt idx="118">
                  <c:v>5.09</c:v>
                </c:pt>
                <c:pt idx="119">
                  <c:v>5.2</c:v>
                </c:pt>
                <c:pt idx="120">
                  <c:v>8.4499999999999993</c:v>
                </c:pt>
                <c:pt idx="121">
                  <c:v>9.5399999999999991</c:v>
                </c:pt>
                <c:pt idx="122">
                  <c:v>4.99</c:v>
                </c:pt>
                <c:pt idx="123">
                  <c:v>10.54</c:v>
                </c:pt>
                <c:pt idx="124">
                  <c:v>4.54</c:v>
                </c:pt>
                <c:pt idx="125">
                  <c:v>6.29</c:v>
                </c:pt>
                <c:pt idx="126">
                  <c:v>9.51</c:v>
                </c:pt>
                <c:pt idx="127">
                  <c:v>4.72</c:v>
                </c:pt>
                <c:pt idx="128">
                  <c:v>5.91</c:v>
                </c:pt>
                <c:pt idx="129">
                  <c:v>9.58</c:v>
                </c:pt>
                <c:pt idx="130">
                  <c:v>5.77</c:v>
                </c:pt>
                <c:pt idx="131">
                  <c:v>4.38</c:v>
                </c:pt>
                <c:pt idx="132">
                  <c:v>5.65</c:v>
                </c:pt>
                <c:pt idx="133">
                  <c:v>7.54</c:v>
                </c:pt>
                <c:pt idx="134">
                  <c:v>5.1100000000000003</c:v>
                </c:pt>
                <c:pt idx="135">
                  <c:v>4.25</c:v>
                </c:pt>
                <c:pt idx="136">
                  <c:v>5.55</c:v>
                </c:pt>
                <c:pt idx="137">
                  <c:v>5.78</c:v>
                </c:pt>
                <c:pt idx="138">
                  <c:v>5.28</c:v>
                </c:pt>
                <c:pt idx="139">
                  <c:v>5.39</c:v>
                </c:pt>
                <c:pt idx="140">
                  <c:v>8.01</c:v>
                </c:pt>
                <c:pt idx="141">
                  <c:v>5.21</c:v>
                </c:pt>
                <c:pt idx="142">
                  <c:v>6.27</c:v>
                </c:pt>
                <c:pt idx="143">
                  <c:v>10.73</c:v>
                </c:pt>
                <c:pt idx="144">
                  <c:v>10.52</c:v>
                </c:pt>
                <c:pt idx="145">
                  <c:v>11.82</c:v>
                </c:pt>
                <c:pt idx="146">
                  <c:v>6.76</c:v>
                </c:pt>
                <c:pt idx="147">
                  <c:v>5.62</c:v>
                </c:pt>
                <c:pt idx="148">
                  <c:v>4.1900000000000004</c:v>
                </c:pt>
                <c:pt idx="149">
                  <c:v>5.32</c:v>
                </c:pt>
                <c:pt idx="150">
                  <c:v>4.46</c:v>
                </c:pt>
                <c:pt idx="151">
                  <c:v>5.65</c:v>
                </c:pt>
                <c:pt idx="152">
                  <c:v>6.04</c:v>
                </c:pt>
                <c:pt idx="153">
                  <c:v>5.76</c:v>
                </c:pt>
                <c:pt idx="154">
                  <c:v>4.3600000000000003</c:v>
                </c:pt>
                <c:pt idx="155">
                  <c:v>4.76</c:v>
                </c:pt>
                <c:pt idx="156">
                  <c:v>10.82</c:v>
                </c:pt>
                <c:pt idx="157">
                  <c:v>4.01</c:v>
                </c:pt>
                <c:pt idx="158">
                  <c:v>5.12</c:v>
                </c:pt>
                <c:pt idx="159">
                  <c:v>10.54</c:v>
                </c:pt>
                <c:pt idx="160">
                  <c:v>4.21</c:v>
                </c:pt>
                <c:pt idx="161">
                  <c:v>5.42</c:v>
                </c:pt>
                <c:pt idx="162">
                  <c:v>4.28</c:v>
                </c:pt>
                <c:pt idx="163">
                  <c:v>8.9</c:v>
                </c:pt>
                <c:pt idx="164">
                  <c:v>4.8899999999999997</c:v>
                </c:pt>
                <c:pt idx="165">
                  <c:v>4.29</c:v>
                </c:pt>
                <c:pt idx="166">
                  <c:v>8</c:v>
                </c:pt>
                <c:pt idx="167">
                  <c:v>4.67</c:v>
                </c:pt>
                <c:pt idx="168">
                  <c:v>4.5</c:v>
                </c:pt>
                <c:pt idx="169">
                  <c:v>6.32</c:v>
                </c:pt>
                <c:pt idx="170">
                  <c:v>6.1</c:v>
                </c:pt>
                <c:pt idx="171">
                  <c:v>5.4</c:v>
                </c:pt>
                <c:pt idx="172">
                  <c:v>6.24</c:v>
                </c:pt>
                <c:pt idx="173">
                  <c:v>4.45</c:v>
                </c:pt>
                <c:pt idx="174">
                  <c:v>5.22</c:v>
                </c:pt>
                <c:pt idx="175">
                  <c:v>4.6100000000000003</c:v>
                </c:pt>
                <c:pt idx="176">
                  <c:v>6.24</c:v>
                </c:pt>
                <c:pt idx="177">
                  <c:v>10.039999999999999</c:v>
                </c:pt>
                <c:pt idx="178">
                  <c:v>6.09</c:v>
                </c:pt>
                <c:pt idx="179">
                  <c:v>11.4</c:v>
                </c:pt>
                <c:pt idx="180">
                  <c:v>4.29</c:v>
                </c:pt>
                <c:pt idx="181">
                  <c:v>5.7</c:v>
                </c:pt>
                <c:pt idx="182">
                  <c:v>6.09</c:v>
                </c:pt>
                <c:pt idx="183">
                  <c:v>10.67</c:v>
                </c:pt>
                <c:pt idx="184">
                  <c:v>6.75</c:v>
                </c:pt>
                <c:pt idx="185">
                  <c:v>9.26</c:v>
                </c:pt>
                <c:pt idx="186">
                  <c:v>4.2699999999999996</c:v>
                </c:pt>
                <c:pt idx="187">
                  <c:v>11.51</c:v>
                </c:pt>
                <c:pt idx="188">
                  <c:v>7.22</c:v>
                </c:pt>
                <c:pt idx="189">
                  <c:v>4.37</c:v>
                </c:pt>
                <c:pt idx="190">
                  <c:v>11.56</c:v>
                </c:pt>
                <c:pt idx="191">
                  <c:v>8.82</c:v>
                </c:pt>
                <c:pt idx="192">
                  <c:v>4.6900000000000004</c:v>
                </c:pt>
                <c:pt idx="193">
                  <c:v>4.53</c:v>
                </c:pt>
                <c:pt idx="194">
                  <c:v>5.84</c:v>
                </c:pt>
                <c:pt idx="195">
                  <c:v>4.9000000000000004</c:v>
                </c:pt>
                <c:pt idx="196">
                  <c:v>4.3</c:v>
                </c:pt>
                <c:pt idx="197">
                  <c:v>11.34</c:v>
                </c:pt>
                <c:pt idx="198">
                  <c:v>5.88</c:v>
                </c:pt>
                <c:pt idx="199">
                  <c:v>5.01</c:v>
                </c:pt>
                <c:pt idx="200">
                  <c:v>4.4000000000000004</c:v>
                </c:pt>
                <c:pt idx="201">
                  <c:v>6.26</c:v>
                </c:pt>
                <c:pt idx="202">
                  <c:v>10.27</c:v>
                </c:pt>
                <c:pt idx="203">
                  <c:v>5.27</c:v>
                </c:pt>
                <c:pt idx="204">
                  <c:v>10.73</c:v>
                </c:pt>
                <c:pt idx="205">
                  <c:v>4.45</c:v>
                </c:pt>
                <c:pt idx="206">
                  <c:v>5.25</c:v>
                </c:pt>
                <c:pt idx="207">
                  <c:v>9.51</c:v>
                </c:pt>
                <c:pt idx="208">
                  <c:v>11.12</c:v>
                </c:pt>
                <c:pt idx="209">
                  <c:v>4.5599999999999996</c:v>
                </c:pt>
                <c:pt idx="210">
                  <c:v>4.0199999999999996</c:v>
                </c:pt>
                <c:pt idx="211">
                  <c:v>8.7200000000000006</c:v>
                </c:pt>
                <c:pt idx="212">
                  <c:v>6.25</c:v>
                </c:pt>
                <c:pt idx="213">
                  <c:v>7.32</c:v>
                </c:pt>
                <c:pt idx="214">
                  <c:v>4.24</c:v>
                </c:pt>
                <c:pt idx="215">
                  <c:v>6.84</c:v>
                </c:pt>
                <c:pt idx="216">
                  <c:v>5.23</c:v>
                </c:pt>
                <c:pt idx="217">
                  <c:v>9.68</c:v>
                </c:pt>
                <c:pt idx="218">
                  <c:v>6.05</c:v>
                </c:pt>
                <c:pt idx="219">
                  <c:v>6.11</c:v>
                </c:pt>
                <c:pt idx="220">
                  <c:v>10.93</c:v>
                </c:pt>
                <c:pt idx="221">
                  <c:v>5.12</c:v>
                </c:pt>
                <c:pt idx="222">
                  <c:v>5.72</c:v>
                </c:pt>
                <c:pt idx="223">
                  <c:v>11.83</c:v>
                </c:pt>
                <c:pt idx="224">
                  <c:v>4.55</c:v>
                </c:pt>
                <c:pt idx="225">
                  <c:v>4.87</c:v>
                </c:pt>
                <c:pt idx="226">
                  <c:v>4.45</c:v>
                </c:pt>
                <c:pt idx="227">
                  <c:v>9.42</c:v>
                </c:pt>
                <c:pt idx="228">
                  <c:v>5.37</c:v>
                </c:pt>
                <c:pt idx="229">
                  <c:v>4.5999999999999996</c:v>
                </c:pt>
                <c:pt idx="230">
                  <c:v>6.22</c:v>
                </c:pt>
                <c:pt idx="231">
                  <c:v>4.5199999999999996</c:v>
                </c:pt>
                <c:pt idx="232">
                  <c:v>6.18</c:v>
                </c:pt>
                <c:pt idx="233">
                  <c:v>4.4000000000000004</c:v>
                </c:pt>
                <c:pt idx="234">
                  <c:v>6.23</c:v>
                </c:pt>
                <c:pt idx="235">
                  <c:v>5.33</c:v>
                </c:pt>
                <c:pt idx="236">
                  <c:v>4.09</c:v>
                </c:pt>
                <c:pt idx="237">
                  <c:v>5.19</c:v>
                </c:pt>
                <c:pt idx="238">
                  <c:v>4.12</c:v>
                </c:pt>
                <c:pt idx="239">
                  <c:v>5.0999999999999996</c:v>
                </c:pt>
                <c:pt idx="240">
                  <c:v>6.21</c:v>
                </c:pt>
                <c:pt idx="241">
                  <c:v>9.5299999999999994</c:v>
                </c:pt>
                <c:pt idx="242">
                  <c:v>4.6399999999999997</c:v>
                </c:pt>
                <c:pt idx="243">
                  <c:v>5.05</c:v>
                </c:pt>
                <c:pt idx="244">
                  <c:v>10.38</c:v>
                </c:pt>
                <c:pt idx="245">
                  <c:v>8.31</c:v>
                </c:pt>
                <c:pt idx="246">
                  <c:v>7.59</c:v>
                </c:pt>
                <c:pt idx="247">
                  <c:v>5.49</c:v>
                </c:pt>
                <c:pt idx="248">
                  <c:v>11.68</c:v>
                </c:pt>
                <c:pt idx="249">
                  <c:v>4.1900000000000004</c:v>
                </c:pt>
                <c:pt idx="250">
                  <c:v>4.01</c:v>
                </c:pt>
                <c:pt idx="251">
                  <c:v>5.91</c:v>
                </c:pt>
                <c:pt idx="252">
                  <c:v>4.47</c:v>
                </c:pt>
                <c:pt idx="253">
                  <c:v>4.5599999999999996</c:v>
                </c:pt>
                <c:pt idx="254">
                  <c:v>9.9</c:v>
                </c:pt>
                <c:pt idx="255">
                  <c:v>5.1100000000000003</c:v>
                </c:pt>
                <c:pt idx="256">
                  <c:v>5.73</c:v>
                </c:pt>
                <c:pt idx="257">
                  <c:v>6.04</c:v>
                </c:pt>
                <c:pt idx="258">
                  <c:v>5.19</c:v>
                </c:pt>
                <c:pt idx="259">
                  <c:v>5.56</c:v>
                </c:pt>
                <c:pt idx="260">
                  <c:v>8.23</c:v>
                </c:pt>
                <c:pt idx="261">
                  <c:v>9.0299999999999994</c:v>
                </c:pt>
                <c:pt idx="262">
                  <c:v>4.07</c:v>
                </c:pt>
                <c:pt idx="263">
                  <c:v>5.77</c:v>
                </c:pt>
                <c:pt idx="264">
                  <c:v>5.98</c:v>
                </c:pt>
                <c:pt idx="265">
                  <c:v>6.01</c:v>
                </c:pt>
                <c:pt idx="266">
                  <c:v>5.67</c:v>
                </c:pt>
                <c:pt idx="267">
                  <c:v>6.02</c:v>
                </c:pt>
                <c:pt idx="268">
                  <c:v>11.19</c:v>
                </c:pt>
                <c:pt idx="269">
                  <c:v>5.1100000000000003</c:v>
                </c:pt>
                <c:pt idx="270">
                  <c:v>10.85</c:v>
                </c:pt>
                <c:pt idx="271">
                  <c:v>5.24</c:v>
                </c:pt>
                <c:pt idx="272">
                  <c:v>10.08</c:v>
                </c:pt>
                <c:pt idx="273">
                  <c:v>10.97</c:v>
                </c:pt>
                <c:pt idx="274">
                  <c:v>4.9000000000000004</c:v>
                </c:pt>
                <c:pt idx="275">
                  <c:v>5.33</c:v>
                </c:pt>
                <c:pt idx="276">
                  <c:v>4.6100000000000003</c:v>
                </c:pt>
                <c:pt idx="277">
                  <c:v>8.18</c:v>
                </c:pt>
                <c:pt idx="278">
                  <c:v>5.62</c:v>
                </c:pt>
                <c:pt idx="279">
                  <c:v>5.82</c:v>
                </c:pt>
                <c:pt idx="280">
                  <c:v>7.66</c:v>
                </c:pt>
                <c:pt idx="281">
                  <c:v>4.2300000000000004</c:v>
                </c:pt>
                <c:pt idx="282">
                  <c:v>5.58</c:v>
                </c:pt>
                <c:pt idx="283">
                  <c:v>6.26</c:v>
                </c:pt>
                <c:pt idx="284">
                  <c:v>10.6</c:v>
                </c:pt>
                <c:pt idx="285">
                  <c:v>4.78</c:v>
                </c:pt>
                <c:pt idx="286">
                  <c:v>6.03</c:v>
                </c:pt>
                <c:pt idx="287">
                  <c:v>11.55</c:v>
                </c:pt>
                <c:pt idx="288">
                  <c:v>7.59</c:v>
                </c:pt>
                <c:pt idx="289">
                  <c:v>4.26</c:v>
                </c:pt>
                <c:pt idx="290">
                  <c:v>5.9</c:v>
                </c:pt>
                <c:pt idx="291">
                  <c:v>7.79</c:v>
                </c:pt>
                <c:pt idx="292">
                  <c:v>5.28</c:v>
                </c:pt>
                <c:pt idx="293">
                  <c:v>5.87</c:v>
                </c:pt>
                <c:pt idx="294">
                  <c:v>9.08</c:v>
                </c:pt>
                <c:pt idx="295">
                  <c:v>5.2</c:v>
                </c:pt>
                <c:pt idx="296">
                  <c:v>5.48</c:v>
                </c:pt>
                <c:pt idx="297">
                  <c:v>11.95</c:v>
                </c:pt>
                <c:pt idx="298">
                  <c:v>8.6999999999999993</c:v>
                </c:pt>
                <c:pt idx="299">
                  <c:v>7.84</c:v>
                </c:pt>
                <c:pt idx="300">
                  <c:v>5.19</c:v>
                </c:pt>
                <c:pt idx="301">
                  <c:v>8.41</c:v>
                </c:pt>
                <c:pt idx="302">
                  <c:v>5.86</c:v>
                </c:pt>
                <c:pt idx="303">
                  <c:v>4.18</c:v>
                </c:pt>
                <c:pt idx="304">
                  <c:v>11.99</c:v>
                </c:pt>
                <c:pt idx="305">
                  <c:v>4.8499999999999996</c:v>
                </c:pt>
                <c:pt idx="306">
                  <c:v>6.18</c:v>
                </c:pt>
                <c:pt idx="307">
                  <c:v>6.37</c:v>
                </c:pt>
                <c:pt idx="308">
                  <c:v>9.81</c:v>
                </c:pt>
                <c:pt idx="309">
                  <c:v>11.8</c:v>
                </c:pt>
                <c:pt idx="310">
                  <c:v>5.86</c:v>
                </c:pt>
                <c:pt idx="311">
                  <c:v>4.28</c:v>
                </c:pt>
                <c:pt idx="312">
                  <c:v>4.16</c:v>
                </c:pt>
                <c:pt idx="313">
                  <c:v>4.9800000000000004</c:v>
                </c:pt>
                <c:pt idx="314">
                  <c:v>6.38</c:v>
                </c:pt>
                <c:pt idx="315">
                  <c:v>5.19</c:v>
                </c:pt>
                <c:pt idx="316">
                  <c:v>10.210000000000001</c:v>
                </c:pt>
                <c:pt idx="317">
                  <c:v>9.6999999999999993</c:v>
                </c:pt>
                <c:pt idx="318">
                  <c:v>10.25</c:v>
                </c:pt>
                <c:pt idx="319">
                  <c:v>9.77</c:v>
                </c:pt>
                <c:pt idx="320">
                  <c:v>4.83</c:v>
                </c:pt>
                <c:pt idx="321">
                  <c:v>10.86</c:v>
                </c:pt>
                <c:pt idx="322">
                  <c:v>9.5299999999999994</c:v>
                </c:pt>
                <c:pt idx="323">
                  <c:v>5.68</c:v>
                </c:pt>
                <c:pt idx="324">
                  <c:v>5.57</c:v>
                </c:pt>
                <c:pt idx="325">
                  <c:v>4.58</c:v>
                </c:pt>
                <c:pt idx="326">
                  <c:v>8.9600000000000009</c:v>
                </c:pt>
                <c:pt idx="327">
                  <c:v>6.09</c:v>
                </c:pt>
                <c:pt idx="328">
                  <c:v>4.3600000000000003</c:v>
                </c:pt>
                <c:pt idx="329">
                  <c:v>11.74</c:v>
                </c:pt>
                <c:pt idx="330">
                  <c:v>5.89</c:v>
                </c:pt>
                <c:pt idx="331">
                  <c:v>10.64</c:v>
                </c:pt>
                <c:pt idx="332">
                  <c:v>6.06</c:v>
                </c:pt>
                <c:pt idx="333">
                  <c:v>7.46</c:v>
                </c:pt>
                <c:pt idx="334">
                  <c:v>4.68</c:v>
                </c:pt>
                <c:pt idx="335">
                  <c:v>6.15</c:v>
                </c:pt>
                <c:pt idx="336">
                  <c:v>4.28</c:v>
                </c:pt>
                <c:pt idx="337">
                  <c:v>9.86</c:v>
                </c:pt>
                <c:pt idx="338">
                  <c:v>11.19</c:v>
                </c:pt>
                <c:pt idx="339">
                  <c:v>4.8899999999999997</c:v>
                </c:pt>
                <c:pt idx="340">
                  <c:v>4.3499999999999996</c:v>
                </c:pt>
                <c:pt idx="341">
                  <c:v>8.66</c:v>
                </c:pt>
                <c:pt idx="342">
                  <c:v>8.64</c:v>
                </c:pt>
                <c:pt idx="343">
                  <c:v>4.2699999999999996</c:v>
                </c:pt>
                <c:pt idx="344">
                  <c:v>4.21</c:v>
                </c:pt>
                <c:pt idx="345">
                  <c:v>5.04</c:v>
                </c:pt>
                <c:pt idx="346">
                  <c:v>5.21</c:v>
                </c:pt>
                <c:pt idx="347">
                  <c:v>8.83</c:v>
                </c:pt>
                <c:pt idx="348">
                  <c:v>8.4700000000000006</c:v>
                </c:pt>
                <c:pt idx="349">
                  <c:v>4.2</c:v>
                </c:pt>
                <c:pt idx="350">
                  <c:v>6.14</c:v>
                </c:pt>
                <c:pt idx="351">
                  <c:v>6.07</c:v>
                </c:pt>
                <c:pt idx="352">
                  <c:v>10.210000000000001</c:v>
                </c:pt>
                <c:pt idx="353">
                  <c:v>4.6900000000000004</c:v>
                </c:pt>
                <c:pt idx="354">
                  <c:v>5.71</c:v>
                </c:pt>
                <c:pt idx="355">
                  <c:v>9.07</c:v>
                </c:pt>
                <c:pt idx="356">
                  <c:v>4.99</c:v>
                </c:pt>
                <c:pt idx="357">
                  <c:v>8.31</c:v>
                </c:pt>
                <c:pt idx="358">
                  <c:v>5.07</c:v>
                </c:pt>
                <c:pt idx="359">
                  <c:v>4.79</c:v>
                </c:pt>
                <c:pt idx="360">
                  <c:v>11.39</c:v>
                </c:pt>
                <c:pt idx="361">
                  <c:v>6</c:v>
                </c:pt>
                <c:pt idx="362">
                  <c:v>5.13</c:v>
                </c:pt>
                <c:pt idx="363">
                  <c:v>5.26</c:v>
                </c:pt>
                <c:pt idx="364">
                  <c:v>6.84</c:v>
                </c:pt>
                <c:pt idx="365">
                  <c:v>9.0399999999999991</c:v>
                </c:pt>
                <c:pt idx="366">
                  <c:v>4.0999999999999996</c:v>
                </c:pt>
                <c:pt idx="367">
                  <c:v>4.2300000000000004</c:v>
                </c:pt>
                <c:pt idx="368">
                  <c:v>6.48</c:v>
                </c:pt>
                <c:pt idx="369">
                  <c:v>5.53</c:v>
                </c:pt>
                <c:pt idx="370">
                  <c:v>4.07</c:v>
                </c:pt>
                <c:pt idx="371">
                  <c:v>5.51</c:v>
                </c:pt>
                <c:pt idx="372">
                  <c:v>11.66</c:v>
                </c:pt>
                <c:pt idx="373">
                  <c:v>7.26</c:v>
                </c:pt>
                <c:pt idx="374">
                  <c:v>4.79</c:v>
                </c:pt>
                <c:pt idx="375">
                  <c:v>4.68</c:v>
                </c:pt>
                <c:pt idx="376">
                  <c:v>4.33</c:v>
                </c:pt>
                <c:pt idx="377">
                  <c:v>11.89</c:v>
                </c:pt>
                <c:pt idx="378">
                  <c:v>5.24</c:v>
                </c:pt>
                <c:pt idx="379">
                  <c:v>7.63</c:v>
                </c:pt>
                <c:pt idx="380">
                  <c:v>8.92</c:v>
                </c:pt>
                <c:pt idx="381">
                  <c:v>5.37</c:v>
                </c:pt>
                <c:pt idx="382">
                  <c:v>4.3099999999999996</c:v>
                </c:pt>
                <c:pt idx="383">
                  <c:v>10.46</c:v>
                </c:pt>
                <c:pt idx="384">
                  <c:v>7.39</c:v>
                </c:pt>
                <c:pt idx="385">
                  <c:v>6.18</c:v>
                </c:pt>
                <c:pt idx="386">
                  <c:v>8.86</c:v>
                </c:pt>
                <c:pt idx="387">
                  <c:v>10.96</c:v>
                </c:pt>
                <c:pt idx="388">
                  <c:v>6.28</c:v>
                </c:pt>
                <c:pt idx="389">
                  <c:v>6.29</c:v>
                </c:pt>
                <c:pt idx="390">
                  <c:v>4.0199999999999996</c:v>
                </c:pt>
                <c:pt idx="391">
                  <c:v>11.95</c:v>
                </c:pt>
                <c:pt idx="392">
                  <c:v>8.7100000000000009</c:v>
                </c:pt>
                <c:pt idx="393">
                  <c:v>4.67</c:v>
                </c:pt>
                <c:pt idx="394">
                  <c:v>11.14</c:v>
                </c:pt>
                <c:pt idx="395">
                  <c:v>9.0500000000000007</c:v>
                </c:pt>
                <c:pt idx="396">
                  <c:v>11.31</c:v>
                </c:pt>
                <c:pt idx="397">
                  <c:v>4.68</c:v>
                </c:pt>
                <c:pt idx="398">
                  <c:v>6.05</c:v>
                </c:pt>
                <c:pt idx="399">
                  <c:v>4.68</c:v>
                </c:pt>
                <c:pt idx="400">
                  <c:v>9.5</c:v>
                </c:pt>
                <c:pt idx="401">
                  <c:v>10.84</c:v>
                </c:pt>
                <c:pt idx="402">
                  <c:v>5.88</c:v>
                </c:pt>
                <c:pt idx="403">
                  <c:v>5.24</c:v>
                </c:pt>
                <c:pt idx="404">
                  <c:v>11.75</c:v>
                </c:pt>
                <c:pt idx="405">
                  <c:v>6.97</c:v>
                </c:pt>
                <c:pt idx="406">
                  <c:v>4.76</c:v>
                </c:pt>
                <c:pt idx="407">
                  <c:v>8.24</c:v>
                </c:pt>
                <c:pt idx="408">
                  <c:v>4.76</c:v>
                </c:pt>
                <c:pt idx="409">
                  <c:v>6.03</c:v>
                </c:pt>
                <c:pt idx="410">
                  <c:v>4.07</c:v>
                </c:pt>
                <c:pt idx="411">
                  <c:v>8.26</c:v>
                </c:pt>
                <c:pt idx="412">
                  <c:v>4.76</c:v>
                </c:pt>
                <c:pt idx="413">
                  <c:v>6.13</c:v>
                </c:pt>
                <c:pt idx="414">
                  <c:v>10.47</c:v>
                </c:pt>
                <c:pt idx="415">
                  <c:v>4.04</c:v>
                </c:pt>
                <c:pt idx="416">
                  <c:v>5.74</c:v>
                </c:pt>
                <c:pt idx="417">
                  <c:v>6.33</c:v>
                </c:pt>
                <c:pt idx="418">
                  <c:v>4.28</c:v>
                </c:pt>
                <c:pt idx="419">
                  <c:v>9.4700000000000006</c:v>
                </c:pt>
                <c:pt idx="420">
                  <c:v>4.8499999999999996</c:v>
                </c:pt>
                <c:pt idx="421">
                  <c:v>11.03</c:v>
                </c:pt>
                <c:pt idx="422">
                  <c:v>5.22</c:v>
                </c:pt>
                <c:pt idx="423">
                  <c:v>9.52</c:v>
                </c:pt>
                <c:pt idx="424">
                  <c:v>11.09</c:v>
                </c:pt>
                <c:pt idx="425">
                  <c:v>9.4499999999999993</c:v>
                </c:pt>
                <c:pt idx="426">
                  <c:v>5.51</c:v>
                </c:pt>
                <c:pt idx="427">
                  <c:v>4.18</c:v>
                </c:pt>
                <c:pt idx="428">
                  <c:v>5.98</c:v>
                </c:pt>
                <c:pt idx="429">
                  <c:v>10.16</c:v>
                </c:pt>
                <c:pt idx="430">
                  <c:v>11.71</c:v>
                </c:pt>
                <c:pt idx="431">
                  <c:v>5.23</c:v>
                </c:pt>
                <c:pt idx="432">
                  <c:v>6.85</c:v>
                </c:pt>
                <c:pt idx="433">
                  <c:v>7.05</c:v>
                </c:pt>
                <c:pt idx="434">
                  <c:v>11.64</c:v>
                </c:pt>
                <c:pt idx="435">
                  <c:v>10.52</c:v>
                </c:pt>
                <c:pt idx="436">
                  <c:v>4.01</c:v>
                </c:pt>
                <c:pt idx="437">
                  <c:v>8.56</c:v>
                </c:pt>
                <c:pt idx="438">
                  <c:v>10.5</c:v>
                </c:pt>
                <c:pt idx="439">
                  <c:v>6.39</c:v>
                </c:pt>
                <c:pt idx="440">
                  <c:v>5.71</c:v>
                </c:pt>
                <c:pt idx="441">
                  <c:v>4.43</c:v>
                </c:pt>
                <c:pt idx="442">
                  <c:v>5.52</c:v>
                </c:pt>
                <c:pt idx="443">
                  <c:v>9.1999999999999993</c:v>
                </c:pt>
                <c:pt idx="444">
                  <c:v>10.97</c:v>
                </c:pt>
                <c:pt idx="445">
                  <c:v>4.25</c:v>
                </c:pt>
                <c:pt idx="446">
                  <c:v>5.23</c:v>
                </c:pt>
                <c:pt idx="447">
                  <c:v>5.96</c:v>
                </c:pt>
                <c:pt idx="448">
                  <c:v>4.29</c:v>
                </c:pt>
                <c:pt idx="449">
                  <c:v>4.09</c:v>
                </c:pt>
                <c:pt idx="450">
                  <c:v>4.88</c:v>
                </c:pt>
                <c:pt idx="451">
                  <c:v>6.76</c:v>
                </c:pt>
                <c:pt idx="452">
                  <c:v>10.67</c:v>
                </c:pt>
                <c:pt idx="453">
                  <c:v>6.21</c:v>
                </c:pt>
                <c:pt idx="454">
                  <c:v>5.03</c:v>
                </c:pt>
                <c:pt idx="455">
                  <c:v>5.27</c:v>
                </c:pt>
                <c:pt idx="456">
                  <c:v>10.53</c:v>
                </c:pt>
                <c:pt idx="457">
                  <c:v>5.78</c:v>
                </c:pt>
                <c:pt idx="458">
                  <c:v>4.3600000000000003</c:v>
                </c:pt>
                <c:pt idx="459">
                  <c:v>9.7200000000000006</c:v>
                </c:pt>
                <c:pt idx="460">
                  <c:v>5.18</c:v>
                </c:pt>
                <c:pt idx="461">
                  <c:v>5.29</c:v>
                </c:pt>
                <c:pt idx="462">
                  <c:v>4.8600000000000003</c:v>
                </c:pt>
                <c:pt idx="463">
                  <c:v>7.66</c:v>
                </c:pt>
                <c:pt idx="464">
                  <c:v>6.1</c:v>
                </c:pt>
                <c:pt idx="465">
                  <c:v>4.4400000000000004</c:v>
                </c:pt>
                <c:pt idx="466">
                  <c:v>6.15</c:v>
                </c:pt>
                <c:pt idx="467">
                  <c:v>4.53</c:v>
                </c:pt>
                <c:pt idx="468">
                  <c:v>5.48</c:v>
                </c:pt>
                <c:pt idx="469">
                  <c:v>5.48</c:v>
                </c:pt>
                <c:pt idx="470">
                  <c:v>8.1</c:v>
                </c:pt>
                <c:pt idx="471">
                  <c:v>7.16</c:v>
                </c:pt>
                <c:pt idx="472">
                  <c:v>4.55</c:v>
                </c:pt>
                <c:pt idx="473">
                  <c:v>6.03</c:v>
                </c:pt>
                <c:pt idx="474">
                  <c:v>5.47</c:v>
                </c:pt>
                <c:pt idx="475">
                  <c:v>4.1500000000000004</c:v>
                </c:pt>
                <c:pt idx="476">
                  <c:v>11.32</c:v>
                </c:pt>
                <c:pt idx="477">
                  <c:v>9.51</c:v>
                </c:pt>
                <c:pt idx="478">
                  <c:v>7.67</c:v>
                </c:pt>
                <c:pt idx="479">
                  <c:v>6.23</c:v>
                </c:pt>
                <c:pt idx="480">
                  <c:v>8.9</c:v>
                </c:pt>
                <c:pt idx="481">
                  <c:v>7.79</c:v>
                </c:pt>
                <c:pt idx="482">
                  <c:v>4.49</c:v>
                </c:pt>
                <c:pt idx="483">
                  <c:v>5.24</c:v>
                </c:pt>
                <c:pt idx="484">
                  <c:v>9.6</c:v>
                </c:pt>
                <c:pt idx="485">
                  <c:v>5.78</c:v>
                </c:pt>
                <c:pt idx="486">
                  <c:v>7.02</c:v>
                </c:pt>
                <c:pt idx="487">
                  <c:v>4.09</c:v>
                </c:pt>
                <c:pt idx="488">
                  <c:v>4.93</c:v>
                </c:pt>
                <c:pt idx="489">
                  <c:v>5.34</c:v>
                </c:pt>
                <c:pt idx="490">
                  <c:v>5.65</c:v>
                </c:pt>
                <c:pt idx="491">
                  <c:v>4.49</c:v>
                </c:pt>
                <c:pt idx="492">
                  <c:v>10.55</c:v>
                </c:pt>
                <c:pt idx="493">
                  <c:v>4.92</c:v>
                </c:pt>
                <c:pt idx="494">
                  <c:v>5.9</c:v>
                </c:pt>
                <c:pt idx="495">
                  <c:v>4.9800000000000004</c:v>
                </c:pt>
                <c:pt idx="496">
                  <c:v>5.8</c:v>
                </c:pt>
                <c:pt idx="497">
                  <c:v>6.21</c:v>
                </c:pt>
                <c:pt idx="498">
                  <c:v>6.17</c:v>
                </c:pt>
                <c:pt idx="499">
                  <c:v>5.36</c:v>
                </c:pt>
                <c:pt idx="500">
                  <c:v>5.2</c:v>
                </c:pt>
                <c:pt idx="501">
                  <c:v>5.42</c:v>
                </c:pt>
                <c:pt idx="502">
                  <c:v>6.84</c:v>
                </c:pt>
                <c:pt idx="503">
                  <c:v>10.9</c:v>
                </c:pt>
                <c:pt idx="504">
                  <c:v>4.87</c:v>
                </c:pt>
                <c:pt idx="505">
                  <c:v>6.07</c:v>
                </c:pt>
                <c:pt idx="506">
                  <c:v>4.33</c:v>
                </c:pt>
                <c:pt idx="507">
                  <c:v>5.83</c:v>
                </c:pt>
                <c:pt idx="508">
                  <c:v>5.5</c:v>
                </c:pt>
                <c:pt idx="509">
                  <c:v>4.79</c:v>
                </c:pt>
                <c:pt idx="510">
                  <c:v>5.81</c:v>
                </c:pt>
                <c:pt idx="511">
                  <c:v>5.58</c:v>
                </c:pt>
                <c:pt idx="512">
                  <c:v>4.4000000000000004</c:v>
                </c:pt>
                <c:pt idx="513">
                  <c:v>8.18</c:v>
                </c:pt>
                <c:pt idx="514">
                  <c:v>5.52</c:v>
                </c:pt>
                <c:pt idx="515">
                  <c:v>4.84</c:v>
                </c:pt>
                <c:pt idx="516">
                  <c:v>4.08</c:v>
                </c:pt>
                <c:pt idx="517">
                  <c:v>4.4800000000000004</c:v>
                </c:pt>
                <c:pt idx="518">
                  <c:v>5.73</c:v>
                </c:pt>
                <c:pt idx="519">
                  <c:v>5.46</c:v>
                </c:pt>
                <c:pt idx="520">
                  <c:v>5.0199999999999996</c:v>
                </c:pt>
                <c:pt idx="521">
                  <c:v>6.36</c:v>
                </c:pt>
                <c:pt idx="522">
                  <c:v>5.36</c:v>
                </c:pt>
                <c:pt idx="523">
                  <c:v>8.3699999999999992</c:v>
                </c:pt>
                <c:pt idx="524">
                  <c:v>5.18</c:v>
                </c:pt>
                <c:pt idx="525">
                  <c:v>5.68</c:v>
                </c:pt>
                <c:pt idx="526">
                  <c:v>7.31</c:v>
                </c:pt>
                <c:pt idx="527">
                  <c:v>4.67</c:v>
                </c:pt>
                <c:pt idx="528">
                  <c:v>6.87</c:v>
                </c:pt>
                <c:pt idx="529">
                  <c:v>5.87</c:v>
                </c:pt>
                <c:pt idx="530">
                  <c:v>4.07</c:v>
                </c:pt>
                <c:pt idx="531">
                  <c:v>6.47</c:v>
                </c:pt>
                <c:pt idx="532">
                  <c:v>5.14</c:v>
                </c:pt>
                <c:pt idx="533">
                  <c:v>9.77</c:v>
                </c:pt>
                <c:pt idx="534">
                  <c:v>8.8000000000000007</c:v>
                </c:pt>
                <c:pt idx="535">
                  <c:v>5.84</c:v>
                </c:pt>
                <c:pt idx="536">
                  <c:v>10.43</c:v>
                </c:pt>
                <c:pt idx="537">
                  <c:v>4.25</c:v>
                </c:pt>
                <c:pt idx="538">
                  <c:v>4.8899999999999997</c:v>
                </c:pt>
                <c:pt idx="539">
                  <c:v>5.55</c:v>
                </c:pt>
                <c:pt idx="540">
                  <c:v>4.5199999999999996</c:v>
                </c:pt>
                <c:pt idx="541">
                  <c:v>4.45</c:v>
                </c:pt>
                <c:pt idx="542">
                  <c:v>4.72</c:v>
                </c:pt>
                <c:pt idx="543">
                  <c:v>4.6500000000000004</c:v>
                </c:pt>
                <c:pt idx="544">
                  <c:v>11.34</c:v>
                </c:pt>
                <c:pt idx="545">
                  <c:v>4.53</c:v>
                </c:pt>
                <c:pt idx="546">
                  <c:v>6.35</c:v>
                </c:pt>
                <c:pt idx="547">
                  <c:v>8.51</c:v>
                </c:pt>
                <c:pt idx="548">
                  <c:v>8.59</c:v>
                </c:pt>
                <c:pt idx="549">
                  <c:v>4.13</c:v>
                </c:pt>
                <c:pt idx="550">
                  <c:v>4.55</c:v>
                </c:pt>
                <c:pt idx="551">
                  <c:v>4.5199999999999996</c:v>
                </c:pt>
                <c:pt idx="552">
                  <c:v>5.07</c:v>
                </c:pt>
                <c:pt idx="553">
                  <c:v>4.04</c:v>
                </c:pt>
                <c:pt idx="554">
                  <c:v>5.3</c:v>
                </c:pt>
                <c:pt idx="555">
                  <c:v>8.64</c:v>
                </c:pt>
                <c:pt idx="556">
                  <c:v>4.03</c:v>
                </c:pt>
                <c:pt idx="557">
                  <c:v>4.26</c:v>
                </c:pt>
                <c:pt idx="558">
                  <c:v>5.35</c:v>
                </c:pt>
                <c:pt idx="559">
                  <c:v>4.9000000000000004</c:v>
                </c:pt>
                <c:pt idx="560">
                  <c:v>4.5</c:v>
                </c:pt>
                <c:pt idx="561">
                  <c:v>8.3800000000000008</c:v>
                </c:pt>
                <c:pt idx="562">
                  <c:v>7.03</c:v>
                </c:pt>
                <c:pt idx="563">
                  <c:v>8.75</c:v>
                </c:pt>
                <c:pt idx="564">
                  <c:v>9.51</c:v>
                </c:pt>
                <c:pt idx="565">
                  <c:v>9.36</c:v>
                </c:pt>
                <c:pt idx="566">
                  <c:v>4.8099999999999996</c:v>
                </c:pt>
                <c:pt idx="567">
                  <c:v>8.08</c:v>
                </c:pt>
                <c:pt idx="568">
                  <c:v>6.29</c:v>
                </c:pt>
                <c:pt idx="569">
                  <c:v>6.29</c:v>
                </c:pt>
                <c:pt idx="570">
                  <c:v>5.12</c:v>
                </c:pt>
                <c:pt idx="571">
                  <c:v>9.9499999999999993</c:v>
                </c:pt>
                <c:pt idx="572">
                  <c:v>9.08</c:v>
                </c:pt>
                <c:pt idx="573">
                  <c:v>4.82</c:v>
                </c:pt>
                <c:pt idx="574">
                  <c:v>4.6500000000000004</c:v>
                </c:pt>
                <c:pt idx="575">
                  <c:v>5.16</c:v>
                </c:pt>
                <c:pt idx="576">
                  <c:v>10.44</c:v>
                </c:pt>
                <c:pt idx="577">
                  <c:v>5.69</c:v>
                </c:pt>
                <c:pt idx="578">
                  <c:v>6.5</c:v>
                </c:pt>
                <c:pt idx="579">
                  <c:v>5.73</c:v>
                </c:pt>
                <c:pt idx="580">
                  <c:v>5.74</c:v>
                </c:pt>
                <c:pt idx="581">
                  <c:v>8.6999999999999993</c:v>
                </c:pt>
                <c:pt idx="582">
                  <c:v>5.09</c:v>
                </c:pt>
                <c:pt idx="583">
                  <c:v>5.57</c:v>
                </c:pt>
                <c:pt idx="584">
                  <c:v>10.87</c:v>
                </c:pt>
                <c:pt idx="585">
                  <c:v>6.02</c:v>
                </c:pt>
                <c:pt idx="586">
                  <c:v>7</c:v>
                </c:pt>
                <c:pt idx="587">
                  <c:v>5.56</c:v>
                </c:pt>
                <c:pt idx="588">
                  <c:v>8.4499999999999993</c:v>
                </c:pt>
                <c:pt idx="589">
                  <c:v>6.19</c:v>
                </c:pt>
                <c:pt idx="590">
                  <c:v>7.71</c:v>
                </c:pt>
                <c:pt idx="591">
                  <c:v>4.63</c:v>
                </c:pt>
                <c:pt idx="592">
                  <c:v>4.6100000000000003</c:v>
                </c:pt>
                <c:pt idx="593">
                  <c:v>9.5299999999999994</c:v>
                </c:pt>
                <c:pt idx="594">
                  <c:v>11.43</c:v>
                </c:pt>
                <c:pt idx="595">
                  <c:v>7.65</c:v>
                </c:pt>
                <c:pt idx="596">
                  <c:v>5.87</c:v>
                </c:pt>
                <c:pt idx="597">
                  <c:v>4.3600000000000003</c:v>
                </c:pt>
                <c:pt idx="598">
                  <c:v>10.119999999999999</c:v>
                </c:pt>
                <c:pt idx="599">
                  <c:v>4.01</c:v>
                </c:pt>
                <c:pt idx="600">
                  <c:v>4.7699999999999996</c:v>
                </c:pt>
                <c:pt idx="601">
                  <c:v>6.83</c:v>
                </c:pt>
                <c:pt idx="602">
                  <c:v>6.14</c:v>
                </c:pt>
                <c:pt idx="603">
                  <c:v>5.6</c:v>
                </c:pt>
                <c:pt idx="604">
                  <c:v>4.8</c:v>
                </c:pt>
                <c:pt idx="605">
                  <c:v>11.89</c:v>
                </c:pt>
                <c:pt idx="606">
                  <c:v>4.7300000000000004</c:v>
                </c:pt>
                <c:pt idx="607">
                  <c:v>4.6100000000000003</c:v>
                </c:pt>
                <c:pt idx="608">
                  <c:v>7.3</c:v>
                </c:pt>
                <c:pt idx="609">
                  <c:v>5.88</c:v>
                </c:pt>
                <c:pt idx="610">
                  <c:v>4.0599999999999996</c:v>
                </c:pt>
                <c:pt idx="611">
                  <c:v>4.9000000000000004</c:v>
                </c:pt>
                <c:pt idx="612">
                  <c:v>5.52</c:v>
                </c:pt>
                <c:pt idx="613">
                  <c:v>5.2</c:v>
                </c:pt>
                <c:pt idx="614">
                  <c:v>7.59</c:v>
                </c:pt>
                <c:pt idx="615">
                  <c:v>8.2799999999999994</c:v>
                </c:pt>
                <c:pt idx="616">
                  <c:v>6.72</c:v>
                </c:pt>
                <c:pt idx="617">
                  <c:v>5.47</c:v>
                </c:pt>
                <c:pt idx="618">
                  <c:v>4.71</c:v>
                </c:pt>
                <c:pt idx="619">
                  <c:v>5.49</c:v>
                </c:pt>
                <c:pt idx="620">
                  <c:v>4.72</c:v>
                </c:pt>
                <c:pt idx="621">
                  <c:v>6.7</c:v>
                </c:pt>
                <c:pt idx="622">
                  <c:v>5.5</c:v>
                </c:pt>
                <c:pt idx="623">
                  <c:v>4.46</c:v>
                </c:pt>
                <c:pt idx="624">
                  <c:v>5.29</c:v>
                </c:pt>
                <c:pt idx="625">
                  <c:v>10.99</c:v>
                </c:pt>
                <c:pt idx="626">
                  <c:v>5.2</c:v>
                </c:pt>
                <c:pt idx="627">
                  <c:v>9.66</c:v>
                </c:pt>
                <c:pt idx="628">
                  <c:v>4.22</c:v>
                </c:pt>
                <c:pt idx="629">
                  <c:v>11.78</c:v>
                </c:pt>
                <c:pt idx="630">
                  <c:v>9.6199999999999992</c:v>
                </c:pt>
                <c:pt idx="631">
                  <c:v>10.78</c:v>
                </c:pt>
                <c:pt idx="632">
                  <c:v>5.1100000000000003</c:v>
                </c:pt>
                <c:pt idx="633">
                  <c:v>7.18</c:v>
                </c:pt>
                <c:pt idx="634">
                  <c:v>4.96</c:v>
                </c:pt>
                <c:pt idx="635">
                  <c:v>4.67</c:v>
                </c:pt>
                <c:pt idx="636">
                  <c:v>5.0599999999999996</c:v>
                </c:pt>
                <c:pt idx="637">
                  <c:v>5.0199999999999996</c:v>
                </c:pt>
                <c:pt idx="638">
                  <c:v>7.76</c:v>
                </c:pt>
                <c:pt idx="639">
                  <c:v>9.32</c:v>
                </c:pt>
                <c:pt idx="640">
                  <c:v>5.31</c:v>
                </c:pt>
                <c:pt idx="641">
                  <c:v>5.56</c:v>
                </c:pt>
                <c:pt idx="642">
                  <c:v>7.11</c:v>
                </c:pt>
                <c:pt idx="643">
                  <c:v>5.13</c:v>
                </c:pt>
                <c:pt idx="644">
                  <c:v>10.199999999999999</c:v>
                </c:pt>
                <c:pt idx="645">
                  <c:v>10.4</c:v>
                </c:pt>
                <c:pt idx="646">
                  <c:v>10.67</c:v>
                </c:pt>
                <c:pt idx="647">
                  <c:v>4.6500000000000004</c:v>
                </c:pt>
                <c:pt idx="648">
                  <c:v>5.65</c:v>
                </c:pt>
                <c:pt idx="649">
                  <c:v>11.97</c:v>
                </c:pt>
                <c:pt idx="650">
                  <c:v>6.71</c:v>
                </c:pt>
                <c:pt idx="651">
                  <c:v>11.92</c:v>
                </c:pt>
                <c:pt idx="652">
                  <c:v>5.35</c:v>
                </c:pt>
                <c:pt idx="653">
                  <c:v>8.9600000000000009</c:v>
                </c:pt>
                <c:pt idx="654">
                  <c:v>11.93</c:v>
                </c:pt>
                <c:pt idx="655">
                  <c:v>9.59</c:v>
                </c:pt>
                <c:pt idx="656">
                  <c:v>11.88</c:v>
                </c:pt>
                <c:pt idx="657">
                  <c:v>4.6399999999999997</c:v>
                </c:pt>
                <c:pt idx="658">
                  <c:v>9.5299999999999994</c:v>
                </c:pt>
                <c:pt idx="659">
                  <c:v>5.29</c:v>
                </c:pt>
                <c:pt idx="660">
                  <c:v>10.95</c:v>
                </c:pt>
                <c:pt idx="661">
                  <c:v>9.17</c:v>
                </c:pt>
                <c:pt idx="662">
                  <c:v>7.39</c:v>
                </c:pt>
                <c:pt idx="663">
                  <c:v>9.1300000000000008</c:v>
                </c:pt>
                <c:pt idx="664">
                  <c:v>10.4</c:v>
                </c:pt>
                <c:pt idx="665">
                  <c:v>9.4600000000000009</c:v>
                </c:pt>
                <c:pt idx="666">
                  <c:v>8.69</c:v>
                </c:pt>
                <c:pt idx="667">
                  <c:v>4.2300000000000004</c:v>
                </c:pt>
                <c:pt idx="668">
                  <c:v>9.16</c:v>
                </c:pt>
                <c:pt idx="669">
                  <c:v>8.26</c:v>
                </c:pt>
                <c:pt idx="670">
                  <c:v>11.25</c:v>
                </c:pt>
                <c:pt idx="671">
                  <c:v>6.74</c:v>
                </c:pt>
                <c:pt idx="672">
                  <c:v>4.87</c:v>
                </c:pt>
                <c:pt idx="673">
                  <c:v>6.68</c:v>
                </c:pt>
                <c:pt idx="674">
                  <c:v>5.0199999999999996</c:v>
                </c:pt>
                <c:pt idx="675">
                  <c:v>10.64</c:v>
                </c:pt>
                <c:pt idx="676">
                  <c:v>8.74</c:v>
                </c:pt>
                <c:pt idx="677">
                  <c:v>5.64</c:v>
                </c:pt>
                <c:pt idx="678">
                  <c:v>10.37</c:v>
                </c:pt>
                <c:pt idx="679">
                  <c:v>9.56</c:v>
                </c:pt>
                <c:pt idx="680">
                  <c:v>8.23</c:v>
                </c:pt>
                <c:pt idx="681">
                  <c:v>7.03</c:v>
                </c:pt>
                <c:pt idx="682">
                  <c:v>5.45</c:v>
                </c:pt>
                <c:pt idx="683">
                  <c:v>5.76</c:v>
                </c:pt>
                <c:pt idx="684">
                  <c:v>5.4</c:v>
                </c:pt>
                <c:pt idx="685">
                  <c:v>6.35</c:v>
                </c:pt>
                <c:pt idx="686">
                  <c:v>6.26</c:v>
                </c:pt>
                <c:pt idx="687">
                  <c:v>5.97</c:v>
                </c:pt>
                <c:pt idx="688">
                  <c:v>5.29</c:v>
                </c:pt>
                <c:pt idx="689">
                  <c:v>4.2699999999999996</c:v>
                </c:pt>
                <c:pt idx="690">
                  <c:v>5.2</c:v>
                </c:pt>
                <c:pt idx="691">
                  <c:v>8.23</c:v>
                </c:pt>
                <c:pt idx="692">
                  <c:v>10.33</c:v>
                </c:pt>
                <c:pt idx="693">
                  <c:v>6.13</c:v>
                </c:pt>
                <c:pt idx="694">
                  <c:v>8.08</c:v>
                </c:pt>
                <c:pt idx="695">
                  <c:v>10.49</c:v>
                </c:pt>
                <c:pt idx="696">
                  <c:v>8.11</c:v>
                </c:pt>
                <c:pt idx="697">
                  <c:v>6.6</c:v>
                </c:pt>
                <c:pt idx="698">
                  <c:v>10.14</c:v>
                </c:pt>
                <c:pt idx="699">
                  <c:v>6.06</c:v>
                </c:pt>
                <c:pt idx="700">
                  <c:v>9.91</c:v>
                </c:pt>
                <c:pt idx="701">
                  <c:v>4.1399999999999997</c:v>
                </c:pt>
                <c:pt idx="702">
                  <c:v>4.38</c:v>
                </c:pt>
                <c:pt idx="703">
                  <c:v>9.83</c:v>
                </c:pt>
                <c:pt idx="704">
                  <c:v>11.08</c:v>
                </c:pt>
                <c:pt idx="705">
                  <c:v>11.01</c:v>
                </c:pt>
                <c:pt idx="706">
                  <c:v>4.37</c:v>
                </c:pt>
                <c:pt idx="707">
                  <c:v>5.91</c:v>
                </c:pt>
                <c:pt idx="708">
                  <c:v>7.65</c:v>
                </c:pt>
                <c:pt idx="709">
                  <c:v>5.37</c:v>
                </c:pt>
                <c:pt idx="710">
                  <c:v>5.75</c:v>
                </c:pt>
                <c:pt idx="711">
                  <c:v>6.79</c:v>
                </c:pt>
                <c:pt idx="712">
                  <c:v>7.03</c:v>
                </c:pt>
                <c:pt idx="713">
                  <c:v>5.41</c:v>
                </c:pt>
                <c:pt idx="714">
                  <c:v>8.0500000000000007</c:v>
                </c:pt>
                <c:pt idx="715">
                  <c:v>5.94</c:v>
                </c:pt>
                <c:pt idx="716">
                  <c:v>5.51</c:v>
                </c:pt>
                <c:pt idx="717">
                  <c:v>6.55</c:v>
                </c:pt>
                <c:pt idx="718">
                  <c:v>5.79</c:v>
                </c:pt>
                <c:pt idx="719">
                  <c:v>4.5599999999999996</c:v>
                </c:pt>
                <c:pt idx="720">
                  <c:v>7</c:v>
                </c:pt>
                <c:pt idx="721">
                  <c:v>6.57</c:v>
                </c:pt>
                <c:pt idx="722">
                  <c:v>11.61</c:v>
                </c:pt>
                <c:pt idx="723">
                  <c:v>8.16</c:v>
                </c:pt>
                <c:pt idx="724">
                  <c:v>4.4800000000000004</c:v>
                </c:pt>
                <c:pt idx="725">
                  <c:v>4.08</c:v>
                </c:pt>
                <c:pt idx="726">
                  <c:v>4.4000000000000004</c:v>
                </c:pt>
                <c:pt idx="727">
                  <c:v>9.02</c:v>
                </c:pt>
                <c:pt idx="728">
                  <c:v>8.06</c:v>
                </c:pt>
                <c:pt idx="729">
                  <c:v>6.21</c:v>
                </c:pt>
                <c:pt idx="730">
                  <c:v>5.79</c:v>
                </c:pt>
                <c:pt idx="731">
                  <c:v>5.69</c:v>
                </c:pt>
                <c:pt idx="732">
                  <c:v>5.36</c:v>
                </c:pt>
                <c:pt idx="733">
                  <c:v>11.37</c:v>
                </c:pt>
                <c:pt idx="734">
                  <c:v>11.87</c:v>
                </c:pt>
                <c:pt idx="735">
                  <c:v>4.9000000000000004</c:v>
                </c:pt>
                <c:pt idx="736">
                  <c:v>6.7</c:v>
                </c:pt>
                <c:pt idx="737">
                  <c:v>10.3</c:v>
                </c:pt>
                <c:pt idx="738">
                  <c:v>11.14</c:v>
                </c:pt>
                <c:pt idx="739">
                  <c:v>4.74</c:v>
                </c:pt>
                <c:pt idx="740">
                  <c:v>5.96</c:v>
                </c:pt>
                <c:pt idx="741">
                  <c:v>4.95</c:v>
                </c:pt>
                <c:pt idx="742">
                  <c:v>5.21</c:v>
                </c:pt>
                <c:pt idx="743">
                  <c:v>4.8600000000000003</c:v>
                </c:pt>
                <c:pt idx="744">
                  <c:v>7.79</c:v>
                </c:pt>
                <c:pt idx="745">
                  <c:v>7.12</c:v>
                </c:pt>
                <c:pt idx="746">
                  <c:v>4.67</c:v>
                </c:pt>
                <c:pt idx="747">
                  <c:v>9.1199999999999992</c:v>
                </c:pt>
                <c:pt idx="748">
                  <c:v>4.1500000000000004</c:v>
                </c:pt>
                <c:pt idx="749">
                  <c:v>6.72</c:v>
                </c:pt>
                <c:pt idx="750">
                  <c:v>5.01</c:v>
                </c:pt>
                <c:pt idx="751">
                  <c:v>10.9</c:v>
                </c:pt>
                <c:pt idx="752">
                  <c:v>5.52</c:v>
                </c:pt>
                <c:pt idx="753">
                  <c:v>4.55</c:v>
                </c:pt>
                <c:pt idx="754">
                  <c:v>11.76</c:v>
                </c:pt>
                <c:pt idx="755">
                  <c:v>7.06</c:v>
                </c:pt>
                <c:pt idx="756">
                  <c:v>11.35</c:v>
                </c:pt>
                <c:pt idx="757">
                  <c:v>5.52</c:v>
                </c:pt>
                <c:pt idx="758">
                  <c:v>7.86</c:v>
                </c:pt>
                <c:pt idx="759">
                  <c:v>11.38</c:v>
                </c:pt>
                <c:pt idx="760">
                  <c:v>10.48</c:v>
                </c:pt>
                <c:pt idx="761">
                  <c:v>5.04</c:v>
                </c:pt>
                <c:pt idx="762">
                  <c:v>9.06</c:v>
                </c:pt>
                <c:pt idx="763">
                  <c:v>11.07</c:v>
                </c:pt>
                <c:pt idx="764">
                  <c:v>10.45</c:v>
                </c:pt>
                <c:pt idx="765">
                  <c:v>8.6300000000000008</c:v>
                </c:pt>
                <c:pt idx="766">
                  <c:v>5.28</c:v>
                </c:pt>
                <c:pt idx="767">
                  <c:v>7.49</c:v>
                </c:pt>
                <c:pt idx="768">
                  <c:v>4.2699999999999996</c:v>
                </c:pt>
                <c:pt idx="769">
                  <c:v>9.2200000000000006</c:v>
                </c:pt>
                <c:pt idx="770">
                  <c:v>5.99</c:v>
                </c:pt>
                <c:pt idx="771">
                  <c:v>5.86</c:v>
                </c:pt>
                <c:pt idx="772">
                  <c:v>5.19</c:v>
                </c:pt>
                <c:pt idx="773">
                  <c:v>4.37</c:v>
                </c:pt>
                <c:pt idx="774">
                  <c:v>5.32</c:v>
                </c:pt>
                <c:pt idx="775">
                  <c:v>5.64</c:v>
                </c:pt>
                <c:pt idx="776">
                  <c:v>5.59</c:v>
                </c:pt>
                <c:pt idx="777">
                  <c:v>5.29</c:v>
                </c:pt>
                <c:pt idx="778">
                  <c:v>6.65</c:v>
                </c:pt>
                <c:pt idx="779">
                  <c:v>5.68</c:v>
                </c:pt>
                <c:pt idx="780">
                  <c:v>4.49</c:v>
                </c:pt>
                <c:pt idx="781">
                  <c:v>6.9</c:v>
                </c:pt>
                <c:pt idx="782">
                  <c:v>11.52</c:v>
                </c:pt>
                <c:pt idx="783">
                  <c:v>11.24</c:v>
                </c:pt>
                <c:pt idx="784">
                  <c:v>10.98</c:v>
                </c:pt>
                <c:pt idx="785">
                  <c:v>5.42</c:v>
                </c:pt>
                <c:pt idx="786">
                  <c:v>10.97</c:v>
                </c:pt>
                <c:pt idx="787">
                  <c:v>9.56</c:v>
                </c:pt>
                <c:pt idx="788">
                  <c:v>9.4</c:v>
                </c:pt>
                <c:pt idx="789">
                  <c:v>8.48</c:v>
                </c:pt>
                <c:pt idx="790">
                  <c:v>5.57</c:v>
                </c:pt>
                <c:pt idx="791">
                  <c:v>6.94</c:v>
                </c:pt>
                <c:pt idx="792">
                  <c:v>4.05</c:v>
                </c:pt>
                <c:pt idx="793">
                  <c:v>10.220000000000001</c:v>
                </c:pt>
                <c:pt idx="794">
                  <c:v>9.24</c:v>
                </c:pt>
                <c:pt idx="795">
                  <c:v>8.6</c:v>
                </c:pt>
                <c:pt idx="796">
                  <c:v>9.32</c:v>
                </c:pt>
                <c:pt idx="797">
                  <c:v>6.12</c:v>
                </c:pt>
                <c:pt idx="798">
                  <c:v>9.19</c:v>
                </c:pt>
                <c:pt idx="799">
                  <c:v>5.84</c:v>
                </c:pt>
                <c:pt idx="800">
                  <c:v>7.19</c:v>
                </c:pt>
                <c:pt idx="801">
                  <c:v>9.39</c:v>
                </c:pt>
                <c:pt idx="802">
                  <c:v>4.2699999999999996</c:v>
                </c:pt>
                <c:pt idx="803">
                  <c:v>11.71</c:v>
                </c:pt>
                <c:pt idx="804">
                  <c:v>5.29</c:v>
                </c:pt>
                <c:pt idx="805">
                  <c:v>6</c:v>
                </c:pt>
                <c:pt idx="806">
                  <c:v>10.64</c:v>
                </c:pt>
                <c:pt idx="807">
                  <c:v>8.2100000000000009</c:v>
                </c:pt>
                <c:pt idx="808">
                  <c:v>5.58</c:v>
                </c:pt>
                <c:pt idx="809">
                  <c:v>8.75</c:v>
                </c:pt>
                <c:pt idx="810">
                  <c:v>11.86</c:v>
                </c:pt>
                <c:pt idx="811">
                  <c:v>11.46</c:v>
                </c:pt>
                <c:pt idx="812">
                  <c:v>9.0299999999999994</c:v>
                </c:pt>
                <c:pt idx="813">
                  <c:v>8.26</c:v>
                </c:pt>
                <c:pt idx="814">
                  <c:v>5.42</c:v>
                </c:pt>
                <c:pt idx="815">
                  <c:v>11.33</c:v>
                </c:pt>
                <c:pt idx="816">
                  <c:v>7.69</c:v>
                </c:pt>
                <c:pt idx="817">
                  <c:v>8.77</c:v>
                </c:pt>
                <c:pt idx="818">
                  <c:v>4.91</c:v>
                </c:pt>
                <c:pt idx="819">
                  <c:v>4.95</c:v>
                </c:pt>
                <c:pt idx="820">
                  <c:v>10.8</c:v>
                </c:pt>
                <c:pt idx="821">
                  <c:v>7.21</c:v>
                </c:pt>
                <c:pt idx="822">
                  <c:v>5.12</c:v>
                </c:pt>
                <c:pt idx="823">
                  <c:v>4.62</c:v>
                </c:pt>
                <c:pt idx="824">
                  <c:v>7.68</c:v>
                </c:pt>
                <c:pt idx="825">
                  <c:v>6.79</c:v>
                </c:pt>
                <c:pt idx="826">
                  <c:v>11.09</c:v>
                </c:pt>
                <c:pt idx="827">
                  <c:v>5.24</c:v>
                </c:pt>
                <c:pt idx="828">
                  <c:v>7.51</c:v>
                </c:pt>
                <c:pt idx="829">
                  <c:v>4.13</c:v>
                </c:pt>
                <c:pt idx="830">
                  <c:v>8.3800000000000008</c:v>
                </c:pt>
                <c:pt idx="831">
                  <c:v>8.07</c:v>
                </c:pt>
                <c:pt idx="832">
                  <c:v>8.9499999999999993</c:v>
                </c:pt>
                <c:pt idx="833">
                  <c:v>6.31</c:v>
                </c:pt>
                <c:pt idx="834">
                  <c:v>7.19</c:v>
                </c:pt>
                <c:pt idx="835">
                  <c:v>6.11</c:v>
                </c:pt>
                <c:pt idx="836">
                  <c:v>6.02</c:v>
                </c:pt>
                <c:pt idx="837">
                  <c:v>11.86</c:v>
                </c:pt>
                <c:pt idx="838">
                  <c:v>8.25</c:v>
                </c:pt>
                <c:pt idx="839">
                  <c:v>8.1300000000000008</c:v>
                </c:pt>
                <c:pt idx="840">
                  <c:v>10.1</c:v>
                </c:pt>
                <c:pt idx="841">
                  <c:v>5.89</c:v>
                </c:pt>
                <c:pt idx="842">
                  <c:v>4.97</c:v>
                </c:pt>
                <c:pt idx="843">
                  <c:v>9.9</c:v>
                </c:pt>
                <c:pt idx="844">
                  <c:v>9.0500000000000007</c:v>
                </c:pt>
                <c:pt idx="845">
                  <c:v>10.93</c:v>
                </c:pt>
                <c:pt idx="846">
                  <c:v>7.58</c:v>
                </c:pt>
                <c:pt idx="847">
                  <c:v>11</c:v>
                </c:pt>
                <c:pt idx="848">
                  <c:v>5.0599999999999996</c:v>
                </c:pt>
                <c:pt idx="849">
                  <c:v>6.11</c:v>
                </c:pt>
                <c:pt idx="850">
                  <c:v>6.66</c:v>
                </c:pt>
                <c:pt idx="851">
                  <c:v>4.0199999999999996</c:v>
                </c:pt>
                <c:pt idx="852">
                  <c:v>8.81</c:v>
                </c:pt>
                <c:pt idx="853">
                  <c:v>7.92</c:v>
                </c:pt>
                <c:pt idx="854">
                  <c:v>7.48</c:v>
                </c:pt>
                <c:pt idx="855">
                  <c:v>4.62</c:v>
                </c:pt>
                <c:pt idx="856">
                  <c:v>8.4700000000000006</c:v>
                </c:pt>
                <c:pt idx="857">
                  <c:v>10.58</c:v>
                </c:pt>
                <c:pt idx="858">
                  <c:v>7.48</c:v>
                </c:pt>
                <c:pt idx="859">
                  <c:v>7.82</c:v>
                </c:pt>
                <c:pt idx="860">
                  <c:v>4.96</c:v>
                </c:pt>
                <c:pt idx="861">
                  <c:v>6.15</c:v>
                </c:pt>
                <c:pt idx="862">
                  <c:v>4.62</c:v>
                </c:pt>
                <c:pt idx="863">
                  <c:v>4.87</c:v>
                </c:pt>
                <c:pt idx="864">
                  <c:v>4.63</c:v>
                </c:pt>
                <c:pt idx="865">
                  <c:v>11.93</c:v>
                </c:pt>
                <c:pt idx="866">
                  <c:v>5.65</c:v>
                </c:pt>
                <c:pt idx="867">
                  <c:v>11.21</c:v>
                </c:pt>
                <c:pt idx="868">
                  <c:v>10.62</c:v>
                </c:pt>
                <c:pt idx="869">
                  <c:v>10.7</c:v>
                </c:pt>
                <c:pt idx="870">
                  <c:v>10.02</c:v>
                </c:pt>
                <c:pt idx="871">
                  <c:v>4.8499999999999996</c:v>
                </c:pt>
                <c:pt idx="872">
                  <c:v>4.3899999999999997</c:v>
                </c:pt>
                <c:pt idx="873">
                  <c:v>8.24</c:v>
                </c:pt>
                <c:pt idx="874">
                  <c:v>9.77</c:v>
                </c:pt>
                <c:pt idx="875">
                  <c:v>5.5</c:v>
                </c:pt>
                <c:pt idx="876">
                  <c:v>11.84</c:v>
                </c:pt>
                <c:pt idx="877">
                  <c:v>4.66</c:v>
                </c:pt>
                <c:pt idx="878">
                  <c:v>11.11</c:v>
                </c:pt>
                <c:pt idx="879">
                  <c:v>7.72</c:v>
                </c:pt>
                <c:pt idx="880">
                  <c:v>5.55</c:v>
                </c:pt>
                <c:pt idx="881">
                  <c:v>5.05</c:v>
                </c:pt>
                <c:pt idx="882">
                  <c:v>8.69</c:v>
                </c:pt>
                <c:pt idx="883">
                  <c:v>5.9</c:v>
                </c:pt>
                <c:pt idx="884">
                  <c:v>6.29</c:v>
                </c:pt>
                <c:pt idx="885">
                  <c:v>5.84</c:v>
                </c:pt>
                <c:pt idx="886">
                  <c:v>6.12</c:v>
                </c:pt>
                <c:pt idx="887">
                  <c:v>6.24</c:v>
                </c:pt>
                <c:pt idx="888">
                  <c:v>6.25</c:v>
                </c:pt>
                <c:pt idx="889">
                  <c:v>11.96</c:v>
                </c:pt>
                <c:pt idx="890">
                  <c:v>7.69</c:v>
                </c:pt>
                <c:pt idx="891">
                  <c:v>8.83</c:v>
                </c:pt>
                <c:pt idx="892">
                  <c:v>4.41</c:v>
                </c:pt>
                <c:pt idx="893">
                  <c:v>9.1</c:v>
                </c:pt>
                <c:pt idx="894">
                  <c:v>11.52</c:v>
                </c:pt>
                <c:pt idx="895">
                  <c:v>10.95</c:v>
                </c:pt>
                <c:pt idx="896">
                  <c:v>11.5</c:v>
                </c:pt>
                <c:pt idx="897">
                  <c:v>9.8800000000000008</c:v>
                </c:pt>
                <c:pt idx="898">
                  <c:v>6.2</c:v>
                </c:pt>
                <c:pt idx="899">
                  <c:v>8.41</c:v>
                </c:pt>
                <c:pt idx="900">
                  <c:v>5.07</c:v>
                </c:pt>
                <c:pt idx="901">
                  <c:v>4.0599999999999996</c:v>
                </c:pt>
                <c:pt idx="902">
                  <c:v>10.52</c:v>
                </c:pt>
                <c:pt idx="903">
                  <c:v>9.65</c:v>
                </c:pt>
                <c:pt idx="904">
                  <c:v>6.21</c:v>
                </c:pt>
                <c:pt idx="905">
                  <c:v>4.76</c:v>
                </c:pt>
                <c:pt idx="906">
                  <c:v>5.73</c:v>
                </c:pt>
                <c:pt idx="907">
                  <c:v>10.78</c:v>
                </c:pt>
                <c:pt idx="908">
                  <c:v>5.08</c:v>
                </c:pt>
                <c:pt idx="909">
                  <c:v>11.39</c:v>
                </c:pt>
                <c:pt idx="910">
                  <c:v>5.35</c:v>
                </c:pt>
                <c:pt idx="911">
                  <c:v>5.6</c:v>
                </c:pt>
                <c:pt idx="912">
                  <c:v>4.2699999999999996</c:v>
                </c:pt>
                <c:pt idx="913">
                  <c:v>5.57</c:v>
                </c:pt>
                <c:pt idx="914">
                  <c:v>5.68</c:v>
                </c:pt>
                <c:pt idx="915">
                  <c:v>5.3</c:v>
                </c:pt>
                <c:pt idx="916">
                  <c:v>9.4499999999999993</c:v>
                </c:pt>
                <c:pt idx="917">
                  <c:v>6.79</c:v>
                </c:pt>
                <c:pt idx="918">
                  <c:v>11.1</c:v>
                </c:pt>
                <c:pt idx="919">
                  <c:v>7.26</c:v>
                </c:pt>
                <c:pt idx="920">
                  <c:v>5.27</c:v>
                </c:pt>
                <c:pt idx="921">
                  <c:v>5.46</c:v>
                </c:pt>
                <c:pt idx="922">
                  <c:v>8.1300000000000008</c:v>
                </c:pt>
                <c:pt idx="923">
                  <c:v>4.25</c:v>
                </c:pt>
                <c:pt idx="924">
                  <c:v>8.68</c:v>
                </c:pt>
                <c:pt idx="925">
                  <c:v>6.25</c:v>
                </c:pt>
                <c:pt idx="926">
                  <c:v>4.47</c:v>
                </c:pt>
                <c:pt idx="927">
                  <c:v>8.31</c:v>
                </c:pt>
                <c:pt idx="928">
                  <c:v>5.68</c:v>
                </c:pt>
                <c:pt idx="929">
                  <c:v>4.75</c:v>
                </c:pt>
                <c:pt idx="930">
                  <c:v>6.31</c:v>
                </c:pt>
                <c:pt idx="931">
                  <c:v>6.28</c:v>
                </c:pt>
                <c:pt idx="932">
                  <c:v>9.2899999999999991</c:v>
                </c:pt>
                <c:pt idx="933">
                  <c:v>5.79</c:v>
                </c:pt>
                <c:pt idx="934">
                  <c:v>4.54</c:v>
                </c:pt>
                <c:pt idx="935">
                  <c:v>4.68</c:v>
                </c:pt>
                <c:pt idx="936">
                  <c:v>5.88</c:v>
                </c:pt>
                <c:pt idx="937">
                  <c:v>5.42</c:v>
                </c:pt>
                <c:pt idx="938">
                  <c:v>4.16</c:v>
                </c:pt>
                <c:pt idx="939">
                  <c:v>7.05</c:v>
                </c:pt>
                <c:pt idx="940">
                  <c:v>5.63</c:v>
                </c:pt>
                <c:pt idx="941">
                  <c:v>4.24</c:v>
                </c:pt>
                <c:pt idx="942">
                  <c:v>4.96</c:v>
                </c:pt>
                <c:pt idx="943">
                  <c:v>4.34</c:v>
                </c:pt>
                <c:pt idx="944">
                  <c:v>5.43</c:v>
                </c:pt>
                <c:pt idx="945">
                  <c:v>8.33</c:v>
                </c:pt>
                <c:pt idx="946">
                  <c:v>5.63</c:v>
                </c:pt>
                <c:pt idx="947">
                  <c:v>7.23</c:v>
                </c:pt>
                <c:pt idx="948">
                  <c:v>10.57</c:v>
                </c:pt>
                <c:pt idx="949">
                  <c:v>7.92</c:v>
                </c:pt>
                <c:pt idx="950">
                  <c:v>10.119999999999999</c:v>
                </c:pt>
                <c:pt idx="951">
                  <c:v>7.91</c:v>
                </c:pt>
                <c:pt idx="952">
                  <c:v>10.9</c:v>
                </c:pt>
                <c:pt idx="953">
                  <c:v>11.83</c:v>
                </c:pt>
                <c:pt idx="954">
                  <c:v>7.42</c:v>
                </c:pt>
                <c:pt idx="955">
                  <c:v>5.62</c:v>
                </c:pt>
                <c:pt idx="956">
                  <c:v>7.16</c:v>
                </c:pt>
                <c:pt idx="957">
                  <c:v>9.89</c:v>
                </c:pt>
                <c:pt idx="958">
                  <c:v>5.14</c:v>
                </c:pt>
                <c:pt idx="959">
                  <c:v>5.61</c:v>
                </c:pt>
                <c:pt idx="960">
                  <c:v>5.51</c:v>
                </c:pt>
                <c:pt idx="961">
                  <c:v>8.3800000000000008</c:v>
                </c:pt>
                <c:pt idx="962">
                  <c:v>4.68</c:v>
                </c:pt>
                <c:pt idx="963">
                  <c:v>4.3600000000000003</c:v>
                </c:pt>
                <c:pt idx="964">
                  <c:v>7.74</c:v>
                </c:pt>
                <c:pt idx="965">
                  <c:v>4.05</c:v>
                </c:pt>
                <c:pt idx="966">
                  <c:v>11.49</c:v>
                </c:pt>
                <c:pt idx="967">
                  <c:v>5.65</c:v>
                </c:pt>
                <c:pt idx="968">
                  <c:v>4.29</c:v>
                </c:pt>
                <c:pt idx="969">
                  <c:v>4.74</c:v>
                </c:pt>
                <c:pt idx="970">
                  <c:v>7.6</c:v>
                </c:pt>
                <c:pt idx="971">
                  <c:v>8.5</c:v>
                </c:pt>
                <c:pt idx="972">
                  <c:v>11.22</c:v>
                </c:pt>
                <c:pt idx="973">
                  <c:v>5.0999999999999996</c:v>
                </c:pt>
                <c:pt idx="974">
                  <c:v>5.43</c:v>
                </c:pt>
                <c:pt idx="975">
                  <c:v>5.82</c:v>
                </c:pt>
                <c:pt idx="976">
                  <c:v>6.05</c:v>
                </c:pt>
                <c:pt idx="977">
                  <c:v>6.38</c:v>
                </c:pt>
                <c:pt idx="978">
                  <c:v>5.73</c:v>
                </c:pt>
                <c:pt idx="979">
                  <c:v>5.47</c:v>
                </c:pt>
                <c:pt idx="980">
                  <c:v>11.3</c:v>
                </c:pt>
                <c:pt idx="981">
                  <c:v>6.72</c:v>
                </c:pt>
                <c:pt idx="982">
                  <c:v>5.36</c:v>
                </c:pt>
                <c:pt idx="983">
                  <c:v>9.8800000000000008</c:v>
                </c:pt>
                <c:pt idx="984">
                  <c:v>4.1100000000000003</c:v>
                </c:pt>
                <c:pt idx="985">
                  <c:v>7.48</c:v>
                </c:pt>
                <c:pt idx="986">
                  <c:v>9.18</c:v>
                </c:pt>
                <c:pt idx="987">
                  <c:v>4.51</c:v>
                </c:pt>
                <c:pt idx="988">
                  <c:v>7.33</c:v>
                </c:pt>
                <c:pt idx="989">
                  <c:v>10.56</c:v>
                </c:pt>
                <c:pt idx="990">
                  <c:v>4.01</c:v>
                </c:pt>
                <c:pt idx="991">
                  <c:v>5.64</c:v>
                </c:pt>
                <c:pt idx="992">
                  <c:v>8.02</c:v>
                </c:pt>
                <c:pt idx="993">
                  <c:v>7.2</c:v>
                </c:pt>
                <c:pt idx="994">
                  <c:v>4.55</c:v>
                </c:pt>
                <c:pt idx="995">
                  <c:v>9.0299999999999994</c:v>
                </c:pt>
                <c:pt idx="996">
                  <c:v>5.2</c:v>
                </c:pt>
                <c:pt idx="997">
                  <c:v>8.3000000000000007</c:v>
                </c:pt>
                <c:pt idx="998">
                  <c:v>5.56</c:v>
                </c:pt>
                <c:pt idx="999">
                  <c:v>4.1500000000000004</c:v>
                </c:pt>
                <c:pt idx="1000">
                  <c:v>5.99</c:v>
                </c:pt>
                <c:pt idx="1001">
                  <c:v>5.8</c:v>
                </c:pt>
                <c:pt idx="1002">
                  <c:v>7.32</c:v>
                </c:pt>
                <c:pt idx="1003">
                  <c:v>5.16</c:v>
                </c:pt>
                <c:pt idx="1004">
                  <c:v>5.96</c:v>
                </c:pt>
                <c:pt idx="1005">
                  <c:v>4.8499999999999996</c:v>
                </c:pt>
                <c:pt idx="1006">
                  <c:v>5.09</c:v>
                </c:pt>
                <c:pt idx="1007">
                  <c:v>4.9400000000000004</c:v>
                </c:pt>
                <c:pt idx="1008">
                  <c:v>4.92</c:v>
                </c:pt>
                <c:pt idx="1009">
                  <c:v>6.05</c:v>
                </c:pt>
                <c:pt idx="1010">
                  <c:v>4.67</c:v>
                </c:pt>
                <c:pt idx="1011">
                  <c:v>9.81</c:v>
                </c:pt>
                <c:pt idx="1012">
                  <c:v>6.06</c:v>
                </c:pt>
                <c:pt idx="1013">
                  <c:v>5.19</c:v>
                </c:pt>
                <c:pt idx="1014">
                  <c:v>10.16</c:v>
                </c:pt>
                <c:pt idx="1015">
                  <c:v>4.68</c:v>
                </c:pt>
                <c:pt idx="1016">
                  <c:v>5.32</c:v>
                </c:pt>
                <c:pt idx="1017">
                  <c:v>6.99</c:v>
                </c:pt>
                <c:pt idx="1018">
                  <c:v>5.55</c:v>
                </c:pt>
                <c:pt idx="1019">
                  <c:v>6.94</c:v>
                </c:pt>
                <c:pt idx="1020">
                  <c:v>4.2</c:v>
                </c:pt>
                <c:pt idx="1021">
                  <c:v>5.59</c:v>
                </c:pt>
                <c:pt idx="1022">
                  <c:v>9.9600000000000009</c:v>
                </c:pt>
                <c:pt idx="1023">
                  <c:v>7.37</c:v>
                </c:pt>
                <c:pt idx="1024">
                  <c:v>5.0599999999999996</c:v>
                </c:pt>
                <c:pt idx="1025">
                  <c:v>8.2100000000000009</c:v>
                </c:pt>
                <c:pt idx="1026">
                  <c:v>10.34</c:v>
                </c:pt>
                <c:pt idx="1027">
                  <c:v>5.51</c:v>
                </c:pt>
                <c:pt idx="1028">
                  <c:v>11.2</c:v>
                </c:pt>
                <c:pt idx="1029">
                  <c:v>4.3499999999999996</c:v>
                </c:pt>
                <c:pt idx="1030">
                  <c:v>10.45</c:v>
                </c:pt>
                <c:pt idx="1031">
                  <c:v>4.07</c:v>
                </c:pt>
                <c:pt idx="1032">
                  <c:v>8.34</c:v>
                </c:pt>
                <c:pt idx="1033">
                  <c:v>7.41</c:v>
                </c:pt>
                <c:pt idx="1034">
                  <c:v>4.3099999999999996</c:v>
                </c:pt>
                <c:pt idx="1035">
                  <c:v>10.83</c:v>
                </c:pt>
                <c:pt idx="1036">
                  <c:v>11.31</c:v>
                </c:pt>
                <c:pt idx="1037">
                  <c:v>11.81</c:v>
                </c:pt>
                <c:pt idx="1038">
                  <c:v>8.26</c:v>
                </c:pt>
                <c:pt idx="1039">
                  <c:v>10.74</c:v>
                </c:pt>
                <c:pt idx="1040">
                  <c:v>7.69</c:v>
                </c:pt>
                <c:pt idx="1041">
                  <c:v>4.84</c:v>
                </c:pt>
                <c:pt idx="1042">
                  <c:v>9.77</c:v>
                </c:pt>
                <c:pt idx="1043">
                  <c:v>5.84</c:v>
                </c:pt>
                <c:pt idx="1044">
                  <c:v>8.6999999999999993</c:v>
                </c:pt>
                <c:pt idx="1045">
                  <c:v>10.79</c:v>
                </c:pt>
                <c:pt idx="1046">
                  <c:v>4.32</c:v>
                </c:pt>
                <c:pt idx="1047">
                  <c:v>7.19</c:v>
                </c:pt>
                <c:pt idx="1048">
                  <c:v>11.94</c:v>
                </c:pt>
                <c:pt idx="1049">
                  <c:v>5.56</c:v>
                </c:pt>
                <c:pt idx="1050">
                  <c:v>5.64</c:v>
                </c:pt>
                <c:pt idx="1051">
                  <c:v>4.6500000000000004</c:v>
                </c:pt>
                <c:pt idx="1052">
                  <c:v>9.0500000000000007</c:v>
                </c:pt>
                <c:pt idx="1053">
                  <c:v>4.5199999999999996</c:v>
                </c:pt>
                <c:pt idx="1054">
                  <c:v>4.62</c:v>
                </c:pt>
                <c:pt idx="1055">
                  <c:v>5.87</c:v>
                </c:pt>
                <c:pt idx="1056">
                  <c:v>5.71</c:v>
                </c:pt>
                <c:pt idx="1057">
                  <c:v>9.08</c:v>
                </c:pt>
                <c:pt idx="1058">
                  <c:v>5.3</c:v>
                </c:pt>
                <c:pt idx="1059">
                  <c:v>11.76</c:v>
                </c:pt>
                <c:pt idx="1060">
                  <c:v>5.1100000000000003</c:v>
                </c:pt>
                <c:pt idx="1061">
                  <c:v>5.54</c:v>
                </c:pt>
                <c:pt idx="1062">
                  <c:v>8.8699999999999992</c:v>
                </c:pt>
                <c:pt idx="1063">
                  <c:v>5.96</c:v>
                </c:pt>
                <c:pt idx="1064">
                  <c:v>4.4400000000000004</c:v>
                </c:pt>
                <c:pt idx="1065">
                  <c:v>4.6500000000000004</c:v>
                </c:pt>
                <c:pt idx="1066">
                  <c:v>5.64</c:v>
                </c:pt>
                <c:pt idx="1067">
                  <c:v>10.19</c:v>
                </c:pt>
                <c:pt idx="1068">
                  <c:v>10.79</c:v>
                </c:pt>
                <c:pt idx="1069">
                  <c:v>4.24</c:v>
                </c:pt>
                <c:pt idx="1070">
                  <c:v>5.83</c:v>
                </c:pt>
                <c:pt idx="1071">
                  <c:v>11.85</c:v>
                </c:pt>
                <c:pt idx="1072">
                  <c:v>5.98</c:v>
                </c:pt>
                <c:pt idx="1073">
                  <c:v>4.26</c:v>
                </c:pt>
                <c:pt idx="1074">
                  <c:v>4.96</c:v>
                </c:pt>
                <c:pt idx="1075">
                  <c:v>4</c:v>
                </c:pt>
                <c:pt idx="1076">
                  <c:v>4.1500000000000004</c:v>
                </c:pt>
                <c:pt idx="1077">
                  <c:v>11.36</c:v>
                </c:pt>
                <c:pt idx="1078">
                  <c:v>7.53</c:v>
                </c:pt>
                <c:pt idx="1079">
                  <c:v>7.95</c:v>
                </c:pt>
                <c:pt idx="1080">
                  <c:v>8.5</c:v>
                </c:pt>
                <c:pt idx="1081">
                  <c:v>5.89</c:v>
                </c:pt>
                <c:pt idx="1082">
                  <c:v>8.76</c:v>
                </c:pt>
                <c:pt idx="1083">
                  <c:v>4.1100000000000003</c:v>
                </c:pt>
                <c:pt idx="1084">
                  <c:v>7.56</c:v>
                </c:pt>
                <c:pt idx="1085">
                  <c:v>4.17</c:v>
                </c:pt>
                <c:pt idx="1086">
                  <c:v>11.42</c:v>
                </c:pt>
                <c:pt idx="1087">
                  <c:v>7.33</c:v>
                </c:pt>
                <c:pt idx="1088">
                  <c:v>6.7</c:v>
                </c:pt>
                <c:pt idx="1089">
                  <c:v>5.27</c:v>
                </c:pt>
                <c:pt idx="1090">
                  <c:v>7.72</c:v>
                </c:pt>
                <c:pt idx="1091">
                  <c:v>8.68</c:v>
                </c:pt>
                <c:pt idx="1092">
                  <c:v>9.8000000000000007</c:v>
                </c:pt>
                <c:pt idx="1093">
                  <c:v>4.4400000000000004</c:v>
                </c:pt>
                <c:pt idx="1094">
                  <c:v>7.19</c:v>
                </c:pt>
                <c:pt idx="1095">
                  <c:v>6.06</c:v>
                </c:pt>
                <c:pt idx="1096">
                  <c:v>5.12</c:v>
                </c:pt>
                <c:pt idx="1097">
                  <c:v>10.72</c:v>
                </c:pt>
                <c:pt idx="1098">
                  <c:v>9.58</c:v>
                </c:pt>
                <c:pt idx="1099">
                  <c:v>6.4</c:v>
                </c:pt>
                <c:pt idx="1100">
                  <c:v>6.8</c:v>
                </c:pt>
                <c:pt idx="1101">
                  <c:v>9.48</c:v>
                </c:pt>
                <c:pt idx="1102">
                  <c:v>7.45</c:v>
                </c:pt>
                <c:pt idx="1103">
                  <c:v>6.94</c:v>
                </c:pt>
                <c:pt idx="1104">
                  <c:v>7.83</c:v>
                </c:pt>
                <c:pt idx="1105">
                  <c:v>10.17</c:v>
                </c:pt>
                <c:pt idx="1106">
                  <c:v>8.9600000000000009</c:v>
                </c:pt>
                <c:pt idx="1107">
                  <c:v>6.96</c:v>
                </c:pt>
                <c:pt idx="1108">
                  <c:v>5.07</c:v>
                </c:pt>
                <c:pt idx="1109">
                  <c:v>5.85</c:v>
                </c:pt>
                <c:pt idx="1110">
                  <c:v>10.56</c:v>
                </c:pt>
                <c:pt idx="1111">
                  <c:v>8.92</c:v>
                </c:pt>
                <c:pt idx="1112">
                  <c:v>8.6300000000000008</c:v>
                </c:pt>
                <c:pt idx="1113">
                  <c:v>6.29</c:v>
                </c:pt>
                <c:pt idx="1114">
                  <c:v>5.75</c:v>
                </c:pt>
                <c:pt idx="1115">
                  <c:v>6.66</c:v>
                </c:pt>
                <c:pt idx="1116">
                  <c:v>5.0999999999999996</c:v>
                </c:pt>
                <c:pt idx="1117">
                  <c:v>4.41</c:v>
                </c:pt>
                <c:pt idx="1118">
                  <c:v>5.52</c:v>
                </c:pt>
                <c:pt idx="1119">
                  <c:v>4.62</c:v>
                </c:pt>
                <c:pt idx="1120">
                  <c:v>5.74</c:v>
                </c:pt>
                <c:pt idx="1121">
                  <c:v>6.3</c:v>
                </c:pt>
                <c:pt idx="1122">
                  <c:v>10.27</c:v>
                </c:pt>
                <c:pt idx="1123">
                  <c:v>5.85</c:v>
                </c:pt>
                <c:pt idx="1124">
                  <c:v>5.92</c:v>
                </c:pt>
                <c:pt idx="1125">
                  <c:v>10.01</c:v>
                </c:pt>
                <c:pt idx="1126">
                  <c:v>9.59</c:v>
                </c:pt>
                <c:pt idx="1127">
                  <c:v>10.37</c:v>
                </c:pt>
                <c:pt idx="1128">
                  <c:v>4.01</c:v>
                </c:pt>
                <c:pt idx="1129">
                  <c:v>4.24</c:v>
                </c:pt>
                <c:pt idx="1130">
                  <c:v>5.36</c:v>
                </c:pt>
                <c:pt idx="1131">
                  <c:v>4.99</c:v>
                </c:pt>
                <c:pt idx="1132">
                  <c:v>8.68</c:v>
                </c:pt>
                <c:pt idx="1133">
                  <c:v>4.2300000000000004</c:v>
                </c:pt>
                <c:pt idx="1134">
                  <c:v>5.32</c:v>
                </c:pt>
                <c:pt idx="1135">
                  <c:v>6.66</c:v>
                </c:pt>
                <c:pt idx="1136">
                  <c:v>7.4</c:v>
                </c:pt>
                <c:pt idx="1137">
                  <c:v>10.08</c:v>
                </c:pt>
                <c:pt idx="1138">
                  <c:v>8.58</c:v>
                </c:pt>
                <c:pt idx="1139">
                  <c:v>5.84</c:v>
                </c:pt>
                <c:pt idx="1140">
                  <c:v>4.8600000000000003</c:v>
                </c:pt>
                <c:pt idx="1141">
                  <c:v>11.52</c:v>
                </c:pt>
                <c:pt idx="1142">
                  <c:v>6.15</c:v>
                </c:pt>
                <c:pt idx="1143">
                  <c:v>9.94</c:v>
                </c:pt>
                <c:pt idx="1144">
                  <c:v>10.56</c:v>
                </c:pt>
                <c:pt idx="1145">
                  <c:v>6.79</c:v>
                </c:pt>
                <c:pt idx="1146">
                  <c:v>4.8</c:v>
                </c:pt>
                <c:pt idx="1147">
                  <c:v>5.75</c:v>
                </c:pt>
                <c:pt idx="1148">
                  <c:v>5.81</c:v>
                </c:pt>
                <c:pt idx="1149">
                  <c:v>9.2799999999999994</c:v>
                </c:pt>
                <c:pt idx="1150">
                  <c:v>6.37</c:v>
                </c:pt>
                <c:pt idx="1151">
                  <c:v>5.09</c:v>
                </c:pt>
                <c:pt idx="1152">
                  <c:v>7.94</c:v>
                </c:pt>
                <c:pt idx="1153">
                  <c:v>10.95</c:v>
                </c:pt>
                <c:pt idx="1154">
                  <c:v>6.3</c:v>
                </c:pt>
                <c:pt idx="1155">
                  <c:v>8.0500000000000007</c:v>
                </c:pt>
                <c:pt idx="1156">
                  <c:v>9.8800000000000008</c:v>
                </c:pt>
                <c:pt idx="1157">
                  <c:v>7.42</c:v>
                </c:pt>
                <c:pt idx="1158">
                  <c:v>8.4499999999999993</c:v>
                </c:pt>
                <c:pt idx="1159">
                  <c:v>6.21</c:v>
                </c:pt>
                <c:pt idx="1160">
                  <c:v>4.6500000000000004</c:v>
                </c:pt>
                <c:pt idx="1161">
                  <c:v>5.87</c:v>
                </c:pt>
                <c:pt idx="1162">
                  <c:v>4.24</c:v>
                </c:pt>
                <c:pt idx="1163">
                  <c:v>7.81</c:v>
                </c:pt>
                <c:pt idx="1164">
                  <c:v>9.85</c:v>
                </c:pt>
                <c:pt idx="1165">
                  <c:v>6.94</c:v>
                </c:pt>
                <c:pt idx="1166">
                  <c:v>11.3</c:v>
                </c:pt>
                <c:pt idx="1167">
                  <c:v>9.23</c:v>
                </c:pt>
                <c:pt idx="1168">
                  <c:v>4.37</c:v>
                </c:pt>
                <c:pt idx="1169">
                  <c:v>5.76</c:v>
                </c:pt>
                <c:pt idx="1170">
                  <c:v>4.96</c:v>
                </c:pt>
                <c:pt idx="1171">
                  <c:v>11.04</c:v>
                </c:pt>
                <c:pt idx="1172">
                  <c:v>7.81</c:v>
                </c:pt>
                <c:pt idx="1173">
                  <c:v>4.55</c:v>
                </c:pt>
                <c:pt idx="1174">
                  <c:v>6.13</c:v>
                </c:pt>
                <c:pt idx="1175">
                  <c:v>6.04</c:v>
                </c:pt>
                <c:pt idx="1176">
                  <c:v>8.85</c:v>
                </c:pt>
                <c:pt idx="1177">
                  <c:v>10.54</c:v>
                </c:pt>
                <c:pt idx="1178">
                  <c:v>4.37</c:v>
                </c:pt>
                <c:pt idx="1179">
                  <c:v>9.6300000000000008</c:v>
                </c:pt>
                <c:pt idx="1180">
                  <c:v>10.37</c:v>
                </c:pt>
                <c:pt idx="1181">
                  <c:v>5.44</c:v>
                </c:pt>
                <c:pt idx="1182">
                  <c:v>5.19</c:v>
                </c:pt>
                <c:pt idx="1183">
                  <c:v>11.8</c:v>
                </c:pt>
                <c:pt idx="1184">
                  <c:v>8.3800000000000008</c:v>
                </c:pt>
                <c:pt idx="1185">
                  <c:v>7.58</c:v>
                </c:pt>
                <c:pt idx="1186">
                  <c:v>4.6100000000000003</c:v>
                </c:pt>
                <c:pt idx="1187">
                  <c:v>4.7</c:v>
                </c:pt>
                <c:pt idx="1188">
                  <c:v>6.05</c:v>
                </c:pt>
                <c:pt idx="1189">
                  <c:v>5.63</c:v>
                </c:pt>
                <c:pt idx="1190">
                  <c:v>6.06</c:v>
                </c:pt>
                <c:pt idx="1191">
                  <c:v>5.19</c:v>
                </c:pt>
                <c:pt idx="1192">
                  <c:v>8.9600000000000009</c:v>
                </c:pt>
                <c:pt idx="1193">
                  <c:v>11.39</c:v>
                </c:pt>
                <c:pt idx="1194">
                  <c:v>4.0599999999999996</c:v>
                </c:pt>
                <c:pt idx="1195">
                  <c:v>5.23</c:v>
                </c:pt>
                <c:pt idx="1196">
                  <c:v>5.05</c:v>
                </c:pt>
                <c:pt idx="1197">
                  <c:v>7.34</c:v>
                </c:pt>
                <c:pt idx="1198">
                  <c:v>8.1300000000000008</c:v>
                </c:pt>
                <c:pt idx="1199">
                  <c:v>6.68</c:v>
                </c:pt>
                <c:pt idx="1200">
                  <c:v>11.51</c:v>
                </c:pt>
                <c:pt idx="1201">
                  <c:v>6.02</c:v>
                </c:pt>
                <c:pt idx="1202">
                  <c:v>7.96</c:v>
                </c:pt>
                <c:pt idx="1203">
                  <c:v>6.01</c:v>
                </c:pt>
                <c:pt idx="1204">
                  <c:v>5.9</c:v>
                </c:pt>
                <c:pt idx="1205">
                  <c:v>4.49</c:v>
                </c:pt>
                <c:pt idx="1206">
                  <c:v>6.25</c:v>
                </c:pt>
                <c:pt idx="1207">
                  <c:v>9.6199999999999992</c:v>
                </c:pt>
                <c:pt idx="1208">
                  <c:v>11.06</c:v>
                </c:pt>
                <c:pt idx="1209">
                  <c:v>6.11</c:v>
                </c:pt>
                <c:pt idx="1210">
                  <c:v>11.49</c:v>
                </c:pt>
                <c:pt idx="1211">
                  <c:v>8.68</c:v>
                </c:pt>
                <c:pt idx="1212">
                  <c:v>5.68</c:v>
                </c:pt>
                <c:pt idx="1213">
                  <c:v>8.4499999999999993</c:v>
                </c:pt>
                <c:pt idx="1214">
                  <c:v>8.51</c:v>
                </c:pt>
                <c:pt idx="1215">
                  <c:v>7.62</c:v>
                </c:pt>
                <c:pt idx="1216">
                  <c:v>10.18</c:v>
                </c:pt>
                <c:pt idx="1217">
                  <c:v>5.36</c:v>
                </c:pt>
                <c:pt idx="1218">
                  <c:v>11.78</c:v>
                </c:pt>
                <c:pt idx="1219">
                  <c:v>10.82</c:v>
                </c:pt>
                <c:pt idx="1220">
                  <c:v>7.73</c:v>
                </c:pt>
                <c:pt idx="1221">
                  <c:v>6.24</c:v>
                </c:pt>
                <c:pt idx="1222">
                  <c:v>10.42</c:v>
                </c:pt>
                <c:pt idx="1223">
                  <c:v>11.11</c:v>
                </c:pt>
                <c:pt idx="1224">
                  <c:v>7.67</c:v>
                </c:pt>
                <c:pt idx="1225">
                  <c:v>6.15</c:v>
                </c:pt>
                <c:pt idx="1226">
                  <c:v>5.71</c:v>
                </c:pt>
                <c:pt idx="1227">
                  <c:v>8.6999999999999993</c:v>
                </c:pt>
                <c:pt idx="1228">
                  <c:v>9.0399999999999991</c:v>
                </c:pt>
                <c:pt idx="1229">
                  <c:v>5.61</c:v>
                </c:pt>
                <c:pt idx="1230">
                  <c:v>8.1199999999999992</c:v>
                </c:pt>
                <c:pt idx="1231">
                  <c:v>4.74</c:v>
                </c:pt>
                <c:pt idx="1232">
                  <c:v>4.0599999999999996</c:v>
                </c:pt>
                <c:pt idx="1233">
                  <c:v>5.69</c:v>
                </c:pt>
                <c:pt idx="1234">
                  <c:v>5.66</c:v>
                </c:pt>
                <c:pt idx="1235">
                  <c:v>4.32</c:v>
                </c:pt>
                <c:pt idx="1236">
                  <c:v>8.2899999999999991</c:v>
                </c:pt>
                <c:pt idx="1237">
                  <c:v>10.46</c:v>
                </c:pt>
                <c:pt idx="1238">
                  <c:v>11.96</c:v>
                </c:pt>
                <c:pt idx="1239">
                  <c:v>4.25</c:v>
                </c:pt>
                <c:pt idx="1240">
                  <c:v>8.33</c:v>
                </c:pt>
                <c:pt idx="1241">
                  <c:v>4.29</c:v>
                </c:pt>
                <c:pt idx="1242">
                  <c:v>6.32</c:v>
                </c:pt>
                <c:pt idx="1243">
                  <c:v>5.65</c:v>
                </c:pt>
                <c:pt idx="1244">
                  <c:v>8.41</c:v>
                </c:pt>
                <c:pt idx="1245">
                  <c:v>11.96</c:v>
                </c:pt>
                <c:pt idx="1246">
                  <c:v>5.17</c:v>
                </c:pt>
                <c:pt idx="1247">
                  <c:v>8.76</c:v>
                </c:pt>
                <c:pt idx="1248">
                  <c:v>7.99</c:v>
                </c:pt>
                <c:pt idx="1249">
                  <c:v>8.59</c:v>
                </c:pt>
                <c:pt idx="1250">
                  <c:v>6.14</c:v>
                </c:pt>
                <c:pt idx="1251">
                  <c:v>4.08</c:v>
                </c:pt>
                <c:pt idx="1252">
                  <c:v>6.25</c:v>
                </c:pt>
                <c:pt idx="1253">
                  <c:v>5.94</c:v>
                </c:pt>
                <c:pt idx="1254">
                  <c:v>6.45</c:v>
                </c:pt>
                <c:pt idx="1255">
                  <c:v>5.74</c:v>
                </c:pt>
                <c:pt idx="1256">
                  <c:v>4.43</c:v>
                </c:pt>
                <c:pt idx="1257">
                  <c:v>6.5</c:v>
                </c:pt>
                <c:pt idx="1258">
                  <c:v>8.75</c:v>
                </c:pt>
                <c:pt idx="1259">
                  <c:v>11.96</c:v>
                </c:pt>
                <c:pt idx="1260">
                  <c:v>10.54</c:v>
                </c:pt>
                <c:pt idx="1261">
                  <c:v>4.54</c:v>
                </c:pt>
                <c:pt idx="1262">
                  <c:v>5.71</c:v>
                </c:pt>
                <c:pt idx="1263">
                  <c:v>6.25</c:v>
                </c:pt>
                <c:pt idx="1264">
                  <c:v>9.4700000000000006</c:v>
                </c:pt>
                <c:pt idx="1265">
                  <c:v>5.7</c:v>
                </c:pt>
                <c:pt idx="1266">
                  <c:v>11.18</c:v>
                </c:pt>
                <c:pt idx="1267">
                  <c:v>10.98</c:v>
                </c:pt>
                <c:pt idx="1268">
                  <c:v>5.1100000000000003</c:v>
                </c:pt>
                <c:pt idx="1269">
                  <c:v>10.24</c:v>
                </c:pt>
                <c:pt idx="1270">
                  <c:v>7.71</c:v>
                </c:pt>
                <c:pt idx="1271">
                  <c:v>6.03</c:v>
                </c:pt>
                <c:pt idx="1272">
                  <c:v>5.96</c:v>
                </c:pt>
                <c:pt idx="1273">
                  <c:v>4.16</c:v>
                </c:pt>
                <c:pt idx="1274">
                  <c:v>6.11</c:v>
                </c:pt>
                <c:pt idx="1275">
                  <c:v>5.97</c:v>
                </c:pt>
                <c:pt idx="1276">
                  <c:v>10.81</c:v>
                </c:pt>
                <c:pt idx="1277">
                  <c:v>5.7</c:v>
                </c:pt>
                <c:pt idx="1278">
                  <c:v>4.7699999999999996</c:v>
                </c:pt>
                <c:pt idx="1279">
                  <c:v>4.25</c:v>
                </c:pt>
                <c:pt idx="1280">
                  <c:v>5.52</c:v>
                </c:pt>
                <c:pt idx="1281">
                  <c:v>6.53</c:v>
                </c:pt>
                <c:pt idx="1282">
                  <c:v>4.82</c:v>
                </c:pt>
                <c:pt idx="1283">
                  <c:v>11.94</c:v>
                </c:pt>
                <c:pt idx="1284">
                  <c:v>7.85</c:v>
                </c:pt>
                <c:pt idx="1285">
                  <c:v>8.01</c:v>
                </c:pt>
                <c:pt idx="1286">
                  <c:v>7.4</c:v>
                </c:pt>
                <c:pt idx="1287">
                  <c:v>8.3800000000000008</c:v>
                </c:pt>
                <c:pt idx="1288">
                  <c:v>11.56</c:v>
                </c:pt>
                <c:pt idx="1289">
                  <c:v>4.6100000000000003</c:v>
                </c:pt>
                <c:pt idx="1290">
                  <c:v>4.95</c:v>
                </c:pt>
                <c:pt idx="1291">
                  <c:v>5.04</c:v>
                </c:pt>
                <c:pt idx="1292">
                  <c:v>5.42</c:v>
                </c:pt>
                <c:pt idx="1293">
                  <c:v>5.39</c:v>
                </c:pt>
                <c:pt idx="1294">
                  <c:v>6</c:v>
                </c:pt>
                <c:pt idx="1295">
                  <c:v>6.02</c:v>
                </c:pt>
                <c:pt idx="1296">
                  <c:v>4.62</c:v>
                </c:pt>
                <c:pt idx="1297">
                  <c:v>5.59</c:v>
                </c:pt>
                <c:pt idx="1298">
                  <c:v>5.18</c:v>
                </c:pt>
                <c:pt idx="1299">
                  <c:v>6.29</c:v>
                </c:pt>
                <c:pt idx="1300">
                  <c:v>4.49</c:v>
                </c:pt>
                <c:pt idx="1301">
                  <c:v>11.82</c:v>
                </c:pt>
                <c:pt idx="1302">
                  <c:v>7.41</c:v>
                </c:pt>
                <c:pt idx="1303">
                  <c:v>5.97</c:v>
                </c:pt>
                <c:pt idx="1304">
                  <c:v>5.74</c:v>
                </c:pt>
                <c:pt idx="1305">
                  <c:v>9.85</c:v>
                </c:pt>
                <c:pt idx="1306">
                  <c:v>7.59</c:v>
                </c:pt>
                <c:pt idx="1307">
                  <c:v>6.98</c:v>
                </c:pt>
                <c:pt idx="1308">
                  <c:v>4.7300000000000004</c:v>
                </c:pt>
                <c:pt idx="1309">
                  <c:v>4.76</c:v>
                </c:pt>
                <c:pt idx="1310">
                  <c:v>6.24</c:v>
                </c:pt>
                <c:pt idx="1311">
                  <c:v>5.44</c:v>
                </c:pt>
                <c:pt idx="1312">
                  <c:v>5.08</c:v>
                </c:pt>
                <c:pt idx="1313">
                  <c:v>4.87</c:v>
                </c:pt>
                <c:pt idx="1314">
                  <c:v>8.17</c:v>
                </c:pt>
                <c:pt idx="1315">
                  <c:v>7.61</c:v>
                </c:pt>
                <c:pt idx="1316">
                  <c:v>10.1</c:v>
                </c:pt>
                <c:pt idx="1317">
                  <c:v>11.24</c:v>
                </c:pt>
                <c:pt idx="1318">
                  <c:v>6.1</c:v>
                </c:pt>
                <c:pt idx="1319">
                  <c:v>6.98</c:v>
                </c:pt>
                <c:pt idx="1320">
                  <c:v>4</c:v>
                </c:pt>
                <c:pt idx="1321">
                  <c:v>4.2300000000000004</c:v>
                </c:pt>
                <c:pt idx="1322">
                  <c:v>4.72</c:v>
                </c:pt>
                <c:pt idx="1323">
                  <c:v>5.63</c:v>
                </c:pt>
                <c:pt idx="1324">
                  <c:v>5.83</c:v>
                </c:pt>
                <c:pt idx="1325">
                  <c:v>9.23</c:v>
                </c:pt>
                <c:pt idx="1326">
                  <c:v>9.89</c:v>
                </c:pt>
                <c:pt idx="1327">
                  <c:v>12</c:v>
                </c:pt>
                <c:pt idx="1328">
                  <c:v>4.24</c:v>
                </c:pt>
                <c:pt idx="1329">
                  <c:v>4.68</c:v>
                </c:pt>
                <c:pt idx="1330">
                  <c:v>8.57</c:v>
                </c:pt>
                <c:pt idx="1331">
                  <c:v>4.0999999999999996</c:v>
                </c:pt>
                <c:pt idx="1332">
                  <c:v>4.49</c:v>
                </c:pt>
                <c:pt idx="1333">
                  <c:v>8.8000000000000007</c:v>
                </c:pt>
                <c:pt idx="1334">
                  <c:v>7.93</c:v>
                </c:pt>
                <c:pt idx="1335">
                  <c:v>9.4499999999999993</c:v>
                </c:pt>
                <c:pt idx="1336">
                  <c:v>7.67</c:v>
                </c:pt>
                <c:pt idx="1337">
                  <c:v>10.53</c:v>
                </c:pt>
                <c:pt idx="1338">
                  <c:v>10.08</c:v>
                </c:pt>
                <c:pt idx="1339">
                  <c:v>11.39</c:v>
                </c:pt>
                <c:pt idx="1340">
                  <c:v>6.36</c:v>
                </c:pt>
                <c:pt idx="1341">
                  <c:v>5.31</c:v>
                </c:pt>
                <c:pt idx="1342">
                  <c:v>4.74</c:v>
                </c:pt>
                <c:pt idx="1343">
                  <c:v>11.35</c:v>
                </c:pt>
                <c:pt idx="1344">
                  <c:v>6.81</c:v>
                </c:pt>
                <c:pt idx="1345">
                  <c:v>8.06</c:v>
                </c:pt>
                <c:pt idx="1346">
                  <c:v>6.74</c:v>
                </c:pt>
                <c:pt idx="1347">
                  <c:v>6.54</c:v>
                </c:pt>
                <c:pt idx="1348">
                  <c:v>5.4</c:v>
                </c:pt>
                <c:pt idx="1349">
                  <c:v>5.58</c:v>
                </c:pt>
                <c:pt idx="1350">
                  <c:v>5.84</c:v>
                </c:pt>
                <c:pt idx="1351">
                  <c:v>4.2</c:v>
                </c:pt>
                <c:pt idx="1352">
                  <c:v>6.06</c:v>
                </c:pt>
                <c:pt idx="1353">
                  <c:v>7.57</c:v>
                </c:pt>
                <c:pt idx="1354">
                  <c:v>6.15</c:v>
                </c:pt>
                <c:pt idx="1355">
                  <c:v>4.5599999999999996</c:v>
                </c:pt>
                <c:pt idx="1356">
                  <c:v>4.72</c:v>
                </c:pt>
                <c:pt idx="1357">
                  <c:v>7.98</c:v>
                </c:pt>
                <c:pt idx="1358">
                  <c:v>6.26</c:v>
                </c:pt>
                <c:pt idx="1359">
                  <c:v>4.29</c:v>
                </c:pt>
                <c:pt idx="1360">
                  <c:v>5.43</c:v>
                </c:pt>
                <c:pt idx="1361">
                  <c:v>8</c:v>
                </c:pt>
                <c:pt idx="1362">
                  <c:v>9.9600000000000009</c:v>
                </c:pt>
                <c:pt idx="1363">
                  <c:v>6.8</c:v>
                </c:pt>
                <c:pt idx="1364">
                  <c:v>6.22</c:v>
                </c:pt>
                <c:pt idx="1365">
                  <c:v>5.79</c:v>
                </c:pt>
                <c:pt idx="1366">
                  <c:v>5.41</c:v>
                </c:pt>
                <c:pt idx="1367">
                  <c:v>11.05</c:v>
                </c:pt>
                <c:pt idx="1368">
                  <c:v>6.27</c:v>
                </c:pt>
                <c:pt idx="1369">
                  <c:v>4.7699999999999996</c:v>
                </c:pt>
                <c:pt idx="1370">
                  <c:v>4.08</c:v>
                </c:pt>
                <c:pt idx="1371">
                  <c:v>6.01</c:v>
                </c:pt>
                <c:pt idx="1372">
                  <c:v>11.84</c:v>
                </c:pt>
                <c:pt idx="1373">
                  <c:v>6.27</c:v>
                </c:pt>
                <c:pt idx="1374">
                  <c:v>5.28</c:v>
                </c:pt>
                <c:pt idx="1375">
                  <c:v>7.03</c:v>
                </c:pt>
                <c:pt idx="1376">
                  <c:v>5.32</c:v>
                </c:pt>
                <c:pt idx="1377">
                  <c:v>9.59</c:v>
                </c:pt>
                <c:pt idx="1378">
                  <c:v>6.15</c:v>
                </c:pt>
                <c:pt idx="1379">
                  <c:v>11.08</c:v>
                </c:pt>
                <c:pt idx="1380">
                  <c:v>7.95</c:v>
                </c:pt>
                <c:pt idx="1381">
                  <c:v>6.23</c:v>
                </c:pt>
                <c:pt idx="1382">
                  <c:v>6.5</c:v>
                </c:pt>
                <c:pt idx="1383">
                  <c:v>5.22</c:v>
                </c:pt>
                <c:pt idx="1384">
                  <c:v>6.3</c:v>
                </c:pt>
                <c:pt idx="1385">
                  <c:v>8.84</c:v>
                </c:pt>
                <c:pt idx="1386">
                  <c:v>4.1100000000000003</c:v>
                </c:pt>
                <c:pt idx="1387">
                  <c:v>4.57</c:v>
                </c:pt>
                <c:pt idx="1388">
                  <c:v>11.06</c:v>
                </c:pt>
                <c:pt idx="1389">
                  <c:v>10.68</c:v>
                </c:pt>
                <c:pt idx="1390">
                  <c:v>6.14</c:v>
                </c:pt>
                <c:pt idx="1391">
                  <c:v>5.45</c:v>
                </c:pt>
                <c:pt idx="1392">
                  <c:v>6.14</c:v>
                </c:pt>
                <c:pt idx="1393">
                  <c:v>7.85</c:v>
                </c:pt>
                <c:pt idx="1394">
                  <c:v>4.09</c:v>
                </c:pt>
                <c:pt idx="1395">
                  <c:v>4.62</c:v>
                </c:pt>
                <c:pt idx="1396">
                  <c:v>5.77</c:v>
                </c:pt>
                <c:pt idx="1397">
                  <c:v>5.84</c:v>
                </c:pt>
                <c:pt idx="1398">
                  <c:v>4.91</c:v>
                </c:pt>
                <c:pt idx="1399">
                  <c:v>5.07</c:v>
                </c:pt>
                <c:pt idx="1400">
                  <c:v>5.81</c:v>
                </c:pt>
                <c:pt idx="1401">
                  <c:v>11.2</c:v>
                </c:pt>
                <c:pt idx="1402">
                  <c:v>10.75</c:v>
                </c:pt>
                <c:pt idx="1403">
                  <c:v>7.8</c:v>
                </c:pt>
                <c:pt idx="1404">
                  <c:v>7.04</c:v>
                </c:pt>
                <c:pt idx="1405">
                  <c:v>4.18</c:v>
                </c:pt>
                <c:pt idx="1406">
                  <c:v>8.19</c:v>
                </c:pt>
                <c:pt idx="1407">
                  <c:v>6.22</c:v>
                </c:pt>
                <c:pt idx="1408">
                  <c:v>8.2200000000000006</c:v>
                </c:pt>
                <c:pt idx="1409">
                  <c:v>6.15</c:v>
                </c:pt>
                <c:pt idx="1410">
                  <c:v>5.65</c:v>
                </c:pt>
                <c:pt idx="1411">
                  <c:v>5.5</c:v>
                </c:pt>
                <c:pt idx="1412">
                  <c:v>8</c:v>
                </c:pt>
                <c:pt idx="1413">
                  <c:v>5.71</c:v>
                </c:pt>
                <c:pt idx="1414">
                  <c:v>11.71</c:v>
                </c:pt>
                <c:pt idx="1415">
                  <c:v>6.17</c:v>
                </c:pt>
                <c:pt idx="1416">
                  <c:v>6.1</c:v>
                </c:pt>
                <c:pt idx="1417">
                  <c:v>5.19</c:v>
                </c:pt>
                <c:pt idx="1418">
                  <c:v>5.37</c:v>
                </c:pt>
                <c:pt idx="1419">
                  <c:v>10.82</c:v>
                </c:pt>
                <c:pt idx="1420">
                  <c:v>6.06</c:v>
                </c:pt>
                <c:pt idx="1421">
                  <c:v>5.91</c:v>
                </c:pt>
                <c:pt idx="1422">
                  <c:v>5.87</c:v>
                </c:pt>
                <c:pt idx="1423">
                  <c:v>6.22</c:v>
                </c:pt>
                <c:pt idx="1424">
                  <c:v>5.73</c:v>
                </c:pt>
                <c:pt idx="1425">
                  <c:v>5.7</c:v>
                </c:pt>
                <c:pt idx="1426">
                  <c:v>9.91</c:v>
                </c:pt>
                <c:pt idx="1427">
                  <c:v>11.4</c:v>
                </c:pt>
                <c:pt idx="1428">
                  <c:v>6.29</c:v>
                </c:pt>
                <c:pt idx="1429">
                  <c:v>9.2799999999999994</c:v>
                </c:pt>
                <c:pt idx="1430">
                  <c:v>4.78</c:v>
                </c:pt>
                <c:pt idx="1431">
                  <c:v>8.8699999999999992</c:v>
                </c:pt>
                <c:pt idx="1432">
                  <c:v>11.4</c:v>
                </c:pt>
                <c:pt idx="1433">
                  <c:v>9.1300000000000008</c:v>
                </c:pt>
                <c:pt idx="1434">
                  <c:v>6.22</c:v>
                </c:pt>
                <c:pt idx="1435">
                  <c:v>5.9</c:v>
                </c:pt>
                <c:pt idx="1436">
                  <c:v>4.45</c:v>
                </c:pt>
                <c:pt idx="1437">
                  <c:v>6.17</c:v>
                </c:pt>
                <c:pt idx="1438">
                  <c:v>4.93</c:v>
                </c:pt>
                <c:pt idx="1439">
                  <c:v>7.32</c:v>
                </c:pt>
                <c:pt idx="1440">
                  <c:v>5.27</c:v>
                </c:pt>
                <c:pt idx="1441">
                  <c:v>5.82</c:v>
                </c:pt>
                <c:pt idx="1442">
                  <c:v>5.8</c:v>
                </c:pt>
                <c:pt idx="1443">
                  <c:v>4.87</c:v>
                </c:pt>
                <c:pt idx="1444">
                  <c:v>8.1199999999999992</c:v>
                </c:pt>
                <c:pt idx="1445">
                  <c:v>4.3600000000000003</c:v>
                </c:pt>
                <c:pt idx="1446">
                  <c:v>9.16</c:v>
                </c:pt>
                <c:pt idx="1447">
                  <c:v>9.14</c:v>
                </c:pt>
                <c:pt idx="1448">
                  <c:v>5.49</c:v>
                </c:pt>
                <c:pt idx="1449">
                  <c:v>5.96</c:v>
                </c:pt>
                <c:pt idx="1450">
                  <c:v>4.62</c:v>
                </c:pt>
                <c:pt idx="1451">
                  <c:v>9.9600000000000009</c:v>
                </c:pt>
                <c:pt idx="1452">
                  <c:v>10.53</c:v>
                </c:pt>
                <c:pt idx="1453">
                  <c:v>6.69</c:v>
                </c:pt>
                <c:pt idx="1454">
                  <c:v>9.5500000000000007</c:v>
                </c:pt>
                <c:pt idx="1455">
                  <c:v>6.05</c:v>
                </c:pt>
                <c:pt idx="1456">
                  <c:v>10.56</c:v>
                </c:pt>
                <c:pt idx="1457">
                  <c:v>10.81</c:v>
                </c:pt>
                <c:pt idx="1458">
                  <c:v>4.32</c:v>
                </c:pt>
                <c:pt idx="1459">
                  <c:v>4.37</c:v>
                </c:pt>
                <c:pt idx="1460">
                  <c:v>4.8099999999999996</c:v>
                </c:pt>
                <c:pt idx="1461">
                  <c:v>4.5599999999999996</c:v>
                </c:pt>
                <c:pt idx="1462">
                  <c:v>4.3899999999999997</c:v>
                </c:pt>
                <c:pt idx="1463">
                  <c:v>11.44</c:v>
                </c:pt>
                <c:pt idx="1464">
                  <c:v>11.37</c:v>
                </c:pt>
                <c:pt idx="1465">
                  <c:v>6.14</c:v>
                </c:pt>
                <c:pt idx="1466">
                  <c:v>4.8899999999999997</c:v>
                </c:pt>
                <c:pt idx="1467">
                  <c:v>4.5999999999999996</c:v>
                </c:pt>
                <c:pt idx="1468">
                  <c:v>4.42</c:v>
                </c:pt>
                <c:pt idx="1469">
                  <c:v>7.48</c:v>
                </c:pt>
                <c:pt idx="1470">
                  <c:v>10.74</c:v>
                </c:pt>
                <c:pt idx="1471">
                  <c:v>5.19</c:v>
                </c:pt>
                <c:pt idx="1472">
                  <c:v>9.17</c:v>
                </c:pt>
                <c:pt idx="1473">
                  <c:v>4.95</c:v>
                </c:pt>
                <c:pt idx="1474">
                  <c:v>6.03</c:v>
                </c:pt>
                <c:pt idx="1475">
                  <c:v>5.36</c:v>
                </c:pt>
                <c:pt idx="1476">
                  <c:v>6.11</c:v>
                </c:pt>
                <c:pt idx="1477">
                  <c:v>4.88</c:v>
                </c:pt>
                <c:pt idx="1478">
                  <c:v>6.72</c:v>
                </c:pt>
                <c:pt idx="1479">
                  <c:v>4.2</c:v>
                </c:pt>
                <c:pt idx="1480">
                  <c:v>5.79</c:v>
                </c:pt>
                <c:pt idx="1481">
                  <c:v>4.29</c:v>
                </c:pt>
                <c:pt idx="1482">
                  <c:v>8.27</c:v>
                </c:pt>
                <c:pt idx="1483">
                  <c:v>4.5599999999999996</c:v>
                </c:pt>
                <c:pt idx="1484">
                  <c:v>5.33</c:v>
                </c:pt>
                <c:pt idx="1485">
                  <c:v>5.63</c:v>
                </c:pt>
                <c:pt idx="1486">
                  <c:v>5.12</c:v>
                </c:pt>
                <c:pt idx="1487">
                  <c:v>5.15</c:v>
                </c:pt>
                <c:pt idx="1488">
                  <c:v>7.5</c:v>
                </c:pt>
                <c:pt idx="1489">
                  <c:v>4.88</c:v>
                </c:pt>
                <c:pt idx="1490">
                  <c:v>5.57</c:v>
                </c:pt>
                <c:pt idx="1491">
                  <c:v>5.31</c:v>
                </c:pt>
                <c:pt idx="1492">
                  <c:v>4.57</c:v>
                </c:pt>
                <c:pt idx="1493">
                  <c:v>8.6999999999999993</c:v>
                </c:pt>
                <c:pt idx="1494">
                  <c:v>4.76</c:v>
                </c:pt>
                <c:pt idx="1495">
                  <c:v>11.81</c:v>
                </c:pt>
                <c:pt idx="1496">
                  <c:v>4.67</c:v>
                </c:pt>
                <c:pt idx="1497">
                  <c:v>6.02</c:v>
                </c:pt>
                <c:pt idx="1498">
                  <c:v>7.46</c:v>
                </c:pt>
                <c:pt idx="1499">
                  <c:v>4.74</c:v>
                </c:pt>
                <c:pt idx="1500">
                  <c:v>4.79</c:v>
                </c:pt>
                <c:pt idx="1501">
                  <c:v>5.35</c:v>
                </c:pt>
                <c:pt idx="1502">
                  <c:v>4.87</c:v>
                </c:pt>
                <c:pt idx="1503">
                  <c:v>10.09</c:v>
                </c:pt>
                <c:pt idx="1504">
                  <c:v>5.47</c:v>
                </c:pt>
                <c:pt idx="1505">
                  <c:v>8.6</c:v>
                </c:pt>
                <c:pt idx="1506">
                  <c:v>10.74</c:v>
                </c:pt>
                <c:pt idx="1507">
                  <c:v>4.3899999999999997</c:v>
                </c:pt>
                <c:pt idx="1508">
                  <c:v>6.3</c:v>
                </c:pt>
                <c:pt idx="1509">
                  <c:v>5.41</c:v>
                </c:pt>
                <c:pt idx="1510">
                  <c:v>4.47</c:v>
                </c:pt>
                <c:pt idx="1511">
                  <c:v>6.26</c:v>
                </c:pt>
                <c:pt idx="1512">
                  <c:v>11.58</c:v>
                </c:pt>
                <c:pt idx="1513">
                  <c:v>4.3600000000000003</c:v>
                </c:pt>
                <c:pt idx="1514">
                  <c:v>4.1399999999999997</c:v>
                </c:pt>
                <c:pt idx="1515">
                  <c:v>4.38</c:v>
                </c:pt>
                <c:pt idx="1516">
                  <c:v>11.61</c:v>
                </c:pt>
                <c:pt idx="1517">
                  <c:v>10.59</c:v>
                </c:pt>
                <c:pt idx="1518">
                  <c:v>11.85</c:v>
                </c:pt>
                <c:pt idx="1519">
                  <c:v>5.46</c:v>
                </c:pt>
                <c:pt idx="1520">
                  <c:v>4.54</c:v>
                </c:pt>
                <c:pt idx="1521">
                  <c:v>11.98</c:v>
                </c:pt>
                <c:pt idx="1522">
                  <c:v>6.59</c:v>
                </c:pt>
                <c:pt idx="1523">
                  <c:v>10.83</c:v>
                </c:pt>
                <c:pt idx="1524">
                  <c:v>8.6</c:v>
                </c:pt>
                <c:pt idx="1525">
                  <c:v>11.17</c:v>
                </c:pt>
                <c:pt idx="1526">
                  <c:v>5.75</c:v>
                </c:pt>
                <c:pt idx="1527">
                  <c:v>4.83</c:v>
                </c:pt>
                <c:pt idx="1528">
                  <c:v>11.93</c:v>
                </c:pt>
                <c:pt idx="1529">
                  <c:v>8.41</c:v>
                </c:pt>
                <c:pt idx="1530">
                  <c:v>5.59</c:v>
                </c:pt>
                <c:pt idx="1531">
                  <c:v>4.0599999999999996</c:v>
                </c:pt>
                <c:pt idx="1532">
                  <c:v>7.02</c:v>
                </c:pt>
                <c:pt idx="1533">
                  <c:v>4.47</c:v>
                </c:pt>
                <c:pt idx="1534">
                  <c:v>4.54</c:v>
                </c:pt>
                <c:pt idx="1535">
                  <c:v>4.99</c:v>
                </c:pt>
                <c:pt idx="1536">
                  <c:v>10.84</c:v>
                </c:pt>
                <c:pt idx="1537">
                  <c:v>5.63</c:v>
                </c:pt>
                <c:pt idx="1538">
                  <c:v>4.1399999999999997</c:v>
                </c:pt>
                <c:pt idx="1539">
                  <c:v>5.17</c:v>
                </c:pt>
                <c:pt idx="1540">
                  <c:v>6.93</c:v>
                </c:pt>
                <c:pt idx="1541">
                  <c:v>4.24</c:v>
                </c:pt>
                <c:pt idx="1542">
                  <c:v>5.91</c:v>
                </c:pt>
                <c:pt idx="1543">
                  <c:v>5.93</c:v>
                </c:pt>
                <c:pt idx="1544">
                  <c:v>5.66</c:v>
                </c:pt>
                <c:pt idx="1545">
                  <c:v>4.1900000000000004</c:v>
                </c:pt>
                <c:pt idx="1546">
                  <c:v>9.2100000000000009</c:v>
                </c:pt>
                <c:pt idx="1547">
                  <c:v>5.51</c:v>
                </c:pt>
                <c:pt idx="1548">
                  <c:v>8.5</c:v>
                </c:pt>
                <c:pt idx="1549">
                  <c:v>6.23</c:v>
                </c:pt>
                <c:pt idx="1550">
                  <c:v>8.5299999999999994</c:v>
                </c:pt>
                <c:pt idx="1551">
                  <c:v>5.75</c:v>
                </c:pt>
                <c:pt idx="1552">
                  <c:v>5.6</c:v>
                </c:pt>
                <c:pt idx="1553">
                  <c:v>4.68</c:v>
                </c:pt>
                <c:pt idx="1554">
                  <c:v>5.62</c:v>
                </c:pt>
                <c:pt idx="1555">
                  <c:v>5.08</c:v>
                </c:pt>
                <c:pt idx="1556">
                  <c:v>5.28</c:v>
                </c:pt>
                <c:pt idx="1557">
                  <c:v>4.6100000000000003</c:v>
                </c:pt>
                <c:pt idx="1558">
                  <c:v>6.57</c:v>
                </c:pt>
                <c:pt idx="1559">
                  <c:v>5.83</c:v>
                </c:pt>
                <c:pt idx="1560">
                  <c:v>6.98</c:v>
                </c:pt>
                <c:pt idx="1561">
                  <c:v>4.03</c:v>
                </c:pt>
                <c:pt idx="1562">
                  <c:v>4.5599999999999996</c:v>
                </c:pt>
                <c:pt idx="1563">
                  <c:v>5.38</c:v>
                </c:pt>
                <c:pt idx="1564">
                  <c:v>11.04</c:v>
                </c:pt>
                <c:pt idx="1565">
                  <c:v>6.09</c:v>
                </c:pt>
                <c:pt idx="1566">
                  <c:v>4.71</c:v>
                </c:pt>
                <c:pt idx="1567">
                  <c:v>8.18</c:v>
                </c:pt>
                <c:pt idx="1568">
                  <c:v>11.18</c:v>
                </c:pt>
                <c:pt idx="1569">
                  <c:v>5.03</c:v>
                </c:pt>
                <c:pt idx="1570">
                  <c:v>5.56</c:v>
                </c:pt>
                <c:pt idx="1571">
                  <c:v>4.33</c:v>
                </c:pt>
                <c:pt idx="1572">
                  <c:v>5.21</c:v>
                </c:pt>
                <c:pt idx="1573">
                  <c:v>5.89</c:v>
                </c:pt>
                <c:pt idx="1574">
                  <c:v>4.8099999999999996</c:v>
                </c:pt>
                <c:pt idx="1575">
                  <c:v>5.66</c:v>
                </c:pt>
                <c:pt idx="1576">
                  <c:v>10.66</c:v>
                </c:pt>
                <c:pt idx="1577">
                  <c:v>5.98</c:v>
                </c:pt>
                <c:pt idx="1578">
                  <c:v>4.34</c:v>
                </c:pt>
                <c:pt idx="1579">
                  <c:v>5.17</c:v>
                </c:pt>
                <c:pt idx="1580">
                  <c:v>4.2300000000000004</c:v>
                </c:pt>
                <c:pt idx="1581">
                  <c:v>4.88</c:v>
                </c:pt>
                <c:pt idx="1582">
                  <c:v>9.7100000000000009</c:v>
                </c:pt>
                <c:pt idx="1583">
                  <c:v>5.32</c:v>
                </c:pt>
                <c:pt idx="1584">
                  <c:v>5.83</c:v>
                </c:pt>
                <c:pt idx="1585">
                  <c:v>5.54</c:v>
                </c:pt>
                <c:pt idx="1586">
                  <c:v>5.85</c:v>
                </c:pt>
                <c:pt idx="1587">
                  <c:v>4.8499999999999996</c:v>
                </c:pt>
                <c:pt idx="1588">
                  <c:v>11.09</c:v>
                </c:pt>
                <c:pt idx="1589">
                  <c:v>5.58</c:v>
                </c:pt>
                <c:pt idx="1590">
                  <c:v>9.7200000000000006</c:v>
                </c:pt>
                <c:pt idx="1591">
                  <c:v>11.41</c:v>
                </c:pt>
                <c:pt idx="1592">
                  <c:v>4.46</c:v>
                </c:pt>
                <c:pt idx="1593">
                  <c:v>9.31</c:v>
                </c:pt>
                <c:pt idx="1594">
                  <c:v>5.03</c:v>
                </c:pt>
                <c:pt idx="1595">
                  <c:v>5.07</c:v>
                </c:pt>
                <c:pt idx="1596">
                  <c:v>10.42</c:v>
                </c:pt>
                <c:pt idx="1597">
                  <c:v>6.45</c:v>
                </c:pt>
                <c:pt idx="1598">
                  <c:v>5.52</c:v>
                </c:pt>
                <c:pt idx="1599">
                  <c:v>4.41</c:v>
                </c:pt>
                <c:pt idx="1600">
                  <c:v>4.6900000000000004</c:v>
                </c:pt>
                <c:pt idx="1601">
                  <c:v>6.94</c:v>
                </c:pt>
                <c:pt idx="1602">
                  <c:v>4.3499999999999996</c:v>
                </c:pt>
                <c:pt idx="1603">
                  <c:v>5.28</c:v>
                </c:pt>
                <c:pt idx="1604">
                  <c:v>4.29</c:v>
                </c:pt>
                <c:pt idx="1605">
                  <c:v>5.69</c:v>
                </c:pt>
                <c:pt idx="1606">
                  <c:v>5.56</c:v>
                </c:pt>
                <c:pt idx="1607">
                  <c:v>5.41</c:v>
                </c:pt>
                <c:pt idx="1608">
                  <c:v>10.85</c:v>
                </c:pt>
                <c:pt idx="1609">
                  <c:v>11.63</c:v>
                </c:pt>
                <c:pt idx="1610">
                  <c:v>5.68</c:v>
                </c:pt>
                <c:pt idx="1611">
                  <c:v>7.59</c:v>
                </c:pt>
                <c:pt idx="1612">
                  <c:v>5.09</c:v>
                </c:pt>
                <c:pt idx="1613">
                  <c:v>4.21</c:v>
                </c:pt>
                <c:pt idx="1614">
                  <c:v>4.34</c:v>
                </c:pt>
                <c:pt idx="1615">
                  <c:v>11.85</c:v>
                </c:pt>
                <c:pt idx="1616">
                  <c:v>9.61</c:v>
                </c:pt>
                <c:pt idx="1617">
                  <c:v>5.29</c:v>
                </c:pt>
                <c:pt idx="1618">
                  <c:v>6.89</c:v>
                </c:pt>
                <c:pt idx="1619">
                  <c:v>4.57</c:v>
                </c:pt>
                <c:pt idx="1620">
                  <c:v>4.32</c:v>
                </c:pt>
                <c:pt idx="1621">
                  <c:v>5.57</c:v>
                </c:pt>
                <c:pt idx="1622">
                  <c:v>5.26</c:v>
                </c:pt>
                <c:pt idx="1623">
                  <c:v>6.25</c:v>
                </c:pt>
                <c:pt idx="1624">
                  <c:v>5.67</c:v>
                </c:pt>
                <c:pt idx="1625">
                  <c:v>4.42</c:v>
                </c:pt>
                <c:pt idx="1626">
                  <c:v>11.75</c:v>
                </c:pt>
                <c:pt idx="1627">
                  <c:v>6.06</c:v>
                </c:pt>
                <c:pt idx="1628">
                  <c:v>5.48</c:v>
                </c:pt>
                <c:pt idx="1629">
                  <c:v>4.45</c:v>
                </c:pt>
                <c:pt idx="1630">
                  <c:v>5</c:v>
                </c:pt>
                <c:pt idx="1631">
                  <c:v>5.84</c:v>
                </c:pt>
                <c:pt idx="1632">
                  <c:v>5.21</c:v>
                </c:pt>
                <c:pt idx="1633">
                  <c:v>4.26</c:v>
                </c:pt>
                <c:pt idx="1634">
                  <c:v>4.17</c:v>
                </c:pt>
                <c:pt idx="1635">
                  <c:v>11.96</c:v>
                </c:pt>
                <c:pt idx="1636">
                  <c:v>6.26</c:v>
                </c:pt>
                <c:pt idx="1637">
                  <c:v>11.68</c:v>
                </c:pt>
                <c:pt idx="1638">
                  <c:v>5.16</c:v>
                </c:pt>
                <c:pt idx="1639">
                  <c:v>6.9</c:v>
                </c:pt>
                <c:pt idx="1640">
                  <c:v>4.83</c:v>
                </c:pt>
                <c:pt idx="1641">
                  <c:v>4.87</c:v>
                </c:pt>
                <c:pt idx="1642">
                  <c:v>4.28</c:v>
                </c:pt>
                <c:pt idx="1643">
                  <c:v>4.07</c:v>
                </c:pt>
                <c:pt idx="1644">
                  <c:v>6.23</c:v>
                </c:pt>
                <c:pt idx="1645">
                  <c:v>6.24</c:v>
                </c:pt>
                <c:pt idx="1646">
                  <c:v>6.17</c:v>
                </c:pt>
                <c:pt idx="1647">
                  <c:v>5.16</c:v>
                </c:pt>
                <c:pt idx="1648">
                  <c:v>4.3</c:v>
                </c:pt>
                <c:pt idx="1649">
                  <c:v>6.14</c:v>
                </c:pt>
                <c:pt idx="1650">
                  <c:v>5.36</c:v>
                </c:pt>
                <c:pt idx="1651">
                  <c:v>4.3</c:v>
                </c:pt>
                <c:pt idx="1652">
                  <c:v>4.09</c:v>
                </c:pt>
                <c:pt idx="1653">
                  <c:v>6.27</c:v>
                </c:pt>
                <c:pt idx="1654">
                  <c:v>5.39</c:v>
                </c:pt>
                <c:pt idx="1655">
                  <c:v>5.75</c:v>
                </c:pt>
                <c:pt idx="1656">
                  <c:v>4.91</c:v>
                </c:pt>
                <c:pt idx="1657">
                  <c:v>4.46</c:v>
                </c:pt>
                <c:pt idx="1658">
                  <c:v>6.22</c:v>
                </c:pt>
                <c:pt idx="1659">
                  <c:v>8.82</c:v>
                </c:pt>
                <c:pt idx="1660">
                  <c:v>10.14</c:v>
                </c:pt>
                <c:pt idx="1661">
                  <c:v>4.66</c:v>
                </c:pt>
                <c:pt idx="1662">
                  <c:v>6.26</c:v>
                </c:pt>
                <c:pt idx="1663">
                  <c:v>5.21</c:v>
                </c:pt>
                <c:pt idx="1664">
                  <c:v>5.94</c:v>
                </c:pt>
                <c:pt idx="1665">
                  <c:v>5.34</c:v>
                </c:pt>
                <c:pt idx="1666">
                  <c:v>6.38</c:v>
                </c:pt>
                <c:pt idx="1667">
                  <c:v>4.47</c:v>
                </c:pt>
                <c:pt idx="1668">
                  <c:v>9.9600000000000009</c:v>
                </c:pt>
                <c:pt idx="1669">
                  <c:v>9.92</c:v>
                </c:pt>
                <c:pt idx="1670">
                  <c:v>6.03</c:v>
                </c:pt>
                <c:pt idx="1671">
                  <c:v>10.9</c:v>
                </c:pt>
                <c:pt idx="1672">
                  <c:v>10.66</c:v>
                </c:pt>
                <c:pt idx="1673">
                  <c:v>4.05</c:v>
                </c:pt>
                <c:pt idx="1674">
                  <c:v>4.2300000000000004</c:v>
                </c:pt>
                <c:pt idx="1675">
                  <c:v>5.01</c:v>
                </c:pt>
                <c:pt idx="1676">
                  <c:v>5.82</c:v>
                </c:pt>
                <c:pt idx="1677">
                  <c:v>7.94</c:v>
                </c:pt>
                <c:pt idx="1678">
                  <c:v>6.16</c:v>
                </c:pt>
                <c:pt idx="1679">
                  <c:v>4.1500000000000004</c:v>
                </c:pt>
                <c:pt idx="1680">
                  <c:v>6.23</c:v>
                </c:pt>
                <c:pt idx="1681">
                  <c:v>7.41</c:v>
                </c:pt>
                <c:pt idx="1682">
                  <c:v>5.62</c:v>
                </c:pt>
                <c:pt idx="1683">
                  <c:v>4.54</c:v>
                </c:pt>
                <c:pt idx="1684">
                  <c:v>8.6199999999999992</c:v>
                </c:pt>
                <c:pt idx="1685">
                  <c:v>4.3600000000000003</c:v>
                </c:pt>
                <c:pt idx="1686">
                  <c:v>10.01</c:v>
                </c:pt>
                <c:pt idx="1687">
                  <c:v>5.42</c:v>
                </c:pt>
                <c:pt idx="1688">
                  <c:v>5.12</c:v>
                </c:pt>
                <c:pt idx="1689">
                  <c:v>9.1999999999999993</c:v>
                </c:pt>
                <c:pt idx="1690">
                  <c:v>6.08</c:v>
                </c:pt>
                <c:pt idx="1691">
                  <c:v>4.7699999999999996</c:v>
                </c:pt>
                <c:pt idx="1692">
                  <c:v>4.62</c:v>
                </c:pt>
                <c:pt idx="1693">
                  <c:v>9.07</c:v>
                </c:pt>
                <c:pt idx="1694">
                  <c:v>9.1199999999999992</c:v>
                </c:pt>
                <c:pt idx="1695">
                  <c:v>7.32</c:v>
                </c:pt>
                <c:pt idx="1696">
                  <c:v>11.73</c:v>
                </c:pt>
                <c:pt idx="1697">
                  <c:v>6.64</c:v>
                </c:pt>
                <c:pt idx="1698">
                  <c:v>5.78</c:v>
                </c:pt>
                <c:pt idx="1699">
                  <c:v>10.45</c:v>
                </c:pt>
                <c:pt idx="1700">
                  <c:v>4.5199999999999996</c:v>
                </c:pt>
                <c:pt idx="1701">
                  <c:v>5.71</c:v>
                </c:pt>
                <c:pt idx="1702">
                  <c:v>4.7699999999999996</c:v>
                </c:pt>
                <c:pt idx="1703">
                  <c:v>7.81</c:v>
                </c:pt>
                <c:pt idx="1704">
                  <c:v>5.19</c:v>
                </c:pt>
                <c:pt idx="1705">
                  <c:v>5.93</c:v>
                </c:pt>
                <c:pt idx="1706">
                  <c:v>6.29</c:v>
                </c:pt>
                <c:pt idx="1707">
                  <c:v>4.9000000000000004</c:v>
                </c:pt>
                <c:pt idx="1708">
                  <c:v>5.07</c:v>
                </c:pt>
                <c:pt idx="1709">
                  <c:v>5.33</c:v>
                </c:pt>
                <c:pt idx="1710">
                  <c:v>8.93</c:v>
                </c:pt>
                <c:pt idx="1711">
                  <c:v>4.3499999999999996</c:v>
                </c:pt>
                <c:pt idx="1712">
                  <c:v>9.5399999999999991</c:v>
                </c:pt>
                <c:pt idx="1713">
                  <c:v>5.91</c:v>
                </c:pt>
                <c:pt idx="1714">
                  <c:v>5.0999999999999996</c:v>
                </c:pt>
                <c:pt idx="1715">
                  <c:v>5.08</c:v>
                </c:pt>
                <c:pt idx="1716">
                  <c:v>4.75</c:v>
                </c:pt>
                <c:pt idx="1717">
                  <c:v>6.05</c:v>
                </c:pt>
                <c:pt idx="1718">
                  <c:v>11.56</c:v>
                </c:pt>
                <c:pt idx="1719">
                  <c:v>5.76</c:v>
                </c:pt>
                <c:pt idx="1720">
                  <c:v>5.65</c:v>
                </c:pt>
                <c:pt idx="1721">
                  <c:v>5.88</c:v>
                </c:pt>
                <c:pt idx="1722">
                  <c:v>9.6</c:v>
                </c:pt>
                <c:pt idx="1723">
                  <c:v>6.24</c:v>
                </c:pt>
                <c:pt idx="1724">
                  <c:v>7.63</c:v>
                </c:pt>
                <c:pt idx="1725">
                  <c:v>8.66</c:v>
                </c:pt>
                <c:pt idx="1726">
                  <c:v>8.5500000000000007</c:v>
                </c:pt>
                <c:pt idx="1727">
                  <c:v>4.54</c:v>
                </c:pt>
                <c:pt idx="1728">
                  <c:v>5.7</c:v>
                </c:pt>
                <c:pt idx="1729">
                  <c:v>5.07</c:v>
                </c:pt>
                <c:pt idx="1730">
                  <c:v>4.38</c:v>
                </c:pt>
                <c:pt idx="1731">
                  <c:v>4.54</c:v>
                </c:pt>
                <c:pt idx="1732">
                  <c:v>5.38</c:v>
                </c:pt>
                <c:pt idx="1733">
                  <c:v>5.55</c:v>
                </c:pt>
                <c:pt idx="1734">
                  <c:v>4.03</c:v>
                </c:pt>
                <c:pt idx="1735">
                  <c:v>4.1900000000000004</c:v>
                </c:pt>
                <c:pt idx="1736">
                  <c:v>4.37</c:v>
                </c:pt>
                <c:pt idx="1737">
                  <c:v>5.31</c:v>
                </c:pt>
                <c:pt idx="1738">
                  <c:v>4.66</c:v>
                </c:pt>
                <c:pt idx="1739">
                  <c:v>6.19</c:v>
                </c:pt>
                <c:pt idx="1740">
                  <c:v>4.8600000000000003</c:v>
                </c:pt>
                <c:pt idx="1741">
                  <c:v>4.74</c:v>
                </c:pt>
                <c:pt idx="1742">
                  <c:v>6.03</c:v>
                </c:pt>
                <c:pt idx="1743">
                  <c:v>4.71</c:v>
                </c:pt>
                <c:pt idx="1744">
                  <c:v>5.55</c:v>
                </c:pt>
                <c:pt idx="1745">
                  <c:v>4.78</c:v>
                </c:pt>
                <c:pt idx="1746">
                  <c:v>4.6500000000000004</c:v>
                </c:pt>
                <c:pt idx="1747">
                  <c:v>5.2</c:v>
                </c:pt>
                <c:pt idx="1748">
                  <c:v>4.54</c:v>
                </c:pt>
                <c:pt idx="1749">
                  <c:v>4.1100000000000003</c:v>
                </c:pt>
                <c:pt idx="1750">
                  <c:v>4.63</c:v>
                </c:pt>
                <c:pt idx="1751">
                  <c:v>6.06</c:v>
                </c:pt>
                <c:pt idx="1752">
                  <c:v>8.43</c:v>
                </c:pt>
                <c:pt idx="1753">
                  <c:v>5.51</c:v>
                </c:pt>
                <c:pt idx="1754">
                  <c:v>4.95</c:v>
                </c:pt>
                <c:pt idx="1755">
                  <c:v>6.44</c:v>
                </c:pt>
                <c:pt idx="1756">
                  <c:v>6.05</c:v>
                </c:pt>
                <c:pt idx="1757">
                  <c:v>4.76</c:v>
                </c:pt>
                <c:pt idx="1758">
                  <c:v>6.72</c:v>
                </c:pt>
                <c:pt idx="1759">
                  <c:v>5.7</c:v>
                </c:pt>
                <c:pt idx="1760">
                  <c:v>5.31</c:v>
                </c:pt>
                <c:pt idx="1761">
                  <c:v>4.32</c:v>
                </c:pt>
                <c:pt idx="1762">
                  <c:v>4.2300000000000004</c:v>
                </c:pt>
                <c:pt idx="1763">
                  <c:v>6.09</c:v>
                </c:pt>
                <c:pt idx="1764">
                  <c:v>4.74</c:v>
                </c:pt>
                <c:pt idx="1765">
                  <c:v>6.23</c:v>
                </c:pt>
                <c:pt idx="1766">
                  <c:v>5.45</c:v>
                </c:pt>
                <c:pt idx="1767">
                  <c:v>10.34</c:v>
                </c:pt>
                <c:pt idx="1768">
                  <c:v>5.15</c:v>
                </c:pt>
                <c:pt idx="1769">
                  <c:v>11.72</c:v>
                </c:pt>
                <c:pt idx="1770">
                  <c:v>5.29</c:v>
                </c:pt>
                <c:pt idx="1771">
                  <c:v>4.33</c:v>
                </c:pt>
                <c:pt idx="1772">
                  <c:v>6.24</c:v>
                </c:pt>
                <c:pt idx="1773">
                  <c:v>11.61</c:v>
                </c:pt>
                <c:pt idx="1774">
                  <c:v>11.07</c:v>
                </c:pt>
                <c:pt idx="1775">
                  <c:v>5.19</c:v>
                </c:pt>
                <c:pt idx="1776">
                  <c:v>5.7</c:v>
                </c:pt>
                <c:pt idx="1777">
                  <c:v>6.15</c:v>
                </c:pt>
                <c:pt idx="1778">
                  <c:v>5.07</c:v>
                </c:pt>
                <c:pt idx="1779">
                  <c:v>10.97</c:v>
                </c:pt>
                <c:pt idx="1780">
                  <c:v>10.93</c:v>
                </c:pt>
                <c:pt idx="1781">
                  <c:v>4.21</c:v>
                </c:pt>
                <c:pt idx="1782">
                  <c:v>5.5</c:v>
                </c:pt>
                <c:pt idx="1783">
                  <c:v>4.93</c:v>
                </c:pt>
                <c:pt idx="1784">
                  <c:v>5.6</c:v>
                </c:pt>
                <c:pt idx="1785">
                  <c:v>9.99</c:v>
                </c:pt>
                <c:pt idx="1786">
                  <c:v>5.93</c:v>
                </c:pt>
                <c:pt idx="1787">
                  <c:v>6.29</c:v>
                </c:pt>
                <c:pt idx="1788">
                  <c:v>5.65</c:v>
                </c:pt>
                <c:pt idx="1789">
                  <c:v>6.15</c:v>
                </c:pt>
                <c:pt idx="1790">
                  <c:v>5.22</c:v>
                </c:pt>
                <c:pt idx="1791">
                  <c:v>11.66</c:v>
                </c:pt>
                <c:pt idx="1792">
                  <c:v>4.91</c:v>
                </c:pt>
                <c:pt idx="1793">
                  <c:v>9.25</c:v>
                </c:pt>
                <c:pt idx="1794">
                  <c:v>11.48</c:v>
                </c:pt>
                <c:pt idx="1795">
                  <c:v>6.06</c:v>
                </c:pt>
                <c:pt idx="1796">
                  <c:v>5.86</c:v>
                </c:pt>
                <c:pt idx="1797">
                  <c:v>5.33</c:v>
                </c:pt>
                <c:pt idx="1798">
                  <c:v>5.33</c:v>
                </c:pt>
                <c:pt idx="1799">
                  <c:v>6.02</c:v>
                </c:pt>
                <c:pt idx="1800">
                  <c:v>6.25</c:v>
                </c:pt>
                <c:pt idx="1801">
                  <c:v>4.8099999999999996</c:v>
                </c:pt>
                <c:pt idx="1802">
                  <c:v>4.5999999999999996</c:v>
                </c:pt>
                <c:pt idx="1803">
                  <c:v>5.08</c:v>
                </c:pt>
                <c:pt idx="1804">
                  <c:v>5.43</c:v>
                </c:pt>
                <c:pt idx="1805">
                  <c:v>5.44</c:v>
                </c:pt>
                <c:pt idx="1806">
                  <c:v>11.69</c:v>
                </c:pt>
                <c:pt idx="1807">
                  <c:v>6.07</c:v>
                </c:pt>
                <c:pt idx="1808">
                  <c:v>4.3600000000000003</c:v>
                </c:pt>
                <c:pt idx="1809">
                  <c:v>5.24</c:v>
                </c:pt>
                <c:pt idx="1810">
                  <c:v>5.37</c:v>
                </c:pt>
                <c:pt idx="1811">
                  <c:v>6.6</c:v>
                </c:pt>
                <c:pt idx="1812">
                  <c:v>5.77</c:v>
                </c:pt>
                <c:pt idx="1813">
                  <c:v>6.08</c:v>
                </c:pt>
                <c:pt idx="1814">
                  <c:v>4.16</c:v>
                </c:pt>
                <c:pt idx="1815">
                  <c:v>5.0999999999999996</c:v>
                </c:pt>
                <c:pt idx="1816">
                  <c:v>5.3</c:v>
                </c:pt>
                <c:pt idx="1817">
                  <c:v>4.9000000000000004</c:v>
                </c:pt>
                <c:pt idx="1818">
                  <c:v>5.55</c:v>
                </c:pt>
                <c:pt idx="1819">
                  <c:v>4.95</c:v>
                </c:pt>
                <c:pt idx="1820">
                  <c:v>6.46</c:v>
                </c:pt>
                <c:pt idx="1821">
                  <c:v>4.9000000000000004</c:v>
                </c:pt>
                <c:pt idx="1822">
                  <c:v>5.21</c:v>
                </c:pt>
                <c:pt idx="1823">
                  <c:v>4.13</c:v>
                </c:pt>
                <c:pt idx="1824">
                  <c:v>5.28</c:v>
                </c:pt>
                <c:pt idx="1825">
                  <c:v>4.68</c:v>
                </c:pt>
                <c:pt idx="1826">
                  <c:v>4.0599999999999996</c:v>
                </c:pt>
                <c:pt idx="1827">
                  <c:v>4.2</c:v>
                </c:pt>
                <c:pt idx="1828">
                  <c:v>4.83</c:v>
                </c:pt>
                <c:pt idx="1829">
                  <c:v>4.87</c:v>
                </c:pt>
                <c:pt idx="1830">
                  <c:v>5.86</c:v>
                </c:pt>
                <c:pt idx="1831">
                  <c:v>4.12</c:v>
                </c:pt>
                <c:pt idx="1832">
                  <c:v>5.71</c:v>
                </c:pt>
                <c:pt idx="1833">
                  <c:v>6.03</c:v>
                </c:pt>
                <c:pt idx="1834">
                  <c:v>5.65</c:v>
                </c:pt>
                <c:pt idx="1835">
                  <c:v>5.05</c:v>
                </c:pt>
                <c:pt idx="1836">
                  <c:v>6.26</c:v>
                </c:pt>
                <c:pt idx="1837">
                  <c:v>4.08</c:v>
                </c:pt>
                <c:pt idx="1838">
                  <c:v>6.19</c:v>
                </c:pt>
                <c:pt idx="1839">
                  <c:v>6.01</c:v>
                </c:pt>
                <c:pt idx="1840">
                  <c:v>6.07</c:v>
                </c:pt>
                <c:pt idx="1841">
                  <c:v>5.63</c:v>
                </c:pt>
                <c:pt idx="1842">
                  <c:v>6.05</c:v>
                </c:pt>
                <c:pt idx="1843">
                  <c:v>4.6500000000000004</c:v>
                </c:pt>
                <c:pt idx="1844">
                  <c:v>5.37</c:v>
                </c:pt>
                <c:pt idx="1845">
                  <c:v>5.39</c:v>
                </c:pt>
                <c:pt idx="1846">
                  <c:v>5.86</c:v>
                </c:pt>
                <c:pt idx="1847">
                  <c:v>4.4400000000000004</c:v>
                </c:pt>
                <c:pt idx="1848">
                  <c:v>4.41</c:v>
                </c:pt>
                <c:pt idx="1849">
                  <c:v>5.19</c:v>
                </c:pt>
                <c:pt idx="1850">
                  <c:v>5.16</c:v>
                </c:pt>
                <c:pt idx="1851">
                  <c:v>4.24</c:v>
                </c:pt>
                <c:pt idx="1852">
                  <c:v>5.45</c:v>
                </c:pt>
                <c:pt idx="1853">
                  <c:v>5.03</c:v>
                </c:pt>
                <c:pt idx="1854">
                  <c:v>9.6199999999999992</c:v>
                </c:pt>
                <c:pt idx="1855">
                  <c:v>6.77</c:v>
                </c:pt>
                <c:pt idx="1856">
                  <c:v>5.36</c:v>
                </c:pt>
                <c:pt idx="1857">
                  <c:v>5.69</c:v>
                </c:pt>
                <c:pt idx="1858">
                  <c:v>4.9000000000000004</c:v>
                </c:pt>
                <c:pt idx="1859">
                  <c:v>5.78</c:v>
                </c:pt>
                <c:pt idx="1860">
                  <c:v>4.7</c:v>
                </c:pt>
                <c:pt idx="1861">
                  <c:v>6.28</c:v>
                </c:pt>
                <c:pt idx="1862">
                  <c:v>4.2300000000000004</c:v>
                </c:pt>
                <c:pt idx="1863">
                  <c:v>6.17</c:v>
                </c:pt>
                <c:pt idx="1864">
                  <c:v>4.96</c:v>
                </c:pt>
                <c:pt idx="1865">
                  <c:v>5.1100000000000003</c:v>
                </c:pt>
                <c:pt idx="1866">
                  <c:v>4.05</c:v>
                </c:pt>
                <c:pt idx="1867">
                  <c:v>6.49</c:v>
                </c:pt>
                <c:pt idx="1868">
                  <c:v>4.1900000000000004</c:v>
                </c:pt>
                <c:pt idx="1869">
                  <c:v>4.99</c:v>
                </c:pt>
                <c:pt idx="1870">
                  <c:v>4.7699999999999996</c:v>
                </c:pt>
                <c:pt idx="1871">
                  <c:v>5.46</c:v>
                </c:pt>
                <c:pt idx="1872">
                  <c:v>5.43</c:v>
                </c:pt>
                <c:pt idx="1873">
                  <c:v>4.29</c:v>
                </c:pt>
                <c:pt idx="1874">
                  <c:v>5.25</c:v>
                </c:pt>
                <c:pt idx="1875">
                  <c:v>4.04</c:v>
                </c:pt>
                <c:pt idx="1876">
                  <c:v>5</c:v>
                </c:pt>
                <c:pt idx="1877">
                  <c:v>4.01</c:v>
                </c:pt>
                <c:pt idx="1878">
                  <c:v>5.4</c:v>
                </c:pt>
                <c:pt idx="1879">
                  <c:v>5.81</c:v>
                </c:pt>
                <c:pt idx="1880">
                  <c:v>5.82</c:v>
                </c:pt>
                <c:pt idx="1881">
                  <c:v>4.82</c:v>
                </c:pt>
                <c:pt idx="1882">
                  <c:v>5.08</c:v>
                </c:pt>
                <c:pt idx="1883">
                  <c:v>5.59</c:v>
                </c:pt>
                <c:pt idx="1884">
                  <c:v>5.12</c:v>
                </c:pt>
                <c:pt idx="1885">
                  <c:v>4.95</c:v>
                </c:pt>
                <c:pt idx="1886">
                  <c:v>6.16</c:v>
                </c:pt>
                <c:pt idx="1887">
                  <c:v>6.41</c:v>
                </c:pt>
                <c:pt idx="1888">
                  <c:v>8.94</c:v>
                </c:pt>
                <c:pt idx="1889">
                  <c:v>4.42</c:v>
                </c:pt>
                <c:pt idx="1890">
                  <c:v>5.3</c:v>
                </c:pt>
                <c:pt idx="1891">
                  <c:v>4.6399999999999997</c:v>
                </c:pt>
                <c:pt idx="1892">
                  <c:v>6.16</c:v>
                </c:pt>
                <c:pt idx="1893">
                  <c:v>4.12</c:v>
                </c:pt>
                <c:pt idx="1894">
                  <c:v>5.77</c:v>
                </c:pt>
                <c:pt idx="1895">
                  <c:v>6.2</c:v>
                </c:pt>
                <c:pt idx="1896">
                  <c:v>4.3899999999999997</c:v>
                </c:pt>
                <c:pt idx="1897">
                  <c:v>5.13</c:v>
                </c:pt>
                <c:pt idx="1898">
                  <c:v>4.49</c:v>
                </c:pt>
                <c:pt idx="1899">
                  <c:v>6.35</c:v>
                </c:pt>
                <c:pt idx="1900">
                  <c:v>5.79</c:v>
                </c:pt>
                <c:pt idx="1901">
                  <c:v>4.78</c:v>
                </c:pt>
                <c:pt idx="1902">
                  <c:v>6.02</c:v>
                </c:pt>
                <c:pt idx="1903">
                  <c:v>4.4400000000000004</c:v>
                </c:pt>
                <c:pt idx="1904">
                  <c:v>5.84</c:v>
                </c:pt>
                <c:pt idx="1905">
                  <c:v>5.39</c:v>
                </c:pt>
                <c:pt idx="1906">
                  <c:v>6.16</c:v>
                </c:pt>
                <c:pt idx="1907">
                  <c:v>4.49</c:v>
                </c:pt>
                <c:pt idx="1908">
                  <c:v>4.4800000000000004</c:v>
                </c:pt>
                <c:pt idx="1909">
                  <c:v>10.97</c:v>
                </c:pt>
                <c:pt idx="1910">
                  <c:v>5.14</c:v>
                </c:pt>
                <c:pt idx="1911">
                  <c:v>5.17</c:v>
                </c:pt>
                <c:pt idx="1912">
                  <c:v>6.18</c:v>
                </c:pt>
                <c:pt idx="1913">
                  <c:v>9.07</c:v>
                </c:pt>
                <c:pt idx="1914">
                  <c:v>4.43</c:v>
                </c:pt>
                <c:pt idx="1915">
                  <c:v>4.17</c:v>
                </c:pt>
                <c:pt idx="1916">
                  <c:v>4.95</c:v>
                </c:pt>
                <c:pt idx="1917">
                  <c:v>5.13</c:v>
                </c:pt>
                <c:pt idx="1918">
                  <c:v>4.0999999999999996</c:v>
                </c:pt>
                <c:pt idx="1919">
                  <c:v>5.01</c:v>
                </c:pt>
                <c:pt idx="1920">
                  <c:v>5.09</c:v>
                </c:pt>
                <c:pt idx="1921">
                  <c:v>6.49</c:v>
                </c:pt>
                <c:pt idx="1922">
                  <c:v>4.08</c:v>
                </c:pt>
                <c:pt idx="1923">
                  <c:v>8.6300000000000008</c:v>
                </c:pt>
                <c:pt idx="1924">
                  <c:v>5.28</c:v>
                </c:pt>
                <c:pt idx="1925">
                  <c:v>5.63</c:v>
                </c:pt>
                <c:pt idx="1926">
                  <c:v>11.47</c:v>
                </c:pt>
                <c:pt idx="1927">
                  <c:v>4.92</c:v>
                </c:pt>
                <c:pt idx="1928">
                  <c:v>4.18</c:v>
                </c:pt>
                <c:pt idx="1929">
                  <c:v>4.67</c:v>
                </c:pt>
                <c:pt idx="1930">
                  <c:v>6.24</c:v>
                </c:pt>
                <c:pt idx="1931">
                  <c:v>5.99</c:v>
                </c:pt>
                <c:pt idx="1932">
                  <c:v>10.27</c:v>
                </c:pt>
                <c:pt idx="1933">
                  <c:v>5.97</c:v>
                </c:pt>
                <c:pt idx="1934">
                  <c:v>4.9800000000000004</c:v>
                </c:pt>
                <c:pt idx="1935">
                  <c:v>6.91</c:v>
                </c:pt>
                <c:pt idx="1936">
                  <c:v>6.38</c:v>
                </c:pt>
                <c:pt idx="1937">
                  <c:v>4.7699999999999996</c:v>
                </c:pt>
                <c:pt idx="1938">
                  <c:v>6.04</c:v>
                </c:pt>
                <c:pt idx="1939">
                  <c:v>4.3</c:v>
                </c:pt>
                <c:pt idx="1940">
                  <c:v>8.75</c:v>
                </c:pt>
                <c:pt idx="1941">
                  <c:v>5.25</c:v>
                </c:pt>
                <c:pt idx="1942">
                  <c:v>5.03</c:v>
                </c:pt>
                <c:pt idx="1943">
                  <c:v>5.88</c:v>
                </c:pt>
                <c:pt idx="1944">
                  <c:v>4.49</c:v>
                </c:pt>
                <c:pt idx="1945">
                  <c:v>4.1399999999999997</c:v>
                </c:pt>
                <c:pt idx="1946">
                  <c:v>5.8</c:v>
                </c:pt>
                <c:pt idx="1947">
                  <c:v>5.12</c:v>
                </c:pt>
                <c:pt idx="1948">
                  <c:v>5.98</c:v>
                </c:pt>
                <c:pt idx="1949">
                  <c:v>5.46</c:v>
                </c:pt>
                <c:pt idx="1950">
                  <c:v>4.91</c:v>
                </c:pt>
                <c:pt idx="1951">
                  <c:v>4.66</c:v>
                </c:pt>
                <c:pt idx="1952">
                  <c:v>6.8</c:v>
                </c:pt>
                <c:pt idx="1953">
                  <c:v>4.47</c:v>
                </c:pt>
                <c:pt idx="1954">
                  <c:v>4.08</c:v>
                </c:pt>
                <c:pt idx="1955">
                  <c:v>5.51</c:v>
                </c:pt>
                <c:pt idx="1956">
                  <c:v>8.4</c:v>
                </c:pt>
                <c:pt idx="1957">
                  <c:v>5.14</c:v>
                </c:pt>
                <c:pt idx="1958">
                  <c:v>5.21</c:v>
                </c:pt>
                <c:pt idx="1959">
                  <c:v>6.23</c:v>
                </c:pt>
                <c:pt idx="1960">
                  <c:v>5.6</c:v>
                </c:pt>
                <c:pt idx="1961">
                  <c:v>4.72</c:v>
                </c:pt>
                <c:pt idx="1962">
                  <c:v>4.67</c:v>
                </c:pt>
                <c:pt idx="1963">
                  <c:v>6.11</c:v>
                </c:pt>
                <c:pt idx="1964">
                  <c:v>6.25</c:v>
                </c:pt>
                <c:pt idx="1965">
                  <c:v>4</c:v>
                </c:pt>
                <c:pt idx="1966">
                  <c:v>5.55</c:v>
                </c:pt>
                <c:pt idx="1967">
                  <c:v>5.95</c:v>
                </c:pt>
                <c:pt idx="1968">
                  <c:v>4.3600000000000003</c:v>
                </c:pt>
                <c:pt idx="1969">
                  <c:v>4.84</c:v>
                </c:pt>
                <c:pt idx="1970">
                  <c:v>4.5599999999999996</c:v>
                </c:pt>
                <c:pt idx="1971">
                  <c:v>4.42</c:v>
                </c:pt>
                <c:pt idx="1972">
                  <c:v>7.66</c:v>
                </c:pt>
                <c:pt idx="1973">
                  <c:v>5.2</c:v>
                </c:pt>
                <c:pt idx="1974">
                  <c:v>5.53</c:v>
                </c:pt>
                <c:pt idx="1975">
                  <c:v>4.8600000000000003</c:v>
                </c:pt>
                <c:pt idx="1976">
                  <c:v>5.49</c:v>
                </c:pt>
                <c:pt idx="1977">
                  <c:v>4.09</c:v>
                </c:pt>
                <c:pt idx="1978">
                  <c:v>4.3099999999999996</c:v>
                </c:pt>
                <c:pt idx="1979">
                  <c:v>4</c:v>
                </c:pt>
                <c:pt idx="1980">
                  <c:v>4.68</c:v>
                </c:pt>
                <c:pt idx="1981">
                  <c:v>4.0199999999999996</c:v>
                </c:pt>
                <c:pt idx="1982">
                  <c:v>5.12</c:v>
                </c:pt>
                <c:pt idx="1983">
                  <c:v>5.52</c:v>
                </c:pt>
                <c:pt idx="1984">
                  <c:v>5.81</c:v>
                </c:pt>
                <c:pt idx="1985">
                  <c:v>5.16</c:v>
                </c:pt>
                <c:pt idx="1986">
                  <c:v>5</c:v>
                </c:pt>
                <c:pt idx="1987">
                  <c:v>5.84</c:v>
                </c:pt>
                <c:pt idx="1988">
                  <c:v>4.1900000000000004</c:v>
                </c:pt>
                <c:pt idx="1989">
                  <c:v>4.62</c:v>
                </c:pt>
                <c:pt idx="1990">
                  <c:v>6.24</c:v>
                </c:pt>
                <c:pt idx="1991">
                  <c:v>5.81</c:v>
                </c:pt>
                <c:pt idx="1992">
                  <c:v>4.83</c:v>
                </c:pt>
                <c:pt idx="1993">
                  <c:v>5.72</c:v>
                </c:pt>
                <c:pt idx="1994">
                  <c:v>4.83</c:v>
                </c:pt>
                <c:pt idx="1995">
                  <c:v>4.1399999999999997</c:v>
                </c:pt>
                <c:pt idx="1996">
                  <c:v>4.07</c:v>
                </c:pt>
                <c:pt idx="1997">
                  <c:v>6.26</c:v>
                </c:pt>
                <c:pt idx="1998">
                  <c:v>5.88</c:v>
                </c:pt>
                <c:pt idx="1999">
                  <c:v>5.72</c:v>
                </c:pt>
                <c:pt idx="2000">
                  <c:v>6.09</c:v>
                </c:pt>
                <c:pt idx="2001">
                  <c:v>4.25</c:v>
                </c:pt>
                <c:pt idx="2002">
                  <c:v>6.09</c:v>
                </c:pt>
                <c:pt idx="2003">
                  <c:v>5.51</c:v>
                </c:pt>
                <c:pt idx="2004">
                  <c:v>5.63</c:v>
                </c:pt>
                <c:pt idx="2005">
                  <c:v>5.29</c:v>
                </c:pt>
                <c:pt idx="2006">
                  <c:v>4</c:v>
                </c:pt>
                <c:pt idx="2007">
                  <c:v>5.49</c:v>
                </c:pt>
                <c:pt idx="2008">
                  <c:v>5.34</c:v>
                </c:pt>
                <c:pt idx="2009">
                  <c:v>4.12</c:v>
                </c:pt>
                <c:pt idx="2010">
                  <c:v>5.49</c:v>
                </c:pt>
                <c:pt idx="2011">
                  <c:v>5.1100000000000003</c:v>
                </c:pt>
                <c:pt idx="2012">
                  <c:v>5.94</c:v>
                </c:pt>
                <c:pt idx="2013">
                  <c:v>5.54</c:v>
                </c:pt>
                <c:pt idx="2014">
                  <c:v>7.09</c:v>
                </c:pt>
                <c:pt idx="2015">
                  <c:v>6.22</c:v>
                </c:pt>
                <c:pt idx="2016">
                  <c:v>4.33</c:v>
                </c:pt>
                <c:pt idx="2017">
                  <c:v>5.83</c:v>
                </c:pt>
                <c:pt idx="2018">
                  <c:v>4.7</c:v>
                </c:pt>
                <c:pt idx="2019">
                  <c:v>4.07</c:v>
                </c:pt>
                <c:pt idx="2020">
                  <c:v>9.39</c:v>
                </c:pt>
                <c:pt idx="2021">
                  <c:v>4.18</c:v>
                </c:pt>
                <c:pt idx="2022">
                  <c:v>4.18</c:v>
                </c:pt>
                <c:pt idx="2023">
                  <c:v>4.4000000000000004</c:v>
                </c:pt>
                <c:pt idx="2024">
                  <c:v>9.9</c:v>
                </c:pt>
                <c:pt idx="2025">
                  <c:v>4.84</c:v>
                </c:pt>
                <c:pt idx="2026">
                  <c:v>5.53</c:v>
                </c:pt>
                <c:pt idx="2027">
                  <c:v>4.33</c:v>
                </c:pt>
                <c:pt idx="2028">
                  <c:v>4.91</c:v>
                </c:pt>
                <c:pt idx="2029">
                  <c:v>4.8</c:v>
                </c:pt>
                <c:pt idx="2030">
                  <c:v>5.55</c:v>
                </c:pt>
                <c:pt idx="2031">
                  <c:v>5.24</c:v>
                </c:pt>
                <c:pt idx="2032">
                  <c:v>6.08</c:v>
                </c:pt>
                <c:pt idx="2033">
                  <c:v>5.83</c:v>
                </c:pt>
                <c:pt idx="2034">
                  <c:v>4.29</c:v>
                </c:pt>
                <c:pt idx="2035">
                  <c:v>5.3</c:v>
                </c:pt>
                <c:pt idx="2036">
                  <c:v>4.42</c:v>
                </c:pt>
                <c:pt idx="2037">
                  <c:v>5.68</c:v>
                </c:pt>
                <c:pt idx="2038">
                  <c:v>6.05</c:v>
                </c:pt>
                <c:pt idx="2039">
                  <c:v>5.33</c:v>
                </c:pt>
                <c:pt idx="2040">
                  <c:v>6.22</c:v>
                </c:pt>
                <c:pt idx="2041">
                  <c:v>5.84</c:v>
                </c:pt>
                <c:pt idx="2042">
                  <c:v>5.71</c:v>
                </c:pt>
                <c:pt idx="2043">
                  <c:v>6.04</c:v>
                </c:pt>
                <c:pt idx="2044">
                  <c:v>4.38</c:v>
                </c:pt>
                <c:pt idx="2045">
                  <c:v>5.56</c:v>
                </c:pt>
                <c:pt idx="2046">
                  <c:v>4.24</c:v>
                </c:pt>
                <c:pt idx="2047">
                  <c:v>6.32</c:v>
                </c:pt>
                <c:pt idx="2048">
                  <c:v>6.3</c:v>
                </c:pt>
                <c:pt idx="2049">
                  <c:v>4.38</c:v>
                </c:pt>
                <c:pt idx="2050">
                  <c:v>4.6500000000000004</c:v>
                </c:pt>
                <c:pt idx="2051">
                  <c:v>4.7</c:v>
                </c:pt>
                <c:pt idx="2052">
                  <c:v>4.34</c:v>
                </c:pt>
                <c:pt idx="2053">
                  <c:v>5.62</c:v>
                </c:pt>
                <c:pt idx="2054">
                  <c:v>4.24</c:v>
                </c:pt>
                <c:pt idx="2055">
                  <c:v>4.57</c:v>
                </c:pt>
                <c:pt idx="2056">
                  <c:v>5.05</c:v>
                </c:pt>
                <c:pt idx="2057">
                  <c:v>6.16</c:v>
                </c:pt>
                <c:pt idx="2058">
                  <c:v>4.57</c:v>
                </c:pt>
                <c:pt idx="2059">
                  <c:v>5.53</c:v>
                </c:pt>
                <c:pt idx="2060">
                  <c:v>5.84</c:v>
                </c:pt>
                <c:pt idx="2061">
                  <c:v>6.41</c:v>
                </c:pt>
                <c:pt idx="2062">
                  <c:v>4.7300000000000004</c:v>
                </c:pt>
                <c:pt idx="2063">
                  <c:v>6.22</c:v>
                </c:pt>
                <c:pt idx="2064">
                  <c:v>4.46</c:v>
                </c:pt>
                <c:pt idx="2065">
                  <c:v>4.5</c:v>
                </c:pt>
                <c:pt idx="2066">
                  <c:v>8.93</c:v>
                </c:pt>
                <c:pt idx="2067">
                  <c:v>11.02</c:v>
                </c:pt>
                <c:pt idx="2068">
                  <c:v>5.25</c:v>
                </c:pt>
                <c:pt idx="2069">
                  <c:v>4.75</c:v>
                </c:pt>
                <c:pt idx="2070">
                  <c:v>4.68</c:v>
                </c:pt>
                <c:pt idx="2071">
                  <c:v>6.17</c:v>
                </c:pt>
                <c:pt idx="2072">
                  <c:v>4.5599999999999996</c:v>
                </c:pt>
                <c:pt idx="2073">
                  <c:v>6.3</c:v>
                </c:pt>
                <c:pt idx="2074">
                  <c:v>6.03</c:v>
                </c:pt>
                <c:pt idx="2075">
                  <c:v>4.2</c:v>
                </c:pt>
                <c:pt idx="2076">
                  <c:v>5.61</c:v>
                </c:pt>
                <c:pt idx="2077">
                  <c:v>5.88</c:v>
                </c:pt>
                <c:pt idx="2078">
                  <c:v>5.92</c:v>
                </c:pt>
                <c:pt idx="2079">
                  <c:v>4.8099999999999996</c:v>
                </c:pt>
                <c:pt idx="2080">
                  <c:v>4.55</c:v>
                </c:pt>
                <c:pt idx="2081">
                  <c:v>6.43</c:v>
                </c:pt>
                <c:pt idx="2082">
                  <c:v>11.62</c:v>
                </c:pt>
                <c:pt idx="2083">
                  <c:v>6.04</c:v>
                </c:pt>
                <c:pt idx="2084">
                  <c:v>8.82</c:v>
                </c:pt>
                <c:pt idx="2085">
                  <c:v>5.8</c:v>
                </c:pt>
                <c:pt idx="2086">
                  <c:v>4.28</c:v>
                </c:pt>
                <c:pt idx="2087">
                  <c:v>5.5</c:v>
                </c:pt>
                <c:pt idx="2088">
                  <c:v>4.6900000000000004</c:v>
                </c:pt>
                <c:pt idx="2089">
                  <c:v>4.43</c:v>
                </c:pt>
                <c:pt idx="2090">
                  <c:v>6.16</c:v>
                </c:pt>
                <c:pt idx="2091">
                  <c:v>6.66</c:v>
                </c:pt>
                <c:pt idx="2092">
                  <c:v>5.92</c:v>
                </c:pt>
                <c:pt idx="2093">
                  <c:v>5.97</c:v>
                </c:pt>
                <c:pt idx="2094">
                  <c:v>4.6399999999999997</c:v>
                </c:pt>
                <c:pt idx="2095">
                  <c:v>6.12</c:v>
                </c:pt>
                <c:pt idx="2096">
                  <c:v>4.87</c:v>
                </c:pt>
                <c:pt idx="2097">
                  <c:v>4.5999999999999996</c:v>
                </c:pt>
                <c:pt idx="2098">
                  <c:v>4.78</c:v>
                </c:pt>
                <c:pt idx="2099">
                  <c:v>11.05</c:v>
                </c:pt>
                <c:pt idx="2100">
                  <c:v>7.62</c:v>
                </c:pt>
                <c:pt idx="2101">
                  <c:v>4.78</c:v>
                </c:pt>
                <c:pt idx="2102">
                  <c:v>6.09</c:v>
                </c:pt>
                <c:pt idx="2103">
                  <c:v>5.1100000000000003</c:v>
                </c:pt>
                <c:pt idx="2104">
                  <c:v>4.46</c:v>
                </c:pt>
                <c:pt idx="2105">
                  <c:v>6.11</c:v>
                </c:pt>
                <c:pt idx="2106">
                  <c:v>4.66</c:v>
                </c:pt>
                <c:pt idx="2107">
                  <c:v>6.14</c:v>
                </c:pt>
                <c:pt idx="2108">
                  <c:v>6.21</c:v>
                </c:pt>
                <c:pt idx="2109">
                  <c:v>4.5999999999999996</c:v>
                </c:pt>
                <c:pt idx="2110">
                  <c:v>5.04</c:v>
                </c:pt>
                <c:pt idx="2111">
                  <c:v>5.08</c:v>
                </c:pt>
                <c:pt idx="2112">
                  <c:v>4.38</c:v>
                </c:pt>
                <c:pt idx="2113">
                  <c:v>4.79</c:v>
                </c:pt>
                <c:pt idx="2114">
                  <c:v>4.21</c:v>
                </c:pt>
                <c:pt idx="2115">
                  <c:v>5.47</c:v>
                </c:pt>
                <c:pt idx="2116">
                  <c:v>5.09</c:v>
                </c:pt>
                <c:pt idx="2117">
                  <c:v>5.08</c:v>
                </c:pt>
                <c:pt idx="2118">
                  <c:v>5.68</c:v>
                </c:pt>
                <c:pt idx="2119">
                  <c:v>4.66</c:v>
                </c:pt>
                <c:pt idx="2120">
                  <c:v>5.59</c:v>
                </c:pt>
                <c:pt idx="2121">
                  <c:v>6.2</c:v>
                </c:pt>
                <c:pt idx="2122">
                  <c:v>4.45</c:v>
                </c:pt>
                <c:pt idx="2123">
                  <c:v>6.1</c:v>
                </c:pt>
                <c:pt idx="2124">
                  <c:v>6.06</c:v>
                </c:pt>
                <c:pt idx="2125">
                  <c:v>4.5599999999999996</c:v>
                </c:pt>
                <c:pt idx="2126">
                  <c:v>6.41</c:v>
                </c:pt>
                <c:pt idx="2127">
                  <c:v>5.57</c:v>
                </c:pt>
                <c:pt idx="2128">
                  <c:v>5.47</c:v>
                </c:pt>
                <c:pt idx="2129">
                  <c:v>4.43</c:v>
                </c:pt>
                <c:pt idx="2130">
                  <c:v>4.95</c:v>
                </c:pt>
                <c:pt idx="2131">
                  <c:v>4.04</c:v>
                </c:pt>
                <c:pt idx="2132">
                  <c:v>5.93</c:v>
                </c:pt>
                <c:pt idx="2133">
                  <c:v>4.2300000000000004</c:v>
                </c:pt>
                <c:pt idx="2134">
                  <c:v>5.59</c:v>
                </c:pt>
                <c:pt idx="2135">
                  <c:v>4.8899999999999997</c:v>
                </c:pt>
                <c:pt idx="2136">
                  <c:v>5.81</c:v>
                </c:pt>
                <c:pt idx="2137">
                  <c:v>4.29</c:v>
                </c:pt>
                <c:pt idx="2138">
                  <c:v>4.03</c:v>
                </c:pt>
                <c:pt idx="2139">
                  <c:v>6.29</c:v>
                </c:pt>
                <c:pt idx="2140">
                  <c:v>4.4800000000000004</c:v>
                </c:pt>
                <c:pt idx="2141">
                  <c:v>5.51</c:v>
                </c:pt>
                <c:pt idx="2142">
                  <c:v>4.5</c:v>
                </c:pt>
                <c:pt idx="2143">
                  <c:v>6.29</c:v>
                </c:pt>
                <c:pt idx="2144">
                  <c:v>4.33</c:v>
                </c:pt>
                <c:pt idx="2145">
                  <c:v>11.15</c:v>
                </c:pt>
                <c:pt idx="2146">
                  <c:v>6.45</c:v>
                </c:pt>
                <c:pt idx="2147">
                  <c:v>9.27</c:v>
                </c:pt>
                <c:pt idx="2148">
                  <c:v>6.15</c:v>
                </c:pt>
                <c:pt idx="2149">
                  <c:v>4.13</c:v>
                </c:pt>
                <c:pt idx="2150">
                  <c:v>4.24</c:v>
                </c:pt>
                <c:pt idx="2151">
                  <c:v>9.8800000000000008</c:v>
                </c:pt>
                <c:pt idx="2152">
                  <c:v>9.5</c:v>
                </c:pt>
                <c:pt idx="2153">
                  <c:v>4.97</c:v>
                </c:pt>
                <c:pt idx="2154">
                  <c:v>5.49</c:v>
                </c:pt>
                <c:pt idx="2155">
                  <c:v>4.47</c:v>
                </c:pt>
                <c:pt idx="2156">
                  <c:v>4.34</c:v>
                </c:pt>
                <c:pt idx="2157">
                  <c:v>9.49</c:v>
                </c:pt>
                <c:pt idx="2158">
                  <c:v>10.16</c:v>
                </c:pt>
                <c:pt idx="2159">
                  <c:v>11.19</c:v>
                </c:pt>
                <c:pt idx="2160">
                  <c:v>11.03</c:v>
                </c:pt>
                <c:pt idx="2161">
                  <c:v>4.43</c:v>
                </c:pt>
                <c:pt idx="2162">
                  <c:v>6.14</c:v>
                </c:pt>
                <c:pt idx="2163">
                  <c:v>4.87</c:v>
                </c:pt>
                <c:pt idx="2164">
                  <c:v>4.3</c:v>
                </c:pt>
                <c:pt idx="2165">
                  <c:v>6.19</c:v>
                </c:pt>
                <c:pt idx="2166">
                  <c:v>6.19</c:v>
                </c:pt>
                <c:pt idx="2167">
                  <c:v>5.12</c:v>
                </c:pt>
                <c:pt idx="2168">
                  <c:v>4.04</c:v>
                </c:pt>
                <c:pt idx="2169">
                  <c:v>5.36</c:v>
                </c:pt>
                <c:pt idx="2170">
                  <c:v>4.38</c:v>
                </c:pt>
                <c:pt idx="2171">
                  <c:v>4.58</c:v>
                </c:pt>
                <c:pt idx="2172">
                  <c:v>11.92</c:v>
                </c:pt>
                <c:pt idx="2173">
                  <c:v>5.4</c:v>
                </c:pt>
                <c:pt idx="2174">
                  <c:v>4.76</c:v>
                </c:pt>
                <c:pt idx="2175">
                  <c:v>4.78</c:v>
                </c:pt>
                <c:pt idx="2176">
                  <c:v>4.26</c:v>
                </c:pt>
                <c:pt idx="2177">
                  <c:v>5.85</c:v>
                </c:pt>
                <c:pt idx="2178">
                  <c:v>5.32</c:v>
                </c:pt>
                <c:pt idx="2179">
                  <c:v>5.14</c:v>
                </c:pt>
                <c:pt idx="2180">
                  <c:v>5</c:v>
                </c:pt>
                <c:pt idx="2181">
                  <c:v>4.55</c:v>
                </c:pt>
                <c:pt idx="2182">
                  <c:v>5.97</c:v>
                </c:pt>
                <c:pt idx="2183">
                  <c:v>4.0199999999999996</c:v>
                </c:pt>
                <c:pt idx="2184">
                  <c:v>4.04</c:v>
                </c:pt>
                <c:pt idx="2185">
                  <c:v>5.54</c:v>
                </c:pt>
                <c:pt idx="2186">
                  <c:v>4.03</c:v>
                </c:pt>
                <c:pt idx="2187">
                  <c:v>5.62</c:v>
                </c:pt>
                <c:pt idx="2188">
                  <c:v>5.27</c:v>
                </c:pt>
                <c:pt idx="2189">
                  <c:v>5.18</c:v>
                </c:pt>
                <c:pt idx="2190">
                  <c:v>5.27</c:v>
                </c:pt>
                <c:pt idx="2191">
                  <c:v>5.62</c:v>
                </c:pt>
                <c:pt idx="2192">
                  <c:v>5.0599999999999996</c:v>
                </c:pt>
                <c:pt idx="2193">
                  <c:v>4.6900000000000004</c:v>
                </c:pt>
                <c:pt idx="2194">
                  <c:v>5.44</c:v>
                </c:pt>
                <c:pt idx="2195">
                  <c:v>5.05</c:v>
                </c:pt>
                <c:pt idx="2196">
                  <c:v>6</c:v>
                </c:pt>
                <c:pt idx="2197">
                  <c:v>5.99</c:v>
                </c:pt>
                <c:pt idx="2198">
                  <c:v>4.3600000000000003</c:v>
                </c:pt>
                <c:pt idx="2199">
                  <c:v>4.41</c:v>
                </c:pt>
                <c:pt idx="2200">
                  <c:v>4.17</c:v>
                </c:pt>
                <c:pt idx="2201">
                  <c:v>4.4400000000000004</c:v>
                </c:pt>
                <c:pt idx="2202">
                  <c:v>5.52</c:v>
                </c:pt>
                <c:pt idx="2203">
                  <c:v>6.01</c:v>
                </c:pt>
                <c:pt idx="2204">
                  <c:v>5.81</c:v>
                </c:pt>
                <c:pt idx="2205">
                  <c:v>4.37</c:v>
                </c:pt>
                <c:pt idx="2206">
                  <c:v>5.74</c:v>
                </c:pt>
                <c:pt idx="2207">
                  <c:v>5.39</c:v>
                </c:pt>
                <c:pt idx="2208">
                  <c:v>4.07</c:v>
                </c:pt>
                <c:pt idx="2209">
                  <c:v>5.49</c:v>
                </c:pt>
                <c:pt idx="2210">
                  <c:v>5.68</c:v>
                </c:pt>
                <c:pt idx="2211">
                  <c:v>6.09</c:v>
                </c:pt>
                <c:pt idx="2212">
                  <c:v>5.53</c:v>
                </c:pt>
                <c:pt idx="2213">
                  <c:v>4.28</c:v>
                </c:pt>
                <c:pt idx="2214">
                  <c:v>6.01</c:v>
                </c:pt>
                <c:pt idx="2215">
                  <c:v>4.59</c:v>
                </c:pt>
                <c:pt idx="2216">
                  <c:v>5.8</c:v>
                </c:pt>
                <c:pt idx="2217">
                  <c:v>5.08</c:v>
                </c:pt>
                <c:pt idx="2218">
                  <c:v>5.84</c:v>
                </c:pt>
                <c:pt idx="2219">
                  <c:v>4.1500000000000004</c:v>
                </c:pt>
                <c:pt idx="2220">
                  <c:v>4.3600000000000003</c:v>
                </c:pt>
                <c:pt idx="2221">
                  <c:v>4.55</c:v>
                </c:pt>
                <c:pt idx="2222">
                  <c:v>4.37</c:v>
                </c:pt>
                <c:pt idx="2223">
                  <c:v>5.24</c:v>
                </c:pt>
                <c:pt idx="2224">
                  <c:v>5.96</c:v>
                </c:pt>
                <c:pt idx="2225">
                  <c:v>4.76</c:v>
                </c:pt>
                <c:pt idx="2226">
                  <c:v>4.3</c:v>
                </c:pt>
                <c:pt idx="2227">
                  <c:v>4.5</c:v>
                </c:pt>
                <c:pt idx="2228">
                  <c:v>5.59</c:v>
                </c:pt>
                <c:pt idx="2229">
                  <c:v>6.29</c:v>
                </c:pt>
                <c:pt idx="2230">
                  <c:v>4.1900000000000004</c:v>
                </c:pt>
                <c:pt idx="2231">
                  <c:v>4.7</c:v>
                </c:pt>
                <c:pt idx="2232">
                  <c:v>5.64</c:v>
                </c:pt>
                <c:pt idx="2233">
                  <c:v>4.1100000000000003</c:v>
                </c:pt>
                <c:pt idx="2234">
                  <c:v>5.43</c:v>
                </c:pt>
                <c:pt idx="2235">
                  <c:v>4.38</c:v>
                </c:pt>
                <c:pt idx="2236">
                  <c:v>9.7899999999999991</c:v>
                </c:pt>
                <c:pt idx="2237">
                  <c:v>11.84</c:v>
                </c:pt>
                <c:pt idx="2238">
                  <c:v>6.22</c:v>
                </c:pt>
                <c:pt idx="2239">
                  <c:v>10.01</c:v>
                </c:pt>
                <c:pt idx="2240">
                  <c:v>4.32</c:v>
                </c:pt>
                <c:pt idx="2241">
                  <c:v>5.65</c:v>
                </c:pt>
                <c:pt idx="2242">
                  <c:v>4.12</c:v>
                </c:pt>
                <c:pt idx="2243">
                  <c:v>6.24</c:v>
                </c:pt>
                <c:pt idx="2244">
                  <c:v>4.83</c:v>
                </c:pt>
                <c:pt idx="2245">
                  <c:v>7.4</c:v>
                </c:pt>
                <c:pt idx="2246">
                  <c:v>4.54</c:v>
                </c:pt>
                <c:pt idx="2247">
                  <c:v>11.11</c:v>
                </c:pt>
                <c:pt idx="2248">
                  <c:v>4.03</c:v>
                </c:pt>
                <c:pt idx="2249">
                  <c:v>4.51</c:v>
                </c:pt>
                <c:pt idx="2250">
                  <c:v>5.56</c:v>
                </c:pt>
                <c:pt idx="2251">
                  <c:v>4.0999999999999996</c:v>
                </c:pt>
                <c:pt idx="2252">
                  <c:v>5.85</c:v>
                </c:pt>
                <c:pt idx="2253">
                  <c:v>4.92</c:v>
                </c:pt>
                <c:pt idx="2254">
                  <c:v>9.4600000000000009</c:v>
                </c:pt>
                <c:pt idx="2255">
                  <c:v>5.94</c:v>
                </c:pt>
                <c:pt idx="2256">
                  <c:v>5.7</c:v>
                </c:pt>
                <c:pt idx="2257">
                  <c:v>4.13</c:v>
                </c:pt>
                <c:pt idx="2258">
                  <c:v>4.7699999999999996</c:v>
                </c:pt>
                <c:pt idx="2259">
                  <c:v>4.99</c:v>
                </c:pt>
                <c:pt idx="2260">
                  <c:v>4.42</c:v>
                </c:pt>
                <c:pt idx="2261">
                  <c:v>4.01</c:v>
                </c:pt>
                <c:pt idx="2262">
                  <c:v>4.49</c:v>
                </c:pt>
                <c:pt idx="2263">
                  <c:v>6.37</c:v>
                </c:pt>
                <c:pt idx="2264">
                  <c:v>5.12</c:v>
                </c:pt>
                <c:pt idx="2265">
                  <c:v>8.59</c:v>
                </c:pt>
                <c:pt idx="2266">
                  <c:v>5.87</c:v>
                </c:pt>
                <c:pt idx="2267">
                  <c:v>7.03</c:v>
                </c:pt>
                <c:pt idx="2268">
                  <c:v>5.51</c:v>
                </c:pt>
                <c:pt idx="2269">
                  <c:v>4.76</c:v>
                </c:pt>
                <c:pt idx="2270">
                  <c:v>4.7</c:v>
                </c:pt>
                <c:pt idx="2271">
                  <c:v>6.21</c:v>
                </c:pt>
                <c:pt idx="2272">
                  <c:v>4.5199999999999996</c:v>
                </c:pt>
                <c:pt idx="2273">
                  <c:v>5.45</c:v>
                </c:pt>
                <c:pt idx="2274">
                  <c:v>4.42</c:v>
                </c:pt>
                <c:pt idx="2275">
                  <c:v>9.44</c:v>
                </c:pt>
                <c:pt idx="2276">
                  <c:v>6.15</c:v>
                </c:pt>
                <c:pt idx="2277">
                  <c:v>5.13</c:v>
                </c:pt>
                <c:pt idx="2278">
                  <c:v>4.96</c:v>
                </c:pt>
                <c:pt idx="2279">
                  <c:v>10.95</c:v>
                </c:pt>
                <c:pt idx="2280">
                  <c:v>4.4400000000000004</c:v>
                </c:pt>
                <c:pt idx="2281">
                  <c:v>4.0199999999999996</c:v>
                </c:pt>
                <c:pt idx="2282">
                  <c:v>5.44</c:v>
                </c:pt>
                <c:pt idx="2283">
                  <c:v>4.1500000000000004</c:v>
                </c:pt>
                <c:pt idx="2284">
                  <c:v>6.02</c:v>
                </c:pt>
                <c:pt idx="2285">
                  <c:v>7.73</c:v>
                </c:pt>
                <c:pt idx="2286">
                  <c:v>5.03</c:v>
                </c:pt>
                <c:pt idx="2287">
                  <c:v>4.08</c:v>
                </c:pt>
                <c:pt idx="2288">
                  <c:v>4.2699999999999996</c:v>
                </c:pt>
                <c:pt idx="2289">
                  <c:v>4.07</c:v>
                </c:pt>
                <c:pt idx="2290">
                  <c:v>10.36</c:v>
                </c:pt>
                <c:pt idx="2291">
                  <c:v>5.71</c:v>
                </c:pt>
                <c:pt idx="2292">
                  <c:v>6.08</c:v>
                </c:pt>
                <c:pt idx="2293">
                  <c:v>5.71</c:v>
                </c:pt>
                <c:pt idx="2294">
                  <c:v>9.1300000000000008</c:v>
                </c:pt>
                <c:pt idx="2295">
                  <c:v>5.49</c:v>
                </c:pt>
                <c:pt idx="2296">
                  <c:v>4.37</c:v>
                </c:pt>
                <c:pt idx="2297">
                  <c:v>8.4600000000000009</c:v>
                </c:pt>
                <c:pt idx="2298">
                  <c:v>5.28</c:v>
                </c:pt>
                <c:pt idx="2299">
                  <c:v>5.33</c:v>
                </c:pt>
                <c:pt idx="2300">
                  <c:v>5.5</c:v>
                </c:pt>
                <c:pt idx="2301">
                  <c:v>5.4</c:v>
                </c:pt>
                <c:pt idx="2302">
                  <c:v>6.05</c:v>
                </c:pt>
                <c:pt idx="2303">
                  <c:v>11.46</c:v>
                </c:pt>
                <c:pt idx="2304">
                  <c:v>8.48</c:v>
                </c:pt>
                <c:pt idx="2305">
                  <c:v>4.8600000000000003</c:v>
                </c:pt>
                <c:pt idx="2306">
                  <c:v>4.45</c:v>
                </c:pt>
                <c:pt idx="2307">
                  <c:v>4.3600000000000003</c:v>
                </c:pt>
                <c:pt idx="2308">
                  <c:v>5.8</c:v>
                </c:pt>
                <c:pt idx="2309">
                  <c:v>5.27</c:v>
                </c:pt>
                <c:pt idx="2310">
                  <c:v>5.64</c:v>
                </c:pt>
                <c:pt idx="2311">
                  <c:v>4.2</c:v>
                </c:pt>
                <c:pt idx="2312">
                  <c:v>5.42</c:v>
                </c:pt>
                <c:pt idx="2313">
                  <c:v>6.11</c:v>
                </c:pt>
                <c:pt idx="2314">
                  <c:v>5.29</c:v>
                </c:pt>
                <c:pt idx="2315">
                  <c:v>5.91</c:v>
                </c:pt>
                <c:pt idx="2316">
                  <c:v>5.81</c:v>
                </c:pt>
                <c:pt idx="2317">
                  <c:v>5.51</c:v>
                </c:pt>
                <c:pt idx="2318">
                  <c:v>5.73</c:v>
                </c:pt>
                <c:pt idx="2319">
                  <c:v>5.53</c:v>
                </c:pt>
                <c:pt idx="2320">
                  <c:v>5.43</c:v>
                </c:pt>
                <c:pt idx="2321">
                  <c:v>8.01</c:v>
                </c:pt>
                <c:pt idx="2322">
                  <c:v>5.94</c:v>
                </c:pt>
                <c:pt idx="2323">
                  <c:v>5.04</c:v>
                </c:pt>
                <c:pt idx="2324">
                  <c:v>4.54</c:v>
                </c:pt>
                <c:pt idx="2325">
                  <c:v>5.6</c:v>
                </c:pt>
                <c:pt idx="2326">
                  <c:v>10.67</c:v>
                </c:pt>
                <c:pt idx="2327">
                  <c:v>5.26</c:v>
                </c:pt>
                <c:pt idx="2328">
                  <c:v>5.22</c:v>
                </c:pt>
                <c:pt idx="2329">
                  <c:v>4.29</c:v>
                </c:pt>
                <c:pt idx="2330">
                  <c:v>5.57</c:v>
                </c:pt>
                <c:pt idx="2331">
                  <c:v>6.28</c:v>
                </c:pt>
                <c:pt idx="2332">
                  <c:v>6.35</c:v>
                </c:pt>
                <c:pt idx="2333">
                  <c:v>4.3899999999999997</c:v>
                </c:pt>
                <c:pt idx="2334">
                  <c:v>4.51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31-491A-934A-69D3734136B3}"/>
            </c:ext>
          </c:extLst>
        </c:ser>
        <c:ser>
          <c:idx val="2"/>
          <c:order val="2"/>
          <c:tx>
            <c:strRef>
              <c:f>'SCATTER PLOT AND LINE'!$E$1</c:f>
              <c:strCache>
                <c:ptCount val="1"/>
                <c:pt idx="0">
                  <c:v>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'SCATTER PLOT AND LINE'!#REF!</c:f>
            </c:numRef>
          </c:xVal>
          <c:yVal>
            <c:numRef>
              <c:f>'SCATTER PLOT AND LINE'!$E$2:$E$2336</c:f>
              <c:numCache>
                <c:formatCode>General</c:formatCode>
                <c:ptCount val="2335"/>
                <c:pt idx="0">
                  <c:v>56</c:v>
                </c:pt>
                <c:pt idx="1">
                  <c:v>47</c:v>
                </c:pt>
                <c:pt idx="2">
                  <c:v>54</c:v>
                </c:pt>
                <c:pt idx="3">
                  <c:v>33</c:v>
                </c:pt>
                <c:pt idx="4">
                  <c:v>35</c:v>
                </c:pt>
                <c:pt idx="5">
                  <c:v>62</c:v>
                </c:pt>
                <c:pt idx="6">
                  <c:v>30</c:v>
                </c:pt>
                <c:pt idx="7">
                  <c:v>66</c:v>
                </c:pt>
                <c:pt idx="8">
                  <c:v>61</c:v>
                </c:pt>
                <c:pt idx="9">
                  <c:v>45</c:v>
                </c:pt>
                <c:pt idx="10">
                  <c:v>65</c:v>
                </c:pt>
                <c:pt idx="11">
                  <c:v>59</c:v>
                </c:pt>
                <c:pt idx="12">
                  <c:v>62</c:v>
                </c:pt>
                <c:pt idx="13">
                  <c:v>55</c:v>
                </c:pt>
                <c:pt idx="14">
                  <c:v>62</c:v>
                </c:pt>
                <c:pt idx="15">
                  <c:v>62</c:v>
                </c:pt>
                <c:pt idx="16">
                  <c:v>65</c:v>
                </c:pt>
                <c:pt idx="17">
                  <c:v>61</c:v>
                </c:pt>
                <c:pt idx="18">
                  <c:v>60</c:v>
                </c:pt>
                <c:pt idx="19">
                  <c:v>53</c:v>
                </c:pt>
                <c:pt idx="20">
                  <c:v>63</c:v>
                </c:pt>
                <c:pt idx="21">
                  <c:v>65</c:v>
                </c:pt>
                <c:pt idx="22">
                  <c:v>66</c:v>
                </c:pt>
                <c:pt idx="23">
                  <c:v>53</c:v>
                </c:pt>
                <c:pt idx="24">
                  <c:v>65</c:v>
                </c:pt>
                <c:pt idx="25">
                  <c:v>66</c:v>
                </c:pt>
                <c:pt idx="26">
                  <c:v>63</c:v>
                </c:pt>
                <c:pt idx="27">
                  <c:v>55</c:v>
                </c:pt>
                <c:pt idx="28">
                  <c:v>63</c:v>
                </c:pt>
                <c:pt idx="29">
                  <c:v>52</c:v>
                </c:pt>
                <c:pt idx="30">
                  <c:v>46</c:v>
                </c:pt>
                <c:pt idx="31">
                  <c:v>47</c:v>
                </c:pt>
                <c:pt idx="32">
                  <c:v>61</c:v>
                </c:pt>
                <c:pt idx="33">
                  <c:v>39</c:v>
                </c:pt>
                <c:pt idx="34">
                  <c:v>45</c:v>
                </c:pt>
                <c:pt idx="35">
                  <c:v>63</c:v>
                </c:pt>
                <c:pt idx="36">
                  <c:v>50</c:v>
                </c:pt>
                <c:pt idx="37">
                  <c:v>61</c:v>
                </c:pt>
                <c:pt idx="38">
                  <c:v>53</c:v>
                </c:pt>
                <c:pt idx="39">
                  <c:v>31</c:v>
                </c:pt>
                <c:pt idx="40">
                  <c:v>24</c:v>
                </c:pt>
                <c:pt idx="41">
                  <c:v>57</c:v>
                </c:pt>
                <c:pt idx="42">
                  <c:v>53</c:v>
                </c:pt>
                <c:pt idx="43">
                  <c:v>55</c:v>
                </c:pt>
                <c:pt idx="44">
                  <c:v>49</c:v>
                </c:pt>
                <c:pt idx="45">
                  <c:v>36</c:v>
                </c:pt>
                <c:pt idx="46">
                  <c:v>58</c:v>
                </c:pt>
                <c:pt idx="47">
                  <c:v>44</c:v>
                </c:pt>
                <c:pt idx="48">
                  <c:v>58</c:v>
                </c:pt>
                <c:pt idx="49">
                  <c:v>58</c:v>
                </c:pt>
                <c:pt idx="50">
                  <c:v>37</c:v>
                </c:pt>
                <c:pt idx="51">
                  <c:v>59</c:v>
                </c:pt>
                <c:pt idx="52">
                  <c:v>54</c:v>
                </c:pt>
                <c:pt idx="53">
                  <c:v>58</c:v>
                </c:pt>
                <c:pt idx="54">
                  <c:v>46</c:v>
                </c:pt>
                <c:pt idx="55">
                  <c:v>49</c:v>
                </c:pt>
                <c:pt idx="56">
                  <c:v>52</c:v>
                </c:pt>
                <c:pt idx="57">
                  <c:v>59</c:v>
                </c:pt>
                <c:pt idx="58">
                  <c:v>47</c:v>
                </c:pt>
                <c:pt idx="59">
                  <c:v>53</c:v>
                </c:pt>
                <c:pt idx="60">
                  <c:v>44</c:v>
                </c:pt>
                <c:pt idx="61">
                  <c:v>57</c:v>
                </c:pt>
                <c:pt idx="62">
                  <c:v>56</c:v>
                </c:pt>
                <c:pt idx="63">
                  <c:v>57</c:v>
                </c:pt>
                <c:pt idx="64">
                  <c:v>49</c:v>
                </c:pt>
                <c:pt idx="65">
                  <c:v>51</c:v>
                </c:pt>
                <c:pt idx="66">
                  <c:v>45</c:v>
                </c:pt>
                <c:pt idx="67">
                  <c:v>26</c:v>
                </c:pt>
                <c:pt idx="68">
                  <c:v>47</c:v>
                </c:pt>
                <c:pt idx="69">
                  <c:v>55</c:v>
                </c:pt>
                <c:pt idx="70">
                  <c:v>40</c:v>
                </c:pt>
                <c:pt idx="71">
                  <c:v>52</c:v>
                </c:pt>
                <c:pt idx="72">
                  <c:v>58</c:v>
                </c:pt>
                <c:pt idx="73">
                  <c:v>62</c:v>
                </c:pt>
                <c:pt idx="74">
                  <c:v>49</c:v>
                </c:pt>
                <c:pt idx="75">
                  <c:v>48</c:v>
                </c:pt>
                <c:pt idx="76">
                  <c:v>48</c:v>
                </c:pt>
                <c:pt idx="77">
                  <c:v>49</c:v>
                </c:pt>
                <c:pt idx="78">
                  <c:v>56</c:v>
                </c:pt>
                <c:pt idx="79">
                  <c:v>53</c:v>
                </c:pt>
                <c:pt idx="80">
                  <c:v>60</c:v>
                </c:pt>
                <c:pt idx="81">
                  <c:v>47</c:v>
                </c:pt>
                <c:pt idx="82">
                  <c:v>60</c:v>
                </c:pt>
                <c:pt idx="83">
                  <c:v>55</c:v>
                </c:pt>
                <c:pt idx="84">
                  <c:v>52</c:v>
                </c:pt>
                <c:pt idx="85">
                  <c:v>52</c:v>
                </c:pt>
                <c:pt idx="86">
                  <c:v>45</c:v>
                </c:pt>
                <c:pt idx="87">
                  <c:v>50</c:v>
                </c:pt>
                <c:pt idx="88">
                  <c:v>41</c:v>
                </c:pt>
                <c:pt idx="89">
                  <c:v>45</c:v>
                </c:pt>
                <c:pt idx="90">
                  <c:v>32</c:v>
                </c:pt>
                <c:pt idx="91">
                  <c:v>25</c:v>
                </c:pt>
                <c:pt idx="92">
                  <c:v>52</c:v>
                </c:pt>
                <c:pt idx="93">
                  <c:v>47</c:v>
                </c:pt>
                <c:pt idx="94">
                  <c:v>54</c:v>
                </c:pt>
                <c:pt idx="95">
                  <c:v>49</c:v>
                </c:pt>
                <c:pt idx="96">
                  <c:v>39</c:v>
                </c:pt>
                <c:pt idx="97">
                  <c:v>58</c:v>
                </c:pt>
                <c:pt idx="98">
                  <c:v>62</c:v>
                </c:pt>
                <c:pt idx="99">
                  <c:v>47</c:v>
                </c:pt>
                <c:pt idx="100">
                  <c:v>43</c:v>
                </c:pt>
                <c:pt idx="101">
                  <c:v>43</c:v>
                </c:pt>
                <c:pt idx="102">
                  <c:v>45</c:v>
                </c:pt>
                <c:pt idx="103">
                  <c:v>39</c:v>
                </c:pt>
                <c:pt idx="104">
                  <c:v>41</c:v>
                </c:pt>
                <c:pt idx="105">
                  <c:v>58</c:v>
                </c:pt>
                <c:pt idx="106">
                  <c:v>45</c:v>
                </c:pt>
                <c:pt idx="107">
                  <c:v>41</c:v>
                </c:pt>
                <c:pt idx="108">
                  <c:v>37</c:v>
                </c:pt>
                <c:pt idx="109">
                  <c:v>48</c:v>
                </c:pt>
                <c:pt idx="110">
                  <c:v>39</c:v>
                </c:pt>
                <c:pt idx="111">
                  <c:v>41</c:v>
                </c:pt>
                <c:pt idx="112">
                  <c:v>39</c:v>
                </c:pt>
                <c:pt idx="113">
                  <c:v>37</c:v>
                </c:pt>
                <c:pt idx="114">
                  <c:v>50</c:v>
                </c:pt>
                <c:pt idx="115">
                  <c:v>47</c:v>
                </c:pt>
                <c:pt idx="116">
                  <c:v>21</c:v>
                </c:pt>
                <c:pt idx="117">
                  <c:v>56</c:v>
                </c:pt>
                <c:pt idx="118">
                  <c:v>46</c:v>
                </c:pt>
                <c:pt idx="119">
                  <c:v>29</c:v>
                </c:pt>
                <c:pt idx="120">
                  <c:v>43</c:v>
                </c:pt>
                <c:pt idx="121">
                  <c:v>46</c:v>
                </c:pt>
                <c:pt idx="122">
                  <c:v>58</c:v>
                </c:pt>
                <c:pt idx="123">
                  <c:v>46</c:v>
                </c:pt>
                <c:pt idx="124">
                  <c:v>42</c:v>
                </c:pt>
                <c:pt idx="125">
                  <c:v>31</c:v>
                </c:pt>
                <c:pt idx="126">
                  <c:v>62</c:v>
                </c:pt>
                <c:pt idx="127">
                  <c:v>42</c:v>
                </c:pt>
                <c:pt idx="128">
                  <c:v>39</c:v>
                </c:pt>
                <c:pt idx="129">
                  <c:v>46</c:v>
                </c:pt>
                <c:pt idx="130">
                  <c:v>44</c:v>
                </c:pt>
                <c:pt idx="131">
                  <c:v>47</c:v>
                </c:pt>
                <c:pt idx="132">
                  <c:v>37</c:v>
                </c:pt>
                <c:pt idx="133">
                  <c:v>57</c:v>
                </c:pt>
                <c:pt idx="134">
                  <c:v>60</c:v>
                </c:pt>
                <c:pt idx="135">
                  <c:v>44</c:v>
                </c:pt>
                <c:pt idx="136">
                  <c:v>19</c:v>
                </c:pt>
                <c:pt idx="137">
                  <c:v>33</c:v>
                </c:pt>
                <c:pt idx="138">
                  <c:v>48</c:v>
                </c:pt>
                <c:pt idx="139">
                  <c:v>33</c:v>
                </c:pt>
                <c:pt idx="140">
                  <c:v>38</c:v>
                </c:pt>
                <c:pt idx="141">
                  <c:v>34</c:v>
                </c:pt>
                <c:pt idx="142">
                  <c:v>25</c:v>
                </c:pt>
                <c:pt idx="143">
                  <c:v>38</c:v>
                </c:pt>
                <c:pt idx="144">
                  <c:v>52</c:v>
                </c:pt>
                <c:pt idx="145">
                  <c:v>54</c:v>
                </c:pt>
                <c:pt idx="146">
                  <c:v>22</c:v>
                </c:pt>
                <c:pt idx="147">
                  <c:v>44</c:v>
                </c:pt>
                <c:pt idx="148">
                  <c:v>35</c:v>
                </c:pt>
                <c:pt idx="149">
                  <c:v>44</c:v>
                </c:pt>
                <c:pt idx="150">
                  <c:v>60</c:v>
                </c:pt>
                <c:pt idx="151">
                  <c:v>35</c:v>
                </c:pt>
                <c:pt idx="152">
                  <c:v>51</c:v>
                </c:pt>
                <c:pt idx="153">
                  <c:v>26</c:v>
                </c:pt>
                <c:pt idx="154">
                  <c:v>45</c:v>
                </c:pt>
                <c:pt idx="155">
                  <c:v>41</c:v>
                </c:pt>
                <c:pt idx="156">
                  <c:v>38</c:v>
                </c:pt>
                <c:pt idx="157">
                  <c:v>48</c:v>
                </c:pt>
                <c:pt idx="158">
                  <c:v>36</c:v>
                </c:pt>
                <c:pt idx="159">
                  <c:v>54</c:v>
                </c:pt>
                <c:pt idx="160">
                  <c:v>42</c:v>
                </c:pt>
                <c:pt idx="161">
                  <c:v>33</c:v>
                </c:pt>
                <c:pt idx="162">
                  <c:v>24</c:v>
                </c:pt>
                <c:pt idx="163">
                  <c:v>22</c:v>
                </c:pt>
                <c:pt idx="164">
                  <c:v>45</c:v>
                </c:pt>
                <c:pt idx="165">
                  <c:v>55</c:v>
                </c:pt>
                <c:pt idx="166">
                  <c:v>49</c:v>
                </c:pt>
                <c:pt idx="167">
                  <c:v>38</c:v>
                </c:pt>
                <c:pt idx="168">
                  <c:v>34</c:v>
                </c:pt>
                <c:pt idx="169">
                  <c:v>24</c:v>
                </c:pt>
                <c:pt idx="170">
                  <c:v>29</c:v>
                </c:pt>
                <c:pt idx="171">
                  <c:v>35</c:v>
                </c:pt>
                <c:pt idx="172">
                  <c:v>35</c:v>
                </c:pt>
                <c:pt idx="173">
                  <c:v>33</c:v>
                </c:pt>
                <c:pt idx="174">
                  <c:v>32</c:v>
                </c:pt>
                <c:pt idx="175">
                  <c:v>32</c:v>
                </c:pt>
                <c:pt idx="176">
                  <c:v>47</c:v>
                </c:pt>
                <c:pt idx="177">
                  <c:v>56</c:v>
                </c:pt>
                <c:pt idx="178">
                  <c:v>33</c:v>
                </c:pt>
                <c:pt idx="179">
                  <c:v>61</c:v>
                </c:pt>
                <c:pt idx="180">
                  <c:v>21</c:v>
                </c:pt>
                <c:pt idx="181">
                  <c:v>51</c:v>
                </c:pt>
                <c:pt idx="182">
                  <c:v>32</c:v>
                </c:pt>
                <c:pt idx="183">
                  <c:v>58</c:v>
                </c:pt>
                <c:pt idx="184">
                  <c:v>54</c:v>
                </c:pt>
                <c:pt idx="185">
                  <c:v>63</c:v>
                </c:pt>
                <c:pt idx="186">
                  <c:v>32</c:v>
                </c:pt>
                <c:pt idx="187">
                  <c:v>51</c:v>
                </c:pt>
                <c:pt idx="188">
                  <c:v>61</c:v>
                </c:pt>
                <c:pt idx="189">
                  <c:v>20</c:v>
                </c:pt>
                <c:pt idx="190">
                  <c:v>49</c:v>
                </c:pt>
                <c:pt idx="191">
                  <c:v>57</c:v>
                </c:pt>
                <c:pt idx="192">
                  <c:v>32</c:v>
                </c:pt>
                <c:pt idx="193">
                  <c:v>19</c:v>
                </c:pt>
                <c:pt idx="194">
                  <c:v>21</c:v>
                </c:pt>
                <c:pt idx="195">
                  <c:v>30</c:v>
                </c:pt>
                <c:pt idx="196">
                  <c:v>25</c:v>
                </c:pt>
                <c:pt idx="197">
                  <c:v>49</c:v>
                </c:pt>
                <c:pt idx="198">
                  <c:v>20</c:v>
                </c:pt>
                <c:pt idx="199">
                  <c:v>27</c:v>
                </c:pt>
                <c:pt idx="200">
                  <c:v>45</c:v>
                </c:pt>
                <c:pt idx="201">
                  <c:v>28</c:v>
                </c:pt>
                <c:pt idx="202">
                  <c:v>61</c:v>
                </c:pt>
                <c:pt idx="203">
                  <c:v>25</c:v>
                </c:pt>
                <c:pt idx="204">
                  <c:v>42</c:v>
                </c:pt>
                <c:pt idx="205">
                  <c:v>32</c:v>
                </c:pt>
                <c:pt idx="206">
                  <c:v>48</c:v>
                </c:pt>
                <c:pt idx="207">
                  <c:v>50</c:v>
                </c:pt>
                <c:pt idx="208">
                  <c:v>45</c:v>
                </c:pt>
                <c:pt idx="209">
                  <c:v>23</c:v>
                </c:pt>
                <c:pt idx="210">
                  <c:v>23</c:v>
                </c:pt>
                <c:pt idx="211">
                  <c:v>53</c:v>
                </c:pt>
                <c:pt idx="212">
                  <c:v>60</c:v>
                </c:pt>
                <c:pt idx="213">
                  <c:v>51</c:v>
                </c:pt>
                <c:pt idx="214">
                  <c:v>32</c:v>
                </c:pt>
                <c:pt idx="215">
                  <c:v>50</c:v>
                </c:pt>
                <c:pt idx="216">
                  <c:v>35</c:v>
                </c:pt>
                <c:pt idx="217">
                  <c:v>53</c:v>
                </c:pt>
                <c:pt idx="218">
                  <c:v>36</c:v>
                </c:pt>
                <c:pt idx="219">
                  <c:v>27</c:v>
                </c:pt>
                <c:pt idx="220">
                  <c:v>56</c:v>
                </c:pt>
                <c:pt idx="221">
                  <c:v>25</c:v>
                </c:pt>
                <c:pt idx="222">
                  <c:v>47</c:v>
                </c:pt>
                <c:pt idx="223">
                  <c:v>49</c:v>
                </c:pt>
                <c:pt idx="224">
                  <c:v>42</c:v>
                </c:pt>
                <c:pt idx="225">
                  <c:v>27</c:v>
                </c:pt>
                <c:pt idx="226">
                  <c:v>26</c:v>
                </c:pt>
                <c:pt idx="227">
                  <c:v>57</c:v>
                </c:pt>
                <c:pt idx="228">
                  <c:v>41</c:v>
                </c:pt>
                <c:pt idx="229">
                  <c:v>29</c:v>
                </c:pt>
                <c:pt idx="230">
                  <c:v>21</c:v>
                </c:pt>
                <c:pt idx="231">
                  <c:v>28</c:v>
                </c:pt>
                <c:pt idx="232">
                  <c:v>21</c:v>
                </c:pt>
                <c:pt idx="233">
                  <c:v>30</c:v>
                </c:pt>
                <c:pt idx="234">
                  <c:v>20</c:v>
                </c:pt>
                <c:pt idx="235">
                  <c:v>47</c:v>
                </c:pt>
                <c:pt idx="236">
                  <c:v>26</c:v>
                </c:pt>
                <c:pt idx="237">
                  <c:v>34</c:v>
                </c:pt>
                <c:pt idx="238">
                  <c:v>21</c:v>
                </c:pt>
                <c:pt idx="239">
                  <c:v>40</c:v>
                </c:pt>
                <c:pt idx="240">
                  <c:v>41</c:v>
                </c:pt>
                <c:pt idx="241">
                  <c:v>38</c:v>
                </c:pt>
                <c:pt idx="242">
                  <c:v>29</c:v>
                </c:pt>
                <c:pt idx="243">
                  <c:v>26</c:v>
                </c:pt>
                <c:pt idx="244">
                  <c:v>62</c:v>
                </c:pt>
                <c:pt idx="245">
                  <c:v>49</c:v>
                </c:pt>
                <c:pt idx="246">
                  <c:v>53</c:v>
                </c:pt>
                <c:pt idx="247">
                  <c:v>25</c:v>
                </c:pt>
                <c:pt idx="248">
                  <c:v>21</c:v>
                </c:pt>
                <c:pt idx="249">
                  <c:v>52</c:v>
                </c:pt>
                <c:pt idx="250">
                  <c:v>30</c:v>
                </c:pt>
                <c:pt idx="251">
                  <c:v>23</c:v>
                </c:pt>
                <c:pt idx="252">
                  <c:v>27</c:v>
                </c:pt>
                <c:pt idx="253">
                  <c:v>24</c:v>
                </c:pt>
                <c:pt idx="254">
                  <c:v>61</c:v>
                </c:pt>
                <c:pt idx="255">
                  <c:v>21</c:v>
                </c:pt>
                <c:pt idx="256">
                  <c:v>20</c:v>
                </c:pt>
                <c:pt idx="257">
                  <c:v>30</c:v>
                </c:pt>
                <c:pt idx="258">
                  <c:v>21</c:v>
                </c:pt>
                <c:pt idx="259">
                  <c:v>40</c:v>
                </c:pt>
                <c:pt idx="260">
                  <c:v>22</c:v>
                </c:pt>
                <c:pt idx="261">
                  <c:v>54</c:v>
                </c:pt>
                <c:pt idx="262">
                  <c:v>38</c:v>
                </c:pt>
                <c:pt idx="263">
                  <c:v>52</c:v>
                </c:pt>
                <c:pt idx="264">
                  <c:v>20</c:v>
                </c:pt>
                <c:pt idx="265">
                  <c:v>34</c:v>
                </c:pt>
                <c:pt idx="266">
                  <c:v>39</c:v>
                </c:pt>
                <c:pt idx="267">
                  <c:v>55</c:v>
                </c:pt>
                <c:pt idx="268">
                  <c:v>62</c:v>
                </c:pt>
                <c:pt idx="269">
                  <c:v>30</c:v>
                </c:pt>
                <c:pt idx="270">
                  <c:v>57</c:v>
                </c:pt>
                <c:pt idx="271">
                  <c:v>29</c:v>
                </c:pt>
                <c:pt idx="272">
                  <c:v>53</c:v>
                </c:pt>
                <c:pt idx="273">
                  <c:v>42</c:v>
                </c:pt>
                <c:pt idx="274">
                  <c:v>28</c:v>
                </c:pt>
                <c:pt idx="275">
                  <c:v>43</c:v>
                </c:pt>
                <c:pt idx="276">
                  <c:v>52</c:v>
                </c:pt>
                <c:pt idx="277">
                  <c:v>49</c:v>
                </c:pt>
                <c:pt idx="278">
                  <c:v>34</c:v>
                </c:pt>
                <c:pt idx="279">
                  <c:v>34</c:v>
                </c:pt>
                <c:pt idx="280">
                  <c:v>56</c:v>
                </c:pt>
                <c:pt idx="281">
                  <c:v>34</c:v>
                </c:pt>
                <c:pt idx="282">
                  <c:v>21</c:v>
                </c:pt>
                <c:pt idx="283">
                  <c:v>48</c:v>
                </c:pt>
                <c:pt idx="284">
                  <c:v>43</c:v>
                </c:pt>
                <c:pt idx="285">
                  <c:v>48</c:v>
                </c:pt>
                <c:pt idx="286">
                  <c:v>52</c:v>
                </c:pt>
                <c:pt idx="287">
                  <c:v>37</c:v>
                </c:pt>
                <c:pt idx="288">
                  <c:v>48</c:v>
                </c:pt>
                <c:pt idx="289">
                  <c:v>30</c:v>
                </c:pt>
                <c:pt idx="290">
                  <c:v>55</c:v>
                </c:pt>
                <c:pt idx="291">
                  <c:v>46</c:v>
                </c:pt>
                <c:pt idx="292">
                  <c:v>31</c:v>
                </c:pt>
                <c:pt idx="293">
                  <c:v>52</c:v>
                </c:pt>
                <c:pt idx="294">
                  <c:v>49</c:v>
                </c:pt>
                <c:pt idx="295">
                  <c:v>40</c:v>
                </c:pt>
                <c:pt idx="296">
                  <c:v>47</c:v>
                </c:pt>
                <c:pt idx="297">
                  <c:v>63</c:v>
                </c:pt>
                <c:pt idx="298">
                  <c:v>49</c:v>
                </c:pt>
                <c:pt idx="299">
                  <c:v>50</c:v>
                </c:pt>
                <c:pt idx="300">
                  <c:v>29</c:v>
                </c:pt>
                <c:pt idx="301">
                  <c:v>56</c:v>
                </c:pt>
                <c:pt idx="302">
                  <c:v>24</c:v>
                </c:pt>
                <c:pt idx="303">
                  <c:v>20</c:v>
                </c:pt>
                <c:pt idx="304">
                  <c:v>63</c:v>
                </c:pt>
                <c:pt idx="305">
                  <c:v>36</c:v>
                </c:pt>
                <c:pt idx="306">
                  <c:v>40</c:v>
                </c:pt>
                <c:pt idx="307">
                  <c:v>25</c:v>
                </c:pt>
                <c:pt idx="308">
                  <c:v>54</c:v>
                </c:pt>
                <c:pt idx="309">
                  <c:v>38</c:v>
                </c:pt>
                <c:pt idx="310">
                  <c:v>41</c:v>
                </c:pt>
                <c:pt idx="311">
                  <c:v>26</c:v>
                </c:pt>
                <c:pt idx="312">
                  <c:v>48</c:v>
                </c:pt>
                <c:pt idx="313">
                  <c:v>55</c:v>
                </c:pt>
                <c:pt idx="314">
                  <c:v>20</c:v>
                </c:pt>
                <c:pt idx="315">
                  <c:v>52</c:v>
                </c:pt>
                <c:pt idx="316">
                  <c:v>62</c:v>
                </c:pt>
                <c:pt idx="317">
                  <c:v>61</c:v>
                </c:pt>
                <c:pt idx="318">
                  <c:v>66</c:v>
                </c:pt>
                <c:pt idx="319">
                  <c:v>52</c:v>
                </c:pt>
                <c:pt idx="320">
                  <c:v>45</c:v>
                </c:pt>
                <c:pt idx="321">
                  <c:v>57</c:v>
                </c:pt>
                <c:pt idx="322">
                  <c:v>43</c:v>
                </c:pt>
                <c:pt idx="323">
                  <c:v>33</c:v>
                </c:pt>
                <c:pt idx="324">
                  <c:v>48</c:v>
                </c:pt>
                <c:pt idx="325">
                  <c:v>35</c:v>
                </c:pt>
                <c:pt idx="326">
                  <c:v>49</c:v>
                </c:pt>
                <c:pt idx="327">
                  <c:v>34</c:v>
                </c:pt>
                <c:pt idx="328">
                  <c:v>42</c:v>
                </c:pt>
                <c:pt idx="329">
                  <c:v>43</c:v>
                </c:pt>
                <c:pt idx="330">
                  <c:v>26</c:v>
                </c:pt>
                <c:pt idx="331">
                  <c:v>51</c:v>
                </c:pt>
                <c:pt idx="332">
                  <c:v>31</c:v>
                </c:pt>
                <c:pt idx="333">
                  <c:v>49</c:v>
                </c:pt>
                <c:pt idx="334">
                  <c:v>65</c:v>
                </c:pt>
                <c:pt idx="335">
                  <c:v>37</c:v>
                </c:pt>
                <c:pt idx="336">
                  <c:v>39</c:v>
                </c:pt>
                <c:pt idx="337">
                  <c:v>66</c:v>
                </c:pt>
                <c:pt idx="338">
                  <c:v>46</c:v>
                </c:pt>
                <c:pt idx="339">
                  <c:v>55</c:v>
                </c:pt>
                <c:pt idx="340">
                  <c:v>48</c:v>
                </c:pt>
                <c:pt idx="341">
                  <c:v>62</c:v>
                </c:pt>
                <c:pt idx="342">
                  <c:v>45</c:v>
                </c:pt>
                <c:pt idx="343">
                  <c:v>44</c:v>
                </c:pt>
                <c:pt idx="344">
                  <c:v>32</c:v>
                </c:pt>
                <c:pt idx="345">
                  <c:v>21</c:v>
                </c:pt>
                <c:pt idx="346">
                  <c:v>64</c:v>
                </c:pt>
                <c:pt idx="347">
                  <c:v>62</c:v>
                </c:pt>
                <c:pt idx="348">
                  <c:v>63</c:v>
                </c:pt>
                <c:pt idx="349">
                  <c:v>33</c:v>
                </c:pt>
                <c:pt idx="350">
                  <c:v>39</c:v>
                </c:pt>
                <c:pt idx="351">
                  <c:v>41</c:v>
                </c:pt>
                <c:pt idx="352">
                  <c:v>50</c:v>
                </c:pt>
                <c:pt idx="353">
                  <c:v>46</c:v>
                </c:pt>
                <c:pt idx="354">
                  <c:v>33</c:v>
                </c:pt>
                <c:pt idx="355">
                  <c:v>60</c:v>
                </c:pt>
                <c:pt idx="356">
                  <c:v>25</c:v>
                </c:pt>
                <c:pt idx="357">
                  <c:v>63</c:v>
                </c:pt>
                <c:pt idx="358">
                  <c:v>38</c:v>
                </c:pt>
                <c:pt idx="359">
                  <c:v>24</c:v>
                </c:pt>
                <c:pt idx="360">
                  <c:v>63</c:v>
                </c:pt>
                <c:pt idx="361">
                  <c:v>33</c:v>
                </c:pt>
                <c:pt idx="362">
                  <c:v>34</c:v>
                </c:pt>
                <c:pt idx="363">
                  <c:v>38</c:v>
                </c:pt>
                <c:pt idx="364">
                  <c:v>64</c:v>
                </c:pt>
                <c:pt idx="365">
                  <c:v>21</c:v>
                </c:pt>
                <c:pt idx="366">
                  <c:v>32</c:v>
                </c:pt>
                <c:pt idx="367">
                  <c:v>27</c:v>
                </c:pt>
                <c:pt idx="368">
                  <c:v>27</c:v>
                </c:pt>
                <c:pt idx="369">
                  <c:v>32</c:v>
                </c:pt>
                <c:pt idx="370">
                  <c:v>39</c:v>
                </c:pt>
                <c:pt idx="371">
                  <c:v>40</c:v>
                </c:pt>
                <c:pt idx="372">
                  <c:v>59</c:v>
                </c:pt>
                <c:pt idx="373">
                  <c:v>43</c:v>
                </c:pt>
                <c:pt idx="374">
                  <c:v>38</c:v>
                </c:pt>
                <c:pt idx="375">
                  <c:v>36</c:v>
                </c:pt>
                <c:pt idx="376">
                  <c:v>55</c:v>
                </c:pt>
                <c:pt idx="377">
                  <c:v>56</c:v>
                </c:pt>
                <c:pt idx="378">
                  <c:v>24</c:v>
                </c:pt>
                <c:pt idx="379">
                  <c:v>58</c:v>
                </c:pt>
                <c:pt idx="380">
                  <c:v>54</c:v>
                </c:pt>
                <c:pt idx="381">
                  <c:v>33</c:v>
                </c:pt>
                <c:pt idx="382">
                  <c:v>30</c:v>
                </c:pt>
                <c:pt idx="383">
                  <c:v>66</c:v>
                </c:pt>
                <c:pt idx="384">
                  <c:v>64</c:v>
                </c:pt>
                <c:pt idx="385">
                  <c:v>24</c:v>
                </c:pt>
                <c:pt idx="386">
                  <c:v>22</c:v>
                </c:pt>
                <c:pt idx="387">
                  <c:v>65</c:v>
                </c:pt>
                <c:pt idx="388">
                  <c:v>33</c:v>
                </c:pt>
                <c:pt idx="389">
                  <c:v>36</c:v>
                </c:pt>
                <c:pt idx="390">
                  <c:v>20</c:v>
                </c:pt>
                <c:pt idx="391">
                  <c:v>54</c:v>
                </c:pt>
                <c:pt idx="392">
                  <c:v>50</c:v>
                </c:pt>
                <c:pt idx="393">
                  <c:v>19</c:v>
                </c:pt>
                <c:pt idx="394">
                  <c:v>49</c:v>
                </c:pt>
                <c:pt idx="395">
                  <c:v>51</c:v>
                </c:pt>
                <c:pt idx="396">
                  <c:v>22</c:v>
                </c:pt>
                <c:pt idx="397">
                  <c:v>58</c:v>
                </c:pt>
                <c:pt idx="398">
                  <c:v>23</c:v>
                </c:pt>
                <c:pt idx="399">
                  <c:v>23</c:v>
                </c:pt>
                <c:pt idx="400">
                  <c:v>53</c:v>
                </c:pt>
                <c:pt idx="401">
                  <c:v>61</c:v>
                </c:pt>
                <c:pt idx="402">
                  <c:v>52</c:v>
                </c:pt>
                <c:pt idx="403">
                  <c:v>23</c:v>
                </c:pt>
                <c:pt idx="404">
                  <c:v>55</c:v>
                </c:pt>
                <c:pt idx="405">
                  <c:v>56</c:v>
                </c:pt>
                <c:pt idx="406">
                  <c:v>52</c:v>
                </c:pt>
                <c:pt idx="407">
                  <c:v>48</c:v>
                </c:pt>
                <c:pt idx="408">
                  <c:v>25</c:v>
                </c:pt>
                <c:pt idx="409">
                  <c:v>26</c:v>
                </c:pt>
                <c:pt idx="410">
                  <c:v>28</c:v>
                </c:pt>
                <c:pt idx="411">
                  <c:v>48</c:v>
                </c:pt>
                <c:pt idx="412">
                  <c:v>37</c:v>
                </c:pt>
                <c:pt idx="413">
                  <c:v>55</c:v>
                </c:pt>
                <c:pt idx="414">
                  <c:v>53</c:v>
                </c:pt>
                <c:pt idx="415">
                  <c:v>29</c:v>
                </c:pt>
                <c:pt idx="416">
                  <c:v>30</c:v>
                </c:pt>
                <c:pt idx="417">
                  <c:v>32</c:v>
                </c:pt>
                <c:pt idx="418">
                  <c:v>28</c:v>
                </c:pt>
                <c:pt idx="419">
                  <c:v>54</c:v>
                </c:pt>
                <c:pt idx="420">
                  <c:v>48</c:v>
                </c:pt>
                <c:pt idx="421">
                  <c:v>49</c:v>
                </c:pt>
                <c:pt idx="422">
                  <c:v>52</c:v>
                </c:pt>
                <c:pt idx="423">
                  <c:v>63</c:v>
                </c:pt>
                <c:pt idx="424">
                  <c:v>56</c:v>
                </c:pt>
                <c:pt idx="425">
                  <c:v>53</c:v>
                </c:pt>
                <c:pt idx="426">
                  <c:v>25</c:v>
                </c:pt>
                <c:pt idx="427">
                  <c:v>20</c:v>
                </c:pt>
                <c:pt idx="428">
                  <c:v>59</c:v>
                </c:pt>
                <c:pt idx="429">
                  <c:v>50</c:v>
                </c:pt>
                <c:pt idx="430">
                  <c:v>51</c:v>
                </c:pt>
                <c:pt idx="431">
                  <c:v>20</c:v>
                </c:pt>
                <c:pt idx="432">
                  <c:v>53</c:v>
                </c:pt>
                <c:pt idx="433">
                  <c:v>54</c:v>
                </c:pt>
                <c:pt idx="434">
                  <c:v>51</c:v>
                </c:pt>
                <c:pt idx="435">
                  <c:v>50</c:v>
                </c:pt>
                <c:pt idx="436">
                  <c:v>41</c:v>
                </c:pt>
                <c:pt idx="437">
                  <c:v>49</c:v>
                </c:pt>
                <c:pt idx="438">
                  <c:v>51</c:v>
                </c:pt>
                <c:pt idx="439">
                  <c:v>30</c:v>
                </c:pt>
                <c:pt idx="440">
                  <c:v>54</c:v>
                </c:pt>
                <c:pt idx="441">
                  <c:v>27</c:v>
                </c:pt>
                <c:pt idx="442">
                  <c:v>20</c:v>
                </c:pt>
                <c:pt idx="443">
                  <c:v>49</c:v>
                </c:pt>
                <c:pt idx="444">
                  <c:v>54</c:v>
                </c:pt>
                <c:pt idx="445">
                  <c:v>21</c:v>
                </c:pt>
                <c:pt idx="446">
                  <c:v>44</c:v>
                </c:pt>
                <c:pt idx="447">
                  <c:v>40</c:v>
                </c:pt>
                <c:pt idx="448">
                  <c:v>58</c:v>
                </c:pt>
                <c:pt idx="449">
                  <c:v>25</c:v>
                </c:pt>
                <c:pt idx="450">
                  <c:v>41</c:v>
                </c:pt>
                <c:pt idx="451">
                  <c:v>53</c:v>
                </c:pt>
                <c:pt idx="452">
                  <c:v>59</c:v>
                </c:pt>
                <c:pt idx="453">
                  <c:v>44</c:v>
                </c:pt>
                <c:pt idx="454">
                  <c:v>23</c:v>
                </c:pt>
                <c:pt idx="455">
                  <c:v>35</c:v>
                </c:pt>
                <c:pt idx="456">
                  <c:v>48</c:v>
                </c:pt>
                <c:pt idx="457">
                  <c:v>21</c:v>
                </c:pt>
                <c:pt idx="458">
                  <c:v>45</c:v>
                </c:pt>
                <c:pt idx="459">
                  <c:v>61</c:v>
                </c:pt>
                <c:pt idx="460">
                  <c:v>45</c:v>
                </c:pt>
                <c:pt idx="461">
                  <c:v>45</c:v>
                </c:pt>
                <c:pt idx="462">
                  <c:v>48</c:v>
                </c:pt>
                <c:pt idx="463">
                  <c:v>61</c:v>
                </c:pt>
                <c:pt idx="464">
                  <c:v>40</c:v>
                </c:pt>
                <c:pt idx="465">
                  <c:v>25</c:v>
                </c:pt>
                <c:pt idx="466">
                  <c:v>33</c:v>
                </c:pt>
                <c:pt idx="467">
                  <c:v>44</c:v>
                </c:pt>
                <c:pt idx="468">
                  <c:v>20</c:v>
                </c:pt>
                <c:pt idx="469">
                  <c:v>43</c:v>
                </c:pt>
                <c:pt idx="470">
                  <c:v>50</c:v>
                </c:pt>
                <c:pt idx="471">
                  <c:v>50</c:v>
                </c:pt>
                <c:pt idx="472">
                  <c:v>55</c:v>
                </c:pt>
                <c:pt idx="473">
                  <c:v>46</c:v>
                </c:pt>
                <c:pt idx="474">
                  <c:v>41</c:v>
                </c:pt>
                <c:pt idx="475">
                  <c:v>59</c:v>
                </c:pt>
                <c:pt idx="476">
                  <c:v>48</c:v>
                </c:pt>
                <c:pt idx="477">
                  <c:v>57</c:v>
                </c:pt>
                <c:pt idx="478">
                  <c:v>38</c:v>
                </c:pt>
                <c:pt idx="479">
                  <c:v>32</c:v>
                </c:pt>
                <c:pt idx="480">
                  <c:v>59</c:v>
                </c:pt>
                <c:pt idx="481">
                  <c:v>56</c:v>
                </c:pt>
                <c:pt idx="482">
                  <c:v>58</c:v>
                </c:pt>
                <c:pt idx="483">
                  <c:v>55</c:v>
                </c:pt>
                <c:pt idx="484">
                  <c:v>62</c:v>
                </c:pt>
                <c:pt idx="485">
                  <c:v>39</c:v>
                </c:pt>
                <c:pt idx="486">
                  <c:v>62</c:v>
                </c:pt>
                <c:pt idx="487">
                  <c:v>39</c:v>
                </c:pt>
                <c:pt idx="488">
                  <c:v>31</c:v>
                </c:pt>
                <c:pt idx="489">
                  <c:v>58</c:v>
                </c:pt>
                <c:pt idx="490">
                  <c:v>37</c:v>
                </c:pt>
                <c:pt idx="491">
                  <c:v>30</c:v>
                </c:pt>
                <c:pt idx="492">
                  <c:v>22</c:v>
                </c:pt>
                <c:pt idx="493">
                  <c:v>41</c:v>
                </c:pt>
                <c:pt idx="494">
                  <c:v>36</c:v>
                </c:pt>
                <c:pt idx="495">
                  <c:v>58</c:v>
                </c:pt>
                <c:pt idx="496">
                  <c:v>44</c:v>
                </c:pt>
                <c:pt idx="497">
                  <c:v>27</c:v>
                </c:pt>
                <c:pt idx="498">
                  <c:v>45</c:v>
                </c:pt>
                <c:pt idx="499">
                  <c:v>52</c:v>
                </c:pt>
                <c:pt idx="500">
                  <c:v>34</c:v>
                </c:pt>
                <c:pt idx="501">
                  <c:v>30</c:v>
                </c:pt>
                <c:pt idx="502">
                  <c:v>46</c:v>
                </c:pt>
                <c:pt idx="503">
                  <c:v>61</c:v>
                </c:pt>
                <c:pt idx="504">
                  <c:v>39</c:v>
                </c:pt>
                <c:pt idx="505">
                  <c:v>32</c:v>
                </c:pt>
                <c:pt idx="506">
                  <c:v>44</c:v>
                </c:pt>
                <c:pt idx="507">
                  <c:v>36</c:v>
                </c:pt>
                <c:pt idx="508">
                  <c:v>41</c:v>
                </c:pt>
                <c:pt idx="509">
                  <c:v>31</c:v>
                </c:pt>
                <c:pt idx="510">
                  <c:v>37</c:v>
                </c:pt>
                <c:pt idx="511">
                  <c:v>33</c:v>
                </c:pt>
                <c:pt idx="512">
                  <c:v>57</c:v>
                </c:pt>
                <c:pt idx="513">
                  <c:v>57</c:v>
                </c:pt>
                <c:pt idx="514">
                  <c:v>38</c:v>
                </c:pt>
                <c:pt idx="515">
                  <c:v>33</c:v>
                </c:pt>
                <c:pt idx="516">
                  <c:v>45</c:v>
                </c:pt>
                <c:pt idx="517">
                  <c:v>31</c:v>
                </c:pt>
                <c:pt idx="518">
                  <c:v>35</c:v>
                </c:pt>
                <c:pt idx="519">
                  <c:v>40</c:v>
                </c:pt>
                <c:pt idx="520">
                  <c:v>36</c:v>
                </c:pt>
                <c:pt idx="521">
                  <c:v>31</c:v>
                </c:pt>
                <c:pt idx="522">
                  <c:v>26</c:v>
                </c:pt>
                <c:pt idx="523">
                  <c:v>61</c:v>
                </c:pt>
                <c:pt idx="524">
                  <c:v>55</c:v>
                </c:pt>
                <c:pt idx="525">
                  <c:v>29</c:v>
                </c:pt>
                <c:pt idx="526">
                  <c:v>60</c:v>
                </c:pt>
                <c:pt idx="527">
                  <c:v>21</c:v>
                </c:pt>
                <c:pt idx="528">
                  <c:v>61</c:v>
                </c:pt>
                <c:pt idx="529">
                  <c:v>45</c:v>
                </c:pt>
                <c:pt idx="530">
                  <c:v>28</c:v>
                </c:pt>
                <c:pt idx="531">
                  <c:v>44</c:v>
                </c:pt>
                <c:pt idx="532">
                  <c:v>31</c:v>
                </c:pt>
                <c:pt idx="533">
                  <c:v>57</c:v>
                </c:pt>
                <c:pt idx="534">
                  <c:v>54</c:v>
                </c:pt>
                <c:pt idx="535">
                  <c:v>26</c:v>
                </c:pt>
                <c:pt idx="536">
                  <c:v>38</c:v>
                </c:pt>
                <c:pt idx="537">
                  <c:v>60</c:v>
                </c:pt>
                <c:pt idx="538">
                  <c:v>24</c:v>
                </c:pt>
                <c:pt idx="539">
                  <c:v>29</c:v>
                </c:pt>
                <c:pt idx="540">
                  <c:v>31</c:v>
                </c:pt>
                <c:pt idx="541">
                  <c:v>29</c:v>
                </c:pt>
                <c:pt idx="542">
                  <c:v>20</c:v>
                </c:pt>
                <c:pt idx="543">
                  <c:v>27</c:v>
                </c:pt>
                <c:pt idx="544">
                  <c:v>61</c:v>
                </c:pt>
                <c:pt idx="545">
                  <c:v>31</c:v>
                </c:pt>
                <c:pt idx="546">
                  <c:v>25</c:v>
                </c:pt>
                <c:pt idx="547">
                  <c:v>59</c:v>
                </c:pt>
                <c:pt idx="548">
                  <c:v>49</c:v>
                </c:pt>
                <c:pt idx="549">
                  <c:v>23</c:v>
                </c:pt>
                <c:pt idx="550">
                  <c:v>47</c:v>
                </c:pt>
                <c:pt idx="551">
                  <c:v>34</c:v>
                </c:pt>
                <c:pt idx="552">
                  <c:v>45</c:v>
                </c:pt>
                <c:pt idx="553">
                  <c:v>27</c:v>
                </c:pt>
                <c:pt idx="554">
                  <c:v>47</c:v>
                </c:pt>
                <c:pt idx="555">
                  <c:v>60</c:v>
                </c:pt>
                <c:pt idx="556">
                  <c:v>45</c:v>
                </c:pt>
                <c:pt idx="557">
                  <c:v>58</c:v>
                </c:pt>
                <c:pt idx="558">
                  <c:v>21</c:v>
                </c:pt>
                <c:pt idx="559">
                  <c:v>30</c:v>
                </c:pt>
                <c:pt idx="560">
                  <c:v>34</c:v>
                </c:pt>
                <c:pt idx="561">
                  <c:v>54</c:v>
                </c:pt>
                <c:pt idx="562">
                  <c:v>22</c:v>
                </c:pt>
                <c:pt idx="563">
                  <c:v>60</c:v>
                </c:pt>
                <c:pt idx="564">
                  <c:v>56</c:v>
                </c:pt>
                <c:pt idx="565">
                  <c:v>59</c:v>
                </c:pt>
                <c:pt idx="566">
                  <c:v>33</c:v>
                </c:pt>
                <c:pt idx="567">
                  <c:v>53</c:v>
                </c:pt>
                <c:pt idx="568">
                  <c:v>21</c:v>
                </c:pt>
                <c:pt idx="569">
                  <c:v>32</c:v>
                </c:pt>
                <c:pt idx="570">
                  <c:v>21</c:v>
                </c:pt>
                <c:pt idx="571">
                  <c:v>61</c:v>
                </c:pt>
                <c:pt idx="572">
                  <c:v>49</c:v>
                </c:pt>
                <c:pt idx="573">
                  <c:v>42</c:v>
                </c:pt>
                <c:pt idx="574">
                  <c:v>20</c:v>
                </c:pt>
                <c:pt idx="575">
                  <c:v>60</c:v>
                </c:pt>
                <c:pt idx="576">
                  <c:v>59</c:v>
                </c:pt>
                <c:pt idx="577">
                  <c:v>26</c:v>
                </c:pt>
                <c:pt idx="578">
                  <c:v>22</c:v>
                </c:pt>
                <c:pt idx="579">
                  <c:v>20</c:v>
                </c:pt>
                <c:pt idx="580">
                  <c:v>28</c:v>
                </c:pt>
                <c:pt idx="581">
                  <c:v>53</c:v>
                </c:pt>
                <c:pt idx="582">
                  <c:v>44</c:v>
                </c:pt>
                <c:pt idx="583">
                  <c:v>47</c:v>
                </c:pt>
                <c:pt idx="584">
                  <c:v>56</c:v>
                </c:pt>
                <c:pt idx="585">
                  <c:v>21</c:v>
                </c:pt>
                <c:pt idx="586">
                  <c:v>50</c:v>
                </c:pt>
                <c:pt idx="587">
                  <c:v>29</c:v>
                </c:pt>
                <c:pt idx="588">
                  <c:v>62</c:v>
                </c:pt>
                <c:pt idx="589">
                  <c:v>35</c:v>
                </c:pt>
                <c:pt idx="590">
                  <c:v>50</c:v>
                </c:pt>
                <c:pt idx="591">
                  <c:v>31</c:v>
                </c:pt>
                <c:pt idx="592">
                  <c:v>47</c:v>
                </c:pt>
                <c:pt idx="593">
                  <c:v>49</c:v>
                </c:pt>
                <c:pt idx="594">
                  <c:v>54</c:v>
                </c:pt>
                <c:pt idx="595">
                  <c:v>61</c:v>
                </c:pt>
                <c:pt idx="596">
                  <c:v>23</c:v>
                </c:pt>
                <c:pt idx="597">
                  <c:v>28</c:v>
                </c:pt>
                <c:pt idx="598">
                  <c:v>66</c:v>
                </c:pt>
                <c:pt idx="599">
                  <c:v>20</c:v>
                </c:pt>
                <c:pt idx="600">
                  <c:v>29</c:v>
                </c:pt>
                <c:pt idx="601">
                  <c:v>58</c:v>
                </c:pt>
                <c:pt idx="602">
                  <c:v>55</c:v>
                </c:pt>
                <c:pt idx="603">
                  <c:v>21</c:v>
                </c:pt>
                <c:pt idx="604">
                  <c:v>52</c:v>
                </c:pt>
                <c:pt idx="605">
                  <c:v>22</c:v>
                </c:pt>
                <c:pt idx="606">
                  <c:v>36</c:v>
                </c:pt>
                <c:pt idx="607">
                  <c:v>36</c:v>
                </c:pt>
                <c:pt idx="608">
                  <c:v>50</c:v>
                </c:pt>
                <c:pt idx="609">
                  <c:v>42</c:v>
                </c:pt>
                <c:pt idx="610">
                  <c:v>30</c:v>
                </c:pt>
                <c:pt idx="611">
                  <c:v>37</c:v>
                </c:pt>
                <c:pt idx="612">
                  <c:v>31</c:v>
                </c:pt>
                <c:pt idx="613">
                  <c:v>39</c:v>
                </c:pt>
                <c:pt idx="614">
                  <c:v>66</c:v>
                </c:pt>
                <c:pt idx="615">
                  <c:v>66</c:v>
                </c:pt>
                <c:pt idx="616">
                  <c:v>46</c:v>
                </c:pt>
                <c:pt idx="617">
                  <c:v>35</c:v>
                </c:pt>
                <c:pt idx="618">
                  <c:v>44</c:v>
                </c:pt>
                <c:pt idx="619">
                  <c:v>42</c:v>
                </c:pt>
                <c:pt idx="620">
                  <c:v>44</c:v>
                </c:pt>
                <c:pt idx="621">
                  <c:v>61</c:v>
                </c:pt>
                <c:pt idx="622">
                  <c:v>42</c:v>
                </c:pt>
                <c:pt idx="623">
                  <c:v>40</c:v>
                </c:pt>
                <c:pt idx="624">
                  <c:v>27</c:v>
                </c:pt>
                <c:pt idx="625">
                  <c:v>50</c:v>
                </c:pt>
                <c:pt idx="626">
                  <c:v>48</c:v>
                </c:pt>
                <c:pt idx="627">
                  <c:v>51</c:v>
                </c:pt>
                <c:pt idx="628">
                  <c:v>35</c:v>
                </c:pt>
                <c:pt idx="629">
                  <c:v>64</c:v>
                </c:pt>
                <c:pt idx="630">
                  <c:v>59</c:v>
                </c:pt>
                <c:pt idx="631">
                  <c:v>50</c:v>
                </c:pt>
                <c:pt idx="632">
                  <c:v>65</c:v>
                </c:pt>
                <c:pt idx="633">
                  <c:v>50</c:v>
                </c:pt>
                <c:pt idx="634">
                  <c:v>20</c:v>
                </c:pt>
                <c:pt idx="635">
                  <c:v>48</c:v>
                </c:pt>
                <c:pt idx="636">
                  <c:v>34</c:v>
                </c:pt>
                <c:pt idx="637">
                  <c:v>60</c:v>
                </c:pt>
                <c:pt idx="638">
                  <c:v>62</c:v>
                </c:pt>
                <c:pt idx="639">
                  <c:v>56</c:v>
                </c:pt>
                <c:pt idx="640">
                  <c:v>35</c:v>
                </c:pt>
                <c:pt idx="641">
                  <c:v>23</c:v>
                </c:pt>
                <c:pt idx="642">
                  <c:v>60</c:v>
                </c:pt>
                <c:pt idx="643">
                  <c:v>55</c:v>
                </c:pt>
                <c:pt idx="644">
                  <c:v>64</c:v>
                </c:pt>
                <c:pt idx="645">
                  <c:v>45</c:v>
                </c:pt>
                <c:pt idx="646">
                  <c:v>62</c:v>
                </c:pt>
                <c:pt idx="647">
                  <c:v>64</c:v>
                </c:pt>
                <c:pt idx="648">
                  <c:v>65</c:v>
                </c:pt>
                <c:pt idx="649">
                  <c:v>62</c:v>
                </c:pt>
                <c:pt idx="650">
                  <c:v>52</c:v>
                </c:pt>
                <c:pt idx="651">
                  <c:v>46</c:v>
                </c:pt>
                <c:pt idx="652">
                  <c:v>52</c:v>
                </c:pt>
                <c:pt idx="653">
                  <c:v>49</c:v>
                </c:pt>
                <c:pt idx="654">
                  <c:v>56</c:v>
                </c:pt>
                <c:pt idx="655">
                  <c:v>53</c:v>
                </c:pt>
                <c:pt idx="656">
                  <c:v>54</c:v>
                </c:pt>
                <c:pt idx="657">
                  <c:v>44</c:v>
                </c:pt>
                <c:pt idx="658">
                  <c:v>64</c:v>
                </c:pt>
                <c:pt idx="659">
                  <c:v>29</c:v>
                </c:pt>
                <c:pt idx="660">
                  <c:v>66</c:v>
                </c:pt>
                <c:pt idx="661">
                  <c:v>61</c:v>
                </c:pt>
                <c:pt idx="662">
                  <c:v>56</c:v>
                </c:pt>
                <c:pt idx="663">
                  <c:v>43</c:v>
                </c:pt>
                <c:pt idx="664">
                  <c:v>66</c:v>
                </c:pt>
                <c:pt idx="665">
                  <c:v>54</c:v>
                </c:pt>
                <c:pt idx="666">
                  <c:v>43</c:v>
                </c:pt>
                <c:pt idx="667">
                  <c:v>45</c:v>
                </c:pt>
                <c:pt idx="668">
                  <c:v>48</c:v>
                </c:pt>
                <c:pt idx="669">
                  <c:v>59</c:v>
                </c:pt>
                <c:pt idx="670">
                  <c:v>62</c:v>
                </c:pt>
                <c:pt idx="671">
                  <c:v>22</c:v>
                </c:pt>
                <c:pt idx="672">
                  <c:v>42</c:v>
                </c:pt>
                <c:pt idx="673">
                  <c:v>66</c:v>
                </c:pt>
                <c:pt idx="674">
                  <c:v>55</c:v>
                </c:pt>
                <c:pt idx="675">
                  <c:v>43</c:v>
                </c:pt>
                <c:pt idx="676">
                  <c:v>57</c:v>
                </c:pt>
                <c:pt idx="677">
                  <c:v>33</c:v>
                </c:pt>
                <c:pt idx="678">
                  <c:v>59</c:v>
                </c:pt>
                <c:pt idx="679">
                  <c:v>57</c:v>
                </c:pt>
                <c:pt idx="680">
                  <c:v>61</c:v>
                </c:pt>
                <c:pt idx="681">
                  <c:v>61</c:v>
                </c:pt>
                <c:pt idx="682">
                  <c:v>26</c:v>
                </c:pt>
                <c:pt idx="683">
                  <c:v>35</c:v>
                </c:pt>
                <c:pt idx="684">
                  <c:v>35</c:v>
                </c:pt>
                <c:pt idx="685">
                  <c:v>45</c:v>
                </c:pt>
                <c:pt idx="686">
                  <c:v>64</c:v>
                </c:pt>
                <c:pt idx="687">
                  <c:v>47</c:v>
                </c:pt>
                <c:pt idx="688">
                  <c:v>28</c:v>
                </c:pt>
                <c:pt idx="689">
                  <c:v>65</c:v>
                </c:pt>
                <c:pt idx="690">
                  <c:v>65</c:v>
                </c:pt>
                <c:pt idx="691">
                  <c:v>57</c:v>
                </c:pt>
                <c:pt idx="692">
                  <c:v>57</c:v>
                </c:pt>
                <c:pt idx="693">
                  <c:v>25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59</c:v>
                </c:pt>
                <c:pt idx="698">
                  <c:v>61</c:v>
                </c:pt>
                <c:pt idx="699">
                  <c:v>35</c:v>
                </c:pt>
                <c:pt idx="700">
                  <c:v>57</c:v>
                </c:pt>
                <c:pt idx="701">
                  <c:v>64</c:v>
                </c:pt>
                <c:pt idx="702">
                  <c:v>55</c:v>
                </c:pt>
                <c:pt idx="703">
                  <c:v>66</c:v>
                </c:pt>
                <c:pt idx="704">
                  <c:v>66</c:v>
                </c:pt>
                <c:pt idx="705">
                  <c:v>55</c:v>
                </c:pt>
                <c:pt idx="706">
                  <c:v>20</c:v>
                </c:pt>
                <c:pt idx="707">
                  <c:v>52</c:v>
                </c:pt>
                <c:pt idx="708">
                  <c:v>49</c:v>
                </c:pt>
                <c:pt idx="709">
                  <c:v>65</c:v>
                </c:pt>
                <c:pt idx="710">
                  <c:v>65</c:v>
                </c:pt>
                <c:pt idx="711">
                  <c:v>63</c:v>
                </c:pt>
                <c:pt idx="712">
                  <c:v>66</c:v>
                </c:pt>
                <c:pt idx="713">
                  <c:v>40</c:v>
                </c:pt>
                <c:pt idx="714">
                  <c:v>55</c:v>
                </c:pt>
                <c:pt idx="715">
                  <c:v>40</c:v>
                </c:pt>
                <c:pt idx="716">
                  <c:v>20</c:v>
                </c:pt>
                <c:pt idx="717">
                  <c:v>63</c:v>
                </c:pt>
                <c:pt idx="718">
                  <c:v>48</c:v>
                </c:pt>
                <c:pt idx="719">
                  <c:v>33</c:v>
                </c:pt>
                <c:pt idx="720">
                  <c:v>64</c:v>
                </c:pt>
                <c:pt idx="721">
                  <c:v>61</c:v>
                </c:pt>
                <c:pt idx="722">
                  <c:v>61</c:v>
                </c:pt>
                <c:pt idx="723">
                  <c:v>60</c:v>
                </c:pt>
                <c:pt idx="724">
                  <c:v>65</c:v>
                </c:pt>
                <c:pt idx="725">
                  <c:v>34</c:v>
                </c:pt>
                <c:pt idx="726">
                  <c:v>65</c:v>
                </c:pt>
                <c:pt idx="727">
                  <c:v>64</c:v>
                </c:pt>
                <c:pt idx="728">
                  <c:v>62</c:v>
                </c:pt>
                <c:pt idx="729">
                  <c:v>65</c:v>
                </c:pt>
                <c:pt idx="730">
                  <c:v>64</c:v>
                </c:pt>
                <c:pt idx="731">
                  <c:v>39</c:v>
                </c:pt>
                <c:pt idx="732">
                  <c:v>65</c:v>
                </c:pt>
                <c:pt idx="733">
                  <c:v>45</c:v>
                </c:pt>
                <c:pt idx="734">
                  <c:v>64</c:v>
                </c:pt>
                <c:pt idx="735">
                  <c:v>21</c:v>
                </c:pt>
                <c:pt idx="736">
                  <c:v>65</c:v>
                </c:pt>
                <c:pt idx="737">
                  <c:v>65</c:v>
                </c:pt>
                <c:pt idx="738">
                  <c:v>37</c:v>
                </c:pt>
                <c:pt idx="739">
                  <c:v>58</c:v>
                </c:pt>
                <c:pt idx="740">
                  <c:v>65</c:v>
                </c:pt>
                <c:pt idx="741">
                  <c:v>20</c:v>
                </c:pt>
                <c:pt idx="742">
                  <c:v>55</c:v>
                </c:pt>
                <c:pt idx="743">
                  <c:v>39</c:v>
                </c:pt>
                <c:pt idx="744">
                  <c:v>43</c:v>
                </c:pt>
                <c:pt idx="745">
                  <c:v>37</c:v>
                </c:pt>
                <c:pt idx="746">
                  <c:v>39</c:v>
                </c:pt>
                <c:pt idx="747">
                  <c:v>61</c:v>
                </c:pt>
                <c:pt idx="748">
                  <c:v>40</c:v>
                </c:pt>
                <c:pt idx="749">
                  <c:v>62</c:v>
                </c:pt>
                <c:pt idx="750">
                  <c:v>55</c:v>
                </c:pt>
                <c:pt idx="751">
                  <c:v>62</c:v>
                </c:pt>
                <c:pt idx="752">
                  <c:v>60</c:v>
                </c:pt>
                <c:pt idx="753">
                  <c:v>32</c:v>
                </c:pt>
                <c:pt idx="754">
                  <c:v>56</c:v>
                </c:pt>
                <c:pt idx="755">
                  <c:v>64</c:v>
                </c:pt>
                <c:pt idx="756">
                  <c:v>61</c:v>
                </c:pt>
                <c:pt idx="757">
                  <c:v>34</c:v>
                </c:pt>
                <c:pt idx="758">
                  <c:v>49</c:v>
                </c:pt>
                <c:pt idx="759">
                  <c:v>64</c:v>
                </c:pt>
                <c:pt idx="760">
                  <c:v>64</c:v>
                </c:pt>
                <c:pt idx="761">
                  <c:v>39</c:v>
                </c:pt>
                <c:pt idx="762">
                  <c:v>63</c:v>
                </c:pt>
                <c:pt idx="763">
                  <c:v>64</c:v>
                </c:pt>
                <c:pt idx="764">
                  <c:v>64</c:v>
                </c:pt>
                <c:pt idx="765">
                  <c:v>49</c:v>
                </c:pt>
                <c:pt idx="766">
                  <c:v>57</c:v>
                </c:pt>
                <c:pt idx="767">
                  <c:v>63</c:v>
                </c:pt>
                <c:pt idx="768">
                  <c:v>30</c:v>
                </c:pt>
                <c:pt idx="769">
                  <c:v>63</c:v>
                </c:pt>
                <c:pt idx="770">
                  <c:v>31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40</c:v>
                </c:pt>
                <c:pt idx="775">
                  <c:v>45</c:v>
                </c:pt>
                <c:pt idx="776">
                  <c:v>60</c:v>
                </c:pt>
                <c:pt idx="777">
                  <c:v>34</c:v>
                </c:pt>
                <c:pt idx="778">
                  <c:v>64</c:v>
                </c:pt>
                <c:pt idx="779">
                  <c:v>48</c:v>
                </c:pt>
                <c:pt idx="780">
                  <c:v>30</c:v>
                </c:pt>
                <c:pt idx="781">
                  <c:v>62</c:v>
                </c:pt>
                <c:pt idx="782">
                  <c:v>61</c:v>
                </c:pt>
                <c:pt idx="783">
                  <c:v>59</c:v>
                </c:pt>
                <c:pt idx="784">
                  <c:v>61</c:v>
                </c:pt>
                <c:pt idx="785">
                  <c:v>42</c:v>
                </c:pt>
                <c:pt idx="786">
                  <c:v>62</c:v>
                </c:pt>
                <c:pt idx="787">
                  <c:v>62</c:v>
                </c:pt>
                <c:pt idx="788">
                  <c:v>62</c:v>
                </c:pt>
                <c:pt idx="789">
                  <c:v>63</c:v>
                </c:pt>
                <c:pt idx="790">
                  <c:v>25</c:v>
                </c:pt>
                <c:pt idx="791">
                  <c:v>61</c:v>
                </c:pt>
                <c:pt idx="792">
                  <c:v>32</c:v>
                </c:pt>
                <c:pt idx="793">
                  <c:v>62</c:v>
                </c:pt>
                <c:pt idx="794">
                  <c:v>53</c:v>
                </c:pt>
                <c:pt idx="795">
                  <c:v>46</c:v>
                </c:pt>
                <c:pt idx="796">
                  <c:v>63</c:v>
                </c:pt>
                <c:pt idx="797">
                  <c:v>39</c:v>
                </c:pt>
                <c:pt idx="798">
                  <c:v>57</c:v>
                </c:pt>
                <c:pt idx="799">
                  <c:v>55</c:v>
                </c:pt>
                <c:pt idx="800">
                  <c:v>63</c:v>
                </c:pt>
                <c:pt idx="801">
                  <c:v>59</c:v>
                </c:pt>
                <c:pt idx="802">
                  <c:v>60</c:v>
                </c:pt>
                <c:pt idx="803">
                  <c:v>62</c:v>
                </c:pt>
                <c:pt idx="804">
                  <c:v>52</c:v>
                </c:pt>
                <c:pt idx="805">
                  <c:v>54</c:v>
                </c:pt>
                <c:pt idx="806">
                  <c:v>62</c:v>
                </c:pt>
                <c:pt idx="807">
                  <c:v>43</c:v>
                </c:pt>
                <c:pt idx="808">
                  <c:v>44</c:v>
                </c:pt>
                <c:pt idx="809">
                  <c:v>63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63</c:v>
                </c:pt>
                <c:pt idx="814">
                  <c:v>57</c:v>
                </c:pt>
                <c:pt idx="815">
                  <c:v>61</c:v>
                </c:pt>
                <c:pt idx="816">
                  <c:v>61</c:v>
                </c:pt>
                <c:pt idx="817">
                  <c:v>61</c:v>
                </c:pt>
                <c:pt idx="818">
                  <c:v>20</c:v>
                </c:pt>
                <c:pt idx="819">
                  <c:v>40</c:v>
                </c:pt>
                <c:pt idx="820">
                  <c:v>61</c:v>
                </c:pt>
                <c:pt idx="821">
                  <c:v>51</c:v>
                </c:pt>
                <c:pt idx="822">
                  <c:v>31</c:v>
                </c:pt>
                <c:pt idx="823">
                  <c:v>20</c:v>
                </c:pt>
                <c:pt idx="824">
                  <c:v>57</c:v>
                </c:pt>
                <c:pt idx="825">
                  <c:v>61</c:v>
                </c:pt>
                <c:pt idx="826">
                  <c:v>46</c:v>
                </c:pt>
                <c:pt idx="827">
                  <c:v>41</c:v>
                </c:pt>
                <c:pt idx="828">
                  <c:v>60</c:v>
                </c:pt>
                <c:pt idx="829">
                  <c:v>52</c:v>
                </c:pt>
                <c:pt idx="830">
                  <c:v>49</c:v>
                </c:pt>
                <c:pt idx="831">
                  <c:v>62</c:v>
                </c:pt>
                <c:pt idx="832">
                  <c:v>62</c:v>
                </c:pt>
                <c:pt idx="833">
                  <c:v>36</c:v>
                </c:pt>
                <c:pt idx="834">
                  <c:v>54</c:v>
                </c:pt>
                <c:pt idx="835">
                  <c:v>59</c:v>
                </c:pt>
                <c:pt idx="836">
                  <c:v>32</c:v>
                </c:pt>
                <c:pt idx="837">
                  <c:v>50</c:v>
                </c:pt>
                <c:pt idx="838">
                  <c:v>62</c:v>
                </c:pt>
                <c:pt idx="839">
                  <c:v>59</c:v>
                </c:pt>
                <c:pt idx="840">
                  <c:v>62</c:v>
                </c:pt>
                <c:pt idx="841">
                  <c:v>57</c:v>
                </c:pt>
                <c:pt idx="842">
                  <c:v>52</c:v>
                </c:pt>
                <c:pt idx="843">
                  <c:v>62</c:v>
                </c:pt>
                <c:pt idx="844">
                  <c:v>61</c:v>
                </c:pt>
                <c:pt idx="845">
                  <c:v>59</c:v>
                </c:pt>
                <c:pt idx="846">
                  <c:v>53</c:v>
                </c:pt>
                <c:pt idx="847">
                  <c:v>61</c:v>
                </c:pt>
                <c:pt idx="848">
                  <c:v>25</c:v>
                </c:pt>
                <c:pt idx="849">
                  <c:v>36</c:v>
                </c:pt>
                <c:pt idx="850">
                  <c:v>54</c:v>
                </c:pt>
                <c:pt idx="851">
                  <c:v>54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58</c:v>
                </c:pt>
                <c:pt idx="856">
                  <c:v>55</c:v>
                </c:pt>
                <c:pt idx="857">
                  <c:v>57</c:v>
                </c:pt>
                <c:pt idx="858">
                  <c:v>56</c:v>
                </c:pt>
                <c:pt idx="859">
                  <c:v>55</c:v>
                </c:pt>
                <c:pt idx="860">
                  <c:v>29</c:v>
                </c:pt>
                <c:pt idx="861">
                  <c:v>60</c:v>
                </c:pt>
                <c:pt idx="862">
                  <c:v>45</c:v>
                </c:pt>
                <c:pt idx="863">
                  <c:v>52</c:v>
                </c:pt>
                <c:pt idx="864">
                  <c:v>34</c:v>
                </c:pt>
                <c:pt idx="865">
                  <c:v>62</c:v>
                </c:pt>
                <c:pt idx="866">
                  <c:v>57</c:v>
                </c:pt>
                <c:pt idx="867">
                  <c:v>61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34</c:v>
                </c:pt>
                <c:pt idx="872">
                  <c:v>57</c:v>
                </c:pt>
                <c:pt idx="873">
                  <c:v>57</c:v>
                </c:pt>
                <c:pt idx="874">
                  <c:v>56</c:v>
                </c:pt>
                <c:pt idx="875">
                  <c:v>57</c:v>
                </c:pt>
                <c:pt idx="876">
                  <c:v>38</c:v>
                </c:pt>
                <c:pt idx="877">
                  <c:v>34</c:v>
                </c:pt>
                <c:pt idx="878">
                  <c:v>50</c:v>
                </c:pt>
                <c:pt idx="879">
                  <c:v>61</c:v>
                </c:pt>
                <c:pt idx="880">
                  <c:v>58</c:v>
                </c:pt>
                <c:pt idx="881">
                  <c:v>60</c:v>
                </c:pt>
                <c:pt idx="882">
                  <c:v>61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47</c:v>
                </c:pt>
                <c:pt idx="887">
                  <c:v>33</c:v>
                </c:pt>
                <c:pt idx="888">
                  <c:v>37</c:v>
                </c:pt>
                <c:pt idx="889">
                  <c:v>62</c:v>
                </c:pt>
                <c:pt idx="890">
                  <c:v>62</c:v>
                </c:pt>
                <c:pt idx="891">
                  <c:v>50</c:v>
                </c:pt>
                <c:pt idx="892">
                  <c:v>33</c:v>
                </c:pt>
                <c:pt idx="893">
                  <c:v>61</c:v>
                </c:pt>
                <c:pt idx="894">
                  <c:v>61</c:v>
                </c:pt>
                <c:pt idx="895">
                  <c:v>56</c:v>
                </c:pt>
                <c:pt idx="896">
                  <c:v>55</c:v>
                </c:pt>
                <c:pt idx="897">
                  <c:v>56</c:v>
                </c:pt>
                <c:pt idx="898">
                  <c:v>40</c:v>
                </c:pt>
                <c:pt idx="899">
                  <c:v>38</c:v>
                </c:pt>
                <c:pt idx="900">
                  <c:v>57</c:v>
                </c:pt>
                <c:pt idx="901">
                  <c:v>45</c:v>
                </c:pt>
                <c:pt idx="902">
                  <c:v>59</c:v>
                </c:pt>
                <c:pt idx="903">
                  <c:v>59</c:v>
                </c:pt>
                <c:pt idx="904">
                  <c:v>42</c:v>
                </c:pt>
                <c:pt idx="905">
                  <c:v>30</c:v>
                </c:pt>
                <c:pt idx="906">
                  <c:v>41</c:v>
                </c:pt>
                <c:pt idx="907">
                  <c:v>56</c:v>
                </c:pt>
                <c:pt idx="908">
                  <c:v>60</c:v>
                </c:pt>
                <c:pt idx="909">
                  <c:v>59</c:v>
                </c:pt>
                <c:pt idx="910">
                  <c:v>59</c:v>
                </c:pt>
                <c:pt idx="911">
                  <c:v>33</c:v>
                </c:pt>
                <c:pt idx="912">
                  <c:v>60</c:v>
                </c:pt>
                <c:pt idx="913">
                  <c:v>59</c:v>
                </c:pt>
                <c:pt idx="914">
                  <c:v>59</c:v>
                </c:pt>
                <c:pt idx="915">
                  <c:v>20</c:v>
                </c:pt>
                <c:pt idx="916">
                  <c:v>57</c:v>
                </c:pt>
                <c:pt idx="917">
                  <c:v>57</c:v>
                </c:pt>
                <c:pt idx="918">
                  <c:v>57</c:v>
                </c:pt>
                <c:pt idx="919">
                  <c:v>50</c:v>
                </c:pt>
                <c:pt idx="920">
                  <c:v>60</c:v>
                </c:pt>
                <c:pt idx="921">
                  <c:v>60</c:v>
                </c:pt>
                <c:pt idx="922">
                  <c:v>59</c:v>
                </c:pt>
                <c:pt idx="923">
                  <c:v>60</c:v>
                </c:pt>
                <c:pt idx="924">
                  <c:v>59</c:v>
                </c:pt>
                <c:pt idx="925">
                  <c:v>60</c:v>
                </c:pt>
                <c:pt idx="926">
                  <c:v>60</c:v>
                </c:pt>
                <c:pt idx="927">
                  <c:v>59</c:v>
                </c:pt>
                <c:pt idx="928">
                  <c:v>41</c:v>
                </c:pt>
                <c:pt idx="929">
                  <c:v>58</c:v>
                </c:pt>
                <c:pt idx="930">
                  <c:v>45</c:v>
                </c:pt>
                <c:pt idx="931">
                  <c:v>59</c:v>
                </c:pt>
                <c:pt idx="932">
                  <c:v>61</c:v>
                </c:pt>
                <c:pt idx="933">
                  <c:v>55</c:v>
                </c:pt>
                <c:pt idx="934">
                  <c:v>36</c:v>
                </c:pt>
                <c:pt idx="935">
                  <c:v>60</c:v>
                </c:pt>
                <c:pt idx="936">
                  <c:v>39</c:v>
                </c:pt>
                <c:pt idx="937">
                  <c:v>55</c:v>
                </c:pt>
                <c:pt idx="938">
                  <c:v>42</c:v>
                </c:pt>
                <c:pt idx="939">
                  <c:v>53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30</c:v>
                </c:pt>
                <c:pt idx="944">
                  <c:v>58</c:v>
                </c:pt>
                <c:pt idx="945">
                  <c:v>38</c:v>
                </c:pt>
                <c:pt idx="946">
                  <c:v>60</c:v>
                </c:pt>
                <c:pt idx="947">
                  <c:v>59</c:v>
                </c:pt>
                <c:pt idx="948">
                  <c:v>58</c:v>
                </c:pt>
                <c:pt idx="949">
                  <c:v>59</c:v>
                </c:pt>
                <c:pt idx="950">
                  <c:v>51</c:v>
                </c:pt>
                <c:pt idx="951">
                  <c:v>52</c:v>
                </c:pt>
                <c:pt idx="952">
                  <c:v>55</c:v>
                </c:pt>
                <c:pt idx="953">
                  <c:v>59</c:v>
                </c:pt>
                <c:pt idx="954">
                  <c:v>54</c:v>
                </c:pt>
                <c:pt idx="955">
                  <c:v>36</c:v>
                </c:pt>
                <c:pt idx="956">
                  <c:v>52</c:v>
                </c:pt>
                <c:pt idx="957">
                  <c:v>56</c:v>
                </c:pt>
                <c:pt idx="958">
                  <c:v>35</c:v>
                </c:pt>
                <c:pt idx="959">
                  <c:v>55</c:v>
                </c:pt>
                <c:pt idx="960">
                  <c:v>41</c:v>
                </c:pt>
                <c:pt idx="961">
                  <c:v>54</c:v>
                </c:pt>
                <c:pt idx="962">
                  <c:v>20</c:v>
                </c:pt>
                <c:pt idx="963">
                  <c:v>58</c:v>
                </c:pt>
                <c:pt idx="964">
                  <c:v>59</c:v>
                </c:pt>
                <c:pt idx="965">
                  <c:v>58</c:v>
                </c:pt>
                <c:pt idx="966">
                  <c:v>53</c:v>
                </c:pt>
                <c:pt idx="967">
                  <c:v>44</c:v>
                </c:pt>
                <c:pt idx="968">
                  <c:v>39</c:v>
                </c:pt>
                <c:pt idx="969">
                  <c:v>41</c:v>
                </c:pt>
                <c:pt idx="970">
                  <c:v>54</c:v>
                </c:pt>
                <c:pt idx="971">
                  <c:v>54</c:v>
                </c:pt>
                <c:pt idx="972">
                  <c:v>56</c:v>
                </c:pt>
                <c:pt idx="973">
                  <c:v>27</c:v>
                </c:pt>
                <c:pt idx="974">
                  <c:v>60</c:v>
                </c:pt>
                <c:pt idx="975">
                  <c:v>51</c:v>
                </c:pt>
                <c:pt idx="976">
                  <c:v>45</c:v>
                </c:pt>
                <c:pt idx="977">
                  <c:v>59</c:v>
                </c:pt>
                <c:pt idx="978">
                  <c:v>60</c:v>
                </c:pt>
                <c:pt idx="979">
                  <c:v>60</c:v>
                </c:pt>
                <c:pt idx="980">
                  <c:v>59</c:v>
                </c:pt>
                <c:pt idx="981">
                  <c:v>58</c:v>
                </c:pt>
                <c:pt idx="982">
                  <c:v>60</c:v>
                </c:pt>
                <c:pt idx="983">
                  <c:v>56</c:v>
                </c:pt>
                <c:pt idx="984">
                  <c:v>35</c:v>
                </c:pt>
                <c:pt idx="985">
                  <c:v>22</c:v>
                </c:pt>
                <c:pt idx="986">
                  <c:v>61</c:v>
                </c:pt>
                <c:pt idx="987">
                  <c:v>28</c:v>
                </c:pt>
                <c:pt idx="988">
                  <c:v>60</c:v>
                </c:pt>
                <c:pt idx="989">
                  <c:v>56</c:v>
                </c:pt>
                <c:pt idx="990">
                  <c:v>52</c:v>
                </c:pt>
                <c:pt idx="991">
                  <c:v>35</c:v>
                </c:pt>
                <c:pt idx="992">
                  <c:v>54</c:v>
                </c:pt>
                <c:pt idx="993">
                  <c:v>57</c:v>
                </c:pt>
                <c:pt idx="994">
                  <c:v>20</c:v>
                </c:pt>
                <c:pt idx="995">
                  <c:v>52</c:v>
                </c:pt>
                <c:pt idx="996">
                  <c:v>55</c:v>
                </c:pt>
                <c:pt idx="997">
                  <c:v>43</c:v>
                </c:pt>
                <c:pt idx="998">
                  <c:v>55</c:v>
                </c:pt>
                <c:pt idx="999">
                  <c:v>34</c:v>
                </c:pt>
                <c:pt idx="1000">
                  <c:v>54</c:v>
                </c:pt>
                <c:pt idx="1001">
                  <c:v>48</c:v>
                </c:pt>
                <c:pt idx="1002">
                  <c:v>54</c:v>
                </c:pt>
                <c:pt idx="1003">
                  <c:v>52</c:v>
                </c:pt>
                <c:pt idx="1004">
                  <c:v>58</c:v>
                </c:pt>
                <c:pt idx="1005">
                  <c:v>55</c:v>
                </c:pt>
                <c:pt idx="1006">
                  <c:v>54</c:v>
                </c:pt>
                <c:pt idx="1007">
                  <c:v>44</c:v>
                </c:pt>
                <c:pt idx="1008">
                  <c:v>58</c:v>
                </c:pt>
                <c:pt idx="1009">
                  <c:v>58</c:v>
                </c:pt>
                <c:pt idx="1010">
                  <c:v>52</c:v>
                </c:pt>
                <c:pt idx="1011">
                  <c:v>57</c:v>
                </c:pt>
                <c:pt idx="1012">
                  <c:v>57</c:v>
                </c:pt>
                <c:pt idx="1013">
                  <c:v>58</c:v>
                </c:pt>
                <c:pt idx="1014">
                  <c:v>53</c:v>
                </c:pt>
                <c:pt idx="1015">
                  <c:v>24</c:v>
                </c:pt>
                <c:pt idx="1016">
                  <c:v>22</c:v>
                </c:pt>
                <c:pt idx="1017">
                  <c:v>50</c:v>
                </c:pt>
                <c:pt idx="1018">
                  <c:v>35</c:v>
                </c:pt>
                <c:pt idx="1019">
                  <c:v>49</c:v>
                </c:pt>
                <c:pt idx="1020">
                  <c:v>28</c:v>
                </c:pt>
                <c:pt idx="1021">
                  <c:v>33</c:v>
                </c:pt>
                <c:pt idx="1022">
                  <c:v>49</c:v>
                </c:pt>
                <c:pt idx="1023">
                  <c:v>56</c:v>
                </c:pt>
                <c:pt idx="1024">
                  <c:v>24</c:v>
                </c:pt>
                <c:pt idx="1025">
                  <c:v>58</c:v>
                </c:pt>
                <c:pt idx="1026">
                  <c:v>51</c:v>
                </c:pt>
                <c:pt idx="1027">
                  <c:v>58</c:v>
                </c:pt>
                <c:pt idx="1028">
                  <c:v>59</c:v>
                </c:pt>
                <c:pt idx="1029">
                  <c:v>55</c:v>
                </c:pt>
                <c:pt idx="1030">
                  <c:v>58</c:v>
                </c:pt>
                <c:pt idx="1031">
                  <c:v>55</c:v>
                </c:pt>
                <c:pt idx="1032">
                  <c:v>56</c:v>
                </c:pt>
                <c:pt idx="1033">
                  <c:v>56</c:v>
                </c:pt>
                <c:pt idx="1034">
                  <c:v>30</c:v>
                </c:pt>
                <c:pt idx="1035">
                  <c:v>52</c:v>
                </c:pt>
                <c:pt idx="1036">
                  <c:v>56</c:v>
                </c:pt>
                <c:pt idx="1037">
                  <c:v>57</c:v>
                </c:pt>
                <c:pt idx="1038">
                  <c:v>53</c:v>
                </c:pt>
                <c:pt idx="1039">
                  <c:v>54</c:v>
                </c:pt>
                <c:pt idx="1040">
                  <c:v>57</c:v>
                </c:pt>
                <c:pt idx="1041">
                  <c:v>24</c:v>
                </c:pt>
                <c:pt idx="1042">
                  <c:v>57</c:v>
                </c:pt>
                <c:pt idx="1043">
                  <c:v>34</c:v>
                </c:pt>
                <c:pt idx="1044">
                  <c:v>38</c:v>
                </c:pt>
                <c:pt idx="1045">
                  <c:v>49</c:v>
                </c:pt>
                <c:pt idx="1046">
                  <c:v>32</c:v>
                </c:pt>
                <c:pt idx="1047">
                  <c:v>57</c:v>
                </c:pt>
                <c:pt idx="1048">
                  <c:v>57</c:v>
                </c:pt>
                <c:pt idx="1049">
                  <c:v>52</c:v>
                </c:pt>
                <c:pt idx="1050">
                  <c:v>48</c:v>
                </c:pt>
                <c:pt idx="1051">
                  <c:v>47</c:v>
                </c:pt>
                <c:pt idx="1052">
                  <c:v>62</c:v>
                </c:pt>
                <c:pt idx="1053">
                  <c:v>47</c:v>
                </c:pt>
                <c:pt idx="1054">
                  <c:v>60</c:v>
                </c:pt>
                <c:pt idx="1055">
                  <c:v>34</c:v>
                </c:pt>
                <c:pt idx="1056">
                  <c:v>32</c:v>
                </c:pt>
                <c:pt idx="1057">
                  <c:v>59</c:v>
                </c:pt>
                <c:pt idx="1058">
                  <c:v>58</c:v>
                </c:pt>
                <c:pt idx="1059">
                  <c:v>57</c:v>
                </c:pt>
                <c:pt idx="1060">
                  <c:v>58</c:v>
                </c:pt>
                <c:pt idx="1061">
                  <c:v>51</c:v>
                </c:pt>
                <c:pt idx="1062">
                  <c:v>56</c:v>
                </c:pt>
                <c:pt idx="1063">
                  <c:v>58</c:v>
                </c:pt>
                <c:pt idx="1064">
                  <c:v>54</c:v>
                </c:pt>
                <c:pt idx="1065">
                  <c:v>57</c:v>
                </c:pt>
                <c:pt idx="1066">
                  <c:v>55</c:v>
                </c:pt>
                <c:pt idx="1067">
                  <c:v>53</c:v>
                </c:pt>
                <c:pt idx="1068">
                  <c:v>53</c:v>
                </c:pt>
                <c:pt idx="1069">
                  <c:v>47</c:v>
                </c:pt>
                <c:pt idx="1070">
                  <c:v>52</c:v>
                </c:pt>
                <c:pt idx="1071">
                  <c:v>46</c:v>
                </c:pt>
                <c:pt idx="1072">
                  <c:v>37</c:v>
                </c:pt>
                <c:pt idx="1073">
                  <c:v>55</c:v>
                </c:pt>
                <c:pt idx="1074">
                  <c:v>60</c:v>
                </c:pt>
                <c:pt idx="1075">
                  <c:v>48</c:v>
                </c:pt>
                <c:pt idx="1076">
                  <c:v>60</c:v>
                </c:pt>
                <c:pt idx="1077">
                  <c:v>56</c:v>
                </c:pt>
                <c:pt idx="1078">
                  <c:v>56</c:v>
                </c:pt>
                <c:pt idx="1079">
                  <c:v>56</c:v>
                </c:pt>
                <c:pt idx="1080">
                  <c:v>55</c:v>
                </c:pt>
                <c:pt idx="1081">
                  <c:v>44</c:v>
                </c:pt>
                <c:pt idx="1082">
                  <c:v>51</c:v>
                </c:pt>
                <c:pt idx="1083">
                  <c:v>44</c:v>
                </c:pt>
                <c:pt idx="1084">
                  <c:v>49</c:v>
                </c:pt>
                <c:pt idx="1085">
                  <c:v>55</c:v>
                </c:pt>
                <c:pt idx="1086">
                  <c:v>51</c:v>
                </c:pt>
                <c:pt idx="1087">
                  <c:v>51</c:v>
                </c:pt>
                <c:pt idx="1088">
                  <c:v>53</c:v>
                </c:pt>
                <c:pt idx="1089">
                  <c:v>55</c:v>
                </c:pt>
                <c:pt idx="1090">
                  <c:v>50</c:v>
                </c:pt>
                <c:pt idx="1091">
                  <c:v>51</c:v>
                </c:pt>
                <c:pt idx="1092">
                  <c:v>56</c:v>
                </c:pt>
                <c:pt idx="1093">
                  <c:v>42</c:v>
                </c:pt>
                <c:pt idx="1094">
                  <c:v>53</c:v>
                </c:pt>
                <c:pt idx="1095">
                  <c:v>33</c:v>
                </c:pt>
                <c:pt idx="1096">
                  <c:v>32</c:v>
                </c:pt>
                <c:pt idx="1097">
                  <c:v>62</c:v>
                </c:pt>
                <c:pt idx="1098">
                  <c:v>61</c:v>
                </c:pt>
                <c:pt idx="1099">
                  <c:v>36</c:v>
                </c:pt>
                <c:pt idx="1100">
                  <c:v>54</c:v>
                </c:pt>
                <c:pt idx="1101">
                  <c:v>50</c:v>
                </c:pt>
                <c:pt idx="1102">
                  <c:v>51</c:v>
                </c:pt>
                <c:pt idx="1103">
                  <c:v>49</c:v>
                </c:pt>
                <c:pt idx="1104">
                  <c:v>56</c:v>
                </c:pt>
                <c:pt idx="1105">
                  <c:v>57</c:v>
                </c:pt>
                <c:pt idx="1106">
                  <c:v>57</c:v>
                </c:pt>
                <c:pt idx="1107">
                  <c:v>53</c:v>
                </c:pt>
                <c:pt idx="1108">
                  <c:v>39</c:v>
                </c:pt>
                <c:pt idx="1109">
                  <c:v>52</c:v>
                </c:pt>
                <c:pt idx="1110">
                  <c:v>51</c:v>
                </c:pt>
                <c:pt idx="1111">
                  <c:v>43</c:v>
                </c:pt>
                <c:pt idx="1112">
                  <c:v>49</c:v>
                </c:pt>
                <c:pt idx="1113">
                  <c:v>27</c:v>
                </c:pt>
                <c:pt idx="1114">
                  <c:v>51</c:v>
                </c:pt>
                <c:pt idx="1115">
                  <c:v>49</c:v>
                </c:pt>
                <c:pt idx="1116">
                  <c:v>52</c:v>
                </c:pt>
                <c:pt idx="1117">
                  <c:v>52</c:v>
                </c:pt>
                <c:pt idx="1118">
                  <c:v>47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50</c:v>
                </c:pt>
                <c:pt idx="1123">
                  <c:v>44</c:v>
                </c:pt>
                <c:pt idx="1124">
                  <c:v>36</c:v>
                </c:pt>
                <c:pt idx="1125">
                  <c:v>54</c:v>
                </c:pt>
                <c:pt idx="1126">
                  <c:v>53</c:v>
                </c:pt>
                <c:pt idx="1127">
                  <c:v>52</c:v>
                </c:pt>
                <c:pt idx="1128">
                  <c:v>60</c:v>
                </c:pt>
                <c:pt idx="1129">
                  <c:v>40</c:v>
                </c:pt>
                <c:pt idx="1130">
                  <c:v>39</c:v>
                </c:pt>
                <c:pt idx="1131">
                  <c:v>52</c:v>
                </c:pt>
                <c:pt idx="1132">
                  <c:v>62</c:v>
                </c:pt>
                <c:pt idx="1133">
                  <c:v>28</c:v>
                </c:pt>
                <c:pt idx="1134">
                  <c:v>58</c:v>
                </c:pt>
                <c:pt idx="1135">
                  <c:v>53</c:v>
                </c:pt>
                <c:pt idx="1136">
                  <c:v>53</c:v>
                </c:pt>
                <c:pt idx="1137">
                  <c:v>53</c:v>
                </c:pt>
                <c:pt idx="1138">
                  <c:v>52</c:v>
                </c:pt>
                <c:pt idx="1139">
                  <c:v>26</c:v>
                </c:pt>
                <c:pt idx="1140">
                  <c:v>55</c:v>
                </c:pt>
                <c:pt idx="1141">
                  <c:v>53</c:v>
                </c:pt>
                <c:pt idx="1142">
                  <c:v>55</c:v>
                </c:pt>
                <c:pt idx="1143">
                  <c:v>53</c:v>
                </c:pt>
                <c:pt idx="1144">
                  <c:v>53</c:v>
                </c:pt>
                <c:pt idx="1145">
                  <c:v>56</c:v>
                </c:pt>
                <c:pt idx="1146">
                  <c:v>32</c:v>
                </c:pt>
                <c:pt idx="1147">
                  <c:v>52</c:v>
                </c:pt>
                <c:pt idx="1148">
                  <c:v>52</c:v>
                </c:pt>
                <c:pt idx="1149">
                  <c:v>51</c:v>
                </c:pt>
                <c:pt idx="1150">
                  <c:v>47</c:v>
                </c:pt>
                <c:pt idx="1151">
                  <c:v>28</c:v>
                </c:pt>
                <c:pt idx="1152">
                  <c:v>51</c:v>
                </c:pt>
                <c:pt idx="1153">
                  <c:v>59</c:v>
                </c:pt>
                <c:pt idx="1154">
                  <c:v>23</c:v>
                </c:pt>
                <c:pt idx="1155">
                  <c:v>54</c:v>
                </c:pt>
                <c:pt idx="1156">
                  <c:v>54</c:v>
                </c:pt>
                <c:pt idx="1157">
                  <c:v>54</c:v>
                </c:pt>
                <c:pt idx="1158">
                  <c:v>49</c:v>
                </c:pt>
                <c:pt idx="1159">
                  <c:v>52</c:v>
                </c:pt>
                <c:pt idx="1160">
                  <c:v>47</c:v>
                </c:pt>
                <c:pt idx="1161">
                  <c:v>60</c:v>
                </c:pt>
                <c:pt idx="1162">
                  <c:v>58</c:v>
                </c:pt>
                <c:pt idx="1163">
                  <c:v>43</c:v>
                </c:pt>
                <c:pt idx="1164">
                  <c:v>50</c:v>
                </c:pt>
                <c:pt idx="1165">
                  <c:v>53</c:v>
                </c:pt>
                <c:pt idx="1166">
                  <c:v>54</c:v>
                </c:pt>
                <c:pt idx="1167">
                  <c:v>56</c:v>
                </c:pt>
                <c:pt idx="1168">
                  <c:v>52</c:v>
                </c:pt>
                <c:pt idx="1169">
                  <c:v>44</c:v>
                </c:pt>
                <c:pt idx="1170">
                  <c:v>26</c:v>
                </c:pt>
                <c:pt idx="1171">
                  <c:v>53</c:v>
                </c:pt>
                <c:pt idx="1172">
                  <c:v>49</c:v>
                </c:pt>
                <c:pt idx="1173">
                  <c:v>42</c:v>
                </c:pt>
                <c:pt idx="1174">
                  <c:v>51</c:v>
                </c:pt>
                <c:pt idx="1175">
                  <c:v>59</c:v>
                </c:pt>
                <c:pt idx="1176">
                  <c:v>43</c:v>
                </c:pt>
                <c:pt idx="1177">
                  <c:v>50</c:v>
                </c:pt>
                <c:pt idx="1178">
                  <c:v>57</c:v>
                </c:pt>
                <c:pt idx="1179">
                  <c:v>50</c:v>
                </c:pt>
                <c:pt idx="1180">
                  <c:v>50</c:v>
                </c:pt>
                <c:pt idx="1181">
                  <c:v>52</c:v>
                </c:pt>
                <c:pt idx="1182">
                  <c:v>52</c:v>
                </c:pt>
                <c:pt idx="1183">
                  <c:v>49</c:v>
                </c:pt>
                <c:pt idx="1184">
                  <c:v>50</c:v>
                </c:pt>
                <c:pt idx="1185">
                  <c:v>52</c:v>
                </c:pt>
                <c:pt idx="1186">
                  <c:v>32</c:v>
                </c:pt>
                <c:pt idx="1187">
                  <c:v>55</c:v>
                </c:pt>
                <c:pt idx="1188">
                  <c:v>47</c:v>
                </c:pt>
                <c:pt idx="1189">
                  <c:v>55</c:v>
                </c:pt>
                <c:pt idx="1190">
                  <c:v>45</c:v>
                </c:pt>
                <c:pt idx="1191">
                  <c:v>36</c:v>
                </c:pt>
                <c:pt idx="1192">
                  <c:v>50</c:v>
                </c:pt>
                <c:pt idx="1193">
                  <c:v>49</c:v>
                </c:pt>
                <c:pt idx="1194">
                  <c:v>48</c:v>
                </c:pt>
                <c:pt idx="1195">
                  <c:v>48</c:v>
                </c:pt>
                <c:pt idx="1196">
                  <c:v>48</c:v>
                </c:pt>
                <c:pt idx="1197">
                  <c:v>53</c:v>
                </c:pt>
                <c:pt idx="1198">
                  <c:v>52</c:v>
                </c:pt>
                <c:pt idx="1199">
                  <c:v>48</c:v>
                </c:pt>
                <c:pt idx="1200">
                  <c:v>52</c:v>
                </c:pt>
                <c:pt idx="1201">
                  <c:v>54</c:v>
                </c:pt>
                <c:pt idx="1202">
                  <c:v>53</c:v>
                </c:pt>
                <c:pt idx="1203">
                  <c:v>36</c:v>
                </c:pt>
                <c:pt idx="1204">
                  <c:v>28</c:v>
                </c:pt>
                <c:pt idx="1205">
                  <c:v>36</c:v>
                </c:pt>
                <c:pt idx="1206">
                  <c:v>47</c:v>
                </c:pt>
                <c:pt idx="1207">
                  <c:v>61</c:v>
                </c:pt>
                <c:pt idx="1208">
                  <c:v>51</c:v>
                </c:pt>
                <c:pt idx="1209">
                  <c:v>48</c:v>
                </c:pt>
                <c:pt idx="1210">
                  <c:v>51</c:v>
                </c:pt>
                <c:pt idx="1211">
                  <c:v>51</c:v>
                </c:pt>
                <c:pt idx="1212">
                  <c:v>54</c:v>
                </c:pt>
                <c:pt idx="1213">
                  <c:v>53</c:v>
                </c:pt>
                <c:pt idx="1214">
                  <c:v>51</c:v>
                </c:pt>
                <c:pt idx="1215">
                  <c:v>53</c:v>
                </c:pt>
                <c:pt idx="1216">
                  <c:v>50</c:v>
                </c:pt>
                <c:pt idx="1217">
                  <c:v>44</c:v>
                </c:pt>
                <c:pt idx="1218">
                  <c:v>48</c:v>
                </c:pt>
                <c:pt idx="1219">
                  <c:v>42</c:v>
                </c:pt>
                <c:pt idx="1220">
                  <c:v>37</c:v>
                </c:pt>
                <c:pt idx="1221">
                  <c:v>48</c:v>
                </c:pt>
                <c:pt idx="1222">
                  <c:v>50</c:v>
                </c:pt>
                <c:pt idx="1223">
                  <c:v>52</c:v>
                </c:pt>
                <c:pt idx="1224">
                  <c:v>54</c:v>
                </c:pt>
                <c:pt idx="1225">
                  <c:v>34</c:v>
                </c:pt>
                <c:pt idx="1226">
                  <c:v>41</c:v>
                </c:pt>
                <c:pt idx="1227">
                  <c:v>54</c:v>
                </c:pt>
                <c:pt idx="1228">
                  <c:v>54</c:v>
                </c:pt>
                <c:pt idx="1229">
                  <c:v>46</c:v>
                </c:pt>
                <c:pt idx="1230">
                  <c:v>59</c:v>
                </c:pt>
                <c:pt idx="1231">
                  <c:v>47</c:v>
                </c:pt>
                <c:pt idx="1232">
                  <c:v>51</c:v>
                </c:pt>
                <c:pt idx="1233">
                  <c:v>51</c:v>
                </c:pt>
                <c:pt idx="1234">
                  <c:v>30</c:v>
                </c:pt>
                <c:pt idx="1235">
                  <c:v>44</c:v>
                </c:pt>
                <c:pt idx="1236">
                  <c:v>51</c:v>
                </c:pt>
                <c:pt idx="1237">
                  <c:v>50</c:v>
                </c:pt>
                <c:pt idx="1238">
                  <c:v>50</c:v>
                </c:pt>
                <c:pt idx="1239">
                  <c:v>41</c:v>
                </c:pt>
                <c:pt idx="1240">
                  <c:v>50</c:v>
                </c:pt>
                <c:pt idx="1241">
                  <c:v>32</c:v>
                </c:pt>
                <c:pt idx="1242">
                  <c:v>47</c:v>
                </c:pt>
                <c:pt idx="1243">
                  <c:v>52</c:v>
                </c:pt>
                <c:pt idx="1244">
                  <c:v>49</c:v>
                </c:pt>
                <c:pt idx="1245">
                  <c:v>57</c:v>
                </c:pt>
                <c:pt idx="1246">
                  <c:v>26</c:v>
                </c:pt>
                <c:pt idx="1247">
                  <c:v>45</c:v>
                </c:pt>
                <c:pt idx="1248">
                  <c:v>51</c:v>
                </c:pt>
                <c:pt idx="1249">
                  <c:v>50</c:v>
                </c:pt>
                <c:pt idx="1250">
                  <c:v>51</c:v>
                </c:pt>
                <c:pt idx="1251">
                  <c:v>51</c:v>
                </c:pt>
                <c:pt idx="1252">
                  <c:v>48</c:v>
                </c:pt>
                <c:pt idx="1253">
                  <c:v>36</c:v>
                </c:pt>
                <c:pt idx="1254">
                  <c:v>48</c:v>
                </c:pt>
                <c:pt idx="1255">
                  <c:v>48</c:v>
                </c:pt>
                <c:pt idx="1256">
                  <c:v>23</c:v>
                </c:pt>
                <c:pt idx="1257">
                  <c:v>59</c:v>
                </c:pt>
                <c:pt idx="1258">
                  <c:v>53</c:v>
                </c:pt>
                <c:pt idx="1259">
                  <c:v>53</c:v>
                </c:pt>
                <c:pt idx="1260">
                  <c:v>50</c:v>
                </c:pt>
                <c:pt idx="1261">
                  <c:v>55</c:v>
                </c:pt>
                <c:pt idx="1262">
                  <c:v>25</c:v>
                </c:pt>
                <c:pt idx="1263">
                  <c:v>48</c:v>
                </c:pt>
                <c:pt idx="1264">
                  <c:v>51</c:v>
                </c:pt>
                <c:pt idx="1265">
                  <c:v>44</c:v>
                </c:pt>
                <c:pt idx="1266">
                  <c:v>51</c:v>
                </c:pt>
                <c:pt idx="1267">
                  <c:v>50</c:v>
                </c:pt>
                <c:pt idx="1268">
                  <c:v>55</c:v>
                </c:pt>
                <c:pt idx="1269">
                  <c:v>59</c:v>
                </c:pt>
                <c:pt idx="1270">
                  <c:v>49</c:v>
                </c:pt>
                <c:pt idx="1271">
                  <c:v>47</c:v>
                </c:pt>
                <c:pt idx="1272">
                  <c:v>45</c:v>
                </c:pt>
                <c:pt idx="1273">
                  <c:v>47</c:v>
                </c:pt>
                <c:pt idx="1274">
                  <c:v>47</c:v>
                </c:pt>
                <c:pt idx="1275">
                  <c:v>47</c:v>
                </c:pt>
                <c:pt idx="1276">
                  <c:v>51</c:v>
                </c:pt>
                <c:pt idx="1277">
                  <c:v>41</c:v>
                </c:pt>
                <c:pt idx="1278">
                  <c:v>40</c:v>
                </c:pt>
                <c:pt idx="1279">
                  <c:v>37</c:v>
                </c:pt>
                <c:pt idx="1280">
                  <c:v>41</c:v>
                </c:pt>
                <c:pt idx="1281">
                  <c:v>49</c:v>
                </c:pt>
                <c:pt idx="1282">
                  <c:v>36</c:v>
                </c:pt>
                <c:pt idx="1283">
                  <c:v>49</c:v>
                </c:pt>
                <c:pt idx="1284">
                  <c:v>49</c:v>
                </c:pt>
                <c:pt idx="1285">
                  <c:v>40</c:v>
                </c:pt>
                <c:pt idx="1286">
                  <c:v>49</c:v>
                </c:pt>
                <c:pt idx="1287">
                  <c:v>42</c:v>
                </c:pt>
                <c:pt idx="1288">
                  <c:v>41</c:v>
                </c:pt>
                <c:pt idx="1289">
                  <c:v>47</c:v>
                </c:pt>
                <c:pt idx="1290">
                  <c:v>45</c:v>
                </c:pt>
                <c:pt idx="1291">
                  <c:v>46</c:v>
                </c:pt>
                <c:pt idx="1292">
                  <c:v>47</c:v>
                </c:pt>
                <c:pt idx="1293">
                  <c:v>46</c:v>
                </c:pt>
                <c:pt idx="1294">
                  <c:v>31</c:v>
                </c:pt>
                <c:pt idx="1295">
                  <c:v>32</c:v>
                </c:pt>
                <c:pt idx="1296">
                  <c:v>51</c:v>
                </c:pt>
                <c:pt idx="1297">
                  <c:v>40</c:v>
                </c:pt>
                <c:pt idx="1298">
                  <c:v>58</c:v>
                </c:pt>
                <c:pt idx="1299">
                  <c:v>52</c:v>
                </c:pt>
                <c:pt idx="1300">
                  <c:v>52</c:v>
                </c:pt>
                <c:pt idx="1301">
                  <c:v>61</c:v>
                </c:pt>
                <c:pt idx="1302">
                  <c:v>49</c:v>
                </c:pt>
                <c:pt idx="1303">
                  <c:v>47</c:v>
                </c:pt>
                <c:pt idx="1304">
                  <c:v>45</c:v>
                </c:pt>
                <c:pt idx="1305">
                  <c:v>53</c:v>
                </c:pt>
                <c:pt idx="1306">
                  <c:v>53</c:v>
                </c:pt>
                <c:pt idx="1307">
                  <c:v>61</c:v>
                </c:pt>
                <c:pt idx="1308">
                  <c:v>48</c:v>
                </c:pt>
                <c:pt idx="1309">
                  <c:v>48</c:v>
                </c:pt>
                <c:pt idx="1310">
                  <c:v>48</c:v>
                </c:pt>
                <c:pt idx="1311">
                  <c:v>48</c:v>
                </c:pt>
                <c:pt idx="1312">
                  <c:v>31</c:v>
                </c:pt>
                <c:pt idx="1313">
                  <c:v>45</c:v>
                </c:pt>
                <c:pt idx="1314">
                  <c:v>46</c:v>
                </c:pt>
                <c:pt idx="1315">
                  <c:v>50</c:v>
                </c:pt>
                <c:pt idx="1316">
                  <c:v>49</c:v>
                </c:pt>
                <c:pt idx="1317">
                  <c:v>50</c:v>
                </c:pt>
                <c:pt idx="1318">
                  <c:v>23</c:v>
                </c:pt>
                <c:pt idx="1319">
                  <c:v>50</c:v>
                </c:pt>
                <c:pt idx="1320">
                  <c:v>60</c:v>
                </c:pt>
                <c:pt idx="1321">
                  <c:v>42</c:v>
                </c:pt>
                <c:pt idx="1322">
                  <c:v>48</c:v>
                </c:pt>
                <c:pt idx="1323">
                  <c:v>48</c:v>
                </c:pt>
                <c:pt idx="1324">
                  <c:v>48</c:v>
                </c:pt>
                <c:pt idx="1325">
                  <c:v>46</c:v>
                </c:pt>
                <c:pt idx="1326">
                  <c:v>46</c:v>
                </c:pt>
                <c:pt idx="1327">
                  <c:v>61</c:v>
                </c:pt>
                <c:pt idx="1328">
                  <c:v>27</c:v>
                </c:pt>
                <c:pt idx="1329">
                  <c:v>41</c:v>
                </c:pt>
                <c:pt idx="1330">
                  <c:v>61</c:v>
                </c:pt>
                <c:pt idx="1331">
                  <c:v>42</c:v>
                </c:pt>
                <c:pt idx="1332">
                  <c:v>34</c:v>
                </c:pt>
                <c:pt idx="1333">
                  <c:v>51</c:v>
                </c:pt>
                <c:pt idx="1334">
                  <c:v>51</c:v>
                </c:pt>
                <c:pt idx="1335">
                  <c:v>50</c:v>
                </c:pt>
                <c:pt idx="1336">
                  <c:v>46</c:v>
                </c:pt>
                <c:pt idx="1337">
                  <c:v>51</c:v>
                </c:pt>
                <c:pt idx="1338">
                  <c:v>57</c:v>
                </c:pt>
                <c:pt idx="1339">
                  <c:v>48</c:v>
                </c:pt>
                <c:pt idx="1340">
                  <c:v>30</c:v>
                </c:pt>
                <c:pt idx="1341">
                  <c:v>23</c:v>
                </c:pt>
                <c:pt idx="1342">
                  <c:v>31</c:v>
                </c:pt>
                <c:pt idx="1343">
                  <c:v>59</c:v>
                </c:pt>
                <c:pt idx="1344">
                  <c:v>48</c:v>
                </c:pt>
                <c:pt idx="1345">
                  <c:v>59</c:v>
                </c:pt>
                <c:pt idx="1346">
                  <c:v>49</c:v>
                </c:pt>
                <c:pt idx="1347">
                  <c:v>53</c:v>
                </c:pt>
                <c:pt idx="1348">
                  <c:v>41</c:v>
                </c:pt>
                <c:pt idx="1349">
                  <c:v>38</c:v>
                </c:pt>
                <c:pt idx="1350">
                  <c:v>20</c:v>
                </c:pt>
                <c:pt idx="1351">
                  <c:v>47</c:v>
                </c:pt>
                <c:pt idx="1352">
                  <c:v>47</c:v>
                </c:pt>
                <c:pt idx="1353">
                  <c:v>46</c:v>
                </c:pt>
                <c:pt idx="1354">
                  <c:v>35</c:v>
                </c:pt>
                <c:pt idx="1355">
                  <c:v>44</c:v>
                </c:pt>
                <c:pt idx="1356">
                  <c:v>29</c:v>
                </c:pt>
                <c:pt idx="1357">
                  <c:v>62</c:v>
                </c:pt>
                <c:pt idx="1358">
                  <c:v>41</c:v>
                </c:pt>
                <c:pt idx="1359">
                  <c:v>41</c:v>
                </c:pt>
                <c:pt idx="1360">
                  <c:v>51</c:v>
                </c:pt>
                <c:pt idx="1361">
                  <c:v>49</c:v>
                </c:pt>
                <c:pt idx="1362">
                  <c:v>54</c:v>
                </c:pt>
                <c:pt idx="1363">
                  <c:v>42</c:v>
                </c:pt>
                <c:pt idx="1364">
                  <c:v>58</c:v>
                </c:pt>
                <c:pt idx="1365">
                  <c:v>37</c:v>
                </c:pt>
                <c:pt idx="1366">
                  <c:v>47</c:v>
                </c:pt>
                <c:pt idx="1367">
                  <c:v>62</c:v>
                </c:pt>
                <c:pt idx="1368">
                  <c:v>29</c:v>
                </c:pt>
                <c:pt idx="1369">
                  <c:v>23</c:v>
                </c:pt>
                <c:pt idx="1370">
                  <c:v>35</c:v>
                </c:pt>
                <c:pt idx="1371">
                  <c:v>32</c:v>
                </c:pt>
                <c:pt idx="1372">
                  <c:v>50</c:v>
                </c:pt>
                <c:pt idx="1373">
                  <c:v>26</c:v>
                </c:pt>
                <c:pt idx="1374">
                  <c:v>24</c:v>
                </c:pt>
                <c:pt idx="1375">
                  <c:v>49</c:v>
                </c:pt>
                <c:pt idx="1376">
                  <c:v>26</c:v>
                </c:pt>
                <c:pt idx="1377">
                  <c:v>43</c:v>
                </c:pt>
                <c:pt idx="1378">
                  <c:v>47</c:v>
                </c:pt>
                <c:pt idx="1379">
                  <c:v>46</c:v>
                </c:pt>
                <c:pt idx="1380">
                  <c:v>59</c:v>
                </c:pt>
                <c:pt idx="1381">
                  <c:v>47</c:v>
                </c:pt>
                <c:pt idx="1382">
                  <c:v>45</c:v>
                </c:pt>
                <c:pt idx="1383">
                  <c:v>44</c:v>
                </c:pt>
                <c:pt idx="1384">
                  <c:v>45</c:v>
                </c:pt>
                <c:pt idx="1385">
                  <c:v>45</c:v>
                </c:pt>
                <c:pt idx="1386">
                  <c:v>37</c:v>
                </c:pt>
                <c:pt idx="1387">
                  <c:v>41</c:v>
                </c:pt>
                <c:pt idx="1388">
                  <c:v>42</c:v>
                </c:pt>
                <c:pt idx="1389">
                  <c:v>53</c:v>
                </c:pt>
                <c:pt idx="1390">
                  <c:v>29</c:v>
                </c:pt>
                <c:pt idx="1391">
                  <c:v>27</c:v>
                </c:pt>
                <c:pt idx="1392">
                  <c:v>48</c:v>
                </c:pt>
                <c:pt idx="1393">
                  <c:v>58</c:v>
                </c:pt>
                <c:pt idx="1394">
                  <c:v>26</c:v>
                </c:pt>
                <c:pt idx="1395">
                  <c:v>31</c:v>
                </c:pt>
                <c:pt idx="1396">
                  <c:v>44</c:v>
                </c:pt>
                <c:pt idx="1397">
                  <c:v>25</c:v>
                </c:pt>
                <c:pt idx="1398">
                  <c:v>44</c:v>
                </c:pt>
                <c:pt idx="1399">
                  <c:v>44</c:v>
                </c:pt>
                <c:pt idx="1400">
                  <c:v>22</c:v>
                </c:pt>
                <c:pt idx="1401">
                  <c:v>46</c:v>
                </c:pt>
                <c:pt idx="1402">
                  <c:v>45</c:v>
                </c:pt>
                <c:pt idx="1403">
                  <c:v>46</c:v>
                </c:pt>
                <c:pt idx="1404">
                  <c:v>45</c:v>
                </c:pt>
                <c:pt idx="1405">
                  <c:v>28</c:v>
                </c:pt>
                <c:pt idx="1406">
                  <c:v>56</c:v>
                </c:pt>
                <c:pt idx="1407">
                  <c:v>27</c:v>
                </c:pt>
                <c:pt idx="1408">
                  <c:v>57</c:v>
                </c:pt>
                <c:pt idx="1409">
                  <c:v>30</c:v>
                </c:pt>
                <c:pt idx="1410">
                  <c:v>35</c:v>
                </c:pt>
                <c:pt idx="1411">
                  <c:v>40</c:v>
                </c:pt>
                <c:pt idx="1412">
                  <c:v>45</c:v>
                </c:pt>
                <c:pt idx="1413">
                  <c:v>48</c:v>
                </c:pt>
                <c:pt idx="1414">
                  <c:v>46</c:v>
                </c:pt>
                <c:pt idx="1415">
                  <c:v>41</c:v>
                </c:pt>
                <c:pt idx="1416">
                  <c:v>27</c:v>
                </c:pt>
                <c:pt idx="1417">
                  <c:v>35</c:v>
                </c:pt>
                <c:pt idx="1418">
                  <c:v>28</c:v>
                </c:pt>
                <c:pt idx="1419">
                  <c:v>57</c:v>
                </c:pt>
                <c:pt idx="1420">
                  <c:v>23</c:v>
                </c:pt>
                <c:pt idx="1421">
                  <c:v>47</c:v>
                </c:pt>
                <c:pt idx="1422">
                  <c:v>47</c:v>
                </c:pt>
                <c:pt idx="1423">
                  <c:v>44</c:v>
                </c:pt>
                <c:pt idx="1424">
                  <c:v>45</c:v>
                </c:pt>
                <c:pt idx="1425">
                  <c:v>47</c:v>
                </c:pt>
                <c:pt idx="1426">
                  <c:v>45</c:v>
                </c:pt>
                <c:pt idx="1427">
                  <c:v>46</c:v>
                </c:pt>
                <c:pt idx="1428">
                  <c:v>41</c:v>
                </c:pt>
                <c:pt idx="1429">
                  <c:v>58</c:v>
                </c:pt>
                <c:pt idx="1430">
                  <c:v>31</c:v>
                </c:pt>
                <c:pt idx="1431">
                  <c:v>42</c:v>
                </c:pt>
                <c:pt idx="1432">
                  <c:v>58</c:v>
                </c:pt>
                <c:pt idx="1433">
                  <c:v>43</c:v>
                </c:pt>
                <c:pt idx="1434">
                  <c:v>41</c:v>
                </c:pt>
                <c:pt idx="1435">
                  <c:v>31</c:v>
                </c:pt>
                <c:pt idx="1436">
                  <c:v>46</c:v>
                </c:pt>
                <c:pt idx="1437">
                  <c:v>45</c:v>
                </c:pt>
                <c:pt idx="1438">
                  <c:v>46</c:v>
                </c:pt>
                <c:pt idx="1439">
                  <c:v>38</c:v>
                </c:pt>
                <c:pt idx="1440">
                  <c:v>45</c:v>
                </c:pt>
                <c:pt idx="1441">
                  <c:v>40</c:v>
                </c:pt>
                <c:pt idx="1442">
                  <c:v>45</c:v>
                </c:pt>
                <c:pt idx="1443">
                  <c:v>19</c:v>
                </c:pt>
                <c:pt idx="1444">
                  <c:v>59</c:v>
                </c:pt>
                <c:pt idx="1445">
                  <c:v>52</c:v>
                </c:pt>
                <c:pt idx="1446">
                  <c:v>59</c:v>
                </c:pt>
                <c:pt idx="1447">
                  <c:v>59</c:v>
                </c:pt>
                <c:pt idx="1448">
                  <c:v>57</c:v>
                </c:pt>
                <c:pt idx="1449">
                  <c:v>39</c:v>
                </c:pt>
                <c:pt idx="1450">
                  <c:v>47</c:v>
                </c:pt>
                <c:pt idx="1451">
                  <c:v>43</c:v>
                </c:pt>
                <c:pt idx="1452">
                  <c:v>51</c:v>
                </c:pt>
                <c:pt idx="1453">
                  <c:v>43</c:v>
                </c:pt>
                <c:pt idx="1454">
                  <c:v>43</c:v>
                </c:pt>
                <c:pt idx="1455">
                  <c:v>42</c:v>
                </c:pt>
                <c:pt idx="1456">
                  <c:v>38</c:v>
                </c:pt>
                <c:pt idx="1457">
                  <c:v>38</c:v>
                </c:pt>
                <c:pt idx="1458">
                  <c:v>47</c:v>
                </c:pt>
                <c:pt idx="1459">
                  <c:v>33</c:v>
                </c:pt>
                <c:pt idx="1460">
                  <c:v>40</c:v>
                </c:pt>
                <c:pt idx="1461">
                  <c:v>41</c:v>
                </c:pt>
                <c:pt idx="1462">
                  <c:v>42</c:v>
                </c:pt>
                <c:pt idx="1463">
                  <c:v>56</c:v>
                </c:pt>
                <c:pt idx="1464">
                  <c:v>49</c:v>
                </c:pt>
                <c:pt idx="1465">
                  <c:v>42</c:v>
                </c:pt>
                <c:pt idx="1466">
                  <c:v>44</c:v>
                </c:pt>
                <c:pt idx="1467">
                  <c:v>44</c:v>
                </c:pt>
                <c:pt idx="1468">
                  <c:v>44</c:v>
                </c:pt>
                <c:pt idx="1469">
                  <c:v>43</c:v>
                </c:pt>
                <c:pt idx="1470">
                  <c:v>46</c:v>
                </c:pt>
                <c:pt idx="1471">
                  <c:v>40</c:v>
                </c:pt>
                <c:pt idx="1472">
                  <c:v>46</c:v>
                </c:pt>
                <c:pt idx="1473">
                  <c:v>48</c:v>
                </c:pt>
                <c:pt idx="1474">
                  <c:v>39</c:v>
                </c:pt>
                <c:pt idx="1475">
                  <c:v>25</c:v>
                </c:pt>
                <c:pt idx="1476">
                  <c:v>40</c:v>
                </c:pt>
                <c:pt idx="1477">
                  <c:v>31</c:v>
                </c:pt>
                <c:pt idx="1478">
                  <c:v>56</c:v>
                </c:pt>
                <c:pt idx="1479">
                  <c:v>37</c:v>
                </c:pt>
                <c:pt idx="1480">
                  <c:v>32</c:v>
                </c:pt>
                <c:pt idx="1481">
                  <c:v>42</c:v>
                </c:pt>
                <c:pt idx="1482">
                  <c:v>46</c:v>
                </c:pt>
                <c:pt idx="1483">
                  <c:v>44</c:v>
                </c:pt>
                <c:pt idx="1484">
                  <c:v>44</c:v>
                </c:pt>
                <c:pt idx="1485">
                  <c:v>44</c:v>
                </c:pt>
                <c:pt idx="1486">
                  <c:v>44</c:v>
                </c:pt>
                <c:pt idx="1487">
                  <c:v>29</c:v>
                </c:pt>
                <c:pt idx="1488">
                  <c:v>46</c:v>
                </c:pt>
                <c:pt idx="1489">
                  <c:v>55</c:v>
                </c:pt>
                <c:pt idx="1490">
                  <c:v>42</c:v>
                </c:pt>
                <c:pt idx="1491">
                  <c:v>42</c:v>
                </c:pt>
                <c:pt idx="1492">
                  <c:v>38</c:v>
                </c:pt>
                <c:pt idx="1493">
                  <c:v>49</c:v>
                </c:pt>
                <c:pt idx="1494">
                  <c:v>44</c:v>
                </c:pt>
                <c:pt idx="1495">
                  <c:v>45</c:v>
                </c:pt>
                <c:pt idx="1496">
                  <c:v>44</c:v>
                </c:pt>
                <c:pt idx="1497">
                  <c:v>44</c:v>
                </c:pt>
                <c:pt idx="1498">
                  <c:v>45</c:v>
                </c:pt>
                <c:pt idx="1499">
                  <c:v>40</c:v>
                </c:pt>
                <c:pt idx="1500">
                  <c:v>34</c:v>
                </c:pt>
                <c:pt idx="1501">
                  <c:v>39</c:v>
                </c:pt>
                <c:pt idx="1502">
                  <c:v>19</c:v>
                </c:pt>
                <c:pt idx="1503">
                  <c:v>43</c:v>
                </c:pt>
                <c:pt idx="1504">
                  <c:v>55</c:v>
                </c:pt>
                <c:pt idx="1505">
                  <c:v>46</c:v>
                </c:pt>
                <c:pt idx="1506">
                  <c:v>43</c:v>
                </c:pt>
                <c:pt idx="1507">
                  <c:v>45</c:v>
                </c:pt>
                <c:pt idx="1508">
                  <c:v>47</c:v>
                </c:pt>
                <c:pt idx="1509">
                  <c:v>23</c:v>
                </c:pt>
                <c:pt idx="1510">
                  <c:v>45</c:v>
                </c:pt>
                <c:pt idx="1511">
                  <c:v>30</c:v>
                </c:pt>
                <c:pt idx="1512">
                  <c:v>49</c:v>
                </c:pt>
                <c:pt idx="1513">
                  <c:v>33</c:v>
                </c:pt>
                <c:pt idx="1514">
                  <c:v>38</c:v>
                </c:pt>
                <c:pt idx="1515">
                  <c:v>43</c:v>
                </c:pt>
                <c:pt idx="1516">
                  <c:v>43</c:v>
                </c:pt>
                <c:pt idx="1517">
                  <c:v>43</c:v>
                </c:pt>
                <c:pt idx="1518">
                  <c:v>43</c:v>
                </c:pt>
                <c:pt idx="1519">
                  <c:v>36</c:v>
                </c:pt>
                <c:pt idx="1520">
                  <c:v>57</c:v>
                </c:pt>
                <c:pt idx="1521">
                  <c:v>54</c:v>
                </c:pt>
                <c:pt idx="1522">
                  <c:v>38</c:v>
                </c:pt>
                <c:pt idx="1523">
                  <c:v>38</c:v>
                </c:pt>
                <c:pt idx="1524">
                  <c:v>56</c:v>
                </c:pt>
                <c:pt idx="1525">
                  <c:v>46</c:v>
                </c:pt>
                <c:pt idx="1526">
                  <c:v>30</c:v>
                </c:pt>
                <c:pt idx="1527">
                  <c:v>41</c:v>
                </c:pt>
                <c:pt idx="1528">
                  <c:v>52</c:v>
                </c:pt>
                <c:pt idx="1529">
                  <c:v>56</c:v>
                </c:pt>
                <c:pt idx="1530">
                  <c:v>39</c:v>
                </c:pt>
                <c:pt idx="1531">
                  <c:v>35</c:v>
                </c:pt>
                <c:pt idx="1532">
                  <c:v>43</c:v>
                </c:pt>
                <c:pt idx="1533">
                  <c:v>42</c:v>
                </c:pt>
                <c:pt idx="1534">
                  <c:v>34</c:v>
                </c:pt>
                <c:pt idx="1535">
                  <c:v>40</c:v>
                </c:pt>
                <c:pt idx="1536">
                  <c:v>54</c:v>
                </c:pt>
                <c:pt idx="1537">
                  <c:v>39</c:v>
                </c:pt>
                <c:pt idx="1538">
                  <c:v>34</c:v>
                </c:pt>
                <c:pt idx="1539">
                  <c:v>21</c:v>
                </c:pt>
                <c:pt idx="1540">
                  <c:v>51</c:v>
                </c:pt>
                <c:pt idx="1541">
                  <c:v>42</c:v>
                </c:pt>
                <c:pt idx="1542">
                  <c:v>42</c:v>
                </c:pt>
                <c:pt idx="1543">
                  <c:v>41</c:v>
                </c:pt>
                <c:pt idx="1544">
                  <c:v>41</c:v>
                </c:pt>
                <c:pt idx="1545">
                  <c:v>40</c:v>
                </c:pt>
                <c:pt idx="1546">
                  <c:v>43</c:v>
                </c:pt>
                <c:pt idx="1547">
                  <c:v>40</c:v>
                </c:pt>
                <c:pt idx="1548">
                  <c:v>55</c:v>
                </c:pt>
                <c:pt idx="1549">
                  <c:v>35</c:v>
                </c:pt>
                <c:pt idx="1550">
                  <c:v>37</c:v>
                </c:pt>
                <c:pt idx="1551">
                  <c:v>54</c:v>
                </c:pt>
                <c:pt idx="1552">
                  <c:v>42</c:v>
                </c:pt>
                <c:pt idx="1553">
                  <c:v>42</c:v>
                </c:pt>
                <c:pt idx="1554">
                  <c:v>48</c:v>
                </c:pt>
                <c:pt idx="1555">
                  <c:v>30</c:v>
                </c:pt>
                <c:pt idx="1556">
                  <c:v>42</c:v>
                </c:pt>
                <c:pt idx="1557">
                  <c:v>42</c:v>
                </c:pt>
                <c:pt idx="1558">
                  <c:v>53</c:v>
                </c:pt>
                <c:pt idx="1559">
                  <c:v>44</c:v>
                </c:pt>
                <c:pt idx="1560">
                  <c:v>43</c:v>
                </c:pt>
                <c:pt idx="1561">
                  <c:v>40</c:v>
                </c:pt>
                <c:pt idx="1562">
                  <c:v>40</c:v>
                </c:pt>
                <c:pt idx="1563">
                  <c:v>39</c:v>
                </c:pt>
                <c:pt idx="1564">
                  <c:v>49</c:v>
                </c:pt>
                <c:pt idx="1565">
                  <c:v>47</c:v>
                </c:pt>
                <c:pt idx="1566">
                  <c:v>37</c:v>
                </c:pt>
                <c:pt idx="1567">
                  <c:v>53</c:v>
                </c:pt>
                <c:pt idx="1568">
                  <c:v>54</c:v>
                </c:pt>
                <c:pt idx="1569">
                  <c:v>38</c:v>
                </c:pt>
                <c:pt idx="1570">
                  <c:v>37</c:v>
                </c:pt>
                <c:pt idx="1571">
                  <c:v>42</c:v>
                </c:pt>
                <c:pt idx="1572">
                  <c:v>27</c:v>
                </c:pt>
                <c:pt idx="1573">
                  <c:v>42</c:v>
                </c:pt>
                <c:pt idx="1574">
                  <c:v>47</c:v>
                </c:pt>
                <c:pt idx="1575">
                  <c:v>40</c:v>
                </c:pt>
                <c:pt idx="1576">
                  <c:v>54</c:v>
                </c:pt>
                <c:pt idx="1577">
                  <c:v>28</c:v>
                </c:pt>
                <c:pt idx="1578">
                  <c:v>35</c:v>
                </c:pt>
                <c:pt idx="1579">
                  <c:v>44</c:v>
                </c:pt>
                <c:pt idx="1580">
                  <c:v>41</c:v>
                </c:pt>
                <c:pt idx="1581">
                  <c:v>41</c:v>
                </c:pt>
                <c:pt idx="1582">
                  <c:v>38</c:v>
                </c:pt>
                <c:pt idx="1583">
                  <c:v>34</c:v>
                </c:pt>
                <c:pt idx="1584">
                  <c:v>38</c:v>
                </c:pt>
                <c:pt idx="1585">
                  <c:v>38</c:v>
                </c:pt>
                <c:pt idx="1586">
                  <c:v>20</c:v>
                </c:pt>
                <c:pt idx="1587">
                  <c:v>55</c:v>
                </c:pt>
                <c:pt idx="1588">
                  <c:v>50</c:v>
                </c:pt>
                <c:pt idx="1589">
                  <c:v>28</c:v>
                </c:pt>
                <c:pt idx="1590">
                  <c:v>43</c:v>
                </c:pt>
                <c:pt idx="1591">
                  <c:v>42</c:v>
                </c:pt>
                <c:pt idx="1592">
                  <c:v>31</c:v>
                </c:pt>
                <c:pt idx="1593">
                  <c:v>43</c:v>
                </c:pt>
                <c:pt idx="1594">
                  <c:v>40</c:v>
                </c:pt>
                <c:pt idx="1595">
                  <c:v>29</c:v>
                </c:pt>
                <c:pt idx="1596">
                  <c:v>54</c:v>
                </c:pt>
                <c:pt idx="1597">
                  <c:v>52</c:v>
                </c:pt>
                <c:pt idx="1598">
                  <c:v>52</c:v>
                </c:pt>
                <c:pt idx="1599">
                  <c:v>45</c:v>
                </c:pt>
                <c:pt idx="1600">
                  <c:v>41</c:v>
                </c:pt>
                <c:pt idx="1601">
                  <c:v>46</c:v>
                </c:pt>
                <c:pt idx="1602">
                  <c:v>52</c:v>
                </c:pt>
                <c:pt idx="1603">
                  <c:v>32</c:v>
                </c:pt>
                <c:pt idx="1604">
                  <c:v>25</c:v>
                </c:pt>
                <c:pt idx="1605">
                  <c:v>39</c:v>
                </c:pt>
                <c:pt idx="1606">
                  <c:v>39</c:v>
                </c:pt>
                <c:pt idx="1607">
                  <c:v>36</c:v>
                </c:pt>
                <c:pt idx="1608">
                  <c:v>43</c:v>
                </c:pt>
                <c:pt idx="1609">
                  <c:v>42</c:v>
                </c:pt>
                <c:pt idx="1610">
                  <c:v>36</c:v>
                </c:pt>
                <c:pt idx="1611">
                  <c:v>54</c:v>
                </c:pt>
                <c:pt idx="1612">
                  <c:v>39</c:v>
                </c:pt>
                <c:pt idx="1613">
                  <c:v>40</c:v>
                </c:pt>
                <c:pt idx="1614">
                  <c:v>39</c:v>
                </c:pt>
                <c:pt idx="1615">
                  <c:v>51</c:v>
                </c:pt>
                <c:pt idx="1616">
                  <c:v>54</c:v>
                </c:pt>
                <c:pt idx="1617">
                  <c:v>47</c:v>
                </c:pt>
                <c:pt idx="1618">
                  <c:v>46</c:v>
                </c:pt>
                <c:pt idx="1619">
                  <c:v>55</c:v>
                </c:pt>
                <c:pt idx="1620">
                  <c:v>34</c:v>
                </c:pt>
                <c:pt idx="1621">
                  <c:v>40</c:v>
                </c:pt>
                <c:pt idx="1622">
                  <c:v>41</c:v>
                </c:pt>
                <c:pt idx="1623">
                  <c:v>33</c:v>
                </c:pt>
                <c:pt idx="1624">
                  <c:v>39</c:v>
                </c:pt>
                <c:pt idx="1625">
                  <c:v>29</c:v>
                </c:pt>
                <c:pt idx="1626">
                  <c:v>54</c:v>
                </c:pt>
                <c:pt idx="1627">
                  <c:v>40</c:v>
                </c:pt>
                <c:pt idx="1628">
                  <c:v>40</c:v>
                </c:pt>
                <c:pt idx="1629">
                  <c:v>45</c:v>
                </c:pt>
                <c:pt idx="1630">
                  <c:v>40</c:v>
                </c:pt>
                <c:pt idx="1631">
                  <c:v>30</c:v>
                </c:pt>
                <c:pt idx="1632">
                  <c:v>28</c:v>
                </c:pt>
                <c:pt idx="1633">
                  <c:v>35</c:v>
                </c:pt>
                <c:pt idx="1634">
                  <c:v>44</c:v>
                </c:pt>
                <c:pt idx="1635">
                  <c:v>50</c:v>
                </c:pt>
                <c:pt idx="1636">
                  <c:v>36</c:v>
                </c:pt>
                <c:pt idx="1637">
                  <c:v>50</c:v>
                </c:pt>
                <c:pt idx="1638">
                  <c:v>44</c:v>
                </c:pt>
                <c:pt idx="1639">
                  <c:v>54</c:v>
                </c:pt>
                <c:pt idx="1640">
                  <c:v>40</c:v>
                </c:pt>
                <c:pt idx="1641">
                  <c:v>40</c:v>
                </c:pt>
                <c:pt idx="1642">
                  <c:v>35</c:v>
                </c:pt>
                <c:pt idx="1643">
                  <c:v>44</c:v>
                </c:pt>
                <c:pt idx="1644">
                  <c:v>44</c:v>
                </c:pt>
                <c:pt idx="1645">
                  <c:v>20</c:v>
                </c:pt>
                <c:pt idx="1646">
                  <c:v>21</c:v>
                </c:pt>
                <c:pt idx="1647">
                  <c:v>37</c:v>
                </c:pt>
                <c:pt idx="1648">
                  <c:v>30</c:v>
                </c:pt>
                <c:pt idx="1649">
                  <c:v>31</c:v>
                </c:pt>
                <c:pt idx="1650">
                  <c:v>37</c:v>
                </c:pt>
                <c:pt idx="1651">
                  <c:v>41</c:v>
                </c:pt>
                <c:pt idx="1652">
                  <c:v>42</c:v>
                </c:pt>
                <c:pt idx="1653">
                  <c:v>31</c:v>
                </c:pt>
                <c:pt idx="1654">
                  <c:v>39</c:v>
                </c:pt>
                <c:pt idx="1655">
                  <c:v>39</c:v>
                </c:pt>
                <c:pt idx="1656">
                  <c:v>37</c:v>
                </c:pt>
                <c:pt idx="1657">
                  <c:v>29</c:v>
                </c:pt>
                <c:pt idx="1658">
                  <c:v>37</c:v>
                </c:pt>
                <c:pt idx="1659">
                  <c:v>53</c:v>
                </c:pt>
                <c:pt idx="1660">
                  <c:v>22</c:v>
                </c:pt>
                <c:pt idx="1661">
                  <c:v>52</c:v>
                </c:pt>
                <c:pt idx="1662">
                  <c:v>44</c:v>
                </c:pt>
                <c:pt idx="1663">
                  <c:v>20</c:v>
                </c:pt>
                <c:pt idx="1664">
                  <c:v>41</c:v>
                </c:pt>
                <c:pt idx="1665">
                  <c:v>31</c:v>
                </c:pt>
                <c:pt idx="1666">
                  <c:v>52</c:v>
                </c:pt>
                <c:pt idx="1667">
                  <c:v>37</c:v>
                </c:pt>
                <c:pt idx="1668">
                  <c:v>52</c:v>
                </c:pt>
                <c:pt idx="1669">
                  <c:v>43</c:v>
                </c:pt>
                <c:pt idx="1670">
                  <c:v>31</c:v>
                </c:pt>
                <c:pt idx="1671">
                  <c:v>43</c:v>
                </c:pt>
                <c:pt idx="1672">
                  <c:v>50</c:v>
                </c:pt>
                <c:pt idx="1673">
                  <c:v>32</c:v>
                </c:pt>
                <c:pt idx="1674">
                  <c:v>52</c:v>
                </c:pt>
                <c:pt idx="1675">
                  <c:v>40</c:v>
                </c:pt>
                <c:pt idx="1676">
                  <c:v>41</c:v>
                </c:pt>
                <c:pt idx="1677">
                  <c:v>46</c:v>
                </c:pt>
                <c:pt idx="1678">
                  <c:v>41</c:v>
                </c:pt>
                <c:pt idx="1679">
                  <c:v>36</c:v>
                </c:pt>
                <c:pt idx="1680">
                  <c:v>29</c:v>
                </c:pt>
                <c:pt idx="1681">
                  <c:v>46</c:v>
                </c:pt>
                <c:pt idx="1682">
                  <c:v>35</c:v>
                </c:pt>
                <c:pt idx="1683">
                  <c:v>41</c:v>
                </c:pt>
                <c:pt idx="1684">
                  <c:v>37</c:v>
                </c:pt>
                <c:pt idx="1685">
                  <c:v>39</c:v>
                </c:pt>
                <c:pt idx="1686">
                  <c:v>50</c:v>
                </c:pt>
                <c:pt idx="1687">
                  <c:v>25</c:v>
                </c:pt>
                <c:pt idx="1688">
                  <c:v>43</c:v>
                </c:pt>
                <c:pt idx="1689">
                  <c:v>43</c:v>
                </c:pt>
                <c:pt idx="1690">
                  <c:v>36</c:v>
                </c:pt>
                <c:pt idx="1691">
                  <c:v>40</c:v>
                </c:pt>
                <c:pt idx="1692">
                  <c:v>40</c:v>
                </c:pt>
                <c:pt idx="1693">
                  <c:v>38</c:v>
                </c:pt>
                <c:pt idx="1694">
                  <c:v>38</c:v>
                </c:pt>
                <c:pt idx="1695">
                  <c:v>37</c:v>
                </c:pt>
                <c:pt idx="1696">
                  <c:v>51</c:v>
                </c:pt>
                <c:pt idx="1697">
                  <c:v>37</c:v>
                </c:pt>
                <c:pt idx="1698">
                  <c:v>42</c:v>
                </c:pt>
                <c:pt idx="1699">
                  <c:v>46</c:v>
                </c:pt>
                <c:pt idx="1700">
                  <c:v>32</c:v>
                </c:pt>
                <c:pt idx="1701">
                  <c:v>33</c:v>
                </c:pt>
                <c:pt idx="1702">
                  <c:v>42</c:v>
                </c:pt>
                <c:pt idx="1703">
                  <c:v>49</c:v>
                </c:pt>
                <c:pt idx="1704">
                  <c:v>38</c:v>
                </c:pt>
                <c:pt idx="1705">
                  <c:v>40</c:v>
                </c:pt>
                <c:pt idx="1706">
                  <c:v>40</c:v>
                </c:pt>
                <c:pt idx="1707">
                  <c:v>35</c:v>
                </c:pt>
                <c:pt idx="1708">
                  <c:v>36</c:v>
                </c:pt>
                <c:pt idx="1709">
                  <c:v>40</c:v>
                </c:pt>
                <c:pt idx="1710">
                  <c:v>38</c:v>
                </c:pt>
                <c:pt idx="1711">
                  <c:v>34</c:v>
                </c:pt>
                <c:pt idx="1712">
                  <c:v>38</c:v>
                </c:pt>
                <c:pt idx="1713">
                  <c:v>29</c:v>
                </c:pt>
                <c:pt idx="1714">
                  <c:v>35</c:v>
                </c:pt>
                <c:pt idx="1715">
                  <c:v>51</c:v>
                </c:pt>
                <c:pt idx="1716">
                  <c:v>33</c:v>
                </c:pt>
                <c:pt idx="1717">
                  <c:v>32</c:v>
                </c:pt>
                <c:pt idx="1718">
                  <c:v>50</c:v>
                </c:pt>
                <c:pt idx="1719">
                  <c:v>30</c:v>
                </c:pt>
                <c:pt idx="1720">
                  <c:v>24</c:v>
                </c:pt>
                <c:pt idx="1721">
                  <c:v>20</c:v>
                </c:pt>
                <c:pt idx="1722">
                  <c:v>50</c:v>
                </c:pt>
                <c:pt idx="1723">
                  <c:v>37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35</c:v>
                </c:pt>
                <c:pt idx="1728">
                  <c:v>34</c:v>
                </c:pt>
                <c:pt idx="1729">
                  <c:v>34</c:v>
                </c:pt>
                <c:pt idx="1730">
                  <c:v>37</c:v>
                </c:pt>
                <c:pt idx="1731">
                  <c:v>37</c:v>
                </c:pt>
                <c:pt idx="1732">
                  <c:v>36</c:v>
                </c:pt>
                <c:pt idx="1733">
                  <c:v>37</c:v>
                </c:pt>
                <c:pt idx="1734">
                  <c:v>29</c:v>
                </c:pt>
                <c:pt idx="1735">
                  <c:v>24</c:v>
                </c:pt>
                <c:pt idx="1736">
                  <c:v>31</c:v>
                </c:pt>
                <c:pt idx="1737">
                  <c:v>41</c:v>
                </c:pt>
                <c:pt idx="1738">
                  <c:v>20</c:v>
                </c:pt>
                <c:pt idx="1739">
                  <c:v>45</c:v>
                </c:pt>
                <c:pt idx="1740">
                  <c:v>40</c:v>
                </c:pt>
                <c:pt idx="1741">
                  <c:v>33</c:v>
                </c:pt>
                <c:pt idx="1742">
                  <c:v>34</c:v>
                </c:pt>
                <c:pt idx="1743">
                  <c:v>34</c:v>
                </c:pt>
                <c:pt idx="1744">
                  <c:v>40</c:v>
                </c:pt>
                <c:pt idx="1745">
                  <c:v>30</c:v>
                </c:pt>
                <c:pt idx="1746">
                  <c:v>36</c:v>
                </c:pt>
                <c:pt idx="1747">
                  <c:v>37</c:v>
                </c:pt>
                <c:pt idx="1748">
                  <c:v>36</c:v>
                </c:pt>
                <c:pt idx="1749">
                  <c:v>36</c:v>
                </c:pt>
                <c:pt idx="1750">
                  <c:v>25</c:v>
                </c:pt>
                <c:pt idx="1751">
                  <c:v>27</c:v>
                </c:pt>
                <c:pt idx="1752">
                  <c:v>45</c:v>
                </c:pt>
                <c:pt idx="1753">
                  <c:v>31</c:v>
                </c:pt>
                <c:pt idx="1754">
                  <c:v>44</c:v>
                </c:pt>
                <c:pt idx="1755">
                  <c:v>27</c:v>
                </c:pt>
                <c:pt idx="1756">
                  <c:v>23</c:v>
                </c:pt>
                <c:pt idx="1757">
                  <c:v>26</c:v>
                </c:pt>
                <c:pt idx="1758">
                  <c:v>38</c:v>
                </c:pt>
                <c:pt idx="1759">
                  <c:v>33</c:v>
                </c:pt>
                <c:pt idx="1760">
                  <c:v>38</c:v>
                </c:pt>
                <c:pt idx="1761">
                  <c:v>36</c:v>
                </c:pt>
                <c:pt idx="1762">
                  <c:v>36</c:v>
                </c:pt>
                <c:pt idx="1763">
                  <c:v>47</c:v>
                </c:pt>
                <c:pt idx="1764">
                  <c:v>36</c:v>
                </c:pt>
                <c:pt idx="1765">
                  <c:v>23</c:v>
                </c:pt>
                <c:pt idx="1766">
                  <c:v>36</c:v>
                </c:pt>
                <c:pt idx="1767">
                  <c:v>51</c:v>
                </c:pt>
                <c:pt idx="1768">
                  <c:v>33</c:v>
                </c:pt>
                <c:pt idx="1769">
                  <c:v>50</c:v>
                </c:pt>
                <c:pt idx="1770">
                  <c:v>32</c:v>
                </c:pt>
                <c:pt idx="1771">
                  <c:v>33</c:v>
                </c:pt>
                <c:pt idx="1772">
                  <c:v>31</c:v>
                </c:pt>
                <c:pt idx="1773">
                  <c:v>22</c:v>
                </c:pt>
                <c:pt idx="1774">
                  <c:v>43</c:v>
                </c:pt>
                <c:pt idx="1775">
                  <c:v>31</c:v>
                </c:pt>
                <c:pt idx="1776">
                  <c:v>36</c:v>
                </c:pt>
                <c:pt idx="1777">
                  <c:v>33</c:v>
                </c:pt>
                <c:pt idx="1778">
                  <c:v>35</c:v>
                </c:pt>
                <c:pt idx="1779">
                  <c:v>38</c:v>
                </c:pt>
                <c:pt idx="1780">
                  <c:v>37</c:v>
                </c:pt>
                <c:pt idx="1781">
                  <c:v>27</c:v>
                </c:pt>
                <c:pt idx="1782">
                  <c:v>35</c:v>
                </c:pt>
                <c:pt idx="1783">
                  <c:v>28</c:v>
                </c:pt>
                <c:pt idx="1784">
                  <c:v>23</c:v>
                </c:pt>
                <c:pt idx="1785">
                  <c:v>50</c:v>
                </c:pt>
                <c:pt idx="1786">
                  <c:v>44</c:v>
                </c:pt>
                <c:pt idx="1787">
                  <c:v>29</c:v>
                </c:pt>
                <c:pt idx="1788">
                  <c:v>40</c:v>
                </c:pt>
                <c:pt idx="1789">
                  <c:v>32</c:v>
                </c:pt>
                <c:pt idx="1790">
                  <c:v>23</c:v>
                </c:pt>
                <c:pt idx="1791">
                  <c:v>22</c:v>
                </c:pt>
                <c:pt idx="1792">
                  <c:v>28</c:v>
                </c:pt>
                <c:pt idx="1793">
                  <c:v>43</c:v>
                </c:pt>
                <c:pt idx="1794">
                  <c:v>46</c:v>
                </c:pt>
                <c:pt idx="1795">
                  <c:v>34</c:v>
                </c:pt>
                <c:pt idx="1796">
                  <c:v>37</c:v>
                </c:pt>
                <c:pt idx="1797">
                  <c:v>34</c:v>
                </c:pt>
                <c:pt idx="1798">
                  <c:v>35</c:v>
                </c:pt>
                <c:pt idx="1799">
                  <c:v>37</c:v>
                </c:pt>
                <c:pt idx="1800">
                  <c:v>32</c:v>
                </c:pt>
                <c:pt idx="1801">
                  <c:v>36</c:v>
                </c:pt>
                <c:pt idx="1802">
                  <c:v>37</c:v>
                </c:pt>
                <c:pt idx="1803">
                  <c:v>37</c:v>
                </c:pt>
                <c:pt idx="1804">
                  <c:v>19</c:v>
                </c:pt>
                <c:pt idx="1805">
                  <c:v>33</c:v>
                </c:pt>
                <c:pt idx="1806">
                  <c:v>38</c:v>
                </c:pt>
                <c:pt idx="1807">
                  <c:v>44</c:v>
                </c:pt>
                <c:pt idx="1808">
                  <c:v>30</c:v>
                </c:pt>
                <c:pt idx="1809">
                  <c:v>32</c:v>
                </c:pt>
                <c:pt idx="1810">
                  <c:v>32</c:v>
                </c:pt>
                <c:pt idx="1811">
                  <c:v>43</c:v>
                </c:pt>
                <c:pt idx="1812">
                  <c:v>46</c:v>
                </c:pt>
                <c:pt idx="1813">
                  <c:v>21</c:v>
                </c:pt>
                <c:pt idx="1814">
                  <c:v>34</c:v>
                </c:pt>
                <c:pt idx="1815">
                  <c:v>21</c:v>
                </c:pt>
                <c:pt idx="1816">
                  <c:v>45</c:v>
                </c:pt>
                <c:pt idx="1817">
                  <c:v>34</c:v>
                </c:pt>
                <c:pt idx="1818">
                  <c:v>34</c:v>
                </c:pt>
                <c:pt idx="1819">
                  <c:v>34</c:v>
                </c:pt>
                <c:pt idx="1820">
                  <c:v>28</c:v>
                </c:pt>
                <c:pt idx="1821">
                  <c:v>39</c:v>
                </c:pt>
                <c:pt idx="1822">
                  <c:v>26</c:v>
                </c:pt>
                <c:pt idx="1823">
                  <c:v>24</c:v>
                </c:pt>
                <c:pt idx="1824">
                  <c:v>35</c:v>
                </c:pt>
                <c:pt idx="1825">
                  <c:v>27</c:v>
                </c:pt>
                <c:pt idx="1826">
                  <c:v>34</c:v>
                </c:pt>
                <c:pt idx="1827">
                  <c:v>19</c:v>
                </c:pt>
                <c:pt idx="1828">
                  <c:v>33</c:v>
                </c:pt>
                <c:pt idx="1829">
                  <c:v>36</c:v>
                </c:pt>
                <c:pt idx="1830">
                  <c:v>31</c:v>
                </c:pt>
                <c:pt idx="1831">
                  <c:v>32</c:v>
                </c:pt>
                <c:pt idx="1832">
                  <c:v>35</c:v>
                </c:pt>
                <c:pt idx="1833">
                  <c:v>36</c:v>
                </c:pt>
                <c:pt idx="1834">
                  <c:v>21</c:v>
                </c:pt>
                <c:pt idx="1835">
                  <c:v>44</c:v>
                </c:pt>
                <c:pt idx="1836">
                  <c:v>42</c:v>
                </c:pt>
                <c:pt idx="1837">
                  <c:v>27</c:v>
                </c:pt>
                <c:pt idx="1838">
                  <c:v>36</c:v>
                </c:pt>
                <c:pt idx="1839">
                  <c:v>32</c:v>
                </c:pt>
                <c:pt idx="1840">
                  <c:v>20</c:v>
                </c:pt>
                <c:pt idx="1841">
                  <c:v>24</c:v>
                </c:pt>
                <c:pt idx="1842">
                  <c:v>33</c:v>
                </c:pt>
                <c:pt idx="1843">
                  <c:v>34</c:v>
                </c:pt>
                <c:pt idx="1844">
                  <c:v>34</c:v>
                </c:pt>
                <c:pt idx="1845">
                  <c:v>30</c:v>
                </c:pt>
                <c:pt idx="1846">
                  <c:v>33</c:v>
                </c:pt>
                <c:pt idx="1847">
                  <c:v>30</c:v>
                </c:pt>
                <c:pt idx="1848">
                  <c:v>30</c:v>
                </c:pt>
                <c:pt idx="1849">
                  <c:v>30</c:v>
                </c:pt>
                <c:pt idx="1850">
                  <c:v>31</c:v>
                </c:pt>
                <c:pt idx="1851">
                  <c:v>29</c:v>
                </c:pt>
                <c:pt idx="1852">
                  <c:v>32</c:v>
                </c:pt>
                <c:pt idx="1853">
                  <c:v>36</c:v>
                </c:pt>
                <c:pt idx="1854">
                  <c:v>38</c:v>
                </c:pt>
                <c:pt idx="1855">
                  <c:v>38</c:v>
                </c:pt>
                <c:pt idx="1856">
                  <c:v>36</c:v>
                </c:pt>
                <c:pt idx="1857">
                  <c:v>42</c:v>
                </c:pt>
                <c:pt idx="1858">
                  <c:v>26</c:v>
                </c:pt>
                <c:pt idx="1859">
                  <c:v>34</c:v>
                </c:pt>
                <c:pt idx="1860">
                  <c:v>33</c:v>
                </c:pt>
                <c:pt idx="1861">
                  <c:v>30</c:v>
                </c:pt>
                <c:pt idx="1862">
                  <c:v>33</c:v>
                </c:pt>
                <c:pt idx="1863">
                  <c:v>30</c:v>
                </c:pt>
                <c:pt idx="1864">
                  <c:v>30</c:v>
                </c:pt>
                <c:pt idx="1865">
                  <c:v>35</c:v>
                </c:pt>
                <c:pt idx="1866">
                  <c:v>23</c:v>
                </c:pt>
                <c:pt idx="1867">
                  <c:v>21</c:v>
                </c:pt>
                <c:pt idx="1868">
                  <c:v>32</c:v>
                </c:pt>
                <c:pt idx="1869">
                  <c:v>40</c:v>
                </c:pt>
                <c:pt idx="1870">
                  <c:v>29</c:v>
                </c:pt>
                <c:pt idx="1871">
                  <c:v>42</c:v>
                </c:pt>
                <c:pt idx="1872">
                  <c:v>32</c:v>
                </c:pt>
                <c:pt idx="1873">
                  <c:v>33</c:v>
                </c:pt>
                <c:pt idx="1874">
                  <c:v>32</c:v>
                </c:pt>
                <c:pt idx="1875">
                  <c:v>25</c:v>
                </c:pt>
                <c:pt idx="1876">
                  <c:v>27</c:v>
                </c:pt>
                <c:pt idx="1877">
                  <c:v>29</c:v>
                </c:pt>
                <c:pt idx="1878">
                  <c:v>35</c:v>
                </c:pt>
                <c:pt idx="1879">
                  <c:v>40</c:v>
                </c:pt>
                <c:pt idx="1880">
                  <c:v>25</c:v>
                </c:pt>
                <c:pt idx="1881">
                  <c:v>32</c:v>
                </c:pt>
                <c:pt idx="1882">
                  <c:v>32</c:v>
                </c:pt>
                <c:pt idx="1883">
                  <c:v>32</c:v>
                </c:pt>
                <c:pt idx="1884">
                  <c:v>33</c:v>
                </c:pt>
                <c:pt idx="1885">
                  <c:v>30</c:v>
                </c:pt>
                <c:pt idx="1886">
                  <c:v>33</c:v>
                </c:pt>
                <c:pt idx="1887">
                  <c:v>33</c:v>
                </c:pt>
                <c:pt idx="1888">
                  <c:v>22</c:v>
                </c:pt>
                <c:pt idx="1889">
                  <c:v>41</c:v>
                </c:pt>
                <c:pt idx="1890">
                  <c:v>29</c:v>
                </c:pt>
                <c:pt idx="1891">
                  <c:v>31</c:v>
                </c:pt>
                <c:pt idx="1892">
                  <c:v>35</c:v>
                </c:pt>
                <c:pt idx="1893">
                  <c:v>30</c:v>
                </c:pt>
                <c:pt idx="1894">
                  <c:v>41</c:v>
                </c:pt>
                <c:pt idx="1895">
                  <c:v>40</c:v>
                </c:pt>
                <c:pt idx="1896">
                  <c:v>32</c:v>
                </c:pt>
                <c:pt idx="1897">
                  <c:v>24</c:v>
                </c:pt>
                <c:pt idx="1898">
                  <c:v>35</c:v>
                </c:pt>
                <c:pt idx="1899">
                  <c:v>34</c:v>
                </c:pt>
                <c:pt idx="1900">
                  <c:v>33</c:v>
                </c:pt>
                <c:pt idx="1901">
                  <c:v>28</c:v>
                </c:pt>
                <c:pt idx="1902">
                  <c:v>28</c:v>
                </c:pt>
                <c:pt idx="1903">
                  <c:v>34</c:v>
                </c:pt>
                <c:pt idx="1904">
                  <c:v>29</c:v>
                </c:pt>
                <c:pt idx="1905">
                  <c:v>25</c:v>
                </c:pt>
                <c:pt idx="1906">
                  <c:v>31</c:v>
                </c:pt>
                <c:pt idx="1907">
                  <c:v>31</c:v>
                </c:pt>
                <c:pt idx="1908">
                  <c:v>36</c:v>
                </c:pt>
                <c:pt idx="1909">
                  <c:v>22</c:v>
                </c:pt>
                <c:pt idx="1910">
                  <c:v>24</c:v>
                </c:pt>
                <c:pt idx="1911">
                  <c:v>39</c:v>
                </c:pt>
                <c:pt idx="1912">
                  <c:v>26</c:v>
                </c:pt>
                <c:pt idx="1913">
                  <c:v>43</c:v>
                </c:pt>
                <c:pt idx="1914">
                  <c:v>31</c:v>
                </c:pt>
                <c:pt idx="1915">
                  <c:v>20</c:v>
                </c:pt>
                <c:pt idx="1916">
                  <c:v>28</c:v>
                </c:pt>
                <c:pt idx="1917">
                  <c:v>33</c:v>
                </c:pt>
                <c:pt idx="1918">
                  <c:v>34</c:v>
                </c:pt>
                <c:pt idx="1919">
                  <c:v>23</c:v>
                </c:pt>
                <c:pt idx="1920">
                  <c:v>23</c:v>
                </c:pt>
                <c:pt idx="1921">
                  <c:v>33</c:v>
                </c:pt>
                <c:pt idx="1922">
                  <c:v>30</c:v>
                </c:pt>
                <c:pt idx="1923">
                  <c:v>43</c:v>
                </c:pt>
                <c:pt idx="1924">
                  <c:v>25</c:v>
                </c:pt>
                <c:pt idx="1925">
                  <c:v>36</c:v>
                </c:pt>
                <c:pt idx="1926">
                  <c:v>42</c:v>
                </c:pt>
                <c:pt idx="1927">
                  <c:v>37</c:v>
                </c:pt>
                <c:pt idx="1928">
                  <c:v>29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38</c:v>
                </c:pt>
                <c:pt idx="1933">
                  <c:v>31</c:v>
                </c:pt>
                <c:pt idx="1934">
                  <c:v>30</c:v>
                </c:pt>
                <c:pt idx="1935">
                  <c:v>37</c:v>
                </c:pt>
                <c:pt idx="1936">
                  <c:v>20</c:v>
                </c:pt>
                <c:pt idx="1937">
                  <c:v>34</c:v>
                </c:pt>
                <c:pt idx="1938">
                  <c:v>36</c:v>
                </c:pt>
                <c:pt idx="1939">
                  <c:v>29</c:v>
                </c:pt>
                <c:pt idx="1940">
                  <c:v>42</c:v>
                </c:pt>
                <c:pt idx="1941">
                  <c:v>21</c:v>
                </c:pt>
                <c:pt idx="1942">
                  <c:v>40</c:v>
                </c:pt>
                <c:pt idx="1943">
                  <c:v>32</c:v>
                </c:pt>
                <c:pt idx="1944">
                  <c:v>34</c:v>
                </c:pt>
                <c:pt idx="1945">
                  <c:v>31</c:v>
                </c:pt>
                <c:pt idx="1946">
                  <c:v>39</c:v>
                </c:pt>
                <c:pt idx="1947">
                  <c:v>34</c:v>
                </c:pt>
                <c:pt idx="1948">
                  <c:v>36</c:v>
                </c:pt>
                <c:pt idx="1949">
                  <c:v>25</c:v>
                </c:pt>
                <c:pt idx="1950">
                  <c:v>27</c:v>
                </c:pt>
                <c:pt idx="1951">
                  <c:v>25</c:v>
                </c:pt>
                <c:pt idx="1952">
                  <c:v>37</c:v>
                </c:pt>
                <c:pt idx="1953">
                  <c:v>23</c:v>
                </c:pt>
                <c:pt idx="1954">
                  <c:v>29</c:v>
                </c:pt>
                <c:pt idx="1955">
                  <c:v>36</c:v>
                </c:pt>
                <c:pt idx="1956">
                  <c:v>43</c:v>
                </c:pt>
                <c:pt idx="1957">
                  <c:v>29</c:v>
                </c:pt>
                <c:pt idx="1958">
                  <c:v>29</c:v>
                </c:pt>
                <c:pt idx="1959">
                  <c:v>30</c:v>
                </c:pt>
                <c:pt idx="1960">
                  <c:v>31</c:v>
                </c:pt>
                <c:pt idx="1961">
                  <c:v>36</c:v>
                </c:pt>
                <c:pt idx="1962">
                  <c:v>21</c:v>
                </c:pt>
                <c:pt idx="1963">
                  <c:v>26</c:v>
                </c:pt>
                <c:pt idx="1964">
                  <c:v>25</c:v>
                </c:pt>
                <c:pt idx="1965">
                  <c:v>28</c:v>
                </c:pt>
                <c:pt idx="1966">
                  <c:v>28</c:v>
                </c:pt>
                <c:pt idx="1967">
                  <c:v>20</c:v>
                </c:pt>
                <c:pt idx="1968">
                  <c:v>31</c:v>
                </c:pt>
                <c:pt idx="1969">
                  <c:v>21</c:v>
                </c:pt>
                <c:pt idx="1970">
                  <c:v>37</c:v>
                </c:pt>
                <c:pt idx="1971">
                  <c:v>24</c:v>
                </c:pt>
                <c:pt idx="1972">
                  <c:v>38</c:v>
                </c:pt>
                <c:pt idx="1973">
                  <c:v>22</c:v>
                </c:pt>
                <c:pt idx="1974">
                  <c:v>27</c:v>
                </c:pt>
                <c:pt idx="1975">
                  <c:v>20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27</c:v>
                </c:pt>
                <c:pt idx="1980">
                  <c:v>31</c:v>
                </c:pt>
                <c:pt idx="1981">
                  <c:v>29</c:v>
                </c:pt>
                <c:pt idx="1982">
                  <c:v>31</c:v>
                </c:pt>
                <c:pt idx="1983">
                  <c:v>33</c:v>
                </c:pt>
                <c:pt idx="1984">
                  <c:v>27</c:v>
                </c:pt>
                <c:pt idx="1985">
                  <c:v>20</c:v>
                </c:pt>
                <c:pt idx="1986">
                  <c:v>20</c:v>
                </c:pt>
                <c:pt idx="1987">
                  <c:v>27</c:v>
                </c:pt>
                <c:pt idx="1988">
                  <c:v>21</c:v>
                </c:pt>
                <c:pt idx="1989">
                  <c:v>23</c:v>
                </c:pt>
                <c:pt idx="1990">
                  <c:v>30</c:v>
                </c:pt>
                <c:pt idx="1991">
                  <c:v>29</c:v>
                </c:pt>
                <c:pt idx="1992">
                  <c:v>33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26</c:v>
                </c:pt>
                <c:pt idx="1997">
                  <c:v>27</c:v>
                </c:pt>
                <c:pt idx="1998">
                  <c:v>28</c:v>
                </c:pt>
                <c:pt idx="1999">
                  <c:v>23</c:v>
                </c:pt>
                <c:pt idx="2000">
                  <c:v>24</c:v>
                </c:pt>
                <c:pt idx="2001">
                  <c:v>28</c:v>
                </c:pt>
                <c:pt idx="2002">
                  <c:v>28</c:v>
                </c:pt>
                <c:pt idx="2003">
                  <c:v>30</c:v>
                </c:pt>
                <c:pt idx="2004">
                  <c:v>30</c:v>
                </c:pt>
                <c:pt idx="2005">
                  <c:v>23</c:v>
                </c:pt>
                <c:pt idx="2006">
                  <c:v>31</c:v>
                </c:pt>
                <c:pt idx="2007">
                  <c:v>30</c:v>
                </c:pt>
                <c:pt idx="2008">
                  <c:v>25</c:v>
                </c:pt>
                <c:pt idx="2009">
                  <c:v>37</c:v>
                </c:pt>
                <c:pt idx="2010">
                  <c:v>23</c:v>
                </c:pt>
                <c:pt idx="2011">
                  <c:v>29</c:v>
                </c:pt>
                <c:pt idx="2012">
                  <c:v>35</c:v>
                </c:pt>
                <c:pt idx="2013">
                  <c:v>30</c:v>
                </c:pt>
                <c:pt idx="2014">
                  <c:v>22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36</c:v>
                </c:pt>
                <c:pt idx="2020">
                  <c:v>21</c:v>
                </c:pt>
                <c:pt idx="2021">
                  <c:v>32</c:v>
                </c:pt>
                <c:pt idx="2022">
                  <c:v>37</c:v>
                </c:pt>
                <c:pt idx="2023">
                  <c:v>29</c:v>
                </c:pt>
                <c:pt idx="2024">
                  <c:v>22</c:v>
                </c:pt>
                <c:pt idx="2025">
                  <c:v>28</c:v>
                </c:pt>
                <c:pt idx="2026">
                  <c:v>21</c:v>
                </c:pt>
                <c:pt idx="2027">
                  <c:v>28</c:v>
                </c:pt>
                <c:pt idx="2028">
                  <c:v>28</c:v>
                </c:pt>
                <c:pt idx="2029">
                  <c:v>25</c:v>
                </c:pt>
                <c:pt idx="2030">
                  <c:v>24</c:v>
                </c:pt>
                <c:pt idx="2031">
                  <c:v>28</c:v>
                </c:pt>
                <c:pt idx="2032">
                  <c:v>31</c:v>
                </c:pt>
                <c:pt idx="2033">
                  <c:v>31</c:v>
                </c:pt>
                <c:pt idx="2034">
                  <c:v>26</c:v>
                </c:pt>
                <c:pt idx="2035">
                  <c:v>26</c:v>
                </c:pt>
                <c:pt idx="2036">
                  <c:v>25</c:v>
                </c:pt>
                <c:pt idx="2037">
                  <c:v>24</c:v>
                </c:pt>
                <c:pt idx="2038">
                  <c:v>21</c:v>
                </c:pt>
                <c:pt idx="2039">
                  <c:v>20</c:v>
                </c:pt>
                <c:pt idx="2040">
                  <c:v>24</c:v>
                </c:pt>
                <c:pt idx="2041">
                  <c:v>25</c:v>
                </c:pt>
                <c:pt idx="2042">
                  <c:v>19</c:v>
                </c:pt>
                <c:pt idx="2043">
                  <c:v>27</c:v>
                </c:pt>
                <c:pt idx="2044">
                  <c:v>24</c:v>
                </c:pt>
                <c:pt idx="2045">
                  <c:v>24</c:v>
                </c:pt>
                <c:pt idx="2046">
                  <c:v>23</c:v>
                </c:pt>
                <c:pt idx="2047">
                  <c:v>20</c:v>
                </c:pt>
                <c:pt idx="2048">
                  <c:v>27</c:v>
                </c:pt>
                <c:pt idx="2049">
                  <c:v>36</c:v>
                </c:pt>
                <c:pt idx="2050">
                  <c:v>27</c:v>
                </c:pt>
                <c:pt idx="2051">
                  <c:v>21</c:v>
                </c:pt>
                <c:pt idx="2052">
                  <c:v>20</c:v>
                </c:pt>
                <c:pt idx="2053">
                  <c:v>20</c:v>
                </c:pt>
                <c:pt idx="2054">
                  <c:v>21</c:v>
                </c:pt>
                <c:pt idx="2055">
                  <c:v>28</c:v>
                </c:pt>
                <c:pt idx="2056">
                  <c:v>25</c:v>
                </c:pt>
                <c:pt idx="2057">
                  <c:v>30</c:v>
                </c:pt>
                <c:pt idx="2058">
                  <c:v>30</c:v>
                </c:pt>
                <c:pt idx="2059">
                  <c:v>28</c:v>
                </c:pt>
                <c:pt idx="2060">
                  <c:v>23</c:v>
                </c:pt>
                <c:pt idx="2061">
                  <c:v>24</c:v>
                </c:pt>
                <c:pt idx="2062">
                  <c:v>27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22</c:v>
                </c:pt>
                <c:pt idx="2067">
                  <c:v>22</c:v>
                </c:pt>
                <c:pt idx="2068">
                  <c:v>32</c:v>
                </c:pt>
                <c:pt idx="2069">
                  <c:v>34</c:v>
                </c:pt>
                <c:pt idx="2070">
                  <c:v>27</c:v>
                </c:pt>
                <c:pt idx="2071">
                  <c:v>24</c:v>
                </c:pt>
                <c:pt idx="2072">
                  <c:v>27</c:v>
                </c:pt>
                <c:pt idx="2073">
                  <c:v>33</c:v>
                </c:pt>
                <c:pt idx="2074">
                  <c:v>20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22</c:v>
                </c:pt>
                <c:pt idx="2083">
                  <c:v>25</c:v>
                </c:pt>
                <c:pt idx="2084">
                  <c:v>22</c:v>
                </c:pt>
                <c:pt idx="2085">
                  <c:v>24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24</c:v>
                </c:pt>
                <c:pt idx="2090">
                  <c:v>35</c:v>
                </c:pt>
                <c:pt idx="2091">
                  <c:v>22</c:v>
                </c:pt>
                <c:pt idx="2092">
                  <c:v>26</c:v>
                </c:pt>
                <c:pt idx="2093">
                  <c:v>20</c:v>
                </c:pt>
                <c:pt idx="2094">
                  <c:v>27</c:v>
                </c:pt>
                <c:pt idx="2095">
                  <c:v>20</c:v>
                </c:pt>
                <c:pt idx="2096">
                  <c:v>27</c:v>
                </c:pt>
                <c:pt idx="2097">
                  <c:v>35</c:v>
                </c:pt>
                <c:pt idx="2098">
                  <c:v>33</c:v>
                </c:pt>
                <c:pt idx="2099">
                  <c:v>22</c:v>
                </c:pt>
                <c:pt idx="2100">
                  <c:v>22</c:v>
                </c:pt>
                <c:pt idx="2101">
                  <c:v>23</c:v>
                </c:pt>
                <c:pt idx="2102">
                  <c:v>24</c:v>
                </c:pt>
                <c:pt idx="2103">
                  <c:v>20</c:v>
                </c:pt>
                <c:pt idx="2104">
                  <c:v>19</c:v>
                </c:pt>
                <c:pt idx="2105">
                  <c:v>20</c:v>
                </c:pt>
                <c:pt idx="2106">
                  <c:v>20</c:v>
                </c:pt>
                <c:pt idx="2107">
                  <c:v>29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</c:v>
                </c:pt>
                <c:pt idx="2117">
                  <c:v>32</c:v>
                </c:pt>
                <c:pt idx="2118">
                  <c:v>30</c:v>
                </c:pt>
                <c:pt idx="2119">
                  <c:v>24</c:v>
                </c:pt>
                <c:pt idx="2120">
                  <c:v>23</c:v>
                </c:pt>
                <c:pt idx="2121">
                  <c:v>23</c:v>
                </c:pt>
                <c:pt idx="2122">
                  <c:v>24</c:v>
                </c:pt>
                <c:pt idx="2123">
                  <c:v>23</c:v>
                </c:pt>
                <c:pt idx="2124">
                  <c:v>20</c:v>
                </c:pt>
                <c:pt idx="2125">
                  <c:v>21</c:v>
                </c:pt>
                <c:pt idx="2126">
                  <c:v>27</c:v>
                </c:pt>
                <c:pt idx="2127">
                  <c:v>21</c:v>
                </c:pt>
                <c:pt idx="2128">
                  <c:v>21</c:v>
                </c:pt>
                <c:pt idx="2129">
                  <c:v>20</c:v>
                </c:pt>
                <c:pt idx="2130">
                  <c:v>21</c:v>
                </c:pt>
                <c:pt idx="2131">
                  <c:v>20</c:v>
                </c:pt>
                <c:pt idx="2132">
                  <c:v>21</c:v>
                </c:pt>
                <c:pt idx="2133">
                  <c:v>35</c:v>
                </c:pt>
                <c:pt idx="2134">
                  <c:v>22</c:v>
                </c:pt>
                <c:pt idx="2135">
                  <c:v>23</c:v>
                </c:pt>
                <c:pt idx="2136">
                  <c:v>23</c:v>
                </c:pt>
                <c:pt idx="2137">
                  <c:v>20</c:v>
                </c:pt>
                <c:pt idx="2138">
                  <c:v>24</c:v>
                </c:pt>
                <c:pt idx="2139">
                  <c:v>24</c:v>
                </c:pt>
                <c:pt idx="2140">
                  <c:v>23</c:v>
                </c:pt>
                <c:pt idx="2141">
                  <c:v>23</c:v>
                </c:pt>
                <c:pt idx="2142">
                  <c:v>23</c:v>
                </c:pt>
                <c:pt idx="2143">
                  <c:v>23</c:v>
                </c:pt>
                <c:pt idx="2144">
                  <c:v>26</c:v>
                </c:pt>
                <c:pt idx="2145">
                  <c:v>22</c:v>
                </c:pt>
                <c:pt idx="2146">
                  <c:v>25</c:v>
                </c:pt>
                <c:pt idx="2147">
                  <c:v>22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22</c:v>
                </c:pt>
                <c:pt idx="2152">
                  <c:v>22</c:v>
                </c:pt>
                <c:pt idx="2153">
                  <c:v>22</c:v>
                </c:pt>
                <c:pt idx="2154">
                  <c:v>23</c:v>
                </c:pt>
                <c:pt idx="2155">
                  <c:v>30</c:v>
                </c:pt>
                <c:pt idx="2156">
                  <c:v>23</c:v>
                </c:pt>
                <c:pt idx="2157">
                  <c:v>22</c:v>
                </c:pt>
                <c:pt idx="2158">
                  <c:v>22</c:v>
                </c:pt>
                <c:pt idx="2159">
                  <c:v>22</c:v>
                </c:pt>
                <c:pt idx="2160">
                  <c:v>22</c:v>
                </c:pt>
                <c:pt idx="2161">
                  <c:v>28</c:v>
                </c:pt>
                <c:pt idx="2162">
                  <c:v>19</c:v>
                </c:pt>
                <c:pt idx="2163">
                  <c:v>29</c:v>
                </c:pt>
                <c:pt idx="2164">
                  <c:v>21</c:v>
                </c:pt>
                <c:pt idx="2165">
                  <c:v>24</c:v>
                </c:pt>
                <c:pt idx="2166">
                  <c:v>21</c:v>
                </c:pt>
                <c:pt idx="2167">
                  <c:v>21</c:v>
                </c:pt>
                <c:pt idx="2168">
                  <c:v>25</c:v>
                </c:pt>
                <c:pt idx="2169">
                  <c:v>24</c:v>
                </c:pt>
                <c:pt idx="2170">
                  <c:v>20</c:v>
                </c:pt>
                <c:pt idx="2171">
                  <c:v>25</c:v>
                </c:pt>
                <c:pt idx="2172">
                  <c:v>21</c:v>
                </c:pt>
                <c:pt idx="2173">
                  <c:v>20</c:v>
                </c:pt>
                <c:pt idx="2174">
                  <c:v>26</c:v>
                </c:pt>
                <c:pt idx="2175">
                  <c:v>21</c:v>
                </c:pt>
                <c:pt idx="2176">
                  <c:v>21</c:v>
                </c:pt>
                <c:pt idx="2177">
                  <c:v>21</c:v>
                </c:pt>
                <c:pt idx="2178">
                  <c:v>20</c:v>
                </c:pt>
                <c:pt idx="2179">
                  <c:v>21</c:v>
                </c:pt>
                <c:pt idx="2180">
                  <c:v>21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19</c:v>
                </c:pt>
                <c:pt idx="2189">
                  <c:v>20</c:v>
                </c:pt>
                <c:pt idx="2190">
                  <c:v>19</c:v>
                </c:pt>
                <c:pt idx="2191">
                  <c:v>19</c:v>
                </c:pt>
                <c:pt idx="2192">
                  <c:v>20</c:v>
                </c:pt>
                <c:pt idx="2193">
                  <c:v>19</c:v>
                </c:pt>
                <c:pt idx="2194">
                  <c:v>19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20</c:v>
                </c:pt>
                <c:pt idx="2199">
                  <c:v>21</c:v>
                </c:pt>
                <c:pt idx="2200">
                  <c:v>21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19</c:v>
                </c:pt>
                <c:pt idx="2205">
                  <c:v>21</c:v>
                </c:pt>
                <c:pt idx="2206">
                  <c:v>21</c:v>
                </c:pt>
                <c:pt idx="2207">
                  <c:v>20</c:v>
                </c:pt>
                <c:pt idx="2208">
                  <c:v>19</c:v>
                </c:pt>
                <c:pt idx="2209">
                  <c:v>20</c:v>
                </c:pt>
                <c:pt idx="2210">
                  <c:v>21</c:v>
                </c:pt>
                <c:pt idx="2211">
                  <c:v>20</c:v>
                </c:pt>
                <c:pt idx="2212">
                  <c:v>21</c:v>
                </c:pt>
                <c:pt idx="2213">
                  <c:v>20</c:v>
                </c:pt>
                <c:pt idx="2214">
                  <c:v>20</c:v>
                </c:pt>
                <c:pt idx="2215">
                  <c:v>21</c:v>
                </c:pt>
                <c:pt idx="2216">
                  <c:v>29</c:v>
                </c:pt>
                <c:pt idx="2217">
                  <c:v>20</c:v>
                </c:pt>
                <c:pt idx="2218">
                  <c:v>19</c:v>
                </c:pt>
                <c:pt idx="2219">
                  <c:v>32</c:v>
                </c:pt>
                <c:pt idx="2220">
                  <c:v>22</c:v>
                </c:pt>
                <c:pt idx="2221">
                  <c:v>23</c:v>
                </c:pt>
                <c:pt idx="2222">
                  <c:v>23</c:v>
                </c:pt>
                <c:pt idx="2223">
                  <c:v>23</c:v>
                </c:pt>
                <c:pt idx="2224">
                  <c:v>26</c:v>
                </c:pt>
                <c:pt idx="2225">
                  <c:v>29</c:v>
                </c:pt>
                <c:pt idx="2226">
                  <c:v>27</c:v>
                </c:pt>
                <c:pt idx="2227">
                  <c:v>25</c:v>
                </c:pt>
                <c:pt idx="2228">
                  <c:v>21</c:v>
                </c:pt>
                <c:pt idx="2229">
                  <c:v>27</c:v>
                </c:pt>
                <c:pt idx="2230">
                  <c:v>24</c:v>
                </c:pt>
                <c:pt idx="2231">
                  <c:v>26</c:v>
                </c:pt>
                <c:pt idx="2232">
                  <c:v>23</c:v>
                </c:pt>
                <c:pt idx="2233">
                  <c:v>28</c:v>
                </c:pt>
                <c:pt idx="2234">
                  <c:v>27</c:v>
                </c:pt>
                <c:pt idx="2235">
                  <c:v>26</c:v>
                </c:pt>
                <c:pt idx="2236">
                  <c:v>21</c:v>
                </c:pt>
                <c:pt idx="2237">
                  <c:v>21</c:v>
                </c:pt>
                <c:pt idx="2238">
                  <c:v>25</c:v>
                </c:pt>
                <c:pt idx="2239">
                  <c:v>22</c:v>
                </c:pt>
                <c:pt idx="2240">
                  <c:v>25</c:v>
                </c:pt>
                <c:pt idx="2241">
                  <c:v>27</c:v>
                </c:pt>
                <c:pt idx="2242">
                  <c:v>29</c:v>
                </c:pt>
                <c:pt idx="2243">
                  <c:v>26</c:v>
                </c:pt>
                <c:pt idx="2244">
                  <c:v>25</c:v>
                </c:pt>
                <c:pt idx="2245">
                  <c:v>22</c:v>
                </c:pt>
                <c:pt idx="2246">
                  <c:v>24</c:v>
                </c:pt>
                <c:pt idx="2247">
                  <c:v>21</c:v>
                </c:pt>
                <c:pt idx="2248">
                  <c:v>22</c:v>
                </c:pt>
                <c:pt idx="2249">
                  <c:v>26</c:v>
                </c:pt>
                <c:pt idx="2250">
                  <c:v>24</c:v>
                </c:pt>
                <c:pt idx="2251">
                  <c:v>20</c:v>
                </c:pt>
                <c:pt idx="2252">
                  <c:v>20</c:v>
                </c:pt>
                <c:pt idx="2253">
                  <c:v>27</c:v>
                </c:pt>
                <c:pt idx="2254">
                  <c:v>21</c:v>
                </c:pt>
                <c:pt idx="2255">
                  <c:v>20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20</c:v>
                </c:pt>
                <c:pt idx="2260">
                  <c:v>27</c:v>
                </c:pt>
                <c:pt idx="2261">
                  <c:v>21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26</c:v>
                </c:pt>
                <c:pt idx="2267">
                  <c:v>21</c:v>
                </c:pt>
                <c:pt idx="2268">
                  <c:v>26</c:v>
                </c:pt>
                <c:pt idx="2269">
                  <c:v>20</c:v>
                </c:pt>
                <c:pt idx="2270">
                  <c:v>20</c:v>
                </c:pt>
                <c:pt idx="2271">
                  <c:v>28</c:v>
                </c:pt>
                <c:pt idx="2272">
                  <c:v>20</c:v>
                </c:pt>
                <c:pt idx="2273">
                  <c:v>32</c:v>
                </c:pt>
                <c:pt idx="2274">
                  <c:v>25</c:v>
                </c:pt>
                <c:pt idx="2275">
                  <c:v>22</c:v>
                </c:pt>
                <c:pt idx="2276">
                  <c:v>27</c:v>
                </c:pt>
                <c:pt idx="2277">
                  <c:v>28</c:v>
                </c:pt>
                <c:pt idx="2278">
                  <c:v>23</c:v>
                </c:pt>
                <c:pt idx="2279">
                  <c:v>22</c:v>
                </c:pt>
                <c:pt idx="2280">
                  <c:v>20</c:v>
                </c:pt>
                <c:pt idx="2281">
                  <c:v>30</c:v>
                </c:pt>
                <c:pt idx="2282">
                  <c:v>20</c:v>
                </c:pt>
                <c:pt idx="2283">
                  <c:v>21</c:v>
                </c:pt>
                <c:pt idx="2284">
                  <c:v>20</c:v>
                </c:pt>
                <c:pt idx="2285">
                  <c:v>22</c:v>
                </c:pt>
                <c:pt idx="2286">
                  <c:v>20</c:v>
                </c:pt>
                <c:pt idx="2287">
                  <c:v>23</c:v>
                </c:pt>
                <c:pt idx="2288">
                  <c:v>19</c:v>
                </c:pt>
                <c:pt idx="2289">
                  <c:v>20</c:v>
                </c:pt>
                <c:pt idx="2290">
                  <c:v>22</c:v>
                </c:pt>
                <c:pt idx="2291">
                  <c:v>19</c:v>
                </c:pt>
                <c:pt idx="2292">
                  <c:v>20</c:v>
                </c:pt>
                <c:pt idx="2293">
                  <c:v>20</c:v>
                </c:pt>
                <c:pt idx="2294">
                  <c:v>22</c:v>
                </c:pt>
                <c:pt idx="2295">
                  <c:v>20</c:v>
                </c:pt>
                <c:pt idx="2296">
                  <c:v>20</c:v>
                </c:pt>
                <c:pt idx="2297">
                  <c:v>22</c:v>
                </c:pt>
                <c:pt idx="2298">
                  <c:v>25</c:v>
                </c:pt>
                <c:pt idx="2299">
                  <c:v>27</c:v>
                </c:pt>
                <c:pt idx="2300">
                  <c:v>20</c:v>
                </c:pt>
                <c:pt idx="2301">
                  <c:v>31</c:v>
                </c:pt>
                <c:pt idx="2302">
                  <c:v>29</c:v>
                </c:pt>
                <c:pt idx="2303">
                  <c:v>22</c:v>
                </c:pt>
                <c:pt idx="2304">
                  <c:v>22</c:v>
                </c:pt>
                <c:pt idx="2305">
                  <c:v>29</c:v>
                </c:pt>
                <c:pt idx="2306">
                  <c:v>29</c:v>
                </c:pt>
                <c:pt idx="2307">
                  <c:v>25</c:v>
                </c:pt>
                <c:pt idx="2308">
                  <c:v>24</c:v>
                </c:pt>
                <c:pt idx="2309">
                  <c:v>29</c:v>
                </c:pt>
                <c:pt idx="2310">
                  <c:v>23</c:v>
                </c:pt>
                <c:pt idx="2311">
                  <c:v>29</c:v>
                </c:pt>
                <c:pt idx="2312">
                  <c:v>30</c:v>
                </c:pt>
                <c:pt idx="2313">
                  <c:v>30</c:v>
                </c:pt>
                <c:pt idx="2314">
                  <c:v>23</c:v>
                </c:pt>
                <c:pt idx="2315">
                  <c:v>20</c:v>
                </c:pt>
                <c:pt idx="2316">
                  <c:v>28</c:v>
                </c:pt>
                <c:pt idx="2317">
                  <c:v>28</c:v>
                </c:pt>
                <c:pt idx="2318">
                  <c:v>31</c:v>
                </c:pt>
                <c:pt idx="2319">
                  <c:v>28</c:v>
                </c:pt>
                <c:pt idx="2320">
                  <c:v>31</c:v>
                </c:pt>
                <c:pt idx="2321">
                  <c:v>22</c:v>
                </c:pt>
                <c:pt idx="2322">
                  <c:v>24</c:v>
                </c:pt>
                <c:pt idx="2323">
                  <c:v>24</c:v>
                </c:pt>
                <c:pt idx="2324">
                  <c:v>23</c:v>
                </c:pt>
                <c:pt idx="2325">
                  <c:v>27</c:v>
                </c:pt>
                <c:pt idx="2326">
                  <c:v>21</c:v>
                </c:pt>
                <c:pt idx="2327">
                  <c:v>29</c:v>
                </c:pt>
                <c:pt idx="2328">
                  <c:v>31</c:v>
                </c:pt>
                <c:pt idx="2329">
                  <c:v>22</c:v>
                </c:pt>
                <c:pt idx="2330">
                  <c:v>26</c:v>
                </c:pt>
                <c:pt idx="2331">
                  <c:v>32</c:v>
                </c:pt>
                <c:pt idx="2332">
                  <c:v>31</c:v>
                </c:pt>
                <c:pt idx="2333">
                  <c:v>31</c:v>
                </c:pt>
                <c:pt idx="2334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31-491A-934A-69D373413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815280"/>
        <c:axId val="552813120"/>
      </c:scatterChart>
      <c:valAx>
        <c:axId val="55281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13120"/>
        <c:crosses val="autoZero"/>
        <c:crossBetween val="midCat"/>
      </c:valAx>
      <c:valAx>
        <c:axId val="5528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1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</a:t>
            </a:r>
            <a:r>
              <a:rPr lang="en-IN" baseline="0"/>
              <a:t> VS CHARGES</a:t>
            </a:r>
            <a:r>
              <a:rPr lang="en-I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'SCATTER PLOT AND LINE'!$P$1</c:f>
              <c:strCache>
                <c:ptCount val="1"/>
                <c:pt idx="0">
                  <c:v> CHARGES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'SCATTER PLOT AND LINE'!$P$2:$P$2336</c:f>
              <c:numCache>
                <c:formatCode>_-[$$-409]* #,##0.00_ ;_-[$$-409]* \-#,##0.00\ ;_-[$$-409]* "-"??_ ;_-@_ 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51194.559999999998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48675.519999999997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46661.440000000002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45008.959999999999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43073.760000000002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42538.720000000001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41999.519999999997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41794.629999999997</c:v>
                </c:pt>
                <c:pt idx="74">
                  <c:v>41681.86</c:v>
                </c:pt>
                <c:pt idx="75">
                  <c:v>41676.080000000002</c:v>
                </c:pt>
                <c:pt idx="76">
                  <c:v>41661.599999999999</c:v>
                </c:pt>
                <c:pt idx="77">
                  <c:v>41636.199999999997</c:v>
                </c:pt>
                <c:pt idx="78">
                  <c:v>41505.15</c:v>
                </c:pt>
                <c:pt idx="79">
                  <c:v>41351.879999999997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41097.160000000003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40974.160000000003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40904.199999999997</c:v>
                </c:pt>
                <c:pt idx="92">
                  <c:v>40817.85</c:v>
                </c:pt>
                <c:pt idx="93">
                  <c:v>40720.550000000003</c:v>
                </c:pt>
                <c:pt idx="94">
                  <c:v>40692.910000000003</c:v>
                </c:pt>
                <c:pt idx="95">
                  <c:v>40590.550000000003</c:v>
                </c:pt>
                <c:pt idx="96">
                  <c:v>40419.019999999997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40284.379999999997</c:v>
                </c:pt>
                <c:pt idx="100">
                  <c:v>40273.65</c:v>
                </c:pt>
                <c:pt idx="101">
                  <c:v>40208.559999999998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40069.440000000002</c:v>
                </c:pt>
                <c:pt idx="106">
                  <c:v>40054.730000000003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39963.120000000003</c:v>
                </c:pt>
                <c:pt idx="110">
                  <c:v>39871.699999999997</c:v>
                </c:pt>
                <c:pt idx="111">
                  <c:v>39865.699999999997</c:v>
                </c:pt>
                <c:pt idx="112">
                  <c:v>39836.519999999997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39725.519999999997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39611.760000000002</c:v>
                </c:pt>
                <c:pt idx="120">
                  <c:v>39597.410000000003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39315.279999999999</c:v>
                </c:pt>
                <c:pt idx="125">
                  <c:v>39241.440000000002</c:v>
                </c:pt>
                <c:pt idx="126">
                  <c:v>39221.120000000003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38998.550000000003</c:v>
                </c:pt>
                <c:pt idx="130">
                  <c:v>38947.43</c:v>
                </c:pt>
                <c:pt idx="131">
                  <c:v>38932.559999999998</c:v>
                </c:pt>
                <c:pt idx="132">
                  <c:v>38924.04</c:v>
                </c:pt>
                <c:pt idx="133">
                  <c:v>38893.360000000001</c:v>
                </c:pt>
                <c:pt idx="134">
                  <c:v>38869.25</c:v>
                </c:pt>
                <c:pt idx="135">
                  <c:v>38836.980000000003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38740.120000000003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38652.089999999997</c:v>
                </c:pt>
                <c:pt idx="142">
                  <c:v>38511.629999999997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38313.129999999997</c:v>
                </c:pt>
                <c:pt idx="148">
                  <c:v>38282.75</c:v>
                </c:pt>
                <c:pt idx="149">
                  <c:v>38245.589999999997</c:v>
                </c:pt>
                <c:pt idx="150">
                  <c:v>38241.74</c:v>
                </c:pt>
                <c:pt idx="151">
                  <c:v>38237.339999999997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37800.980000000003</c:v>
                </c:pt>
                <c:pt idx="156">
                  <c:v>37742.58</c:v>
                </c:pt>
                <c:pt idx="157">
                  <c:v>37735.199999999997</c:v>
                </c:pt>
                <c:pt idx="158">
                  <c:v>37701.879999999997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37484.449999999997</c:v>
                </c:pt>
                <c:pt idx="163">
                  <c:v>37465.339999999997</c:v>
                </c:pt>
                <c:pt idx="164">
                  <c:v>37425.94</c:v>
                </c:pt>
                <c:pt idx="165">
                  <c:v>37277.269999999997</c:v>
                </c:pt>
                <c:pt idx="166">
                  <c:v>37272.339999999997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37165.160000000003</c:v>
                </c:pt>
                <c:pt idx="170">
                  <c:v>37133.9</c:v>
                </c:pt>
                <c:pt idx="171">
                  <c:v>37079.370000000003</c:v>
                </c:pt>
                <c:pt idx="172">
                  <c:v>37076.370000000003</c:v>
                </c:pt>
                <c:pt idx="173">
                  <c:v>37040.879999999997</c:v>
                </c:pt>
                <c:pt idx="174">
                  <c:v>36976.449999999997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36898.730000000003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36786.370000000003</c:v>
                </c:pt>
                <c:pt idx="185">
                  <c:v>36580.28</c:v>
                </c:pt>
                <c:pt idx="186">
                  <c:v>36572.800000000003</c:v>
                </c:pt>
                <c:pt idx="187">
                  <c:v>36541.550000000003</c:v>
                </c:pt>
                <c:pt idx="188">
                  <c:v>36445.550000000003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36332.449999999997</c:v>
                </c:pt>
                <c:pt idx="192">
                  <c:v>36314.050000000003</c:v>
                </c:pt>
                <c:pt idx="193">
                  <c:v>36307.800000000003</c:v>
                </c:pt>
                <c:pt idx="194">
                  <c:v>36219.410000000003</c:v>
                </c:pt>
                <c:pt idx="195">
                  <c:v>36197.699999999997</c:v>
                </c:pt>
                <c:pt idx="196">
                  <c:v>36189.1</c:v>
                </c:pt>
                <c:pt idx="197">
                  <c:v>36182.870000000003</c:v>
                </c:pt>
                <c:pt idx="198">
                  <c:v>36149.480000000003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36074.339999999997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35883.269999999997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35595.589999999997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35345.730000000003</c:v>
                </c:pt>
                <c:pt idx="218">
                  <c:v>35315.96</c:v>
                </c:pt>
                <c:pt idx="219">
                  <c:v>35302.089999999997</c:v>
                </c:pt>
                <c:pt idx="220">
                  <c:v>35160.129999999997</c:v>
                </c:pt>
                <c:pt idx="221">
                  <c:v>35147.53</c:v>
                </c:pt>
                <c:pt idx="222">
                  <c:v>35069.370000000003</c:v>
                </c:pt>
                <c:pt idx="223">
                  <c:v>35050.620000000003</c:v>
                </c:pt>
                <c:pt idx="224">
                  <c:v>35000.730000000003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34838.870000000003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34779.620000000003</c:v>
                </c:pt>
                <c:pt idx="233">
                  <c:v>34672.15</c:v>
                </c:pt>
                <c:pt idx="234">
                  <c:v>34617.839999999997</c:v>
                </c:pt>
                <c:pt idx="235">
                  <c:v>34543.39</c:v>
                </c:pt>
                <c:pt idx="236">
                  <c:v>34472.839999999997</c:v>
                </c:pt>
                <c:pt idx="237">
                  <c:v>34456.269999999997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34293.120000000003</c:v>
                </c:pt>
                <c:pt idx="242">
                  <c:v>34289.43</c:v>
                </c:pt>
                <c:pt idx="243">
                  <c:v>34254.050000000003</c:v>
                </c:pt>
                <c:pt idx="244">
                  <c:v>34218.019999999997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34166.269999999997</c:v>
                </c:pt>
                <c:pt idx="248">
                  <c:v>34084.68</c:v>
                </c:pt>
                <c:pt idx="249">
                  <c:v>34053.360000000001</c:v>
                </c:pt>
                <c:pt idx="250">
                  <c:v>33975.47</c:v>
                </c:pt>
                <c:pt idx="251">
                  <c:v>33907.550000000003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33707.550000000003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33344.449999999997</c:v>
                </c:pt>
                <c:pt idx="264">
                  <c:v>33307.550000000003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33090.660000000003</c:v>
                </c:pt>
                <c:pt idx="268">
                  <c:v>33074.94</c:v>
                </c:pt>
                <c:pt idx="269">
                  <c:v>33057.230000000003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32947.629999999997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32686.080000000002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31743.919999999998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31234.560000000001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30284.639999999999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29816.639999999999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29352.560000000001</c:v>
                </c:pt>
                <c:pt idx="337">
                  <c:v>29330.98</c:v>
                </c:pt>
                <c:pt idx="338">
                  <c:v>29227.599999999999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29141.360000000001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27619.360000000001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27236.959999999999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27080.639999999999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26912.560000000001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24795.040000000001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23082.959999999999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21882.400000000001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21677.279999999999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20893.060000000001</c:v>
                </c:pt>
                <c:pt idx="476">
                  <c:v>20878.78</c:v>
                </c:pt>
                <c:pt idx="477">
                  <c:v>20781.490000000002</c:v>
                </c:pt>
                <c:pt idx="478">
                  <c:v>20773.63</c:v>
                </c:pt>
                <c:pt idx="479">
                  <c:v>20745.990000000002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20446.849999999999</c:v>
                </c:pt>
                <c:pt idx="485">
                  <c:v>20420.599999999999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20277.810000000001</c:v>
                </c:pt>
                <c:pt idx="489">
                  <c:v>20253.84</c:v>
                </c:pt>
                <c:pt idx="490">
                  <c:v>20234.849999999999</c:v>
                </c:pt>
                <c:pt idx="491">
                  <c:v>20177.669999999998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19719.689999999999</c:v>
                </c:pt>
                <c:pt idx="501">
                  <c:v>19673.34</c:v>
                </c:pt>
                <c:pt idx="502">
                  <c:v>19594.810000000001</c:v>
                </c:pt>
                <c:pt idx="503">
                  <c:v>19551.34</c:v>
                </c:pt>
                <c:pt idx="504">
                  <c:v>19539.240000000002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19442.349999999999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19321.060000000001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19199.939999999999</c:v>
                </c:pt>
                <c:pt idx="516">
                  <c:v>19144.580000000002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19023.259999999998</c:v>
                </c:pt>
                <c:pt idx="520">
                  <c:v>18972.5</c:v>
                </c:pt>
                <c:pt idx="521">
                  <c:v>18963.169999999998</c:v>
                </c:pt>
                <c:pt idx="522">
                  <c:v>18955.22</c:v>
                </c:pt>
                <c:pt idx="523">
                  <c:v>18954.560000000001</c:v>
                </c:pt>
                <c:pt idx="524">
                  <c:v>18932.810000000001</c:v>
                </c:pt>
                <c:pt idx="525">
                  <c:v>18903.490000000002</c:v>
                </c:pt>
                <c:pt idx="526">
                  <c:v>18883.330000000002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18806.150000000001</c:v>
                </c:pt>
                <c:pt idx="530">
                  <c:v>18804.75</c:v>
                </c:pt>
                <c:pt idx="531">
                  <c:v>18767.740000000002</c:v>
                </c:pt>
                <c:pt idx="532">
                  <c:v>18765.88</c:v>
                </c:pt>
                <c:pt idx="533">
                  <c:v>18694.689999999999</c:v>
                </c:pt>
                <c:pt idx="534">
                  <c:v>18682.740000000002</c:v>
                </c:pt>
                <c:pt idx="535">
                  <c:v>18648.419999999998</c:v>
                </c:pt>
                <c:pt idx="536">
                  <c:v>18608.259999999998</c:v>
                </c:pt>
                <c:pt idx="537">
                  <c:v>18443.11</c:v>
                </c:pt>
                <c:pt idx="538">
                  <c:v>18328.240000000002</c:v>
                </c:pt>
                <c:pt idx="539">
                  <c:v>18310.740000000002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18031.189999999999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17882.669999999998</c:v>
                </c:pt>
                <c:pt idx="553">
                  <c:v>17878.900000000001</c:v>
                </c:pt>
                <c:pt idx="554">
                  <c:v>17862.919999999998</c:v>
                </c:pt>
                <c:pt idx="555">
                  <c:v>17832.599999999999</c:v>
                </c:pt>
                <c:pt idx="556">
                  <c:v>17779.939999999999</c:v>
                </c:pt>
                <c:pt idx="557">
                  <c:v>17777.73</c:v>
                </c:pt>
                <c:pt idx="558">
                  <c:v>17748.509999999998</c:v>
                </c:pt>
                <c:pt idx="559">
                  <c:v>17663.14</c:v>
                </c:pt>
                <c:pt idx="560">
                  <c:v>17626.240000000002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17505.650000000001</c:v>
                </c:pt>
                <c:pt idx="566">
                  <c:v>17496.310000000001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17337.580000000002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17081.080000000002</c:v>
                </c:pt>
                <c:pt idx="580">
                  <c:v>17043.34</c:v>
                </c:pt>
                <c:pt idx="581">
                  <c:v>17016.009999999998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16884.919999999998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16779.400000000001</c:v>
                </c:pt>
                <c:pt idx="589">
                  <c:v>16776.3</c:v>
                </c:pt>
                <c:pt idx="590">
                  <c:v>16770.990000000002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16420.490000000002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10450.549999999999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10325.209999999999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10310.780000000001</c:v>
                </c:pt>
                <c:pt idx="1098">
                  <c:v>10308.040000000001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10269.459999999999</c:v>
                </c:pt>
                <c:pt idx="1102">
                  <c:v>10264.44</c:v>
                </c:pt>
                <c:pt idx="1103">
                  <c:v>10259.129999999999</c:v>
                </c:pt>
                <c:pt idx="1104">
                  <c:v>10231.5</c:v>
                </c:pt>
                <c:pt idx="1105">
                  <c:v>10226.280000000001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10160.870000000001</c:v>
                </c:pt>
                <c:pt idx="1110">
                  <c:v>10156.780000000001</c:v>
                </c:pt>
                <c:pt idx="1111">
                  <c:v>10146.129999999999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10107.219999999999</c:v>
                </c:pt>
                <c:pt idx="1117">
                  <c:v>10106.129999999999</c:v>
                </c:pt>
                <c:pt idx="1118">
                  <c:v>10096.969999999999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9991.0400000000009</c:v>
                </c:pt>
                <c:pt idx="1126">
                  <c:v>9964.06</c:v>
                </c:pt>
                <c:pt idx="1127">
                  <c:v>9957.7199999999993</c:v>
                </c:pt>
                <c:pt idx="1128">
                  <c:v>9933.44</c:v>
                </c:pt>
                <c:pt idx="1129">
                  <c:v>9931.9599999999991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9872.7000000000007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9866.2999999999993</c:v>
                </c:pt>
                <c:pt idx="1142">
                  <c:v>9863.4699999999993</c:v>
                </c:pt>
                <c:pt idx="1143">
                  <c:v>9861.0300000000007</c:v>
                </c:pt>
                <c:pt idx="1144">
                  <c:v>9855.1299999999992</c:v>
                </c:pt>
                <c:pt idx="1145">
                  <c:v>9850.43</c:v>
                </c:pt>
                <c:pt idx="1146">
                  <c:v>9844.4500000000007</c:v>
                </c:pt>
                <c:pt idx="1147">
                  <c:v>9836.2099999999991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9788.8700000000008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9724.5300000000007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9710.7099999999991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9684.2900000000009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9634.5400000000009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9630.2999999999993</c:v>
                </c:pt>
                <c:pt idx="1170">
                  <c:v>9628.7900000000009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9597.6299999999992</c:v>
                </c:pt>
                <c:pt idx="1176">
                  <c:v>9584.0400000000009</c:v>
                </c:pt>
                <c:pt idx="1177">
                  <c:v>9583.89</c:v>
                </c:pt>
                <c:pt idx="1178">
                  <c:v>9582.5400000000009</c:v>
                </c:pt>
                <c:pt idx="1179">
                  <c:v>9566.99</c:v>
                </c:pt>
                <c:pt idx="1180">
                  <c:v>9563.0300000000007</c:v>
                </c:pt>
                <c:pt idx="1181">
                  <c:v>9549.57</c:v>
                </c:pt>
                <c:pt idx="1182">
                  <c:v>9541.7000000000007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9447.3799999999992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9377.4500000000007</c:v>
                </c:pt>
                <c:pt idx="1202">
                  <c:v>9361.33</c:v>
                </c:pt>
                <c:pt idx="1203">
                  <c:v>9344.2000000000007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9304.7000000000007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9288.0300000000007</c:v>
                </c:pt>
                <c:pt idx="1212">
                  <c:v>9285.8700000000008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9264.7999999999993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9140.9500000000007</c:v>
                </c:pt>
                <c:pt idx="1229">
                  <c:v>9101.7999999999993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9048.0300000000007</c:v>
                </c:pt>
                <c:pt idx="1234">
                  <c:v>9010.2000000000007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8965.7999999999993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8944.1200000000008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8908.4699999999993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8827.2099999999991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8823.2800000000007</c:v>
                </c:pt>
                <c:pt idx="1256">
                  <c:v>8821.8799999999992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8782.4699999999993</c:v>
                </c:pt>
                <c:pt idx="1260">
                  <c:v>8765.25</c:v>
                </c:pt>
                <c:pt idx="1261">
                  <c:v>8760.1200000000008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8703.4599999999991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8627.5400000000009</c:v>
                </c:pt>
                <c:pt idx="1271">
                  <c:v>8615.2999999999993</c:v>
                </c:pt>
                <c:pt idx="1272">
                  <c:v>8606.2199999999993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8582.2999999999993</c:v>
                </c:pt>
                <c:pt idx="1279">
                  <c:v>8573.2999999999993</c:v>
                </c:pt>
                <c:pt idx="1280">
                  <c:v>8572.0400000000009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8538.2900000000009</c:v>
                </c:pt>
                <c:pt idx="1288">
                  <c:v>8534.67</c:v>
                </c:pt>
                <c:pt idx="1289">
                  <c:v>8527.5300000000007</c:v>
                </c:pt>
                <c:pt idx="1290">
                  <c:v>8522</c:v>
                </c:pt>
                <c:pt idx="1291">
                  <c:v>8520.0300000000007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8444.4699999999993</c:v>
                </c:pt>
                <c:pt idx="1300">
                  <c:v>8442.67</c:v>
                </c:pt>
                <c:pt idx="1301">
                  <c:v>8440.0499999999993</c:v>
                </c:pt>
                <c:pt idx="1302">
                  <c:v>8428.07</c:v>
                </c:pt>
                <c:pt idx="1303">
                  <c:v>8413.4599999999991</c:v>
                </c:pt>
                <c:pt idx="1304">
                  <c:v>8410.0499999999993</c:v>
                </c:pt>
                <c:pt idx="1305">
                  <c:v>8400.01</c:v>
                </c:pt>
                <c:pt idx="1306">
                  <c:v>8396.6200000000008</c:v>
                </c:pt>
                <c:pt idx="1307">
                  <c:v>8355.5400000000009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8334.4599999999991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8302.5400000000009</c:v>
                </c:pt>
                <c:pt idx="1315">
                  <c:v>8283.68</c:v>
                </c:pt>
                <c:pt idx="1316">
                  <c:v>8280.6200000000008</c:v>
                </c:pt>
                <c:pt idx="1317">
                  <c:v>8277.52</c:v>
                </c:pt>
                <c:pt idx="1318">
                  <c:v>8271.4599999999991</c:v>
                </c:pt>
                <c:pt idx="1319">
                  <c:v>8269.0400000000009</c:v>
                </c:pt>
                <c:pt idx="1320">
                  <c:v>8268</c:v>
                </c:pt>
                <c:pt idx="1321">
                  <c:v>8252.2800000000007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8219.2000000000007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5240.7700000000004</c:v>
                </c:pt>
                <c:pt idx="1733">
                  <c:v>5227.99</c:v>
                </c:pt>
                <c:pt idx="1734">
                  <c:v>5216.4799999999996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5198.6899999999996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5124.1899999999996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5080.1000000000004</c:v>
                </c:pt>
                <c:pt idx="1752">
                  <c:v>5077.1899999999996</c:v>
                </c:pt>
                <c:pt idx="1753">
                  <c:v>5059.5600000000004</c:v>
                </c:pt>
                <c:pt idx="1754">
                  <c:v>5054.05</c:v>
                </c:pt>
                <c:pt idx="1755">
                  <c:v>5045.1499999999996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5034.1000000000004</c:v>
                </c:pt>
                <c:pt idx="1759">
                  <c:v>5031.2700000000004</c:v>
                </c:pt>
                <c:pt idx="1760">
                  <c:v>5028.1499999999996</c:v>
                </c:pt>
                <c:pt idx="1761">
                  <c:v>5012.47</c:v>
                </c:pt>
                <c:pt idx="1762">
                  <c:v>5003.8500000000004</c:v>
                </c:pt>
                <c:pt idx="1763">
                  <c:v>5003.7700000000004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4942.0600000000004</c:v>
                </c:pt>
                <c:pt idx="1770">
                  <c:v>4934.71</c:v>
                </c:pt>
                <c:pt idx="1771">
                  <c:v>4931.6499999999996</c:v>
                </c:pt>
                <c:pt idx="1772">
                  <c:v>4922.92</c:v>
                </c:pt>
                <c:pt idx="1773">
                  <c:v>4915.0600000000004</c:v>
                </c:pt>
                <c:pt idx="1774">
                  <c:v>4911.8900000000003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4894.3900000000003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4877.9799999999996</c:v>
                </c:pt>
                <c:pt idx="1782">
                  <c:v>4859.8900000000003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4827.8999999999996</c:v>
                </c:pt>
                <c:pt idx="1793">
                  <c:v>4827.1000000000004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4779.6000000000004</c:v>
                </c:pt>
                <c:pt idx="1798">
                  <c:v>4766.0200000000004</c:v>
                </c:pt>
                <c:pt idx="1799">
                  <c:v>4762.33</c:v>
                </c:pt>
                <c:pt idx="1800">
                  <c:v>4753.6400000000003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4738.2700000000004</c:v>
                </c:pt>
                <c:pt idx="1806">
                  <c:v>4734.6400000000003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4719.5200000000004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4686.3900000000003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4673.3900000000003</c:v>
                </c:pt>
                <c:pt idx="1818">
                  <c:v>4670.6400000000003</c:v>
                </c:pt>
                <c:pt idx="1819">
                  <c:v>4667.6099999999997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4564.1899999999996</c:v>
                </c:pt>
                <c:pt idx="1826">
                  <c:v>4562.84</c:v>
                </c:pt>
                <c:pt idx="1827">
                  <c:v>4561.1899999999996</c:v>
                </c:pt>
                <c:pt idx="1828">
                  <c:v>4544.2299999999996</c:v>
                </c:pt>
                <c:pt idx="1829">
                  <c:v>4536.26</c:v>
                </c:pt>
                <c:pt idx="1830">
                  <c:v>4529.4799999999996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4518.7700000000004</c:v>
                </c:pt>
                <c:pt idx="1834">
                  <c:v>4518.3999999999996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4454.3999999999996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4433.3900000000003</c:v>
                </c:pt>
                <c:pt idx="1851">
                  <c:v>4428.8900000000003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4402.2299999999996</c:v>
                </c:pt>
                <c:pt idx="1855">
                  <c:v>4399.7299999999996</c:v>
                </c:pt>
                <c:pt idx="1856">
                  <c:v>4397.3100000000004</c:v>
                </c:pt>
                <c:pt idx="1857">
                  <c:v>4392.7</c:v>
                </c:pt>
                <c:pt idx="1858">
                  <c:v>4391.6499999999996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4347.0200000000004</c:v>
                </c:pt>
                <c:pt idx="1863">
                  <c:v>4340.4399999999996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4296.2700000000004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4239.8900000000003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4189.1099999999997</c:v>
                </c:pt>
                <c:pt idx="1877">
                  <c:v>4188.7299999999996</c:v>
                </c:pt>
                <c:pt idx="1878">
                  <c:v>4185.1000000000004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4137.5200000000004</c:v>
                </c:pt>
                <c:pt idx="1884">
                  <c:v>4134.08</c:v>
                </c:pt>
                <c:pt idx="1885">
                  <c:v>4133.6400000000003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2597.7800000000002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2566.4699999999998</c:v>
                </c:pt>
                <c:pt idx="2068">
                  <c:v>2545.6799999999998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2527.8200000000002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2500.9299999999998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2483.7399999999998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2459.7199999999998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2373.3000000000002</c:v>
                </c:pt>
                <c:pt idx="2091">
                  <c:v>2362.23</c:v>
                </c:pt>
                <c:pt idx="2092">
                  <c:v>2352.9699999999998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2302.3000000000002</c:v>
                </c:pt>
                <c:pt idx="2097">
                  <c:v>2295.2399999999998</c:v>
                </c:pt>
                <c:pt idx="2098">
                  <c:v>2277.7199999999998</c:v>
                </c:pt>
                <c:pt idx="2099">
                  <c:v>2261.5700000000002</c:v>
                </c:pt>
                <c:pt idx="2100">
                  <c:v>2257.48</c:v>
                </c:pt>
                <c:pt idx="2101">
                  <c:v>2254.8000000000002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2219.4499999999998</c:v>
                </c:pt>
                <c:pt idx="2105">
                  <c:v>2217.6</c:v>
                </c:pt>
                <c:pt idx="2106">
                  <c:v>2217.4699999999998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2207.6999999999998</c:v>
                </c:pt>
                <c:pt idx="2110">
                  <c:v>2205.98</c:v>
                </c:pt>
                <c:pt idx="2111">
                  <c:v>2203.7399999999998</c:v>
                </c:pt>
                <c:pt idx="2112">
                  <c:v>2203.4699999999998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2196.4699999999998</c:v>
                </c:pt>
                <c:pt idx="2117">
                  <c:v>2193.1999999999998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2155.6799999999998</c:v>
                </c:pt>
                <c:pt idx="2122">
                  <c:v>2154.36</c:v>
                </c:pt>
                <c:pt idx="2123">
                  <c:v>2150.4699999999998</c:v>
                </c:pt>
                <c:pt idx="2124">
                  <c:v>2144.85</c:v>
                </c:pt>
                <c:pt idx="2125">
                  <c:v>2138.0700000000002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2130.6799999999998</c:v>
                </c:pt>
                <c:pt idx="2130">
                  <c:v>2128.4299999999998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2106.2600000000002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2102.2600000000002</c:v>
                </c:pt>
                <c:pt idx="2137">
                  <c:v>2094.1</c:v>
                </c:pt>
                <c:pt idx="2138">
                  <c:v>2055.3200000000002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1261.8599999999999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1252.4100000000001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1149.4000000000001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1136.4000000000001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1121.8699999999999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1-44AB-AF98-6F4C053FD7FB}"/>
            </c:ext>
          </c:extLst>
        </c:ser>
        <c:ser>
          <c:idx val="1"/>
          <c:order val="1"/>
          <c:tx>
            <c:strRef>
              <c:f>'SCATTER PLOT AND LINE'!$Q$1</c:f>
              <c:strCache>
                <c:ptCount val="1"/>
                <c:pt idx="0">
                  <c:v>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'SCATTER PLOT AND LINE'!$Q$2:$Q$2336</c:f>
              <c:numCache>
                <c:formatCode>General</c:formatCode>
                <c:ptCount val="2335"/>
                <c:pt idx="0">
                  <c:v>56</c:v>
                </c:pt>
                <c:pt idx="1">
                  <c:v>47</c:v>
                </c:pt>
                <c:pt idx="2">
                  <c:v>54</c:v>
                </c:pt>
                <c:pt idx="3">
                  <c:v>33</c:v>
                </c:pt>
                <c:pt idx="4">
                  <c:v>35</c:v>
                </c:pt>
                <c:pt idx="5">
                  <c:v>62</c:v>
                </c:pt>
                <c:pt idx="6">
                  <c:v>30</c:v>
                </c:pt>
                <c:pt idx="7">
                  <c:v>66</c:v>
                </c:pt>
                <c:pt idx="8">
                  <c:v>61</c:v>
                </c:pt>
                <c:pt idx="9">
                  <c:v>45</c:v>
                </c:pt>
                <c:pt idx="10">
                  <c:v>65</c:v>
                </c:pt>
                <c:pt idx="11">
                  <c:v>59</c:v>
                </c:pt>
                <c:pt idx="12">
                  <c:v>62</c:v>
                </c:pt>
                <c:pt idx="13">
                  <c:v>55</c:v>
                </c:pt>
                <c:pt idx="14">
                  <c:v>62</c:v>
                </c:pt>
                <c:pt idx="15">
                  <c:v>62</c:v>
                </c:pt>
                <c:pt idx="16">
                  <c:v>65</c:v>
                </c:pt>
                <c:pt idx="17">
                  <c:v>61</c:v>
                </c:pt>
                <c:pt idx="18">
                  <c:v>60</c:v>
                </c:pt>
                <c:pt idx="19">
                  <c:v>53</c:v>
                </c:pt>
                <c:pt idx="20">
                  <c:v>63</c:v>
                </c:pt>
                <c:pt idx="21">
                  <c:v>65</c:v>
                </c:pt>
                <c:pt idx="22">
                  <c:v>66</c:v>
                </c:pt>
                <c:pt idx="23">
                  <c:v>53</c:v>
                </c:pt>
                <c:pt idx="24">
                  <c:v>65</c:v>
                </c:pt>
                <c:pt idx="25">
                  <c:v>66</c:v>
                </c:pt>
                <c:pt idx="26">
                  <c:v>63</c:v>
                </c:pt>
                <c:pt idx="27">
                  <c:v>55</c:v>
                </c:pt>
                <c:pt idx="28">
                  <c:v>63</c:v>
                </c:pt>
                <c:pt idx="29">
                  <c:v>52</c:v>
                </c:pt>
                <c:pt idx="30">
                  <c:v>46</c:v>
                </c:pt>
                <c:pt idx="31">
                  <c:v>47</c:v>
                </c:pt>
                <c:pt idx="32">
                  <c:v>61</c:v>
                </c:pt>
                <c:pt idx="33">
                  <c:v>39</c:v>
                </c:pt>
                <c:pt idx="34">
                  <c:v>45</c:v>
                </c:pt>
                <c:pt idx="35">
                  <c:v>63</c:v>
                </c:pt>
                <c:pt idx="36">
                  <c:v>50</c:v>
                </c:pt>
                <c:pt idx="37">
                  <c:v>61</c:v>
                </c:pt>
                <c:pt idx="38">
                  <c:v>53</c:v>
                </c:pt>
                <c:pt idx="39">
                  <c:v>31</c:v>
                </c:pt>
                <c:pt idx="40">
                  <c:v>24</c:v>
                </c:pt>
                <c:pt idx="41">
                  <c:v>57</c:v>
                </c:pt>
                <c:pt idx="42">
                  <c:v>53</c:v>
                </c:pt>
                <c:pt idx="43">
                  <c:v>55</c:v>
                </c:pt>
                <c:pt idx="44">
                  <c:v>49</c:v>
                </c:pt>
                <c:pt idx="45">
                  <c:v>36</c:v>
                </c:pt>
                <c:pt idx="46">
                  <c:v>58</c:v>
                </c:pt>
                <c:pt idx="47">
                  <c:v>44</c:v>
                </c:pt>
                <c:pt idx="48">
                  <c:v>58</c:v>
                </c:pt>
                <c:pt idx="49">
                  <c:v>58</c:v>
                </c:pt>
                <c:pt idx="50">
                  <c:v>37</c:v>
                </c:pt>
                <c:pt idx="51">
                  <c:v>59</c:v>
                </c:pt>
                <c:pt idx="52">
                  <c:v>54</c:v>
                </c:pt>
                <c:pt idx="53">
                  <c:v>58</c:v>
                </c:pt>
                <c:pt idx="54">
                  <c:v>46</c:v>
                </c:pt>
                <c:pt idx="55">
                  <c:v>49</c:v>
                </c:pt>
                <c:pt idx="56">
                  <c:v>52</c:v>
                </c:pt>
                <c:pt idx="57">
                  <c:v>59</c:v>
                </c:pt>
                <c:pt idx="58">
                  <c:v>47</c:v>
                </c:pt>
                <c:pt idx="59">
                  <c:v>53</c:v>
                </c:pt>
                <c:pt idx="60">
                  <c:v>44</c:v>
                </c:pt>
                <c:pt idx="61">
                  <c:v>57</c:v>
                </c:pt>
                <c:pt idx="62">
                  <c:v>56</c:v>
                </c:pt>
                <c:pt idx="63">
                  <c:v>57</c:v>
                </c:pt>
                <c:pt idx="64">
                  <c:v>49</c:v>
                </c:pt>
                <c:pt idx="65">
                  <c:v>51</c:v>
                </c:pt>
                <c:pt idx="66">
                  <c:v>45</c:v>
                </c:pt>
                <c:pt idx="67">
                  <c:v>26</c:v>
                </c:pt>
                <c:pt idx="68">
                  <c:v>47</c:v>
                </c:pt>
                <c:pt idx="69">
                  <c:v>55</c:v>
                </c:pt>
                <c:pt idx="70">
                  <c:v>40</c:v>
                </c:pt>
                <c:pt idx="71">
                  <c:v>52</c:v>
                </c:pt>
                <c:pt idx="72">
                  <c:v>58</c:v>
                </c:pt>
                <c:pt idx="73">
                  <c:v>62</c:v>
                </c:pt>
                <c:pt idx="74">
                  <c:v>49</c:v>
                </c:pt>
                <c:pt idx="75">
                  <c:v>48</c:v>
                </c:pt>
                <c:pt idx="76">
                  <c:v>48</c:v>
                </c:pt>
                <c:pt idx="77">
                  <c:v>49</c:v>
                </c:pt>
                <c:pt idx="78">
                  <c:v>56</c:v>
                </c:pt>
                <c:pt idx="79">
                  <c:v>53</c:v>
                </c:pt>
                <c:pt idx="80">
                  <c:v>60</c:v>
                </c:pt>
                <c:pt idx="81">
                  <c:v>47</c:v>
                </c:pt>
                <c:pt idx="82">
                  <c:v>60</c:v>
                </c:pt>
                <c:pt idx="83">
                  <c:v>55</c:v>
                </c:pt>
                <c:pt idx="84">
                  <c:v>52</c:v>
                </c:pt>
                <c:pt idx="85">
                  <c:v>52</c:v>
                </c:pt>
                <c:pt idx="86">
                  <c:v>45</c:v>
                </c:pt>
                <c:pt idx="87">
                  <c:v>50</c:v>
                </c:pt>
                <c:pt idx="88">
                  <c:v>41</c:v>
                </c:pt>
                <c:pt idx="89">
                  <c:v>45</c:v>
                </c:pt>
                <c:pt idx="90">
                  <c:v>32</c:v>
                </c:pt>
                <c:pt idx="91">
                  <c:v>25</c:v>
                </c:pt>
                <c:pt idx="92">
                  <c:v>52</c:v>
                </c:pt>
                <c:pt idx="93">
                  <c:v>47</c:v>
                </c:pt>
                <c:pt idx="94">
                  <c:v>54</c:v>
                </c:pt>
                <c:pt idx="95">
                  <c:v>49</c:v>
                </c:pt>
                <c:pt idx="96">
                  <c:v>39</c:v>
                </c:pt>
                <c:pt idx="97">
                  <c:v>58</c:v>
                </c:pt>
                <c:pt idx="98">
                  <c:v>62</c:v>
                </c:pt>
                <c:pt idx="99">
                  <c:v>47</c:v>
                </c:pt>
                <c:pt idx="100">
                  <c:v>43</c:v>
                </c:pt>
                <c:pt idx="101">
                  <c:v>43</c:v>
                </c:pt>
                <c:pt idx="102">
                  <c:v>45</c:v>
                </c:pt>
                <c:pt idx="103">
                  <c:v>39</c:v>
                </c:pt>
                <c:pt idx="104">
                  <c:v>41</c:v>
                </c:pt>
                <c:pt idx="105">
                  <c:v>58</c:v>
                </c:pt>
                <c:pt idx="106">
                  <c:v>45</c:v>
                </c:pt>
                <c:pt idx="107">
                  <c:v>41</c:v>
                </c:pt>
                <c:pt idx="108">
                  <c:v>37</c:v>
                </c:pt>
                <c:pt idx="109">
                  <c:v>48</c:v>
                </c:pt>
                <c:pt idx="110">
                  <c:v>39</c:v>
                </c:pt>
                <c:pt idx="111">
                  <c:v>41</c:v>
                </c:pt>
                <c:pt idx="112">
                  <c:v>39</c:v>
                </c:pt>
                <c:pt idx="113">
                  <c:v>37</c:v>
                </c:pt>
                <c:pt idx="114">
                  <c:v>50</c:v>
                </c:pt>
                <c:pt idx="115">
                  <c:v>47</c:v>
                </c:pt>
                <c:pt idx="116">
                  <c:v>21</c:v>
                </c:pt>
                <c:pt idx="117">
                  <c:v>56</c:v>
                </c:pt>
                <c:pt idx="118">
                  <c:v>46</c:v>
                </c:pt>
                <c:pt idx="119">
                  <c:v>29</c:v>
                </c:pt>
                <c:pt idx="120">
                  <c:v>43</c:v>
                </c:pt>
                <c:pt idx="121">
                  <c:v>46</c:v>
                </c:pt>
                <c:pt idx="122">
                  <c:v>58</c:v>
                </c:pt>
                <c:pt idx="123">
                  <c:v>46</c:v>
                </c:pt>
                <c:pt idx="124">
                  <c:v>42</c:v>
                </c:pt>
                <c:pt idx="125">
                  <c:v>31</c:v>
                </c:pt>
                <c:pt idx="126">
                  <c:v>62</c:v>
                </c:pt>
                <c:pt idx="127">
                  <c:v>42</c:v>
                </c:pt>
                <c:pt idx="128">
                  <c:v>39</c:v>
                </c:pt>
                <c:pt idx="129">
                  <c:v>46</c:v>
                </c:pt>
                <c:pt idx="130">
                  <c:v>44</c:v>
                </c:pt>
                <c:pt idx="131">
                  <c:v>47</c:v>
                </c:pt>
                <c:pt idx="132">
                  <c:v>37</c:v>
                </c:pt>
                <c:pt idx="133">
                  <c:v>57</c:v>
                </c:pt>
                <c:pt idx="134">
                  <c:v>60</c:v>
                </c:pt>
                <c:pt idx="135">
                  <c:v>44</c:v>
                </c:pt>
                <c:pt idx="136">
                  <c:v>19</c:v>
                </c:pt>
                <c:pt idx="137">
                  <c:v>33</c:v>
                </c:pt>
                <c:pt idx="138">
                  <c:v>48</c:v>
                </c:pt>
                <c:pt idx="139">
                  <c:v>33</c:v>
                </c:pt>
                <c:pt idx="140">
                  <c:v>38</c:v>
                </c:pt>
                <c:pt idx="141">
                  <c:v>34</c:v>
                </c:pt>
                <c:pt idx="142">
                  <c:v>25</c:v>
                </c:pt>
                <c:pt idx="143">
                  <c:v>38</c:v>
                </c:pt>
                <c:pt idx="144">
                  <c:v>52</c:v>
                </c:pt>
                <c:pt idx="145">
                  <c:v>54</c:v>
                </c:pt>
                <c:pt idx="146">
                  <c:v>22</c:v>
                </c:pt>
                <c:pt idx="147">
                  <c:v>44</c:v>
                </c:pt>
                <c:pt idx="148">
                  <c:v>35</c:v>
                </c:pt>
                <c:pt idx="149">
                  <c:v>44</c:v>
                </c:pt>
                <c:pt idx="150">
                  <c:v>60</c:v>
                </c:pt>
                <c:pt idx="151">
                  <c:v>35</c:v>
                </c:pt>
                <c:pt idx="152">
                  <c:v>51</c:v>
                </c:pt>
                <c:pt idx="153">
                  <c:v>26</c:v>
                </c:pt>
                <c:pt idx="154">
                  <c:v>45</c:v>
                </c:pt>
                <c:pt idx="155">
                  <c:v>41</c:v>
                </c:pt>
                <c:pt idx="156">
                  <c:v>38</c:v>
                </c:pt>
                <c:pt idx="157">
                  <c:v>48</c:v>
                </c:pt>
                <c:pt idx="158">
                  <c:v>36</c:v>
                </c:pt>
                <c:pt idx="159">
                  <c:v>54</c:v>
                </c:pt>
                <c:pt idx="160">
                  <c:v>42</c:v>
                </c:pt>
                <c:pt idx="161">
                  <c:v>33</c:v>
                </c:pt>
                <c:pt idx="162">
                  <c:v>24</c:v>
                </c:pt>
                <c:pt idx="163">
                  <c:v>22</c:v>
                </c:pt>
                <c:pt idx="164">
                  <c:v>45</c:v>
                </c:pt>
                <c:pt idx="165">
                  <c:v>55</c:v>
                </c:pt>
                <c:pt idx="166">
                  <c:v>49</c:v>
                </c:pt>
                <c:pt idx="167">
                  <c:v>38</c:v>
                </c:pt>
                <c:pt idx="168">
                  <c:v>34</c:v>
                </c:pt>
                <c:pt idx="169">
                  <c:v>24</c:v>
                </c:pt>
                <c:pt idx="170">
                  <c:v>29</c:v>
                </c:pt>
                <c:pt idx="171">
                  <c:v>35</c:v>
                </c:pt>
                <c:pt idx="172">
                  <c:v>35</c:v>
                </c:pt>
                <c:pt idx="173">
                  <c:v>33</c:v>
                </c:pt>
                <c:pt idx="174">
                  <c:v>32</c:v>
                </c:pt>
                <c:pt idx="175">
                  <c:v>32</c:v>
                </c:pt>
                <c:pt idx="176">
                  <c:v>47</c:v>
                </c:pt>
                <c:pt idx="177">
                  <c:v>56</c:v>
                </c:pt>
                <c:pt idx="178">
                  <c:v>33</c:v>
                </c:pt>
                <c:pt idx="179">
                  <c:v>61</c:v>
                </c:pt>
                <c:pt idx="180">
                  <c:v>21</c:v>
                </c:pt>
                <c:pt idx="181">
                  <c:v>51</c:v>
                </c:pt>
                <c:pt idx="182">
                  <c:v>32</c:v>
                </c:pt>
                <c:pt idx="183">
                  <c:v>58</c:v>
                </c:pt>
                <c:pt idx="184">
                  <c:v>54</c:v>
                </c:pt>
                <c:pt idx="185">
                  <c:v>63</c:v>
                </c:pt>
                <c:pt idx="186">
                  <c:v>32</c:v>
                </c:pt>
                <c:pt idx="187">
                  <c:v>51</c:v>
                </c:pt>
                <c:pt idx="188">
                  <c:v>61</c:v>
                </c:pt>
                <c:pt idx="189">
                  <c:v>20</c:v>
                </c:pt>
                <c:pt idx="190">
                  <c:v>49</c:v>
                </c:pt>
                <c:pt idx="191">
                  <c:v>57</c:v>
                </c:pt>
                <c:pt idx="192">
                  <c:v>32</c:v>
                </c:pt>
                <c:pt idx="193">
                  <c:v>19</c:v>
                </c:pt>
                <c:pt idx="194">
                  <c:v>21</c:v>
                </c:pt>
                <c:pt idx="195">
                  <c:v>30</c:v>
                </c:pt>
                <c:pt idx="196">
                  <c:v>25</c:v>
                </c:pt>
                <c:pt idx="197">
                  <c:v>49</c:v>
                </c:pt>
                <c:pt idx="198">
                  <c:v>20</c:v>
                </c:pt>
                <c:pt idx="199">
                  <c:v>27</c:v>
                </c:pt>
                <c:pt idx="200">
                  <c:v>45</c:v>
                </c:pt>
                <c:pt idx="201">
                  <c:v>28</c:v>
                </c:pt>
                <c:pt idx="202">
                  <c:v>61</c:v>
                </c:pt>
                <c:pt idx="203">
                  <c:v>25</c:v>
                </c:pt>
                <c:pt idx="204">
                  <c:v>42</c:v>
                </c:pt>
                <c:pt idx="205">
                  <c:v>32</c:v>
                </c:pt>
                <c:pt idx="206">
                  <c:v>48</c:v>
                </c:pt>
                <c:pt idx="207">
                  <c:v>50</c:v>
                </c:pt>
                <c:pt idx="208">
                  <c:v>45</c:v>
                </c:pt>
                <c:pt idx="209">
                  <c:v>23</c:v>
                </c:pt>
                <c:pt idx="210">
                  <c:v>23</c:v>
                </c:pt>
                <c:pt idx="211">
                  <c:v>53</c:v>
                </c:pt>
                <c:pt idx="212">
                  <c:v>60</c:v>
                </c:pt>
                <c:pt idx="213">
                  <c:v>51</c:v>
                </c:pt>
                <c:pt idx="214">
                  <c:v>32</c:v>
                </c:pt>
                <c:pt idx="215">
                  <c:v>50</c:v>
                </c:pt>
                <c:pt idx="216">
                  <c:v>35</c:v>
                </c:pt>
                <c:pt idx="217">
                  <c:v>53</c:v>
                </c:pt>
                <c:pt idx="218">
                  <c:v>36</c:v>
                </c:pt>
                <c:pt idx="219">
                  <c:v>27</c:v>
                </c:pt>
                <c:pt idx="220">
                  <c:v>56</c:v>
                </c:pt>
                <c:pt idx="221">
                  <c:v>25</c:v>
                </c:pt>
                <c:pt idx="222">
                  <c:v>47</c:v>
                </c:pt>
                <c:pt idx="223">
                  <c:v>49</c:v>
                </c:pt>
                <c:pt idx="224">
                  <c:v>42</c:v>
                </c:pt>
                <c:pt idx="225">
                  <c:v>27</c:v>
                </c:pt>
                <c:pt idx="226">
                  <c:v>26</c:v>
                </c:pt>
                <c:pt idx="227">
                  <c:v>57</c:v>
                </c:pt>
                <c:pt idx="228">
                  <c:v>41</c:v>
                </c:pt>
                <c:pt idx="229">
                  <c:v>29</c:v>
                </c:pt>
                <c:pt idx="230">
                  <c:v>21</c:v>
                </c:pt>
                <c:pt idx="231">
                  <c:v>28</c:v>
                </c:pt>
                <c:pt idx="232">
                  <c:v>21</c:v>
                </c:pt>
                <c:pt idx="233">
                  <c:v>30</c:v>
                </c:pt>
                <c:pt idx="234">
                  <c:v>20</c:v>
                </c:pt>
                <c:pt idx="235">
                  <c:v>47</c:v>
                </c:pt>
                <c:pt idx="236">
                  <c:v>26</c:v>
                </c:pt>
                <c:pt idx="237">
                  <c:v>34</c:v>
                </c:pt>
                <c:pt idx="238">
                  <c:v>21</c:v>
                </c:pt>
                <c:pt idx="239">
                  <c:v>40</c:v>
                </c:pt>
                <c:pt idx="240">
                  <c:v>41</c:v>
                </c:pt>
                <c:pt idx="241">
                  <c:v>38</c:v>
                </c:pt>
                <c:pt idx="242">
                  <c:v>29</c:v>
                </c:pt>
                <c:pt idx="243">
                  <c:v>26</c:v>
                </c:pt>
                <c:pt idx="244">
                  <c:v>62</c:v>
                </c:pt>
                <c:pt idx="245">
                  <c:v>49</c:v>
                </c:pt>
                <c:pt idx="246">
                  <c:v>53</c:v>
                </c:pt>
                <c:pt idx="247">
                  <c:v>25</c:v>
                </c:pt>
                <c:pt idx="248">
                  <c:v>21</c:v>
                </c:pt>
                <c:pt idx="249">
                  <c:v>52</c:v>
                </c:pt>
                <c:pt idx="250">
                  <c:v>30</c:v>
                </c:pt>
                <c:pt idx="251">
                  <c:v>23</c:v>
                </c:pt>
                <c:pt idx="252">
                  <c:v>27</c:v>
                </c:pt>
                <c:pt idx="253">
                  <c:v>24</c:v>
                </c:pt>
                <c:pt idx="254">
                  <c:v>61</c:v>
                </c:pt>
                <c:pt idx="255">
                  <c:v>21</c:v>
                </c:pt>
                <c:pt idx="256">
                  <c:v>20</c:v>
                </c:pt>
                <c:pt idx="257">
                  <c:v>30</c:v>
                </c:pt>
                <c:pt idx="258">
                  <c:v>21</c:v>
                </c:pt>
                <c:pt idx="259">
                  <c:v>40</c:v>
                </c:pt>
                <c:pt idx="260">
                  <c:v>22</c:v>
                </c:pt>
                <c:pt idx="261">
                  <c:v>54</c:v>
                </c:pt>
                <c:pt idx="262">
                  <c:v>38</c:v>
                </c:pt>
                <c:pt idx="263">
                  <c:v>52</c:v>
                </c:pt>
                <c:pt idx="264">
                  <c:v>20</c:v>
                </c:pt>
                <c:pt idx="265">
                  <c:v>34</c:v>
                </c:pt>
                <c:pt idx="266">
                  <c:v>39</c:v>
                </c:pt>
                <c:pt idx="267">
                  <c:v>55</c:v>
                </c:pt>
                <c:pt idx="268">
                  <c:v>62</c:v>
                </c:pt>
                <c:pt idx="269">
                  <c:v>30</c:v>
                </c:pt>
                <c:pt idx="270">
                  <c:v>57</c:v>
                </c:pt>
                <c:pt idx="271">
                  <c:v>29</c:v>
                </c:pt>
                <c:pt idx="272">
                  <c:v>53</c:v>
                </c:pt>
                <c:pt idx="273">
                  <c:v>42</c:v>
                </c:pt>
                <c:pt idx="274">
                  <c:v>28</c:v>
                </c:pt>
                <c:pt idx="275">
                  <c:v>43</c:v>
                </c:pt>
                <c:pt idx="276">
                  <c:v>52</c:v>
                </c:pt>
                <c:pt idx="277">
                  <c:v>49</c:v>
                </c:pt>
                <c:pt idx="278">
                  <c:v>34</c:v>
                </c:pt>
                <c:pt idx="279">
                  <c:v>34</c:v>
                </c:pt>
                <c:pt idx="280">
                  <c:v>56</c:v>
                </c:pt>
                <c:pt idx="281">
                  <c:v>34</c:v>
                </c:pt>
                <c:pt idx="282">
                  <c:v>21</c:v>
                </c:pt>
                <c:pt idx="283">
                  <c:v>48</c:v>
                </c:pt>
                <c:pt idx="284">
                  <c:v>43</c:v>
                </c:pt>
                <c:pt idx="285">
                  <c:v>48</c:v>
                </c:pt>
                <c:pt idx="286">
                  <c:v>52</c:v>
                </c:pt>
                <c:pt idx="287">
                  <c:v>37</c:v>
                </c:pt>
                <c:pt idx="288">
                  <c:v>48</c:v>
                </c:pt>
                <c:pt idx="289">
                  <c:v>30</c:v>
                </c:pt>
                <c:pt idx="290">
                  <c:v>55</c:v>
                </c:pt>
                <c:pt idx="291">
                  <c:v>46</c:v>
                </c:pt>
                <c:pt idx="292">
                  <c:v>31</c:v>
                </c:pt>
                <c:pt idx="293">
                  <c:v>52</c:v>
                </c:pt>
                <c:pt idx="294">
                  <c:v>49</c:v>
                </c:pt>
                <c:pt idx="295">
                  <c:v>40</c:v>
                </c:pt>
                <c:pt idx="296">
                  <c:v>47</c:v>
                </c:pt>
                <c:pt idx="297">
                  <c:v>63</c:v>
                </c:pt>
                <c:pt idx="298">
                  <c:v>49</c:v>
                </c:pt>
                <c:pt idx="299">
                  <c:v>50</c:v>
                </c:pt>
                <c:pt idx="300">
                  <c:v>29</c:v>
                </c:pt>
                <c:pt idx="301">
                  <c:v>56</c:v>
                </c:pt>
                <c:pt idx="302">
                  <c:v>24</c:v>
                </c:pt>
                <c:pt idx="303">
                  <c:v>20</c:v>
                </c:pt>
                <c:pt idx="304">
                  <c:v>63</c:v>
                </c:pt>
                <c:pt idx="305">
                  <c:v>36</c:v>
                </c:pt>
                <c:pt idx="306">
                  <c:v>40</c:v>
                </c:pt>
                <c:pt idx="307">
                  <c:v>25</c:v>
                </c:pt>
                <c:pt idx="308">
                  <c:v>54</c:v>
                </c:pt>
                <c:pt idx="309">
                  <c:v>38</c:v>
                </c:pt>
                <c:pt idx="310">
                  <c:v>41</c:v>
                </c:pt>
                <c:pt idx="311">
                  <c:v>26</c:v>
                </c:pt>
                <c:pt idx="312">
                  <c:v>48</c:v>
                </c:pt>
                <c:pt idx="313">
                  <c:v>55</c:v>
                </c:pt>
                <c:pt idx="314">
                  <c:v>20</c:v>
                </c:pt>
                <c:pt idx="315">
                  <c:v>52</c:v>
                </c:pt>
                <c:pt idx="316">
                  <c:v>62</c:v>
                </c:pt>
                <c:pt idx="317">
                  <c:v>61</c:v>
                </c:pt>
                <c:pt idx="318">
                  <c:v>66</c:v>
                </c:pt>
                <c:pt idx="319">
                  <c:v>52</c:v>
                </c:pt>
                <c:pt idx="320">
                  <c:v>45</c:v>
                </c:pt>
                <c:pt idx="321">
                  <c:v>57</c:v>
                </c:pt>
                <c:pt idx="322">
                  <c:v>43</c:v>
                </c:pt>
                <c:pt idx="323">
                  <c:v>33</c:v>
                </c:pt>
                <c:pt idx="324">
                  <c:v>48</c:v>
                </c:pt>
                <c:pt idx="325">
                  <c:v>35</c:v>
                </c:pt>
                <c:pt idx="326">
                  <c:v>49</c:v>
                </c:pt>
                <c:pt idx="327">
                  <c:v>34</c:v>
                </c:pt>
                <c:pt idx="328">
                  <c:v>42</c:v>
                </c:pt>
                <c:pt idx="329">
                  <c:v>43</c:v>
                </c:pt>
                <c:pt idx="330">
                  <c:v>26</c:v>
                </c:pt>
                <c:pt idx="331">
                  <c:v>51</c:v>
                </c:pt>
                <c:pt idx="332">
                  <c:v>31</c:v>
                </c:pt>
                <c:pt idx="333">
                  <c:v>49</c:v>
                </c:pt>
                <c:pt idx="334">
                  <c:v>65</c:v>
                </c:pt>
                <c:pt idx="335">
                  <c:v>37</c:v>
                </c:pt>
                <c:pt idx="336">
                  <c:v>39</c:v>
                </c:pt>
                <c:pt idx="337">
                  <c:v>66</c:v>
                </c:pt>
                <c:pt idx="338">
                  <c:v>46</c:v>
                </c:pt>
                <c:pt idx="339">
                  <c:v>55</c:v>
                </c:pt>
                <c:pt idx="340">
                  <c:v>48</c:v>
                </c:pt>
                <c:pt idx="341">
                  <c:v>62</c:v>
                </c:pt>
                <c:pt idx="342">
                  <c:v>45</c:v>
                </c:pt>
                <c:pt idx="343">
                  <c:v>44</c:v>
                </c:pt>
                <c:pt idx="344">
                  <c:v>32</c:v>
                </c:pt>
                <c:pt idx="345">
                  <c:v>21</c:v>
                </c:pt>
                <c:pt idx="346">
                  <c:v>64</c:v>
                </c:pt>
                <c:pt idx="347">
                  <c:v>62</c:v>
                </c:pt>
                <c:pt idx="348">
                  <c:v>63</c:v>
                </c:pt>
                <c:pt idx="349">
                  <c:v>33</c:v>
                </c:pt>
                <c:pt idx="350">
                  <c:v>39</c:v>
                </c:pt>
                <c:pt idx="351">
                  <c:v>41</c:v>
                </c:pt>
                <c:pt idx="352">
                  <c:v>50</c:v>
                </c:pt>
                <c:pt idx="353">
                  <c:v>46</c:v>
                </c:pt>
                <c:pt idx="354">
                  <c:v>33</c:v>
                </c:pt>
                <c:pt idx="355">
                  <c:v>60</c:v>
                </c:pt>
                <c:pt idx="356">
                  <c:v>25</c:v>
                </c:pt>
                <c:pt idx="357">
                  <c:v>63</c:v>
                </c:pt>
                <c:pt idx="358">
                  <c:v>38</c:v>
                </c:pt>
                <c:pt idx="359">
                  <c:v>24</c:v>
                </c:pt>
                <c:pt idx="360">
                  <c:v>63</c:v>
                </c:pt>
                <c:pt idx="361">
                  <c:v>33</c:v>
                </c:pt>
                <c:pt idx="362">
                  <c:v>34</c:v>
                </c:pt>
                <c:pt idx="363">
                  <c:v>38</c:v>
                </c:pt>
                <c:pt idx="364">
                  <c:v>64</c:v>
                </c:pt>
                <c:pt idx="365">
                  <c:v>21</c:v>
                </c:pt>
                <c:pt idx="366">
                  <c:v>32</c:v>
                </c:pt>
                <c:pt idx="367">
                  <c:v>27</c:v>
                </c:pt>
                <c:pt idx="368">
                  <c:v>27</c:v>
                </c:pt>
                <c:pt idx="369">
                  <c:v>32</c:v>
                </c:pt>
                <c:pt idx="370">
                  <c:v>39</c:v>
                </c:pt>
                <c:pt idx="371">
                  <c:v>40</c:v>
                </c:pt>
                <c:pt idx="372">
                  <c:v>59</c:v>
                </c:pt>
                <c:pt idx="373">
                  <c:v>43</c:v>
                </c:pt>
                <c:pt idx="374">
                  <c:v>38</c:v>
                </c:pt>
                <c:pt idx="375">
                  <c:v>36</c:v>
                </c:pt>
                <c:pt idx="376">
                  <c:v>55</c:v>
                </c:pt>
                <c:pt idx="377">
                  <c:v>56</c:v>
                </c:pt>
                <c:pt idx="378">
                  <c:v>24</c:v>
                </c:pt>
                <c:pt idx="379">
                  <c:v>58</c:v>
                </c:pt>
                <c:pt idx="380">
                  <c:v>54</c:v>
                </c:pt>
                <c:pt idx="381">
                  <c:v>33</c:v>
                </c:pt>
                <c:pt idx="382">
                  <c:v>30</c:v>
                </c:pt>
                <c:pt idx="383">
                  <c:v>66</c:v>
                </c:pt>
                <c:pt idx="384">
                  <c:v>64</c:v>
                </c:pt>
                <c:pt idx="385">
                  <c:v>24</c:v>
                </c:pt>
                <c:pt idx="386">
                  <c:v>22</c:v>
                </c:pt>
                <c:pt idx="387">
                  <c:v>65</c:v>
                </c:pt>
                <c:pt idx="388">
                  <c:v>33</c:v>
                </c:pt>
                <c:pt idx="389">
                  <c:v>36</c:v>
                </c:pt>
                <c:pt idx="390">
                  <c:v>20</c:v>
                </c:pt>
                <c:pt idx="391">
                  <c:v>54</c:v>
                </c:pt>
                <c:pt idx="392">
                  <c:v>50</c:v>
                </c:pt>
                <c:pt idx="393">
                  <c:v>19</c:v>
                </c:pt>
                <c:pt idx="394">
                  <c:v>49</c:v>
                </c:pt>
                <c:pt idx="395">
                  <c:v>51</c:v>
                </c:pt>
                <c:pt idx="396">
                  <c:v>22</c:v>
                </c:pt>
                <c:pt idx="397">
                  <c:v>58</c:v>
                </c:pt>
                <c:pt idx="398">
                  <c:v>23</c:v>
                </c:pt>
                <c:pt idx="399">
                  <c:v>23</c:v>
                </c:pt>
                <c:pt idx="400">
                  <c:v>53</c:v>
                </c:pt>
                <c:pt idx="401">
                  <c:v>61</c:v>
                </c:pt>
                <c:pt idx="402">
                  <c:v>52</c:v>
                </c:pt>
                <c:pt idx="403">
                  <c:v>23</c:v>
                </c:pt>
                <c:pt idx="404">
                  <c:v>55</c:v>
                </c:pt>
                <c:pt idx="405">
                  <c:v>56</c:v>
                </c:pt>
                <c:pt idx="406">
                  <c:v>52</c:v>
                </c:pt>
                <c:pt idx="407">
                  <c:v>48</c:v>
                </c:pt>
                <c:pt idx="408">
                  <c:v>25</c:v>
                </c:pt>
                <c:pt idx="409">
                  <c:v>26</c:v>
                </c:pt>
                <c:pt idx="410">
                  <c:v>28</c:v>
                </c:pt>
                <c:pt idx="411">
                  <c:v>48</c:v>
                </c:pt>
                <c:pt idx="412">
                  <c:v>37</c:v>
                </c:pt>
                <c:pt idx="413">
                  <c:v>55</c:v>
                </c:pt>
                <c:pt idx="414">
                  <c:v>53</c:v>
                </c:pt>
                <c:pt idx="415">
                  <c:v>29</c:v>
                </c:pt>
                <c:pt idx="416">
                  <c:v>30</c:v>
                </c:pt>
                <c:pt idx="417">
                  <c:v>32</c:v>
                </c:pt>
                <c:pt idx="418">
                  <c:v>28</c:v>
                </c:pt>
                <c:pt idx="419">
                  <c:v>54</c:v>
                </c:pt>
                <c:pt idx="420">
                  <c:v>48</c:v>
                </c:pt>
                <c:pt idx="421">
                  <c:v>49</c:v>
                </c:pt>
                <c:pt idx="422">
                  <c:v>52</c:v>
                </c:pt>
                <c:pt idx="423">
                  <c:v>63</c:v>
                </c:pt>
                <c:pt idx="424">
                  <c:v>56</c:v>
                </c:pt>
                <c:pt idx="425">
                  <c:v>53</c:v>
                </c:pt>
                <c:pt idx="426">
                  <c:v>25</c:v>
                </c:pt>
                <c:pt idx="427">
                  <c:v>20</c:v>
                </c:pt>
                <c:pt idx="428">
                  <c:v>59</c:v>
                </c:pt>
                <c:pt idx="429">
                  <c:v>50</c:v>
                </c:pt>
                <c:pt idx="430">
                  <c:v>51</c:v>
                </c:pt>
                <c:pt idx="431">
                  <c:v>20</c:v>
                </c:pt>
                <c:pt idx="432">
                  <c:v>53</c:v>
                </c:pt>
                <c:pt idx="433">
                  <c:v>54</c:v>
                </c:pt>
                <c:pt idx="434">
                  <c:v>51</c:v>
                </c:pt>
                <c:pt idx="435">
                  <c:v>50</c:v>
                </c:pt>
                <c:pt idx="436">
                  <c:v>41</c:v>
                </c:pt>
                <c:pt idx="437">
                  <c:v>49</c:v>
                </c:pt>
                <c:pt idx="438">
                  <c:v>51</c:v>
                </c:pt>
                <c:pt idx="439">
                  <c:v>30</c:v>
                </c:pt>
                <c:pt idx="440">
                  <c:v>54</c:v>
                </c:pt>
                <c:pt idx="441">
                  <c:v>27</c:v>
                </c:pt>
                <c:pt idx="442">
                  <c:v>20</c:v>
                </c:pt>
                <c:pt idx="443">
                  <c:v>49</c:v>
                </c:pt>
                <c:pt idx="444">
                  <c:v>54</c:v>
                </c:pt>
                <c:pt idx="445">
                  <c:v>21</c:v>
                </c:pt>
                <c:pt idx="446">
                  <c:v>44</c:v>
                </c:pt>
                <c:pt idx="447">
                  <c:v>40</c:v>
                </c:pt>
                <c:pt idx="448">
                  <c:v>58</c:v>
                </c:pt>
                <c:pt idx="449">
                  <c:v>25</c:v>
                </c:pt>
                <c:pt idx="450">
                  <c:v>41</c:v>
                </c:pt>
                <c:pt idx="451">
                  <c:v>53</c:v>
                </c:pt>
                <c:pt idx="452">
                  <c:v>59</c:v>
                </c:pt>
                <c:pt idx="453">
                  <c:v>44</c:v>
                </c:pt>
                <c:pt idx="454">
                  <c:v>23</c:v>
                </c:pt>
                <c:pt idx="455">
                  <c:v>35</c:v>
                </c:pt>
                <c:pt idx="456">
                  <c:v>48</c:v>
                </c:pt>
                <c:pt idx="457">
                  <c:v>21</c:v>
                </c:pt>
                <c:pt idx="458">
                  <c:v>45</c:v>
                </c:pt>
                <c:pt idx="459">
                  <c:v>61</c:v>
                </c:pt>
                <c:pt idx="460">
                  <c:v>45</c:v>
                </c:pt>
                <c:pt idx="461">
                  <c:v>45</c:v>
                </c:pt>
                <c:pt idx="462">
                  <c:v>48</c:v>
                </c:pt>
                <c:pt idx="463">
                  <c:v>61</c:v>
                </c:pt>
                <c:pt idx="464">
                  <c:v>40</c:v>
                </c:pt>
                <c:pt idx="465">
                  <c:v>25</c:v>
                </c:pt>
                <c:pt idx="466">
                  <c:v>33</c:v>
                </c:pt>
                <c:pt idx="467">
                  <c:v>44</c:v>
                </c:pt>
                <c:pt idx="468">
                  <c:v>20</c:v>
                </c:pt>
                <c:pt idx="469">
                  <c:v>43</c:v>
                </c:pt>
                <c:pt idx="470">
                  <c:v>50</c:v>
                </c:pt>
                <c:pt idx="471">
                  <c:v>50</c:v>
                </c:pt>
                <c:pt idx="472">
                  <c:v>55</c:v>
                </c:pt>
                <c:pt idx="473">
                  <c:v>46</c:v>
                </c:pt>
                <c:pt idx="474">
                  <c:v>41</c:v>
                </c:pt>
                <c:pt idx="475">
                  <c:v>59</c:v>
                </c:pt>
                <c:pt idx="476">
                  <c:v>48</c:v>
                </c:pt>
                <c:pt idx="477">
                  <c:v>57</c:v>
                </c:pt>
                <c:pt idx="478">
                  <c:v>38</c:v>
                </c:pt>
                <c:pt idx="479">
                  <c:v>32</c:v>
                </c:pt>
                <c:pt idx="480">
                  <c:v>59</c:v>
                </c:pt>
                <c:pt idx="481">
                  <c:v>56</c:v>
                </c:pt>
                <c:pt idx="482">
                  <c:v>58</c:v>
                </c:pt>
                <c:pt idx="483">
                  <c:v>55</c:v>
                </c:pt>
                <c:pt idx="484">
                  <c:v>62</c:v>
                </c:pt>
                <c:pt idx="485">
                  <c:v>39</c:v>
                </c:pt>
                <c:pt idx="486">
                  <c:v>62</c:v>
                </c:pt>
                <c:pt idx="487">
                  <c:v>39</c:v>
                </c:pt>
                <c:pt idx="488">
                  <c:v>31</c:v>
                </c:pt>
                <c:pt idx="489">
                  <c:v>58</c:v>
                </c:pt>
                <c:pt idx="490">
                  <c:v>37</c:v>
                </c:pt>
                <c:pt idx="491">
                  <c:v>30</c:v>
                </c:pt>
                <c:pt idx="492">
                  <c:v>22</c:v>
                </c:pt>
                <c:pt idx="493">
                  <c:v>41</c:v>
                </c:pt>
                <c:pt idx="494">
                  <c:v>36</c:v>
                </c:pt>
                <c:pt idx="495">
                  <c:v>58</c:v>
                </c:pt>
                <c:pt idx="496">
                  <c:v>44</c:v>
                </c:pt>
                <c:pt idx="497">
                  <c:v>27</c:v>
                </c:pt>
                <c:pt idx="498">
                  <c:v>45</c:v>
                </c:pt>
                <c:pt idx="499">
                  <c:v>52</c:v>
                </c:pt>
                <c:pt idx="500">
                  <c:v>34</c:v>
                </c:pt>
                <c:pt idx="501">
                  <c:v>30</c:v>
                </c:pt>
                <c:pt idx="502">
                  <c:v>46</c:v>
                </c:pt>
                <c:pt idx="503">
                  <c:v>61</c:v>
                </c:pt>
                <c:pt idx="504">
                  <c:v>39</c:v>
                </c:pt>
                <c:pt idx="505">
                  <c:v>32</c:v>
                </c:pt>
                <c:pt idx="506">
                  <c:v>44</c:v>
                </c:pt>
                <c:pt idx="507">
                  <c:v>36</c:v>
                </c:pt>
                <c:pt idx="508">
                  <c:v>41</c:v>
                </c:pt>
                <c:pt idx="509">
                  <c:v>31</c:v>
                </c:pt>
                <c:pt idx="510">
                  <c:v>37</c:v>
                </c:pt>
                <c:pt idx="511">
                  <c:v>33</c:v>
                </c:pt>
                <c:pt idx="512">
                  <c:v>57</c:v>
                </c:pt>
                <c:pt idx="513">
                  <c:v>57</c:v>
                </c:pt>
                <c:pt idx="514">
                  <c:v>38</c:v>
                </c:pt>
                <c:pt idx="515">
                  <c:v>33</c:v>
                </c:pt>
                <c:pt idx="516">
                  <c:v>45</c:v>
                </c:pt>
                <c:pt idx="517">
                  <c:v>31</c:v>
                </c:pt>
                <c:pt idx="518">
                  <c:v>35</c:v>
                </c:pt>
                <c:pt idx="519">
                  <c:v>40</c:v>
                </c:pt>
                <c:pt idx="520">
                  <c:v>36</c:v>
                </c:pt>
                <c:pt idx="521">
                  <c:v>31</c:v>
                </c:pt>
                <c:pt idx="522">
                  <c:v>26</c:v>
                </c:pt>
                <c:pt idx="523">
                  <c:v>61</c:v>
                </c:pt>
                <c:pt idx="524">
                  <c:v>55</c:v>
                </c:pt>
                <c:pt idx="525">
                  <c:v>29</c:v>
                </c:pt>
                <c:pt idx="526">
                  <c:v>60</c:v>
                </c:pt>
                <c:pt idx="527">
                  <c:v>21</c:v>
                </c:pt>
                <c:pt idx="528">
                  <c:v>61</c:v>
                </c:pt>
                <c:pt idx="529">
                  <c:v>45</c:v>
                </c:pt>
                <c:pt idx="530">
                  <c:v>28</c:v>
                </c:pt>
                <c:pt idx="531">
                  <c:v>44</c:v>
                </c:pt>
                <c:pt idx="532">
                  <c:v>31</c:v>
                </c:pt>
                <c:pt idx="533">
                  <c:v>57</c:v>
                </c:pt>
                <c:pt idx="534">
                  <c:v>54</c:v>
                </c:pt>
                <c:pt idx="535">
                  <c:v>26</c:v>
                </c:pt>
                <c:pt idx="536">
                  <c:v>38</c:v>
                </c:pt>
                <c:pt idx="537">
                  <c:v>60</c:v>
                </c:pt>
                <c:pt idx="538">
                  <c:v>24</c:v>
                </c:pt>
                <c:pt idx="539">
                  <c:v>29</c:v>
                </c:pt>
                <c:pt idx="540">
                  <c:v>31</c:v>
                </c:pt>
                <c:pt idx="541">
                  <c:v>29</c:v>
                </c:pt>
                <c:pt idx="542">
                  <c:v>20</c:v>
                </c:pt>
                <c:pt idx="543">
                  <c:v>27</c:v>
                </c:pt>
                <c:pt idx="544">
                  <c:v>61</c:v>
                </c:pt>
                <c:pt idx="545">
                  <c:v>31</c:v>
                </c:pt>
                <c:pt idx="546">
                  <c:v>25</c:v>
                </c:pt>
                <c:pt idx="547">
                  <c:v>59</c:v>
                </c:pt>
                <c:pt idx="548">
                  <c:v>49</c:v>
                </c:pt>
                <c:pt idx="549">
                  <c:v>23</c:v>
                </c:pt>
                <c:pt idx="550">
                  <c:v>47</c:v>
                </c:pt>
                <c:pt idx="551">
                  <c:v>34</c:v>
                </c:pt>
                <c:pt idx="552">
                  <c:v>45</c:v>
                </c:pt>
                <c:pt idx="553">
                  <c:v>27</c:v>
                </c:pt>
                <c:pt idx="554">
                  <c:v>47</c:v>
                </c:pt>
                <c:pt idx="555">
                  <c:v>60</c:v>
                </c:pt>
                <c:pt idx="556">
                  <c:v>45</c:v>
                </c:pt>
                <c:pt idx="557">
                  <c:v>58</c:v>
                </c:pt>
                <c:pt idx="558">
                  <c:v>21</c:v>
                </c:pt>
                <c:pt idx="559">
                  <c:v>30</c:v>
                </c:pt>
                <c:pt idx="560">
                  <c:v>34</c:v>
                </c:pt>
                <c:pt idx="561">
                  <c:v>54</c:v>
                </c:pt>
                <c:pt idx="562">
                  <c:v>22</c:v>
                </c:pt>
                <c:pt idx="563">
                  <c:v>60</c:v>
                </c:pt>
                <c:pt idx="564">
                  <c:v>56</c:v>
                </c:pt>
                <c:pt idx="565">
                  <c:v>59</c:v>
                </c:pt>
                <c:pt idx="566">
                  <c:v>33</c:v>
                </c:pt>
                <c:pt idx="567">
                  <c:v>53</c:v>
                </c:pt>
                <c:pt idx="568">
                  <c:v>21</c:v>
                </c:pt>
                <c:pt idx="569">
                  <c:v>32</c:v>
                </c:pt>
                <c:pt idx="570">
                  <c:v>21</c:v>
                </c:pt>
                <c:pt idx="571">
                  <c:v>61</c:v>
                </c:pt>
                <c:pt idx="572">
                  <c:v>49</c:v>
                </c:pt>
                <c:pt idx="573">
                  <c:v>42</c:v>
                </c:pt>
                <c:pt idx="574">
                  <c:v>20</c:v>
                </c:pt>
                <c:pt idx="575">
                  <c:v>60</c:v>
                </c:pt>
                <c:pt idx="576">
                  <c:v>59</c:v>
                </c:pt>
                <c:pt idx="577">
                  <c:v>26</c:v>
                </c:pt>
                <c:pt idx="578">
                  <c:v>22</c:v>
                </c:pt>
                <c:pt idx="579">
                  <c:v>20</c:v>
                </c:pt>
                <c:pt idx="580">
                  <c:v>28</c:v>
                </c:pt>
                <c:pt idx="581">
                  <c:v>53</c:v>
                </c:pt>
                <c:pt idx="582">
                  <c:v>44</c:v>
                </c:pt>
                <c:pt idx="583">
                  <c:v>47</c:v>
                </c:pt>
                <c:pt idx="584">
                  <c:v>56</c:v>
                </c:pt>
                <c:pt idx="585">
                  <c:v>21</c:v>
                </c:pt>
                <c:pt idx="586">
                  <c:v>50</c:v>
                </c:pt>
                <c:pt idx="587">
                  <c:v>29</c:v>
                </c:pt>
                <c:pt idx="588">
                  <c:v>62</c:v>
                </c:pt>
                <c:pt idx="589">
                  <c:v>35</c:v>
                </c:pt>
                <c:pt idx="590">
                  <c:v>50</c:v>
                </c:pt>
                <c:pt idx="591">
                  <c:v>31</c:v>
                </c:pt>
                <c:pt idx="592">
                  <c:v>47</c:v>
                </c:pt>
                <c:pt idx="593">
                  <c:v>49</c:v>
                </c:pt>
                <c:pt idx="594">
                  <c:v>54</c:v>
                </c:pt>
                <c:pt idx="595">
                  <c:v>61</c:v>
                </c:pt>
                <c:pt idx="596">
                  <c:v>23</c:v>
                </c:pt>
                <c:pt idx="597">
                  <c:v>28</c:v>
                </c:pt>
                <c:pt idx="598">
                  <c:v>66</c:v>
                </c:pt>
                <c:pt idx="599">
                  <c:v>20</c:v>
                </c:pt>
                <c:pt idx="600">
                  <c:v>29</c:v>
                </c:pt>
                <c:pt idx="601">
                  <c:v>58</c:v>
                </c:pt>
                <c:pt idx="602">
                  <c:v>55</c:v>
                </c:pt>
                <c:pt idx="603">
                  <c:v>21</c:v>
                </c:pt>
                <c:pt idx="604">
                  <c:v>52</c:v>
                </c:pt>
                <c:pt idx="605">
                  <c:v>22</c:v>
                </c:pt>
                <c:pt idx="606">
                  <c:v>36</c:v>
                </c:pt>
                <c:pt idx="607">
                  <c:v>36</c:v>
                </c:pt>
                <c:pt idx="608">
                  <c:v>50</c:v>
                </c:pt>
                <c:pt idx="609">
                  <c:v>42</c:v>
                </c:pt>
                <c:pt idx="610">
                  <c:v>30</c:v>
                </c:pt>
                <c:pt idx="611">
                  <c:v>37</c:v>
                </c:pt>
                <c:pt idx="612">
                  <c:v>31</c:v>
                </c:pt>
                <c:pt idx="613">
                  <c:v>39</c:v>
                </c:pt>
                <c:pt idx="614">
                  <c:v>66</c:v>
                </c:pt>
                <c:pt idx="615">
                  <c:v>66</c:v>
                </c:pt>
                <c:pt idx="616">
                  <c:v>46</c:v>
                </c:pt>
                <c:pt idx="617">
                  <c:v>35</c:v>
                </c:pt>
                <c:pt idx="618">
                  <c:v>44</c:v>
                </c:pt>
                <c:pt idx="619">
                  <c:v>42</c:v>
                </c:pt>
                <c:pt idx="620">
                  <c:v>44</c:v>
                </c:pt>
                <c:pt idx="621">
                  <c:v>61</c:v>
                </c:pt>
                <c:pt idx="622">
                  <c:v>42</c:v>
                </c:pt>
                <c:pt idx="623">
                  <c:v>40</c:v>
                </c:pt>
                <c:pt idx="624">
                  <c:v>27</c:v>
                </c:pt>
                <c:pt idx="625">
                  <c:v>50</c:v>
                </c:pt>
                <c:pt idx="626">
                  <c:v>48</c:v>
                </c:pt>
                <c:pt idx="627">
                  <c:v>51</c:v>
                </c:pt>
                <c:pt idx="628">
                  <c:v>35</c:v>
                </c:pt>
                <c:pt idx="629">
                  <c:v>64</c:v>
                </c:pt>
                <c:pt idx="630">
                  <c:v>59</c:v>
                </c:pt>
                <c:pt idx="631">
                  <c:v>50</c:v>
                </c:pt>
                <c:pt idx="632">
                  <c:v>65</c:v>
                </c:pt>
                <c:pt idx="633">
                  <c:v>50</c:v>
                </c:pt>
                <c:pt idx="634">
                  <c:v>20</c:v>
                </c:pt>
                <c:pt idx="635">
                  <c:v>48</c:v>
                </c:pt>
                <c:pt idx="636">
                  <c:v>34</c:v>
                </c:pt>
                <c:pt idx="637">
                  <c:v>60</c:v>
                </c:pt>
                <c:pt idx="638">
                  <c:v>62</c:v>
                </c:pt>
                <c:pt idx="639">
                  <c:v>56</c:v>
                </c:pt>
                <c:pt idx="640">
                  <c:v>35</c:v>
                </c:pt>
                <c:pt idx="641">
                  <c:v>23</c:v>
                </c:pt>
                <c:pt idx="642">
                  <c:v>60</c:v>
                </c:pt>
                <c:pt idx="643">
                  <c:v>55</c:v>
                </c:pt>
                <c:pt idx="644">
                  <c:v>64</c:v>
                </c:pt>
                <c:pt idx="645">
                  <c:v>45</c:v>
                </c:pt>
                <c:pt idx="646">
                  <c:v>62</c:v>
                </c:pt>
                <c:pt idx="647">
                  <c:v>64</c:v>
                </c:pt>
                <c:pt idx="648">
                  <c:v>65</c:v>
                </c:pt>
                <c:pt idx="649">
                  <c:v>62</c:v>
                </c:pt>
                <c:pt idx="650">
                  <c:v>52</c:v>
                </c:pt>
                <c:pt idx="651">
                  <c:v>46</c:v>
                </c:pt>
                <c:pt idx="652">
                  <c:v>52</c:v>
                </c:pt>
                <c:pt idx="653">
                  <c:v>49</c:v>
                </c:pt>
                <c:pt idx="654">
                  <c:v>56</c:v>
                </c:pt>
                <c:pt idx="655">
                  <c:v>53</c:v>
                </c:pt>
                <c:pt idx="656">
                  <c:v>54</c:v>
                </c:pt>
                <c:pt idx="657">
                  <c:v>44</c:v>
                </c:pt>
                <c:pt idx="658">
                  <c:v>64</c:v>
                </c:pt>
                <c:pt idx="659">
                  <c:v>29</c:v>
                </c:pt>
                <c:pt idx="660">
                  <c:v>66</c:v>
                </c:pt>
                <c:pt idx="661">
                  <c:v>61</c:v>
                </c:pt>
                <c:pt idx="662">
                  <c:v>56</c:v>
                </c:pt>
                <c:pt idx="663">
                  <c:v>43</c:v>
                </c:pt>
                <c:pt idx="664">
                  <c:v>66</c:v>
                </c:pt>
                <c:pt idx="665">
                  <c:v>54</c:v>
                </c:pt>
                <c:pt idx="666">
                  <c:v>43</c:v>
                </c:pt>
                <c:pt idx="667">
                  <c:v>45</c:v>
                </c:pt>
                <c:pt idx="668">
                  <c:v>48</c:v>
                </c:pt>
                <c:pt idx="669">
                  <c:v>59</c:v>
                </c:pt>
                <c:pt idx="670">
                  <c:v>62</c:v>
                </c:pt>
                <c:pt idx="671">
                  <c:v>22</c:v>
                </c:pt>
                <c:pt idx="672">
                  <c:v>42</c:v>
                </c:pt>
                <c:pt idx="673">
                  <c:v>66</c:v>
                </c:pt>
                <c:pt idx="674">
                  <c:v>55</c:v>
                </c:pt>
                <c:pt idx="675">
                  <c:v>43</c:v>
                </c:pt>
                <c:pt idx="676">
                  <c:v>57</c:v>
                </c:pt>
                <c:pt idx="677">
                  <c:v>33</c:v>
                </c:pt>
                <c:pt idx="678">
                  <c:v>59</c:v>
                </c:pt>
                <c:pt idx="679">
                  <c:v>57</c:v>
                </c:pt>
                <c:pt idx="680">
                  <c:v>61</c:v>
                </c:pt>
                <c:pt idx="681">
                  <c:v>61</c:v>
                </c:pt>
                <c:pt idx="682">
                  <c:v>26</c:v>
                </c:pt>
                <c:pt idx="683">
                  <c:v>35</c:v>
                </c:pt>
                <c:pt idx="684">
                  <c:v>35</c:v>
                </c:pt>
                <c:pt idx="685">
                  <c:v>45</c:v>
                </c:pt>
                <c:pt idx="686">
                  <c:v>64</c:v>
                </c:pt>
                <c:pt idx="687">
                  <c:v>47</c:v>
                </c:pt>
                <c:pt idx="688">
                  <c:v>28</c:v>
                </c:pt>
                <c:pt idx="689">
                  <c:v>65</c:v>
                </c:pt>
                <c:pt idx="690">
                  <c:v>65</c:v>
                </c:pt>
                <c:pt idx="691">
                  <c:v>57</c:v>
                </c:pt>
                <c:pt idx="692">
                  <c:v>57</c:v>
                </c:pt>
                <c:pt idx="693">
                  <c:v>25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59</c:v>
                </c:pt>
                <c:pt idx="698">
                  <c:v>61</c:v>
                </c:pt>
                <c:pt idx="699">
                  <c:v>35</c:v>
                </c:pt>
                <c:pt idx="700">
                  <c:v>57</c:v>
                </c:pt>
                <c:pt idx="701">
                  <c:v>64</c:v>
                </c:pt>
                <c:pt idx="702">
                  <c:v>55</c:v>
                </c:pt>
                <c:pt idx="703">
                  <c:v>66</c:v>
                </c:pt>
                <c:pt idx="704">
                  <c:v>66</c:v>
                </c:pt>
                <c:pt idx="705">
                  <c:v>55</c:v>
                </c:pt>
                <c:pt idx="706">
                  <c:v>20</c:v>
                </c:pt>
                <c:pt idx="707">
                  <c:v>52</c:v>
                </c:pt>
                <c:pt idx="708">
                  <c:v>49</c:v>
                </c:pt>
                <c:pt idx="709">
                  <c:v>65</c:v>
                </c:pt>
                <c:pt idx="710">
                  <c:v>65</c:v>
                </c:pt>
                <c:pt idx="711">
                  <c:v>63</c:v>
                </c:pt>
                <c:pt idx="712">
                  <c:v>66</c:v>
                </c:pt>
                <c:pt idx="713">
                  <c:v>40</c:v>
                </c:pt>
                <c:pt idx="714">
                  <c:v>55</c:v>
                </c:pt>
                <c:pt idx="715">
                  <c:v>40</c:v>
                </c:pt>
                <c:pt idx="716">
                  <c:v>20</c:v>
                </c:pt>
                <c:pt idx="717">
                  <c:v>63</c:v>
                </c:pt>
                <c:pt idx="718">
                  <c:v>48</c:v>
                </c:pt>
                <c:pt idx="719">
                  <c:v>33</c:v>
                </c:pt>
                <c:pt idx="720">
                  <c:v>64</c:v>
                </c:pt>
                <c:pt idx="721">
                  <c:v>61</c:v>
                </c:pt>
                <c:pt idx="722">
                  <c:v>61</c:v>
                </c:pt>
                <c:pt idx="723">
                  <c:v>60</c:v>
                </c:pt>
                <c:pt idx="724">
                  <c:v>65</c:v>
                </c:pt>
                <c:pt idx="725">
                  <c:v>34</c:v>
                </c:pt>
                <c:pt idx="726">
                  <c:v>65</c:v>
                </c:pt>
                <c:pt idx="727">
                  <c:v>64</c:v>
                </c:pt>
                <c:pt idx="728">
                  <c:v>62</c:v>
                </c:pt>
                <c:pt idx="729">
                  <c:v>65</c:v>
                </c:pt>
                <c:pt idx="730">
                  <c:v>64</c:v>
                </c:pt>
                <c:pt idx="731">
                  <c:v>39</c:v>
                </c:pt>
                <c:pt idx="732">
                  <c:v>65</c:v>
                </c:pt>
                <c:pt idx="733">
                  <c:v>45</c:v>
                </c:pt>
                <c:pt idx="734">
                  <c:v>64</c:v>
                </c:pt>
                <c:pt idx="735">
                  <c:v>21</c:v>
                </c:pt>
                <c:pt idx="736">
                  <c:v>65</c:v>
                </c:pt>
                <c:pt idx="737">
                  <c:v>65</c:v>
                </c:pt>
                <c:pt idx="738">
                  <c:v>37</c:v>
                </c:pt>
                <c:pt idx="739">
                  <c:v>58</c:v>
                </c:pt>
                <c:pt idx="740">
                  <c:v>65</c:v>
                </c:pt>
                <c:pt idx="741">
                  <c:v>20</c:v>
                </c:pt>
                <c:pt idx="742">
                  <c:v>55</c:v>
                </c:pt>
                <c:pt idx="743">
                  <c:v>39</c:v>
                </c:pt>
                <c:pt idx="744">
                  <c:v>43</c:v>
                </c:pt>
                <c:pt idx="745">
                  <c:v>37</c:v>
                </c:pt>
                <c:pt idx="746">
                  <c:v>39</c:v>
                </c:pt>
                <c:pt idx="747">
                  <c:v>61</c:v>
                </c:pt>
                <c:pt idx="748">
                  <c:v>40</c:v>
                </c:pt>
                <c:pt idx="749">
                  <c:v>62</c:v>
                </c:pt>
                <c:pt idx="750">
                  <c:v>55</c:v>
                </c:pt>
                <c:pt idx="751">
                  <c:v>62</c:v>
                </c:pt>
                <c:pt idx="752">
                  <c:v>60</c:v>
                </c:pt>
                <c:pt idx="753">
                  <c:v>32</c:v>
                </c:pt>
                <c:pt idx="754">
                  <c:v>56</c:v>
                </c:pt>
                <c:pt idx="755">
                  <c:v>64</c:v>
                </c:pt>
                <c:pt idx="756">
                  <c:v>61</c:v>
                </c:pt>
                <c:pt idx="757">
                  <c:v>34</c:v>
                </c:pt>
                <c:pt idx="758">
                  <c:v>49</c:v>
                </c:pt>
                <c:pt idx="759">
                  <c:v>64</c:v>
                </c:pt>
                <c:pt idx="760">
                  <c:v>64</c:v>
                </c:pt>
                <c:pt idx="761">
                  <c:v>39</c:v>
                </c:pt>
                <c:pt idx="762">
                  <c:v>63</c:v>
                </c:pt>
                <c:pt idx="763">
                  <c:v>64</c:v>
                </c:pt>
                <c:pt idx="764">
                  <c:v>64</c:v>
                </c:pt>
                <c:pt idx="765">
                  <c:v>49</c:v>
                </c:pt>
                <c:pt idx="766">
                  <c:v>57</c:v>
                </c:pt>
                <c:pt idx="767">
                  <c:v>63</c:v>
                </c:pt>
                <c:pt idx="768">
                  <c:v>30</c:v>
                </c:pt>
                <c:pt idx="769">
                  <c:v>63</c:v>
                </c:pt>
                <c:pt idx="770">
                  <c:v>31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40</c:v>
                </c:pt>
                <c:pt idx="775">
                  <c:v>45</c:v>
                </c:pt>
                <c:pt idx="776">
                  <c:v>60</c:v>
                </c:pt>
                <c:pt idx="777">
                  <c:v>34</c:v>
                </c:pt>
                <c:pt idx="778">
                  <c:v>64</c:v>
                </c:pt>
                <c:pt idx="779">
                  <c:v>48</c:v>
                </c:pt>
                <c:pt idx="780">
                  <c:v>30</c:v>
                </c:pt>
                <c:pt idx="781">
                  <c:v>62</c:v>
                </c:pt>
                <c:pt idx="782">
                  <c:v>61</c:v>
                </c:pt>
                <c:pt idx="783">
                  <c:v>59</c:v>
                </c:pt>
                <c:pt idx="784">
                  <c:v>61</c:v>
                </c:pt>
                <c:pt idx="785">
                  <c:v>42</c:v>
                </c:pt>
                <c:pt idx="786">
                  <c:v>62</c:v>
                </c:pt>
                <c:pt idx="787">
                  <c:v>62</c:v>
                </c:pt>
                <c:pt idx="788">
                  <c:v>62</c:v>
                </c:pt>
                <c:pt idx="789">
                  <c:v>63</c:v>
                </c:pt>
                <c:pt idx="790">
                  <c:v>25</c:v>
                </c:pt>
                <c:pt idx="791">
                  <c:v>61</c:v>
                </c:pt>
                <c:pt idx="792">
                  <c:v>32</c:v>
                </c:pt>
                <c:pt idx="793">
                  <c:v>62</c:v>
                </c:pt>
                <c:pt idx="794">
                  <c:v>53</c:v>
                </c:pt>
                <c:pt idx="795">
                  <c:v>46</c:v>
                </c:pt>
                <c:pt idx="796">
                  <c:v>63</c:v>
                </c:pt>
                <c:pt idx="797">
                  <c:v>39</c:v>
                </c:pt>
                <c:pt idx="798">
                  <c:v>57</c:v>
                </c:pt>
                <c:pt idx="799">
                  <c:v>55</c:v>
                </c:pt>
                <c:pt idx="800">
                  <c:v>63</c:v>
                </c:pt>
                <c:pt idx="801">
                  <c:v>59</c:v>
                </c:pt>
                <c:pt idx="802">
                  <c:v>60</c:v>
                </c:pt>
                <c:pt idx="803">
                  <c:v>62</c:v>
                </c:pt>
                <c:pt idx="804">
                  <c:v>52</c:v>
                </c:pt>
                <c:pt idx="805">
                  <c:v>54</c:v>
                </c:pt>
                <c:pt idx="806">
                  <c:v>62</c:v>
                </c:pt>
                <c:pt idx="807">
                  <c:v>43</c:v>
                </c:pt>
                <c:pt idx="808">
                  <c:v>44</c:v>
                </c:pt>
                <c:pt idx="809">
                  <c:v>63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63</c:v>
                </c:pt>
                <c:pt idx="814">
                  <c:v>57</c:v>
                </c:pt>
                <c:pt idx="815">
                  <c:v>61</c:v>
                </c:pt>
                <c:pt idx="816">
                  <c:v>61</c:v>
                </c:pt>
                <c:pt idx="817">
                  <c:v>61</c:v>
                </c:pt>
                <c:pt idx="818">
                  <c:v>20</c:v>
                </c:pt>
                <c:pt idx="819">
                  <c:v>40</c:v>
                </c:pt>
                <c:pt idx="820">
                  <c:v>61</c:v>
                </c:pt>
                <c:pt idx="821">
                  <c:v>51</c:v>
                </c:pt>
                <c:pt idx="822">
                  <c:v>31</c:v>
                </c:pt>
                <c:pt idx="823">
                  <c:v>20</c:v>
                </c:pt>
                <c:pt idx="824">
                  <c:v>57</c:v>
                </c:pt>
                <c:pt idx="825">
                  <c:v>61</c:v>
                </c:pt>
                <c:pt idx="826">
                  <c:v>46</c:v>
                </c:pt>
                <c:pt idx="827">
                  <c:v>41</c:v>
                </c:pt>
                <c:pt idx="828">
                  <c:v>60</c:v>
                </c:pt>
                <c:pt idx="829">
                  <c:v>52</c:v>
                </c:pt>
                <c:pt idx="830">
                  <c:v>49</c:v>
                </c:pt>
                <c:pt idx="831">
                  <c:v>62</c:v>
                </c:pt>
                <c:pt idx="832">
                  <c:v>62</c:v>
                </c:pt>
                <c:pt idx="833">
                  <c:v>36</c:v>
                </c:pt>
                <c:pt idx="834">
                  <c:v>54</c:v>
                </c:pt>
                <c:pt idx="835">
                  <c:v>59</c:v>
                </c:pt>
                <c:pt idx="836">
                  <c:v>32</c:v>
                </c:pt>
                <c:pt idx="837">
                  <c:v>50</c:v>
                </c:pt>
                <c:pt idx="838">
                  <c:v>62</c:v>
                </c:pt>
                <c:pt idx="839">
                  <c:v>59</c:v>
                </c:pt>
                <c:pt idx="840">
                  <c:v>62</c:v>
                </c:pt>
                <c:pt idx="841">
                  <c:v>57</c:v>
                </c:pt>
                <c:pt idx="842">
                  <c:v>52</c:v>
                </c:pt>
                <c:pt idx="843">
                  <c:v>62</c:v>
                </c:pt>
                <c:pt idx="844">
                  <c:v>61</c:v>
                </c:pt>
                <c:pt idx="845">
                  <c:v>59</c:v>
                </c:pt>
                <c:pt idx="846">
                  <c:v>53</c:v>
                </c:pt>
                <c:pt idx="847">
                  <c:v>61</c:v>
                </c:pt>
                <c:pt idx="848">
                  <c:v>25</c:v>
                </c:pt>
                <c:pt idx="849">
                  <c:v>36</c:v>
                </c:pt>
                <c:pt idx="850">
                  <c:v>54</c:v>
                </c:pt>
                <c:pt idx="851">
                  <c:v>54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58</c:v>
                </c:pt>
                <c:pt idx="856">
                  <c:v>55</c:v>
                </c:pt>
                <c:pt idx="857">
                  <c:v>57</c:v>
                </c:pt>
                <c:pt idx="858">
                  <c:v>56</c:v>
                </c:pt>
                <c:pt idx="859">
                  <c:v>55</c:v>
                </c:pt>
                <c:pt idx="860">
                  <c:v>29</c:v>
                </c:pt>
                <c:pt idx="861">
                  <c:v>60</c:v>
                </c:pt>
                <c:pt idx="862">
                  <c:v>45</c:v>
                </c:pt>
                <c:pt idx="863">
                  <c:v>52</c:v>
                </c:pt>
                <c:pt idx="864">
                  <c:v>34</c:v>
                </c:pt>
                <c:pt idx="865">
                  <c:v>62</c:v>
                </c:pt>
                <c:pt idx="866">
                  <c:v>57</c:v>
                </c:pt>
                <c:pt idx="867">
                  <c:v>61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34</c:v>
                </c:pt>
                <c:pt idx="872">
                  <c:v>57</c:v>
                </c:pt>
                <c:pt idx="873">
                  <c:v>57</c:v>
                </c:pt>
                <c:pt idx="874">
                  <c:v>56</c:v>
                </c:pt>
                <c:pt idx="875">
                  <c:v>57</c:v>
                </c:pt>
                <c:pt idx="876">
                  <c:v>38</c:v>
                </c:pt>
                <c:pt idx="877">
                  <c:v>34</c:v>
                </c:pt>
                <c:pt idx="878">
                  <c:v>50</c:v>
                </c:pt>
                <c:pt idx="879">
                  <c:v>61</c:v>
                </c:pt>
                <c:pt idx="880">
                  <c:v>58</c:v>
                </c:pt>
                <c:pt idx="881">
                  <c:v>60</c:v>
                </c:pt>
                <c:pt idx="882">
                  <c:v>61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47</c:v>
                </c:pt>
                <c:pt idx="887">
                  <c:v>33</c:v>
                </c:pt>
                <c:pt idx="888">
                  <c:v>37</c:v>
                </c:pt>
                <c:pt idx="889">
                  <c:v>62</c:v>
                </c:pt>
                <c:pt idx="890">
                  <c:v>62</c:v>
                </c:pt>
                <c:pt idx="891">
                  <c:v>50</c:v>
                </c:pt>
                <c:pt idx="892">
                  <c:v>33</c:v>
                </c:pt>
                <c:pt idx="893">
                  <c:v>61</c:v>
                </c:pt>
                <c:pt idx="894">
                  <c:v>61</c:v>
                </c:pt>
                <c:pt idx="895">
                  <c:v>56</c:v>
                </c:pt>
                <c:pt idx="896">
                  <c:v>55</c:v>
                </c:pt>
                <c:pt idx="897">
                  <c:v>56</c:v>
                </c:pt>
                <c:pt idx="898">
                  <c:v>40</c:v>
                </c:pt>
                <c:pt idx="899">
                  <c:v>38</c:v>
                </c:pt>
                <c:pt idx="900">
                  <c:v>57</c:v>
                </c:pt>
                <c:pt idx="901">
                  <c:v>45</c:v>
                </c:pt>
                <c:pt idx="902">
                  <c:v>59</c:v>
                </c:pt>
                <c:pt idx="903">
                  <c:v>59</c:v>
                </c:pt>
                <c:pt idx="904">
                  <c:v>42</c:v>
                </c:pt>
                <c:pt idx="905">
                  <c:v>30</c:v>
                </c:pt>
                <c:pt idx="906">
                  <c:v>41</c:v>
                </c:pt>
                <c:pt idx="907">
                  <c:v>56</c:v>
                </c:pt>
                <c:pt idx="908">
                  <c:v>60</c:v>
                </c:pt>
                <c:pt idx="909">
                  <c:v>59</c:v>
                </c:pt>
                <c:pt idx="910">
                  <c:v>59</c:v>
                </c:pt>
                <c:pt idx="911">
                  <c:v>33</c:v>
                </c:pt>
                <c:pt idx="912">
                  <c:v>60</c:v>
                </c:pt>
                <c:pt idx="913">
                  <c:v>59</c:v>
                </c:pt>
                <c:pt idx="914">
                  <c:v>59</c:v>
                </c:pt>
                <c:pt idx="915">
                  <c:v>20</c:v>
                </c:pt>
                <c:pt idx="916">
                  <c:v>57</c:v>
                </c:pt>
                <c:pt idx="917">
                  <c:v>57</c:v>
                </c:pt>
                <c:pt idx="918">
                  <c:v>57</c:v>
                </c:pt>
                <c:pt idx="919">
                  <c:v>50</c:v>
                </c:pt>
                <c:pt idx="920">
                  <c:v>60</c:v>
                </c:pt>
                <c:pt idx="921">
                  <c:v>60</c:v>
                </c:pt>
                <c:pt idx="922">
                  <c:v>59</c:v>
                </c:pt>
                <c:pt idx="923">
                  <c:v>60</c:v>
                </c:pt>
                <c:pt idx="924">
                  <c:v>59</c:v>
                </c:pt>
                <c:pt idx="925">
                  <c:v>60</c:v>
                </c:pt>
                <c:pt idx="926">
                  <c:v>60</c:v>
                </c:pt>
                <c:pt idx="927">
                  <c:v>59</c:v>
                </c:pt>
                <c:pt idx="928">
                  <c:v>41</c:v>
                </c:pt>
                <c:pt idx="929">
                  <c:v>58</c:v>
                </c:pt>
                <c:pt idx="930">
                  <c:v>45</c:v>
                </c:pt>
                <c:pt idx="931">
                  <c:v>59</c:v>
                </c:pt>
                <c:pt idx="932">
                  <c:v>61</c:v>
                </c:pt>
                <c:pt idx="933">
                  <c:v>55</c:v>
                </c:pt>
                <c:pt idx="934">
                  <c:v>36</c:v>
                </c:pt>
                <c:pt idx="935">
                  <c:v>60</c:v>
                </c:pt>
                <c:pt idx="936">
                  <c:v>39</c:v>
                </c:pt>
                <c:pt idx="937">
                  <c:v>55</c:v>
                </c:pt>
                <c:pt idx="938">
                  <c:v>42</c:v>
                </c:pt>
                <c:pt idx="939">
                  <c:v>53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30</c:v>
                </c:pt>
                <c:pt idx="944">
                  <c:v>58</c:v>
                </c:pt>
                <c:pt idx="945">
                  <c:v>38</c:v>
                </c:pt>
                <c:pt idx="946">
                  <c:v>60</c:v>
                </c:pt>
                <c:pt idx="947">
                  <c:v>59</c:v>
                </c:pt>
                <c:pt idx="948">
                  <c:v>58</c:v>
                </c:pt>
                <c:pt idx="949">
                  <c:v>59</c:v>
                </c:pt>
                <c:pt idx="950">
                  <c:v>51</c:v>
                </c:pt>
                <c:pt idx="951">
                  <c:v>52</c:v>
                </c:pt>
                <c:pt idx="952">
                  <c:v>55</c:v>
                </c:pt>
                <c:pt idx="953">
                  <c:v>59</c:v>
                </c:pt>
                <c:pt idx="954">
                  <c:v>54</c:v>
                </c:pt>
                <c:pt idx="955">
                  <c:v>36</c:v>
                </c:pt>
                <c:pt idx="956">
                  <c:v>52</c:v>
                </c:pt>
                <c:pt idx="957">
                  <c:v>56</c:v>
                </c:pt>
                <c:pt idx="958">
                  <c:v>35</c:v>
                </c:pt>
                <c:pt idx="959">
                  <c:v>55</c:v>
                </c:pt>
                <c:pt idx="960">
                  <c:v>41</c:v>
                </c:pt>
                <c:pt idx="961">
                  <c:v>54</c:v>
                </c:pt>
                <c:pt idx="962">
                  <c:v>20</c:v>
                </c:pt>
                <c:pt idx="963">
                  <c:v>58</c:v>
                </c:pt>
                <c:pt idx="964">
                  <c:v>59</c:v>
                </c:pt>
                <c:pt idx="965">
                  <c:v>58</c:v>
                </c:pt>
                <c:pt idx="966">
                  <c:v>53</c:v>
                </c:pt>
                <c:pt idx="967">
                  <c:v>44</c:v>
                </c:pt>
                <c:pt idx="968">
                  <c:v>39</c:v>
                </c:pt>
                <c:pt idx="969">
                  <c:v>41</c:v>
                </c:pt>
                <c:pt idx="970">
                  <c:v>54</c:v>
                </c:pt>
                <c:pt idx="971">
                  <c:v>54</c:v>
                </c:pt>
                <c:pt idx="972">
                  <c:v>56</c:v>
                </c:pt>
                <c:pt idx="973">
                  <c:v>27</c:v>
                </c:pt>
                <c:pt idx="974">
                  <c:v>60</c:v>
                </c:pt>
                <c:pt idx="975">
                  <c:v>51</c:v>
                </c:pt>
                <c:pt idx="976">
                  <c:v>45</c:v>
                </c:pt>
                <c:pt idx="977">
                  <c:v>59</c:v>
                </c:pt>
                <c:pt idx="978">
                  <c:v>60</c:v>
                </c:pt>
                <c:pt idx="979">
                  <c:v>60</c:v>
                </c:pt>
                <c:pt idx="980">
                  <c:v>59</c:v>
                </c:pt>
                <c:pt idx="981">
                  <c:v>58</c:v>
                </c:pt>
                <c:pt idx="982">
                  <c:v>60</c:v>
                </c:pt>
                <c:pt idx="983">
                  <c:v>56</c:v>
                </c:pt>
                <c:pt idx="984">
                  <c:v>35</c:v>
                </c:pt>
                <c:pt idx="985">
                  <c:v>22</c:v>
                </c:pt>
                <c:pt idx="986">
                  <c:v>61</c:v>
                </c:pt>
                <c:pt idx="987">
                  <c:v>28</c:v>
                </c:pt>
                <c:pt idx="988">
                  <c:v>60</c:v>
                </c:pt>
                <c:pt idx="989">
                  <c:v>56</c:v>
                </c:pt>
                <c:pt idx="990">
                  <c:v>52</c:v>
                </c:pt>
                <c:pt idx="991">
                  <c:v>35</c:v>
                </c:pt>
                <c:pt idx="992">
                  <c:v>54</c:v>
                </c:pt>
                <c:pt idx="993">
                  <c:v>57</c:v>
                </c:pt>
                <c:pt idx="994">
                  <c:v>20</c:v>
                </c:pt>
                <c:pt idx="995">
                  <c:v>52</c:v>
                </c:pt>
                <c:pt idx="996">
                  <c:v>55</c:v>
                </c:pt>
                <c:pt idx="997">
                  <c:v>43</c:v>
                </c:pt>
                <c:pt idx="998">
                  <c:v>55</c:v>
                </c:pt>
                <c:pt idx="999">
                  <c:v>34</c:v>
                </c:pt>
                <c:pt idx="1000">
                  <c:v>54</c:v>
                </c:pt>
                <c:pt idx="1001">
                  <c:v>48</c:v>
                </c:pt>
                <c:pt idx="1002">
                  <c:v>54</c:v>
                </c:pt>
                <c:pt idx="1003">
                  <c:v>52</c:v>
                </c:pt>
                <c:pt idx="1004">
                  <c:v>58</c:v>
                </c:pt>
                <c:pt idx="1005">
                  <c:v>55</c:v>
                </c:pt>
                <c:pt idx="1006">
                  <c:v>54</c:v>
                </c:pt>
                <c:pt idx="1007">
                  <c:v>44</c:v>
                </c:pt>
                <c:pt idx="1008">
                  <c:v>58</c:v>
                </c:pt>
                <c:pt idx="1009">
                  <c:v>58</c:v>
                </c:pt>
                <c:pt idx="1010">
                  <c:v>52</c:v>
                </c:pt>
                <c:pt idx="1011">
                  <c:v>57</c:v>
                </c:pt>
                <c:pt idx="1012">
                  <c:v>57</c:v>
                </c:pt>
                <c:pt idx="1013">
                  <c:v>58</c:v>
                </c:pt>
                <c:pt idx="1014">
                  <c:v>53</c:v>
                </c:pt>
                <c:pt idx="1015">
                  <c:v>24</c:v>
                </c:pt>
                <c:pt idx="1016">
                  <c:v>22</c:v>
                </c:pt>
                <c:pt idx="1017">
                  <c:v>50</c:v>
                </c:pt>
                <c:pt idx="1018">
                  <c:v>35</c:v>
                </c:pt>
                <c:pt idx="1019">
                  <c:v>49</c:v>
                </c:pt>
                <c:pt idx="1020">
                  <c:v>28</c:v>
                </c:pt>
                <c:pt idx="1021">
                  <c:v>33</c:v>
                </c:pt>
                <c:pt idx="1022">
                  <c:v>49</c:v>
                </c:pt>
                <c:pt idx="1023">
                  <c:v>56</c:v>
                </c:pt>
                <c:pt idx="1024">
                  <c:v>24</c:v>
                </c:pt>
                <c:pt idx="1025">
                  <c:v>58</c:v>
                </c:pt>
                <c:pt idx="1026">
                  <c:v>51</c:v>
                </c:pt>
                <c:pt idx="1027">
                  <c:v>58</c:v>
                </c:pt>
                <c:pt idx="1028">
                  <c:v>59</c:v>
                </c:pt>
                <c:pt idx="1029">
                  <c:v>55</c:v>
                </c:pt>
                <c:pt idx="1030">
                  <c:v>58</c:v>
                </c:pt>
                <c:pt idx="1031">
                  <c:v>55</c:v>
                </c:pt>
                <c:pt idx="1032">
                  <c:v>56</c:v>
                </c:pt>
                <c:pt idx="1033">
                  <c:v>56</c:v>
                </c:pt>
                <c:pt idx="1034">
                  <c:v>30</c:v>
                </c:pt>
                <c:pt idx="1035">
                  <c:v>52</c:v>
                </c:pt>
                <c:pt idx="1036">
                  <c:v>56</c:v>
                </c:pt>
                <c:pt idx="1037">
                  <c:v>57</c:v>
                </c:pt>
                <c:pt idx="1038">
                  <c:v>53</c:v>
                </c:pt>
                <c:pt idx="1039">
                  <c:v>54</c:v>
                </c:pt>
                <c:pt idx="1040">
                  <c:v>57</c:v>
                </c:pt>
                <c:pt idx="1041">
                  <c:v>24</c:v>
                </c:pt>
                <c:pt idx="1042">
                  <c:v>57</c:v>
                </c:pt>
                <c:pt idx="1043">
                  <c:v>34</c:v>
                </c:pt>
                <c:pt idx="1044">
                  <c:v>38</c:v>
                </c:pt>
                <c:pt idx="1045">
                  <c:v>49</c:v>
                </c:pt>
                <c:pt idx="1046">
                  <c:v>32</c:v>
                </c:pt>
                <c:pt idx="1047">
                  <c:v>57</c:v>
                </c:pt>
                <c:pt idx="1048">
                  <c:v>57</c:v>
                </c:pt>
                <c:pt idx="1049">
                  <c:v>52</c:v>
                </c:pt>
                <c:pt idx="1050">
                  <c:v>48</c:v>
                </c:pt>
                <c:pt idx="1051">
                  <c:v>47</c:v>
                </c:pt>
                <c:pt idx="1052">
                  <c:v>62</c:v>
                </c:pt>
                <c:pt idx="1053">
                  <c:v>47</c:v>
                </c:pt>
                <c:pt idx="1054">
                  <c:v>60</c:v>
                </c:pt>
                <c:pt idx="1055">
                  <c:v>34</c:v>
                </c:pt>
                <c:pt idx="1056">
                  <c:v>32</c:v>
                </c:pt>
                <c:pt idx="1057">
                  <c:v>59</c:v>
                </c:pt>
                <c:pt idx="1058">
                  <c:v>58</c:v>
                </c:pt>
                <c:pt idx="1059">
                  <c:v>57</c:v>
                </c:pt>
                <c:pt idx="1060">
                  <c:v>58</c:v>
                </c:pt>
                <c:pt idx="1061">
                  <c:v>51</c:v>
                </c:pt>
                <c:pt idx="1062">
                  <c:v>56</c:v>
                </c:pt>
                <c:pt idx="1063">
                  <c:v>58</c:v>
                </c:pt>
                <c:pt idx="1064">
                  <c:v>54</c:v>
                </c:pt>
                <c:pt idx="1065">
                  <c:v>57</c:v>
                </c:pt>
                <c:pt idx="1066">
                  <c:v>55</c:v>
                </c:pt>
                <c:pt idx="1067">
                  <c:v>53</c:v>
                </c:pt>
                <c:pt idx="1068">
                  <c:v>53</c:v>
                </c:pt>
                <c:pt idx="1069">
                  <c:v>47</c:v>
                </c:pt>
                <c:pt idx="1070">
                  <c:v>52</c:v>
                </c:pt>
                <c:pt idx="1071">
                  <c:v>46</c:v>
                </c:pt>
                <c:pt idx="1072">
                  <c:v>37</c:v>
                </c:pt>
                <c:pt idx="1073">
                  <c:v>55</c:v>
                </c:pt>
                <c:pt idx="1074">
                  <c:v>60</c:v>
                </c:pt>
                <c:pt idx="1075">
                  <c:v>48</c:v>
                </c:pt>
                <c:pt idx="1076">
                  <c:v>60</c:v>
                </c:pt>
                <c:pt idx="1077">
                  <c:v>56</c:v>
                </c:pt>
                <c:pt idx="1078">
                  <c:v>56</c:v>
                </c:pt>
                <c:pt idx="1079">
                  <c:v>56</c:v>
                </c:pt>
                <c:pt idx="1080">
                  <c:v>55</c:v>
                </c:pt>
                <c:pt idx="1081">
                  <c:v>44</c:v>
                </c:pt>
                <c:pt idx="1082">
                  <c:v>51</c:v>
                </c:pt>
                <c:pt idx="1083">
                  <c:v>44</c:v>
                </c:pt>
                <c:pt idx="1084">
                  <c:v>49</c:v>
                </c:pt>
                <c:pt idx="1085">
                  <c:v>55</c:v>
                </c:pt>
                <c:pt idx="1086">
                  <c:v>51</c:v>
                </c:pt>
                <c:pt idx="1087">
                  <c:v>51</c:v>
                </c:pt>
                <c:pt idx="1088">
                  <c:v>53</c:v>
                </c:pt>
                <c:pt idx="1089">
                  <c:v>55</c:v>
                </c:pt>
                <c:pt idx="1090">
                  <c:v>50</c:v>
                </c:pt>
                <c:pt idx="1091">
                  <c:v>51</c:v>
                </c:pt>
                <c:pt idx="1092">
                  <c:v>56</c:v>
                </c:pt>
                <c:pt idx="1093">
                  <c:v>42</c:v>
                </c:pt>
                <c:pt idx="1094">
                  <c:v>53</c:v>
                </c:pt>
                <c:pt idx="1095">
                  <c:v>33</c:v>
                </c:pt>
                <c:pt idx="1096">
                  <c:v>32</c:v>
                </c:pt>
                <c:pt idx="1097">
                  <c:v>62</c:v>
                </c:pt>
                <c:pt idx="1098">
                  <c:v>61</c:v>
                </c:pt>
                <c:pt idx="1099">
                  <c:v>36</c:v>
                </c:pt>
                <c:pt idx="1100">
                  <c:v>54</c:v>
                </c:pt>
                <c:pt idx="1101">
                  <c:v>50</c:v>
                </c:pt>
                <c:pt idx="1102">
                  <c:v>51</c:v>
                </c:pt>
                <c:pt idx="1103">
                  <c:v>49</c:v>
                </c:pt>
                <c:pt idx="1104">
                  <c:v>56</c:v>
                </c:pt>
                <c:pt idx="1105">
                  <c:v>57</c:v>
                </c:pt>
                <c:pt idx="1106">
                  <c:v>57</c:v>
                </c:pt>
                <c:pt idx="1107">
                  <c:v>53</c:v>
                </c:pt>
                <c:pt idx="1108">
                  <c:v>39</c:v>
                </c:pt>
                <c:pt idx="1109">
                  <c:v>52</c:v>
                </c:pt>
                <c:pt idx="1110">
                  <c:v>51</c:v>
                </c:pt>
                <c:pt idx="1111">
                  <c:v>43</c:v>
                </c:pt>
                <c:pt idx="1112">
                  <c:v>49</c:v>
                </c:pt>
                <c:pt idx="1113">
                  <c:v>27</c:v>
                </c:pt>
                <c:pt idx="1114">
                  <c:v>51</c:v>
                </c:pt>
                <c:pt idx="1115">
                  <c:v>49</c:v>
                </c:pt>
                <c:pt idx="1116">
                  <c:v>52</c:v>
                </c:pt>
                <c:pt idx="1117">
                  <c:v>52</c:v>
                </c:pt>
                <c:pt idx="1118">
                  <c:v>47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50</c:v>
                </c:pt>
                <c:pt idx="1123">
                  <c:v>44</c:v>
                </c:pt>
                <c:pt idx="1124">
                  <c:v>36</c:v>
                </c:pt>
                <c:pt idx="1125">
                  <c:v>54</c:v>
                </c:pt>
                <c:pt idx="1126">
                  <c:v>53</c:v>
                </c:pt>
                <c:pt idx="1127">
                  <c:v>52</c:v>
                </c:pt>
                <c:pt idx="1128">
                  <c:v>60</c:v>
                </c:pt>
                <c:pt idx="1129">
                  <c:v>40</c:v>
                </c:pt>
                <c:pt idx="1130">
                  <c:v>39</c:v>
                </c:pt>
                <c:pt idx="1131">
                  <c:v>52</c:v>
                </c:pt>
                <c:pt idx="1132">
                  <c:v>62</c:v>
                </c:pt>
                <c:pt idx="1133">
                  <c:v>28</c:v>
                </c:pt>
                <c:pt idx="1134">
                  <c:v>58</c:v>
                </c:pt>
                <c:pt idx="1135">
                  <c:v>53</c:v>
                </c:pt>
                <c:pt idx="1136">
                  <c:v>53</c:v>
                </c:pt>
                <c:pt idx="1137">
                  <c:v>53</c:v>
                </c:pt>
                <c:pt idx="1138">
                  <c:v>52</c:v>
                </c:pt>
                <c:pt idx="1139">
                  <c:v>26</c:v>
                </c:pt>
                <c:pt idx="1140">
                  <c:v>55</c:v>
                </c:pt>
                <c:pt idx="1141">
                  <c:v>53</c:v>
                </c:pt>
                <c:pt idx="1142">
                  <c:v>55</c:v>
                </c:pt>
                <c:pt idx="1143">
                  <c:v>53</c:v>
                </c:pt>
                <c:pt idx="1144">
                  <c:v>53</c:v>
                </c:pt>
                <c:pt idx="1145">
                  <c:v>56</c:v>
                </c:pt>
                <c:pt idx="1146">
                  <c:v>32</c:v>
                </c:pt>
                <c:pt idx="1147">
                  <c:v>52</c:v>
                </c:pt>
                <c:pt idx="1148">
                  <c:v>52</c:v>
                </c:pt>
                <c:pt idx="1149">
                  <c:v>51</c:v>
                </c:pt>
                <c:pt idx="1150">
                  <c:v>47</c:v>
                </c:pt>
                <c:pt idx="1151">
                  <c:v>28</c:v>
                </c:pt>
                <c:pt idx="1152">
                  <c:v>51</c:v>
                </c:pt>
                <c:pt idx="1153">
                  <c:v>59</c:v>
                </c:pt>
                <c:pt idx="1154">
                  <c:v>23</c:v>
                </c:pt>
                <c:pt idx="1155">
                  <c:v>54</c:v>
                </c:pt>
                <c:pt idx="1156">
                  <c:v>54</c:v>
                </c:pt>
                <c:pt idx="1157">
                  <c:v>54</c:v>
                </c:pt>
                <c:pt idx="1158">
                  <c:v>49</c:v>
                </c:pt>
                <c:pt idx="1159">
                  <c:v>52</c:v>
                </c:pt>
                <c:pt idx="1160">
                  <c:v>47</c:v>
                </c:pt>
                <c:pt idx="1161">
                  <c:v>60</c:v>
                </c:pt>
                <c:pt idx="1162">
                  <c:v>58</c:v>
                </c:pt>
                <c:pt idx="1163">
                  <c:v>43</c:v>
                </c:pt>
                <c:pt idx="1164">
                  <c:v>50</c:v>
                </c:pt>
                <c:pt idx="1165">
                  <c:v>53</c:v>
                </c:pt>
                <c:pt idx="1166">
                  <c:v>54</c:v>
                </c:pt>
                <c:pt idx="1167">
                  <c:v>56</c:v>
                </c:pt>
                <c:pt idx="1168">
                  <c:v>52</c:v>
                </c:pt>
                <c:pt idx="1169">
                  <c:v>44</c:v>
                </c:pt>
                <c:pt idx="1170">
                  <c:v>26</c:v>
                </c:pt>
                <c:pt idx="1171">
                  <c:v>53</c:v>
                </c:pt>
                <c:pt idx="1172">
                  <c:v>49</c:v>
                </c:pt>
                <c:pt idx="1173">
                  <c:v>42</c:v>
                </c:pt>
                <c:pt idx="1174">
                  <c:v>51</c:v>
                </c:pt>
                <c:pt idx="1175">
                  <c:v>59</c:v>
                </c:pt>
                <c:pt idx="1176">
                  <c:v>43</c:v>
                </c:pt>
                <c:pt idx="1177">
                  <c:v>50</c:v>
                </c:pt>
                <c:pt idx="1178">
                  <c:v>57</c:v>
                </c:pt>
                <c:pt idx="1179">
                  <c:v>50</c:v>
                </c:pt>
                <c:pt idx="1180">
                  <c:v>50</c:v>
                </c:pt>
                <c:pt idx="1181">
                  <c:v>52</c:v>
                </c:pt>
                <c:pt idx="1182">
                  <c:v>52</c:v>
                </c:pt>
                <c:pt idx="1183">
                  <c:v>49</c:v>
                </c:pt>
                <c:pt idx="1184">
                  <c:v>50</c:v>
                </c:pt>
                <c:pt idx="1185">
                  <c:v>52</c:v>
                </c:pt>
                <c:pt idx="1186">
                  <c:v>32</c:v>
                </c:pt>
                <c:pt idx="1187">
                  <c:v>55</c:v>
                </c:pt>
                <c:pt idx="1188">
                  <c:v>47</c:v>
                </c:pt>
                <c:pt idx="1189">
                  <c:v>55</c:v>
                </c:pt>
                <c:pt idx="1190">
                  <c:v>45</c:v>
                </c:pt>
                <c:pt idx="1191">
                  <c:v>36</c:v>
                </c:pt>
                <c:pt idx="1192">
                  <c:v>50</c:v>
                </c:pt>
                <c:pt idx="1193">
                  <c:v>49</c:v>
                </c:pt>
                <c:pt idx="1194">
                  <c:v>48</c:v>
                </c:pt>
                <c:pt idx="1195">
                  <c:v>48</c:v>
                </c:pt>
                <c:pt idx="1196">
                  <c:v>48</c:v>
                </c:pt>
                <c:pt idx="1197">
                  <c:v>53</c:v>
                </c:pt>
                <c:pt idx="1198">
                  <c:v>52</c:v>
                </c:pt>
                <c:pt idx="1199">
                  <c:v>48</c:v>
                </c:pt>
                <c:pt idx="1200">
                  <c:v>52</c:v>
                </c:pt>
                <c:pt idx="1201">
                  <c:v>54</c:v>
                </c:pt>
                <c:pt idx="1202">
                  <c:v>53</c:v>
                </c:pt>
                <c:pt idx="1203">
                  <c:v>36</c:v>
                </c:pt>
                <c:pt idx="1204">
                  <c:v>28</c:v>
                </c:pt>
                <c:pt idx="1205">
                  <c:v>36</c:v>
                </c:pt>
                <c:pt idx="1206">
                  <c:v>47</c:v>
                </c:pt>
                <c:pt idx="1207">
                  <c:v>61</c:v>
                </c:pt>
                <c:pt idx="1208">
                  <c:v>51</c:v>
                </c:pt>
                <c:pt idx="1209">
                  <c:v>48</c:v>
                </c:pt>
                <c:pt idx="1210">
                  <c:v>51</c:v>
                </c:pt>
                <c:pt idx="1211">
                  <c:v>51</c:v>
                </c:pt>
                <c:pt idx="1212">
                  <c:v>54</c:v>
                </c:pt>
                <c:pt idx="1213">
                  <c:v>53</c:v>
                </c:pt>
                <c:pt idx="1214">
                  <c:v>51</c:v>
                </c:pt>
                <c:pt idx="1215">
                  <c:v>53</c:v>
                </c:pt>
                <c:pt idx="1216">
                  <c:v>50</c:v>
                </c:pt>
                <c:pt idx="1217">
                  <c:v>44</c:v>
                </c:pt>
                <c:pt idx="1218">
                  <c:v>48</c:v>
                </c:pt>
                <c:pt idx="1219">
                  <c:v>42</c:v>
                </c:pt>
                <c:pt idx="1220">
                  <c:v>37</c:v>
                </c:pt>
                <c:pt idx="1221">
                  <c:v>48</c:v>
                </c:pt>
                <c:pt idx="1222">
                  <c:v>50</c:v>
                </c:pt>
                <c:pt idx="1223">
                  <c:v>52</c:v>
                </c:pt>
                <c:pt idx="1224">
                  <c:v>54</c:v>
                </c:pt>
                <c:pt idx="1225">
                  <c:v>34</c:v>
                </c:pt>
                <c:pt idx="1226">
                  <c:v>41</c:v>
                </c:pt>
                <c:pt idx="1227">
                  <c:v>54</c:v>
                </c:pt>
                <c:pt idx="1228">
                  <c:v>54</c:v>
                </c:pt>
                <c:pt idx="1229">
                  <c:v>46</c:v>
                </c:pt>
                <c:pt idx="1230">
                  <c:v>59</c:v>
                </c:pt>
                <c:pt idx="1231">
                  <c:v>47</c:v>
                </c:pt>
                <c:pt idx="1232">
                  <c:v>51</c:v>
                </c:pt>
                <c:pt idx="1233">
                  <c:v>51</c:v>
                </c:pt>
                <c:pt idx="1234">
                  <c:v>30</c:v>
                </c:pt>
                <c:pt idx="1235">
                  <c:v>44</c:v>
                </c:pt>
                <c:pt idx="1236">
                  <c:v>51</c:v>
                </c:pt>
                <c:pt idx="1237">
                  <c:v>50</c:v>
                </c:pt>
                <c:pt idx="1238">
                  <c:v>50</c:v>
                </c:pt>
                <c:pt idx="1239">
                  <c:v>41</c:v>
                </c:pt>
                <c:pt idx="1240">
                  <c:v>50</c:v>
                </c:pt>
                <c:pt idx="1241">
                  <c:v>32</c:v>
                </c:pt>
                <c:pt idx="1242">
                  <c:v>47</c:v>
                </c:pt>
                <c:pt idx="1243">
                  <c:v>52</c:v>
                </c:pt>
                <c:pt idx="1244">
                  <c:v>49</c:v>
                </c:pt>
                <c:pt idx="1245">
                  <c:v>57</c:v>
                </c:pt>
                <c:pt idx="1246">
                  <c:v>26</c:v>
                </c:pt>
                <c:pt idx="1247">
                  <c:v>45</c:v>
                </c:pt>
                <c:pt idx="1248">
                  <c:v>51</c:v>
                </c:pt>
                <c:pt idx="1249">
                  <c:v>50</c:v>
                </c:pt>
                <c:pt idx="1250">
                  <c:v>51</c:v>
                </c:pt>
                <c:pt idx="1251">
                  <c:v>51</c:v>
                </c:pt>
                <c:pt idx="1252">
                  <c:v>48</c:v>
                </c:pt>
                <c:pt idx="1253">
                  <c:v>36</c:v>
                </c:pt>
                <c:pt idx="1254">
                  <c:v>48</c:v>
                </c:pt>
                <c:pt idx="1255">
                  <c:v>48</c:v>
                </c:pt>
                <c:pt idx="1256">
                  <c:v>23</c:v>
                </c:pt>
                <c:pt idx="1257">
                  <c:v>59</c:v>
                </c:pt>
                <c:pt idx="1258">
                  <c:v>53</c:v>
                </c:pt>
                <c:pt idx="1259">
                  <c:v>53</c:v>
                </c:pt>
                <c:pt idx="1260">
                  <c:v>50</c:v>
                </c:pt>
                <c:pt idx="1261">
                  <c:v>55</c:v>
                </c:pt>
                <c:pt idx="1262">
                  <c:v>25</c:v>
                </c:pt>
                <c:pt idx="1263">
                  <c:v>48</c:v>
                </c:pt>
                <c:pt idx="1264">
                  <c:v>51</c:v>
                </c:pt>
                <c:pt idx="1265">
                  <c:v>44</c:v>
                </c:pt>
                <c:pt idx="1266">
                  <c:v>51</c:v>
                </c:pt>
                <c:pt idx="1267">
                  <c:v>50</c:v>
                </c:pt>
                <c:pt idx="1268">
                  <c:v>55</c:v>
                </c:pt>
                <c:pt idx="1269">
                  <c:v>59</c:v>
                </c:pt>
                <c:pt idx="1270">
                  <c:v>49</c:v>
                </c:pt>
                <c:pt idx="1271">
                  <c:v>47</c:v>
                </c:pt>
                <c:pt idx="1272">
                  <c:v>45</c:v>
                </c:pt>
                <c:pt idx="1273">
                  <c:v>47</c:v>
                </c:pt>
                <c:pt idx="1274">
                  <c:v>47</c:v>
                </c:pt>
                <c:pt idx="1275">
                  <c:v>47</c:v>
                </c:pt>
                <c:pt idx="1276">
                  <c:v>51</c:v>
                </c:pt>
                <c:pt idx="1277">
                  <c:v>41</c:v>
                </c:pt>
                <c:pt idx="1278">
                  <c:v>40</c:v>
                </c:pt>
                <c:pt idx="1279">
                  <c:v>37</c:v>
                </c:pt>
                <c:pt idx="1280">
                  <c:v>41</c:v>
                </c:pt>
                <c:pt idx="1281">
                  <c:v>49</c:v>
                </c:pt>
                <c:pt idx="1282">
                  <c:v>36</c:v>
                </c:pt>
                <c:pt idx="1283">
                  <c:v>49</c:v>
                </c:pt>
                <c:pt idx="1284">
                  <c:v>49</c:v>
                </c:pt>
                <c:pt idx="1285">
                  <c:v>40</c:v>
                </c:pt>
                <c:pt idx="1286">
                  <c:v>49</c:v>
                </c:pt>
                <c:pt idx="1287">
                  <c:v>42</c:v>
                </c:pt>
                <c:pt idx="1288">
                  <c:v>41</c:v>
                </c:pt>
                <c:pt idx="1289">
                  <c:v>47</c:v>
                </c:pt>
                <c:pt idx="1290">
                  <c:v>45</c:v>
                </c:pt>
                <c:pt idx="1291">
                  <c:v>46</c:v>
                </c:pt>
                <c:pt idx="1292">
                  <c:v>47</c:v>
                </c:pt>
                <c:pt idx="1293">
                  <c:v>46</c:v>
                </c:pt>
                <c:pt idx="1294">
                  <c:v>31</c:v>
                </c:pt>
                <c:pt idx="1295">
                  <c:v>32</c:v>
                </c:pt>
                <c:pt idx="1296">
                  <c:v>51</c:v>
                </c:pt>
                <c:pt idx="1297">
                  <c:v>40</c:v>
                </c:pt>
                <c:pt idx="1298">
                  <c:v>58</c:v>
                </c:pt>
                <c:pt idx="1299">
                  <c:v>52</c:v>
                </c:pt>
                <c:pt idx="1300">
                  <c:v>52</c:v>
                </c:pt>
                <c:pt idx="1301">
                  <c:v>61</c:v>
                </c:pt>
                <c:pt idx="1302">
                  <c:v>49</c:v>
                </c:pt>
                <c:pt idx="1303">
                  <c:v>47</c:v>
                </c:pt>
                <c:pt idx="1304">
                  <c:v>45</c:v>
                </c:pt>
                <c:pt idx="1305">
                  <c:v>53</c:v>
                </c:pt>
                <c:pt idx="1306">
                  <c:v>53</c:v>
                </c:pt>
                <c:pt idx="1307">
                  <c:v>61</c:v>
                </c:pt>
                <c:pt idx="1308">
                  <c:v>48</c:v>
                </c:pt>
                <c:pt idx="1309">
                  <c:v>48</c:v>
                </c:pt>
                <c:pt idx="1310">
                  <c:v>48</c:v>
                </c:pt>
                <c:pt idx="1311">
                  <c:v>48</c:v>
                </c:pt>
                <c:pt idx="1312">
                  <c:v>31</c:v>
                </c:pt>
                <c:pt idx="1313">
                  <c:v>45</c:v>
                </c:pt>
                <c:pt idx="1314">
                  <c:v>46</c:v>
                </c:pt>
                <c:pt idx="1315">
                  <c:v>50</c:v>
                </c:pt>
                <c:pt idx="1316">
                  <c:v>49</c:v>
                </c:pt>
                <c:pt idx="1317">
                  <c:v>50</c:v>
                </c:pt>
                <c:pt idx="1318">
                  <c:v>23</c:v>
                </c:pt>
                <c:pt idx="1319">
                  <c:v>50</c:v>
                </c:pt>
                <c:pt idx="1320">
                  <c:v>60</c:v>
                </c:pt>
                <c:pt idx="1321">
                  <c:v>42</c:v>
                </c:pt>
                <c:pt idx="1322">
                  <c:v>48</c:v>
                </c:pt>
                <c:pt idx="1323">
                  <c:v>48</c:v>
                </c:pt>
                <c:pt idx="1324">
                  <c:v>48</c:v>
                </c:pt>
                <c:pt idx="1325">
                  <c:v>46</c:v>
                </c:pt>
                <c:pt idx="1326">
                  <c:v>46</c:v>
                </c:pt>
                <c:pt idx="1327">
                  <c:v>61</c:v>
                </c:pt>
                <c:pt idx="1328">
                  <c:v>27</c:v>
                </c:pt>
                <c:pt idx="1329">
                  <c:v>41</c:v>
                </c:pt>
                <c:pt idx="1330">
                  <c:v>61</c:v>
                </c:pt>
                <c:pt idx="1331">
                  <c:v>42</c:v>
                </c:pt>
                <c:pt idx="1332">
                  <c:v>34</c:v>
                </c:pt>
                <c:pt idx="1333">
                  <c:v>51</c:v>
                </c:pt>
                <c:pt idx="1334">
                  <c:v>51</c:v>
                </c:pt>
                <c:pt idx="1335">
                  <c:v>50</c:v>
                </c:pt>
                <c:pt idx="1336">
                  <c:v>46</c:v>
                </c:pt>
                <c:pt idx="1337">
                  <c:v>51</c:v>
                </c:pt>
                <c:pt idx="1338">
                  <c:v>57</c:v>
                </c:pt>
                <c:pt idx="1339">
                  <c:v>48</c:v>
                </c:pt>
                <c:pt idx="1340">
                  <c:v>30</c:v>
                </c:pt>
                <c:pt idx="1341">
                  <c:v>23</c:v>
                </c:pt>
                <c:pt idx="1342">
                  <c:v>31</c:v>
                </c:pt>
                <c:pt idx="1343">
                  <c:v>59</c:v>
                </c:pt>
                <c:pt idx="1344">
                  <c:v>48</c:v>
                </c:pt>
                <c:pt idx="1345">
                  <c:v>59</c:v>
                </c:pt>
                <c:pt idx="1346">
                  <c:v>49</c:v>
                </c:pt>
                <c:pt idx="1347">
                  <c:v>53</c:v>
                </c:pt>
                <c:pt idx="1348">
                  <c:v>41</c:v>
                </c:pt>
                <c:pt idx="1349">
                  <c:v>38</c:v>
                </c:pt>
                <c:pt idx="1350">
                  <c:v>20</c:v>
                </c:pt>
                <c:pt idx="1351">
                  <c:v>47</c:v>
                </c:pt>
                <c:pt idx="1352">
                  <c:v>47</c:v>
                </c:pt>
                <c:pt idx="1353">
                  <c:v>46</c:v>
                </c:pt>
                <c:pt idx="1354">
                  <c:v>35</c:v>
                </c:pt>
                <c:pt idx="1355">
                  <c:v>44</c:v>
                </c:pt>
                <c:pt idx="1356">
                  <c:v>29</c:v>
                </c:pt>
                <c:pt idx="1357">
                  <c:v>62</c:v>
                </c:pt>
                <c:pt idx="1358">
                  <c:v>41</c:v>
                </c:pt>
                <c:pt idx="1359">
                  <c:v>41</c:v>
                </c:pt>
                <c:pt idx="1360">
                  <c:v>51</c:v>
                </c:pt>
                <c:pt idx="1361">
                  <c:v>49</c:v>
                </c:pt>
                <c:pt idx="1362">
                  <c:v>54</c:v>
                </c:pt>
                <c:pt idx="1363">
                  <c:v>42</c:v>
                </c:pt>
                <c:pt idx="1364">
                  <c:v>58</c:v>
                </c:pt>
                <c:pt idx="1365">
                  <c:v>37</c:v>
                </c:pt>
                <c:pt idx="1366">
                  <c:v>47</c:v>
                </c:pt>
                <c:pt idx="1367">
                  <c:v>62</c:v>
                </c:pt>
                <c:pt idx="1368">
                  <c:v>29</c:v>
                </c:pt>
                <c:pt idx="1369">
                  <c:v>23</c:v>
                </c:pt>
                <c:pt idx="1370">
                  <c:v>35</c:v>
                </c:pt>
                <c:pt idx="1371">
                  <c:v>32</c:v>
                </c:pt>
                <c:pt idx="1372">
                  <c:v>50</c:v>
                </c:pt>
                <c:pt idx="1373">
                  <c:v>26</c:v>
                </c:pt>
                <c:pt idx="1374">
                  <c:v>24</c:v>
                </c:pt>
                <c:pt idx="1375">
                  <c:v>49</c:v>
                </c:pt>
                <c:pt idx="1376">
                  <c:v>26</c:v>
                </c:pt>
                <c:pt idx="1377">
                  <c:v>43</c:v>
                </c:pt>
                <c:pt idx="1378">
                  <c:v>47</c:v>
                </c:pt>
                <c:pt idx="1379">
                  <c:v>46</c:v>
                </c:pt>
                <c:pt idx="1380">
                  <c:v>59</c:v>
                </c:pt>
                <c:pt idx="1381">
                  <c:v>47</c:v>
                </c:pt>
                <c:pt idx="1382">
                  <c:v>45</c:v>
                </c:pt>
                <c:pt idx="1383">
                  <c:v>44</c:v>
                </c:pt>
                <c:pt idx="1384">
                  <c:v>45</c:v>
                </c:pt>
                <c:pt idx="1385">
                  <c:v>45</c:v>
                </c:pt>
                <c:pt idx="1386">
                  <c:v>37</c:v>
                </c:pt>
                <c:pt idx="1387">
                  <c:v>41</c:v>
                </c:pt>
                <c:pt idx="1388">
                  <c:v>42</c:v>
                </c:pt>
                <c:pt idx="1389">
                  <c:v>53</c:v>
                </c:pt>
                <c:pt idx="1390">
                  <c:v>29</c:v>
                </c:pt>
                <c:pt idx="1391">
                  <c:v>27</c:v>
                </c:pt>
                <c:pt idx="1392">
                  <c:v>48</c:v>
                </c:pt>
                <c:pt idx="1393">
                  <c:v>58</c:v>
                </c:pt>
                <c:pt idx="1394">
                  <c:v>26</c:v>
                </c:pt>
                <c:pt idx="1395">
                  <c:v>31</c:v>
                </c:pt>
                <c:pt idx="1396">
                  <c:v>44</c:v>
                </c:pt>
                <c:pt idx="1397">
                  <c:v>25</c:v>
                </c:pt>
                <c:pt idx="1398">
                  <c:v>44</c:v>
                </c:pt>
                <c:pt idx="1399">
                  <c:v>44</c:v>
                </c:pt>
                <c:pt idx="1400">
                  <c:v>22</c:v>
                </c:pt>
                <c:pt idx="1401">
                  <c:v>46</c:v>
                </c:pt>
                <c:pt idx="1402">
                  <c:v>45</c:v>
                </c:pt>
                <c:pt idx="1403">
                  <c:v>46</c:v>
                </c:pt>
                <c:pt idx="1404">
                  <c:v>45</c:v>
                </c:pt>
                <c:pt idx="1405">
                  <c:v>28</c:v>
                </c:pt>
                <c:pt idx="1406">
                  <c:v>56</c:v>
                </c:pt>
                <c:pt idx="1407">
                  <c:v>27</c:v>
                </c:pt>
                <c:pt idx="1408">
                  <c:v>57</c:v>
                </c:pt>
                <c:pt idx="1409">
                  <c:v>30</c:v>
                </c:pt>
                <c:pt idx="1410">
                  <c:v>35</c:v>
                </c:pt>
                <c:pt idx="1411">
                  <c:v>40</c:v>
                </c:pt>
                <c:pt idx="1412">
                  <c:v>45</c:v>
                </c:pt>
                <c:pt idx="1413">
                  <c:v>48</c:v>
                </c:pt>
                <c:pt idx="1414">
                  <c:v>46</c:v>
                </c:pt>
                <c:pt idx="1415">
                  <c:v>41</c:v>
                </c:pt>
                <c:pt idx="1416">
                  <c:v>27</c:v>
                </c:pt>
                <c:pt idx="1417">
                  <c:v>35</c:v>
                </c:pt>
                <c:pt idx="1418">
                  <c:v>28</c:v>
                </c:pt>
                <c:pt idx="1419">
                  <c:v>57</c:v>
                </c:pt>
                <c:pt idx="1420">
                  <c:v>23</c:v>
                </c:pt>
                <c:pt idx="1421">
                  <c:v>47</c:v>
                </c:pt>
                <c:pt idx="1422">
                  <c:v>47</c:v>
                </c:pt>
                <c:pt idx="1423">
                  <c:v>44</c:v>
                </c:pt>
                <c:pt idx="1424">
                  <c:v>45</c:v>
                </c:pt>
                <c:pt idx="1425">
                  <c:v>47</c:v>
                </c:pt>
                <c:pt idx="1426">
                  <c:v>45</c:v>
                </c:pt>
                <c:pt idx="1427">
                  <c:v>46</c:v>
                </c:pt>
                <c:pt idx="1428">
                  <c:v>41</c:v>
                </c:pt>
                <c:pt idx="1429">
                  <c:v>58</c:v>
                </c:pt>
                <c:pt idx="1430">
                  <c:v>31</c:v>
                </c:pt>
                <c:pt idx="1431">
                  <c:v>42</c:v>
                </c:pt>
                <c:pt idx="1432">
                  <c:v>58</c:v>
                </c:pt>
                <c:pt idx="1433">
                  <c:v>43</c:v>
                </c:pt>
                <c:pt idx="1434">
                  <c:v>41</c:v>
                </c:pt>
                <c:pt idx="1435">
                  <c:v>31</c:v>
                </c:pt>
                <c:pt idx="1436">
                  <c:v>46</c:v>
                </c:pt>
                <c:pt idx="1437">
                  <c:v>45</c:v>
                </c:pt>
                <c:pt idx="1438">
                  <c:v>46</c:v>
                </c:pt>
                <c:pt idx="1439">
                  <c:v>38</c:v>
                </c:pt>
                <c:pt idx="1440">
                  <c:v>45</c:v>
                </c:pt>
                <c:pt idx="1441">
                  <c:v>40</c:v>
                </c:pt>
                <c:pt idx="1442">
                  <c:v>45</c:v>
                </c:pt>
                <c:pt idx="1443">
                  <c:v>19</c:v>
                </c:pt>
                <c:pt idx="1444">
                  <c:v>59</c:v>
                </c:pt>
                <c:pt idx="1445">
                  <c:v>52</c:v>
                </c:pt>
                <c:pt idx="1446">
                  <c:v>59</c:v>
                </c:pt>
                <c:pt idx="1447">
                  <c:v>59</c:v>
                </c:pt>
                <c:pt idx="1448">
                  <c:v>57</c:v>
                </c:pt>
                <c:pt idx="1449">
                  <c:v>39</c:v>
                </c:pt>
                <c:pt idx="1450">
                  <c:v>47</c:v>
                </c:pt>
                <c:pt idx="1451">
                  <c:v>43</c:v>
                </c:pt>
                <c:pt idx="1452">
                  <c:v>51</c:v>
                </c:pt>
                <c:pt idx="1453">
                  <c:v>43</c:v>
                </c:pt>
                <c:pt idx="1454">
                  <c:v>43</c:v>
                </c:pt>
                <c:pt idx="1455">
                  <c:v>42</c:v>
                </c:pt>
                <c:pt idx="1456">
                  <c:v>38</c:v>
                </c:pt>
                <c:pt idx="1457">
                  <c:v>38</c:v>
                </c:pt>
                <c:pt idx="1458">
                  <c:v>47</c:v>
                </c:pt>
                <c:pt idx="1459">
                  <c:v>33</c:v>
                </c:pt>
                <c:pt idx="1460">
                  <c:v>40</c:v>
                </c:pt>
                <c:pt idx="1461">
                  <c:v>41</c:v>
                </c:pt>
                <c:pt idx="1462">
                  <c:v>42</c:v>
                </c:pt>
                <c:pt idx="1463">
                  <c:v>56</c:v>
                </c:pt>
                <c:pt idx="1464">
                  <c:v>49</c:v>
                </c:pt>
                <c:pt idx="1465">
                  <c:v>42</c:v>
                </c:pt>
                <c:pt idx="1466">
                  <c:v>44</c:v>
                </c:pt>
                <c:pt idx="1467">
                  <c:v>44</c:v>
                </c:pt>
                <c:pt idx="1468">
                  <c:v>44</c:v>
                </c:pt>
                <c:pt idx="1469">
                  <c:v>43</c:v>
                </c:pt>
                <c:pt idx="1470">
                  <c:v>46</c:v>
                </c:pt>
                <c:pt idx="1471">
                  <c:v>40</c:v>
                </c:pt>
                <c:pt idx="1472">
                  <c:v>46</c:v>
                </c:pt>
                <c:pt idx="1473">
                  <c:v>48</c:v>
                </c:pt>
                <c:pt idx="1474">
                  <c:v>39</c:v>
                </c:pt>
                <c:pt idx="1475">
                  <c:v>25</c:v>
                </c:pt>
                <c:pt idx="1476">
                  <c:v>40</c:v>
                </c:pt>
                <c:pt idx="1477">
                  <c:v>31</c:v>
                </c:pt>
                <c:pt idx="1478">
                  <c:v>56</c:v>
                </c:pt>
                <c:pt idx="1479">
                  <c:v>37</c:v>
                </c:pt>
                <c:pt idx="1480">
                  <c:v>32</c:v>
                </c:pt>
                <c:pt idx="1481">
                  <c:v>42</c:v>
                </c:pt>
                <c:pt idx="1482">
                  <c:v>46</c:v>
                </c:pt>
                <c:pt idx="1483">
                  <c:v>44</c:v>
                </c:pt>
                <c:pt idx="1484">
                  <c:v>44</c:v>
                </c:pt>
                <c:pt idx="1485">
                  <c:v>44</c:v>
                </c:pt>
                <c:pt idx="1486">
                  <c:v>44</c:v>
                </c:pt>
                <c:pt idx="1487">
                  <c:v>29</c:v>
                </c:pt>
                <c:pt idx="1488">
                  <c:v>46</c:v>
                </c:pt>
                <c:pt idx="1489">
                  <c:v>55</c:v>
                </c:pt>
                <c:pt idx="1490">
                  <c:v>42</c:v>
                </c:pt>
                <c:pt idx="1491">
                  <c:v>42</c:v>
                </c:pt>
                <c:pt idx="1492">
                  <c:v>38</c:v>
                </c:pt>
                <c:pt idx="1493">
                  <c:v>49</c:v>
                </c:pt>
                <c:pt idx="1494">
                  <c:v>44</c:v>
                </c:pt>
                <c:pt idx="1495">
                  <c:v>45</c:v>
                </c:pt>
                <c:pt idx="1496">
                  <c:v>44</c:v>
                </c:pt>
                <c:pt idx="1497">
                  <c:v>44</c:v>
                </c:pt>
                <c:pt idx="1498">
                  <c:v>45</c:v>
                </c:pt>
                <c:pt idx="1499">
                  <c:v>40</c:v>
                </c:pt>
                <c:pt idx="1500">
                  <c:v>34</c:v>
                </c:pt>
                <c:pt idx="1501">
                  <c:v>39</c:v>
                </c:pt>
                <c:pt idx="1502">
                  <c:v>19</c:v>
                </c:pt>
                <c:pt idx="1503">
                  <c:v>43</c:v>
                </c:pt>
                <c:pt idx="1504">
                  <c:v>55</c:v>
                </c:pt>
                <c:pt idx="1505">
                  <c:v>46</c:v>
                </c:pt>
                <c:pt idx="1506">
                  <c:v>43</c:v>
                </c:pt>
                <c:pt idx="1507">
                  <c:v>45</c:v>
                </c:pt>
                <c:pt idx="1508">
                  <c:v>47</c:v>
                </c:pt>
                <c:pt idx="1509">
                  <c:v>23</c:v>
                </c:pt>
                <c:pt idx="1510">
                  <c:v>45</c:v>
                </c:pt>
                <c:pt idx="1511">
                  <c:v>30</c:v>
                </c:pt>
                <c:pt idx="1512">
                  <c:v>49</c:v>
                </c:pt>
                <c:pt idx="1513">
                  <c:v>33</c:v>
                </c:pt>
                <c:pt idx="1514">
                  <c:v>38</c:v>
                </c:pt>
                <c:pt idx="1515">
                  <c:v>43</c:v>
                </c:pt>
                <c:pt idx="1516">
                  <c:v>43</c:v>
                </c:pt>
                <c:pt idx="1517">
                  <c:v>43</c:v>
                </c:pt>
                <c:pt idx="1518">
                  <c:v>43</c:v>
                </c:pt>
                <c:pt idx="1519">
                  <c:v>36</c:v>
                </c:pt>
                <c:pt idx="1520">
                  <c:v>57</c:v>
                </c:pt>
                <c:pt idx="1521">
                  <c:v>54</c:v>
                </c:pt>
                <c:pt idx="1522">
                  <c:v>38</c:v>
                </c:pt>
                <c:pt idx="1523">
                  <c:v>38</c:v>
                </c:pt>
                <c:pt idx="1524">
                  <c:v>56</c:v>
                </c:pt>
                <c:pt idx="1525">
                  <c:v>46</c:v>
                </c:pt>
                <c:pt idx="1526">
                  <c:v>30</c:v>
                </c:pt>
                <c:pt idx="1527">
                  <c:v>41</c:v>
                </c:pt>
                <c:pt idx="1528">
                  <c:v>52</c:v>
                </c:pt>
                <c:pt idx="1529">
                  <c:v>56</c:v>
                </c:pt>
                <c:pt idx="1530">
                  <c:v>39</c:v>
                </c:pt>
                <c:pt idx="1531">
                  <c:v>35</c:v>
                </c:pt>
                <c:pt idx="1532">
                  <c:v>43</c:v>
                </c:pt>
                <c:pt idx="1533">
                  <c:v>42</c:v>
                </c:pt>
                <c:pt idx="1534">
                  <c:v>34</c:v>
                </c:pt>
                <c:pt idx="1535">
                  <c:v>40</c:v>
                </c:pt>
                <c:pt idx="1536">
                  <c:v>54</c:v>
                </c:pt>
                <c:pt idx="1537">
                  <c:v>39</c:v>
                </c:pt>
                <c:pt idx="1538">
                  <c:v>34</c:v>
                </c:pt>
                <c:pt idx="1539">
                  <c:v>21</c:v>
                </c:pt>
                <c:pt idx="1540">
                  <c:v>51</c:v>
                </c:pt>
                <c:pt idx="1541">
                  <c:v>42</c:v>
                </c:pt>
                <c:pt idx="1542">
                  <c:v>42</c:v>
                </c:pt>
                <c:pt idx="1543">
                  <c:v>41</c:v>
                </c:pt>
                <c:pt idx="1544">
                  <c:v>41</c:v>
                </c:pt>
                <c:pt idx="1545">
                  <c:v>40</c:v>
                </c:pt>
                <c:pt idx="1546">
                  <c:v>43</c:v>
                </c:pt>
                <c:pt idx="1547">
                  <c:v>40</c:v>
                </c:pt>
                <c:pt idx="1548">
                  <c:v>55</c:v>
                </c:pt>
                <c:pt idx="1549">
                  <c:v>35</c:v>
                </c:pt>
                <c:pt idx="1550">
                  <c:v>37</c:v>
                </c:pt>
                <c:pt idx="1551">
                  <c:v>54</c:v>
                </c:pt>
                <c:pt idx="1552">
                  <c:v>42</c:v>
                </c:pt>
                <c:pt idx="1553">
                  <c:v>42</c:v>
                </c:pt>
                <c:pt idx="1554">
                  <c:v>48</c:v>
                </c:pt>
                <c:pt idx="1555">
                  <c:v>30</c:v>
                </c:pt>
                <c:pt idx="1556">
                  <c:v>42</c:v>
                </c:pt>
                <c:pt idx="1557">
                  <c:v>42</c:v>
                </c:pt>
                <c:pt idx="1558">
                  <c:v>53</c:v>
                </c:pt>
                <c:pt idx="1559">
                  <c:v>44</c:v>
                </c:pt>
                <c:pt idx="1560">
                  <c:v>43</c:v>
                </c:pt>
                <c:pt idx="1561">
                  <c:v>40</c:v>
                </c:pt>
                <c:pt idx="1562">
                  <c:v>40</c:v>
                </c:pt>
                <c:pt idx="1563">
                  <c:v>39</c:v>
                </c:pt>
                <c:pt idx="1564">
                  <c:v>49</c:v>
                </c:pt>
                <c:pt idx="1565">
                  <c:v>47</c:v>
                </c:pt>
                <c:pt idx="1566">
                  <c:v>37</c:v>
                </c:pt>
                <c:pt idx="1567">
                  <c:v>53</c:v>
                </c:pt>
                <c:pt idx="1568">
                  <c:v>54</c:v>
                </c:pt>
                <c:pt idx="1569">
                  <c:v>38</c:v>
                </c:pt>
                <c:pt idx="1570">
                  <c:v>37</c:v>
                </c:pt>
                <c:pt idx="1571">
                  <c:v>42</c:v>
                </c:pt>
                <c:pt idx="1572">
                  <c:v>27</c:v>
                </c:pt>
                <c:pt idx="1573">
                  <c:v>42</c:v>
                </c:pt>
                <c:pt idx="1574">
                  <c:v>47</c:v>
                </c:pt>
                <c:pt idx="1575">
                  <c:v>40</c:v>
                </c:pt>
                <c:pt idx="1576">
                  <c:v>54</c:v>
                </c:pt>
                <c:pt idx="1577">
                  <c:v>28</c:v>
                </c:pt>
                <c:pt idx="1578">
                  <c:v>35</c:v>
                </c:pt>
                <c:pt idx="1579">
                  <c:v>44</c:v>
                </c:pt>
                <c:pt idx="1580">
                  <c:v>41</c:v>
                </c:pt>
                <c:pt idx="1581">
                  <c:v>41</c:v>
                </c:pt>
                <c:pt idx="1582">
                  <c:v>38</c:v>
                </c:pt>
                <c:pt idx="1583">
                  <c:v>34</c:v>
                </c:pt>
                <c:pt idx="1584">
                  <c:v>38</c:v>
                </c:pt>
                <c:pt idx="1585">
                  <c:v>38</c:v>
                </c:pt>
                <c:pt idx="1586">
                  <c:v>20</c:v>
                </c:pt>
                <c:pt idx="1587">
                  <c:v>55</c:v>
                </c:pt>
                <c:pt idx="1588">
                  <c:v>50</c:v>
                </c:pt>
                <c:pt idx="1589">
                  <c:v>28</c:v>
                </c:pt>
                <c:pt idx="1590">
                  <c:v>43</c:v>
                </c:pt>
                <c:pt idx="1591">
                  <c:v>42</c:v>
                </c:pt>
                <c:pt idx="1592">
                  <c:v>31</c:v>
                </c:pt>
                <c:pt idx="1593">
                  <c:v>43</c:v>
                </c:pt>
                <c:pt idx="1594">
                  <c:v>40</c:v>
                </c:pt>
                <c:pt idx="1595">
                  <c:v>29</c:v>
                </c:pt>
                <c:pt idx="1596">
                  <c:v>54</c:v>
                </c:pt>
                <c:pt idx="1597">
                  <c:v>52</c:v>
                </c:pt>
                <c:pt idx="1598">
                  <c:v>52</c:v>
                </c:pt>
                <c:pt idx="1599">
                  <c:v>45</c:v>
                </c:pt>
                <c:pt idx="1600">
                  <c:v>41</c:v>
                </c:pt>
                <c:pt idx="1601">
                  <c:v>46</c:v>
                </c:pt>
                <c:pt idx="1602">
                  <c:v>52</c:v>
                </c:pt>
                <c:pt idx="1603">
                  <c:v>32</c:v>
                </c:pt>
                <c:pt idx="1604">
                  <c:v>25</c:v>
                </c:pt>
                <c:pt idx="1605">
                  <c:v>39</c:v>
                </c:pt>
                <c:pt idx="1606">
                  <c:v>39</c:v>
                </c:pt>
                <c:pt idx="1607">
                  <c:v>36</c:v>
                </c:pt>
                <c:pt idx="1608">
                  <c:v>43</c:v>
                </c:pt>
                <c:pt idx="1609">
                  <c:v>42</c:v>
                </c:pt>
                <c:pt idx="1610">
                  <c:v>36</c:v>
                </c:pt>
                <c:pt idx="1611">
                  <c:v>54</c:v>
                </c:pt>
                <c:pt idx="1612">
                  <c:v>39</c:v>
                </c:pt>
                <c:pt idx="1613">
                  <c:v>40</c:v>
                </c:pt>
                <c:pt idx="1614">
                  <c:v>39</c:v>
                </c:pt>
                <c:pt idx="1615">
                  <c:v>51</c:v>
                </c:pt>
                <c:pt idx="1616">
                  <c:v>54</c:v>
                </c:pt>
                <c:pt idx="1617">
                  <c:v>47</c:v>
                </c:pt>
                <c:pt idx="1618">
                  <c:v>46</c:v>
                </c:pt>
                <c:pt idx="1619">
                  <c:v>55</c:v>
                </c:pt>
                <c:pt idx="1620">
                  <c:v>34</c:v>
                </c:pt>
                <c:pt idx="1621">
                  <c:v>40</c:v>
                </c:pt>
                <c:pt idx="1622">
                  <c:v>41</c:v>
                </c:pt>
                <c:pt idx="1623">
                  <c:v>33</c:v>
                </c:pt>
                <c:pt idx="1624">
                  <c:v>39</c:v>
                </c:pt>
                <c:pt idx="1625">
                  <c:v>29</c:v>
                </c:pt>
                <c:pt idx="1626">
                  <c:v>54</c:v>
                </c:pt>
                <c:pt idx="1627">
                  <c:v>40</c:v>
                </c:pt>
                <c:pt idx="1628">
                  <c:v>40</c:v>
                </c:pt>
                <c:pt idx="1629">
                  <c:v>45</c:v>
                </c:pt>
                <c:pt idx="1630">
                  <c:v>40</c:v>
                </c:pt>
                <c:pt idx="1631">
                  <c:v>30</c:v>
                </c:pt>
                <c:pt idx="1632">
                  <c:v>28</c:v>
                </c:pt>
                <c:pt idx="1633">
                  <c:v>35</c:v>
                </c:pt>
                <c:pt idx="1634">
                  <c:v>44</c:v>
                </c:pt>
                <c:pt idx="1635">
                  <c:v>50</c:v>
                </c:pt>
                <c:pt idx="1636">
                  <c:v>36</c:v>
                </c:pt>
                <c:pt idx="1637">
                  <c:v>50</c:v>
                </c:pt>
                <c:pt idx="1638">
                  <c:v>44</c:v>
                </c:pt>
                <c:pt idx="1639">
                  <c:v>54</c:v>
                </c:pt>
                <c:pt idx="1640">
                  <c:v>40</c:v>
                </c:pt>
                <c:pt idx="1641">
                  <c:v>40</c:v>
                </c:pt>
                <c:pt idx="1642">
                  <c:v>35</c:v>
                </c:pt>
                <c:pt idx="1643">
                  <c:v>44</c:v>
                </c:pt>
                <c:pt idx="1644">
                  <c:v>44</c:v>
                </c:pt>
                <c:pt idx="1645">
                  <c:v>20</c:v>
                </c:pt>
                <c:pt idx="1646">
                  <c:v>21</c:v>
                </c:pt>
                <c:pt idx="1647">
                  <c:v>37</c:v>
                </c:pt>
                <c:pt idx="1648">
                  <c:v>30</c:v>
                </c:pt>
                <c:pt idx="1649">
                  <c:v>31</c:v>
                </c:pt>
                <c:pt idx="1650">
                  <c:v>37</c:v>
                </c:pt>
                <c:pt idx="1651">
                  <c:v>41</c:v>
                </c:pt>
                <c:pt idx="1652">
                  <c:v>42</c:v>
                </c:pt>
                <c:pt idx="1653">
                  <c:v>31</c:v>
                </c:pt>
                <c:pt idx="1654">
                  <c:v>39</c:v>
                </c:pt>
                <c:pt idx="1655">
                  <c:v>39</c:v>
                </c:pt>
                <c:pt idx="1656">
                  <c:v>37</c:v>
                </c:pt>
                <c:pt idx="1657">
                  <c:v>29</c:v>
                </c:pt>
                <c:pt idx="1658">
                  <c:v>37</c:v>
                </c:pt>
                <c:pt idx="1659">
                  <c:v>53</c:v>
                </c:pt>
                <c:pt idx="1660">
                  <c:v>22</c:v>
                </c:pt>
                <c:pt idx="1661">
                  <c:v>52</c:v>
                </c:pt>
                <c:pt idx="1662">
                  <c:v>44</c:v>
                </c:pt>
                <c:pt idx="1663">
                  <c:v>20</c:v>
                </c:pt>
                <c:pt idx="1664">
                  <c:v>41</c:v>
                </c:pt>
                <c:pt idx="1665">
                  <c:v>31</c:v>
                </c:pt>
                <c:pt idx="1666">
                  <c:v>52</c:v>
                </c:pt>
                <c:pt idx="1667">
                  <c:v>37</c:v>
                </c:pt>
                <c:pt idx="1668">
                  <c:v>52</c:v>
                </c:pt>
                <c:pt idx="1669">
                  <c:v>43</c:v>
                </c:pt>
                <c:pt idx="1670">
                  <c:v>31</c:v>
                </c:pt>
                <c:pt idx="1671">
                  <c:v>43</c:v>
                </c:pt>
                <c:pt idx="1672">
                  <c:v>50</c:v>
                </c:pt>
                <c:pt idx="1673">
                  <c:v>32</c:v>
                </c:pt>
                <c:pt idx="1674">
                  <c:v>52</c:v>
                </c:pt>
                <c:pt idx="1675">
                  <c:v>40</c:v>
                </c:pt>
                <c:pt idx="1676">
                  <c:v>41</c:v>
                </c:pt>
                <c:pt idx="1677">
                  <c:v>46</c:v>
                </c:pt>
                <c:pt idx="1678">
                  <c:v>41</c:v>
                </c:pt>
                <c:pt idx="1679">
                  <c:v>36</c:v>
                </c:pt>
                <c:pt idx="1680">
                  <c:v>29</c:v>
                </c:pt>
                <c:pt idx="1681">
                  <c:v>46</c:v>
                </c:pt>
                <c:pt idx="1682">
                  <c:v>35</c:v>
                </c:pt>
                <c:pt idx="1683">
                  <c:v>41</c:v>
                </c:pt>
                <c:pt idx="1684">
                  <c:v>37</c:v>
                </c:pt>
                <c:pt idx="1685">
                  <c:v>39</c:v>
                </c:pt>
                <c:pt idx="1686">
                  <c:v>50</c:v>
                </c:pt>
                <c:pt idx="1687">
                  <c:v>25</c:v>
                </c:pt>
                <c:pt idx="1688">
                  <c:v>43</c:v>
                </c:pt>
                <c:pt idx="1689">
                  <c:v>43</c:v>
                </c:pt>
                <c:pt idx="1690">
                  <c:v>36</c:v>
                </c:pt>
                <c:pt idx="1691">
                  <c:v>40</c:v>
                </c:pt>
                <c:pt idx="1692">
                  <c:v>40</c:v>
                </c:pt>
                <c:pt idx="1693">
                  <c:v>38</c:v>
                </c:pt>
                <c:pt idx="1694">
                  <c:v>38</c:v>
                </c:pt>
                <c:pt idx="1695">
                  <c:v>37</c:v>
                </c:pt>
                <c:pt idx="1696">
                  <c:v>51</c:v>
                </c:pt>
                <c:pt idx="1697">
                  <c:v>37</c:v>
                </c:pt>
                <c:pt idx="1698">
                  <c:v>42</c:v>
                </c:pt>
                <c:pt idx="1699">
                  <c:v>46</c:v>
                </c:pt>
                <c:pt idx="1700">
                  <c:v>32</c:v>
                </c:pt>
                <c:pt idx="1701">
                  <c:v>33</c:v>
                </c:pt>
                <c:pt idx="1702">
                  <c:v>42</c:v>
                </c:pt>
                <c:pt idx="1703">
                  <c:v>49</c:v>
                </c:pt>
                <c:pt idx="1704">
                  <c:v>38</c:v>
                </c:pt>
                <c:pt idx="1705">
                  <c:v>40</c:v>
                </c:pt>
                <c:pt idx="1706">
                  <c:v>40</c:v>
                </c:pt>
                <c:pt idx="1707">
                  <c:v>35</c:v>
                </c:pt>
                <c:pt idx="1708">
                  <c:v>36</c:v>
                </c:pt>
                <c:pt idx="1709">
                  <c:v>40</c:v>
                </c:pt>
                <c:pt idx="1710">
                  <c:v>38</c:v>
                </c:pt>
                <c:pt idx="1711">
                  <c:v>34</c:v>
                </c:pt>
                <c:pt idx="1712">
                  <c:v>38</c:v>
                </c:pt>
                <c:pt idx="1713">
                  <c:v>29</c:v>
                </c:pt>
                <c:pt idx="1714">
                  <c:v>35</c:v>
                </c:pt>
                <c:pt idx="1715">
                  <c:v>51</c:v>
                </c:pt>
                <c:pt idx="1716">
                  <c:v>33</c:v>
                </c:pt>
                <c:pt idx="1717">
                  <c:v>32</c:v>
                </c:pt>
                <c:pt idx="1718">
                  <c:v>50</c:v>
                </c:pt>
                <c:pt idx="1719">
                  <c:v>30</c:v>
                </c:pt>
                <c:pt idx="1720">
                  <c:v>24</c:v>
                </c:pt>
                <c:pt idx="1721">
                  <c:v>20</c:v>
                </c:pt>
                <c:pt idx="1722">
                  <c:v>50</c:v>
                </c:pt>
                <c:pt idx="1723">
                  <c:v>37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35</c:v>
                </c:pt>
                <c:pt idx="1728">
                  <c:v>34</c:v>
                </c:pt>
                <c:pt idx="1729">
                  <c:v>34</c:v>
                </c:pt>
                <c:pt idx="1730">
                  <c:v>37</c:v>
                </c:pt>
                <c:pt idx="1731">
                  <c:v>37</c:v>
                </c:pt>
                <c:pt idx="1732">
                  <c:v>36</c:v>
                </c:pt>
                <c:pt idx="1733">
                  <c:v>37</c:v>
                </c:pt>
                <c:pt idx="1734">
                  <c:v>29</c:v>
                </c:pt>
                <c:pt idx="1735">
                  <c:v>24</c:v>
                </c:pt>
                <c:pt idx="1736">
                  <c:v>31</c:v>
                </c:pt>
                <c:pt idx="1737">
                  <c:v>41</c:v>
                </c:pt>
                <c:pt idx="1738">
                  <c:v>20</c:v>
                </c:pt>
                <c:pt idx="1739">
                  <c:v>45</c:v>
                </c:pt>
                <c:pt idx="1740">
                  <c:v>40</c:v>
                </c:pt>
                <c:pt idx="1741">
                  <c:v>33</c:v>
                </c:pt>
                <c:pt idx="1742">
                  <c:v>34</c:v>
                </c:pt>
                <c:pt idx="1743">
                  <c:v>34</c:v>
                </c:pt>
                <c:pt idx="1744">
                  <c:v>40</c:v>
                </c:pt>
                <c:pt idx="1745">
                  <c:v>30</c:v>
                </c:pt>
                <c:pt idx="1746">
                  <c:v>36</c:v>
                </c:pt>
                <c:pt idx="1747">
                  <c:v>37</c:v>
                </c:pt>
                <c:pt idx="1748">
                  <c:v>36</c:v>
                </c:pt>
                <c:pt idx="1749">
                  <c:v>36</c:v>
                </c:pt>
                <c:pt idx="1750">
                  <c:v>25</c:v>
                </c:pt>
                <c:pt idx="1751">
                  <c:v>27</c:v>
                </c:pt>
                <c:pt idx="1752">
                  <c:v>45</c:v>
                </c:pt>
                <c:pt idx="1753">
                  <c:v>31</c:v>
                </c:pt>
                <c:pt idx="1754">
                  <c:v>44</c:v>
                </c:pt>
                <c:pt idx="1755">
                  <c:v>27</c:v>
                </c:pt>
                <c:pt idx="1756">
                  <c:v>23</c:v>
                </c:pt>
                <c:pt idx="1757">
                  <c:v>26</c:v>
                </c:pt>
                <c:pt idx="1758">
                  <c:v>38</c:v>
                </c:pt>
                <c:pt idx="1759">
                  <c:v>33</c:v>
                </c:pt>
                <c:pt idx="1760">
                  <c:v>38</c:v>
                </c:pt>
                <c:pt idx="1761">
                  <c:v>36</c:v>
                </c:pt>
                <c:pt idx="1762">
                  <c:v>36</c:v>
                </c:pt>
                <c:pt idx="1763">
                  <c:v>47</c:v>
                </c:pt>
                <c:pt idx="1764">
                  <c:v>36</c:v>
                </c:pt>
                <c:pt idx="1765">
                  <c:v>23</c:v>
                </c:pt>
                <c:pt idx="1766">
                  <c:v>36</c:v>
                </c:pt>
                <c:pt idx="1767">
                  <c:v>51</c:v>
                </c:pt>
                <c:pt idx="1768">
                  <c:v>33</c:v>
                </c:pt>
                <c:pt idx="1769">
                  <c:v>50</c:v>
                </c:pt>
                <c:pt idx="1770">
                  <c:v>32</c:v>
                </c:pt>
                <c:pt idx="1771">
                  <c:v>33</c:v>
                </c:pt>
                <c:pt idx="1772">
                  <c:v>31</c:v>
                </c:pt>
                <c:pt idx="1773">
                  <c:v>22</c:v>
                </c:pt>
                <c:pt idx="1774">
                  <c:v>43</c:v>
                </c:pt>
                <c:pt idx="1775">
                  <c:v>31</c:v>
                </c:pt>
                <c:pt idx="1776">
                  <c:v>36</c:v>
                </c:pt>
                <c:pt idx="1777">
                  <c:v>33</c:v>
                </c:pt>
                <c:pt idx="1778">
                  <c:v>35</c:v>
                </c:pt>
                <c:pt idx="1779">
                  <c:v>38</c:v>
                </c:pt>
                <c:pt idx="1780">
                  <c:v>37</c:v>
                </c:pt>
                <c:pt idx="1781">
                  <c:v>27</c:v>
                </c:pt>
                <c:pt idx="1782">
                  <c:v>35</c:v>
                </c:pt>
                <c:pt idx="1783">
                  <c:v>28</c:v>
                </c:pt>
                <c:pt idx="1784">
                  <c:v>23</c:v>
                </c:pt>
                <c:pt idx="1785">
                  <c:v>50</c:v>
                </c:pt>
                <c:pt idx="1786">
                  <c:v>44</c:v>
                </c:pt>
                <c:pt idx="1787">
                  <c:v>29</c:v>
                </c:pt>
                <c:pt idx="1788">
                  <c:v>40</c:v>
                </c:pt>
                <c:pt idx="1789">
                  <c:v>32</c:v>
                </c:pt>
                <c:pt idx="1790">
                  <c:v>23</c:v>
                </c:pt>
                <c:pt idx="1791">
                  <c:v>22</c:v>
                </c:pt>
                <c:pt idx="1792">
                  <c:v>28</c:v>
                </c:pt>
                <c:pt idx="1793">
                  <c:v>43</c:v>
                </c:pt>
                <c:pt idx="1794">
                  <c:v>46</c:v>
                </c:pt>
                <c:pt idx="1795">
                  <c:v>34</c:v>
                </c:pt>
                <c:pt idx="1796">
                  <c:v>37</c:v>
                </c:pt>
                <c:pt idx="1797">
                  <c:v>34</c:v>
                </c:pt>
                <c:pt idx="1798">
                  <c:v>35</c:v>
                </c:pt>
                <c:pt idx="1799">
                  <c:v>37</c:v>
                </c:pt>
                <c:pt idx="1800">
                  <c:v>32</c:v>
                </c:pt>
                <c:pt idx="1801">
                  <c:v>36</c:v>
                </c:pt>
                <c:pt idx="1802">
                  <c:v>37</c:v>
                </c:pt>
                <c:pt idx="1803">
                  <c:v>37</c:v>
                </c:pt>
                <c:pt idx="1804">
                  <c:v>19</c:v>
                </c:pt>
                <c:pt idx="1805">
                  <c:v>33</c:v>
                </c:pt>
                <c:pt idx="1806">
                  <c:v>38</c:v>
                </c:pt>
                <c:pt idx="1807">
                  <c:v>44</c:v>
                </c:pt>
                <c:pt idx="1808">
                  <c:v>30</c:v>
                </c:pt>
                <c:pt idx="1809">
                  <c:v>32</c:v>
                </c:pt>
                <c:pt idx="1810">
                  <c:v>32</c:v>
                </c:pt>
                <c:pt idx="1811">
                  <c:v>43</c:v>
                </c:pt>
                <c:pt idx="1812">
                  <c:v>46</c:v>
                </c:pt>
                <c:pt idx="1813">
                  <c:v>21</c:v>
                </c:pt>
                <c:pt idx="1814">
                  <c:v>34</c:v>
                </c:pt>
                <c:pt idx="1815">
                  <c:v>21</c:v>
                </c:pt>
                <c:pt idx="1816">
                  <c:v>45</c:v>
                </c:pt>
                <c:pt idx="1817">
                  <c:v>34</c:v>
                </c:pt>
                <c:pt idx="1818">
                  <c:v>34</c:v>
                </c:pt>
                <c:pt idx="1819">
                  <c:v>34</c:v>
                </c:pt>
                <c:pt idx="1820">
                  <c:v>28</c:v>
                </c:pt>
                <c:pt idx="1821">
                  <c:v>39</c:v>
                </c:pt>
                <c:pt idx="1822">
                  <c:v>26</c:v>
                </c:pt>
                <c:pt idx="1823">
                  <c:v>24</c:v>
                </c:pt>
                <c:pt idx="1824">
                  <c:v>35</c:v>
                </c:pt>
                <c:pt idx="1825">
                  <c:v>27</c:v>
                </c:pt>
                <c:pt idx="1826">
                  <c:v>34</c:v>
                </c:pt>
                <c:pt idx="1827">
                  <c:v>19</c:v>
                </c:pt>
                <c:pt idx="1828">
                  <c:v>33</c:v>
                </c:pt>
                <c:pt idx="1829">
                  <c:v>36</c:v>
                </c:pt>
                <c:pt idx="1830">
                  <c:v>31</c:v>
                </c:pt>
                <c:pt idx="1831">
                  <c:v>32</c:v>
                </c:pt>
                <c:pt idx="1832">
                  <c:v>35</c:v>
                </c:pt>
                <c:pt idx="1833">
                  <c:v>36</c:v>
                </c:pt>
                <c:pt idx="1834">
                  <c:v>21</c:v>
                </c:pt>
                <c:pt idx="1835">
                  <c:v>44</c:v>
                </c:pt>
                <c:pt idx="1836">
                  <c:v>42</c:v>
                </c:pt>
                <c:pt idx="1837">
                  <c:v>27</c:v>
                </c:pt>
                <c:pt idx="1838">
                  <c:v>36</c:v>
                </c:pt>
                <c:pt idx="1839">
                  <c:v>32</c:v>
                </c:pt>
                <c:pt idx="1840">
                  <c:v>20</c:v>
                </c:pt>
                <c:pt idx="1841">
                  <c:v>24</c:v>
                </c:pt>
                <c:pt idx="1842">
                  <c:v>33</c:v>
                </c:pt>
                <c:pt idx="1843">
                  <c:v>34</c:v>
                </c:pt>
                <c:pt idx="1844">
                  <c:v>34</c:v>
                </c:pt>
                <c:pt idx="1845">
                  <c:v>30</c:v>
                </c:pt>
                <c:pt idx="1846">
                  <c:v>33</c:v>
                </c:pt>
                <c:pt idx="1847">
                  <c:v>30</c:v>
                </c:pt>
                <c:pt idx="1848">
                  <c:v>30</c:v>
                </c:pt>
                <c:pt idx="1849">
                  <c:v>30</c:v>
                </c:pt>
                <c:pt idx="1850">
                  <c:v>31</c:v>
                </c:pt>
                <c:pt idx="1851">
                  <c:v>29</c:v>
                </c:pt>
                <c:pt idx="1852">
                  <c:v>32</c:v>
                </c:pt>
                <c:pt idx="1853">
                  <c:v>36</c:v>
                </c:pt>
                <c:pt idx="1854">
                  <c:v>38</c:v>
                </c:pt>
                <c:pt idx="1855">
                  <c:v>38</c:v>
                </c:pt>
                <c:pt idx="1856">
                  <c:v>36</c:v>
                </c:pt>
                <c:pt idx="1857">
                  <c:v>42</c:v>
                </c:pt>
                <c:pt idx="1858">
                  <c:v>26</c:v>
                </c:pt>
                <c:pt idx="1859">
                  <c:v>34</c:v>
                </c:pt>
                <c:pt idx="1860">
                  <c:v>33</c:v>
                </c:pt>
                <c:pt idx="1861">
                  <c:v>30</c:v>
                </c:pt>
                <c:pt idx="1862">
                  <c:v>33</c:v>
                </c:pt>
                <c:pt idx="1863">
                  <c:v>30</c:v>
                </c:pt>
                <c:pt idx="1864">
                  <c:v>30</c:v>
                </c:pt>
                <c:pt idx="1865">
                  <c:v>35</c:v>
                </c:pt>
                <c:pt idx="1866">
                  <c:v>23</c:v>
                </c:pt>
                <c:pt idx="1867">
                  <c:v>21</c:v>
                </c:pt>
                <c:pt idx="1868">
                  <c:v>32</c:v>
                </c:pt>
                <c:pt idx="1869">
                  <c:v>40</c:v>
                </c:pt>
                <c:pt idx="1870">
                  <c:v>29</c:v>
                </c:pt>
                <c:pt idx="1871">
                  <c:v>42</c:v>
                </c:pt>
                <c:pt idx="1872">
                  <c:v>32</c:v>
                </c:pt>
                <c:pt idx="1873">
                  <c:v>33</c:v>
                </c:pt>
                <c:pt idx="1874">
                  <c:v>32</c:v>
                </c:pt>
                <c:pt idx="1875">
                  <c:v>25</c:v>
                </c:pt>
                <c:pt idx="1876">
                  <c:v>27</c:v>
                </c:pt>
                <c:pt idx="1877">
                  <c:v>29</c:v>
                </c:pt>
                <c:pt idx="1878">
                  <c:v>35</c:v>
                </c:pt>
                <c:pt idx="1879">
                  <c:v>40</c:v>
                </c:pt>
                <c:pt idx="1880">
                  <c:v>25</c:v>
                </c:pt>
                <c:pt idx="1881">
                  <c:v>32</c:v>
                </c:pt>
                <c:pt idx="1882">
                  <c:v>32</c:v>
                </c:pt>
                <c:pt idx="1883">
                  <c:v>32</c:v>
                </c:pt>
                <c:pt idx="1884">
                  <c:v>33</c:v>
                </c:pt>
                <c:pt idx="1885">
                  <c:v>30</c:v>
                </c:pt>
                <c:pt idx="1886">
                  <c:v>33</c:v>
                </c:pt>
                <c:pt idx="1887">
                  <c:v>33</c:v>
                </c:pt>
                <c:pt idx="1888">
                  <c:v>22</c:v>
                </c:pt>
                <c:pt idx="1889">
                  <c:v>41</c:v>
                </c:pt>
                <c:pt idx="1890">
                  <c:v>29</c:v>
                </c:pt>
                <c:pt idx="1891">
                  <c:v>31</c:v>
                </c:pt>
                <c:pt idx="1892">
                  <c:v>35</c:v>
                </c:pt>
                <c:pt idx="1893">
                  <c:v>30</c:v>
                </c:pt>
                <c:pt idx="1894">
                  <c:v>41</c:v>
                </c:pt>
                <c:pt idx="1895">
                  <c:v>40</c:v>
                </c:pt>
                <c:pt idx="1896">
                  <c:v>32</c:v>
                </c:pt>
                <c:pt idx="1897">
                  <c:v>24</c:v>
                </c:pt>
                <c:pt idx="1898">
                  <c:v>35</c:v>
                </c:pt>
                <c:pt idx="1899">
                  <c:v>34</c:v>
                </c:pt>
                <c:pt idx="1900">
                  <c:v>33</c:v>
                </c:pt>
                <c:pt idx="1901">
                  <c:v>28</c:v>
                </c:pt>
                <c:pt idx="1902">
                  <c:v>28</c:v>
                </c:pt>
                <c:pt idx="1903">
                  <c:v>34</c:v>
                </c:pt>
                <c:pt idx="1904">
                  <c:v>29</c:v>
                </c:pt>
                <c:pt idx="1905">
                  <c:v>25</c:v>
                </c:pt>
                <c:pt idx="1906">
                  <c:v>31</c:v>
                </c:pt>
                <c:pt idx="1907">
                  <c:v>31</c:v>
                </c:pt>
                <c:pt idx="1908">
                  <c:v>36</c:v>
                </c:pt>
                <c:pt idx="1909">
                  <c:v>22</c:v>
                </c:pt>
                <c:pt idx="1910">
                  <c:v>24</c:v>
                </c:pt>
                <c:pt idx="1911">
                  <c:v>39</c:v>
                </c:pt>
                <c:pt idx="1912">
                  <c:v>26</c:v>
                </c:pt>
                <c:pt idx="1913">
                  <c:v>43</c:v>
                </c:pt>
                <c:pt idx="1914">
                  <c:v>31</c:v>
                </c:pt>
                <c:pt idx="1915">
                  <c:v>20</c:v>
                </c:pt>
                <c:pt idx="1916">
                  <c:v>28</c:v>
                </c:pt>
                <c:pt idx="1917">
                  <c:v>33</c:v>
                </c:pt>
                <c:pt idx="1918">
                  <c:v>34</c:v>
                </c:pt>
                <c:pt idx="1919">
                  <c:v>23</c:v>
                </c:pt>
                <c:pt idx="1920">
                  <c:v>23</c:v>
                </c:pt>
                <c:pt idx="1921">
                  <c:v>33</c:v>
                </c:pt>
                <c:pt idx="1922">
                  <c:v>30</c:v>
                </c:pt>
                <c:pt idx="1923">
                  <c:v>43</c:v>
                </c:pt>
                <c:pt idx="1924">
                  <c:v>25</c:v>
                </c:pt>
                <c:pt idx="1925">
                  <c:v>36</c:v>
                </c:pt>
                <c:pt idx="1926">
                  <c:v>42</c:v>
                </c:pt>
                <c:pt idx="1927">
                  <c:v>37</c:v>
                </c:pt>
                <c:pt idx="1928">
                  <c:v>29</c:v>
                </c:pt>
                <c:pt idx="1929">
                  <c:v>33</c:v>
                </c:pt>
                <c:pt idx="1930">
                  <c:v>33</c:v>
                </c:pt>
                <c:pt idx="1931">
                  <c:v>33</c:v>
                </c:pt>
                <c:pt idx="1932">
                  <c:v>38</c:v>
                </c:pt>
                <c:pt idx="1933">
                  <c:v>31</c:v>
                </c:pt>
                <c:pt idx="1934">
                  <c:v>30</c:v>
                </c:pt>
                <c:pt idx="1935">
                  <c:v>37</c:v>
                </c:pt>
                <c:pt idx="1936">
                  <c:v>20</c:v>
                </c:pt>
                <c:pt idx="1937">
                  <c:v>34</c:v>
                </c:pt>
                <c:pt idx="1938">
                  <c:v>36</c:v>
                </c:pt>
                <c:pt idx="1939">
                  <c:v>29</c:v>
                </c:pt>
                <c:pt idx="1940">
                  <c:v>42</c:v>
                </c:pt>
                <c:pt idx="1941">
                  <c:v>21</c:v>
                </c:pt>
                <c:pt idx="1942">
                  <c:v>40</c:v>
                </c:pt>
                <c:pt idx="1943">
                  <c:v>32</c:v>
                </c:pt>
                <c:pt idx="1944">
                  <c:v>34</c:v>
                </c:pt>
                <c:pt idx="1945">
                  <c:v>31</c:v>
                </c:pt>
                <c:pt idx="1946">
                  <c:v>39</c:v>
                </c:pt>
                <c:pt idx="1947">
                  <c:v>34</c:v>
                </c:pt>
                <c:pt idx="1948">
                  <c:v>36</c:v>
                </c:pt>
                <c:pt idx="1949">
                  <c:v>25</c:v>
                </c:pt>
                <c:pt idx="1950">
                  <c:v>27</c:v>
                </c:pt>
                <c:pt idx="1951">
                  <c:v>25</c:v>
                </c:pt>
                <c:pt idx="1952">
                  <c:v>37</c:v>
                </c:pt>
                <c:pt idx="1953">
                  <c:v>23</c:v>
                </c:pt>
                <c:pt idx="1954">
                  <c:v>29</c:v>
                </c:pt>
                <c:pt idx="1955">
                  <c:v>36</c:v>
                </c:pt>
                <c:pt idx="1956">
                  <c:v>43</c:v>
                </c:pt>
                <c:pt idx="1957">
                  <c:v>29</c:v>
                </c:pt>
                <c:pt idx="1958">
                  <c:v>29</c:v>
                </c:pt>
                <c:pt idx="1959">
                  <c:v>30</c:v>
                </c:pt>
                <c:pt idx="1960">
                  <c:v>31</c:v>
                </c:pt>
                <c:pt idx="1961">
                  <c:v>36</c:v>
                </c:pt>
                <c:pt idx="1962">
                  <c:v>21</c:v>
                </c:pt>
                <c:pt idx="1963">
                  <c:v>26</c:v>
                </c:pt>
                <c:pt idx="1964">
                  <c:v>25</c:v>
                </c:pt>
                <c:pt idx="1965">
                  <c:v>28</c:v>
                </c:pt>
                <c:pt idx="1966">
                  <c:v>28</c:v>
                </c:pt>
                <c:pt idx="1967">
                  <c:v>20</c:v>
                </c:pt>
                <c:pt idx="1968">
                  <c:v>31</c:v>
                </c:pt>
                <c:pt idx="1969">
                  <c:v>21</c:v>
                </c:pt>
                <c:pt idx="1970">
                  <c:v>37</c:v>
                </c:pt>
                <c:pt idx="1971">
                  <c:v>24</c:v>
                </c:pt>
                <c:pt idx="1972">
                  <c:v>38</c:v>
                </c:pt>
                <c:pt idx="1973">
                  <c:v>22</c:v>
                </c:pt>
                <c:pt idx="1974">
                  <c:v>27</c:v>
                </c:pt>
                <c:pt idx="1975">
                  <c:v>20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27</c:v>
                </c:pt>
                <c:pt idx="1980">
                  <c:v>31</c:v>
                </c:pt>
                <c:pt idx="1981">
                  <c:v>29</c:v>
                </c:pt>
                <c:pt idx="1982">
                  <c:v>31</c:v>
                </c:pt>
                <c:pt idx="1983">
                  <c:v>33</c:v>
                </c:pt>
                <c:pt idx="1984">
                  <c:v>27</c:v>
                </c:pt>
                <c:pt idx="1985">
                  <c:v>20</c:v>
                </c:pt>
                <c:pt idx="1986">
                  <c:v>20</c:v>
                </c:pt>
                <c:pt idx="1987">
                  <c:v>27</c:v>
                </c:pt>
                <c:pt idx="1988">
                  <c:v>21</c:v>
                </c:pt>
                <c:pt idx="1989">
                  <c:v>23</c:v>
                </c:pt>
                <c:pt idx="1990">
                  <c:v>30</c:v>
                </c:pt>
                <c:pt idx="1991">
                  <c:v>29</c:v>
                </c:pt>
                <c:pt idx="1992">
                  <c:v>33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26</c:v>
                </c:pt>
                <c:pt idx="1997">
                  <c:v>27</c:v>
                </c:pt>
                <c:pt idx="1998">
                  <c:v>28</c:v>
                </c:pt>
                <c:pt idx="1999">
                  <c:v>23</c:v>
                </c:pt>
                <c:pt idx="2000">
                  <c:v>24</c:v>
                </c:pt>
                <c:pt idx="2001">
                  <c:v>28</c:v>
                </c:pt>
                <c:pt idx="2002">
                  <c:v>28</c:v>
                </c:pt>
                <c:pt idx="2003">
                  <c:v>30</c:v>
                </c:pt>
                <c:pt idx="2004">
                  <c:v>30</c:v>
                </c:pt>
                <c:pt idx="2005">
                  <c:v>23</c:v>
                </c:pt>
                <c:pt idx="2006">
                  <c:v>31</c:v>
                </c:pt>
                <c:pt idx="2007">
                  <c:v>30</c:v>
                </c:pt>
                <c:pt idx="2008">
                  <c:v>25</c:v>
                </c:pt>
                <c:pt idx="2009">
                  <c:v>37</c:v>
                </c:pt>
                <c:pt idx="2010">
                  <c:v>23</c:v>
                </c:pt>
                <c:pt idx="2011">
                  <c:v>29</c:v>
                </c:pt>
                <c:pt idx="2012">
                  <c:v>35</c:v>
                </c:pt>
                <c:pt idx="2013">
                  <c:v>30</c:v>
                </c:pt>
                <c:pt idx="2014">
                  <c:v>22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36</c:v>
                </c:pt>
                <c:pt idx="2020">
                  <c:v>21</c:v>
                </c:pt>
                <c:pt idx="2021">
                  <c:v>32</c:v>
                </c:pt>
                <c:pt idx="2022">
                  <c:v>37</c:v>
                </c:pt>
                <c:pt idx="2023">
                  <c:v>29</c:v>
                </c:pt>
                <c:pt idx="2024">
                  <c:v>22</c:v>
                </c:pt>
                <c:pt idx="2025">
                  <c:v>28</c:v>
                </c:pt>
                <c:pt idx="2026">
                  <c:v>21</c:v>
                </c:pt>
                <c:pt idx="2027">
                  <c:v>28</c:v>
                </c:pt>
                <c:pt idx="2028">
                  <c:v>28</c:v>
                </c:pt>
                <c:pt idx="2029">
                  <c:v>25</c:v>
                </c:pt>
                <c:pt idx="2030">
                  <c:v>24</c:v>
                </c:pt>
                <c:pt idx="2031">
                  <c:v>28</c:v>
                </c:pt>
                <c:pt idx="2032">
                  <c:v>31</c:v>
                </c:pt>
                <c:pt idx="2033">
                  <c:v>31</c:v>
                </c:pt>
                <c:pt idx="2034">
                  <c:v>26</c:v>
                </c:pt>
                <c:pt idx="2035">
                  <c:v>26</c:v>
                </c:pt>
                <c:pt idx="2036">
                  <c:v>25</c:v>
                </c:pt>
                <c:pt idx="2037">
                  <c:v>24</c:v>
                </c:pt>
                <c:pt idx="2038">
                  <c:v>21</c:v>
                </c:pt>
                <c:pt idx="2039">
                  <c:v>20</c:v>
                </c:pt>
                <c:pt idx="2040">
                  <c:v>24</c:v>
                </c:pt>
                <c:pt idx="2041">
                  <c:v>25</c:v>
                </c:pt>
                <c:pt idx="2042">
                  <c:v>19</c:v>
                </c:pt>
                <c:pt idx="2043">
                  <c:v>27</c:v>
                </c:pt>
                <c:pt idx="2044">
                  <c:v>24</c:v>
                </c:pt>
                <c:pt idx="2045">
                  <c:v>24</c:v>
                </c:pt>
                <c:pt idx="2046">
                  <c:v>23</c:v>
                </c:pt>
                <c:pt idx="2047">
                  <c:v>20</c:v>
                </c:pt>
                <c:pt idx="2048">
                  <c:v>27</c:v>
                </c:pt>
                <c:pt idx="2049">
                  <c:v>36</c:v>
                </c:pt>
                <c:pt idx="2050">
                  <c:v>27</c:v>
                </c:pt>
                <c:pt idx="2051">
                  <c:v>21</c:v>
                </c:pt>
                <c:pt idx="2052">
                  <c:v>20</c:v>
                </c:pt>
                <c:pt idx="2053">
                  <c:v>20</c:v>
                </c:pt>
                <c:pt idx="2054">
                  <c:v>21</c:v>
                </c:pt>
                <c:pt idx="2055">
                  <c:v>28</c:v>
                </c:pt>
                <c:pt idx="2056">
                  <c:v>25</c:v>
                </c:pt>
                <c:pt idx="2057">
                  <c:v>30</c:v>
                </c:pt>
                <c:pt idx="2058">
                  <c:v>30</c:v>
                </c:pt>
                <c:pt idx="2059">
                  <c:v>28</c:v>
                </c:pt>
                <c:pt idx="2060">
                  <c:v>23</c:v>
                </c:pt>
                <c:pt idx="2061">
                  <c:v>24</c:v>
                </c:pt>
                <c:pt idx="2062">
                  <c:v>27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22</c:v>
                </c:pt>
                <c:pt idx="2067">
                  <c:v>22</c:v>
                </c:pt>
                <c:pt idx="2068">
                  <c:v>32</c:v>
                </c:pt>
                <c:pt idx="2069">
                  <c:v>34</c:v>
                </c:pt>
                <c:pt idx="2070">
                  <c:v>27</c:v>
                </c:pt>
                <c:pt idx="2071">
                  <c:v>24</c:v>
                </c:pt>
                <c:pt idx="2072">
                  <c:v>27</c:v>
                </c:pt>
                <c:pt idx="2073">
                  <c:v>33</c:v>
                </c:pt>
                <c:pt idx="2074">
                  <c:v>20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22</c:v>
                </c:pt>
                <c:pt idx="2083">
                  <c:v>25</c:v>
                </c:pt>
                <c:pt idx="2084">
                  <c:v>22</c:v>
                </c:pt>
                <c:pt idx="2085">
                  <c:v>24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24</c:v>
                </c:pt>
                <c:pt idx="2090">
                  <c:v>35</c:v>
                </c:pt>
                <c:pt idx="2091">
                  <c:v>22</c:v>
                </c:pt>
                <c:pt idx="2092">
                  <c:v>26</c:v>
                </c:pt>
                <c:pt idx="2093">
                  <c:v>20</c:v>
                </c:pt>
                <c:pt idx="2094">
                  <c:v>27</c:v>
                </c:pt>
                <c:pt idx="2095">
                  <c:v>20</c:v>
                </c:pt>
                <c:pt idx="2096">
                  <c:v>27</c:v>
                </c:pt>
                <c:pt idx="2097">
                  <c:v>35</c:v>
                </c:pt>
                <c:pt idx="2098">
                  <c:v>33</c:v>
                </c:pt>
                <c:pt idx="2099">
                  <c:v>22</c:v>
                </c:pt>
                <c:pt idx="2100">
                  <c:v>22</c:v>
                </c:pt>
                <c:pt idx="2101">
                  <c:v>23</c:v>
                </c:pt>
                <c:pt idx="2102">
                  <c:v>24</c:v>
                </c:pt>
                <c:pt idx="2103">
                  <c:v>20</c:v>
                </c:pt>
                <c:pt idx="2104">
                  <c:v>19</c:v>
                </c:pt>
                <c:pt idx="2105">
                  <c:v>20</c:v>
                </c:pt>
                <c:pt idx="2106">
                  <c:v>20</c:v>
                </c:pt>
                <c:pt idx="2107">
                  <c:v>29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19</c:v>
                </c:pt>
                <c:pt idx="2117">
                  <c:v>32</c:v>
                </c:pt>
                <c:pt idx="2118">
                  <c:v>30</c:v>
                </c:pt>
                <c:pt idx="2119">
                  <c:v>24</c:v>
                </c:pt>
                <c:pt idx="2120">
                  <c:v>23</c:v>
                </c:pt>
                <c:pt idx="2121">
                  <c:v>23</c:v>
                </c:pt>
                <c:pt idx="2122">
                  <c:v>24</c:v>
                </c:pt>
                <c:pt idx="2123">
                  <c:v>23</c:v>
                </c:pt>
                <c:pt idx="2124">
                  <c:v>20</c:v>
                </c:pt>
                <c:pt idx="2125">
                  <c:v>21</c:v>
                </c:pt>
                <c:pt idx="2126">
                  <c:v>27</c:v>
                </c:pt>
                <c:pt idx="2127">
                  <c:v>21</c:v>
                </c:pt>
                <c:pt idx="2128">
                  <c:v>21</c:v>
                </c:pt>
                <c:pt idx="2129">
                  <c:v>20</c:v>
                </c:pt>
                <c:pt idx="2130">
                  <c:v>21</c:v>
                </c:pt>
                <c:pt idx="2131">
                  <c:v>20</c:v>
                </c:pt>
                <c:pt idx="2132">
                  <c:v>21</c:v>
                </c:pt>
                <c:pt idx="2133">
                  <c:v>35</c:v>
                </c:pt>
                <c:pt idx="2134">
                  <c:v>22</c:v>
                </c:pt>
                <c:pt idx="2135">
                  <c:v>23</c:v>
                </c:pt>
                <c:pt idx="2136">
                  <c:v>23</c:v>
                </c:pt>
                <c:pt idx="2137">
                  <c:v>20</c:v>
                </c:pt>
                <c:pt idx="2138">
                  <c:v>24</c:v>
                </c:pt>
                <c:pt idx="2139">
                  <c:v>24</c:v>
                </c:pt>
                <c:pt idx="2140">
                  <c:v>23</c:v>
                </c:pt>
                <c:pt idx="2141">
                  <c:v>23</c:v>
                </c:pt>
                <c:pt idx="2142">
                  <c:v>23</c:v>
                </c:pt>
                <c:pt idx="2143">
                  <c:v>23</c:v>
                </c:pt>
                <c:pt idx="2144">
                  <c:v>26</c:v>
                </c:pt>
                <c:pt idx="2145">
                  <c:v>22</c:v>
                </c:pt>
                <c:pt idx="2146">
                  <c:v>25</c:v>
                </c:pt>
                <c:pt idx="2147">
                  <c:v>22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22</c:v>
                </c:pt>
                <c:pt idx="2152">
                  <c:v>22</c:v>
                </c:pt>
                <c:pt idx="2153">
                  <c:v>22</c:v>
                </c:pt>
                <c:pt idx="2154">
                  <c:v>23</c:v>
                </c:pt>
                <c:pt idx="2155">
                  <c:v>30</c:v>
                </c:pt>
                <c:pt idx="2156">
                  <c:v>23</c:v>
                </c:pt>
                <c:pt idx="2157">
                  <c:v>22</c:v>
                </c:pt>
                <c:pt idx="2158">
                  <c:v>22</c:v>
                </c:pt>
                <c:pt idx="2159">
                  <c:v>22</c:v>
                </c:pt>
                <c:pt idx="2160">
                  <c:v>22</c:v>
                </c:pt>
                <c:pt idx="2161">
                  <c:v>28</c:v>
                </c:pt>
                <c:pt idx="2162">
                  <c:v>19</c:v>
                </c:pt>
                <c:pt idx="2163">
                  <c:v>29</c:v>
                </c:pt>
                <c:pt idx="2164">
                  <c:v>21</c:v>
                </c:pt>
                <c:pt idx="2165">
                  <c:v>24</c:v>
                </c:pt>
                <c:pt idx="2166">
                  <c:v>21</c:v>
                </c:pt>
                <c:pt idx="2167">
                  <c:v>21</c:v>
                </c:pt>
                <c:pt idx="2168">
                  <c:v>25</c:v>
                </c:pt>
                <c:pt idx="2169">
                  <c:v>24</c:v>
                </c:pt>
                <c:pt idx="2170">
                  <c:v>20</c:v>
                </c:pt>
                <c:pt idx="2171">
                  <c:v>25</c:v>
                </c:pt>
                <c:pt idx="2172">
                  <c:v>21</c:v>
                </c:pt>
                <c:pt idx="2173">
                  <c:v>20</c:v>
                </c:pt>
                <c:pt idx="2174">
                  <c:v>26</c:v>
                </c:pt>
                <c:pt idx="2175">
                  <c:v>21</c:v>
                </c:pt>
                <c:pt idx="2176">
                  <c:v>21</c:v>
                </c:pt>
                <c:pt idx="2177">
                  <c:v>21</c:v>
                </c:pt>
                <c:pt idx="2178">
                  <c:v>20</c:v>
                </c:pt>
                <c:pt idx="2179">
                  <c:v>21</c:v>
                </c:pt>
                <c:pt idx="2180">
                  <c:v>21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19</c:v>
                </c:pt>
                <c:pt idx="2189">
                  <c:v>20</c:v>
                </c:pt>
                <c:pt idx="2190">
                  <c:v>19</c:v>
                </c:pt>
                <c:pt idx="2191">
                  <c:v>19</c:v>
                </c:pt>
                <c:pt idx="2192">
                  <c:v>20</c:v>
                </c:pt>
                <c:pt idx="2193">
                  <c:v>19</c:v>
                </c:pt>
                <c:pt idx="2194">
                  <c:v>19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20</c:v>
                </c:pt>
                <c:pt idx="2199">
                  <c:v>21</c:v>
                </c:pt>
                <c:pt idx="2200">
                  <c:v>21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19</c:v>
                </c:pt>
                <c:pt idx="2205">
                  <c:v>21</c:v>
                </c:pt>
                <c:pt idx="2206">
                  <c:v>21</c:v>
                </c:pt>
                <c:pt idx="2207">
                  <c:v>20</c:v>
                </c:pt>
                <c:pt idx="2208">
                  <c:v>19</c:v>
                </c:pt>
                <c:pt idx="2209">
                  <c:v>20</c:v>
                </c:pt>
                <c:pt idx="2210">
                  <c:v>21</c:v>
                </c:pt>
                <c:pt idx="2211">
                  <c:v>20</c:v>
                </c:pt>
                <c:pt idx="2212">
                  <c:v>21</c:v>
                </c:pt>
                <c:pt idx="2213">
                  <c:v>20</c:v>
                </c:pt>
                <c:pt idx="2214">
                  <c:v>20</c:v>
                </c:pt>
                <c:pt idx="2215">
                  <c:v>21</c:v>
                </c:pt>
                <c:pt idx="2216">
                  <c:v>29</c:v>
                </c:pt>
                <c:pt idx="2217">
                  <c:v>20</c:v>
                </c:pt>
                <c:pt idx="2218">
                  <c:v>19</c:v>
                </c:pt>
                <c:pt idx="2219">
                  <c:v>32</c:v>
                </c:pt>
                <c:pt idx="2220">
                  <c:v>22</c:v>
                </c:pt>
                <c:pt idx="2221">
                  <c:v>23</c:v>
                </c:pt>
                <c:pt idx="2222">
                  <c:v>23</c:v>
                </c:pt>
                <c:pt idx="2223">
                  <c:v>23</c:v>
                </c:pt>
                <c:pt idx="2224">
                  <c:v>26</c:v>
                </c:pt>
                <c:pt idx="2225">
                  <c:v>29</c:v>
                </c:pt>
                <c:pt idx="2226">
                  <c:v>27</c:v>
                </c:pt>
                <c:pt idx="2227">
                  <c:v>25</c:v>
                </c:pt>
                <c:pt idx="2228">
                  <c:v>21</c:v>
                </c:pt>
                <c:pt idx="2229">
                  <c:v>27</c:v>
                </c:pt>
                <c:pt idx="2230">
                  <c:v>24</c:v>
                </c:pt>
                <c:pt idx="2231">
                  <c:v>26</c:v>
                </c:pt>
                <c:pt idx="2232">
                  <c:v>23</c:v>
                </c:pt>
                <c:pt idx="2233">
                  <c:v>28</c:v>
                </c:pt>
                <c:pt idx="2234">
                  <c:v>27</c:v>
                </c:pt>
                <c:pt idx="2235">
                  <c:v>26</c:v>
                </c:pt>
                <c:pt idx="2236">
                  <c:v>21</c:v>
                </c:pt>
                <c:pt idx="2237">
                  <c:v>21</c:v>
                </c:pt>
                <c:pt idx="2238">
                  <c:v>25</c:v>
                </c:pt>
                <c:pt idx="2239">
                  <c:v>22</c:v>
                </c:pt>
                <c:pt idx="2240">
                  <c:v>25</c:v>
                </c:pt>
                <c:pt idx="2241">
                  <c:v>27</c:v>
                </c:pt>
                <c:pt idx="2242">
                  <c:v>29</c:v>
                </c:pt>
                <c:pt idx="2243">
                  <c:v>26</c:v>
                </c:pt>
                <c:pt idx="2244">
                  <c:v>25</c:v>
                </c:pt>
                <c:pt idx="2245">
                  <c:v>22</c:v>
                </c:pt>
                <c:pt idx="2246">
                  <c:v>24</c:v>
                </c:pt>
                <c:pt idx="2247">
                  <c:v>21</c:v>
                </c:pt>
                <c:pt idx="2248">
                  <c:v>22</c:v>
                </c:pt>
                <c:pt idx="2249">
                  <c:v>26</c:v>
                </c:pt>
                <c:pt idx="2250">
                  <c:v>24</c:v>
                </c:pt>
                <c:pt idx="2251">
                  <c:v>20</c:v>
                </c:pt>
                <c:pt idx="2252">
                  <c:v>20</c:v>
                </c:pt>
                <c:pt idx="2253">
                  <c:v>27</c:v>
                </c:pt>
                <c:pt idx="2254">
                  <c:v>21</c:v>
                </c:pt>
                <c:pt idx="2255">
                  <c:v>20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20</c:v>
                </c:pt>
                <c:pt idx="2260">
                  <c:v>27</c:v>
                </c:pt>
                <c:pt idx="2261">
                  <c:v>21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26</c:v>
                </c:pt>
                <c:pt idx="2267">
                  <c:v>21</c:v>
                </c:pt>
                <c:pt idx="2268">
                  <c:v>26</c:v>
                </c:pt>
                <c:pt idx="2269">
                  <c:v>20</c:v>
                </c:pt>
                <c:pt idx="2270">
                  <c:v>20</c:v>
                </c:pt>
                <c:pt idx="2271">
                  <c:v>28</c:v>
                </c:pt>
                <c:pt idx="2272">
                  <c:v>20</c:v>
                </c:pt>
                <c:pt idx="2273">
                  <c:v>32</c:v>
                </c:pt>
                <c:pt idx="2274">
                  <c:v>25</c:v>
                </c:pt>
                <c:pt idx="2275">
                  <c:v>22</c:v>
                </c:pt>
                <c:pt idx="2276">
                  <c:v>27</c:v>
                </c:pt>
                <c:pt idx="2277">
                  <c:v>28</c:v>
                </c:pt>
                <c:pt idx="2278">
                  <c:v>23</c:v>
                </c:pt>
                <c:pt idx="2279">
                  <c:v>22</c:v>
                </c:pt>
                <c:pt idx="2280">
                  <c:v>20</c:v>
                </c:pt>
                <c:pt idx="2281">
                  <c:v>30</c:v>
                </c:pt>
                <c:pt idx="2282">
                  <c:v>20</c:v>
                </c:pt>
                <c:pt idx="2283">
                  <c:v>21</c:v>
                </c:pt>
                <c:pt idx="2284">
                  <c:v>20</c:v>
                </c:pt>
                <c:pt idx="2285">
                  <c:v>22</c:v>
                </c:pt>
                <c:pt idx="2286">
                  <c:v>20</c:v>
                </c:pt>
                <c:pt idx="2287">
                  <c:v>23</c:v>
                </c:pt>
                <c:pt idx="2288">
                  <c:v>19</c:v>
                </c:pt>
                <c:pt idx="2289">
                  <c:v>20</c:v>
                </c:pt>
                <c:pt idx="2290">
                  <c:v>22</c:v>
                </c:pt>
                <c:pt idx="2291">
                  <c:v>19</c:v>
                </c:pt>
                <c:pt idx="2292">
                  <c:v>20</c:v>
                </c:pt>
                <c:pt idx="2293">
                  <c:v>20</c:v>
                </c:pt>
                <c:pt idx="2294">
                  <c:v>22</c:v>
                </c:pt>
                <c:pt idx="2295">
                  <c:v>20</c:v>
                </c:pt>
                <c:pt idx="2296">
                  <c:v>20</c:v>
                </c:pt>
                <c:pt idx="2297">
                  <c:v>22</c:v>
                </c:pt>
                <c:pt idx="2298">
                  <c:v>25</c:v>
                </c:pt>
                <c:pt idx="2299">
                  <c:v>27</c:v>
                </c:pt>
                <c:pt idx="2300">
                  <c:v>20</c:v>
                </c:pt>
                <c:pt idx="2301">
                  <c:v>31</c:v>
                </c:pt>
                <c:pt idx="2302">
                  <c:v>29</c:v>
                </c:pt>
                <c:pt idx="2303">
                  <c:v>22</c:v>
                </c:pt>
                <c:pt idx="2304">
                  <c:v>22</c:v>
                </c:pt>
                <c:pt idx="2305">
                  <c:v>29</c:v>
                </c:pt>
                <c:pt idx="2306">
                  <c:v>29</c:v>
                </c:pt>
                <c:pt idx="2307">
                  <c:v>25</c:v>
                </c:pt>
                <c:pt idx="2308">
                  <c:v>24</c:v>
                </c:pt>
                <c:pt idx="2309">
                  <c:v>29</c:v>
                </c:pt>
                <c:pt idx="2310">
                  <c:v>23</c:v>
                </c:pt>
                <c:pt idx="2311">
                  <c:v>29</c:v>
                </c:pt>
                <c:pt idx="2312">
                  <c:v>30</c:v>
                </c:pt>
                <c:pt idx="2313">
                  <c:v>30</c:v>
                </c:pt>
                <c:pt idx="2314">
                  <c:v>23</c:v>
                </c:pt>
                <c:pt idx="2315">
                  <c:v>20</c:v>
                </c:pt>
                <c:pt idx="2316">
                  <c:v>28</c:v>
                </c:pt>
                <c:pt idx="2317">
                  <c:v>28</c:v>
                </c:pt>
                <c:pt idx="2318">
                  <c:v>31</c:v>
                </c:pt>
                <c:pt idx="2319">
                  <c:v>28</c:v>
                </c:pt>
                <c:pt idx="2320">
                  <c:v>31</c:v>
                </c:pt>
                <c:pt idx="2321">
                  <c:v>22</c:v>
                </c:pt>
                <c:pt idx="2322">
                  <c:v>24</c:v>
                </c:pt>
                <c:pt idx="2323">
                  <c:v>24</c:v>
                </c:pt>
                <c:pt idx="2324">
                  <c:v>23</c:v>
                </c:pt>
                <c:pt idx="2325">
                  <c:v>27</c:v>
                </c:pt>
                <c:pt idx="2326">
                  <c:v>21</c:v>
                </c:pt>
                <c:pt idx="2327">
                  <c:v>29</c:v>
                </c:pt>
                <c:pt idx="2328">
                  <c:v>31</c:v>
                </c:pt>
                <c:pt idx="2329">
                  <c:v>22</c:v>
                </c:pt>
                <c:pt idx="2330">
                  <c:v>26</c:v>
                </c:pt>
                <c:pt idx="2331">
                  <c:v>32</c:v>
                </c:pt>
                <c:pt idx="2332">
                  <c:v>31</c:v>
                </c:pt>
                <c:pt idx="2333">
                  <c:v>31</c:v>
                </c:pt>
                <c:pt idx="2334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1-44AB-AF98-6F4C053FD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63520"/>
        <c:axId val="665864960"/>
      </c:lineChart>
      <c:catAx>
        <c:axId val="66586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64960"/>
        <c:crosses val="autoZero"/>
        <c:auto val="1"/>
        <c:lblAlgn val="ctr"/>
        <c:lblOffset val="100"/>
        <c:noMultiLvlLbl val="0"/>
      </c:catAx>
      <c:valAx>
        <c:axId val="6658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6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0</xdr:row>
      <xdr:rowOff>33338</xdr:rowOff>
    </xdr:from>
    <xdr:to>
      <xdr:col>7</xdr:col>
      <xdr:colOff>152400</xdr:colOff>
      <xdr:row>9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8CA6C-EF82-7787-FB7F-D58718050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19049</xdr:colOff>
      <xdr:row>12</xdr:row>
      <xdr:rowOff>95249</xdr:rowOff>
    </xdr:from>
    <xdr:to>
      <xdr:col>10</xdr:col>
      <xdr:colOff>104774</xdr:colOff>
      <xdr:row>22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34C2DE-21ED-D7B7-2B77-7BE28E365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771525</xdr:colOff>
      <xdr:row>28</xdr:row>
      <xdr:rowOff>42862</xdr:rowOff>
    </xdr:from>
    <xdr:to>
      <xdr:col>9</xdr:col>
      <xdr:colOff>552450</xdr:colOff>
      <xdr:row>42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A42FF6-0306-AB65-15A4-FE483A42C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752475</xdr:colOff>
      <xdr:row>49</xdr:row>
      <xdr:rowOff>166687</xdr:rowOff>
    </xdr:from>
    <xdr:to>
      <xdr:col>10</xdr:col>
      <xdr:colOff>47625</xdr:colOff>
      <xdr:row>61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3B4E6A-5B8C-A0C6-CA44-7A2797911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0</xdr:row>
      <xdr:rowOff>138112</xdr:rowOff>
    </xdr:from>
    <xdr:to>
      <xdr:col>13</xdr:col>
      <xdr:colOff>9525</xdr:colOff>
      <xdr:row>15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026B17-C6A4-8985-31A0-BA2072762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114300</xdr:colOff>
      <xdr:row>1</xdr:row>
      <xdr:rowOff>23812</xdr:rowOff>
    </xdr:from>
    <xdr:to>
      <xdr:col>23</xdr:col>
      <xdr:colOff>523875</xdr:colOff>
      <xdr:row>14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E6F9F5-06DF-C3DA-6870-27EB25F42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0</xdr:rowOff>
    </xdr:from>
    <xdr:to>
      <xdr:col>10</xdr:col>
      <xdr:colOff>266700</xdr:colOff>
      <xdr:row>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B202C4-87E0-1AEC-7B78-F80F62782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0"/>
          <a:ext cx="670560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09.897567476852" createdVersion="8" refreshedVersion="8" minRefreshableVersion="3" recordCount="2335" xr:uid="{92550EF8-31BA-405A-B787-4F2B507079EA}">
  <cacheSource type="worksheet">
    <worksheetSource name="Table5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O OF MAJOR 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Normal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0">
      <sharedItems/>
    </cacheField>
    <cacheField name="CHARGES" numFmtId="165">
      <sharedItems containsSemiMixedTypes="0" containsString="0" containsNumber="1" minValue="563.84" maxValue="63770.43"/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/>
    </cacheField>
    <cacheField name="STATE ID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9" maxValue="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17.864362037035" createdVersion="8" refreshedVersion="8" minRefreshableVersion="3" recordCount="2343" xr:uid="{5EBAFE9B-75F5-4759-8BF7-7E664B45759F}">
  <cacheSource type="worksheet">
    <worksheetSource ref="A1:I2344" sheet="Hospitalisation Details"/>
  </cacheSource>
  <cacheFields count="9">
    <cacheField name="Customer ID" numFmtId="0">
      <sharedItems/>
    </cacheField>
    <cacheField name="year" numFmtId="0">
      <sharedItems containsString="0" containsBlank="1" containsNumber="1" containsInteger="1" minValue="1958" maxValue="2004"/>
    </cacheField>
    <cacheField name="month" numFmtId="0">
      <sharedItems/>
    </cacheField>
    <cacheField name="date" numFmtId="0">
      <sharedItems containsSemiMixedTypes="0" containsString="0" containsNumber="1" containsInteger="1" minValue="1" maxValue="30"/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4"/>
        <n v="5"/>
      </sharedItems>
    </cacheField>
    <cacheField name="charges" numFmtId="0">
      <sharedItems containsSemiMixedTypes="0" containsString="0" containsNumber="1" minValue="563.84" maxValue="63770.43"/>
    </cacheField>
    <cacheField name="Hospital tier" numFmtId="0">
      <sharedItems/>
    </cacheField>
    <cacheField name="City tier" numFmtId="0">
      <sharedItems/>
    </cacheField>
    <cacheField name="State 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17.867685300924" createdVersion="8" refreshedVersion="8" minRefreshableVersion="3" recordCount="2343" xr:uid="{32979FA8-FCEF-49FE-8197-8E03A376BCF2}">
  <cacheSource type="worksheet">
    <worksheetSource ref="A1:N2344" sheet="Hospitalisation Details"/>
  </cacheSource>
  <cacheFields count="14">
    <cacheField name="Customer ID" numFmtId="0">
      <sharedItems/>
    </cacheField>
    <cacheField name="year" numFmtId="0">
      <sharedItems containsString="0" containsBlank="1" containsNumber="1" containsInteger="1" minValue="1958" maxValue="2004"/>
    </cacheField>
    <cacheField name="month" numFmtId="0">
      <sharedItems/>
    </cacheField>
    <cacheField name="date" numFmtId="0">
      <sharedItems containsSemiMixedTypes="0" containsString="0" containsNumber="1" containsInteger="1" minValue="1" maxValue="30"/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4"/>
        <n v="5"/>
      </sharedItems>
    </cacheField>
    <cacheField name="charges" numFmtId="0">
      <sharedItems containsSemiMixedTypes="0" containsString="0" containsNumber="1" minValue="563.84" maxValue="63770.43"/>
    </cacheField>
    <cacheField name="Hospital tier" numFmtId="0">
      <sharedItems/>
    </cacheField>
    <cacheField name="City tier" numFmtId="0">
      <sharedItems/>
    </cacheField>
    <cacheField name="State ID" numFmtId="0">
      <sharedItems containsBlank="1"/>
    </cacheField>
    <cacheField name="Imputed state" numFmtId="0">
      <sharedItems/>
    </cacheField>
    <cacheField name="IMPUTED YEAR" numFmtId="0">
      <sharedItems containsSemiMixedTypes="0" containsString="0" containsNumber="1" containsInteger="1" minValue="1958" maxValue="2004"/>
    </cacheField>
    <cacheField name="Date of birth" numFmtId="14">
      <sharedItems containsNonDate="0"/>
    </cacheField>
    <cacheField name="Age" numFmtId="0">
      <sharedItems containsSemiMixedTypes="0" containsString="0" containsNumber="1" containsInteger="1" minValue="19" maxValue="66" count="48">
        <n v="32"/>
        <n v="31"/>
        <n v="26"/>
        <n v="23"/>
        <n v="29"/>
        <n v="21"/>
        <n v="27"/>
        <n v="24"/>
        <n v="22"/>
        <n v="28"/>
        <n v="20"/>
        <n v="30"/>
        <n v="25"/>
        <n v="19"/>
        <n v="35"/>
        <n v="33"/>
        <n v="34"/>
        <n v="36"/>
        <n v="37"/>
        <n v="38"/>
        <n v="43"/>
        <n v="39"/>
        <n v="40"/>
        <n v="42"/>
        <n v="41"/>
        <n v="44"/>
        <n v="45"/>
        <n v="46"/>
        <n v="50"/>
        <n v="51"/>
        <n v="47"/>
        <n v="49"/>
        <n v="52"/>
        <n v="53"/>
        <n v="54"/>
        <n v="55"/>
        <n v="48"/>
        <n v="56"/>
        <n v="57"/>
        <n v="59"/>
        <n v="58"/>
        <n v="62"/>
        <n v="61"/>
        <n v="60"/>
        <n v="63"/>
        <n v="64"/>
        <n v="65"/>
        <n v="66"/>
      </sharedItems>
    </cacheField>
    <cacheField name="Charges2" numFmtId="165">
      <sharedItems containsSemiMixedTypes="0" containsString="0" containsNumber="1" minValue="563.84" maxValue="63770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Hawks"/>
    <n v="47.41"/>
    <n v="7.47"/>
    <s v="No"/>
    <x v="0"/>
    <x v="0"/>
    <n v="0"/>
    <x v="0"/>
    <x v="0"/>
    <x v="0"/>
    <s v="12/Oct/1968"/>
    <n v="63770.43"/>
    <x v="0"/>
    <s v="tier - 3"/>
    <x v="0"/>
    <n v="56"/>
  </r>
  <r>
    <s v="Id2"/>
    <s v="Lehner"/>
    <n v="30.36"/>
    <n v="5.77"/>
    <s v="No"/>
    <x v="0"/>
    <x v="0"/>
    <n v="0"/>
    <x v="0"/>
    <x v="0"/>
    <x v="1"/>
    <s v="8/Jun/1977"/>
    <n v="62592.87"/>
    <x v="1"/>
    <s v="tier - 3"/>
    <x v="0"/>
    <n v="47"/>
  </r>
  <r>
    <s v="Id3"/>
    <s v="Lu"/>
    <n v="34.484999999999999"/>
    <n v="11.87"/>
    <s v="Yes"/>
    <x v="0"/>
    <x v="0"/>
    <n v="2"/>
    <x v="0"/>
    <x v="0"/>
    <x v="0"/>
    <s v="11/sep/1970"/>
    <n v="60021.4"/>
    <x v="0"/>
    <s v="tier - 1"/>
    <x v="1"/>
    <n v="54"/>
  </r>
  <r>
    <s v="Id4"/>
    <s v="Osborne"/>
    <n v="38.094999999999999"/>
    <n v="6.05"/>
    <s v="No"/>
    <x v="0"/>
    <x v="0"/>
    <n v="0"/>
    <x v="0"/>
    <x v="0"/>
    <x v="1"/>
    <s v="6/Jun/1991"/>
    <n v="58571.07"/>
    <x v="0"/>
    <s v="tier - 3"/>
    <x v="2"/>
    <n v="33"/>
  </r>
  <r>
    <s v="Id5"/>
    <s v="Kadala"/>
    <n v="35.53"/>
    <n v="5.45"/>
    <s v="No"/>
    <x v="0"/>
    <x v="0"/>
    <n v="0"/>
    <x v="0"/>
    <x v="0"/>
    <x v="2"/>
    <s v="19/Jun/1989"/>
    <n v="55135.4"/>
    <x v="0"/>
    <s v="tier - 2"/>
    <x v="1"/>
    <n v="35"/>
  </r>
  <r>
    <s v="Id6"/>
    <s v="Baker"/>
    <n v="32.799999999999997"/>
    <n v="6.59"/>
    <s v="No"/>
    <x v="0"/>
    <x v="0"/>
    <n v="0"/>
    <x v="0"/>
    <x v="0"/>
    <x v="0"/>
    <s v="4/Aug/1962"/>
    <n v="52590.83"/>
    <x v="0"/>
    <s v="tier - 3"/>
    <x v="3"/>
    <n v="62"/>
  </r>
  <r>
    <s v="Id7"/>
    <s v="Macpherson"/>
    <n v="36.4"/>
    <n v="6.07"/>
    <s v="No"/>
    <x v="0"/>
    <x v="0"/>
    <n v="0"/>
    <x v="0"/>
    <x v="0"/>
    <x v="1"/>
    <s v="27/Oct/1994"/>
    <n v="51194.559999999998"/>
    <x v="0"/>
    <s v="tier - 3"/>
    <x v="3"/>
    <n v="30"/>
  </r>
  <r>
    <s v="Id8"/>
    <s v="Hallman"/>
    <n v="36.96"/>
    <n v="7.93"/>
    <s v="No"/>
    <x v="0"/>
    <x v="0"/>
    <n v="3"/>
    <x v="0"/>
    <x v="0"/>
    <x v="0"/>
    <s v="27/Jun/1958"/>
    <n v="49577.66"/>
    <x v="1"/>
    <s v="tier - 2"/>
    <x v="0"/>
    <n v="66"/>
  </r>
  <r>
    <s v="Id9"/>
    <s v="Moran"/>
    <n v="41.14"/>
    <n v="9.58"/>
    <s v="Yes"/>
    <x v="0"/>
    <x v="1"/>
    <n v="1"/>
    <x v="0"/>
    <x v="0"/>
    <x v="0"/>
    <s v="4/Sep/1963"/>
    <n v="48970.25"/>
    <x v="0"/>
    <s v="tier - 2"/>
    <x v="0"/>
    <n v="61"/>
  </r>
  <r>
    <s v="Id10"/>
    <s v="Benner"/>
    <n v="38.06"/>
    <n v="10.79"/>
    <s v="No"/>
    <x v="0"/>
    <x v="0"/>
    <n v="0"/>
    <x v="0"/>
    <x v="0"/>
    <x v="0"/>
    <s v="29/Dec/1978"/>
    <n v="48885.14"/>
    <x v="0"/>
    <s v="tier - 2"/>
    <x v="0"/>
    <n v="45"/>
  </r>
  <r>
    <s v="Id11"/>
    <s v="Fierro Vargas"/>
    <n v="37.700000000000003"/>
    <n v="5.96"/>
    <s v="Yes"/>
    <x v="0"/>
    <x v="0"/>
    <n v="2"/>
    <x v="0"/>
    <x v="0"/>
    <x v="1"/>
    <s v="22/Jul/1959"/>
    <n v="48824.45"/>
    <x v="1"/>
    <s v="tier - 1"/>
    <x v="3"/>
    <n v="65"/>
  </r>
  <r>
    <s v="Id12"/>
    <s v="Franz"/>
    <n v="42.13"/>
    <n v="11.9"/>
    <s v="No"/>
    <x v="0"/>
    <x v="0"/>
    <n v="0"/>
    <x v="0"/>
    <x v="0"/>
    <x v="0"/>
    <s v="27/Oct/1965"/>
    <n v="48675.519999999997"/>
    <x v="0"/>
    <s v="tier - 2"/>
    <x v="0"/>
    <n v="59"/>
  </r>
  <r>
    <s v="Id13"/>
    <s v="Foster"/>
    <n v="40.92"/>
    <n v="8.41"/>
    <s v="No"/>
    <x v="0"/>
    <x v="0"/>
    <n v="0"/>
    <x v="0"/>
    <x v="0"/>
    <x v="0"/>
    <s v="11/Oct/1962"/>
    <n v="48673.56"/>
    <x v="0"/>
    <s v="tier - 2"/>
    <x v="0"/>
    <n v="62"/>
  </r>
  <r>
    <s v="Id14"/>
    <s v="Tenorio"/>
    <n v="40.564999999999998"/>
    <n v="7.02"/>
    <s v="No"/>
    <x v="0"/>
    <x v="0"/>
    <n v="0"/>
    <x v="0"/>
    <x v="0"/>
    <x v="0"/>
    <s v="1/Dec/1968"/>
    <n v="48549.18"/>
    <x v="0"/>
    <s v="tier - 3"/>
    <x v="4"/>
    <n v="55"/>
  </r>
  <r>
    <s v="Id15"/>
    <s v="Rios"/>
    <n v="36.384999999999998"/>
    <n v="7.59"/>
    <s v="Yes"/>
    <x v="0"/>
    <x v="0"/>
    <n v="2"/>
    <x v="0"/>
    <x v="0"/>
    <x v="0"/>
    <s v="21/Dec/1961"/>
    <n v="48517.56"/>
    <x v="0"/>
    <s v="tier - 3"/>
    <x v="2"/>
    <n v="62"/>
  </r>
  <r>
    <s v="Id16"/>
    <s v="Viau-Dupuis"/>
    <n v="39.9"/>
    <n v="11.32"/>
    <s v="No"/>
    <x v="0"/>
    <x v="0"/>
    <n v="0"/>
    <x v="0"/>
    <x v="0"/>
    <x v="0"/>
    <s v="27/Aug/1962"/>
    <n v="48173.36"/>
    <x v="0"/>
    <s v="tier - 3"/>
    <x v="3"/>
    <n v="62"/>
  </r>
  <r>
    <s v="Id17"/>
    <s v="Cronin"/>
    <n v="33.799999999999997"/>
    <n v="7.67"/>
    <s v="No"/>
    <x v="0"/>
    <x v="0"/>
    <n v="3"/>
    <x v="0"/>
    <x v="0"/>
    <x v="0"/>
    <s v="16/Nov/1958"/>
    <n v="47928.03"/>
    <x v="1"/>
    <s v="tier - 3"/>
    <x v="3"/>
    <n v="65"/>
  </r>
  <r>
    <s v="Id18"/>
    <s v="Noordstar"/>
    <n v="36.765000000000001"/>
    <n v="7.29"/>
    <s v="Yes"/>
    <x v="0"/>
    <x v="1"/>
    <n v="1"/>
    <x v="0"/>
    <x v="0"/>
    <x v="0"/>
    <s v="5/Aug/1963"/>
    <n v="47896.79"/>
    <x v="0"/>
    <s v="tier - 3"/>
    <x v="2"/>
    <n v="61"/>
  </r>
  <r>
    <s v="Id19"/>
    <s v="Boudalia"/>
    <n v="36.954999999999998"/>
    <n v="4.72"/>
    <s v="Yes"/>
    <x v="0"/>
    <x v="0"/>
    <n v="1"/>
    <x v="0"/>
    <x v="0"/>
    <x v="2"/>
    <s v="7/Nov/1964"/>
    <n v="47496.49"/>
    <x v="0"/>
    <s v="tier - 3"/>
    <x v="1"/>
    <n v="60"/>
  </r>
  <r>
    <s v="Id20"/>
    <s v="Flor"/>
    <n v="42.9"/>
    <n v="11.41"/>
    <s v="No"/>
    <x v="0"/>
    <x v="0"/>
    <n v="0"/>
    <x v="0"/>
    <x v="0"/>
    <x v="0"/>
    <s v="27/Sep/1971"/>
    <n v="47462.89"/>
    <x v="0"/>
    <s v="tier - 2"/>
    <x v="0"/>
    <n v="53"/>
  </r>
  <r>
    <s v="Id21"/>
    <s v="Fennon"/>
    <n v="36.299999999999997"/>
    <n v="11.5"/>
    <s v="Yes"/>
    <x v="0"/>
    <x v="0"/>
    <n v="2"/>
    <x v="0"/>
    <x v="0"/>
    <x v="0"/>
    <s v="13/Jun/1961"/>
    <n v="47403.88"/>
    <x v="0"/>
    <s v="tier - 3"/>
    <x v="3"/>
    <n v="63"/>
  </r>
  <r>
    <s v="Id22"/>
    <s v="Hribar"/>
    <n v="32.200000000000003"/>
    <n v="6.22"/>
    <s v="Yes"/>
    <x v="0"/>
    <x v="0"/>
    <n v="2"/>
    <x v="0"/>
    <x v="0"/>
    <x v="1"/>
    <s v="4/Oct/1959"/>
    <n v="47305.31"/>
    <x v="1"/>
    <s v="tier - 1"/>
    <x v="3"/>
    <n v="65"/>
  </r>
  <r>
    <s v="Id23"/>
    <s v="Tassello"/>
    <n v="31.3"/>
    <n v="11.38"/>
    <s v="No"/>
    <x v="0"/>
    <x v="0"/>
    <n v="3"/>
    <x v="0"/>
    <x v="0"/>
    <x v="0"/>
    <s v="3/Sep/1958"/>
    <n v="47291.06"/>
    <x v="1"/>
    <s v="tier - 1"/>
    <x v="3"/>
    <n v="66"/>
  </r>
  <r>
    <s v="Id24"/>
    <s v="Mauricette"/>
    <n v="41.8"/>
    <n v="7.89"/>
    <s v="Yes"/>
    <x v="0"/>
    <x v="0"/>
    <n v="2"/>
    <x v="0"/>
    <x v="0"/>
    <x v="0"/>
    <s v="28/Dec/1970"/>
    <n v="47269.85"/>
    <x v="0"/>
    <s v="tier - 2"/>
    <x v="0"/>
    <n v="53"/>
  </r>
  <r>
    <s v="Id25"/>
    <s v="Garcia"/>
    <n v="35.090000000000003"/>
    <n v="4.38"/>
    <s v="Yes"/>
    <x v="0"/>
    <x v="0"/>
    <n v="2"/>
    <x v="0"/>
    <x v="0"/>
    <x v="2"/>
    <s v="14/Jul/1959"/>
    <n v="47055.53"/>
    <x v="1"/>
    <s v="tier - 1"/>
    <x v="0"/>
    <n v="65"/>
  </r>
  <r>
    <s v="Id26"/>
    <s v="Airoldi"/>
    <n v="33.880000000000003"/>
    <n v="7.01"/>
    <s v="No"/>
    <x v="0"/>
    <x v="0"/>
    <n v="3"/>
    <x v="0"/>
    <x v="0"/>
    <x v="0"/>
    <s v="15/Sep/1958"/>
    <n v="46889.26"/>
    <x v="1"/>
    <s v="tier - 3"/>
    <x v="0"/>
    <n v="66"/>
  </r>
  <r>
    <s v="Id27"/>
    <s v="Cater-Cyker"/>
    <n v="30.875"/>
    <n v="11.88"/>
    <s v="No"/>
    <x v="0"/>
    <x v="0"/>
    <n v="0"/>
    <x v="0"/>
    <x v="0"/>
    <x v="0"/>
    <s v="17/Nov/1960"/>
    <n v="46718.16"/>
    <x v="0"/>
    <s v="tier - 1"/>
    <x v="1"/>
    <n v="63"/>
  </r>
  <r>
    <s v="Id28"/>
    <s v="Hamm"/>
    <n v="36.86"/>
    <n v="5.19"/>
    <s v="Yes"/>
    <x v="0"/>
    <x v="1"/>
    <n v="1"/>
    <x v="0"/>
    <x v="0"/>
    <x v="2"/>
    <s v="23/Jun/1969"/>
    <n v="46661.440000000002"/>
    <x v="0"/>
    <s v="tier - 3"/>
    <x v="1"/>
    <n v="55"/>
  </r>
  <r>
    <s v="Id29"/>
    <s v="Cox"/>
    <n v="35.86"/>
    <n v="6.74"/>
    <s v="Yes"/>
    <x v="0"/>
    <x v="0"/>
    <n v="2"/>
    <x v="0"/>
    <x v="0"/>
    <x v="0"/>
    <s v="8/Aug/1961"/>
    <n v="46599.11"/>
    <x v="0"/>
    <s v="tier - 1"/>
    <x v="0"/>
    <n v="63"/>
  </r>
  <r>
    <s v="Id30"/>
    <s v="Sachrajda"/>
    <n v="37.049999999999997"/>
    <n v="8.44"/>
    <s v="No"/>
    <x v="0"/>
    <x v="0"/>
    <n v="0"/>
    <x v="0"/>
    <x v="0"/>
    <x v="0"/>
    <s v="6/Dec/1971"/>
    <n v="46255.11"/>
    <x v="0"/>
    <s v="tier - 3"/>
    <x v="2"/>
    <n v="52"/>
  </r>
  <r>
    <s v="Id31"/>
    <s v="Gareri"/>
    <n v="43.89"/>
    <n v="8.7100000000000009"/>
    <s v="No"/>
    <x v="0"/>
    <x v="0"/>
    <n v="0"/>
    <x v="0"/>
    <x v="0"/>
    <x v="0"/>
    <s v="17/Aug/1978"/>
    <n v="46200.99"/>
    <x v="0"/>
    <s v="tier - 1"/>
    <x v="0"/>
    <n v="46"/>
  </r>
  <r>
    <s v="Id32"/>
    <s v="Welch"/>
    <n v="42.35"/>
    <n v="5.08"/>
    <s v="Yes"/>
    <x v="0"/>
    <x v="0"/>
    <n v="0"/>
    <x v="0"/>
    <x v="0"/>
    <x v="2"/>
    <s v="2/Dec/1976"/>
    <n v="46151.12"/>
    <x v="0"/>
    <s v="tier - 3"/>
    <x v="0"/>
    <n v="47"/>
  </r>
  <r>
    <s v="Id33"/>
    <s v="Prindiville"/>
    <n v="31.35"/>
    <n v="6.86"/>
    <s v="No"/>
    <x v="0"/>
    <x v="0"/>
    <n v="0"/>
    <x v="0"/>
    <x v="0"/>
    <x v="0"/>
    <s v="4/Dec/1962"/>
    <n v="46130.53"/>
    <x v="0"/>
    <s v="tier - 1"/>
    <x v="1"/>
    <n v="61"/>
  </r>
  <r>
    <s v="Id34"/>
    <s v="Kincaid"/>
    <n v="47.6"/>
    <n v="5.95"/>
    <s v="Yes"/>
    <x v="0"/>
    <x v="0"/>
    <n v="0"/>
    <x v="0"/>
    <x v="0"/>
    <x v="1"/>
    <s v="30/Sep/1985"/>
    <n v="46113.51"/>
    <x v="1"/>
    <s v="tier - 3"/>
    <x v="3"/>
    <n v="39"/>
  </r>
  <r>
    <s v="Id35"/>
    <s v="Bruestle"/>
    <n v="46.2"/>
    <n v="6.09"/>
    <s v="No"/>
    <x v="0"/>
    <x v="1"/>
    <n v="1"/>
    <x v="0"/>
    <x v="0"/>
    <x v="1"/>
    <s v="12/Aug/1979"/>
    <n v="45863.21"/>
    <x v="1"/>
    <s v="tier - 1"/>
    <x v="0"/>
    <n v="45"/>
  </r>
  <r>
    <s v="Id36"/>
    <s v="Lachance"/>
    <n v="32.015000000000001"/>
    <n v="11.75"/>
    <s v="No"/>
    <x v="0"/>
    <x v="0"/>
    <n v="0"/>
    <x v="0"/>
    <x v="0"/>
    <x v="0"/>
    <s v="21/Dec/1960"/>
    <n v="45710.21"/>
    <x v="1"/>
    <s v="tier - 2"/>
    <x v="4"/>
    <n v="63"/>
  </r>
  <r>
    <s v="Id37"/>
    <s v="Eason"/>
    <n v="40.564999999999998"/>
    <n v="7.37"/>
    <s v="No"/>
    <x v="0"/>
    <x v="0"/>
    <n v="0"/>
    <x v="0"/>
    <x v="0"/>
    <x v="0"/>
    <s v="9/Aug/1974"/>
    <n v="45702.02"/>
    <x v="1"/>
    <s v="tier - 2"/>
    <x v="1"/>
    <n v="50"/>
  </r>
  <r>
    <s v="Id38"/>
    <s v="Grummon"/>
    <n v="32.450000000000003"/>
    <n v="11.91"/>
    <s v="No"/>
    <x v="0"/>
    <x v="0"/>
    <n v="0"/>
    <x v="0"/>
    <x v="0"/>
    <x v="0"/>
    <s v="17/Dec/1962"/>
    <n v="45008.959999999999"/>
    <x v="1"/>
    <s v="tier - 2"/>
    <x v="0"/>
    <n v="61"/>
  </r>
  <r>
    <s v="Id39"/>
    <s v="Vanwechel"/>
    <n v="34.96"/>
    <n v="6.52"/>
    <s v="No"/>
    <x v="0"/>
    <x v="0"/>
    <n v="0"/>
    <x v="0"/>
    <x v="0"/>
    <x v="0"/>
    <s v="13/Aug/1971"/>
    <n v="44641.2"/>
    <x v="1"/>
    <s v="tier - 3"/>
    <x v="2"/>
    <n v="53"/>
  </r>
  <r>
    <s v="Id40"/>
    <s v="Fisher"/>
    <n v="35.5"/>
    <n v="5.14"/>
    <s v="No"/>
    <x v="0"/>
    <x v="1"/>
    <n v="1"/>
    <x v="0"/>
    <x v="0"/>
    <x v="2"/>
    <s v="11/Oct/1993"/>
    <n v="44585.46"/>
    <x v="1"/>
    <s v="tier - 2"/>
    <x v="3"/>
    <n v="31"/>
  </r>
  <r>
    <s v="Id41"/>
    <s v="Jenkins"/>
    <n v="52.58"/>
    <n v="4.1900000000000004"/>
    <s v="No"/>
    <x v="1"/>
    <x v="0"/>
    <n v="1"/>
    <x v="0"/>
    <x v="0"/>
    <x v="2"/>
    <s v="2/Aug/2000"/>
    <n v="44501.4"/>
    <x v="1"/>
    <s v="tier - 3"/>
    <x v="0"/>
    <n v="24"/>
  </r>
  <r>
    <s v="Id42"/>
    <s v="Peters"/>
    <n v="35.200000000000003"/>
    <n v="11.68"/>
    <s v="Yes"/>
    <x v="0"/>
    <x v="0"/>
    <n v="0"/>
    <x v="0"/>
    <x v="0"/>
    <x v="0"/>
    <s v="14/Sep/1967"/>
    <n v="44423.8"/>
    <x v="1"/>
    <s v="tier - 3"/>
    <x v="0"/>
    <n v="57"/>
  </r>
  <r>
    <s v="Id43"/>
    <s v="Aha"/>
    <n v="38.06"/>
    <n v="6.98"/>
    <s v="No"/>
    <x v="0"/>
    <x v="0"/>
    <n v="0"/>
    <x v="0"/>
    <x v="0"/>
    <x v="0"/>
    <s v="29/Oct/1971"/>
    <n v="44400.41"/>
    <x v="1"/>
    <s v="tier - 2"/>
    <x v="0"/>
    <n v="53"/>
  </r>
  <r>
    <s v="Id44"/>
    <s v="McElwain"/>
    <n v="34.21"/>
    <n v="8.34"/>
    <s v="No"/>
    <x v="0"/>
    <x v="0"/>
    <n v="0"/>
    <x v="0"/>
    <x v="0"/>
    <x v="0"/>
    <s v="24/Nov/1968"/>
    <n v="44260.75"/>
    <x v="1"/>
    <s v="tier - 1"/>
    <x v="0"/>
    <n v="55"/>
  </r>
  <r>
    <s v="Id45"/>
    <s v="Januszewski"/>
    <n v="38.94"/>
    <n v="8.49"/>
    <s v="Yes"/>
    <x v="0"/>
    <x v="0"/>
    <n v="1"/>
    <x v="0"/>
    <x v="0"/>
    <x v="0"/>
    <s v="1/Jun/1975"/>
    <n v="44202.65"/>
    <x v="1"/>
    <s v="tier - 2"/>
    <x v="0"/>
    <n v="49"/>
  </r>
  <r>
    <s v="Id46"/>
    <s v="Rohne"/>
    <n v="30.21"/>
    <n v="5.34"/>
    <s v="Yes"/>
    <x v="0"/>
    <x v="0"/>
    <n v="1"/>
    <x v="0"/>
    <x v="0"/>
    <x v="2"/>
    <s v="16/Jul/1988"/>
    <n v="43943.88"/>
    <x v="1"/>
    <s v="tier - 1"/>
    <x v="1"/>
    <n v="36"/>
  </r>
  <r>
    <s v="Id47"/>
    <s v="O'Grady"/>
    <n v="33.630000000000003"/>
    <n v="4.43"/>
    <s v="Yes"/>
    <x v="0"/>
    <x v="0"/>
    <n v="2"/>
    <x v="0"/>
    <x v="0"/>
    <x v="2"/>
    <s v="5/Oct/1966"/>
    <n v="43921.18"/>
    <x v="1"/>
    <s v="tier - 2"/>
    <x v="1"/>
    <n v="58"/>
  </r>
  <r>
    <s v="Id48"/>
    <s v="Peters"/>
    <n v="40.369999999999997"/>
    <n v="4.47"/>
    <s v="No"/>
    <x v="0"/>
    <x v="0"/>
    <n v="0"/>
    <x v="0"/>
    <x v="0"/>
    <x v="2"/>
    <s v="10/Nov/1980"/>
    <n v="43896.38"/>
    <x v="1"/>
    <s v="tier - 1"/>
    <x v="0"/>
    <n v="44"/>
  </r>
  <r>
    <s v="Id49"/>
    <s v="De Simone"/>
    <n v="53.09"/>
    <n v="4.82"/>
    <s v="Yes"/>
    <x v="0"/>
    <x v="0"/>
    <n v="2"/>
    <x v="0"/>
    <x v="0"/>
    <x v="2"/>
    <s v="2/Jul/1966"/>
    <n v="43817.45"/>
    <x v="1"/>
    <s v="tier - 3"/>
    <x v="1"/>
    <n v="58"/>
  </r>
  <r>
    <s v="Id50"/>
    <s v="Beckett"/>
    <n v="31.79"/>
    <n v="5.51"/>
    <s v="Yes"/>
    <x v="0"/>
    <x v="0"/>
    <n v="2"/>
    <x v="0"/>
    <x v="0"/>
    <x v="2"/>
    <s v="25/Oct/1966"/>
    <n v="43813.87"/>
    <x v="1"/>
    <s v="tier - 2"/>
    <x v="0"/>
    <n v="58"/>
  </r>
  <r>
    <s v="Id51"/>
    <s v="Sobrilsky"/>
    <n v="41.895000000000003"/>
    <n v="10.87"/>
    <s v="Yes"/>
    <x v="0"/>
    <x v="0"/>
    <n v="1"/>
    <x v="0"/>
    <x v="0"/>
    <x v="0"/>
    <s v="29/Dec/1986"/>
    <n v="43753.34"/>
    <x v="1"/>
    <s v="tier - 1"/>
    <x v="5"/>
    <n v="37"/>
  </r>
  <r>
    <s v="Id52"/>
    <s v="Wang"/>
    <n v="31.16"/>
    <n v="9.34"/>
    <s v="No"/>
    <x v="0"/>
    <x v="0"/>
    <n v="0"/>
    <x v="0"/>
    <x v="0"/>
    <x v="0"/>
    <s v="22/Aug/1965"/>
    <n v="43578.94"/>
    <x v="1"/>
    <s v="tier - 2"/>
    <x v="1"/>
    <n v="59"/>
  </r>
  <r>
    <s v="Id53"/>
    <s v="Campa"/>
    <n v="34.104999999999997"/>
    <n v="5.03"/>
    <s v="Yes"/>
    <x v="0"/>
    <x v="1"/>
    <n v="1"/>
    <x v="0"/>
    <x v="0"/>
    <x v="2"/>
    <s v="3/Dec/1969"/>
    <n v="43254.42"/>
    <x v="1"/>
    <s v="tier - 2"/>
    <x v="4"/>
    <n v="54"/>
  </r>
  <r>
    <s v="Id54"/>
    <s v="Clifford"/>
    <n v="51.93"/>
    <n v="11.05"/>
    <s v="No"/>
    <x v="0"/>
    <x v="0"/>
    <n v="0"/>
    <x v="0"/>
    <x v="0"/>
    <x v="0"/>
    <s v="29/Nov/1965"/>
    <n v="43073.760000000002"/>
    <x v="1"/>
    <s v="tier - 2"/>
    <x v="3"/>
    <n v="58"/>
  </r>
  <r>
    <s v="Id55"/>
    <s v="Dalmata"/>
    <n v="38.950000000000003"/>
    <n v="11.95"/>
    <s v="No"/>
    <x v="0"/>
    <x v="0"/>
    <n v="0"/>
    <x v="0"/>
    <x v="0"/>
    <x v="0"/>
    <s v="4/Nov/1978"/>
    <n v="42983.46"/>
    <x v="0"/>
    <s v="tier - 2"/>
    <x v="1"/>
    <n v="46"/>
  </r>
  <r>
    <s v="Id56"/>
    <s v="Vishik"/>
    <n v="36.630000000000003"/>
    <n v="7.72"/>
    <s v="Yes"/>
    <x v="0"/>
    <x v="0"/>
    <n v="1"/>
    <x v="0"/>
    <x v="0"/>
    <x v="0"/>
    <s v="23/Oct/1975"/>
    <n v="42969.85"/>
    <x v="0"/>
    <s v="tier - 3"/>
    <x v="0"/>
    <n v="49"/>
  </r>
  <r>
    <s v="Id57"/>
    <s v="Schorr"/>
    <n v="34.200000000000003"/>
    <n v="5.75"/>
    <s v="No"/>
    <x v="0"/>
    <x v="0"/>
    <n v="2"/>
    <x v="0"/>
    <x v="0"/>
    <x v="1"/>
    <s v="10/Sep/1972"/>
    <n v="42856.84"/>
    <x v="0"/>
    <s v="tier - 1"/>
    <x v="3"/>
    <n v="52"/>
  </r>
  <r>
    <s v="Id58"/>
    <s v="Lusardi"/>
    <n v="50.63"/>
    <n v="11.89"/>
    <s v="No"/>
    <x v="0"/>
    <x v="0"/>
    <n v="0"/>
    <x v="0"/>
    <x v="0"/>
    <x v="0"/>
    <s v="29/Oct/1965"/>
    <n v="42764.12"/>
    <x v="0"/>
    <s v="tier - 2"/>
    <x v="3"/>
    <n v="59"/>
  </r>
  <r>
    <s v="Id59"/>
    <s v="Rayner"/>
    <n v="36.479999999999997"/>
    <n v="6.2"/>
    <s v="No"/>
    <x v="0"/>
    <x v="0"/>
    <n v="0"/>
    <x v="0"/>
    <x v="0"/>
    <x v="1"/>
    <s v="21/Oct/1977"/>
    <n v="42760.5"/>
    <x v="0"/>
    <s v="tier - 2"/>
    <x v="1"/>
    <n v="47"/>
  </r>
  <r>
    <s v="Id60"/>
    <s v="Voghel"/>
    <n v="54.82"/>
    <n v="10.61"/>
    <s v="No"/>
    <x v="0"/>
    <x v="0"/>
    <n v="0"/>
    <x v="0"/>
    <x v="0"/>
    <x v="0"/>
    <s v="3/Nov/1971"/>
    <n v="42644.2"/>
    <x v="0"/>
    <s v="tier - 3"/>
    <x v="3"/>
    <n v="53"/>
  </r>
  <r>
    <s v="Id61"/>
    <s v="Rieth"/>
    <n v="38.06"/>
    <n v="6.04"/>
    <s v="No"/>
    <x v="0"/>
    <x v="1"/>
    <n v="1"/>
    <x v="0"/>
    <x v="0"/>
    <x v="1"/>
    <s v="27/Dec/1979"/>
    <n v="42560.43"/>
    <x v="0"/>
    <s v="tier - 3"/>
    <x v="0"/>
    <n v="44"/>
  </r>
  <r>
    <s v="Id62"/>
    <s v="Gollotto"/>
    <n v="51.48"/>
    <n v="9.33"/>
    <s v="Yes"/>
    <x v="0"/>
    <x v="0"/>
    <n v="0"/>
    <x v="0"/>
    <x v="0"/>
    <x v="0"/>
    <s v="27/Jun/1967"/>
    <n v="42538.720000000001"/>
    <x v="0"/>
    <s v="tier - 3"/>
    <x v="3"/>
    <n v="57"/>
  </r>
  <r>
    <s v="Id63"/>
    <s v="Dunn"/>
    <n v="52.06"/>
    <n v="11.47"/>
    <s v="No"/>
    <x v="0"/>
    <x v="0"/>
    <n v="0"/>
    <x v="0"/>
    <x v="0"/>
    <x v="0"/>
    <s v="3/Aug/1968"/>
    <n v="42478.6"/>
    <x v="0"/>
    <s v="tier - 2"/>
    <x v="3"/>
    <n v="56"/>
  </r>
  <r>
    <s v="Id64"/>
    <s v="Blitzer"/>
    <n v="30.684999999999999"/>
    <n v="7.02"/>
    <s v="Yes"/>
    <x v="0"/>
    <x v="0"/>
    <n v="0"/>
    <x v="0"/>
    <x v="0"/>
    <x v="0"/>
    <s v="28/Jun/1967"/>
    <n v="42303.69"/>
    <x v="0"/>
    <s v="tier - 2"/>
    <x v="4"/>
    <n v="57"/>
  </r>
  <r>
    <s v="Id65"/>
    <s v="Smith"/>
    <n v="36.08"/>
    <n v="8.8000000000000007"/>
    <s v="Yes"/>
    <x v="0"/>
    <x v="0"/>
    <n v="1"/>
    <x v="0"/>
    <x v="0"/>
    <x v="0"/>
    <s v="15/Aug/1975"/>
    <n v="42211.14"/>
    <x v="0"/>
    <s v="tier - 3"/>
    <x v="0"/>
    <n v="49"/>
  </r>
  <r>
    <s v="Id66"/>
    <s v="Hyland"/>
    <n v="54.99"/>
    <n v="8.68"/>
    <s v="No"/>
    <x v="0"/>
    <x v="0"/>
    <n v="2"/>
    <x v="0"/>
    <x v="0"/>
    <x v="0"/>
    <s v="18/Sep/1973"/>
    <n v="42188.15"/>
    <x v="0"/>
    <s v="tier - 1"/>
    <x v="3"/>
    <n v="51"/>
  </r>
  <r>
    <s v="Id67"/>
    <s v="Ducharme"/>
    <n v="35.97"/>
    <n v="6.12"/>
    <s v="No"/>
    <x v="0"/>
    <x v="1"/>
    <n v="1"/>
    <x v="0"/>
    <x v="0"/>
    <x v="1"/>
    <s v="3/Jul/1979"/>
    <n v="42124.52"/>
    <x v="0"/>
    <s v="tier - 1"/>
    <x v="0"/>
    <n v="45"/>
  </r>
  <r>
    <s v="Id68"/>
    <s v="Johnson"/>
    <n v="45.54"/>
    <n v="5.4"/>
    <s v="Yes"/>
    <x v="0"/>
    <x v="1"/>
    <n v="1"/>
    <x v="0"/>
    <x v="0"/>
    <x v="2"/>
    <s v="9/Dec/1997"/>
    <n v="42112.24"/>
    <x v="0"/>
    <s v="tier - 3"/>
    <x v="0"/>
    <n v="26"/>
  </r>
  <r>
    <s v="Id69"/>
    <s v="Mutz"/>
    <n v="35.53"/>
    <n v="4.3600000000000003"/>
    <s v="Yes"/>
    <x v="0"/>
    <x v="0"/>
    <n v="0"/>
    <x v="0"/>
    <x v="0"/>
    <x v="2"/>
    <s v="28/Nov/1976"/>
    <n v="42111.66"/>
    <x v="0"/>
    <s v="tier - 1"/>
    <x v="2"/>
    <n v="47"/>
  </r>
  <r>
    <s v="Id70"/>
    <s v="Lee"/>
    <n v="30.8"/>
    <n v="9.77"/>
    <s v="No"/>
    <x v="0"/>
    <x v="0"/>
    <n v="0"/>
    <x v="0"/>
    <x v="0"/>
    <x v="0"/>
    <s v="19/Dec/1968"/>
    <n v="41999.519999999997"/>
    <x v="0"/>
    <s v="tier - 3"/>
    <x v="0"/>
    <n v="55"/>
  </r>
  <r>
    <s v="Id71"/>
    <s v="Turner"/>
    <n v="38.39"/>
    <n v="4.25"/>
    <s v="No"/>
    <x v="0"/>
    <x v="0"/>
    <n v="1"/>
    <x v="0"/>
    <x v="0"/>
    <x v="2"/>
    <s v="10/Nov/1984"/>
    <n v="41949.24"/>
    <x v="0"/>
    <s v="tier - 1"/>
    <x v="0"/>
    <n v="40"/>
  </r>
  <r>
    <s v="Id72"/>
    <s v="Rangel"/>
    <n v="32.299999999999997"/>
    <n v="4.76"/>
    <s v="No"/>
    <x v="0"/>
    <x v="0"/>
    <n v="2"/>
    <x v="0"/>
    <x v="0"/>
    <x v="2"/>
    <s v="8/Jun/1972"/>
    <n v="41919.1"/>
    <x v="0"/>
    <s v="tier - 1"/>
    <x v="4"/>
    <n v="52"/>
  </r>
  <r>
    <s v="Id73"/>
    <s v="Lacey"/>
    <n v="48.8"/>
    <n v="6.22"/>
    <s v="Yes"/>
    <x v="0"/>
    <x v="0"/>
    <n v="2"/>
    <x v="0"/>
    <x v="0"/>
    <x v="1"/>
    <s v="21/Sep/1966"/>
    <n v="41886.54"/>
    <x v="0"/>
    <s v="tier - 3"/>
    <x v="3"/>
    <n v="58"/>
  </r>
  <r>
    <s v="Id74"/>
    <s v="Stiger"/>
    <n v="45.5"/>
    <n v="7.96"/>
    <s v="No"/>
    <x v="0"/>
    <x v="0"/>
    <n v="0"/>
    <x v="0"/>
    <x v="0"/>
    <x v="0"/>
    <s v="22/Sep/1962"/>
    <n v="41794.629999999997"/>
    <x v="0"/>
    <s v="tier - 3"/>
    <x v="3"/>
    <n v="62"/>
  </r>
  <r>
    <s v="Id75"/>
    <s v="Caldwell"/>
    <n v="53.61"/>
    <n v="10.92"/>
    <s v="Yes"/>
    <x v="0"/>
    <x v="0"/>
    <n v="1"/>
    <x v="0"/>
    <x v="0"/>
    <x v="0"/>
    <s v="29/Sep/1975"/>
    <n v="41681.86"/>
    <x v="0"/>
    <s v="tier - 1"/>
    <x v="3"/>
    <n v="49"/>
  </r>
  <r>
    <s v="Id76"/>
    <s v="Marmillod"/>
    <n v="36.19"/>
    <n v="11.51"/>
    <s v="Yes"/>
    <x v="0"/>
    <x v="0"/>
    <n v="1"/>
    <x v="0"/>
    <x v="0"/>
    <x v="0"/>
    <s v="14/Nov/1975"/>
    <n v="41676.080000000002"/>
    <x v="0"/>
    <s v="tier - 2"/>
    <x v="0"/>
    <n v="48"/>
  </r>
  <r>
    <s v="Id77"/>
    <s v="Cloutier-Simons"/>
    <n v="34.6"/>
    <n v="5.99"/>
    <s v="Yes"/>
    <x v="0"/>
    <x v="0"/>
    <n v="0"/>
    <x v="0"/>
    <x v="0"/>
    <x v="1"/>
    <s v="29/Oct/1976"/>
    <n v="41661.599999999999"/>
    <x v="0"/>
    <s v="tier - 3"/>
    <x v="3"/>
    <n v="48"/>
  </r>
  <r>
    <s v="Id78"/>
    <s v="Vegas"/>
    <n v="54.12"/>
    <n v="11.57"/>
    <s v="No"/>
    <x v="0"/>
    <x v="0"/>
    <n v="0"/>
    <x v="0"/>
    <x v="0"/>
    <x v="0"/>
    <s v="24/Nov/1974"/>
    <n v="41636.199999999997"/>
    <x v="0"/>
    <s v="tier - 1"/>
    <x v="3"/>
    <n v="49"/>
  </r>
  <r>
    <s v="Id79"/>
    <s v="Cochran"/>
    <n v="48.82"/>
    <n v="6.67"/>
    <s v="Yes"/>
    <x v="0"/>
    <x v="0"/>
    <n v="0"/>
    <x v="0"/>
    <x v="0"/>
    <x v="0"/>
    <s v="22/Dec/1967"/>
    <n v="41505.15"/>
    <x v="0"/>
    <s v="tier - 2"/>
    <x v="3"/>
    <n v="56"/>
  </r>
  <r>
    <s v="Id80"/>
    <s v="Holtzapple"/>
    <n v="51.01"/>
    <n v="9.1999999999999993"/>
    <s v="No"/>
    <x v="0"/>
    <x v="0"/>
    <n v="0"/>
    <x v="0"/>
    <x v="0"/>
    <x v="0"/>
    <s v="16/Oct/1971"/>
    <n v="41351.879999999997"/>
    <x v="0"/>
    <s v="tier - 2"/>
    <x v="3"/>
    <n v="53"/>
  </r>
  <r>
    <s v="Id81"/>
    <s v="Meyer"/>
    <n v="45.65"/>
    <n v="5.1100000000000003"/>
    <s v="Yes"/>
    <x v="0"/>
    <x v="0"/>
    <n v="1"/>
    <x v="0"/>
    <x v="0"/>
    <x v="2"/>
    <s v="7/Oct/1964"/>
    <n v="41331.79"/>
    <x v="0"/>
    <s v="tier - 2"/>
    <x v="3"/>
    <n v="60"/>
  </r>
  <r>
    <s v="Id82"/>
    <s v="Brickley"/>
    <n v="52.9"/>
    <n v="5.34"/>
    <s v="No"/>
    <x v="0"/>
    <x v="0"/>
    <n v="0"/>
    <x v="0"/>
    <x v="0"/>
    <x v="2"/>
    <s v="27/Aug/1977"/>
    <n v="41271.5"/>
    <x v="0"/>
    <s v="tier - 2"/>
    <x v="3"/>
    <n v="47"/>
  </r>
  <r>
    <s v="Id83"/>
    <s v="Magee"/>
    <n v="45.41"/>
    <n v="4.03"/>
    <s v="Yes"/>
    <x v="0"/>
    <x v="0"/>
    <n v="1"/>
    <x v="0"/>
    <x v="0"/>
    <x v="2"/>
    <s v="6/Jun/1964"/>
    <n v="41250.39"/>
    <x v="0"/>
    <s v="tier - 3"/>
    <x v="3"/>
    <n v="60"/>
  </r>
  <r>
    <s v="Id84"/>
    <s v="Thoma"/>
    <n v="49.41"/>
    <n v="4.2300000000000004"/>
    <s v="Yes"/>
    <x v="0"/>
    <x v="1"/>
    <n v="1"/>
    <x v="0"/>
    <x v="0"/>
    <x v="2"/>
    <s v="8/Aug/1969"/>
    <n v="41191.57"/>
    <x v="0"/>
    <s v="tier - 2"/>
    <x v="3"/>
    <n v="55"/>
  </r>
  <r>
    <s v="Id85"/>
    <s v="Heagy"/>
    <n v="31.824999999999999"/>
    <n v="4.0599999999999996"/>
    <s v="No"/>
    <x v="0"/>
    <x v="0"/>
    <n v="2"/>
    <x v="0"/>
    <x v="0"/>
    <x v="2"/>
    <s v="6/Sep/1972"/>
    <n v="41097.160000000003"/>
    <x v="0"/>
    <s v="tier - 3"/>
    <x v="4"/>
    <n v="52"/>
  </r>
  <r>
    <s v="Id86"/>
    <s v="Regnier"/>
    <n v="51.28"/>
    <n v="4.68"/>
    <s v="No"/>
    <x v="0"/>
    <x v="0"/>
    <n v="2"/>
    <x v="0"/>
    <x v="0"/>
    <x v="2"/>
    <s v="12/Aug/1972"/>
    <n v="41055.29"/>
    <x v="0"/>
    <s v="tier - 2"/>
    <x v="3"/>
    <n v="52"/>
  </r>
  <r>
    <s v="Id87"/>
    <s v="Parendo"/>
    <n v="34.96"/>
    <n v="4.34"/>
    <s v="No"/>
    <x v="0"/>
    <x v="1"/>
    <n v="1"/>
    <x v="0"/>
    <x v="0"/>
    <x v="2"/>
    <s v="11/Oct/1979"/>
    <n v="41034.22"/>
    <x v="0"/>
    <s v="tier - 3"/>
    <x v="6"/>
    <n v="45"/>
  </r>
  <r>
    <s v="Id88"/>
    <s v="Schell"/>
    <n v="33.11"/>
    <n v="10.51"/>
    <s v="No"/>
    <x v="0"/>
    <x v="0"/>
    <n v="0"/>
    <x v="0"/>
    <x v="0"/>
    <x v="0"/>
    <s v="5/Jun/1974"/>
    <n v="40974.160000000003"/>
    <x v="0"/>
    <s v="tier - 2"/>
    <x v="0"/>
    <n v="50"/>
  </r>
  <r>
    <s v="Id89"/>
    <s v="Driscoll"/>
    <n v="54.74"/>
    <n v="5.84"/>
    <s v="Yes"/>
    <x v="0"/>
    <x v="1"/>
    <n v="1"/>
    <x v="0"/>
    <x v="0"/>
    <x v="1"/>
    <s v="8/Sep/1983"/>
    <n v="40961.29"/>
    <x v="0"/>
    <s v="tier - 2"/>
    <x v="3"/>
    <n v="41"/>
  </r>
  <r>
    <s v="Id90"/>
    <s v="Mitchell"/>
    <n v="32.56"/>
    <n v="5.41"/>
    <s v="No"/>
    <x v="0"/>
    <x v="1"/>
    <n v="1"/>
    <x v="0"/>
    <x v="0"/>
    <x v="2"/>
    <s v="16/Sep/1979"/>
    <n v="40941.29"/>
    <x v="0"/>
    <s v="tier - 2"/>
    <x v="0"/>
    <n v="45"/>
  </r>
  <r>
    <s v="Id91"/>
    <s v="Cutler"/>
    <n v="39.049999999999997"/>
    <n v="6.06"/>
    <s v="No"/>
    <x v="0"/>
    <x v="0"/>
    <n v="1"/>
    <x v="0"/>
    <x v="0"/>
    <x v="1"/>
    <s v="4/Aug/1992"/>
    <n v="40932.43"/>
    <x v="0"/>
    <s v="tier - 2"/>
    <x v="0"/>
    <n v="32"/>
  </r>
  <r>
    <s v="Id92"/>
    <s v="Derian"/>
    <n v="42.75"/>
    <n v="4.22"/>
    <s v="No"/>
    <x v="0"/>
    <x v="0"/>
    <n v="0"/>
    <x v="0"/>
    <x v="0"/>
    <x v="2"/>
    <s v="2/Jul/1999"/>
    <n v="40904.199999999997"/>
    <x v="0"/>
    <s v="tier - 1"/>
    <x v="2"/>
    <n v="25"/>
  </r>
  <r>
    <s v="Id93"/>
    <s v="Farina"/>
    <n v="50.58"/>
    <n v="5.12"/>
    <s v="No"/>
    <x v="0"/>
    <x v="0"/>
    <n v="2"/>
    <x v="0"/>
    <x v="0"/>
    <x v="2"/>
    <s v="10/Jun/1972"/>
    <n v="40817.85"/>
    <x v="0"/>
    <s v="tier - 3"/>
    <x v="3"/>
    <n v="52"/>
  </r>
  <r>
    <s v="Id94"/>
    <s v="Saunders"/>
    <n v="30.495000000000001"/>
    <n v="4.57"/>
    <s v="Yes"/>
    <x v="0"/>
    <x v="0"/>
    <n v="0"/>
    <x v="0"/>
    <x v="0"/>
    <x v="2"/>
    <s v="26/Dec/1976"/>
    <n v="40720.550000000003"/>
    <x v="0"/>
    <s v="tier - 3"/>
    <x v="1"/>
    <n v="47"/>
  </r>
  <r>
    <s v="Id95"/>
    <s v="Kratz"/>
    <n v="48.31"/>
    <n v="9.58"/>
    <s v="Yes"/>
    <x v="0"/>
    <x v="0"/>
    <n v="2"/>
    <x v="0"/>
    <x v="0"/>
    <x v="0"/>
    <s v="25/Sep/1970"/>
    <n v="40692.910000000003"/>
    <x v="0"/>
    <s v="tier - 1"/>
    <x v="3"/>
    <n v="54"/>
  </r>
  <r>
    <s v="Id96"/>
    <s v="Boland"/>
    <n v="48.99"/>
    <n v="9.7799999999999994"/>
    <s v="Yes"/>
    <x v="0"/>
    <x v="0"/>
    <n v="1"/>
    <x v="0"/>
    <x v="0"/>
    <x v="0"/>
    <s v="10/Jul/1975"/>
    <n v="40590.550000000003"/>
    <x v="0"/>
    <s v="tier - 3"/>
    <x v="1"/>
    <n v="49"/>
  </r>
  <r>
    <s v="Id97"/>
    <s v="Van Hout"/>
    <n v="38.39"/>
    <n v="4.1100000000000003"/>
    <s v="Yes"/>
    <x v="0"/>
    <x v="0"/>
    <n v="0"/>
    <x v="0"/>
    <x v="0"/>
    <x v="2"/>
    <s v="3/Nov/1985"/>
    <n v="40419.019999999997"/>
    <x v="0"/>
    <s v="tier - 2"/>
    <x v="0"/>
    <n v="39"/>
  </r>
  <r>
    <s v="Id98"/>
    <s v="Ramsey"/>
    <n v="44.34"/>
    <n v="4.0199999999999996"/>
    <s v="Yes"/>
    <x v="0"/>
    <x v="0"/>
    <n v="2"/>
    <x v="0"/>
    <x v="0"/>
    <x v="2"/>
    <s v="12/Aug/1966"/>
    <n v="40373.74"/>
    <x v="0"/>
    <s v="tier - 3"/>
    <x v="3"/>
    <n v="58"/>
  </r>
  <r>
    <s v="Id99"/>
    <s v="Gage"/>
    <n v="41.51"/>
    <n v="6.92"/>
    <s v="No"/>
    <x v="0"/>
    <x v="0"/>
    <n v="0"/>
    <x v="0"/>
    <x v="0"/>
    <x v="0"/>
    <s v="4/Sep/1962"/>
    <n v="40309.93"/>
    <x v="0"/>
    <s v="tier - 3"/>
    <x v="3"/>
    <n v="62"/>
  </r>
  <r>
    <s v="Id100"/>
    <s v="Gollins"/>
    <n v="48.2"/>
    <n v="4.84"/>
    <s v="No"/>
    <x v="0"/>
    <x v="0"/>
    <n v="0"/>
    <x v="0"/>
    <x v="0"/>
    <x v="2"/>
    <s v="27/Jun/1977"/>
    <n v="40284.379999999997"/>
    <x v="0"/>
    <s v="tier - 3"/>
    <x v="1"/>
    <n v="47"/>
  </r>
  <r>
    <s v="Id101"/>
    <s v="Benestad"/>
    <n v="35.75"/>
    <n v="8"/>
    <s v="Yes"/>
    <x v="0"/>
    <x v="0"/>
    <n v="0"/>
    <x v="0"/>
    <x v="0"/>
    <x v="0"/>
    <s v="4/Oct/1981"/>
    <n v="40273.65"/>
    <x v="0"/>
    <s v="tier - 3"/>
    <x v="0"/>
    <n v="43"/>
  </r>
  <r>
    <s v="Id102"/>
    <s v="Aviv"/>
    <n v="53.81"/>
    <n v="8.77"/>
    <s v="Yes"/>
    <x v="0"/>
    <x v="0"/>
    <n v="0"/>
    <x v="0"/>
    <x v="0"/>
    <x v="0"/>
    <s v="28/Jul/1981"/>
    <n v="40208.559999999998"/>
    <x v="0"/>
    <s v="tier - 2"/>
    <x v="3"/>
    <n v="43"/>
  </r>
  <r>
    <s v="Id103"/>
    <s v="Burns"/>
    <n v="49.48"/>
    <n v="4.96"/>
    <s v="No"/>
    <x v="0"/>
    <x v="1"/>
    <n v="1"/>
    <x v="0"/>
    <x v="0"/>
    <x v="2"/>
    <s v="18/Aug/1979"/>
    <n v="40204.83"/>
    <x v="0"/>
    <s v="tier - 3"/>
    <x v="1"/>
    <n v="45"/>
  </r>
  <r>
    <s v="Id104"/>
    <s v="Maldonado"/>
    <n v="34.1"/>
    <n v="4.43"/>
    <s v="Yes"/>
    <x v="0"/>
    <x v="0"/>
    <n v="0"/>
    <x v="0"/>
    <x v="0"/>
    <x v="2"/>
    <s v="21/Oct/1985"/>
    <n v="40182.25"/>
    <x v="0"/>
    <s v="tier - 2"/>
    <x v="3"/>
    <n v="39"/>
  </r>
  <r>
    <s v="Id105"/>
    <s v="Yitref"/>
    <n v="35.299999999999997"/>
    <n v="5.82"/>
    <s v="Yes"/>
    <x v="0"/>
    <x v="1"/>
    <n v="1"/>
    <x v="0"/>
    <x v="0"/>
    <x v="1"/>
    <s v="14/Oct/1983"/>
    <n v="40103.89"/>
    <x v="0"/>
    <s v="tier - 2"/>
    <x v="3"/>
    <n v="41"/>
  </r>
  <r>
    <s v="Id106"/>
    <s v="Loudon-Brown"/>
    <n v="43.83"/>
    <n v="6.03"/>
    <s v="Yes"/>
    <x v="0"/>
    <x v="0"/>
    <n v="2"/>
    <x v="0"/>
    <x v="0"/>
    <x v="1"/>
    <s v="12/Aug/1966"/>
    <n v="40069.440000000002"/>
    <x v="0"/>
    <s v="tier - 3"/>
    <x v="3"/>
    <n v="58"/>
  </r>
  <r>
    <s v="Id107"/>
    <s v="Sugathadasa"/>
    <n v="50.07"/>
    <n v="9.27"/>
    <s v="No"/>
    <x v="0"/>
    <x v="0"/>
    <n v="0"/>
    <x v="0"/>
    <x v="0"/>
    <x v="0"/>
    <s v="20/Dec/1978"/>
    <n v="40054.730000000003"/>
    <x v="0"/>
    <s v="tier - 3"/>
    <x v="3"/>
    <n v="45"/>
  </r>
  <r>
    <s v="Id108"/>
    <s v="Ganley"/>
    <n v="32.774999999999999"/>
    <n v="5.53"/>
    <s v="No"/>
    <x v="0"/>
    <x v="0"/>
    <n v="0"/>
    <x v="0"/>
    <x v="0"/>
    <x v="2"/>
    <s v="25/Dec/1982"/>
    <n v="40003.33"/>
    <x v="0"/>
    <s v="tier - 1"/>
    <x v="1"/>
    <n v="41"/>
  </r>
  <r>
    <s v="Id109"/>
    <s v="Potter"/>
    <n v="34.104999999999997"/>
    <n v="5.07"/>
    <s v="No"/>
    <x v="0"/>
    <x v="0"/>
    <n v="1"/>
    <x v="0"/>
    <x v="0"/>
    <x v="2"/>
    <s v="8/Aug/1987"/>
    <n v="39983.43"/>
    <x v="1"/>
    <s v="tier - 3"/>
    <x v="1"/>
    <n v="37"/>
  </r>
  <r>
    <s v="Id110"/>
    <s v="Rasmussen"/>
    <n v="48.93"/>
    <n v="11.17"/>
    <s v="Yes"/>
    <x v="0"/>
    <x v="0"/>
    <n v="1"/>
    <x v="0"/>
    <x v="0"/>
    <x v="0"/>
    <s v="2/Dec/1975"/>
    <n v="39963.120000000003"/>
    <x v="1"/>
    <s v="tier - 2"/>
    <x v="3"/>
    <n v="48"/>
  </r>
  <r>
    <s v="Id111"/>
    <s v="Robinson"/>
    <n v="37.07"/>
    <n v="6.14"/>
    <s v="Yes"/>
    <x v="0"/>
    <x v="0"/>
    <n v="0"/>
    <x v="0"/>
    <x v="0"/>
    <x v="1"/>
    <s v="22/Aug/1985"/>
    <n v="39871.699999999997"/>
    <x v="0"/>
    <s v="tier - 2"/>
    <x v="0"/>
    <n v="39"/>
  </r>
  <r>
    <s v="Id112"/>
    <s v="Antonopoulos"/>
    <n v="51.51"/>
    <n v="6.26"/>
    <s v="Yes"/>
    <x v="0"/>
    <x v="1"/>
    <n v="1"/>
    <x v="0"/>
    <x v="0"/>
    <x v="1"/>
    <s v="1/Jun/1983"/>
    <n v="39865.699999999997"/>
    <x v="1"/>
    <s v="tier - 2"/>
    <x v="3"/>
    <n v="41"/>
  </r>
  <r>
    <s v="Id113"/>
    <s v="Groner"/>
    <n v="34.799999999999997"/>
    <n v="4.72"/>
    <s v="Yes"/>
    <x v="0"/>
    <x v="0"/>
    <n v="0"/>
    <x v="0"/>
    <x v="0"/>
    <x v="2"/>
    <s v="17/Jul/1985"/>
    <n v="39836.519999999997"/>
    <x v="1"/>
    <s v="tier - 1"/>
    <x v="3"/>
    <n v="39"/>
  </r>
  <r>
    <s v="Id114"/>
    <s v="Zywicki"/>
    <n v="36.67"/>
    <n v="5.18"/>
    <s v="No"/>
    <x v="0"/>
    <x v="0"/>
    <n v="1"/>
    <x v="0"/>
    <x v="0"/>
    <x v="2"/>
    <s v="24/Jul/1987"/>
    <n v="39774.28"/>
    <x v="0"/>
    <s v="tier - 1"/>
    <x v="7"/>
    <n v="37"/>
  </r>
  <r>
    <s v="Id115"/>
    <s v="Cardinal"/>
    <n v="30.9"/>
    <n v="9.4"/>
    <s v="No"/>
    <x v="0"/>
    <x v="0"/>
    <n v="2"/>
    <x v="0"/>
    <x v="0"/>
    <x v="0"/>
    <s v="17/Dec/1973"/>
    <n v="39727.61"/>
    <x v="0"/>
    <s v="tier - 2"/>
    <x v="3"/>
    <n v="50"/>
  </r>
  <r>
    <s v="Id116"/>
    <s v="Alleman"/>
    <n v="30.495000000000001"/>
    <n v="6.29"/>
    <s v="No"/>
    <x v="0"/>
    <x v="0"/>
    <n v="0"/>
    <x v="0"/>
    <x v="0"/>
    <x v="1"/>
    <s v="12/Aug/1977"/>
    <n v="39725.519999999997"/>
    <x v="1"/>
    <s v="tier - 1"/>
    <x v="1"/>
    <n v="47"/>
  </r>
  <r>
    <s v="Id117"/>
    <s v="Stroffolino"/>
    <n v="44.88"/>
    <n v="6.04"/>
    <s v="No"/>
    <x v="0"/>
    <x v="1"/>
    <n v="1"/>
    <x v="0"/>
    <x v="0"/>
    <x v="1"/>
    <s v="16/Jul/2003"/>
    <n v="39722.75"/>
    <x v="0"/>
    <s v="tier - 1"/>
    <x v="0"/>
    <n v="21"/>
  </r>
  <r>
    <s v="Id118"/>
    <s v="Clubb"/>
    <n v="44.32"/>
    <n v="10.55"/>
    <s v="No"/>
    <x v="0"/>
    <x v="0"/>
    <n v="0"/>
    <x v="0"/>
    <x v="0"/>
    <x v="0"/>
    <s v="29/Sep/1968"/>
    <n v="39721.93"/>
    <x v="1"/>
    <s v="tier - 2"/>
    <x v="3"/>
    <n v="56"/>
  </r>
  <r>
    <s v="Id119"/>
    <s v="McGoogan"/>
    <n v="46.39"/>
    <n v="5.09"/>
    <s v="No"/>
    <x v="0"/>
    <x v="0"/>
    <n v="0"/>
    <x v="0"/>
    <x v="0"/>
    <x v="2"/>
    <s v="17/Dec/1977"/>
    <n v="39670.44"/>
    <x v="1"/>
    <s v="tier - 1"/>
    <x v="1"/>
    <n v="46"/>
  </r>
  <r>
    <s v="Id120"/>
    <s v="Keflezighi"/>
    <n v="42.13"/>
    <n v="5.2"/>
    <s v="Yes"/>
    <x v="0"/>
    <x v="0"/>
    <n v="1"/>
    <x v="0"/>
    <x v="0"/>
    <x v="2"/>
    <s v="7/Aug/1995"/>
    <n v="39611.760000000002"/>
    <x v="0"/>
    <s v="tier - 3"/>
    <x v="0"/>
    <n v="29"/>
  </r>
  <r>
    <s v="Id121"/>
    <s v="Syed"/>
    <n v="30.78"/>
    <n v="8.4499999999999993"/>
    <s v="Yes"/>
    <x v="0"/>
    <x v="0"/>
    <n v="0"/>
    <x v="0"/>
    <x v="0"/>
    <x v="0"/>
    <s v="5/Jul/1981"/>
    <n v="39597.410000000003"/>
    <x v="0"/>
    <s v="tier - 2"/>
    <x v="6"/>
    <n v="43"/>
  </r>
  <r>
    <s v="Id122"/>
    <s v="Segal"/>
    <n v="31.35"/>
    <n v="9.5399999999999991"/>
    <s v="No"/>
    <x v="0"/>
    <x v="0"/>
    <n v="0"/>
    <x v="0"/>
    <x v="0"/>
    <x v="0"/>
    <s v="12/Jul/1978"/>
    <n v="39556.49"/>
    <x v="0"/>
    <s v="tier - 2"/>
    <x v="5"/>
    <n v="46"/>
  </r>
  <r>
    <s v="Id123"/>
    <s v="Defranco"/>
    <n v="41.46"/>
    <n v="4.99"/>
    <s v="Yes"/>
    <x v="0"/>
    <x v="0"/>
    <n v="2"/>
    <x v="0"/>
    <x v="0"/>
    <x v="2"/>
    <s v="24/Jun/1966"/>
    <n v="39396.86"/>
    <x v="1"/>
    <s v="tier - 2"/>
    <x v="3"/>
    <n v="58"/>
  </r>
  <r>
    <s v="Id124"/>
    <s v="Kells"/>
    <n v="48"/>
    <n v="10.54"/>
    <s v="No"/>
    <x v="0"/>
    <x v="0"/>
    <n v="0"/>
    <x v="0"/>
    <x v="0"/>
    <x v="0"/>
    <s v="5/Aug/1978"/>
    <n v="39352.6"/>
    <x v="1"/>
    <s v="tier - 3"/>
    <x v="3"/>
    <n v="46"/>
  </r>
  <r>
    <s v="Id125"/>
    <s v="Lawton"/>
    <n v="49.13"/>
    <n v="4.54"/>
    <s v="No"/>
    <x v="0"/>
    <x v="0"/>
    <n v="0"/>
    <x v="0"/>
    <x v="0"/>
    <x v="2"/>
    <s v="16/Aug/1982"/>
    <n v="39315.279999999999"/>
    <x v="1"/>
    <s v="tier - 3"/>
    <x v="3"/>
    <n v="42"/>
  </r>
  <r>
    <s v="Id126"/>
    <s v="Bejar"/>
    <n v="37.799999999999997"/>
    <n v="6.29"/>
    <s v="No"/>
    <x v="0"/>
    <x v="0"/>
    <n v="1"/>
    <x v="0"/>
    <x v="0"/>
    <x v="1"/>
    <s v="30/Nov/1992"/>
    <n v="39241.440000000002"/>
    <x v="0"/>
    <s v="tier - 3"/>
    <x v="3"/>
    <n v="31"/>
  </r>
  <r>
    <s v="Id127"/>
    <s v="Navarro Castro"/>
    <n v="38.299999999999997"/>
    <n v="9.51"/>
    <s v="No"/>
    <x v="0"/>
    <x v="0"/>
    <n v="0"/>
    <x v="0"/>
    <x v="0"/>
    <x v="0"/>
    <s v="7/Jul/1962"/>
    <n v="39221.120000000003"/>
    <x v="1"/>
    <s v="tier - 1"/>
    <x v="3"/>
    <n v="62"/>
  </r>
  <r>
    <s v="Id128"/>
    <s v="Tice"/>
    <n v="32.774999999999999"/>
    <n v="4.72"/>
    <s v="No"/>
    <x v="0"/>
    <x v="0"/>
    <n v="0"/>
    <x v="0"/>
    <x v="0"/>
    <x v="2"/>
    <s v="4/Aug/1982"/>
    <n v="39125.33"/>
    <x v="0"/>
    <s v="tier - 1"/>
    <x v="4"/>
    <n v="42"/>
  </r>
  <r>
    <s v="Id129"/>
    <s v="Wolf"/>
    <n v="34.200000000000003"/>
    <n v="5.91"/>
    <s v="Yes"/>
    <x v="0"/>
    <x v="0"/>
    <n v="0"/>
    <x v="0"/>
    <x v="0"/>
    <x v="1"/>
    <s v="20/Sep/1985"/>
    <n v="39047.29"/>
    <x v="0"/>
    <s v="tier - 3"/>
    <x v="6"/>
    <n v="39"/>
  </r>
  <r>
    <s v="Id130"/>
    <s v="Oppedal"/>
    <n v="30.2"/>
    <n v="9.58"/>
    <s v="No"/>
    <x v="0"/>
    <x v="0"/>
    <n v="0"/>
    <x v="0"/>
    <x v="0"/>
    <x v="0"/>
    <s v="12/Oct/1978"/>
    <n v="38998.550000000003"/>
    <x v="0"/>
    <s v="tier - 1"/>
    <x v="3"/>
    <n v="46"/>
  </r>
  <r>
    <s v="Id131"/>
    <s v="Wright"/>
    <n v="48.32"/>
    <n v="5.77"/>
    <s v="No"/>
    <x v="0"/>
    <x v="0"/>
    <n v="0"/>
    <x v="0"/>
    <x v="0"/>
    <x v="1"/>
    <s v="24/Sep/1980"/>
    <n v="38947.43"/>
    <x v="1"/>
    <s v="tier - 3"/>
    <x v="3"/>
    <n v="44"/>
  </r>
  <r>
    <s v="Id132"/>
    <s v="Ellis"/>
    <n v="44.86"/>
    <n v="4.38"/>
    <s v="Yes"/>
    <x v="0"/>
    <x v="0"/>
    <n v="0"/>
    <x v="0"/>
    <x v="0"/>
    <x v="2"/>
    <s v="15/Dec/1976"/>
    <n v="38932.559999999998"/>
    <x v="1"/>
    <s v="tier - 3"/>
    <x v="3"/>
    <n v="47"/>
  </r>
  <r>
    <s v="Id133"/>
    <s v="Taormina"/>
    <n v="52.15"/>
    <n v="5.65"/>
    <s v="No"/>
    <x v="0"/>
    <x v="0"/>
    <n v="1"/>
    <x v="0"/>
    <x v="0"/>
    <x v="2"/>
    <s v="16/Jun/1987"/>
    <n v="38924.04"/>
    <x v="1"/>
    <s v="tier - 2"/>
    <x v="3"/>
    <n v="37"/>
  </r>
  <r>
    <s v="Id134"/>
    <s v="Lynch"/>
    <n v="41.12"/>
    <n v="7.54"/>
    <s v="Yes"/>
    <x v="0"/>
    <x v="0"/>
    <n v="0"/>
    <x v="0"/>
    <x v="0"/>
    <x v="0"/>
    <s v="30/Jul/1967"/>
    <n v="38893.360000000001"/>
    <x v="0"/>
    <s v="tier - 2"/>
    <x v="3"/>
    <n v="57"/>
  </r>
  <r>
    <s v="Id135"/>
    <s v="Tavella"/>
    <n v="38.39"/>
    <n v="5.1100000000000003"/>
    <s v="Yes"/>
    <x v="0"/>
    <x v="0"/>
    <n v="1"/>
    <x v="0"/>
    <x v="0"/>
    <x v="2"/>
    <s v="6/Jun/1964"/>
    <n v="38869.25"/>
    <x v="1"/>
    <s v="tier - 2"/>
    <x v="3"/>
    <n v="60"/>
  </r>
  <r>
    <s v="Id136"/>
    <s v="Neufeld"/>
    <n v="46.85"/>
    <n v="4.25"/>
    <s v="No"/>
    <x v="0"/>
    <x v="1"/>
    <n v="1"/>
    <x v="0"/>
    <x v="0"/>
    <x v="2"/>
    <s v="3/Dec/1979"/>
    <n v="38836.980000000003"/>
    <x v="1"/>
    <s v="tier - 1"/>
    <x v="3"/>
    <n v="44"/>
  </r>
  <r>
    <s v="Id137"/>
    <s v="Walhovd"/>
    <n v="42.24"/>
    <n v="5.55"/>
    <s v="No"/>
    <x v="1"/>
    <x v="0"/>
    <n v="1"/>
    <x v="0"/>
    <x v="0"/>
    <x v="2"/>
    <s v="5/Dec/2004"/>
    <n v="38792.69"/>
    <x v="1"/>
    <s v="tier - 2"/>
    <x v="0"/>
    <n v="19"/>
  </r>
  <r>
    <s v="Id138"/>
    <s v="Washburn"/>
    <n v="34.39"/>
    <n v="5.78"/>
    <s v="No"/>
    <x v="0"/>
    <x v="0"/>
    <n v="0"/>
    <x v="0"/>
    <x v="0"/>
    <x v="1"/>
    <s v="8/Nov/1991"/>
    <n v="38746.36"/>
    <x v="0"/>
    <s v="tier - 2"/>
    <x v="1"/>
    <n v="33"/>
  </r>
  <r>
    <s v="Id139"/>
    <s v="Mroz"/>
    <n v="42.89"/>
    <n v="5.28"/>
    <s v="Yes"/>
    <x v="0"/>
    <x v="0"/>
    <n v="0"/>
    <x v="0"/>
    <x v="0"/>
    <x v="2"/>
    <s v="15/Jun/1976"/>
    <n v="38740.120000000003"/>
    <x v="1"/>
    <s v="tier - 2"/>
    <x v="1"/>
    <n v="48"/>
  </r>
  <r>
    <s v="Id140"/>
    <s v="Canaday"/>
    <n v="36.299999999999997"/>
    <n v="5.39"/>
    <s v="No"/>
    <x v="0"/>
    <x v="0"/>
    <n v="0"/>
    <x v="0"/>
    <x v="0"/>
    <x v="2"/>
    <s v="2/Nov/1991"/>
    <n v="38711"/>
    <x v="1"/>
    <s v="tier - 2"/>
    <x v="3"/>
    <n v="33"/>
  </r>
  <r>
    <s v="Id141"/>
    <s v="Atkins"/>
    <n v="35.200000000000003"/>
    <n v="8.01"/>
    <s v="Yes"/>
    <x v="0"/>
    <x v="0"/>
    <n v="1"/>
    <x v="0"/>
    <x v="0"/>
    <x v="0"/>
    <s v="20/Jul/1986"/>
    <n v="38709.18"/>
    <x v="0"/>
    <s v="tier - 3"/>
    <x v="0"/>
    <n v="38"/>
  </r>
  <r>
    <s v="Id142"/>
    <s v="Kropelnicki"/>
    <n v="53.62"/>
    <n v="5.21"/>
    <s v="No"/>
    <x v="0"/>
    <x v="0"/>
    <n v="0"/>
    <x v="0"/>
    <x v="0"/>
    <x v="2"/>
    <s v="13/Jul/1990"/>
    <n v="38652.089999999997"/>
    <x v="1"/>
    <s v="tier - 2"/>
    <x v="3"/>
    <n v="34"/>
  </r>
  <r>
    <s v="Id143"/>
    <s v="Braund"/>
    <n v="36.67"/>
    <n v="6.27"/>
    <s v="No"/>
    <x v="0"/>
    <x v="0"/>
    <n v="0"/>
    <x v="0"/>
    <x v="0"/>
    <x v="1"/>
    <s v="12/Nov/1999"/>
    <n v="38511.629999999997"/>
    <x v="1"/>
    <s v="tier - 2"/>
    <x v="2"/>
    <n v="25"/>
  </r>
  <r>
    <s v="Id144"/>
    <s v="Anderson"/>
    <n v="33.4"/>
    <n v="10.73"/>
    <s v="Yes"/>
    <x v="0"/>
    <x v="0"/>
    <n v="1"/>
    <x v="0"/>
    <x v="0"/>
    <x v="0"/>
    <s v="21/Jun/1986"/>
    <n v="38415.47"/>
    <x v="0"/>
    <s v="tier - 2"/>
    <x v="3"/>
    <n v="38"/>
  </r>
  <r>
    <s v="Id145"/>
    <s v="Bilbrey"/>
    <n v="42.71"/>
    <n v="10.52"/>
    <s v="No"/>
    <x v="0"/>
    <x v="0"/>
    <n v="0"/>
    <x v="0"/>
    <x v="0"/>
    <x v="0"/>
    <s v="23/Dec/1971"/>
    <n v="38405.26"/>
    <x v="1"/>
    <s v="tier - 1"/>
    <x v="3"/>
    <n v="52"/>
  </r>
  <r>
    <s v="Id146"/>
    <s v="Curtis"/>
    <n v="41.52"/>
    <n v="11.82"/>
    <s v="Yes"/>
    <x v="0"/>
    <x v="0"/>
    <n v="2"/>
    <x v="0"/>
    <x v="0"/>
    <x v="0"/>
    <s v="22/Aug/1970"/>
    <n v="38389.79"/>
    <x v="1"/>
    <s v="tier - 3"/>
    <x v="3"/>
    <n v="54"/>
  </r>
  <r>
    <s v="Id147"/>
    <s v="Meyer"/>
    <n v="39.4"/>
    <n v="6.76"/>
    <s v="No"/>
    <x v="0"/>
    <x v="0"/>
    <n v="0"/>
    <x v="0"/>
    <x v="0"/>
    <x v="0"/>
    <s v="17/Sep/2002"/>
    <n v="38344.57"/>
    <x v="0"/>
    <s v="tier - 3"/>
    <x v="3"/>
    <n v="22"/>
  </r>
  <r>
    <s v="Id148"/>
    <s v="Bardeesy"/>
    <n v="46.45"/>
    <n v="5.62"/>
    <s v="No"/>
    <x v="0"/>
    <x v="0"/>
    <n v="0"/>
    <x v="0"/>
    <x v="0"/>
    <x v="2"/>
    <s v="12/Jun/1980"/>
    <n v="38313.129999999997"/>
    <x v="0"/>
    <s v="tier - 3"/>
    <x v="3"/>
    <n v="44"/>
  </r>
  <r>
    <s v="Id149"/>
    <s v="Shanahan"/>
    <n v="35.75"/>
    <n v="4.1900000000000004"/>
    <s v="No"/>
    <x v="0"/>
    <x v="0"/>
    <n v="0"/>
    <x v="0"/>
    <x v="0"/>
    <x v="2"/>
    <s v="30/Oct/1989"/>
    <n v="38282.75"/>
    <x v="0"/>
    <s v="tier - 2"/>
    <x v="0"/>
    <n v="35"/>
  </r>
  <r>
    <s v="Id150"/>
    <s v="Sutter"/>
    <n v="26.07"/>
    <n v="5.32"/>
    <s v="No"/>
    <x v="0"/>
    <x v="0"/>
    <n v="0"/>
    <x v="0"/>
    <x v="1"/>
    <x v="2"/>
    <s v="16/Aug/1980"/>
    <n v="38245.589999999997"/>
    <x v="0"/>
    <s v="tier - 2"/>
    <x v="0"/>
    <n v="44"/>
  </r>
  <r>
    <s v="Id151"/>
    <s v="Yesian"/>
    <n v="36.54"/>
    <n v="4.46"/>
    <s v="Yes"/>
    <x v="0"/>
    <x v="0"/>
    <n v="1"/>
    <x v="0"/>
    <x v="0"/>
    <x v="2"/>
    <s v="16/Jun/1964"/>
    <n v="38241.74"/>
    <x v="1"/>
    <s v="tier - 3"/>
    <x v="3"/>
    <n v="60"/>
  </r>
  <r>
    <s v="Id152"/>
    <s v="Meers"/>
    <n v="51.64"/>
    <n v="5.65"/>
    <s v="No"/>
    <x v="0"/>
    <x v="0"/>
    <n v="0"/>
    <x v="0"/>
    <x v="0"/>
    <x v="2"/>
    <s v="8/Sep/1989"/>
    <n v="38237.339999999997"/>
    <x v="1"/>
    <s v="tier - 3"/>
    <x v="3"/>
    <n v="35"/>
  </r>
  <r>
    <s v="Id153"/>
    <s v="Conlon"/>
    <n v="42.83"/>
    <n v="6.04"/>
    <s v="No"/>
    <x v="0"/>
    <x v="0"/>
    <n v="2"/>
    <x v="0"/>
    <x v="0"/>
    <x v="1"/>
    <s v="19/Nov/1972"/>
    <n v="38189.1"/>
    <x v="1"/>
    <s v="tier - 2"/>
    <x v="3"/>
    <n v="51"/>
  </r>
  <r>
    <s v="Id154"/>
    <s v="Arnstein"/>
    <n v="40.15"/>
    <n v="5.76"/>
    <s v="No"/>
    <x v="0"/>
    <x v="0"/>
    <n v="1"/>
    <x v="0"/>
    <x v="0"/>
    <x v="1"/>
    <s v="29/Jul/1998"/>
    <n v="38126.25"/>
    <x v="0"/>
    <s v="tier - 3"/>
    <x v="0"/>
    <n v="26"/>
  </r>
  <r>
    <s v="Id155"/>
    <s v="Jurek"/>
    <n v="27.8"/>
    <n v="4.3600000000000003"/>
    <s v="No"/>
    <x v="0"/>
    <x v="1"/>
    <n v="1"/>
    <x v="0"/>
    <x v="1"/>
    <x v="2"/>
    <s v="9/Sep/1979"/>
    <n v="37829.72"/>
    <x v="0"/>
    <s v="tier - 2"/>
    <x v="3"/>
    <n v="45"/>
  </r>
  <r>
    <s v="Id156"/>
    <s v="Thill"/>
    <n v="45.81"/>
    <n v="4.76"/>
    <s v="Yes"/>
    <x v="0"/>
    <x v="1"/>
    <n v="1"/>
    <x v="0"/>
    <x v="0"/>
    <x v="2"/>
    <s v="26/Jul/1983"/>
    <n v="37800.980000000003"/>
    <x v="1"/>
    <s v="tier - 2"/>
    <x v="3"/>
    <n v="41"/>
  </r>
  <r>
    <s v="Id157"/>
    <s v="Glaz"/>
    <n v="34.43"/>
    <n v="10.82"/>
    <s v="Yes"/>
    <x v="0"/>
    <x v="0"/>
    <n v="1"/>
    <x v="0"/>
    <x v="0"/>
    <x v="0"/>
    <s v="15/Aug/1986"/>
    <n v="37742.58"/>
    <x v="0"/>
    <s v="tier - 1"/>
    <x v="0"/>
    <n v="38"/>
  </r>
  <r>
    <s v="Id158"/>
    <s v="Sampson"/>
    <n v="41.33"/>
    <n v="4.01"/>
    <s v="Yes"/>
    <x v="0"/>
    <x v="0"/>
    <n v="0"/>
    <x v="0"/>
    <x v="0"/>
    <x v="2"/>
    <s v="18/Sep/1976"/>
    <n v="37735.199999999997"/>
    <x v="1"/>
    <s v="tier - 2"/>
    <x v="3"/>
    <n v="48"/>
  </r>
  <r>
    <s v="Id159"/>
    <s v="Duliba"/>
    <n v="31.92"/>
    <n v="5.12"/>
    <s v="Yes"/>
    <x v="0"/>
    <x v="0"/>
    <n v="1"/>
    <x v="0"/>
    <x v="0"/>
    <x v="2"/>
    <s v="10/Oct/1988"/>
    <n v="37701.879999999997"/>
    <x v="1"/>
    <s v="tier - 3"/>
    <x v="8"/>
    <n v="36"/>
  </r>
  <r>
    <s v="Id160"/>
    <s v="Tanguay"/>
    <n v="39.799999999999997"/>
    <n v="10.54"/>
    <s v="Yes"/>
    <x v="0"/>
    <x v="0"/>
    <n v="2"/>
    <x v="0"/>
    <x v="0"/>
    <x v="0"/>
    <s v="28/Oct/1970"/>
    <n v="37675.06"/>
    <x v="1"/>
    <s v="tier - 3"/>
    <x v="3"/>
    <n v="54"/>
  </r>
  <r>
    <s v="Id161"/>
    <s v="McClelland"/>
    <n v="42.82"/>
    <n v="4.21"/>
    <s v="No"/>
    <x v="0"/>
    <x v="0"/>
    <n v="0"/>
    <x v="0"/>
    <x v="0"/>
    <x v="2"/>
    <s v="20/Jun/1982"/>
    <n v="37650.74"/>
    <x v="1"/>
    <s v="tier - 2"/>
    <x v="1"/>
    <n v="42"/>
  </r>
  <r>
    <s v="Id162"/>
    <s v="Gorman"/>
    <n v="33.630000000000003"/>
    <n v="5.42"/>
    <s v="No"/>
    <x v="0"/>
    <x v="0"/>
    <n v="0"/>
    <x v="0"/>
    <x v="0"/>
    <x v="2"/>
    <s v="16/Nov/1990"/>
    <n v="37607.53"/>
    <x v="0"/>
    <s v="tier - 2"/>
    <x v="9"/>
    <n v="33"/>
  </r>
  <r>
    <s v="Id163"/>
    <s v="Nishimura"/>
    <n v="37.07"/>
    <n v="4.28"/>
    <s v="No"/>
    <x v="1"/>
    <x v="0"/>
    <n v="1"/>
    <x v="0"/>
    <x v="0"/>
    <x v="2"/>
    <s v="12/Oct/2000"/>
    <n v="37484.449999999997"/>
    <x v="0"/>
    <s v="tier - 1"/>
    <x v="0"/>
    <n v="24"/>
  </r>
  <r>
    <s v="Id164"/>
    <s v="Brimble"/>
    <n v="35.625"/>
    <n v="8.9"/>
    <s v="No"/>
    <x v="0"/>
    <x v="0"/>
    <n v="0"/>
    <x v="0"/>
    <x v="0"/>
    <x v="0"/>
    <s v="27/Sep/2002"/>
    <n v="37465.339999999997"/>
    <x v="0"/>
    <s v="tier - 2"/>
    <x v="1"/>
    <n v="22"/>
  </r>
  <r>
    <s v="Id165"/>
    <s v="Trenk"/>
    <n v="42.69"/>
    <n v="4.8899999999999997"/>
    <s v="No"/>
    <x v="0"/>
    <x v="1"/>
    <n v="1"/>
    <x v="0"/>
    <x v="0"/>
    <x v="2"/>
    <s v="3/Aug/1979"/>
    <n v="37425.94"/>
    <x v="1"/>
    <s v="tier - 1"/>
    <x v="3"/>
    <n v="45"/>
  </r>
  <r>
    <s v="Id166"/>
    <s v="Wittmann"/>
    <n v="37.869999999999997"/>
    <n v="4.29"/>
    <s v="Yes"/>
    <x v="0"/>
    <x v="1"/>
    <n v="1"/>
    <x v="0"/>
    <x v="0"/>
    <x v="2"/>
    <s v="30/Oct/1969"/>
    <n v="37277.269999999997"/>
    <x v="0"/>
    <s v="tier - 3"/>
    <x v="3"/>
    <n v="55"/>
  </r>
  <r>
    <s v="Id167"/>
    <s v="Tremblay"/>
    <n v="40.61"/>
    <n v="8"/>
    <s v="Yes"/>
    <x v="0"/>
    <x v="0"/>
    <n v="1"/>
    <x v="0"/>
    <x v="0"/>
    <x v="0"/>
    <s v="9/Nov/1975"/>
    <n v="37272.339999999997"/>
    <x v="1"/>
    <s v="tier - 3"/>
    <x v="3"/>
    <n v="49"/>
  </r>
  <r>
    <s v="Id168"/>
    <s v="Scofield"/>
    <n v="30.78"/>
    <n v="4.67"/>
    <s v="Yes"/>
    <x v="0"/>
    <x v="0"/>
    <n v="0"/>
    <x v="0"/>
    <x v="0"/>
    <x v="2"/>
    <s v="17/Nov/1985"/>
    <n v="37270.15"/>
    <x v="1"/>
    <s v="tier - 1"/>
    <x v="2"/>
    <n v="38"/>
  </r>
  <r>
    <s v="Id169"/>
    <s v="Yost"/>
    <n v="49.49"/>
    <n v="4.5"/>
    <s v="No"/>
    <x v="0"/>
    <x v="0"/>
    <n v="0"/>
    <x v="0"/>
    <x v="0"/>
    <x v="2"/>
    <s v="17/Oct/1990"/>
    <n v="37251.22"/>
    <x v="1"/>
    <s v="tier - 2"/>
    <x v="3"/>
    <n v="34"/>
  </r>
  <r>
    <s v="Id170"/>
    <s v="Torphy"/>
    <n v="37.619999999999997"/>
    <n v="6.32"/>
    <s v="Yes"/>
    <x v="1"/>
    <x v="0"/>
    <n v="2"/>
    <x v="0"/>
    <x v="0"/>
    <x v="1"/>
    <s v="5/Sep/2000"/>
    <n v="37165.160000000003"/>
    <x v="0"/>
    <s v="tier - 3"/>
    <x v="10"/>
    <n v="24"/>
  </r>
  <r>
    <s v="Id171"/>
    <s v="Busby"/>
    <n v="36.08"/>
    <n v="6.1"/>
    <s v="Yes"/>
    <x v="0"/>
    <x v="0"/>
    <n v="1"/>
    <x v="0"/>
    <x v="0"/>
    <x v="1"/>
    <s v="30/Oct/1995"/>
    <n v="37133.9"/>
    <x v="1"/>
    <s v="tier - 2"/>
    <x v="0"/>
    <n v="29"/>
  </r>
  <r>
    <s v="Id172"/>
    <s v="Nguyen"/>
    <n v="33.5"/>
    <n v="5.4"/>
    <s v="No"/>
    <x v="0"/>
    <x v="0"/>
    <n v="0"/>
    <x v="0"/>
    <x v="0"/>
    <x v="2"/>
    <s v="10/Jun/1989"/>
    <n v="37079.370000000003"/>
    <x v="1"/>
    <s v="tier - 3"/>
    <x v="3"/>
    <n v="35"/>
  </r>
  <r>
    <s v="Id173"/>
    <s v="Hanley"/>
    <n v="47.46"/>
    <n v="6.24"/>
    <s v="Yes"/>
    <x v="0"/>
    <x v="0"/>
    <n v="1"/>
    <x v="0"/>
    <x v="0"/>
    <x v="1"/>
    <s v="17/Dec/1988"/>
    <n v="37076.370000000003"/>
    <x v="1"/>
    <s v="tier - 1"/>
    <x v="3"/>
    <n v="35"/>
  </r>
  <r>
    <s v="Id174"/>
    <s v="Scheer"/>
    <n v="49.24"/>
    <n v="4.45"/>
    <s v="No"/>
    <x v="0"/>
    <x v="0"/>
    <n v="0"/>
    <x v="0"/>
    <x v="0"/>
    <x v="2"/>
    <s v="1/Nov/1991"/>
    <n v="37040.879999999997"/>
    <x v="1"/>
    <s v="tier - 2"/>
    <x v="3"/>
    <n v="33"/>
  </r>
  <r>
    <s v="Id175"/>
    <s v="Rankin"/>
    <n v="54.4"/>
    <n v="5.22"/>
    <s v="No"/>
    <x v="0"/>
    <x v="0"/>
    <n v="1"/>
    <x v="0"/>
    <x v="0"/>
    <x v="2"/>
    <s v="13/Sep/1992"/>
    <n v="36976.449999999997"/>
    <x v="1"/>
    <s v="tier - 3"/>
    <x v="3"/>
    <n v="32"/>
  </r>
  <r>
    <s v="Id176"/>
    <s v="Ricardi"/>
    <n v="35.53"/>
    <n v="4.6100000000000003"/>
    <s v="No"/>
    <x v="0"/>
    <x v="0"/>
    <n v="1"/>
    <x v="0"/>
    <x v="0"/>
    <x v="2"/>
    <s v="25/Aug/1992"/>
    <n v="36950.26"/>
    <x v="0"/>
    <s v="tier - 1"/>
    <x v="0"/>
    <n v="32"/>
  </r>
  <r>
    <s v="Id177"/>
    <s v="Karkos"/>
    <n v="39.729999999999997"/>
    <n v="6.24"/>
    <s v="No"/>
    <x v="0"/>
    <x v="0"/>
    <n v="0"/>
    <x v="0"/>
    <x v="0"/>
    <x v="1"/>
    <s v="13/Aug/1977"/>
    <n v="36935.64"/>
    <x v="1"/>
    <s v="tier - 1"/>
    <x v="3"/>
    <n v="47"/>
  </r>
  <r>
    <s v="Id178"/>
    <s v="Price-Dierksen"/>
    <n v="35.68"/>
    <n v="10.039999999999999"/>
    <s v="No"/>
    <x v="0"/>
    <x v="0"/>
    <n v="0"/>
    <x v="0"/>
    <x v="0"/>
    <x v="0"/>
    <s v="22/Oct/1968"/>
    <n v="36922.61"/>
    <x v="1"/>
    <s v="tier - 1"/>
    <x v="3"/>
    <n v="56"/>
  </r>
  <r>
    <s v="Id179"/>
    <s v="Knispel"/>
    <n v="48.86"/>
    <n v="6.09"/>
    <s v="No"/>
    <x v="0"/>
    <x v="0"/>
    <n v="0"/>
    <x v="0"/>
    <x v="0"/>
    <x v="1"/>
    <s v="10/Jun/1991"/>
    <n v="36911.99"/>
    <x v="1"/>
    <s v="tier - 2"/>
    <x v="3"/>
    <n v="33"/>
  </r>
  <r>
    <s v="Id180"/>
    <s v="King"/>
    <n v="34.799999999999997"/>
    <n v="11.4"/>
    <s v="Yes"/>
    <x v="0"/>
    <x v="1"/>
    <n v="1"/>
    <x v="1"/>
    <x v="0"/>
    <x v="0"/>
    <s v="24/Jul/1963"/>
    <n v="36910.61"/>
    <x v="1"/>
    <s v="tier - 2"/>
    <x v="3"/>
    <n v="61"/>
  </r>
  <r>
    <s v="Id181"/>
    <s v="Samuelson"/>
    <n v="32.49"/>
    <n v="4.29"/>
    <s v="No"/>
    <x v="0"/>
    <x v="1"/>
    <n v="1"/>
    <x v="0"/>
    <x v="0"/>
    <x v="2"/>
    <s v="21/Jun/2003"/>
    <n v="36898.730000000003"/>
    <x v="1"/>
    <s v="tier - 1"/>
    <x v="1"/>
    <n v="21"/>
  </r>
  <r>
    <s v="Id182"/>
    <s v="Fredsall"/>
    <n v="39"/>
    <n v="5.7"/>
    <s v="No"/>
    <x v="0"/>
    <x v="0"/>
    <n v="2"/>
    <x v="0"/>
    <x v="0"/>
    <x v="1"/>
    <s v="5/Dec/1972"/>
    <n v="36889.99"/>
    <x v="0"/>
    <s v="tier - 3"/>
    <x v="3"/>
    <n v="51"/>
  </r>
  <r>
    <s v="Id183"/>
    <s v="Eggleston"/>
    <n v="35.299999999999997"/>
    <n v="6.09"/>
    <s v="No"/>
    <x v="0"/>
    <x v="0"/>
    <n v="1"/>
    <x v="0"/>
    <x v="0"/>
    <x v="1"/>
    <s v="4/Jul/1992"/>
    <n v="36837.47"/>
    <x v="1"/>
    <s v="tier - 3"/>
    <x v="3"/>
    <n v="32"/>
  </r>
  <r>
    <s v="Id184"/>
    <s v="Palombaro"/>
    <n v="33.42"/>
    <n v="10.67"/>
    <s v="No"/>
    <x v="0"/>
    <x v="0"/>
    <n v="0"/>
    <x v="0"/>
    <x v="0"/>
    <x v="0"/>
    <s v="28/Dec/1965"/>
    <n v="36795.29"/>
    <x v="1"/>
    <s v="tier - 1"/>
    <x v="3"/>
    <n v="58"/>
  </r>
  <r>
    <s v="Id185"/>
    <s v="Silva"/>
    <n v="37.18"/>
    <n v="6.75"/>
    <s v="Yes"/>
    <x v="0"/>
    <x v="0"/>
    <n v="2"/>
    <x v="0"/>
    <x v="0"/>
    <x v="0"/>
    <s v="14/Jul/1970"/>
    <n v="36786.370000000003"/>
    <x v="0"/>
    <s v="tier - 1"/>
    <x v="3"/>
    <n v="54"/>
  </r>
  <r>
    <s v="Id186"/>
    <s v="Bugala"/>
    <n v="33.33"/>
    <n v="9.26"/>
    <s v="Yes"/>
    <x v="0"/>
    <x v="0"/>
    <n v="2"/>
    <x v="1"/>
    <x v="0"/>
    <x v="0"/>
    <s v="29/Jul/1961"/>
    <n v="36580.28"/>
    <x v="1"/>
    <s v="tier - 2"/>
    <x v="0"/>
    <n v="63"/>
  </r>
  <r>
    <s v="Id187"/>
    <s v="Dublin"/>
    <n v="53.21"/>
    <n v="4.2699999999999996"/>
    <s v="No"/>
    <x v="0"/>
    <x v="0"/>
    <n v="1"/>
    <x v="0"/>
    <x v="0"/>
    <x v="2"/>
    <s v="9/Oct/1992"/>
    <n v="36572.800000000003"/>
    <x v="0"/>
    <s v="tier - 2"/>
    <x v="3"/>
    <n v="32"/>
  </r>
  <r>
    <s v="Id188"/>
    <s v="Cleland"/>
    <n v="38.729999999999997"/>
    <n v="11.51"/>
    <s v="No"/>
    <x v="0"/>
    <x v="0"/>
    <n v="2"/>
    <x v="0"/>
    <x v="0"/>
    <x v="0"/>
    <s v="9/Aug/1973"/>
    <n v="36541.550000000003"/>
    <x v="1"/>
    <s v="tier - 3"/>
    <x v="3"/>
    <n v="51"/>
  </r>
  <r>
    <s v="Id189"/>
    <s v="Evans"/>
    <n v="29.73"/>
    <n v="7.22"/>
    <s v="No"/>
    <x v="0"/>
    <x v="0"/>
    <n v="0"/>
    <x v="0"/>
    <x v="1"/>
    <x v="0"/>
    <s v="19/Nov/1962"/>
    <n v="36445.550000000003"/>
    <x v="1"/>
    <s v="tier - 2"/>
    <x v="3"/>
    <n v="61"/>
  </r>
  <r>
    <s v="Id190"/>
    <s v="Boyd"/>
    <n v="34.700000000000003"/>
    <n v="4.37"/>
    <s v="No"/>
    <x v="0"/>
    <x v="1"/>
    <n v="1"/>
    <x v="0"/>
    <x v="0"/>
    <x v="2"/>
    <s v="9/Dec/2003"/>
    <n v="36397.58"/>
    <x v="1"/>
    <s v="tier - 3"/>
    <x v="3"/>
    <n v="20"/>
  </r>
  <r>
    <s v="Id191"/>
    <s v="Roulier"/>
    <n v="38.28"/>
    <n v="11.56"/>
    <s v="Yes"/>
    <x v="0"/>
    <x v="0"/>
    <n v="1"/>
    <x v="0"/>
    <x v="0"/>
    <x v="0"/>
    <s v="5/Jun/1975"/>
    <n v="36350.71"/>
    <x v="0"/>
    <s v="tier - 2"/>
    <x v="3"/>
    <n v="49"/>
  </r>
  <r>
    <s v="Id192"/>
    <s v="Mullins"/>
    <n v="33.57"/>
    <n v="8.82"/>
    <s v="Yes"/>
    <x v="0"/>
    <x v="0"/>
    <n v="0"/>
    <x v="0"/>
    <x v="0"/>
    <x v="0"/>
    <s v="18/Oct/1967"/>
    <n v="36332.449999999997"/>
    <x v="0"/>
    <s v="tier - 3"/>
    <x v="3"/>
    <n v="57"/>
  </r>
  <r>
    <s v="Id193"/>
    <s v="Hofmann"/>
    <n v="52.06"/>
    <n v="4.6900000000000004"/>
    <s v="No"/>
    <x v="0"/>
    <x v="0"/>
    <n v="1"/>
    <x v="0"/>
    <x v="0"/>
    <x v="2"/>
    <s v="16/Jun/1992"/>
    <n v="36314.050000000003"/>
    <x v="1"/>
    <s v="tier - 2"/>
    <x v="3"/>
    <n v="32"/>
  </r>
  <r>
    <s v="Id194"/>
    <s v="Garcia Garcia"/>
    <n v="38.17"/>
    <n v="4.53"/>
    <s v="No"/>
    <x v="1"/>
    <x v="0"/>
    <n v="1"/>
    <x v="0"/>
    <x v="0"/>
    <x v="2"/>
    <s v="25/Dec/2004"/>
    <n v="36307.800000000003"/>
    <x v="0"/>
    <s v="tier - 2"/>
    <x v="0"/>
    <n v="19"/>
  </r>
  <r>
    <s v="Id195"/>
    <s v="Klecker"/>
    <n v="36.954999999999998"/>
    <n v="5.84"/>
    <s v="No"/>
    <x v="0"/>
    <x v="1"/>
    <n v="1"/>
    <x v="0"/>
    <x v="0"/>
    <x v="1"/>
    <s v="5/Sep/2003"/>
    <n v="36219.410000000003"/>
    <x v="0"/>
    <s v="tier - 1"/>
    <x v="1"/>
    <n v="21"/>
  </r>
  <r>
    <s v="Id196"/>
    <s v="Cancre"/>
    <n v="34.4"/>
    <n v="4.9000000000000004"/>
    <s v="No"/>
    <x v="0"/>
    <x v="1"/>
    <n v="1"/>
    <x v="0"/>
    <x v="0"/>
    <x v="2"/>
    <s v="28/Dec/1993"/>
    <n v="36197.699999999997"/>
    <x v="0"/>
    <s v="tier - 3"/>
    <x v="3"/>
    <n v="30"/>
  </r>
  <r>
    <s v="Id197"/>
    <s v="Denucci"/>
    <n v="31.73"/>
    <n v="4.3"/>
    <s v="No"/>
    <x v="0"/>
    <x v="0"/>
    <n v="0"/>
    <x v="0"/>
    <x v="0"/>
    <x v="2"/>
    <s v="1/Oct/1999"/>
    <n v="36189.1"/>
    <x v="0"/>
    <s v="tier - 3"/>
    <x v="4"/>
    <n v="25"/>
  </r>
  <r>
    <s v="Id198"/>
    <s v="Saldana"/>
    <n v="36.64"/>
    <n v="11.34"/>
    <s v="No"/>
    <x v="0"/>
    <x v="0"/>
    <n v="0"/>
    <x v="0"/>
    <x v="0"/>
    <x v="0"/>
    <s v="6/Dec/1974"/>
    <n v="36182.870000000003"/>
    <x v="1"/>
    <s v="tier - 3"/>
    <x v="1"/>
    <n v="49"/>
  </r>
  <r>
    <s v="Id199"/>
    <s v="Weinberg"/>
    <n v="36.85"/>
    <n v="5.88"/>
    <s v="No"/>
    <x v="1"/>
    <x v="0"/>
    <n v="1"/>
    <x v="0"/>
    <x v="0"/>
    <x v="1"/>
    <s v="30/Aug/2004"/>
    <n v="36149.480000000003"/>
    <x v="1"/>
    <s v="tier - 2"/>
    <x v="0"/>
    <n v="20"/>
  </r>
  <r>
    <s v="Id200"/>
    <s v="Walsh"/>
    <n v="33.33"/>
    <n v="5.01"/>
    <s v="Yes"/>
    <x v="0"/>
    <x v="1"/>
    <n v="1"/>
    <x v="0"/>
    <x v="0"/>
    <x v="2"/>
    <s v="12/Jun/1997"/>
    <n v="36124.57"/>
    <x v="0"/>
    <s v="tier - 3"/>
    <x v="0"/>
    <n v="27"/>
  </r>
  <r>
    <s v="Id201"/>
    <s v="Pasten"/>
    <n v="39.14"/>
    <n v="4.4000000000000004"/>
    <s v="No"/>
    <x v="0"/>
    <x v="1"/>
    <n v="1"/>
    <x v="0"/>
    <x v="0"/>
    <x v="2"/>
    <s v="4/Nov/1979"/>
    <n v="36090.49"/>
    <x v="1"/>
    <s v="tier - 2"/>
    <x v="3"/>
    <n v="45"/>
  </r>
  <r>
    <s v="Id202"/>
    <s v="LaBelle"/>
    <n v="32.9"/>
    <n v="6.26"/>
    <s v="Yes"/>
    <x v="0"/>
    <x v="0"/>
    <n v="0"/>
    <x v="0"/>
    <x v="0"/>
    <x v="1"/>
    <s v="20/Aug/1996"/>
    <n v="36085.22"/>
    <x v="0"/>
    <s v="tier - 1"/>
    <x v="3"/>
    <n v="28"/>
  </r>
  <r>
    <s v="Id203"/>
    <s v="Guzman"/>
    <n v="29.78"/>
    <n v="10.27"/>
    <s v="Yes"/>
    <x v="0"/>
    <x v="1"/>
    <n v="1"/>
    <x v="0"/>
    <x v="1"/>
    <x v="0"/>
    <s v="22/Jul/1963"/>
    <n v="36074.339999999997"/>
    <x v="1"/>
    <s v="tier - 1"/>
    <x v="3"/>
    <n v="61"/>
  </r>
  <r>
    <s v="Id204"/>
    <s v="Turnbull"/>
    <n v="32.78"/>
    <n v="5.27"/>
    <s v="No"/>
    <x v="0"/>
    <x v="0"/>
    <n v="0"/>
    <x v="0"/>
    <x v="0"/>
    <x v="2"/>
    <s v="4/Sep/1999"/>
    <n v="36021.01"/>
    <x v="1"/>
    <s v="tier - 3"/>
    <x v="0"/>
    <n v="25"/>
  </r>
  <r>
    <s v="Id205"/>
    <s v="Aguero"/>
    <n v="41.65"/>
    <n v="10.73"/>
    <s v="Yes"/>
    <x v="0"/>
    <x v="0"/>
    <n v="0"/>
    <x v="0"/>
    <x v="0"/>
    <x v="0"/>
    <s v="22/Nov/1981"/>
    <n v="35952.65"/>
    <x v="0"/>
    <s v="tier - 3"/>
    <x v="3"/>
    <n v="42"/>
  </r>
  <r>
    <s v="Id206"/>
    <s v="Woodward"/>
    <n v="50.79"/>
    <n v="4.45"/>
    <s v="No"/>
    <x v="0"/>
    <x v="0"/>
    <n v="1"/>
    <x v="0"/>
    <x v="0"/>
    <x v="2"/>
    <s v="18/Jun/1992"/>
    <n v="35883.269999999997"/>
    <x v="1"/>
    <s v="tier - 1"/>
    <x v="3"/>
    <n v="32"/>
  </r>
  <r>
    <s v="Id207"/>
    <s v="McElroy"/>
    <n v="35.43"/>
    <n v="5.25"/>
    <s v="Yes"/>
    <x v="0"/>
    <x v="0"/>
    <n v="0"/>
    <x v="0"/>
    <x v="0"/>
    <x v="2"/>
    <s v="4/Oct/1976"/>
    <n v="35733.96"/>
    <x v="1"/>
    <s v="tier - 2"/>
    <x v="3"/>
    <n v="48"/>
  </r>
  <r>
    <s v="Id208"/>
    <s v="Lopez"/>
    <n v="35.25"/>
    <n v="9.51"/>
    <s v="No"/>
    <x v="0"/>
    <x v="0"/>
    <n v="0"/>
    <x v="0"/>
    <x v="0"/>
    <x v="0"/>
    <s v="15/Jul/1974"/>
    <n v="35711.39"/>
    <x v="1"/>
    <s v="tier - 3"/>
    <x v="1"/>
    <n v="50"/>
  </r>
  <r>
    <s v="Id209"/>
    <s v="Cardosi"/>
    <n v="36.85"/>
    <n v="11.12"/>
    <s v="No"/>
    <x v="0"/>
    <x v="0"/>
    <n v="0"/>
    <x v="0"/>
    <x v="0"/>
    <x v="0"/>
    <s v="19/Dec/1978"/>
    <n v="35701.9"/>
    <x v="1"/>
    <s v="tier - 1"/>
    <x v="3"/>
    <n v="45"/>
  </r>
  <r>
    <s v="Id210"/>
    <s v="Looney"/>
    <n v="31.02"/>
    <n v="4.5599999999999996"/>
    <s v="No"/>
    <x v="1"/>
    <x v="0"/>
    <n v="1"/>
    <x v="0"/>
    <x v="0"/>
    <x v="2"/>
    <s v="17/Dec/2000"/>
    <n v="35595.589999999997"/>
    <x v="1"/>
    <s v="tier - 3"/>
    <x v="0"/>
    <n v="23"/>
  </r>
  <r>
    <s v="Id211"/>
    <s v="Zyryanov"/>
    <n v="35.6"/>
    <n v="4.0199999999999996"/>
    <s v="Yes"/>
    <x v="1"/>
    <x v="0"/>
    <n v="2"/>
    <x v="0"/>
    <x v="0"/>
    <x v="2"/>
    <s v="19/Nov/2000"/>
    <n v="35585.58"/>
    <x v="1"/>
    <s v="tier - 3"/>
    <x v="3"/>
    <n v="23"/>
  </r>
  <r>
    <s v="Id212"/>
    <s v="Gavin"/>
    <n v="34.39"/>
    <n v="8.7200000000000006"/>
    <s v="No"/>
    <x v="0"/>
    <x v="0"/>
    <n v="0"/>
    <x v="0"/>
    <x v="0"/>
    <x v="0"/>
    <s v="10/Aug/1971"/>
    <n v="35583.17"/>
    <x v="0"/>
    <s v="tier - 3"/>
    <x v="3"/>
    <n v="53"/>
  </r>
  <r>
    <s v="Id213"/>
    <s v="Littlefield"/>
    <n v="29.06"/>
    <n v="6.25"/>
    <s v="Yes"/>
    <x v="0"/>
    <x v="0"/>
    <n v="1"/>
    <x v="0"/>
    <x v="1"/>
    <x v="1"/>
    <s v="29/Aug/1964"/>
    <n v="35573.26"/>
    <x v="1"/>
    <s v="tier - 1"/>
    <x v="3"/>
    <n v="60"/>
  </r>
  <r>
    <s v="Id214"/>
    <s v="Shearer"/>
    <n v="35.799999999999997"/>
    <n v="7.32"/>
    <s v="No"/>
    <x v="0"/>
    <x v="0"/>
    <n v="2"/>
    <x v="0"/>
    <x v="0"/>
    <x v="0"/>
    <s v="27/Oct/1973"/>
    <n v="35547.72"/>
    <x v="0"/>
    <s v="tier - 1"/>
    <x v="3"/>
    <n v="51"/>
  </r>
  <r>
    <s v="Id215"/>
    <s v="Armstrong"/>
    <n v="49.8"/>
    <n v="4.24"/>
    <s v="No"/>
    <x v="0"/>
    <x v="0"/>
    <n v="1"/>
    <x v="0"/>
    <x v="0"/>
    <x v="2"/>
    <s v="13/Sep/1992"/>
    <n v="35547.47"/>
    <x v="1"/>
    <s v="tier - 3"/>
    <x v="3"/>
    <n v="32"/>
  </r>
  <r>
    <s v="Id216"/>
    <s v="Warriner"/>
    <n v="35.71"/>
    <n v="6.84"/>
    <s v="No"/>
    <x v="0"/>
    <x v="0"/>
    <n v="2"/>
    <x v="0"/>
    <x v="0"/>
    <x v="0"/>
    <s v="16/Dec/1973"/>
    <n v="35517.19"/>
    <x v="1"/>
    <s v="tier - 2"/>
    <x v="3"/>
    <n v="50"/>
  </r>
  <r>
    <s v="Id217"/>
    <s v="White"/>
    <n v="30.8"/>
    <n v="5.23"/>
    <s v="Yes"/>
    <x v="0"/>
    <x v="0"/>
    <n v="1"/>
    <x v="0"/>
    <x v="0"/>
    <x v="2"/>
    <s v="20/Nov/1988"/>
    <n v="35491.64"/>
    <x v="0"/>
    <s v="tier - 2"/>
    <x v="3"/>
    <n v="35"/>
  </r>
  <r>
    <s v="Id218"/>
    <s v="Cordaro"/>
    <n v="33.69"/>
    <n v="9.68"/>
    <s v="No"/>
    <x v="0"/>
    <x v="0"/>
    <n v="0"/>
    <x v="0"/>
    <x v="0"/>
    <x v="0"/>
    <s v="22/Sep/1971"/>
    <n v="35345.730000000003"/>
    <x v="1"/>
    <s v="tier - 3"/>
    <x v="3"/>
    <n v="53"/>
  </r>
  <r>
    <s v="Id219"/>
    <s v="Hamilton"/>
    <n v="42.27"/>
    <n v="6.05"/>
    <s v="Yes"/>
    <x v="0"/>
    <x v="0"/>
    <n v="1"/>
    <x v="0"/>
    <x v="0"/>
    <x v="1"/>
    <s v="19/Sep/1988"/>
    <n v="35315.96"/>
    <x v="1"/>
    <s v="tier - 1"/>
    <x v="3"/>
    <n v="36"/>
  </r>
  <r>
    <s v="Id220"/>
    <s v="Meyer"/>
    <n v="53.25"/>
    <n v="6.11"/>
    <s v="Yes"/>
    <x v="0"/>
    <x v="1"/>
    <n v="1"/>
    <x v="0"/>
    <x v="0"/>
    <x v="1"/>
    <s v="9/Jul/1997"/>
    <n v="35302.089999999997"/>
    <x v="0"/>
    <s v="tier - 2"/>
    <x v="3"/>
    <n v="27"/>
  </r>
  <r>
    <s v="Id221"/>
    <s v="Duke"/>
    <n v="26.8"/>
    <n v="10.93"/>
    <s v="Yes"/>
    <x v="0"/>
    <x v="0"/>
    <n v="0"/>
    <x v="1"/>
    <x v="1"/>
    <x v="0"/>
    <s v="30/Dec/1967"/>
    <n v="35160.129999999997"/>
    <x v="1"/>
    <s v="tier - 2"/>
    <x v="3"/>
    <n v="56"/>
  </r>
  <r>
    <s v="Id222"/>
    <s v="Malatesta"/>
    <n v="28.5"/>
    <n v="5.12"/>
    <s v="No"/>
    <x v="0"/>
    <x v="0"/>
    <n v="1"/>
    <x v="0"/>
    <x v="1"/>
    <x v="2"/>
    <s v="22/Dec/1998"/>
    <n v="35147.53"/>
    <x v="0"/>
    <s v="tier - 1"/>
    <x v="4"/>
    <n v="25"/>
  </r>
  <r>
    <s v="Id223"/>
    <s v="Hinrichsen"/>
    <n v="22.895"/>
    <n v="5.72"/>
    <s v="No"/>
    <x v="0"/>
    <x v="0"/>
    <n v="0"/>
    <x v="0"/>
    <x v="2"/>
    <x v="1"/>
    <s v="29/Jun/1977"/>
    <n v="35069.370000000003"/>
    <x v="0"/>
    <s v="tier - 1"/>
    <x v="6"/>
    <n v="47"/>
  </r>
  <r>
    <s v="Id224"/>
    <s v="Lucan"/>
    <n v="34.06"/>
    <n v="11.83"/>
    <s v="Yes"/>
    <x v="0"/>
    <x v="0"/>
    <n v="1"/>
    <x v="0"/>
    <x v="0"/>
    <x v="0"/>
    <s v="29/Aug/1975"/>
    <n v="35050.620000000003"/>
    <x v="1"/>
    <s v="tier - 1"/>
    <x v="3"/>
    <n v="49"/>
  </r>
  <r>
    <s v="Id225"/>
    <s v="Koch"/>
    <n v="36.409999999999997"/>
    <n v="4.55"/>
    <s v="No"/>
    <x v="0"/>
    <x v="0"/>
    <n v="0"/>
    <x v="0"/>
    <x v="0"/>
    <x v="2"/>
    <s v="5/Jul/1982"/>
    <n v="35000.730000000003"/>
    <x v="1"/>
    <s v="tier - 3"/>
    <x v="3"/>
    <n v="42"/>
  </r>
  <r>
    <s v="Id226"/>
    <s v="Smith"/>
    <n v="52.3"/>
    <n v="4.87"/>
    <s v="Yes"/>
    <x v="0"/>
    <x v="1"/>
    <n v="1"/>
    <x v="0"/>
    <x v="0"/>
    <x v="2"/>
    <s v="22/Aug/1997"/>
    <n v="34979.86"/>
    <x v="1"/>
    <s v="tier - 2"/>
    <x v="3"/>
    <n v="27"/>
  </r>
  <r>
    <s v="Id227"/>
    <s v="O'Connor"/>
    <n v="52.66"/>
    <n v="4.45"/>
    <s v="No"/>
    <x v="0"/>
    <x v="0"/>
    <n v="1"/>
    <x v="0"/>
    <x v="0"/>
    <x v="2"/>
    <s v="22/Aug/1998"/>
    <n v="34976.42"/>
    <x v="1"/>
    <s v="tier - 1"/>
    <x v="3"/>
    <n v="26"/>
  </r>
  <r>
    <s v="Id228"/>
    <s v="Kampwerth"/>
    <n v="29.57"/>
    <n v="9.42"/>
    <s v="Yes"/>
    <x v="0"/>
    <x v="0"/>
    <n v="0"/>
    <x v="0"/>
    <x v="1"/>
    <x v="0"/>
    <s v="7/Oct/1967"/>
    <n v="34975.68"/>
    <x v="1"/>
    <s v="tier - 2"/>
    <x v="3"/>
    <n v="57"/>
  </r>
  <r>
    <s v="Id229"/>
    <s v="Federoff"/>
    <n v="36.99"/>
    <n v="5.37"/>
    <s v="Yes"/>
    <x v="0"/>
    <x v="1"/>
    <n v="1"/>
    <x v="0"/>
    <x v="0"/>
    <x v="2"/>
    <s v="29/Jul/1983"/>
    <n v="34940.61"/>
    <x v="1"/>
    <s v="tier - 3"/>
    <x v="3"/>
    <n v="41"/>
  </r>
  <r>
    <s v="Id230"/>
    <s v="Goya"/>
    <n v="31.4"/>
    <n v="4.5999999999999996"/>
    <s v="Yes"/>
    <x v="0"/>
    <x v="0"/>
    <n v="1"/>
    <x v="0"/>
    <x v="0"/>
    <x v="2"/>
    <s v="17/Oct/1995"/>
    <n v="34838.870000000003"/>
    <x v="1"/>
    <s v="tier - 3"/>
    <x v="3"/>
    <n v="29"/>
  </r>
  <r>
    <s v="Id231"/>
    <s v="Hodges"/>
    <n v="34.9"/>
    <n v="6.22"/>
    <s v="No"/>
    <x v="0"/>
    <x v="1"/>
    <n v="1"/>
    <x v="0"/>
    <x v="0"/>
    <x v="1"/>
    <s v="17/Sep/2003"/>
    <n v="34828.65"/>
    <x v="0"/>
    <s v="tier - 3"/>
    <x v="3"/>
    <n v="21"/>
  </r>
  <r>
    <s v="Id232"/>
    <s v="Erickson"/>
    <n v="31.13"/>
    <n v="4.5199999999999996"/>
    <s v="Yes"/>
    <x v="0"/>
    <x v="0"/>
    <n v="1"/>
    <x v="0"/>
    <x v="0"/>
    <x v="2"/>
    <s v="27/Dec/1995"/>
    <n v="34806.47"/>
    <x v="0"/>
    <s v="tier - 2"/>
    <x v="0"/>
    <n v="28"/>
  </r>
  <r>
    <s v="Id233"/>
    <s v="Welleck"/>
    <n v="34.799999999999997"/>
    <n v="6.18"/>
    <s v="No"/>
    <x v="0"/>
    <x v="1"/>
    <n v="1"/>
    <x v="0"/>
    <x v="0"/>
    <x v="1"/>
    <s v="3/Jul/2003"/>
    <n v="34779.620000000003"/>
    <x v="0"/>
    <s v="tier - 2"/>
    <x v="3"/>
    <n v="21"/>
  </r>
  <r>
    <s v="Id234"/>
    <s v="Polen"/>
    <n v="31.68"/>
    <n v="4.4000000000000004"/>
    <s v="No"/>
    <x v="0"/>
    <x v="0"/>
    <n v="0"/>
    <x v="0"/>
    <x v="0"/>
    <x v="2"/>
    <s v="7/Jul/1994"/>
    <n v="34672.15"/>
    <x v="0"/>
    <s v="tier - 3"/>
    <x v="0"/>
    <n v="30"/>
  </r>
  <r>
    <s v="Id235"/>
    <s v="Lynch"/>
    <n v="33.534999999999997"/>
    <n v="6.23"/>
    <s v="No"/>
    <x v="1"/>
    <x v="0"/>
    <n v="1"/>
    <x v="0"/>
    <x v="0"/>
    <x v="1"/>
    <s v="9/Oct/2004"/>
    <n v="34617.839999999997"/>
    <x v="0"/>
    <s v="tier - 3"/>
    <x v="4"/>
    <n v="20"/>
  </r>
  <r>
    <s v="Id236"/>
    <s v="Hufstader"/>
    <n v="31.92"/>
    <n v="5.33"/>
    <s v="Yes"/>
    <x v="0"/>
    <x v="0"/>
    <n v="0"/>
    <x v="0"/>
    <x v="0"/>
    <x v="2"/>
    <s v="25/Nov/1976"/>
    <n v="34543.39"/>
    <x v="1"/>
    <s v="tier - 3"/>
    <x v="3"/>
    <n v="47"/>
  </r>
  <r>
    <s v="Id237"/>
    <s v="Doak"/>
    <n v="32.700000000000003"/>
    <n v="4.09"/>
    <s v="No"/>
    <x v="0"/>
    <x v="0"/>
    <n v="1"/>
    <x v="0"/>
    <x v="0"/>
    <x v="2"/>
    <s v="24/Jun/1998"/>
    <n v="34472.839999999997"/>
    <x v="0"/>
    <s v="tier - 3"/>
    <x v="3"/>
    <n v="26"/>
  </r>
  <r>
    <s v="Id238"/>
    <s v="Noya"/>
    <n v="41.25"/>
    <n v="5.19"/>
    <s v="No"/>
    <x v="0"/>
    <x v="0"/>
    <n v="0"/>
    <x v="0"/>
    <x v="0"/>
    <x v="2"/>
    <s v="24/Sep/1990"/>
    <n v="34456.269999999997"/>
    <x v="0"/>
    <s v="tier - 2"/>
    <x v="3"/>
    <n v="34"/>
  </r>
  <r>
    <s v="Id239"/>
    <s v="Heninger"/>
    <n v="33.11"/>
    <n v="4.12"/>
    <s v="No"/>
    <x v="0"/>
    <x v="1"/>
    <n v="1"/>
    <x v="0"/>
    <x v="0"/>
    <x v="2"/>
    <s v="5/Oct/2003"/>
    <n v="34439.86"/>
    <x v="1"/>
    <s v="tier - 1"/>
    <x v="0"/>
    <n v="21"/>
  </r>
  <r>
    <s v="Id240"/>
    <s v="Richardson"/>
    <n v="36.159999999999997"/>
    <n v="5.0999999999999996"/>
    <s v="No"/>
    <x v="0"/>
    <x v="0"/>
    <n v="1"/>
    <x v="0"/>
    <x v="0"/>
    <x v="2"/>
    <s v="1/Oct/1984"/>
    <n v="34402.22"/>
    <x v="1"/>
    <s v="tier - 3"/>
    <x v="3"/>
    <n v="40"/>
  </r>
  <r>
    <s v="Id241"/>
    <s v="Deucher"/>
    <n v="33.72"/>
    <n v="6.21"/>
    <s v="Yes"/>
    <x v="0"/>
    <x v="1"/>
    <n v="1"/>
    <x v="0"/>
    <x v="0"/>
    <x v="1"/>
    <s v="2/Oct/1983"/>
    <n v="34307.22"/>
    <x v="1"/>
    <s v="tier - 2"/>
    <x v="1"/>
    <n v="41"/>
  </r>
  <r>
    <s v="Id242"/>
    <s v="Wilson"/>
    <n v="37.74"/>
    <n v="9.5299999999999994"/>
    <s v="Yes"/>
    <x v="0"/>
    <x v="0"/>
    <n v="1"/>
    <x v="0"/>
    <x v="0"/>
    <x v="0"/>
    <s v="11/Oct/1986"/>
    <n v="34293.120000000003"/>
    <x v="0"/>
    <s v="tier - 2"/>
    <x v="3"/>
    <n v="38"/>
  </r>
  <r>
    <s v="Id243"/>
    <s v="Hall"/>
    <n v="48.75"/>
    <n v="4.6399999999999997"/>
    <s v="Yes"/>
    <x v="0"/>
    <x v="0"/>
    <n v="1"/>
    <x v="0"/>
    <x v="0"/>
    <x v="2"/>
    <s v="30/Oct/1995"/>
    <n v="34289.43"/>
    <x v="0"/>
    <s v="tier - 1"/>
    <x v="3"/>
    <n v="29"/>
  </r>
  <r>
    <s v="Id244"/>
    <s v="Reed"/>
    <n v="31.065000000000001"/>
    <n v="5.05"/>
    <s v="No"/>
    <x v="0"/>
    <x v="0"/>
    <n v="1"/>
    <x v="0"/>
    <x v="0"/>
    <x v="2"/>
    <s v="11/Jun/1998"/>
    <n v="34254.050000000003"/>
    <x v="0"/>
    <s v="tier - 3"/>
    <x v="9"/>
    <n v="26"/>
  </r>
  <r>
    <s v="Id245"/>
    <s v="Frome"/>
    <n v="23.55"/>
    <n v="10.38"/>
    <s v="No"/>
    <x v="0"/>
    <x v="0"/>
    <n v="0"/>
    <x v="0"/>
    <x v="2"/>
    <x v="0"/>
    <s v="5/Jul/1962"/>
    <n v="34218.019999999997"/>
    <x v="0"/>
    <s v="tier - 1"/>
    <x v="3"/>
    <n v="62"/>
  </r>
  <r>
    <s v="Id246"/>
    <s v="Creasy"/>
    <n v="30.18"/>
    <n v="8.31"/>
    <s v="Yes"/>
    <x v="0"/>
    <x v="0"/>
    <n v="1"/>
    <x v="0"/>
    <x v="0"/>
    <x v="0"/>
    <s v="21/Jul/1975"/>
    <n v="34210.33"/>
    <x v="1"/>
    <s v="tier - 1"/>
    <x v="1"/>
    <n v="49"/>
  </r>
  <r>
    <s v="Id247"/>
    <s v="Latimer"/>
    <n v="29.94"/>
    <n v="7.59"/>
    <s v="No"/>
    <x v="0"/>
    <x v="0"/>
    <n v="0"/>
    <x v="0"/>
    <x v="0"/>
    <x v="0"/>
    <s v="25/Aug/1971"/>
    <n v="34205.07"/>
    <x v="1"/>
    <s v="tier - 2"/>
    <x v="3"/>
    <n v="53"/>
  </r>
  <r>
    <s v="Id248"/>
    <s v="Wei"/>
    <n v="31.4"/>
    <n v="5.49"/>
    <s v="No"/>
    <x v="0"/>
    <x v="0"/>
    <n v="0"/>
    <x v="0"/>
    <x v="0"/>
    <x v="2"/>
    <s v="6/Nov/1999"/>
    <n v="34166.269999999997"/>
    <x v="1"/>
    <s v="tier - 3"/>
    <x v="3"/>
    <n v="25"/>
  </r>
  <r>
    <s v="Id249"/>
    <s v="Hayes"/>
    <n v="53.06"/>
    <n v="11.68"/>
    <s v="No"/>
    <x v="0"/>
    <x v="0"/>
    <n v="0"/>
    <x v="0"/>
    <x v="0"/>
    <x v="0"/>
    <s v="26/Dec/2002"/>
    <n v="34084.68"/>
    <x v="1"/>
    <s v="tier - 3"/>
    <x v="3"/>
    <n v="21"/>
  </r>
  <r>
    <s v="Id250"/>
    <s v="Velardo"/>
    <n v="30.25"/>
    <n v="4.1900000000000004"/>
    <s v="No"/>
    <x v="0"/>
    <x v="0"/>
    <n v="2"/>
    <x v="0"/>
    <x v="0"/>
    <x v="2"/>
    <s v="26/Jul/1972"/>
    <n v="34053.360000000001"/>
    <x v="1"/>
    <s v="tier - 2"/>
    <x v="3"/>
    <n v="52"/>
  </r>
  <r>
    <s v="Id251"/>
    <s v="Kastes"/>
    <n v="46.68"/>
    <n v="4.01"/>
    <s v="No"/>
    <x v="0"/>
    <x v="0"/>
    <n v="0"/>
    <x v="0"/>
    <x v="0"/>
    <x v="2"/>
    <s v="25/Sep/1994"/>
    <n v="33975.47"/>
    <x v="1"/>
    <s v="tier - 2"/>
    <x v="3"/>
    <n v="30"/>
  </r>
  <r>
    <s v="Id252"/>
    <s v="Escorcia"/>
    <n v="30.4"/>
    <n v="5.91"/>
    <s v="No"/>
    <x v="1"/>
    <x v="0"/>
    <n v="2"/>
    <x v="0"/>
    <x v="0"/>
    <x v="1"/>
    <s v="27/Dec/2000"/>
    <n v="33907.550000000003"/>
    <x v="1"/>
    <s v="tier - 2"/>
    <x v="1"/>
    <n v="23"/>
  </r>
  <r>
    <s v="Id253"/>
    <s v="Larscheid"/>
    <n v="30.2"/>
    <n v="4.47"/>
    <s v="Yes"/>
    <x v="0"/>
    <x v="1"/>
    <n v="1"/>
    <x v="0"/>
    <x v="0"/>
    <x v="2"/>
    <s v="9/Aug/1997"/>
    <n v="33900.65"/>
    <x v="1"/>
    <s v="tier - 3"/>
    <x v="3"/>
    <n v="27"/>
  </r>
  <r>
    <s v="Id254"/>
    <s v="O'Bannon"/>
    <n v="51.18"/>
    <n v="4.5599999999999996"/>
    <s v="Yes"/>
    <x v="1"/>
    <x v="0"/>
    <n v="2"/>
    <x v="0"/>
    <x v="0"/>
    <x v="2"/>
    <s v="26/Oct/2000"/>
    <n v="33829.39"/>
    <x v="1"/>
    <s v="tier - 3"/>
    <x v="3"/>
    <n v="24"/>
  </r>
  <r>
    <s v="Id255"/>
    <s v="Ridgway"/>
    <n v="22.18"/>
    <n v="9.9"/>
    <s v="No"/>
    <x v="0"/>
    <x v="0"/>
    <n v="0"/>
    <x v="0"/>
    <x v="2"/>
    <x v="0"/>
    <s v="11/Dec/1962"/>
    <n v="33753.32"/>
    <x v="0"/>
    <s v="tier - 3"/>
    <x v="3"/>
    <n v="61"/>
  </r>
  <r>
    <s v="Id256"/>
    <s v="Black"/>
    <n v="31.92"/>
    <n v="5.1100000000000003"/>
    <s v="No"/>
    <x v="0"/>
    <x v="1"/>
    <n v="1"/>
    <x v="0"/>
    <x v="0"/>
    <x v="2"/>
    <s v="12/Sep/2003"/>
    <n v="33750.29"/>
    <x v="0"/>
    <s v="tier - 3"/>
    <x v="1"/>
    <n v="21"/>
  </r>
  <r>
    <s v="Id257"/>
    <s v="Canton"/>
    <n v="31.73"/>
    <n v="5.73"/>
    <s v="No"/>
    <x v="1"/>
    <x v="0"/>
    <n v="1"/>
    <x v="0"/>
    <x v="0"/>
    <x v="1"/>
    <s v="1/Nov/2004"/>
    <n v="33732.69"/>
    <x v="0"/>
    <s v="tier - 1"/>
    <x v="6"/>
    <n v="20"/>
  </r>
  <r>
    <s v="Id258"/>
    <s v="Fine"/>
    <n v="45.52"/>
    <n v="6.04"/>
    <s v="No"/>
    <x v="0"/>
    <x v="1"/>
    <n v="1"/>
    <x v="0"/>
    <x v="0"/>
    <x v="1"/>
    <s v="28/Nov/1993"/>
    <n v="33707.550000000003"/>
    <x v="1"/>
    <s v="tier - 2"/>
    <x v="3"/>
    <n v="30"/>
  </r>
  <r>
    <s v="Id259"/>
    <s v="Bui"/>
    <n v="52.81"/>
    <n v="5.19"/>
    <s v="No"/>
    <x v="0"/>
    <x v="1"/>
    <n v="1"/>
    <x v="0"/>
    <x v="0"/>
    <x v="2"/>
    <s v="9/Sep/2003"/>
    <n v="33611.71"/>
    <x v="0"/>
    <s v="tier - 2"/>
    <x v="3"/>
    <n v="21"/>
  </r>
  <r>
    <s v="Id260"/>
    <s v="Riepma"/>
    <n v="33.58"/>
    <n v="5.56"/>
    <s v="No"/>
    <x v="0"/>
    <x v="0"/>
    <n v="1"/>
    <x v="0"/>
    <x v="0"/>
    <x v="2"/>
    <s v="22/Jul/1984"/>
    <n v="33527.1"/>
    <x v="1"/>
    <s v="tier - 3"/>
    <x v="3"/>
    <n v="40"/>
  </r>
  <r>
    <s v="Id261"/>
    <s v="Inman"/>
    <n v="30.684999999999999"/>
    <n v="8.23"/>
    <s v="No"/>
    <x v="0"/>
    <x v="0"/>
    <n v="0"/>
    <x v="0"/>
    <x v="0"/>
    <x v="0"/>
    <s v="25/Aug/2002"/>
    <n v="33475.82"/>
    <x v="0"/>
    <s v="tier - 1"/>
    <x v="11"/>
    <n v="22"/>
  </r>
  <r>
    <s v="Id262"/>
    <s v="Kruzel"/>
    <n v="37.524999999999999"/>
    <n v="9.0299999999999994"/>
    <s v="Yes"/>
    <x v="0"/>
    <x v="0"/>
    <n v="2"/>
    <x v="1"/>
    <x v="0"/>
    <x v="0"/>
    <s v="18/Jun/1970"/>
    <n v="33471.97"/>
    <x v="1"/>
    <s v="tier - 2"/>
    <x v="1"/>
    <n v="54"/>
  </r>
  <r>
    <s v="Id263"/>
    <s v="Lindsay"/>
    <n v="34.5"/>
    <n v="4.07"/>
    <s v="Yes"/>
    <x v="0"/>
    <x v="0"/>
    <n v="0"/>
    <x v="0"/>
    <x v="0"/>
    <x v="2"/>
    <s v="7/Dec/1985"/>
    <n v="33450.99"/>
    <x v="1"/>
    <s v="tier - 2"/>
    <x v="3"/>
    <n v="38"/>
  </r>
  <r>
    <s v="Id264"/>
    <s v="Land"/>
    <n v="28.16"/>
    <n v="5.77"/>
    <s v="No"/>
    <x v="0"/>
    <x v="0"/>
    <n v="2"/>
    <x v="0"/>
    <x v="1"/>
    <x v="1"/>
    <s v="5/Sep/1972"/>
    <n v="33344.449999999997"/>
    <x v="1"/>
    <s v="tier - 3"/>
    <x v="3"/>
    <n v="52"/>
  </r>
  <r>
    <s v="Id265"/>
    <s v="Brecher"/>
    <n v="30.02"/>
    <n v="5.98"/>
    <s v="No"/>
    <x v="0"/>
    <x v="1"/>
    <n v="1"/>
    <x v="0"/>
    <x v="0"/>
    <x v="1"/>
    <s v="28/Nov/2003"/>
    <n v="33307.550000000003"/>
    <x v="1"/>
    <s v="tier - 3"/>
    <x v="1"/>
    <n v="20"/>
  </r>
  <r>
    <s v="Id266"/>
    <s v="Debolt"/>
    <n v="37.82"/>
    <n v="6.01"/>
    <s v="No"/>
    <x v="0"/>
    <x v="0"/>
    <n v="0"/>
    <x v="0"/>
    <x v="0"/>
    <x v="1"/>
    <s v="12/Oct/1990"/>
    <n v="33292.83"/>
    <x v="1"/>
    <s v="tier - 1"/>
    <x v="3"/>
    <n v="34"/>
  </r>
  <r>
    <s v="Id267"/>
    <s v="Oswalt"/>
    <n v="33.14"/>
    <n v="5.67"/>
    <s v="Yes"/>
    <x v="0"/>
    <x v="0"/>
    <n v="0"/>
    <x v="0"/>
    <x v="0"/>
    <x v="2"/>
    <s v="15/Jul/1985"/>
    <n v="33121"/>
    <x v="1"/>
    <s v="tier - 1"/>
    <x v="3"/>
    <n v="39"/>
  </r>
  <r>
    <s v="Id268"/>
    <s v="Boyd"/>
    <n v="25.14"/>
    <n v="6.02"/>
    <s v="Yes"/>
    <x v="0"/>
    <x v="1"/>
    <n v="1"/>
    <x v="0"/>
    <x v="1"/>
    <x v="1"/>
    <s v="30/Oct/1969"/>
    <n v="33090.660000000003"/>
    <x v="1"/>
    <s v="tier - 2"/>
    <x v="3"/>
    <n v="55"/>
  </r>
  <r>
    <s v="Id269"/>
    <s v="Bulewich"/>
    <n v="20.18"/>
    <n v="11.19"/>
    <s v="No"/>
    <x v="0"/>
    <x v="0"/>
    <n v="0"/>
    <x v="0"/>
    <x v="2"/>
    <x v="0"/>
    <s v="1/Jul/1962"/>
    <n v="33074.94"/>
    <x v="0"/>
    <s v="tier - 2"/>
    <x v="3"/>
    <n v="62"/>
  </r>
  <r>
    <s v="Id270"/>
    <s v="Fukuda"/>
    <n v="44.36"/>
    <n v="5.1100000000000003"/>
    <s v="No"/>
    <x v="0"/>
    <x v="0"/>
    <n v="0"/>
    <x v="0"/>
    <x v="0"/>
    <x v="2"/>
    <s v="28/Jul/1994"/>
    <n v="33057.230000000003"/>
    <x v="0"/>
    <s v="tier - 2"/>
    <x v="3"/>
    <n v="30"/>
  </r>
  <r>
    <s v="Id271"/>
    <s v="Phillips"/>
    <n v="23.82"/>
    <n v="10.85"/>
    <s v="Yes"/>
    <x v="0"/>
    <x v="0"/>
    <n v="0"/>
    <x v="0"/>
    <x v="2"/>
    <x v="0"/>
    <s v="10/Jul/1967"/>
    <n v="33025.32"/>
    <x v="1"/>
    <s v="tier - 3"/>
    <x v="3"/>
    <n v="57"/>
  </r>
  <r>
    <s v="Id272"/>
    <s v="Maddison"/>
    <n v="45"/>
    <n v="5.24"/>
    <s v="Yes"/>
    <x v="0"/>
    <x v="0"/>
    <n v="1"/>
    <x v="0"/>
    <x v="0"/>
    <x v="2"/>
    <s v="8/Jul/1995"/>
    <n v="33017.46"/>
    <x v="0"/>
    <s v="tier - 1"/>
    <x v="3"/>
    <n v="29"/>
  </r>
  <r>
    <s v="Id273"/>
    <s v="Lockwood"/>
    <n v="26.62"/>
    <n v="10.08"/>
    <s v="No"/>
    <x v="0"/>
    <x v="0"/>
    <n v="0"/>
    <x v="0"/>
    <x v="1"/>
    <x v="0"/>
    <s v="24/Aug/1971"/>
    <n v="32947.629999999997"/>
    <x v="1"/>
    <s v="tier - 1"/>
    <x v="3"/>
    <n v="53"/>
  </r>
  <r>
    <s v="Id274"/>
    <s v="Defilippi"/>
    <n v="32.67"/>
    <n v="10.97"/>
    <s v="Yes"/>
    <x v="0"/>
    <x v="0"/>
    <n v="0"/>
    <x v="0"/>
    <x v="0"/>
    <x v="0"/>
    <s v="17/Nov/1981"/>
    <n v="32906.69"/>
    <x v="1"/>
    <s v="tier - 3"/>
    <x v="3"/>
    <n v="42"/>
  </r>
  <r>
    <s v="Id275"/>
    <s v="Jackson"/>
    <n v="44.44"/>
    <n v="4.9000000000000004"/>
    <s v="Yes"/>
    <x v="0"/>
    <x v="0"/>
    <n v="1"/>
    <x v="0"/>
    <x v="0"/>
    <x v="2"/>
    <s v="4/Dec/1995"/>
    <n v="32827.51"/>
    <x v="0"/>
    <s v="tier - 2"/>
    <x v="3"/>
    <n v="28"/>
  </r>
  <r>
    <s v="Id276"/>
    <s v="Ozahowski"/>
    <n v="28.31"/>
    <n v="5.33"/>
    <s v="No"/>
    <x v="0"/>
    <x v="0"/>
    <n v="0"/>
    <x v="0"/>
    <x v="1"/>
    <x v="2"/>
    <s v="12/Dec/1980"/>
    <n v="32787.46"/>
    <x v="0"/>
    <s v="tier - 3"/>
    <x v="1"/>
    <n v="43"/>
  </r>
  <r>
    <s v="Id277"/>
    <s v="Guthals"/>
    <n v="25.05"/>
    <n v="4.6100000000000003"/>
    <s v="No"/>
    <x v="0"/>
    <x v="0"/>
    <n v="2"/>
    <x v="0"/>
    <x v="1"/>
    <x v="2"/>
    <s v="7/Nov/1972"/>
    <n v="32765.33"/>
    <x v="1"/>
    <s v="tier - 2"/>
    <x v="1"/>
    <n v="52"/>
  </r>
  <r>
    <s v="Id278"/>
    <s v="Yates"/>
    <n v="28.34"/>
    <n v="8.18"/>
    <s v="No"/>
    <x v="0"/>
    <x v="0"/>
    <n v="0"/>
    <x v="0"/>
    <x v="1"/>
    <x v="0"/>
    <s v="6/Dec/1974"/>
    <n v="32760.48"/>
    <x v="0"/>
    <s v="tier - 1"/>
    <x v="3"/>
    <n v="49"/>
  </r>
  <r>
    <s v="Id279"/>
    <s v="Samuelson"/>
    <n v="17.765000000000001"/>
    <n v="5.62"/>
    <s v="No"/>
    <x v="0"/>
    <x v="0"/>
    <n v="0"/>
    <x v="0"/>
    <x v="3"/>
    <x v="2"/>
    <s v="9/Jul/1990"/>
    <n v="32734.19"/>
    <x v="1"/>
    <s v="tier - 1"/>
    <x v="1"/>
    <n v="34"/>
  </r>
  <r>
    <s v="Id280"/>
    <s v="Lemos"/>
    <n v="36.119999999999997"/>
    <n v="5.82"/>
    <s v="No"/>
    <x v="0"/>
    <x v="0"/>
    <n v="0"/>
    <x v="0"/>
    <x v="0"/>
    <x v="1"/>
    <s v="30/Sep/1990"/>
    <n v="32716.2"/>
    <x v="0"/>
    <s v="tier - 2"/>
    <x v="3"/>
    <n v="34"/>
  </r>
  <r>
    <s v="Id281"/>
    <s v="Seynders"/>
    <n v="23.19"/>
    <n v="7.66"/>
    <s v="No"/>
    <x v="0"/>
    <x v="0"/>
    <n v="0"/>
    <x v="0"/>
    <x v="2"/>
    <x v="0"/>
    <s v="1/Nov/1968"/>
    <n v="32686.080000000002"/>
    <x v="1"/>
    <s v="tier - 3"/>
    <x v="3"/>
    <n v="56"/>
  </r>
  <r>
    <s v="Id282"/>
    <s v="Saunders"/>
    <n v="35.99"/>
    <n v="4.2300000000000004"/>
    <s v="No"/>
    <x v="0"/>
    <x v="0"/>
    <n v="0"/>
    <x v="0"/>
    <x v="0"/>
    <x v="2"/>
    <s v="13/Jul/1990"/>
    <n v="32672.11"/>
    <x v="0"/>
    <s v="tier - 1"/>
    <x v="3"/>
    <n v="34"/>
  </r>
  <r>
    <s v="Id283"/>
    <s v="Walker"/>
    <n v="30.25"/>
    <n v="5.58"/>
    <s v="No"/>
    <x v="0"/>
    <x v="1"/>
    <n v="1"/>
    <x v="0"/>
    <x v="0"/>
    <x v="2"/>
    <s v="8/Oct/2003"/>
    <n v="32548.34"/>
    <x v="0"/>
    <s v="tier - 2"/>
    <x v="0"/>
    <n v="21"/>
  </r>
  <r>
    <s v="Id284"/>
    <s v="Lam"/>
    <n v="26.24"/>
    <n v="6.26"/>
    <s v="Yes"/>
    <x v="0"/>
    <x v="0"/>
    <n v="0"/>
    <x v="0"/>
    <x v="1"/>
    <x v="1"/>
    <s v="19/Sep/1976"/>
    <n v="32485.46"/>
    <x v="1"/>
    <s v="tier - 1"/>
    <x v="3"/>
    <n v="48"/>
  </r>
  <r>
    <s v="Id285"/>
    <s v="Sweigart"/>
    <n v="31.36"/>
    <n v="10.6"/>
    <s v="Yes"/>
    <x v="0"/>
    <x v="0"/>
    <n v="0"/>
    <x v="0"/>
    <x v="0"/>
    <x v="0"/>
    <s v="27/Sep/1981"/>
    <n v="32462.35"/>
    <x v="1"/>
    <s v="tier - 2"/>
    <x v="3"/>
    <n v="43"/>
  </r>
  <r>
    <s v="Id286"/>
    <s v="Sieczkowski"/>
    <n v="25.69"/>
    <n v="4.78"/>
    <s v="Yes"/>
    <x v="0"/>
    <x v="0"/>
    <n v="0"/>
    <x v="0"/>
    <x v="1"/>
    <x v="2"/>
    <s v="9/Aug/1976"/>
    <n v="32430.22"/>
    <x v="1"/>
    <s v="tier - 3"/>
    <x v="3"/>
    <n v="48"/>
  </r>
  <r>
    <s v="Id287"/>
    <s v="Jurgens"/>
    <n v="25.46"/>
    <n v="6.03"/>
    <s v="No"/>
    <x v="0"/>
    <x v="0"/>
    <n v="2"/>
    <x v="0"/>
    <x v="1"/>
    <x v="1"/>
    <s v="19/Oct/1972"/>
    <n v="32428.63"/>
    <x v="1"/>
    <s v="tier - 2"/>
    <x v="3"/>
    <n v="52"/>
  </r>
  <r>
    <s v="Id288"/>
    <s v="Hackman"/>
    <n v="31.83"/>
    <n v="11.55"/>
    <s v="Yes"/>
    <x v="0"/>
    <x v="0"/>
    <n v="1"/>
    <x v="0"/>
    <x v="0"/>
    <x v="0"/>
    <s v="2/Dec/1986"/>
    <n v="32288.49"/>
    <x v="1"/>
    <s v="tier - 2"/>
    <x v="3"/>
    <n v="37"/>
  </r>
  <r>
    <s v="Id289"/>
    <s v="Klarich"/>
    <n v="24.43"/>
    <n v="7.59"/>
    <s v="Yes"/>
    <x v="0"/>
    <x v="0"/>
    <n v="1"/>
    <x v="0"/>
    <x v="2"/>
    <x v="0"/>
    <s v="17/Dec/1975"/>
    <n v="32259.96"/>
    <x v="1"/>
    <s v="tier - 3"/>
    <x v="1"/>
    <n v="48"/>
  </r>
  <r>
    <s v="Id290"/>
    <s v="Schulten"/>
    <n v="41.9"/>
    <n v="4.26"/>
    <s v="No"/>
    <x v="0"/>
    <x v="0"/>
    <n v="0"/>
    <x v="0"/>
    <x v="0"/>
    <x v="2"/>
    <s v="8/Sep/1994"/>
    <n v="32222.81"/>
    <x v="1"/>
    <s v="tier - 1"/>
    <x v="3"/>
    <n v="30"/>
  </r>
  <r>
    <s v="Id291"/>
    <s v="Fagerstrom"/>
    <n v="22.88"/>
    <n v="5.9"/>
    <s v="Yes"/>
    <x v="0"/>
    <x v="1"/>
    <n v="1"/>
    <x v="0"/>
    <x v="2"/>
    <x v="1"/>
    <s v="11/Sep/1969"/>
    <n v="32192.76"/>
    <x v="0"/>
    <s v="tier - 2"/>
    <x v="3"/>
    <n v="55"/>
  </r>
  <r>
    <s v="Id292"/>
    <s v="Bien"/>
    <n v="29.734999999999999"/>
    <n v="7.79"/>
    <s v="No"/>
    <x v="0"/>
    <x v="0"/>
    <n v="0"/>
    <x v="1"/>
    <x v="1"/>
    <x v="0"/>
    <s v="10/Nov/1978"/>
    <n v="32108.66"/>
    <x v="0"/>
    <s v="tier - 3"/>
    <x v="6"/>
    <n v="46"/>
  </r>
  <r>
    <s v="Id293"/>
    <s v="Hess"/>
    <n v="40.74"/>
    <n v="5.28"/>
    <s v="No"/>
    <x v="0"/>
    <x v="1"/>
    <n v="1"/>
    <x v="0"/>
    <x v="0"/>
    <x v="2"/>
    <s v="13/Sep/1993"/>
    <n v="32086.21"/>
    <x v="0"/>
    <s v="tier - 3"/>
    <x v="3"/>
    <n v="31"/>
  </r>
  <r>
    <s v="Id294"/>
    <s v="Shaw"/>
    <n v="24.14"/>
    <n v="5.87"/>
    <s v="No"/>
    <x v="0"/>
    <x v="0"/>
    <n v="2"/>
    <x v="0"/>
    <x v="2"/>
    <x v="1"/>
    <s v="21/Sep/1972"/>
    <n v="31980.89"/>
    <x v="1"/>
    <s v="tier - 1"/>
    <x v="3"/>
    <n v="52"/>
  </r>
  <r>
    <s v="Id295"/>
    <s v="Williams"/>
    <n v="25.15"/>
    <n v="9.08"/>
    <s v="Yes"/>
    <x v="0"/>
    <x v="0"/>
    <n v="1"/>
    <x v="0"/>
    <x v="1"/>
    <x v="0"/>
    <s v="25/Sep/1975"/>
    <n v="31897.1"/>
    <x v="1"/>
    <s v="tier - 3"/>
    <x v="3"/>
    <n v="49"/>
  </r>
  <r>
    <s v="Id296"/>
    <s v="Menzies"/>
    <n v="28.71"/>
    <n v="5.2"/>
    <s v="No"/>
    <x v="0"/>
    <x v="0"/>
    <n v="1"/>
    <x v="0"/>
    <x v="1"/>
    <x v="2"/>
    <s v="10/Sep/1984"/>
    <n v="31743.919999999998"/>
    <x v="1"/>
    <s v="tier - 1"/>
    <x v="3"/>
    <n v="40"/>
  </r>
  <r>
    <s v="Id297"/>
    <s v="Buehler"/>
    <n v="23"/>
    <n v="5.48"/>
    <s v="No"/>
    <x v="0"/>
    <x v="0"/>
    <n v="0"/>
    <x v="0"/>
    <x v="2"/>
    <x v="2"/>
    <s v="14/Oct/1977"/>
    <n v="31736.7"/>
    <x v="1"/>
    <s v="tier - 2"/>
    <x v="1"/>
    <n v="47"/>
  </r>
  <r>
    <s v="Id298"/>
    <s v="Degen"/>
    <n v="36.86"/>
    <n v="11.95"/>
    <s v="No"/>
    <x v="0"/>
    <x v="0"/>
    <n v="0"/>
    <x v="1"/>
    <x v="0"/>
    <x v="0"/>
    <s v="13/Dec/1960"/>
    <n v="31620"/>
    <x v="1"/>
    <s v="tier - 1"/>
    <x v="2"/>
    <n v="63"/>
  </r>
  <r>
    <s v="Id299"/>
    <s v="Arsenault"/>
    <n v="24.25"/>
    <n v="8.6999999999999993"/>
    <s v="Yes"/>
    <x v="0"/>
    <x v="0"/>
    <n v="1"/>
    <x v="0"/>
    <x v="2"/>
    <x v="0"/>
    <s v="29/Oct/1975"/>
    <n v="31591.82"/>
    <x v="1"/>
    <s v="tier - 1"/>
    <x v="3"/>
    <n v="49"/>
  </r>
  <r>
    <s v="Id300"/>
    <s v="Hoff"/>
    <n v="23.85"/>
    <n v="7.84"/>
    <s v="No"/>
    <x v="0"/>
    <x v="0"/>
    <n v="0"/>
    <x v="0"/>
    <x v="2"/>
    <x v="0"/>
    <s v="8/Oct/1974"/>
    <n v="31368.81"/>
    <x v="1"/>
    <s v="tier - 3"/>
    <x v="3"/>
    <n v="50"/>
  </r>
  <r>
    <s v="Id301"/>
    <s v="Hall"/>
    <n v="40.020000000000003"/>
    <n v="5.19"/>
    <s v="Yes"/>
    <x v="0"/>
    <x v="0"/>
    <n v="1"/>
    <x v="0"/>
    <x v="0"/>
    <x v="2"/>
    <s v="27/Sep/1995"/>
    <n v="31328.27"/>
    <x v="1"/>
    <s v="tier - 2"/>
    <x v="3"/>
    <n v="29"/>
  </r>
  <r>
    <s v="Id302"/>
    <s v="Ashley"/>
    <n v="19.170000000000002"/>
    <n v="8.41"/>
    <s v="No"/>
    <x v="0"/>
    <x v="0"/>
    <n v="0"/>
    <x v="0"/>
    <x v="2"/>
    <x v="0"/>
    <s v="9/Jul/1968"/>
    <n v="31322.53"/>
    <x v="1"/>
    <s v="tier - 1"/>
    <x v="3"/>
    <n v="56"/>
  </r>
  <r>
    <s v="Id303"/>
    <s v="Rindahl"/>
    <n v="43.53"/>
    <n v="5.86"/>
    <s v="Yes"/>
    <x v="1"/>
    <x v="0"/>
    <n v="2"/>
    <x v="0"/>
    <x v="0"/>
    <x v="1"/>
    <s v="22/Jul/2000"/>
    <n v="31234.560000000001"/>
    <x v="0"/>
    <s v="tier - 1"/>
    <x v="3"/>
    <n v="24"/>
  </r>
  <r>
    <s v="Id304"/>
    <s v="Clark"/>
    <n v="46.06"/>
    <n v="4.18"/>
    <s v="No"/>
    <x v="1"/>
    <x v="0"/>
    <n v="1"/>
    <x v="0"/>
    <x v="0"/>
    <x v="2"/>
    <s v="9/Nov/2004"/>
    <n v="31196.61"/>
    <x v="1"/>
    <s v="tier - 1"/>
    <x v="3"/>
    <n v="20"/>
  </r>
  <r>
    <s v="Id305"/>
    <s v="Irish"/>
    <n v="29.92"/>
    <n v="11.99"/>
    <s v="Yes"/>
    <x v="0"/>
    <x v="0"/>
    <n v="2"/>
    <x v="0"/>
    <x v="0"/>
    <x v="0"/>
    <s v="9/Sep/1961"/>
    <n v="30942.19"/>
    <x v="1"/>
    <s v="tier - 2"/>
    <x v="0"/>
    <n v="63"/>
  </r>
  <r>
    <s v="Id306"/>
    <s v="Richardson"/>
    <n v="28.46"/>
    <n v="4.8499999999999996"/>
    <s v="Yes"/>
    <x v="0"/>
    <x v="0"/>
    <n v="1"/>
    <x v="0"/>
    <x v="1"/>
    <x v="2"/>
    <s v="5/Sep/1988"/>
    <n v="30763.01"/>
    <x v="1"/>
    <s v="tier - 1"/>
    <x v="3"/>
    <n v="36"/>
  </r>
  <r>
    <s v="Id307"/>
    <s v="Dewitt"/>
    <n v="24.56"/>
    <n v="6.18"/>
    <s v="Yes"/>
    <x v="0"/>
    <x v="1"/>
    <n v="1"/>
    <x v="0"/>
    <x v="2"/>
    <x v="1"/>
    <s v="21/Dec/1983"/>
    <n v="30724.44"/>
    <x v="1"/>
    <s v="tier - 3"/>
    <x v="3"/>
    <n v="40"/>
  </r>
  <r>
    <s v="Id308"/>
    <s v="Hickman"/>
    <n v="41.19"/>
    <n v="6.37"/>
    <s v="No"/>
    <x v="0"/>
    <x v="0"/>
    <n v="0"/>
    <x v="0"/>
    <x v="0"/>
    <x v="1"/>
    <s v="21/Sep/1999"/>
    <n v="30697.71"/>
    <x v="0"/>
    <s v="tier - 2"/>
    <x v="3"/>
    <n v="25"/>
  </r>
  <r>
    <s v="Id309"/>
    <s v="Gonzalez"/>
    <n v="18.63"/>
    <n v="9.81"/>
    <s v="Yes"/>
    <x v="0"/>
    <x v="0"/>
    <n v="2"/>
    <x v="0"/>
    <x v="2"/>
    <x v="0"/>
    <s v="11/Nov/1970"/>
    <n v="30625.65"/>
    <x v="1"/>
    <s v="tier - 3"/>
    <x v="3"/>
    <n v="54"/>
  </r>
  <r>
    <s v="Id310"/>
    <s v="Difani"/>
    <n v="26.26"/>
    <n v="11.8"/>
    <s v="Yes"/>
    <x v="0"/>
    <x v="0"/>
    <n v="1"/>
    <x v="0"/>
    <x v="1"/>
    <x v="0"/>
    <s v="10/Aug/1986"/>
    <n v="30530.5"/>
    <x v="1"/>
    <s v="tier - 1"/>
    <x v="3"/>
    <n v="38"/>
  </r>
  <r>
    <s v="Id311"/>
    <s v="Turner"/>
    <n v="22.37"/>
    <n v="5.86"/>
    <s v="Yes"/>
    <x v="0"/>
    <x v="1"/>
    <n v="1"/>
    <x v="0"/>
    <x v="2"/>
    <x v="1"/>
    <s v="3/Sep/1983"/>
    <n v="30457.37"/>
    <x v="1"/>
    <s v="tier - 1"/>
    <x v="1"/>
    <n v="41"/>
  </r>
  <r>
    <s v="Id312"/>
    <s v="Widmann"/>
    <n v="39.619999999999997"/>
    <n v="4.28"/>
    <s v="No"/>
    <x v="0"/>
    <x v="0"/>
    <n v="1"/>
    <x v="0"/>
    <x v="0"/>
    <x v="2"/>
    <s v="28/Oct/1998"/>
    <n v="30422.03"/>
    <x v="1"/>
    <s v="tier - 3"/>
    <x v="3"/>
    <n v="26"/>
  </r>
  <r>
    <s v="Id313"/>
    <s v="Tunney"/>
    <n v="18.329999999999998"/>
    <n v="4.16"/>
    <s v="Yes"/>
    <x v="0"/>
    <x v="0"/>
    <n v="0"/>
    <x v="0"/>
    <x v="3"/>
    <x v="2"/>
    <s v="3/Sep/1976"/>
    <n v="30409.53"/>
    <x v="1"/>
    <s v="tier - 3"/>
    <x v="1"/>
    <n v="48"/>
  </r>
  <r>
    <s v="Id314"/>
    <s v="San Juan"/>
    <n v="17.11"/>
    <n v="4.9800000000000004"/>
    <s v="Yes"/>
    <x v="0"/>
    <x v="1"/>
    <n v="1"/>
    <x v="0"/>
    <x v="3"/>
    <x v="2"/>
    <s v="30/Jul/1969"/>
    <n v="30366.93"/>
    <x v="1"/>
    <s v="tier - 2"/>
    <x v="3"/>
    <n v="55"/>
  </r>
  <r>
    <s v="Id315"/>
    <s v="Croll"/>
    <n v="43.5"/>
    <n v="6.38"/>
    <s v="No"/>
    <x v="1"/>
    <x v="0"/>
    <n v="1"/>
    <x v="0"/>
    <x v="0"/>
    <x v="1"/>
    <s v="1/Jun/2004"/>
    <n v="30328.27"/>
    <x v="1"/>
    <s v="tier - 2"/>
    <x v="3"/>
    <n v="20"/>
  </r>
  <r>
    <s v="Id316"/>
    <s v="Rolfes"/>
    <n v="25.364999999999998"/>
    <n v="5.19"/>
    <s v="No"/>
    <x v="0"/>
    <x v="0"/>
    <n v="2"/>
    <x v="1"/>
    <x v="1"/>
    <x v="2"/>
    <s v="24/Jul/1972"/>
    <n v="30284.639999999999"/>
    <x v="0"/>
    <s v="tier - 1"/>
    <x v="1"/>
    <n v="52"/>
  </r>
  <r>
    <s v="Id317"/>
    <s v="Hinkle"/>
    <n v="28.594999999999999"/>
    <n v="10.210000000000001"/>
    <s v="No"/>
    <x v="0"/>
    <x v="0"/>
    <n v="0"/>
    <x v="1"/>
    <x v="1"/>
    <x v="0"/>
    <s v="15/Sep/1962"/>
    <n v="30260"/>
    <x v="0"/>
    <s v="tier - 1"/>
    <x v="7"/>
    <n v="62"/>
  </r>
  <r>
    <s v="Id318"/>
    <s v="Leuchanka"/>
    <n v="29.83"/>
    <n v="9.6999999999999993"/>
    <s v="Yes"/>
    <x v="0"/>
    <x v="1"/>
    <n v="1"/>
    <x v="0"/>
    <x v="1"/>
    <x v="0"/>
    <s v="13/Sep/1963"/>
    <n v="30184.94"/>
    <x v="0"/>
    <s v="tier - 1"/>
    <x v="7"/>
    <n v="61"/>
  </r>
  <r>
    <s v="Id319"/>
    <s v="Ayr"/>
    <n v="24.7"/>
    <n v="10.25"/>
    <s v="No"/>
    <x v="0"/>
    <x v="0"/>
    <n v="3"/>
    <x v="1"/>
    <x v="2"/>
    <x v="0"/>
    <s v="11/Aug/1958"/>
    <n v="30166.62"/>
    <x v="0"/>
    <s v="tier - 3"/>
    <x v="1"/>
    <n v="66"/>
  </r>
  <r>
    <s v="Id320"/>
    <s v="Siegel"/>
    <n v="17.940000000000001"/>
    <n v="9.77"/>
    <s v="No"/>
    <x v="0"/>
    <x v="0"/>
    <n v="0"/>
    <x v="0"/>
    <x v="3"/>
    <x v="0"/>
    <s v="25/Dec/1971"/>
    <n v="30134.75"/>
    <x v="1"/>
    <s v="tier - 3"/>
    <x v="3"/>
    <n v="52"/>
  </r>
  <r>
    <s v="Id321"/>
    <s v="Penrose"/>
    <n v="21.08"/>
    <n v="4.83"/>
    <s v="No"/>
    <x v="0"/>
    <x v="1"/>
    <n v="1"/>
    <x v="0"/>
    <x v="2"/>
    <x v="2"/>
    <s v="2/Sep/1979"/>
    <n v="30095.97"/>
    <x v="1"/>
    <s v="tier - 3"/>
    <x v="3"/>
    <n v="45"/>
  </r>
  <r>
    <s v="Id322"/>
    <s v="Schuler"/>
    <n v="37.715000000000003"/>
    <n v="10.86"/>
    <s v="Yes"/>
    <x v="0"/>
    <x v="0"/>
    <n v="0"/>
    <x v="1"/>
    <x v="0"/>
    <x v="0"/>
    <s v="16/Jun/1967"/>
    <n v="30063.58"/>
    <x v="0"/>
    <s v="tier - 1"/>
    <x v="1"/>
    <n v="57"/>
  </r>
  <r>
    <s v="Id323"/>
    <s v="Walker"/>
    <n v="22.39"/>
    <n v="9.5299999999999994"/>
    <s v="Yes"/>
    <x v="0"/>
    <x v="0"/>
    <n v="0"/>
    <x v="0"/>
    <x v="2"/>
    <x v="0"/>
    <s v="4/Aug/1981"/>
    <n v="30026.87"/>
    <x v="1"/>
    <s v="tier - 3"/>
    <x v="1"/>
    <n v="43"/>
  </r>
  <r>
    <s v="Id324"/>
    <s v="Stange"/>
    <n v="28.78"/>
    <n v="5.68"/>
    <s v="No"/>
    <x v="0"/>
    <x v="0"/>
    <n v="0"/>
    <x v="0"/>
    <x v="1"/>
    <x v="2"/>
    <s v="5/Oct/1991"/>
    <n v="29969.67"/>
    <x v="0"/>
    <s v="tier - 1"/>
    <x v="3"/>
    <n v="33"/>
  </r>
  <r>
    <s v="Id325"/>
    <s v="Roy"/>
    <n v="18.329999999999998"/>
    <n v="5.57"/>
    <s v="Yes"/>
    <x v="0"/>
    <x v="0"/>
    <n v="0"/>
    <x v="0"/>
    <x v="3"/>
    <x v="2"/>
    <s v="12/Jun/1976"/>
    <n v="29933.75"/>
    <x v="0"/>
    <s v="tier - 1"/>
    <x v="3"/>
    <n v="48"/>
  </r>
  <r>
    <s v="Id326"/>
    <s v="Potere"/>
    <n v="26.39"/>
    <n v="4.58"/>
    <s v="Yes"/>
    <x v="0"/>
    <x v="0"/>
    <n v="1"/>
    <x v="0"/>
    <x v="1"/>
    <x v="2"/>
    <s v="30/Dec/1988"/>
    <n v="29929.56"/>
    <x v="0"/>
    <s v="tier - 1"/>
    <x v="3"/>
    <n v="35"/>
  </r>
  <r>
    <s v="Id327"/>
    <s v="Podgurski"/>
    <n v="19.260000000000002"/>
    <n v="8.9600000000000009"/>
    <s v="Yes"/>
    <x v="0"/>
    <x v="0"/>
    <n v="1"/>
    <x v="0"/>
    <x v="2"/>
    <x v="0"/>
    <s v="19/Aug/1975"/>
    <n v="29899.25"/>
    <x v="0"/>
    <s v="tier - 3"/>
    <x v="3"/>
    <n v="49"/>
  </r>
  <r>
    <s v="Id328"/>
    <s v="Diamond"/>
    <n v="26.92"/>
    <n v="6.09"/>
    <s v="No"/>
    <x v="0"/>
    <x v="0"/>
    <n v="0"/>
    <x v="0"/>
    <x v="1"/>
    <x v="1"/>
    <s v="30/Dec/1989"/>
    <n v="29852.48"/>
    <x v="0"/>
    <s v="tier - 3"/>
    <x v="3"/>
    <n v="34"/>
  </r>
  <r>
    <s v="Id329"/>
    <s v="Sallade"/>
    <n v="19.73"/>
    <n v="4.3600000000000003"/>
    <s v="No"/>
    <x v="0"/>
    <x v="0"/>
    <n v="0"/>
    <x v="0"/>
    <x v="2"/>
    <x v="2"/>
    <s v="29/Oct/1982"/>
    <n v="29818.76"/>
    <x v="0"/>
    <s v="tier - 1"/>
    <x v="1"/>
    <n v="42"/>
  </r>
  <r>
    <s v="Id330"/>
    <s v="Zhang"/>
    <n v="23.56"/>
    <n v="11.74"/>
    <s v="Yes"/>
    <x v="0"/>
    <x v="0"/>
    <n v="0"/>
    <x v="0"/>
    <x v="2"/>
    <x v="0"/>
    <s v="13/Aug/1981"/>
    <n v="29816.639999999999"/>
    <x v="0"/>
    <s v="tier - 2"/>
    <x v="3"/>
    <n v="43"/>
  </r>
  <r>
    <s v="Id331"/>
    <s v="Chatfield"/>
    <n v="37.67"/>
    <n v="5.89"/>
    <s v="No"/>
    <x v="0"/>
    <x v="0"/>
    <n v="1"/>
    <x v="0"/>
    <x v="0"/>
    <x v="1"/>
    <s v="20/Jun/1998"/>
    <n v="29760.6"/>
    <x v="0"/>
    <s v="tier - 2"/>
    <x v="3"/>
    <n v="26"/>
  </r>
  <r>
    <s v="Id332"/>
    <s v="Bruns"/>
    <n v="18.73"/>
    <n v="10.64"/>
    <s v="No"/>
    <x v="0"/>
    <x v="0"/>
    <n v="2"/>
    <x v="0"/>
    <x v="2"/>
    <x v="0"/>
    <s v="23/Aug/1973"/>
    <n v="29757.69"/>
    <x v="0"/>
    <s v="tier - 3"/>
    <x v="3"/>
    <n v="51"/>
  </r>
  <r>
    <s v="Id333"/>
    <s v="Yochum"/>
    <n v="33.090000000000003"/>
    <n v="6.06"/>
    <s v="No"/>
    <x v="0"/>
    <x v="1"/>
    <n v="1"/>
    <x v="0"/>
    <x v="0"/>
    <x v="1"/>
    <s v="27/Jul/1993"/>
    <n v="29622.69"/>
    <x v="0"/>
    <s v="tier - 1"/>
    <x v="3"/>
    <n v="31"/>
  </r>
  <r>
    <s v="Id334"/>
    <s v="Freeburn"/>
    <n v="18.329999999999998"/>
    <n v="7.46"/>
    <s v="Yes"/>
    <x v="0"/>
    <x v="0"/>
    <n v="1"/>
    <x v="0"/>
    <x v="3"/>
    <x v="0"/>
    <s v="3/Nov/1975"/>
    <n v="29583.8"/>
    <x v="0"/>
    <s v="tier - 1"/>
    <x v="3"/>
    <n v="49"/>
  </r>
  <r>
    <s v="Id335"/>
    <s v="Spencer"/>
    <n v="27.74"/>
    <n v="4.68"/>
    <s v="Yes"/>
    <x v="0"/>
    <x v="0"/>
    <n v="2"/>
    <x v="0"/>
    <x v="1"/>
    <x v="2"/>
    <s v="20/Oct/1959"/>
    <n v="29523.17"/>
    <x v="0"/>
    <s v="tier - 2"/>
    <x v="2"/>
    <n v="65"/>
  </r>
  <r>
    <s v="Id336"/>
    <s v="Jarosik"/>
    <n v="24.2"/>
    <n v="6.15"/>
    <s v="No"/>
    <x v="0"/>
    <x v="0"/>
    <n v="1"/>
    <x v="0"/>
    <x v="2"/>
    <x v="1"/>
    <s v="16/Jul/1987"/>
    <n v="29443.59"/>
    <x v="0"/>
    <s v="tier - 1"/>
    <x v="3"/>
    <n v="37"/>
  </r>
  <r>
    <s v="Id337"/>
    <s v="Heinzen"/>
    <n v="22.03"/>
    <n v="4.28"/>
    <s v="Yes"/>
    <x v="0"/>
    <x v="0"/>
    <n v="0"/>
    <x v="0"/>
    <x v="2"/>
    <x v="2"/>
    <s v="7/Nov/1985"/>
    <n v="29352.560000000001"/>
    <x v="0"/>
    <s v="tier - 1"/>
    <x v="3"/>
    <n v="39"/>
  </r>
  <r>
    <s v="Id338"/>
    <s v="Kelley"/>
    <n v="26.885000000000002"/>
    <n v="9.86"/>
    <s v="No"/>
    <x v="0"/>
    <x v="0"/>
    <n v="3"/>
    <x v="0"/>
    <x v="1"/>
    <x v="0"/>
    <s v="5/Jun/1958"/>
    <n v="29330.98"/>
    <x v="0"/>
    <s v="tier - 2"/>
    <x v="1"/>
    <n v="66"/>
  </r>
  <r>
    <s v="Id339"/>
    <s v="Thacker"/>
    <n v="16.36"/>
    <n v="11.19"/>
    <s v="No"/>
    <x v="0"/>
    <x v="0"/>
    <n v="0"/>
    <x v="0"/>
    <x v="3"/>
    <x v="0"/>
    <s v="21/Jul/1978"/>
    <n v="29227.599999999999"/>
    <x v="0"/>
    <s v="tier - 3"/>
    <x v="1"/>
    <n v="46"/>
  </r>
  <r>
    <s v="Id340"/>
    <s v="Jeseritz"/>
    <n v="32.299999999999997"/>
    <n v="4.8899999999999997"/>
    <s v="Yes"/>
    <x v="0"/>
    <x v="1"/>
    <n v="1"/>
    <x v="1"/>
    <x v="0"/>
    <x v="2"/>
    <s v="9/Jul/1969"/>
    <n v="29186.48"/>
    <x v="0"/>
    <s v="tier - 3"/>
    <x v="2"/>
    <n v="55"/>
  </r>
  <r>
    <s v="Id341"/>
    <s v="Hohman"/>
    <n v="16.05"/>
    <n v="4.3499999999999996"/>
    <s v="Yes"/>
    <x v="0"/>
    <x v="0"/>
    <n v="0"/>
    <x v="0"/>
    <x v="3"/>
    <x v="2"/>
    <s v="8/Nov/1976"/>
    <n v="29160.39"/>
    <x v="0"/>
    <s v="tier - 2"/>
    <x v="3"/>
    <n v="48"/>
  </r>
  <r>
    <s v="Id342"/>
    <s v="Hill"/>
    <n v="29.07"/>
    <n v="8.66"/>
    <s v="Yes"/>
    <x v="0"/>
    <x v="0"/>
    <n v="2"/>
    <x v="0"/>
    <x v="1"/>
    <x v="0"/>
    <s v="24/Dec/1961"/>
    <n v="29141.360000000001"/>
    <x v="0"/>
    <s v="tier - 3"/>
    <x v="1"/>
    <n v="62"/>
  </r>
  <r>
    <s v="Id343"/>
    <s v="Kuepfer"/>
    <n v="17.43"/>
    <n v="8.64"/>
    <s v="No"/>
    <x v="0"/>
    <x v="0"/>
    <n v="0"/>
    <x v="0"/>
    <x v="3"/>
    <x v="0"/>
    <s v="29/Nov/1978"/>
    <n v="29114.77"/>
    <x v="0"/>
    <s v="tier - 1"/>
    <x v="3"/>
    <n v="45"/>
  </r>
  <r>
    <s v="Id344"/>
    <s v="Kaczmarek"/>
    <n v="19.329999999999998"/>
    <n v="4.2699999999999996"/>
    <s v="No"/>
    <x v="0"/>
    <x v="0"/>
    <n v="0"/>
    <x v="0"/>
    <x v="2"/>
    <x v="2"/>
    <s v="14/Jul/1980"/>
    <n v="29114.21"/>
    <x v="0"/>
    <s v="tier - 3"/>
    <x v="3"/>
    <n v="44"/>
  </r>
  <r>
    <s v="Id345"/>
    <s v="Pitt"/>
    <n v="30.52"/>
    <n v="4.21"/>
    <s v="No"/>
    <x v="0"/>
    <x v="0"/>
    <n v="1"/>
    <x v="0"/>
    <x v="0"/>
    <x v="2"/>
    <s v="7/Jul/1992"/>
    <n v="29007.82"/>
    <x v="0"/>
    <s v="tier - 3"/>
    <x v="3"/>
    <n v="32"/>
  </r>
  <r>
    <s v="Id346"/>
    <s v="Lorton"/>
    <n v="39.21"/>
    <n v="5.04"/>
    <s v="No"/>
    <x v="0"/>
    <x v="1"/>
    <n v="1"/>
    <x v="0"/>
    <x v="0"/>
    <x v="2"/>
    <s v="1/Sep/2003"/>
    <n v="28998.68"/>
    <x v="0"/>
    <s v="tier - 3"/>
    <x v="3"/>
    <n v="21"/>
  </r>
  <r>
    <s v="Id347"/>
    <s v="Castaneda"/>
    <n v="26.98"/>
    <n v="5.21"/>
    <s v="Yes"/>
    <x v="0"/>
    <x v="0"/>
    <n v="2"/>
    <x v="0"/>
    <x v="1"/>
    <x v="2"/>
    <s v="5/Dec/1959"/>
    <n v="28950.47"/>
    <x v="0"/>
    <s v="tier - 1"/>
    <x v="1"/>
    <n v="64"/>
  </r>
  <r>
    <s v="Id348"/>
    <s v="Cherop"/>
    <n v="25.84"/>
    <n v="8.83"/>
    <s v="No"/>
    <x v="0"/>
    <x v="0"/>
    <n v="0"/>
    <x v="1"/>
    <x v="1"/>
    <x v="0"/>
    <s v="25/Jul/1962"/>
    <n v="28923.14"/>
    <x v="0"/>
    <s v="tier - 1"/>
    <x v="1"/>
    <n v="62"/>
  </r>
  <r>
    <s v="Id349"/>
    <s v="Howell"/>
    <n v="28.31"/>
    <n v="8.4700000000000006"/>
    <s v="Yes"/>
    <x v="0"/>
    <x v="0"/>
    <n v="2"/>
    <x v="0"/>
    <x v="1"/>
    <x v="0"/>
    <s v="3/Aug/1961"/>
    <n v="28868.66"/>
    <x v="0"/>
    <s v="tier - 2"/>
    <x v="1"/>
    <n v="63"/>
  </r>
  <r>
    <s v="Id350"/>
    <s v="Palmer"/>
    <n v="23.94"/>
    <n v="4.2"/>
    <s v="No"/>
    <x v="0"/>
    <x v="0"/>
    <n v="0"/>
    <x v="0"/>
    <x v="2"/>
    <x v="2"/>
    <s v="5/Dec/1990"/>
    <n v="28716.14"/>
    <x v="0"/>
    <s v="tier - 3"/>
    <x v="3"/>
    <n v="33"/>
  </r>
  <r>
    <s v="Id351"/>
    <s v="Olson"/>
    <n v="20.03"/>
    <n v="6.14"/>
    <s v="Yes"/>
    <x v="0"/>
    <x v="0"/>
    <n v="0"/>
    <x v="0"/>
    <x v="2"/>
    <x v="1"/>
    <s v="27/Sep/1985"/>
    <n v="28542.86"/>
    <x v="0"/>
    <s v="tier - 3"/>
    <x v="3"/>
    <n v="39"/>
  </r>
  <r>
    <s v="Id352"/>
    <s v="Waldron"/>
    <n v="41.42"/>
    <n v="6.07"/>
    <s v="No"/>
    <x v="0"/>
    <x v="0"/>
    <n v="0"/>
    <x v="1"/>
    <x v="0"/>
    <x v="1"/>
    <s v="11/Dec/1982"/>
    <n v="28476.73"/>
    <x v="0"/>
    <s v="tier - 2"/>
    <x v="1"/>
    <n v="41"/>
  </r>
  <r>
    <s v="Id353"/>
    <s v="Meyer"/>
    <n v="36.67"/>
    <n v="10.210000000000001"/>
    <s v="No"/>
    <x v="0"/>
    <x v="0"/>
    <n v="0"/>
    <x v="1"/>
    <x v="0"/>
    <x v="0"/>
    <s v="16/Sep/1974"/>
    <n v="28468.92"/>
    <x v="0"/>
    <s v="tier - 1"/>
    <x v="1"/>
    <n v="50"/>
  </r>
  <r>
    <s v="Id354"/>
    <s v="Stack"/>
    <n v="27.645"/>
    <n v="4.6900000000000004"/>
    <s v="No"/>
    <x v="0"/>
    <x v="0"/>
    <n v="0"/>
    <x v="1"/>
    <x v="1"/>
    <x v="2"/>
    <s v="2/Dec/1977"/>
    <n v="28340.19"/>
    <x v="0"/>
    <s v="tier - 2"/>
    <x v="1"/>
    <n v="46"/>
  </r>
  <r>
    <s v="Id355"/>
    <s v="Sanchez Y Torres"/>
    <n v="22.72"/>
    <n v="5.71"/>
    <s v="No"/>
    <x v="0"/>
    <x v="0"/>
    <n v="0"/>
    <x v="0"/>
    <x v="2"/>
    <x v="1"/>
    <s v="24/Dec/1990"/>
    <n v="28302.33"/>
    <x v="0"/>
    <s v="tier - 2"/>
    <x v="3"/>
    <n v="33"/>
  </r>
  <r>
    <s v="Id356"/>
    <s v="Daniels"/>
    <n v="36.520000000000003"/>
    <n v="9.07"/>
    <s v="Yes"/>
    <x v="0"/>
    <x v="1"/>
    <n v="1"/>
    <x v="1"/>
    <x v="0"/>
    <x v="0"/>
    <s v="25/Nov/1963"/>
    <n v="28287.9"/>
    <x v="0"/>
    <s v="tier - 1"/>
    <x v="0"/>
    <n v="60"/>
  </r>
  <r>
    <s v="Id357"/>
    <s v="Pepp"/>
    <n v="33.96"/>
    <n v="4.99"/>
    <s v="No"/>
    <x v="0"/>
    <x v="0"/>
    <n v="0"/>
    <x v="0"/>
    <x v="0"/>
    <x v="2"/>
    <s v="6/Sep/1999"/>
    <n v="28245.34"/>
    <x v="0"/>
    <s v="tier - 3"/>
    <x v="3"/>
    <n v="25"/>
  </r>
  <r>
    <s v="Id358"/>
    <s v="Buechler"/>
    <n v="26.695"/>
    <n v="8.31"/>
    <s v="No"/>
    <x v="0"/>
    <x v="0"/>
    <n v="0"/>
    <x v="0"/>
    <x v="1"/>
    <x v="0"/>
    <s v="22/Nov/1960"/>
    <n v="28101.33"/>
    <x v="0"/>
    <s v="tier - 2"/>
    <x v="9"/>
    <n v="63"/>
  </r>
  <r>
    <s v="Id359"/>
    <s v="Buenting"/>
    <n v="18.45"/>
    <n v="5.07"/>
    <s v="Yes"/>
    <x v="0"/>
    <x v="0"/>
    <n v="0"/>
    <x v="0"/>
    <x v="3"/>
    <x v="2"/>
    <s v="29/Nov/1985"/>
    <n v="28006.94"/>
    <x v="0"/>
    <s v="tier - 2"/>
    <x v="3"/>
    <n v="38"/>
  </r>
  <r>
    <s v="Id360"/>
    <s v="Evans"/>
    <n v="33.18"/>
    <n v="4.79"/>
    <s v="No"/>
    <x v="0"/>
    <x v="0"/>
    <n v="0"/>
    <x v="0"/>
    <x v="0"/>
    <x v="2"/>
    <s v="21/Dec/1999"/>
    <n v="27980.77"/>
    <x v="0"/>
    <s v="tier - 1"/>
    <x v="3"/>
    <n v="24"/>
  </r>
  <r>
    <s v="Id361"/>
    <s v="Arcand"/>
    <n v="36.1"/>
    <n v="11.39"/>
    <s v="Yes"/>
    <x v="0"/>
    <x v="0"/>
    <n v="2"/>
    <x v="1"/>
    <x v="0"/>
    <x v="0"/>
    <s v="28/Jul/1961"/>
    <n v="27941.29"/>
    <x v="0"/>
    <s v="tier - 3"/>
    <x v="3"/>
    <n v="63"/>
  </r>
  <r>
    <s v="Id362"/>
    <s v="Kesack"/>
    <n v="22.77"/>
    <n v="6"/>
    <s v="No"/>
    <x v="0"/>
    <x v="0"/>
    <n v="0"/>
    <x v="0"/>
    <x v="2"/>
    <x v="1"/>
    <s v="4/Jun/1991"/>
    <n v="27931.11"/>
    <x v="0"/>
    <s v="tier - 3"/>
    <x v="3"/>
    <n v="33"/>
  </r>
  <r>
    <s v="Id363"/>
    <s v="Post"/>
    <n v="21.24"/>
    <n v="5.13"/>
    <s v="No"/>
    <x v="0"/>
    <x v="0"/>
    <n v="0"/>
    <x v="0"/>
    <x v="2"/>
    <x v="2"/>
    <s v="21/Nov/1989"/>
    <n v="27925.86"/>
    <x v="0"/>
    <s v="tier - 2"/>
    <x v="3"/>
    <n v="34"/>
  </r>
  <r>
    <s v="Id364"/>
    <s v="Dunne"/>
    <n v="17.600000000000001"/>
    <n v="5.26"/>
    <s v="Yes"/>
    <x v="0"/>
    <x v="0"/>
    <n v="0"/>
    <x v="0"/>
    <x v="3"/>
    <x v="2"/>
    <s v="4/Dec/1985"/>
    <n v="27849.94"/>
    <x v="0"/>
    <s v="tier - 1"/>
    <x v="3"/>
    <n v="38"/>
  </r>
  <r>
    <s v="Id365"/>
    <s v="Kilel"/>
    <n v="26.29"/>
    <n v="6.84"/>
    <s v="No"/>
    <x v="0"/>
    <x v="0"/>
    <n v="0"/>
    <x v="0"/>
    <x v="1"/>
    <x v="0"/>
    <s v="6/Jul/1960"/>
    <n v="27808.73"/>
    <x v="0"/>
    <s v="tier - 1"/>
    <x v="0"/>
    <n v="64"/>
  </r>
  <r>
    <s v="Id366"/>
    <s v="Nicholson"/>
    <n v="35.31"/>
    <n v="9.0399999999999991"/>
    <s v="No"/>
    <x v="0"/>
    <x v="0"/>
    <n v="0"/>
    <x v="1"/>
    <x v="0"/>
    <x v="0"/>
    <s v="6/Dec/2002"/>
    <n v="27724.29"/>
    <x v="0"/>
    <s v="tier - 3"/>
    <x v="0"/>
    <n v="21"/>
  </r>
  <r>
    <s v="Id367"/>
    <s v="Susmann"/>
    <n v="27.04"/>
    <n v="4.0999999999999996"/>
    <s v="No"/>
    <x v="0"/>
    <x v="0"/>
    <n v="1"/>
    <x v="0"/>
    <x v="1"/>
    <x v="2"/>
    <s v="3/Jul/1992"/>
    <n v="27696.11"/>
    <x v="0"/>
    <s v="tier - 2"/>
    <x v="3"/>
    <n v="32"/>
  </r>
  <r>
    <s v="Id368"/>
    <s v="Harsh"/>
    <n v="30.23"/>
    <n v="4.2300000000000004"/>
    <s v="Yes"/>
    <x v="0"/>
    <x v="1"/>
    <n v="1"/>
    <x v="0"/>
    <x v="0"/>
    <x v="2"/>
    <s v="7/Oct/1997"/>
    <n v="27625.17"/>
    <x v="0"/>
    <s v="tier - 1"/>
    <x v="3"/>
    <n v="27"/>
  </r>
  <r>
    <s v="Id369"/>
    <s v="Pocasangre"/>
    <n v="30.6"/>
    <n v="6.48"/>
    <s v="Yes"/>
    <x v="0"/>
    <x v="1"/>
    <n v="1"/>
    <x v="0"/>
    <x v="0"/>
    <x v="0"/>
    <s v="9/Sep/1997"/>
    <n v="27619.360000000001"/>
    <x v="1"/>
    <s v="tier - 3"/>
    <x v="3"/>
    <n v="27"/>
  </r>
  <r>
    <s v="Id370"/>
    <s v="Martinez Lopez"/>
    <n v="26.8"/>
    <n v="5.53"/>
    <s v="No"/>
    <x v="0"/>
    <x v="0"/>
    <n v="1"/>
    <x v="0"/>
    <x v="1"/>
    <x v="2"/>
    <s v="11/Jun/1992"/>
    <n v="27614.71"/>
    <x v="1"/>
    <s v="tier - 3"/>
    <x v="3"/>
    <n v="32"/>
  </r>
  <r>
    <s v="Id371"/>
    <s v="Riegel"/>
    <n v="16.86"/>
    <n v="4.07"/>
    <s v="Yes"/>
    <x v="0"/>
    <x v="0"/>
    <n v="0"/>
    <x v="0"/>
    <x v="3"/>
    <x v="2"/>
    <s v="6/Nov/1985"/>
    <n v="27598.93"/>
    <x v="1"/>
    <s v="tier - 1"/>
    <x v="3"/>
    <n v="39"/>
  </r>
  <r>
    <s v="Id372"/>
    <s v="Monson"/>
    <n v="16.3"/>
    <n v="5.51"/>
    <s v="No"/>
    <x v="0"/>
    <x v="0"/>
    <n v="1"/>
    <x v="0"/>
    <x v="3"/>
    <x v="2"/>
    <s v="22/Jul/1984"/>
    <n v="27534.53"/>
    <x v="1"/>
    <s v="tier - 2"/>
    <x v="3"/>
    <n v="40"/>
  </r>
  <r>
    <s v="Id373"/>
    <s v="Klubben"/>
    <n v="29.81"/>
    <n v="11.66"/>
    <s v="No"/>
    <x v="0"/>
    <x v="0"/>
    <n v="0"/>
    <x v="0"/>
    <x v="1"/>
    <x v="0"/>
    <s v="19/Oct/1965"/>
    <n v="27533.91"/>
    <x v="1"/>
    <s v="tier - 3"/>
    <x v="0"/>
    <n v="59"/>
  </r>
  <r>
    <s v="Id374"/>
    <s v="Mascaro"/>
    <n v="16.329999999999998"/>
    <n v="7.26"/>
    <s v="Yes"/>
    <x v="0"/>
    <x v="0"/>
    <n v="0"/>
    <x v="0"/>
    <x v="3"/>
    <x v="0"/>
    <s v="3/Oct/1981"/>
    <n v="27495.59"/>
    <x v="1"/>
    <s v="tier - 1"/>
    <x v="3"/>
    <n v="43"/>
  </r>
  <r>
    <s v="Id375"/>
    <s v="Norvell"/>
    <n v="16.37"/>
    <n v="4.79"/>
    <s v="Yes"/>
    <x v="0"/>
    <x v="0"/>
    <n v="0"/>
    <x v="0"/>
    <x v="3"/>
    <x v="2"/>
    <s v="5/Dec/1985"/>
    <n v="27432.73"/>
    <x v="1"/>
    <s v="tier - 1"/>
    <x v="3"/>
    <n v="38"/>
  </r>
  <r>
    <s v="Id376"/>
    <s v="Ornelas"/>
    <n v="22.42"/>
    <n v="4.68"/>
    <s v="Yes"/>
    <x v="0"/>
    <x v="0"/>
    <n v="1"/>
    <x v="1"/>
    <x v="2"/>
    <x v="2"/>
    <s v="15/Sep/1988"/>
    <n v="27375.9"/>
    <x v="1"/>
    <s v="tier - 3"/>
    <x v="5"/>
    <n v="36"/>
  </r>
  <r>
    <s v="Id377"/>
    <s v="Fitzpatrick"/>
    <n v="31.35"/>
    <n v="4.33"/>
    <s v="Yes"/>
    <x v="0"/>
    <x v="1"/>
    <n v="1"/>
    <x v="1"/>
    <x v="0"/>
    <x v="2"/>
    <s v="16/Oct/1969"/>
    <n v="27346.04"/>
    <x v="1"/>
    <s v="tier - 2"/>
    <x v="0"/>
    <n v="55"/>
  </r>
  <r>
    <s v="Id378"/>
    <s v="Bloomquist"/>
    <n v="31.9"/>
    <n v="11.89"/>
    <s v="No"/>
    <x v="0"/>
    <x v="0"/>
    <n v="0"/>
    <x v="1"/>
    <x v="0"/>
    <x v="0"/>
    <s v="6/Jun/1968"/>
    <n v="27322.73"/>
    <x v="1"/>
    <s v="tier - 2"/>
    <x v="0"/>
    <n v="56"/>
  </r>
  <r>
    <s v="Id379"/>
    <s v="Wick"/>
    <n v="30.6"/>
    <n v="5.24"/>
    <s v="No"/>
    <x v="0"/>
    <x v="0"/>
    <n v="0"/>
    <x v="0"/>
    <x v="0"/>
    <x v="2"/>
    <s v="2/Dec/1999"/>
    <n v="27236.959999999999"/>
    <x v="1"/>
    <s v="tier - 1"/>
    <x v="3"/>
    <n v="24"/>
  </r>
  <r>
    <s v="Id380"/>
    <s v="Zappala"/>
    <n v="28.975000000000001"/>
    <n v="7.63"/>
    <s v="No"/>
    <x v="0"/>
    <x v="0"/>
    <n v="0"/>
    <x v="0"/>
    <x v="1"/>
    <x v="0"/>
    <s v="21/Dec/1965"/>
    <n v="27218.44"/>
    <x v="1"/>
    <s v="tier - 1"/>
    <x v="6"/>
    <n v="58"/>
  </r>
  <r>
    <s v="Id381"/>
    <s v="Earle"/>
    <n v="24.86"/>
    <n v="8.92"/>
    <s v="Yes"/>
    <x v="0"/>
    <x v="0"/>
    <n v="2"/>
    <x v="1"/>
    <x v="2"/>
    <x v="0"/>
    <s v="2/Oct/1970"/>
    <n v="27117.99"/>
    <x v="1"/>
    <s v="tier - 2"/>
    <x v="0"/>
    <n v="54"/>
  </r>
  <r>
    <s v="Id382"/>
    <s v="Majewski"/>
    <n v="19.54"/>
    <n v="5.37"/>
    <s v="No"/>
    <x v="0"/>
    <x v="0"/>
    <n v="0"/>
    <x v="0"/>
    <x v="2"/>
    <x v="2"/>
    <s v="13/Dec/1990"/>
    <n v="27092.38"/>
    <x v="1"/>
    <s v="tier - 3"/>
    <x v="3"/>
    <n v="33"/>
  </r>
  <r>
    <s v="Id383"/>
    <s v="Apfelbaum"/>
    <n v="26.74"/>
    <n v="4.3099999999999996"/>
    <s v="No"/>
    <x v="0"/>
    <x v="0"/>
    <n v="0"/>
    <x v="0"/>
    <x v="1"/>
    <x v="2"/>
    <s v="2/Jul/1994"/>
    <n v="27080.639999999999"/>
    <x v="1"/>
    <s v="tier - 2"/>
    <x v="3"/>
    <n v="30"/>
  </r>
  <r>
    <s v="Id384"/>
    <s v="Graham"/>
    <n v="22.99"/>
    <n v="10.46"/>
    <s v="No"/>
    <x v="0"/>
    <x v="0"/>
    <n v="3"/>
    <x v="0"/>
    <x v="2"/>
    <x v="0"/>
    <s v="30/Jun/1958"/>
    <n v="27037.91"/>
    <x v="1"/>
    <s v="tier - 2"/>
    <x v="0"/>
    <n v="66"/>
  </r>
  <r>
    <s v="Id385"/>
    <s v="Whitacre"/>
    <n v="31.46"/>
    <n v="7.39"/>
    <s v="No"/>
    <x v="0"/>
    <x v="0"/>
    <n v="0"/>
    <x v="1"/>
    <x v="0"/>
    <x v="0"/>
    <s v="9/Jul/1960"/>
    <n v="27000.98"/>
    <x v="1"/>
    <s v="tier - 2"/>
    <x v="0"/>
    <n v="64"/>
  </r>
  <r>
    <s v="Id386"/>
    <s v="Wegener"/>
    <n v="30.86"/>
    <n v="6.18"/>
    <s v="No"/>
    <x v="1"/>
    <x v="0"/>
    <n v="2"/>
    <x v="0"/>
    <x v="0"/>
    <x v="1"/>
    <s v="9/Nov/2000"/>
    <n v="26936.98"/>
    <x v="1"/>
    <s v="tier - 3"/>
    <x v="3"/>
    <n v="24"/>
  </r>
  <r>
    <s v="Id387"/>
    <s v="Collie"/>
    <n v="31.96"/>
    <n v="8.86"/>
    <s v="No"/>
    <x v="0"/>
    <x v="0"/>
    <n v="0"/>
    <x v="0"/>
    <x v="0"/>
    <x v="0"/>
    <s v="17/Jun/2002"/>
    <n v="26927.69"/>
    <x v="1"/>
    <s v="tier - 2"/>
    <x v="3"/>
    <n v="22"/>
  </r>
  <r>
    <s v="Id388"/>
    <s v="Murphy"/>
    <n v="23.76"/>
    <n v="10.96"/>
    <s v="No"/>
    <x v="0"/>
    <x v="0"/>
    <n v="3"/>
    <x v="0"/>
    <x v="2"/>
    <x v="0"/>
    <s v="25/Dec/1958"/>
    <n v="26926.51"/>
    <x v="1"/>
    <s v="tier - 1"/>
    <x v="0"/>
    <n v="65"/>
  </r>
  <r>
    <s v="Id389"/>
    <s v="Butters"/>
    <n v="19.38"/>
    <n v="6.28"/>
    <s v="No"/>
    <x v="0"/>
    <x v="0"/>
    <n v="0"/>
    <x v="0"/>
    <x v="2"/>
    <x v="1"/>
    <s v="22/Aug/1991"/>
    <n v="26912.560000000001"/>
    <x v="1"/>
    <s v="tier - 2"/>
    <x v="3"/>
    <n v="33"/>
  </r>
  <r>
    <s v="Id390"/>
    <s v="Cook"/>
    <n v="16.21"/>
    <n v="6.29"/>
    <s v="Yes"/>
    <x v="0"/>
    <x v="0"/>
    <n v="1"/>
    <x v="0"/>
    <x v="3"/>
    <x v="1"/>
    <s v="22/Jul/1988"/>
    <n v="26607.89"/>
    <x v="1"/>
    <s v="tier - 1"/>
    <x v="3"/>
    <n v="36"/>
  </r>
  <r>
    <s v="Id391"/>
    <s v="Breen"/>
    <n v="32.54"/>
    <n v="4.0199999999999996"/>
    <s v="No"/>
    <x v="1"/>
    <x v="0"/>
    <n v="1"/>
    <x v="0"/>
    <x v="0"/>
    <x v="2"/>
    <s v="5/Sep/2004"/>
    <n v="26479.4"/>
    <x v="1"/>
    <s v="tier - 2"/>
    <x v="3"/>
    <n v="20"/>
  </r>
  <r>
    <s v="Id392"/>
    <s v="Fitzsimons"/>
    <n v="36.765000000000001"/>
    <n v="11.95"/>
    <s v="Yes"/>
    <x v="0"/>
    <x v="0"/>
    <n v="2"/>
    <x v="1"/>
    <x v="0"/>
    <x v="0"/>
    <s v="27/Aug/1970"/>
    <n v="26467.1"/>
    <x v="1"/>
    <s v="tier - 3"/>
    <x v="1"/>
    <n v="54"/>
  </r>
  <r>
    <s v="Id393"/>
    <s v="Houle"/>
    <n v="35.909999999999997"/>
    <n v="8.7100000000000009"/>
    <s v="No"/>
    <x v="0"/>
    <x v="0"/>
    <n v="0"/>
    <x v="1"/>
    <x v="0"/>
    <x v="0"/>
    <s v="21/Sep/1974"/>
    <n v="26392.26"/>
    <x v="1"/>
    <s v="tier - 2"/>
    <x v="2"/>
    <n v="50"/>
  </r>
  <r>
    <s v="Id394"/>
    <s v="Woodward"/>
    <n v="32.06"/>
    <n v="4.67"/>
    <s v="No"/>
    <x v="1"/>
    <x v="0"/>
    <n v="1"/>
    <x v="0"/>
    <x v="0"/>
    <x v="2"/>
    <s v="5/Dec/2004"/>
    <n v="26316.59"/>
    <x v="1"/>
    <s v="tier - 3"/>
    <x v="3"/>
    <n v="19"/>
  </r>
  <r>
    <s v="Id395"/>
    <s v="Ray"/>
    <n v="24.1"/>
    <n v="11.14"/>
    <s v="Yes"/>
    <x v="0"/>
    <x v="0"/>
    <n v="1"/>
    <x v="1"/>
    <x v="2"/>
    <x v="0"/>
    <s v="4/Jun/1975"/>
    <n v="26236.58"/>
    <x v="1"/>
    <s v="tier - 1"/>
    <x v="3"/>
    <n v="49"/>
  </r>
  <r>
    <s v="Id396"/>
    <s v="Jennings"/>
    <n v="27.1"/>
    <n v="9.0500000000000007"/>
    <s v="No"/>
    <x v="0"/>
    <x v="0"/>
    <n v="2"/>
    <x v="1"/>
    <x v="1"/>
    <x v="0"/>
    <s v="7/Jul/1973"/>
    <n v="26140.36"/>
    <x v="1"/>
    <s v="tier - 3"/>
    <x v="3"/>
    <n v="51"/>
  </r>
  <r>
    <s v="Id397"/>
    <s v="Fuller"/>
    <n v="24.42"/>
    <n v="11.31"/>
    <s v="No"/>
    <x v="0"/>
    <x v="0"/>
    <n v="0"/>
    <x v="0"/>
    <x v="2"/>
    <x v="0"/>
    <s v="11/Oct/2002"/>
    <n v="26125.67"/>
    <x v="1"/>
    <s v="tier - 1"/>
    <x v="0"/>
    <n v="22"/>
  </r>
  <r>
    <s v="Id398"/>
    <s v="Lovisek"/>
    <n v="26.695"/>
    <n v="4.68"/>
    <s v="Yes"/>
    <x v="0"/>
    <x v="0"/>
    <n v="2"/>
    <x v="0"/>
    <x v="1"/>
    <x v="2"/>
    <s v="9/Jul/1966"/>
    <n v="26109.33"/>
    <x v="1"/>
    <s v="tier - 3"/>
    <x v="1"/>
    <n v="58"/>
  </r>
  <r>
    <s v="Id399"/>
    <s v="Painter"/>
    <n v="27.79"/>
    <n v="6.05"/>
    <s v="Yes"/>
    <x v="1"/>
    <x v="0"/>
    <n v="1"/>
    <x v="0"/>
    <x v="1"/>
    <x v="1"/>
    <s v="26/Dec/2000"/>
    <n v="26026.97"/>
    <x v="1"/>
    <s v="tier - 3"/>
    <x v="3"/>
    <n v="23"/>
  </r>
  <r>
    <s v="Id400"/>
    <s v="Edwards"/>
    <n v="32.68"/>
    <n v="4.68"/>
    <s v="Yes"/>
    <x v="0"/>
    <x v="0"/>
    <n v="0"/>
    <x v="1"/>
    <x v="0"/>
    <x v="2"/>
    <s v="5/Jun/2001"/>
    <n v="26018.95"/>
    <x v="1"/>
    <s v="tier - 2"/>
    <x v="1"/>
    <n v="23"/>
  </r>
  <r>
    <s v="Id401"/>
    <s v="Liebl"/>
    <n v="26.4"/>
    <n v="9.5"/>
    <s v="Yes"/>
    <x v="0"/>
    <x v="0"/>
    <n v="2"/>
    <x v="1"/>
    <x v="1"/>
    <x v="0"/>
    <s v="3/Dec/1970"/>
    <n v="25992.82"/>
    <x v="1"/>
    <s v="tier - 2"/>
    <x v="0"/>
    <n v="53"/>
  </r>
  <r>
    <s v="Id402"/>
    <s v="Kasabian-Larson"/>
    <n v="23.655000000000001"/>
    <n v="10.84"/>
    <s v="Yes"/>
    <x v="0"/>
    <x v="1"/>
    <n v="1"/>
    <x v="0"/>
    <x v="2"/>
    <x v="0"/>
    <s v="21/Aug/1963"/>
    <n v="25678.78"/>
    <x v="1"/>
    <s v="tier - 3"/>
    <x v="1"/>
    <n v="61"/>
  </r>
  <r>
    <s v="Id403"/>
    <s v="Creamer"/>
    <n v="27.36"/>
    <n v="5.88"/>
    <s v="No"/>
    <x v="0"/>
    <x v="0"/>
    <n v="2"/>
    <x v="1"/>
    <x v="1"/>
    <x v="1"/>
    <s v="17/Jul/1972"/>
    <n v="25656.58"/>
    <x v="1"/>
    <s v="tier - 3"/>
    <x v="2"/>
    <n v="52"/>
  </r>
  <r>
    <s v="Id404"/>
    <s v="Kimbel"/>
    <n v="27.82"/>
    <n v="5.24"/>
    <s v="Yes"/>
    <x v="0"/>
    <x v="0"/>
    <n v="0"/>
    <x v="0"/>
    <x v="1"/>
    <x v="2"/>
    <s v="2/Aug/2001"/>
    <n v="25648.98"/>
    <x v="1"/>
    <s v="tier - 1"/>
    <x v="3"/>
    <n v="23"/>
  </r>
  <r>
    <s v="Id405"/>
    <s v="Livensparger"/>
    <n v="25.46"/>
    <n v="11.75"/>
    <s v="No"/>
    <x v="0"/>
    <x v="0"/>
    <n v="0"/>
    <x v="1"/>
    <x v="1"/>
    <x v="0"/>
    <s v="11/Dec/1968"/>
    <n v="25517.11"/>
    <x v="1"/>
    <s v="tier - 3"/>
    <x v="6"/>
    <n v="55"/>
  </r>
  <r>
    <s v="Id406"/>
    <s v="Grange"/>
    <n v="25.1"/>
    <n v="6.97"/>
    <s v="No"/>
    <x v="0"/>
    <x v="0"/>
    <n v="0"/>
    <x v="0"/>
    <x v="1"/>
    <x v="0"/>
    <s v="22/Aug/1968"/>
    <n v="25382.3"/>
    <x v="1"/>
    <s v="tier - 2"/>
    <x v="3"/>
    <n v="56"/>
  </r>
  <r>
    <s v="Id407"/>
    <s v="Nunlist"/>
    <n v="32.11"/>
    <n v="4.76"/>
    <s v="No"/>
    <x v="0"/>
    <x v="0"/>
    <n v="2"/>
    <x v="1"/>
    <x v="0"/>
    <x v="2"/>
    <s v="26/Sep/1972"/>
    <n v="25333.33"/>
    <x v="1"/>
    <s v="tier - 2"/>
    <x v="6"/>
    <n v="52"/>
  </r>
  <r>
    <s v="Id408"/>
    <s v="Cutter"/>
    <n v="29.8"/>
    <n v="8.24"/>
    <s v="Yes"/>
    <x v="0"/>
    <x v="0"/>
    <n v="1"/>
    <x v="0"/>
    <x v="1"/>
    <x v="0"/>
    <s v="14/Dec/1975"/>
    <n v="25309.49"/>
    <x v="1"/>
    <s v="tier - 1"/>
    <x v="3"/>
    <n v="48"/>
  </r>
  <r>
    <s v="Id409"/>
    <s v="Martin"/>
    <n v="24.01"/>
    <n v="4.76"/>
    <s v="No"/>
    <x v="0"/>
    <x v="0"/>
    <n v="1"/>
    <x v="0"/>
    <x v="2"/>
    <x v="2"/>
    <s v="24/Nov/1998"/>
    <n v="25127.22"/>
    <x v="1"/>
    <s v="tier - 3"/>
    <x v="3"/>
    <n v="25"/>
  </r>
  <r>
    <s v="Id410"/>
    <s v="Cooney"/>
    <n v="23.21"/>
    <n v="6.03"/>
    <s v="No"/>
    <x v="0"/>
    <x v="0"/>
    <n v="1"/>
    <x v="1"/>
    <x v="2"/>
    <x v="1"/>
    <s v="14/Jun/1998"/>
    <n v="25081.77"/>
    <x v="1"/>
    <s v="tier - 2"/>
    <x v="0"/>
    <n v="26"/>
  </r>
  <r>
    <s v="Id411"/>
    <s v="Bier"/>
    <n v="21.2"/>
    <n v="4.07"/>
    <s v="Yes"/>
    <x v="0"/>
    <x v="0"/>
    <n v="1"/>
    <x v="0"/>
    <x v="2"/>
    <x v="2"/>
    <s v="4/Dec/1995"/>
    <n v="25075.97"/>
    <x v="1"/>
    <s v="tier - 2"/>
    <x v="3"/>
    <n v="28"/>
  </r>
  <r>
    <s v="Id412"/>
    <s v="Muskopf"/>
    <n v="28.215"/>
    <n v="8.26"/>
    <s v="Yes"/>
    <x v="0"/>
    <x v="0"/>
    <n v="1"/>
    <x v="0"/>
    <x v="1"/>
    <x v="0"/>
    <s v="14/Nov/1975"/>
    <n v="24915.22"/>
    <x v="1"/>
    <s v="tier - 3"/>
    <x v="1"/>
    <n v="48"/>
  </r>
  <r>
    <s v="Id413"/>
    <s v="Sirak"/>
    <n v="38.094999999999999"/>
    <n v="4.76"/>
    <s v="No"/>
    <x v="0"/>
    <x v="0"/>
    <n v="1"/>
    <x v="1"/>
    <x v="0"/>
    <x v="2"/>
    <s v="14/Jun/1987"/>
    <n v="24915.05"/>
    <x v="1"/>
    <s v="tier - 1"/>
    <x v="2"/>
    <n v="37"/>
  </r>
  <r>
    <s v="Id414"/>
    <s v="Nelsen"/>
    <n v="22.61"/>
    <n v="6.13"/>
    <s v="Yes"/>
    <x v="0"/>
    <x v="1"/>
    <n v="1"/>
    <x v="0"/>
    <x v="2"/>
    <x v="1"/>
    <s v="23/Jul/1969"/>
    <n v="24873.38"/>
    <x v="1"/>
    <s v="tier - 1"/>
    <x v="2"/>
    <n v="55"/>
  </r>
  <r>
    <s v="Id415"/>
    <s v="Schallner"/>
    <n v="24.32"/>
    <n v="10.47"/>
    <s v="Yes"/>
    <x v="0"/>
    <x v="0"/>
    <n v="2"/>
    <x v="0"/>
    <x v="2"/>
    <x v="0"/>
    <s v="26/Nov/1970"/>
    <n v="24869.84"/>
    <x v="1"/>
    <s v="tier - 2"/>
    <x v="4"/>
    <n v="53"/>
  </r>
  <r>
    <s v="Id416"/>
    <s v="Dunlap"/>
    <n v="20.96"/>
    <n v="4.04"/>
    <s v="Yes"/>
    <x v="0"/>
    <x v="0"/>
    <n v="1"/>
    <x v="0"/>
    <x v="2"/>
    <x v="2"/>
    <s v="10/Jun/1995"/>
    <n v="24863.25"/>
    <x v="1"/>
    <s v="tier - 3"/>
    <x v="3"/>
    <n v="29"/>
  </r>
  <r>
    <s v="Id417"/>
    <s v="Messing"/>
    <n v="19.68"/>
    <n v="5.74"/>
    <s v="No"/>
    <x v="0"/>
    <x v="0"/>
    <n v="0"/>
    <x v="0"/>
    <x v="2"/>
    <x v="1"/>
    <s v="9/Sep/1994"/>
    <n v="24817.25"/>
    <x v="1"/>
    <s v="tier - 2"/>
    <x v="3"/>
    <n v="30"/>
  </r>
  <r>
    <s v="Id418"/>
    <s v="Bondell"/>
    <n v="18.100000000000001"/>
    <n v="6.33"/>
    <s v="No"/>
    <x v="0"/>
    <x v="0"/>
    <n v="1"/>
    <x v="0"/>
    <x v="3"/>
    <x v="1"/>
    <s v="11/Oct/1992"/>
    <n v="24795.040000000001"/>
    <x v="1"/>
    <s v="tier - 3"/>
    <x v="3"/>
    <n v="32"/>
  </r>
  <r>
    <s v="Id419"/>
    <s v="Gaughan"/>
    <n v="29.64"/>
    <n v="4.28"/>
    <s v="Yes"/>
    <x v="0"/>
    <x v="0"/>
    <n v="0"/>
    <x v="1"/>
    <x v="1"/>
    <x v="2"/>
    <s v="28/Aug/1996"/>
    <n v="24671.66"/>
    <x v="1"/>
    <s v="tier - 1"/>
    <x v="2"/>
    <n v="28"/>
  </r>
  <r>
    <s v="Id420"/>
    <s v="Gruman"/>
    <n v="25.3"/>
    <n v="9.4700000000000006"/>
    <s v="Yes"/>
    <x v="0"/>
    <x v="0"/>
    <n v="2"/>
    <x v="0"/>
    <x v="1"/>
    <x v="0"/>
    <s v="12/Jun/1970"/>
    <n v="24667.42"/>
    <x v="1"/>
    <s v="tier - 3"/>
    <x v="0"/>
    <n v="54"/>
  </r>
  <r>
    <s v="Id421"/>
    <s v="Whitlow"/>
    <n v="27.6"/>
    <n v="4.8499999999999996"/>
    <s v="Yes"/>
    <x v="0"/>
    <x v="0"/>
    <n v="0"/>
    <x v="1"/>
    <x v="1"/>
    <x v="2"/>
    <s v="12/Oct/1976"/>
    <n v="24603.05"/>
    <x v="1"/>
    <s v="tier - 2"/>
    <x v="3"/>
    <n v="48"/>
  </r>
  <r>
    <s v="Id422"/>
    <s v="Robinson"/>
    <n v="27.645"/>
    <n v="11.03"/>
    <s v="Yes"/>
    <x v="0"/>
    <x v="0"/>
    <n v="1"/>
    <x v="0"/>
    <x v="1"/>
    <x v="0"/>
    <s v="13/Jun/1975"/>
    <n v="24535.7"/>
    <x v="1"/>
    <s v="tier - 2"/>
    <x v="1"/>
    <n v="49"/>
  </r>
  <r>
    <s v="Id423"/>
    <s v="Sabo"/>
    <n v="27.6"/>
    <n v="5.22"/>
    <s v="No"/>
    <x v="0"/>
    <x v="0"/>
    <n v="2"/>
    <x v="0"/>
    <x v="1"/>
    <x v="2"/>
    <s v="14/Sep/1972"/>
    <n v="24520.26"/>
    <x v="1"/>
    <s v="tier - 3"/>
    <x v="3"/>
    <n v="52"/>
  </r>
  <r>
    <s v="Id424"/>
    <s v="Nazarian"/>
    <n v="25.08"/>
    <n v="9.52"/>
    <s v="Yes"/>
    <x v="0"/>
    <x v="0"/>
    <n v="2"/>
    <x v="1"/>
    <x v="1"/>
    <x v="0"/>
    <s v="21/Oct/1961"/>
    <n v="24513.09"/>
    <x v="1"/>
    <s v="tier - 2"/>
    <x v="0"/>
    <n v="63"/>
  </r>
  <r>
    <s v="Id425"/>
    <s v="Lerma"/>
    <n v="30.02"/>
    <n v="11.09"/>
    <s v="No"/>
    <x v="0"/>
    <x v="0"/>
    <n v="0"/>
    <x v="1"/>
    <x v="0"/>
    <x v="0"/>
    <s v="6/Jul/1968"/>
    <n v="24476.48"/>
    <x v="1"/>
    <s v="tier - 2"/>
    <x v="1"/>
    <n v="56"/>
  </r>
  <r>
    <s v="Id426"/>
    <s v="Dahl"/>
    <n v="27.36"/>
    <n v="9.4499999999999993"/>
    <s v="Yes"/>
    <x v="0"/>
    <x v="0"/>
    <n v="2"/>
    <x v="0"/>
    <x v="1"/>
    <x v="0"/>
    <s v="30/Nov/1970"/>
    <n v="24393.62"/>
    <x v="1"/>
    <s v="tier - 3"/>
    <x v="1"/>
    <n v="53"/>
  </r>
  <r>
    <s v="Id427"/>
    <s v="Surtees"/>
    <n v="22.2"/>
    <n v="5.51"/>
    <s v="No"/>
    <x v="0"/>
    <x v="0"/>
    <n v="0"/>
    <x v="0"/>
    <x v="2"/>
    <x v="2"/>
    <s v="7/Oct/1999"/>
    <n v="24387.74"/>
    <x v="1"/>
    <s v="tier - 1"/>
    <x v="3"/>
    <n v="25"/>
  </r>
  <r>
    <s v="Id428"/>
    <s v="Spetner"/>
    <n v="25.71"/>
    <n v="4.18"/>
    <s v="No"/>
    <x v="1"/>
    <x v="0"/>
    <n v="1"/>
    <x v="0"/>
    <x v="1"/>
    <x v="2"/>
    <s v="3/Aug/2004"/>
    <n v="24294.02"/>
    <x v="1"/>
    <s v="tier - 1"/>
    <x v="3"/>
    <n v="20"/>
  </r>
  <r>
    <s v="Id429"/>
    <s v="Brandon"/>
    <n v="41.91"/>
    <n v="5.98"/>
    <s v="Yes"/>
    <x v="0"/>
    <x v="0"/>
    <n v="1"/>
    <x v="1"/>
    <x v="0"/>
    <x v="1"/>
    <s v="16/Dec/1964"/>
    <n v="24227.34"/>
    <x v="1"/>
    <s v="tier - 1"/>
    <x v="0"/>
    <n v="59"/>
  </r>
  <r>
    <s v="Id430"/>
    <s v="Eley"/>
    <n v="25.85"/>
    <n v="10.16"/>
    <s v="No"/>
    <x v="0"/>
    <x v="0"/>
    <n v="0"/>
    <x v="0"/>
    <x v="1"/>
    <x v="0"/>
    <s v="10/Sep/1974"/>
    <n v="24180.93"/>
    <x v="1"/>
    <s v="tier - 1"/>
    <x v="0"/>
    <n v="50"/>
  </r>
  <r>
    <s v="Id431"/>
    <s v="Sedicum"/>
    <n v="23.844999999999999"/>
    <n v="11.71"/>
    <s v="No"/>
    <x v="0"/>
    <x v="0"/>
    <n v="2"/>
    <x v="0"/>
    <x v="2"/>
    <x v="0"/>
    <s v="13/Jun/1973"/>
    <n v="24106.91"/>
    <x v="1"/>
    <s v="tier - 2"/>
    <x v="2"/>
    <n v="51"/>
  </r>
  <r>
    <s v="Id432"/>
    <s v="Markle"/>
    <n v="30.59"/>
    <n v="5.23"/>
    <s v="No"/>
    <x v="0"/>
    <x v="1"/>
    <n v="1"/>
    <x v="1"/>
    <x v="0"/>
    <x v="2"/>
    <s v="30/Dec/2003"/>
    <n v="24059.68"/>
    <x v="1"/>
    <s v="tier - 2"/>
    <x v="1"/>
    <n v="20"/>
  </r>
  <r>
    <s v="Id433"/>
    <s v="Kunz"/>
    <n v="24.795000000000002"/>
    <n v="6.85"/>
    <s v="No"/>
    <x v="0"/>
    <x v="0"/>
    <n v="0"/>
    <x v="0"/>
    <x v="2"/>
    <x v="0"/>
    <s v="10/Jul/1971"/>
    <n v="23967.38"/>
    <x v="1"/>
    <s v="tier - 2"/>
    <x v="1"/>
    <n v="53"/>
  </r>
  <r>
    <s v="Id434"/>
    <s v="Wimert"/>
    <n v="24.13"/>
    <n v="7.05"/>
    <s v="Yes"/>
    <x v="0"/>
    <x v="0"/>
    <n v="2"/>
    <x v="0"/>
    <x v="2"/>
    <x v="0"/>
    <s v="8/Aug/1970"/>
    <n v="23887.66"/>
    <x v="1"/>
    <s v="tier - 3"/>
    <x v="1"/>
    <n v="54"/>
  </r>
  <r>
    <s v="Id435"/>
    <s v="Peterson"/>
    <n v="25.84"/>
    <n v="11.64"/>
    <s v="No"/>
    <x v="0"/>
    <x v="0"/>
    <n v="2"/>
    <x v="0"/>
    <x v="1"/>
    <x v="0"/>
    <s v="27/Jun/1973"/>
    <n v="23807.24"/>
    <x v="1"/>
    <s v="tier - 3"/>
    <x v="1"/>
    <n v="51"/>
  </r>
  <r>
    <s v="Id436"/>
    <s v="Mercier"/>
    <n v="28"/>
    <n v="10.52"/>
    <s v="No"/>
    <x v="0"/>
    <x v="0"/>
    <n v="0"/>
    <x v="0"/>
    <x v="1"/>
    <x v="0"/>
    <s v="2/Jun/1974"/>
    <n v="23568.27"/>
    <x v="1"/>
    <s v="tier - 2"/>
    <x v="3"/>
    <n v="50"/>
  </r>
  <r>
    <s v="Id437"/>
    <s v="Laurie"/>
    <n v="34.1"/>
    <n v="4.01"/>
    <s v="Yes"/>
    <x v="0"/>
    <x v="1"/>
    <n v="1"/>
    <x v="1"/>
    <x v="0"/>
    <x v="2"/>
    <s v="26/Aug/1983"/>
    <n v="23563.02"/>
    <x v="1"/>
    <s v="tier - 2"/>
    <x v="0"/>
    <n v="41"/>
  </r>
  <r>
    <s v="Id438"/>
    <s v="Sekaquaptewa"/>
    <n v="26.125"/>
    <n v="8.56"/>
    <s v="Yes"/>
    <x v="0"/>
    <x v="0"/>
    <n v="1"/>
    <x v="0"/>
    <x v="1"/>
    <x v="0"/>
    <s v="13/Nov/1975"/>
    <n v="23401.31"/>
    <x v="1"/>
    <s v="tier - 3"/>
    <x v="2"/>
    <n v="49"/>
  </r>
  <r>
    <s v="Id439"/>
    <s v="Frash"/>
    <n v="25.6"/>
    <n v="10.5"/>
    <s v="No"/>
    <x v="0"/>
    <x v="0"/>
    <n v="2"/>
    <x v="0"/>
    <x v="1"/>
    <x v="0"/>
    <s v="22/Oct/1973"/>
    <n v="23306.55"/>
    <x v="1"/>
    <s v="tier - 2"/>
    <x v="3"/>
    <n v="51"/>
  </r>
  <r>
    <s v="Id440"/>
    <s v="Bukowski"/>
    <n v="24.32"/>
    <n v="6.39"/>
    <s v="No"/>
    <x v="0"/>
    <x v="0"/>
    <n v="0"/>
    <x v="1"/>
    <x v="2"/>
    <x v="1"/>
    <s v="3/Oct/1994"/>
    <n v="23288.93"/>
    <x v="1"/>
    <s v="tier - 3"/>
    <x v="2"/>
    <n v="30"/>
  </r>
  <r>
    <s v="Id441"/>
    <s v="Sandahl"/>
    <n v="22.88"/>
    <n v="5.71"/>
    <s v="Yes"/>
    <x v="0"/>
    <x v="1"/>
    <n v="1"/>
    <x v="0"/>
    <x v="2"/>
    <x v="1"/>
    <s v="14/Nov/1969"/>
    <n v="23244.79"/>
    <x v="1"/>
    <s v="tier - 3"/>
    <x v="0"/>
    <n v="54"/>
  </r>
  <r>
    <s v="Id442"/>
    <s v="Speight"/>
    <n v="24.984999999999999"/>
    <n v="4.43"/>
    <s v="Yes"/>
    <x v="0"/>
    <x v="1"/>
    <n v="1"/>
    <x v="1"/>
    <x v="1"/>
    <x v="2"/>
    <s v="7/Aug/1997"/>
    <n v="23241.47"/>
    <x v="1"/>
    <s v="tier - 3"/>
    <x v="11"/>
    <n v="27"/>
  </r>
  <r>
    <s v="Id443"/>
    <s v="Lee"/>
    <n v="33.1"/>
    <n v="5.52"/>
    <s v="No"/>
    <x v="0"/>
    <x v="1"/>
    <n v="1"/>
    <x v="1"/>
    <x v="0"/>
    <x v="2"/>
    <s v="14/Dec/2003"/>
    <n v="23082.959999999999"/>
    <x v="1"/>
    <s v="tier - 2"/>
    <x v="3"/>
    <n v="20"/>
  </r>
  <r>
    <s v="Id444"/>
    <s v="Nielsen"/>
    <n v="27.83"/>
    <n v="9.1999999999999993"/>
    <s v="Yes"/>
    <x v="0"/>
    <x v="0"/>
    <n v="1"/>
    <x v="0"/>
    <x v="1"/>
    <x v="0"/>
    <s v="9/Sep/1975"/>
    <n v="23065.42"/>
    <x v="1"/>
    <s v="tier - 2"/>
    <x v="0"/>
    <n v="49"/>
  </r>
  <r>
    <s v="Id445"/>
    <s v="Zirdok"/>
    <n v="30.875"/>
    <n v="10.97"/>
    <s v="Yes"/>
    <x v="0"/>
    <x v="0"/>
    <n v="2"/>
    <x v="1"/>
    <x v="0"/>
    <x v="0"/>
    <s v="9/Nov/1970"/>
    <n v="23045.57"/>
    <x v="1"/>
    <s v="tier - 2"/>
    <x v="2"/>
    <n v="54"/>
  </r>
  <r>
    <s v="Id446"/>
    <s v="Crudale"/>
    <n v="27.265000000000001"/>
    <n v="4.25"/>
    <s v="No"/>
    <x v="0"/>
    <x v="1"/>
    <n v="1"/>
    <x v="1"/>
    <x v="1"/>
    <x v="2"/>
    <s v="25/Jul/2003"/>
    <n v="22493.66"/>
    <x v="1"/>
    <s v="tier - 1"/>
    <x v="1"/>
    <n v="21"/>
  </r>
  <r>
    <s v="Id447"/>
    <s v="Koopmans"/>
    <n v="26.7"/>
    <n v="5.23"/>
    <s v="No"/>
    <x v="0"/>
    <x v="1"/>
    <n v="1"/>
    <x v="0"/>
    <x v="1"/>
    <x v="2"/>
    <s v="14/Nov/1979"/>
    <n v="22478.6"/>
    <x v="2"/>
    <s v="tier - 2"/>
    <x v="3"/>
    <n v="44"/>
  </r>
  <r>
    <s v="Id448"/>
    <s v="Milani"/>
    <n v="29.925000000000001"/>
    <n v="5.96"/>
    <s v="Yes"/>
    <x v="0"/>
    <x v="1"/>
    <n v="1"/>
    <x v="0"/>
    <x v="0"/>
    <x v="1"/>
    <s v="21/Dec/1983"/>
    <n v="22462.04"/>
    <x v="2"/>
    <s v="tier - 1"/>
    <x v="9"/>
    <n v="40"/>
  </r>
  <r>
    <s v="Id449"/>
    <s v="Kelly"/>
    <n v="19.95"/>
    <n v="4.29"/>
    <s v="Yes"/>
    <x v="0"/>
    <x v="0"/>
    <n v="2"/>
    <x v="0"/>
    <x v="2"/>
    <x v="2"/>
    <s v="18/Aug/1966"/>
    <n v="22412.65"/>
    <x v="2"/>
    <s v="tier - 3"/>
    <x v="7"/>
    <n v="58"/>
  </r>
  <r>
    <s v="Id450"/>
    <s v="Finelli"/>
    <n v="24.225000000000001"/>
    <n v="4.09"/>
    <s v="No"/>
    <x v="0"/>
    <x v="0"/>
    <n v="0"/>
    <x v="1"/>
    <x v="2"/>
    <x v="2"/>
    <s v="26/Aug/1999"/>
    <n v="22395.74"/>
    <x v="2"/>
    <s v="tier - 2"/>
    <x v="2"/>
    <n v="25"/>
  </r>
  <r>
    <s v="Id451"/>
    <s v="Palmer"/>
    <n v="28.12"/>
    <n v="4.88"/>
    <s v="No"/>
    <x v="0"/>
    <x v="0"/>
    <n v="0"/>
    <x v="0"/>
    <x v="1"/>
    <x v="2"/>
    <s v="27/Dec/1982"/>
    <n v="22331.57"/>
    <x v="1"/>
    <s v="tier - 3"/>
    <x v="2"/>
    <n v="41"/>
  </r>
  <r>
    <s v="Id452"/>
    <s v="Wang"/>
    <n v="23.21"/>
    <n v="6.76"/>
    <s v="No"/>
    <x v="0"/>
    <x v="0"/>
    <n v="0"/>
    <x v="0"/>
    <x v="2"/>
    <x v="0"/>
    <s v="16/Jun/1971"/>
    <n v="22218.11"/>
    <x v="1"/>
    <s v="tier - 3"/>
    <x v="0"/>
    <n v="53"/>
  </r>
  <r>
    <s v="Id453"/>
    <s v="Beasley"/>
    <n v="23.98"/>
    <n v="10.67"/>
    <s v="No"/>
    <x v="0"/>
    <x v="0"/>
    <n v="0"/>
    <x v="1"/>
    <x v="2"/>
    <x v="0"/>
    <s v="24/Aug/1965"/>
    <n v="22192.44"/>
    <x v="2"/>
    <s v="tier - 1"/>
    <x v="0"/>
    <n v="59"/>
  </r>
  <r>
    <s v="Id454"/>
    <s v="Bedbury"/>
    <n v="30"/>
    <n v="6.21"/>
    <s v="No"/>
    <x v="0"/>
    <x v="0"/>
    <n v="0"/>
    <x v="0"/>
    <x v="0"/>
    <x v="1"/>
    <s v="12/Sep/1980"/>
    <n v="22144.03"/>
    <x v="1"/>
    <s v="tier - 2"/>
    <x v="3"/>
    <n v="44"/>
  </r>
  <r>
    <s v="Id455"/>
    <s v="Stemberger"/>
    <n v="17.350000000000001"/>
    <n v="5.03"/>
    <s v="Yes"/>
    <x v="0"/>
    <x v="0"/>
    <n v="0"/>
    <x v="0"/>
    <x v="3"/>
    <x v="2"/>
    <s v="28/Aug/2001"/>
    <n v="22097.62"/>
    <x v="2"/>
    <s v="tier - 1"/>
    <x v="3"/>
    <n v="23"/>
  </r>
  <r>
    <s v="Id456"/>
    <s v="Chebet"/>
    <n v="22.704999999999998"/>
    <n v="5.27"/>
    <s v="No"/>
    <x v="0"/>
    <x v="0"/>
    <n v="0"/>
    <x v="1"/>
    <x v="2"/>
    <x v="2"/>
    <s v="14/Oct/1989"/>
    <n v="21984.47"/>
    <x v="2"/>
    <s v="tier - 1"/>
    <x v="1"/>
    <n v="35"/>
  </r>
  <r>
    <s v="Id457"/>
    <s v="Muir"/>
    <n v="25.41"/>
    <n v="10.53"/>
    <s v="Yes"/>
    <x v="0"/>
    <x v="0"/>
    <n v="1"/>
    <x v="0"/>
    <x v="1"/>
    <x v="0"/>
    <s v="19/Dec/1975"/>
    <n v="21978.68"/>
    <x v="2"/>
    <s v="tier - 3"/>
    <x v="0"/>
    <n v="48"/>
  </r>
  <r>
    <s v="Id458"/>
    <s v="Yang"/>
    <n v="18.23"/>
    <n v="5.78"/>
    <s v="No"/>
    <x v="0"/>
    <x v="1"/>
    <n v="1"/>
    <x v="0"/>
    <x v="3"/>
    <x v="1"/>
    <s v="28/Sep/2003"/>
    <n v="21882.400000000001"/>
    <x v="1"/>
    <s v="tier - 1"/>
    <x v="3"/>
    <n v="21"/>
  </r>
  <r>
    <s v="Id459"/>
    <s v="Gravel"/>
    <n v="24.7"/>
    <n v="4.3600000000000003"/>
    <s v="No"/>
    <x v="0"/>
    <x v="1"/>
    <n v="1"/>
    <x v="0"/>
    <x v="2"/>
    <x v="2"/>
    <s v="17/Aug/1979"/>
    <n v="21880.82"/>
    <x v="2"/>
    <s v="tier - 1"/>
    <x v="1"/>
    <n v="45"/>
  </r>
  <r>
    <s v="Id460"/>
    <s v="Smith"/>
    <n v="37.4"/>
    <n v="9.7200000000000006"/>
    <s v="Yes"/>
    <x v="0"/>
    <x v="1"/>
    <n v="1"/>
    <x v="1"/>
    <x v="0"/>
    <x v="0"/>
    <s v="27/Aug/1963"/>
    <n v="21797"/>
    <x v="2"/>
    <s v="tier - 1"/>
    <x v="3"/>
    <n v="61"/>
  </r>
  <r>
    <s v="Id461"/>
    <s v="Williams"/>
    <n v="26.885000000000002"/>
    <n v="5.18"/>
    <s v="No"/>
    <x v="0"/>
    <x v="1"/>
    <n v="1"/>
    <x v="0"/>
    <x v="1"/>
    <x v="2"/>
    <s v="28/Sep/1979"/>
    <n v="21774.32"/>
    <x v="2"/>
    <s v="tier - 2"/>
    <x v="1"/>
    <n v="45"/>
  </r>
  <r>
    <s v="Id462"/>
    <s v="Meyer"/>
    <n v="25.27"/>
    <n v="5.29"/>
    <s v="No"/>
    <x v="0"/>
    <x v="1"/>
    <n v="1"/>
    <x v="0"/>
    <x v="1"/>
    <x v="2"/>
    <s v="20/Sep/1979"/>
    <n v="21771.34"/>
    <x v="2"/>
    <s v="tier - 1"/>
    <x v="2"/>
    <n v="45"/>
  </r>
  <r>
    <s v="Id463"/>
    <s v="Jamieson"/>
    <n v="23.655000000000001"/>
    <n v="4.8600000000000003"/>
    <s v="Yes"/>
    <x v="0"/>
    <x v="0"/>
    <n v="0"/>
    <x v="0"/>
    <x v="2"/>
    <x v="2"/>
    <s v="18/Jul/1976"/>
    <n v="21677.279999999999"/>
    <x v="2"/>
    <s v="tier - 1"/>
    <x v="1"/>
    <n v="48"/>
  </r>
  <r>
    <s v="Id464"/>
    <s v="Dufeal"/>
    <n v="55.05"/>
    <n v="7.66"/>
    <s v="No"/>
    <x v="0"/>
    <x v="0"/>
    <n v="0"/>
    <x v="1"/>
    <x v="0"/>
    <x v="0"/>
    <s v="16/Nov/1962"/>
    <n v="21661.16"/>
    <x v="1"/>
    <s v="tier - 2"/>
    <x v="1"/>
    <n v="61"/>
  </r>
  <r>
    <s v="Id465"/>
    <s v="Sansonetti"/>
    <n v="24.89"/>
    <n v="6.1"/>
    <s v="Yes"/>
    <x v="0"/>
    <x v="1"/>
    <n v="1"/>
    <x v="0"/>
    <x v="2"/>
    <x v="1"/>
    <s v="25/Dec/1983"/>
    <n v="21659.93"/>
    <x v="2"/>
    <s v="tier - 3"/>
    <x v="2"/>
    <n v="40"/>
  </r>
  <r>
    <s v="Id466"/>
    <s v="Koneazny"/>
    <n v="18.715"/>
    <n v="4.4400000000000004"/>
    <s v="No"/>
    <x v="0"/>
    <x v="0"/>
    <n v="0"/>
    <x v="1"/>
    <x v="2"/>
    <x v="2"/>
    <s v="12/Jun/1999"/>
    <n v="21595.38"/>
    <x v="1"/>
    <s v="tier - 3"/>
    <x v="1"/>
    <n v="25"/>
  </r>
  <r>
    <s v="Id467"/>
    <s v="Johnson"/>
    <n v="28.12"/>
    <n v="6.15"/>
    <s v="No"/>
    <x v="0"/>
    <x v="0"/>
    <n v="0"/>
    <x v="0"/>
    <x v="1"/>
    <x v="1"/>
    <s v="21/Nov/1990"/>
    <n v="21472.48"/>
    <x v="1"/>
    <s v="tier - 2"/>
    <x v="1"/>
    <n v="33"/>
  </r>
  <r>
    <s v="Id468"/>
    <s v="Glasson"/>
    <n v="26.6"/>
    <n v="4.53"/>
    <s v="No"/>
    <x v="0"/>
    <x v="0"/>
    <n v="0"/>
    <x v="0"/>
    <x v="1"/>
    <x v="2"/>
    <s v="4/Sep/1980"/>
    <n v="21348.71"/>
    <x v="1"/>
    <s v="tier - 1"/>
    <x v="1"/>
    <n v="44"/>
  </r>
  <r>
    <s v="Id469"/>
    <s v="Canitz"/>
    <n v="30.114999999999998"/>
    <n v="5.48"/>
    <s v="No"/>
    <x v="1"/>
    <x v="0"/>
    <n v="1"/>
    <x v="1"/>
    <x v="0"/>
    <x v="2"/>
    <s v="4/Aug/2004"/>
    <n v="21344.85"/>
    <x v="2"/>
    <s v="tier - 1"/>
    <x v="2"/>
    <n v="20"/>
  </r>
  <r>
    <s v="Id470"/>
    <s v="Li"/>
    <n v="24.605"/>
    <n v="5.48"/>
    <s v="No"/>
    <x v="0"/>
    <x v="0"/>
    <n v="0"/>
    <x v="0"/>
    <x v="2"/>
    <x v="2"/>
    <s v="10/Dec/1980"/>
    <n v="21259.38"/>
    <x v="2"/>
    <s v="tier - 3"/>
    <x v="9"/>
    <n v="43"/>
  </r>
  <r>
    <s v="Id471"/>
    <s v="Parsons"/>
    <n v="29.6"/>
    <n v="8.1"/>
    <s v="No"/>
    <x v="0"/>
    <x v="0"/>
    <n v="0"/>
    <x v="1"/>
    <x v="1"/>
    <x v="0"/>
    <s v="3/Sep/1974"/>
    <n v="21232.18"/>
    <x v="2"/>
    <s v="tier - 2"/>
    <x v="3"/>
    <n v="50"/>
  </r>
  <r>
    <s v="Id472"/>
    <s v="Raulli"/>
    <n v="24.42"/>
    <n v="7.16"/>
    <s v="No"/>
    <x v="0"/>
    <x v="0"/>
    <n v="0"/>
    <x v="0"/>
    <x v="2"/>
    <x v="0"/>
    <s v="14/Oct/1974"/>
    <n v="21223.68"/>
    <x v="2"/>
    <s v="tier - 2"/>
    <x v="0"/>
    <n v="50"/>
  </r>
  <r>
    <s v="Id473"/>
    <s v="Frome"/>
    <n v="20.9"/>
    <n v="4.55"/>
    <s v="Yes"/>
    <x v="0"/>
    <x v="1"/>
    <n v="1"/>
    <x v="0"/>
    <x v="2"/>
    <x v="2"/>
    <s v="26/Aug/1969"/>
    <n v="21195.82"/>
    <x v="2"/>
    <s v="tier - 1"/>
    <x v="0"/>
    <n v="55"/>
  </r>
  <r>
    <s v="Id474"/>
    <s v="Sevcik"/>
    <n v="22.895"/>
    <n v="6.03"/>
    <s v="No"/>
    <x v="0"/>
    <x v="0"/>
    <n v="0"/>
    <x v="0"/>
    <x v="2"/>
    <x v="1"/>
    <s v="23/Nov/1977"/>
    <n v="21098.55"/>
    <x v="2"/>
    <s v="tier - 3"/>
    <x v="1"/>
    <n v="46"/>
  </r>
  <r>
    <s v="Id475"/>
    <s v="Narang"/>
    <n v="28.3"/>
    <n v="5.47"/>
    <s v="Yes"/>
    <x v="0"/>
    <x v="1"/>
    <n v="1"/>
    <x v="0"/>
    <x v="1"/>
    <x v="2"/>
    <s v="2/Jul/1983"/>
    <n v="21082.16"/>
    <x v="2"/>
    <s v="tier - 2"/>
    <x v="3"/>
    <n v="41"/>
  </r>
  <r>
    <s v="Id476"/>
    <s v="Royston"/>
    <n v="54.3"/>
    <n v="4.1500000000000004"/>
    <s v="Yes"/>
    <x v="0"/>
    <x v="0"/>
    <n v="1"/>
    <x v="1"/>
    <x v="0"/>
    <x v="2"/>
    <s v="19/Nov/1964"/>
    <n v="20893.060000000001"/>
    <x v="1"/>
    <s v="tier - 3"/>
    <x v="1"/>
    <n v="59"/>
  </r>
  <r>
    <s v="Id477"/>
    <s v="Tieri"/>
    <n v="33.344999999999999"/>
    <n v="11.32"/>
    <s v="Yes"/>
    <x v="0"/>
    <x v="0"/>
    <n v="1"/>
    <x v="1"/>
    <x v="0"/>
    <x v="0"/>
    <s v="8/Dec/1975"/>
    <n v="20878.78"/>
    <x v="1"/>
    <s v="tier - 1"/>
    <x v="2"/>
    <n v="48"/>
  </r>
  <r>
    <s v="Id478"/>
    <s v="Whitney"/>
    <n v="33"/>
    <n v="9.51"/>
    <s v="Yes"/>
    <x v="0"/>
    <x v="0"/>
    <n v="0"/>
    <x v="1"/>
    <x v="0"/>
    <x v="0"/>
    <s v="8/Sep/1967"/>
    <n v="20781.490000000002"/>
    <x v="1"/>
    <s v="tier - 3"/>
    <x v="0"/>
    <n v="57"/>
  </r>
  <r>
    <s v="Id479"/>
    <s v="Wandzilak"/>
    <n v="28.024999999999999"/>
    <n v="7.67"/>
    <s v="Yes"/>
    <x v="0"/>
    <x v="0"/>
    <n v="1"/>
    <x v="0"/>
    <x v="1"/>
    <x v="0"/>
    <s v="4/Aug/1986"/>
    <n v="20773.63"/>
    <x v="1"/>
    <s v="tier - 3"/>
    <x v="6"/>
    <n v="38"/>
  </r>
  <r>
    <s v="Id480"/>
    <s v="Valenzona"/>
    <n v="28.69"/>
    <n v="6.23"/>
    <s v="No"/>
    <x v="0"/>
    <x v="0"/>
    <n v="1"/>
    <x v="0"/>
    <x v="1"/>
    <x v="1"/>
    <s v="14/Sep/1992"/>
    <n v="20745.990000000002"/>
    <x v="2"/>
    <s v="tier - 1"/>
    <x v="1"/>
    <n v="32"/>
  </r>
  <r>
    <s v="Id481"/>
    <s v="Young"/>
    <n v="40.28"/>
    <n v="8.9"/>
    <s v="No"/>
    <x v="0"/>
    <x v="0"/>
    <n v="0"/>
    <x v="1"/>
    <x v="0"/>
    <x v="0"/>
    <s v="1/Aug/1965"/>
    <n v="20709.02"/>
    <x v="2"/>
    <s v="tier - 2"/>
    <x v="9"/>
    <n v="59"/>
  </r>
  <r>
    <s v="Id482"/>
    <s v="Richards"/>
    <n v="37.299999999999997"/>
    <n v="7.79"/>
    <s v="Yes"/>
    <x v="0"/>
    <x v="0"/>
    <n v="0"/>
    <x v="1"/>
    <x v="0"/>
    <x v="0"/>
    <s v="17/Dec/1967"/>
    <n v="20630.28"/>
    <x v="1"/>
    <s v="tier - 3"/>
    <x v="3"/>
    <n v="56"/>
  </r>
  <r>
    <s v="Id483"/>
    <s v="Alexson"/>
    <n v="54.47"/>
    <n v="4.49"/>
    <s v="Yes"/>
    <x v="0"/>
    <x v="0"/>
    <n v="2"/>
    <x v="1"/>
    <x v="0"/>
    <x v="2"/>
    <s v="9/Jul/1966"/>
    <n v="20568.32"/>
    <x v="2"/>
    <s v="tier - 2"/>
    <x v="1"/>
    <n v="58"/>
  </r>
  <r>
    <s v="Id484"/>
    <s v="Wright"/>
    <n v="38.06"/>
    <n v="5.24"/>
    <s v="Yes"/>
    <x v="0"/>
    <x v="1"/>
    <n v="1"/>
    <x v="1"/>
    <x v="0"/>
    <x v="2"/>
    <s v="13/Oct/1969"/>
    <n v="20463"/>
    <x v="1"/>
    <s v="tier - 2"/>
    <x v="0"/>
    <n v="55"/>
  </r>
  <r>
    <s v="Id485"/>
    <s v="McKenna"/>
    <n v="51.47"/>
    <n v="9.6"/>
    <s v="No"/>
    <x v="0"/>
    <x v="0"/>
    <n v="0"/>
    <x v="1"/>
    <x v="0"/>
    <x v="0"/>
    <s v="18/Oct/1962"/>
    <n v="20446.849999999999"/>
    <x v="1"/>
    <s v="tier - 1"/>
    <x v="1"/>
    <n v="62"/>
  </r>
  <r>
    <s v="Id486"/>
    <s v="Sallade"/>
    <n v="29.8"/>
    <n v="5.78"/>
    <s v="Yes"/>
    <x v="0"/>
    <x v="0"/>
    <n v="0"/>
    <x v="1"/>
    <x v="1"/>
    <x v="1"/>
    <s v="12/Jul/1985"/>
    <n v="20420.599999999999"/>
    <x v="2"/>
    <s v="tier - 2"/>
    <x v="3"/>
    <n v="39"/>
  </r>
  <r>
    <s v="Id487"/>
    <s v="Argall"/>
    <n v="49.77"/>
    <n v="7.02"/>
    <s v="No"/>
    <x v="0"/>
    <x v="0"/>
    <n v="0"/>
    <x v="1"/>
    <x v="0"/>
    <x v="0"/>
    <s v="2/Jul/1962"/>
    <n v="20354.5"/>
    <x v="2"/>
    <s v="tier - 2"/>
    <x v="12"/>
    <n v="62"/>
  </r>
  <r>
    <s v="Id488"/>
    <s v="Patchell"/>
    <n v="25.555"/>
    <n v="4.09"/>
    <s v="Yes"/>
    <x v="0"/>
    <x v="0"/>
    <n v="0"/>
    <x v="0"/>
    <x v="1"/>
    <x v="2"/>
    <s v="17/Sep/1985"/>
    <n v="20296.86"/>
    <x v="2"/>
    <s v="tier - 1"/>
    <x v="2"/>
    <n v="39"/>
  </r>
  <r>
    <s v="Id489"/>
    <s v="Catoggio"/>
    <n v="29.64"/>
    <n v="4.93"/>
    <s v="No"/>
    <x v="0"/>
    <x v="1"/>
    <n v="1"/>
    <x v="1"/>
    <x v="1"/>
    <x v="2"/>
    <s v="7/Sep/1993"/>
    <n v="20277.810000000001"/>
    <x v="2"/>
    <s v="tier - 3"/>
    <x v="4"/>
    <n v="31"/>
  </r>
  <r>
    <s v="Id490"/>
    <s v="Adams"/>
    <n v="53.93"/>
    <n v="5.34"/>
    <s v="Yes"/>
    <x v="0"/>
    <x v="0"/>
    <n v="2"/>
    <x v="1"/>
    <x v="0"/>
    <x v="2"/>
    <s v="22/Aug/1966"/>
    <n v="20253.84"/>
    <x v="1"/>
    <s v="tier - 3"/>
    <x v="1"/>
    <n v="58"/>
  </r>
  <r>
    <s v="Id491"/>
    <s v="Windt"/>
    <n v="28.024999999999999"/>
    <n v="5.65"/>
    <s v="No"/>
    <x v="0"/>
    <x v="0"/>
    <n v="1"/>
    <x v="0"/>
    <x v="1"/>
    <x v="2"/>
    <s v="17/Oct/1987"/>
    <n v="20234.849999999999"/>
    <x v="1"/>
    <s v="tier - 3"/>
    <x v="1"/>
    <n v="37"/>
  </r>
  <r>
    <s v="Id492"/>
    <s v="Ryan"/>
    <n v="27.5"/>
    <n v="4.49"/>
    <s v="No"/>
    <x v="0"/>
    <x v="0"/>
    <n v="0"/>
    <x v="1"/>
    <x v="1"/>
    <x v="2"/>
    <s v="8/Jun/1994"/>
    <n v="20177.669999999998"/>
    <x v="1"/>
    <s v="tier - 1"/>
    <x v="3"/>
    <n v="30"/>
  </r>
  <r>
    <s v="Id493"/>
    <s v="Marion"/>
    <n v="21.8"/>
    <n v="10.55"/>
    <s v="No"/>
    <x v="0"/>
    <x v="0"/>
    <n v="0"/>
    <x v="0"/>
    <x v="2"/>
    <x v="0"/>
    <s v="9/Jul/2002"/>
    <n v="20167.34"/>
    <x v="2"/>
    <s v="tier - 3"/>
    <x v="3"/>
    <n v="22"/>
  </r>
  <r>
    <s v="Id494"/>
    <s v="Raffetto"/>
    <n v="26.41"/>
    <n v="4.92"/>
    <s v="Yes"/>
    <x v="0"/>
    <x v="1"/>
    <n v="1"/>
    <x v="0"/>
    <x v="1"/>
    <x v="2"/>
    <s v="6/Oct/1983"/>
    <n v="20149.32"/>
    <x v="1"/>
    <s v="tier - 1"/>
    <x v="4"/>
    <n v="41"/>
  </r>
  <r>
    <s v="Id495"/>
    <s v="Young"/>
    <n v="27.835000000000001"/>
    <n v="5.9"/>
    <s v="Yes"/>
    <x v="0"/>
    <x v="0"/>
    <n v="1"/>
    <x v="0"/>
    <x v="1"/>
    <x v="1"/>
    <s v="25/Jul/1988"/>
    <n v="20009.63"/>
    <x v="1"/>
    <s v="tier - 1"/>
    <x v="1"/>
    <n v="36"/>
  </r>
  <r>
    <s v="Id496"/>
    <s v="Oehlke"/>
    <n v="51.74"/>
    <n v="4.9800000000000004"/>
    <s v="Yes"/>
    <x v="0"/>
    <x v="0"/>
    <n v="2"/>
    <x v="1"/>
    <x v="0"/>
    <x v="2"/>
    <s v="10/Aug/1966"/>
    <n v="19995.29"/>
    <x v="0"/>
    <s v="tier - 3"/>
    <x v="12"/>
    <n v="58"/>
  </r>
  <r>
    <s v="Id497"/>
    <s v="Sudol"/>
    <n v="23.37"/>
    <n v="5.8"/>
    <s v="No"/>
    <x v="0"/>
    <x v="0"/>
    <n v="0"/>
    <x v="0"/>
    <x v="2"/>
    <x v="1"/>
    <s v="9/Oct/1980"/>
    <n v="19964.75"/>
    <x v="0"/>
    <s v="tier - 2"/>
    <x v="2"/>
    <n v="44"/>
  </r>
  <r>
    <s v="Id498"/>
    <s v="Van Es"/>
    <n v="29.7"/>
    <n v="6.21"/>
    <s v="Yes"/>
    <x v="0"/>
    <x v="1"/>
    <n v="1"/>
    <x v="0"/>
    <x v="1"/>
    <x v="1"/>
    <s v="18/Oct/1997"/>
    <n v="19933.46"/>
    <x v="0"/>
    <s v="tier - 3"/>
    <x v="3"/>
    <n v="27"/>
  </r>
  <r>
    <s v="Id499"/>
    <s v="Dolge"/>
    <n v="20.045000000000002"/>
    <n v="6.17"/>
    <s v="No"/>
    <x v="0"/>
    <x v="1"/>
    <n v="1"/>
    <x v="0"/>
    <x v="2"/>
    <x v="1"/>
    <s v="30/Oct/1979"/>
    <n v="19798.05"/>
    <x v="0"/>
    <s v="tier - 1"/>
    <x v="2"/>
    <n v="45"/>
  </r>
  <r>
    <s v="Id500"/>
    <s v="Marlier"/>
    <n v="27.83"/>
    <n v="5.36"/>
    <s v="No"/>
    <x v="0"/>
    <x v="0"/>
    <n v="2"/>
    <x v="1"/>
    <x v="1"/>
    <x v="2"/>
    <s v="14/Jun/1972"/>
    <n v="19749.38"/>
    <x v="0"/>
    <s v="tier - 3"/>
    <x v="0"/>
    <n v="52"/>
  </r>
  <r>
    <s v="Id501"/>
    <s v="Girard"/>
    <n v="28.93"/>
    <n v="5.2"/>
    <s v="No"/>
    <x v="0"/>
    <x v="0"/>
    <n v="0"/>
    <x v="0"/>
    <x v="1"/>
    <x v="2"/>
    <s v="8/Aug/1990"/>
    <n v="19719.689999999999"/>
    <x v="0"/>
    <s v="tier - 2"/>
    <x v="0"/>
    <n v="34"/>
  </r>
  <r>
    <s v="Id502"/>
    <s v="Lee"/>
    <n v="33.82"/>
    <n v="5.42"/>
    <s v="No"/>
    <x v="0"/>
    <x v="0"/>
    <n v="0"/>
    <x v="1"/>
    <x v="0"/>
    <x v="2"/>
    <s v="27/Aug/1994"/>
    <n v="19673.34"/>
    <x v="0"/>
    <s v="tier - 2"/>
    <x v="1"/>
    <n v="30"/>
  </r>
  <r>
    <s v="Id503"/>
    <s v="Hubbard"/>
    <n v="20.234999999999999"/>
    <n v="6.84"/>
    <s v="No"/>
    <x v="0"/>
    <x v="0"/>
    <n v="0"/>
    <x v="0"/>
    <x v="2"/>
    <x v="0"/>
    <s v="24/Sep/1978"/>
    <n v="19594.810000000001"/>
    <x v="0"/>
    <s v="tier - 1"/>
    <x v="2"/>
    <n v="46"/>
  </r>
  <r>
    <s v="Id504"/>
    <s v="Koester"/>
    <n v="49.2"/>
    <n v="10.9"/>
    <s v="Yes"/>
    <x v="0"/>
    <x v="1"/>
    <n v="1"/>
    <x v="1"/>
    <x v="0"/>
    <x v="0"/>
    <s v="14/Jul/1963"/>
    <n v="19551.34"/>
    <x v="0"/>
    <s v="tier - 3"/>
    <x v="1"/>
    <n v="61"/>
  </r>
  <r>
    <s v="Id505"/>
    <s v="Matthews"/>
    <n v="26.4"/>
    <n v="4.87"/>
    <s v="Yes"/>
    <x v="0"/>
    <x v="0"/>
    <n v="0"/>
    <x v="0"/>
    <x v="1"/>
    <x v="2"/>
    <s v="17/Sep/1985"/>
    <n v="19539.240000000002"/>
    <x v="0"/>
    <s v="tier - 1"/>
    <x v="0"/>
    <n v="39"/>
  </r>
  <r>
    <s v="Id506"/>
    <s v="Rubinich"/>
    <n v="28.38"/>
    <n v="6.07"/>
    <s v="No"/>
    <x v="0"/>
    <x v="0"/>
    <n v="1"/>
    <x v="0"/>
    <x v="1"/>
    <x v="1"/>
    <s v="19/Aug/1992"/>
    <n v="19521.97"/>
    <x v="0"/>
    <s v="tier - 2"/>
    <x v="0"/>
    <n v="32"/>
  </r>
  <r>
    <s v="Id507"/>
    <s v="Alban"/>
    <n v="24.64"/>
    <n v="4.33"/>
    <s v="No"/>
    <x v="0"/>
    <x v="0"/>
    <n v="0"/>
    <x v="0"/>
    <x v="2"/>
    <x v="2"/>
    <s v="8/Nov/1980"/>
    <n v="19515.54"/>
    <x v="0"/>
    <s v="tier - 1"/>
    <x v="0"/>
    <n v="44"/>
  </r>
  <r>
    <s v="Id508"/>
    <s v="Corcoran"/>
    <n v="39.71"/>
    <n v="5.83"/>
    <s v="No"/>
    <x v="0"/>
    <x v="0"/>
    <n v="1"/>
    <x v="1"/>
    <x v="0"/>
    <x v="1"/>
    <s v="30/Nov/1987"/>
    <n v="19496.72"/>
    <x v="0"/>
    <s v="tier - 3"/>
    <x v="9"/>
    <n v="36"/>
  </r>
  <r>
    <s v="Id509"/>
    <s v="Sargent"/>
    <n v="22.22"/>
    <n v="5.5"/>
    <s v="No"/>
    <x v="0"/>
    <x v="0"/>
    <n v="0"/>
    <x v="0"/>
    <x v="2"/>
    <x v="2"/>
    <s v="15/Dec/1982"/>
    <n v="19444.27"/>
    <x v="0"/>
    <s v="tier - 1"/>
    <x v="0"/>
    <n v="41"/>
  </r>
  <r>
    <s v="Id510"/>
    <s v="Watson"/>
    <n v="33.344999999999999"/>
    <n v="4.79"/>
    <s v="No"/>
    <x v="0"/>
    <x v="1"/>
    <n v="1"/>
    <x v="1"/>
    <x v="0"/>
    <x v="2"/>
    <s v="6/Sep/1993"/>
    <n v="19442.349999999999"/>
    <x v="0"/>
    <s v="tier - 3"/>
    <x v="1"/>
    <n v="31"/>
  </r>
  <r>
    <s v="Id511"/>
    <s v="Esponda"/>
    <n v="24.42"/>
    <n v="5.81"/>
    <s v="No"/>
    <x v="0"/>
    <x v="0"/>
    <n v="1"/>
    <x v="0"/>
    <x v="2"/>
    <x v="1"/>
    <s v="30/Jun/1987"/>
    <n v="19362"/>
    <x v="0"/>
    <s v="tier - 3"/>
    <x v="0"/>
    <n v="37"/>
  </r>
  <r>
    <s v="Id512"/>
    <s v="Krall"/>
    <n v="29.81"/>
    <n v="5.58"/>
    <s v="No"/>
    <x v="0"/>
    <x v="0"/>
    <n v="0"/>
    <x v="0"/>
    <x v="1"/>
    <x v="2"/>
    <s v="24/Aug/1991"/>
    <n v="19350.37"/>
    <x v="0"/>
    <s v="tier - 3"/>
    <x v="0"/>
    <n v="33"/>
  </r>
  <r>
    <s v="Id513"/>
    <s v="Poskin"/>
    <n v="51.18"/>
    <n v="4.4000000000000004"/>
    <s v="Yes"/>
    <x v="0"/>
    <x v="0"/>
    <n v="2"/>
    <x v="1"/>
    <x v="0"/>
    <x v="2"/>
    <s v="15/Nov/1966"/>
    <n v="19321.060000000001"/>
    <x v="0"/>
    <s v="tier - 1"/>
    <x v="1"/>
    <n v="57"/>
  </r>
  <r>
    <s v="Id514"/>
    <s v="Halfmann"/>
    <n v="51.37"/>
    <n v="8.18"/>
    <s v="Yes"/>
    <x v="0"/>
    <x v="0"/>
    <n v="0"/>
    <x v="1"/>
    <x v="0"/>
    <x v="0"/>
    <s v="29/Jul/1967"/>
    <n v="19259.96"/>
    <x v="0"/>
    <s v="tier - 1"/>
    <x v="1"/>
    <n v="57"/>
  </r>
  <r>
    <s v="Id515"/>
    <s v="Klapper"/>
    <n v="36.19"/>
    <n v="5.52"/>
    <s v="Yes"/>
    <x v="0"/>
    <x v="0"/>
    <n v="0"/>
    <x v="1"/>
    <x v="0"/>
    <x v="2"/>
    <s v="28/Dec/1985"/>
    <n v="19214.71"/>
    <x v="0"/>
    <s v="tier - 3"/>
    <x v="0"/>
    <n v="38"/>
  </r>
  <r>
    <s v="Id516"/>
    <s v="George"/>
    <n v="25.9"/>
    <n v="4.84"/>
    <s v="No"/>
    <x v="0"/>
    <x v="0"/>
    <n v="0"/>
    <x v="0"/>
    <x v="1"/>
    <x v="2"/>
    <s v="16/Sep/1991"/>
    <n v="19199.939999999999"/>
    <x v="0"/>
    <s v="tier - 3"/>
    <x v="3"/>
    <n v="33"/>
  </r>
  <r>
    <s v="Id517"/>
    <s v="Hicks"/>
    <n v="35.72"/>
    <n v="4.08"/>
    <s v="No"/>
    <x v="0"/>
    <x v="1"/>
    <n v="1"/>
    <x v="1"/>
    <x v="0"/>
    <x v="2"/>
    <s v="2/Jul/1979"/>
    <n v="19144.580000000002"/>
    <x v="0"/>
    <s v="tier - 1"/>
    <x v="2"/>
    <n v="45"/>
  </r>
  <r>
    <s v="Id518"/>
    <s v="Lockyer"/>
    <n v="27.94"/>
    <n v="4.4800000000000004"/>
    <s v="No"/>
    <x v="0"/>
    <x v="1"/>
    <n v="1"/>
    <x v="0"/>
    <x v="1"/>
    <x v="2"/>
    <s v="28/Sep/1993"/>
    <n v="19107.78"/>
    <x v="0"/>
    <s v="tier - 2"/>
    <x v="0"/>
    <n v="31"/>
  </r>
  <r>
    <s v="Id519"/>
    <s v="Byrnes"/>
    <n v="27.1"/>
    <n v="5.73"/>
    <s v="No"/>
    <x v="0"/>
    <x v="0"/>
    <n v="0"/>
    <x v="0"/>
    <x v="1"/>
    <x v="1"/>
    <s v="5/Jun/1989"/>
    <n v="19040.88"/>
    <x v="0"/>
    <s v="tier - 3"/>
    <x v="3"/>
    <n v="35"/>
  </r>
  <r>
    <s v="Id520"/>
    <s v="Norris"/>
    <n v="18.3"/>
    <n v="5.46"/>
    <s v="Yes"/>
    <x v="0"/>
    <x v="1"/>
    <n v="1"/>
    <x v="0"/>
    <x v="3"/>
    <x v="2"/>
    <s v="19/Dec/1983"/>
    <n v="19023.259999999998"/>
    <x v="0"/>
    <s v="tier - 3"/>
    <x v="3"/>
    <n v="40"/>
  </r>
  <r>
    <s v="Id521"/>
    <s v="Darda"/>
    <n v="25.3"/>
    <n v="5.0199999999999996"/>
    <s v="Yes"/>
    <x v="0"/>
    <x v="0"/>
    <n v="1"/>
    <x v="0"/>
    <x v="1"/>
    <x v="2"/>
    <s v="24/Oct/1988"/>
    <n v="18972.5"/>
    <x v="0"/>
    <s v="tier - 3"/>
    <x v="0"/>
    <n v="36"/>
  </r>
  <r>
    <s v="Id522"/>
    <s v="Otstot"/>
    <n v="38.83"/>
    <n v="6.36"/>
    <s v="No"/>
    <x v="0"/>
    <x v="0"/>
    <n v="1"/>
    <x v="1"/>
    <x v="0"/>
    <x v="1"/>
    <s v="30/Nov/1992"/>
    <n v="18963.169999999998"/>
    <x v="0"/>
    <s v="tier - 1"/>
    <x v="0"/>
    <n v="31"/>
  </r>
  <r>
    <s v="Id523"/>
    <s v="Bowley"/>
    <n v="27.6"/>
    <n v="5.36"/>
    <s v="No"/>
    <x v="0"/>
    <x v="0"/>
    <n v="1"/>
    <x v="1"/>
    <x v="1"/>
    <x v="2"/>
    <s v="6/Aug/1998"/>
    <n v="18955.22"/>
    <x v="0"/>
    <s v="tier - 3"/>
    <x v="3"/>
    <n v="26"/>
  </r>
  <r>
    <s v="Id524"/>
    <s v="Rogers"/>
    <n v="46.4"/>
    <n v="8.3699999999999992"/>
    <s v="Yes"/>
    <x v="0"/>
    <x v="1"/>
    <n v="1"/>
    <x v="1"/>
    <x v="0"/>
    <x v="0"/>
    <s v="20/Oct/1963"/>
    <n v="18954.560000000001"/>
    <x v="0"/>
    <s v="tier - 1"/>
    <x v="12"/>
    <n v="61"/>
  </r>
  <r>
    <s v="Id525"/>
    <s v="Mclaughlin"/>
    <n v="51.92"/>
    <n v="5.18"/>
    <s v="Yes"/>
    <x v="0"/>
    <x v="1"/>
    <n v="1"/>
    <x v="1"/>
    <x v="0"/>
    <x v="2"/>
    <s v="3/Aug/1969"/>
    <n v="18932.810000000001"/>
    <x v="0"/>
    <s v="tier - 3"/>
    <x v="1"/>
    <n v="55"/>
  </r>
  <r>
    <s v="Id526"/>
    <s v="Ziegler"/>
    <n v="32.395000000000003"/>
    <n v="5.68"/>
    <s v="Yes"/>
    <x v="0"/>
    <x v="0"/>
    <n v="1"/>
    <x v="1"/>
    <x v="0"/>
    <x v="2"/>
    <s v="27/Sep/1995"/>
    <n v="18903.490000000002"/>
    <x v="0"/>
    <s v="tier - 2"/>
    <x v="2"/>
    <n v="29"/>
  </r>
  <r>
    <s v="Id527"/>
    <s v="Hughey"/>
    <n v="46.19"/>
    <n v="7.31"/>
    <s v="Yes"/>
    <x v="0"/>
    <x v="1"/>
    <n v="1"/>
    <x v="1"/>
    <x v="0"/>
    <x v="0"/>
    <s v="6/Dec/1963"/>
    <n v="18883.330000000002"/>
    <x v="0"/>
    <s v="tier - 1"/>
    <x v="12"/>
    <n v="60"/>
  </r>
  <r>
    <s v="Id528"/>
    <s v="Knast"/>
    <n v="27.93"/>
    <n v="4.67"/>
    <s v="No"/>
    <x v="0"/>
    <x v="1"/>
    <n v="1"/>
    <x v="1"/>
    <x v="1"/>
    <x v="2"/>
    <s v="24/Jul/2003"/>
    <n v="18838.7"/>
    <x v="0"/>
    <s v="tier - 3"/>
    <x v="1"/>
    <n v="21"/>
  </r>
  <r>
    <s v="Id529"/>
    <s v="Stob"/>
    <n v="45.62"/>
    <n v="6.87"/>
    <s v="No"/>
    <x v="0"/>
    <x v="0"/>
    <n v="0"/>
    <x v="1"/>
    <x v="0"/>
    <x v="0"/>
    <s v="18/Dec/1962"/>
    <n v="18815.53"/>
    <x v="0"/>
    <s v="tier - 1"/>
    <x v="8"/>
    <n v="61"/>
  </r>
  <r>
    <s v="Id530"/>
    <s v="Jensen"/>
    <n v="35.31"/>
    <n v="5.87"/>
    <s v="No"/>
    <x v="0"/>
    <x v="1"/>
    <n v="1"/>
    <x v="1"/>
    <x v="0"/>
    <x v="1"/>
    <s v="15/Oct/1979"/>
    <n v="18806.150000000001"/>
    <x v="0"/>
    <s v="tier - 2"/>
    <x v="0"/>
    <n v="45"/>
  </r>
  <r>
    <s v="Id531"/>
    <s v="Mutter"/>
    <n v="30.4"/>
    <n v="4.07"/>
    <s v="Yes"/>
    <x v="0"/>
    <x v="0"/>
    <n v="1"/>
    <x v="1"/>
    <x v="0"/>
    <x v="2"/>
    <s v="28/Nov/1995"/>
    <n v="18804.75"/>
    <x v="0"/>
    <s v="tier - 1"/>
    <x v="1"/>
    <n v="28"/>
  </r>
  <r>
    <s v="Id532"/>
    <s v="Ahern"/>
    <n v="20.13"/>
    <n v="6.47"/>
    <s v="No"/>
    <x v="0"/>
    <x v="1"/>
    <n v="1"/>
    <x v="0"/>
    <x v="2"/>
    <x v="0"/>
    <s v="19/Nov/1979"/>
    <n v="18767.740000000002"/>
    <x v="0"/>
    <s v="tier - 1"/>
    <x v="0"/>
    <n v="44"/>
  </r>
  <r>
    <s v="Id533"/>
    <s v="Chviruk"/>
    <n v="23.655000000000001"/>
    <n v="5.14"/>
    <s v="No"/>
    <x v="0"/>
    <x v="0"/>
    <n v="1"/>
    <x v="0"/>
    <x v="2"/>
    <x v="2"/>
    <s v="27/Dec/1992"/>
    <n v="18765.88"/>
    <x v="0"/>
    <s v="tier - 2"/>
    <x v="1"/>
    <n v="31"/>
  </r>
  <r>
    <s v="Id534"/>
    <s v="Meehan"/>
    <n v="49.05"/>
    <n v="9.77"/>
    <s v="Yes"/>
    <x v="0"/>
    <x v="0"/>
    <n v="0"/>
    <x v="1"/>
    <x v="0"/>
    <x v="0"/>
    <s v="30/Aug/1967"/>
    <n v="18694.689999999999"/>
    <x v="0"/>
    <s v="tier - 1"/>
    <x v="8"/>
    <n v="57"/>
  </r>
  <r>
    <s v="Id535"/>
    <s v="Gammon"/>
    <n v="51.94"/>
    <n v="8.8000000000000007"/>
    <s v="Yes"/>
    <x v="0"/>
    <x v="0"/>
    <n v="2"/>
    <x v="1"/>
    <x v="0"/>
    <x v="0"/>
    <s v="17/Oct/1970"/>
    <n v="18682.740000000002"/>
    <x v="0"/>
    <s v="tier - 3"/>
    <x v="1"/>
    <n v="54"/>
  </r>
  <r>
    <s v="Id536"/>
    <s v="Lee"/>
    <n v="29.83"/>
    <n v="5.84"/>
    <s v="No"/>
    <x v="0"/>
    <x v="0"/>
    <n v="1"/>
    <x v="0"/>
    <x v="1"/>
    <x v="1"/>
    <s v="23/Sep/1998"/>
    <n v="18648.419999999998"/>
    <x v="0"/>
    <s v="tier - 1"/>
    <x v="9"/>
    <n v="26"/>
  </r>
  <r>
    <s v="Id537"/>
    <s v="Franco"/>
    <n v="22.6"/>
    <n v="10.43"/>
    <s v="Yes"/>
    <x v="0"/>
    <x v="0"/>
    <n v="1"/>
    <x v="0"/>
    <x v="2"/>
    <x v="0"/>
    <s v="12/Aug/1986"/>
    <n v="18608.259999999998"/>
    <x v="0"/>
    <s v="tier - 3"/>
    <x v="3"/>
    <n v="38"/>
  </r>
  <r>
    <s v="Id538"/>
    <s v="Patterson"/>
    <n v="46.69"/>
    <n v="4.25"/>
    <s v="Yes"/>
    <x v="0"/>
    <x v="0"/>
    <n v="1"/>
    <x v="1"/>
    <x v="0"/>
    <x v="2"/>
    <s v="26/Sep/1964"/>
    <n v="18443.11"/>
    <x v="0"/>
    <s v="tier - 2"/>
    <x v="1"/>
    <n v="60"/>
  </r>
  <r>
    <s v="Id539"/>
    <s v="Valdes"/>
    <n v="28.49"/>
    <n v="4.8899999999999997"/>
    <s v="No"/>
    <x v="0"/>
    <x v="0"/>
    <n v="0"/>
    <x v="0"/>
    <x v="1"/>
    <x v="2"/>
    <s v="15/Dec/1999"/>
    <n v="18328.240000000002"/>
    <x v="0"/>
    <s v="tier - 2"/>
    <x v="0"/>
    <n v="24"/>
  </r>
  <r>
    <s v="Id540"/>
    <s v="Craig"/>
    <n v="28.5"/>
    <n v="5.55"/>
    <s v="Yes"/>
    <x v="0"/>
    <x v="0"/>
    <n v="1"/>
    <x v="0"/>
    <x v="1"/>
    <x v="2"/>
    <s v="4/Jul/1995"/>
    <n v="18310.740000000002"/>
    <x v="0"/>
    <s v="tier - 3"/>
    <x v="1"/>
    <n v="29"/>
  </r>
  <r>
    <s v="Id541"/>
    <s v="Whipple"/>
    <n v="24.4"/>
    <n v="4.5199999999999996"/>
    <s v="No"/>
    <x v="0"/>
    <x v="0"/>
    <n v="1"/>
    <x v="0"/>
    <x v="2"/>
    <x v="2"/>
    <s v="25/Dec/1992"/>
    <n v="18259.22"/>
    <x v="0"/>
    <s v="tier - 3"/>
    <x v="3"/>
    <n v="31"/>
  </r>
  <r>
    <s v="Id542"/>
    <s v="Marton"/>
    <n v="29.15"/>
    <n v="4.45"/>
    <s v="Yes"/>
    <x v="0"/>
    <x v="0"/>
    <n v="1"/>
    <x v="0"/>
    <x v="1"/>
    <x v="2"/>
    <s v="3/Aug/1995"/>
    <n v="18246.5"/>
    <x v="0"/>
    <s v="tier - 1"/>
    <x v="0"/>
    <n v="29"/>
  </r>
  <r>
    <s v="Id543"/>
    <s v="Hildebrandt"/>
    <n v="27.28"/>
    <n v="4.72"/>
    <s v="No"/>
    <x v="1"/>
    <x v="0"/>
    <n v="1"/>
    <x v="0"/>
    <x v="1"/>
    <x v="2"/>
    <s v="10/Sep/2004"/>
    <n v="18223.45"/>
    <x v="0"/>
    <s v="tier - 3"/>
    <x v="0"/>
    <n v="20"/>
  </r>
  <r>
    <s v="Id544"/>
    <s v="Biggs"/>
    <n v="32.229999999999997"/>
    <n v="4.6500000000000004"/>
    <s v="Yes"/>
    <x v="0"/>
    <x v="1"/>
    <n v="1"/>
    <x v="1"/>
    <x v="0"/>
    <x v="2"/>
    <s v="15/Jun/1997"/>
    <n v="18218.16"/>
    <x v="0"/>
    <s v="tier - 1"/>
    <x v="0"/>
    <n v="27"/>
  </r>
  <r>
    <s v="Id545"/>
    <s v="Shigezumi"/>
    <n v="44.2"/>
    <n v="11.34"/>
    <s v="Yes"/>
    <x v="0"/>
    <x v="1"/>
    <n v="1"/>
    <x v="1"/>
    <x v="0"/>
    <x v="0"/>
    <s v="4/Jul/1963"/>
    <n v="18208.34"/>
    <x v="0"/>
    <s v="tier - 2"/>
    <x v="12"/>
    <n v="61"/>
  </r>
  <r>
    <s v="Id546"/>
    <s v="Meineke"/>
    <n v="29.734999999999999"/>
    <n v="4.53"/>
    <s v="No"/>
    <x v="0"/>
    <x v="1"/>
    <n v="1"/>
    <x v="1"/>
    <x v="1"/>
    <x v="2"/>
    <s v="12/Jul/1993"/>
    <n v="18157.88"/>
    <x v="0"/>
    <s v="tier - 1"/>
    <x v="1"/>
    <n v="31"/>
  </r>
  <r>
    <s v="Id547"/>
    <s v="Ludington"/>
    <n v="28.31"/>
    <n v="6.35"/>
    <s v="No"/>
    <x v="0"/>
    <x v="0"/>
    <n v="0"/>
    <x v="0"/>
    <x v="1"/>
    <x v="1"/>
    <s v="24/Oct/1999"/>
    <n v="18033.97"/>
    <x v="0"/>
    <s v="tier - 1"/>
    <x v="1"/>
    <n v="25"/>
  </r>
  <r>
    <s v="Id548"/>
    <s v="Perrich"/>
    <n v="46.62"/>
    <n v="8.51"/>
    <s v="No"/>
    <x v="0"/>
    <x v="0"/>
    <n v="0"/>
    <x v="1"/>
    <x v="0"/>
    <x v="0"/>
    <s v="17/Oct/1965"/>
    <n v="18031.189999999999"/>
    <x v="0"/>
    <s v="tier - 2"/>
    <x v="1"/>
    <n v="59"/>
  </r>
  <r>
    <s v="Id549"/>
    <s v="Cervantes"/>
    <n v="51.75"/>
    <n v="8.59"/>
    <s v="Yes"/>
    <x v="0"/>
    <x v="0"/>
    <n v="1"/>
    <x v="1"/>
    <x v="0"/>
    <x v="0"/>
    <s v="27/Jun/1975"/>
    <n v="18031.16"/>
    <x v="0"/>
    <s v="tier - 3"/>
    <x v="8"/>
    <n v="49"/>
  </r>
  <r>
    <s v="Id550"/>
    <s v="Andrews"/>
    <n v="25.7"/>
    <n v="4.13"/>
    <s v="Yes"/>
    <x v="0"/>
    <x v="0"/>
    <n v="0"/>
    <x v="0"/>
    <x v="1"/>
    <x v="2"/>
    <s v="28/Sep/2001"/>
    <n v="17942.11"/>
    <x v="0"/>
    <s v="tier - 2"/>
    <x v="3"/>
    <n v="23"/>
  </r>
  <r>
    <s v="Id551"/>
    <s v="Ruvalcaba"/>
    <n v="31.79"/>
    <n v="4.55"/>
    <s v="No"/>
    <x v="0"/>
    <x v="0"/>
    <n v="0"/>
    <x v="1"/>
    <x v="0"/>
    <x v="2"/>
    <s v="17/Oct/1977"/>
    <n v="17929.3"/>
    <x v="0"/>
    <s v="tier - 2"/>
    <x v="0"/>
    <n v="47"/>
  </r>
  <r>
    <s v="Id552"/>
    <s v="King"/>
    <n v="24.795000000000002"/>
    <n v="4.5199999999999996"/>
    <s v="No"/>
    <x v="0"/>
    <x v="0"/>
    <n v="0"/>
    <x v="0"/>
    <x v="2"/>
    <x v="2"/>
    <s v="4/Dec/1989"/>
    <n v="17904.53"/>
    <x v="0"/>
    <s v="tier - 2"/>
    <x v="6"/>
    <n v="34"/>
  </r>
  <r>
    <s v="Id553"/>
    <s v="Stone"/>
    <n v="53.98"/>
    <n v="5.07"/>
    <s v="No"/>
    <x v="0"/>
    <x v="1"/>
    <n v="1"/>
    <x v="1"/>
    <x v="0"/>
    <x v="2"/>
    <s v="12/Nov/1979"/>
    <n v="17882.669999999998"/>
    <x v="0"/>
    <s v="tier - 3"/>
    <x v="1"/>
    <n v="45"/>
  </r>
  <r>
    <s v="Id554"/>
    <s v="Campbell"/>
    <n v="41.325000000000003"/>
    <n v="4.04"/>
    <s v="Yes"/>
    <x v="0"/>
    <x v="1"/>
    <n v="1"/>
    <x v="1"/>
    <x v="0"/>
    <x v="2"/>
    <s v="26/Aug/1997"/>
    <n v="17878.900000000001"/>
    <x v="0"/>
    <s v="tier - 2"/>
    <x v="2"/>
    <n v="27"/>
  </r>
  <r>
    <s v="Id555"/>
    <s v="Asher"/>
    <n v="51.65"/>
    <n v="5.3"/>
    <s v="Yes"/>
    <x v="0"/>
    <x v="0"/>
    <n v="0"/>
    <x v="1"/>
    <x v="0"/>
    <x v="2"/>
    <s v="12/Dec/1976"/>
    <n v="17862.919999999998"/>
    <x v="0"/>
    <s v="tier - 2"/>
    <x v="1"/>
    <n v="47"/>
  </r>
  <r>
    <s v="Id556"/>
    <s v="Mazzotta"/>
    <n v="44.52"/>
    <n v="8.64"/>
    <s v="Yes"/>
    <x v="0"/>
    <x v="1"/>
    <n v="1"/>
    <x v="1"/>
    <x v="0"/>
    <x v="0"/>
    <s v="8/Dec/1963"/>
    <n v="17832.599999999999"/>
    <x v="0"/>
    <s v="tier - 2"/>
    <x v="1"/>
    <n v="60"/>
  </r>
  <r>
    <s v="Id557"/>
    <s v="Huttl"/>
    <n v="53.29"/>
    <n v="4.03"/>
    <s v="No"/>
    <x v="0"/>
    <x v="1"/>
    <n v="1"/>
    <x v="1"/>
    <x v="0"/>
    <x v="2"/>
    <s v="10/Oct/1979"/>
    <n v="17779.939999999999"/>
    <x v="0"/>
    <s v="tier - 2"/>
    <x v="1"/>
    <n v="45"/>
  </r>
  <r>
    <s v="Id558"/>
    <s v="Ferron"/>
    <n v="46.63"/>
    <n v="4.26"/>
    <s v="Yes"/>
    <x v="0"/>
    <x v="0"/>
    <n v="2"/>
    <x v="1"/>
    <x v="0"/>
    <x v="2"/>
    <s v="21/Jun/1966"/>
    <n v="17777.73"/>
    <x v="0"/>
    <s v="tier - 3"/>
    <x v="1"/>
    <n v="58"/>
  </r>
  <r>
    <s v="Id559"/>
    <s v="Colarusso"/>
    <n v="28.88"/>
    <n v="5.35"/>
    <s v="No"/>
    <x v="0"/>
    <x v="1"/>
    <n v="1"/>
    <x v="0"/>
    <x v="1"/>
    <x v="2"/>
    <s v="14/Jul/2003"/>
    <n v="17748.509999999998"/>
    <x v="0"/>
    <s v="tier - 1"/>
    <x v="1"/>
    <n v="21"/>
  </r>
  <r>
    <s v="Id560"/>
    <s v="Pearlman"/>
    <n v="23.98"/>
    <n v="4.9000000000000004"/>
    <s v="No"/>
    <x v="0"/>
    <x v="0"/>
    <n v="0"/>
    <x v="1"/>
    <x v="2"/>
    <x v="2"/>
    <s v="1/Jul/1994"/>
    <n v="17663.14"/>
    <x v="0"/>
    <s v="tier - 3"/>
    <x v="0"/>
    <n v="30"/>
  </r>
  <r>
    <s v="Id561"/>
    <s v="O'Mara"/>
    <n v="23.65"/>
    <n v="4.5"/>
    <s v="No"/>
    <x v="0"/>
    <x v="0"/>
    <n v="0"/>
    <x v="1"/>
    <x v="2"/>
    <x v="2"/>
    <s v="25/Oct/1990"/>
    <n v="17626.240000000002"/>
    <x v="0"/>
    <s v="tier - 3"/>
    <x v="0"/>
    <n v="34"/>
  </r>
  <r>
    <s v="Id562"/>
    <s v="Niska"/>
    <n v="49.09"/>
    <n v="8.3800000000000008"/>
    <s v="Yes"/>
    <x v="0"/>
    <x v="0"/>
    <n v="2"/>
    <x v="1"/>
    <x v="0"/>
    <x v="0"/>
    <s v="26/Jul/1970"/>
    <n v="17584.72"/>
    <x v="0"/>
    <s v="tier - 3"/>
    <x v="1"/>
    <n v="54"/>
  </r>
  <r>
    <s v="Id563"/>
    <s v="Schlich"/>
    <n v="28.024999999999999"/>
    <n v="7.03"/>
    <s v="No"/>
    <x v="0"/>
    <x v="0"/>
    <n v="0"/>
    <x v="0"/>
    <x v="1"/>
    <x v="0"/>
    <s v="25/Aug/2002"/>
    <n v="17560.38"/>
    <x v="0"/>
    <s v="tier - 1"/>
    <x v="1"/>
    <n v="22"/>
  </r>
  <r>
    <s v="Id564"/>
    <s v="Zidek"/>
    <n v="43.32"/>
    <n v="8.75"/>
    <s v="Yes"/>
    <x v="0"/>
    <x v="1"/>
    <n v="1"/>
    <x v="1"/>
    <x v="0"/>
    <x v="0"/>
    <s v="16/Nov/1963"/>
    <n v="17556.88"/>
    <x v="0"/>
    <s v="tier - 2"/>
    <x v="1"/>
    <n v="60"/>
  </r>
  <r>
    <s v="Id565"/>
    <s v="Ellgass"/>
    <n v="45.92"/>
    <n v="9.51"/>
    <s v="No"/>
    <x v="0"/>
    <x v="0"/>
    <n v="0"/>
    <x v="1"/>
    <x v="0"/>
    <x v="0"/>
    <s v="12/Jul/1968"/>
    <n v="17507.47"/>
    <x v="0"/>
    <s v="tier - 1"/>
    <x v="12"/>
    <n v="56"/>
  </r>
  <r>
    <s v="Id566"/>
    <s v="Lowe"/>
    <n v="44.03"/>
    <n v="9.36"/>
    <s v="No"/>
    <x v="0"/>
    <x v="0"/>
    <n v="0"/>
    <x v="1"/>
    <x v="0"/>
    <x v="0"/>
    <s v="16/Jun/1965"/>
    <n v="17505.650000000001"/>
    <x v="0"/>
    <s v="tier - 2"/>
    <x v="8"/>
    <n v="59"/>
  </r>
  <r>
    <s v="Id567"/>
    <s v="Malone"/>
    <n v="24.6"/>
    <n v="4.8099999999999996"/>
    <s v="No"/>
    <x v="0"/>
    <x v="0"/>
    <n v="0"/>
    <x v="0"/>
    <x v="2"/>
    <x v="2"/>
    <s v="29/Dec/1990"/>
    <n v="17496.310000000001"/>
    <x v="0"/>
    <s v="tier - 2"/>
    <x v="3"/>
    <n v="33"/>
  </r>
  <r>
    <s v="Id568"/>
    <s v="Dumke"/>
    <n v="49.15"/>
    <n v="8.08"/>
    <s v="No"/>
    <x v="0"/>
    <x v="0"/>
    <n v="0"/>
    <x v="1"/>
    <x v="0"/>
    <x v="0"/>
    <s v="8/Jun/1971"/>
    <n v="17479.53"/>
    <x v="0"/>
    <s v="tier - 1"/>
    <x v="1"/>
    <n v="53"/>
  </r>
  <r>
    <s v="Id569"/>
    <s v="Strong"/>
    <n v="28.31"/>
    <n v="6.29"/>
    <s v="No"/>
    <x v="0"/>
    <x v="1"/>
    <n v="1"/>
    <x v="0"/>
    <x v="1"/>
    <x v="1"/>
    <s v="2/Nov/2003"/>
    <n v="17468.98"/>
    <x v="1"/>
    <s v="tier - 1"/>
    <x v="1"/>
    <n v="21"/>
  </r>
  <r>
    <s v="Id570"/>
    <s v="Ferguson"/>
    <n v="22.99"/>
    <n v="6.29"/>
    <s v="No"/>
    <x v="0"/>
    <x v="0"/>
    <n v="1"/>
    <x v="0"/>
    <x v="2"/>
    <x v="1"/>
    <s v="18/Oct/1992"/>
    <n v="17361.77"/>
    <x v="1"/>
    <s v="tier - 1"/>
    <x v="1"/>
    <n v="32"/>
  </r>
  <r>
    <s v="Id571"/>
    <s v="Klein"/>
    <n v="29.07"/>
    <n v="5.12"/>
    <s v="No"/>
    <x v="0"/>
    <x v="1"/>
    <n v="1"/>
    <x v="0"/>
    <x v="1"/>
    <x v="2"/>
    <s v="1/Nov/2003"/>
    <n v="17352.68"/>
    <x v="1"/>
    <s v="tier - 3"/>
    <x v="1"/>
    <n v="21"/>
  </r>
  <r>
    <s v="Id572"/>
    <s v="Eusebio"/>
    <n v="42.02"/>
    <n v="9.9499999999999993"/>
    <s v="Yes"/>
    <x v="0"/>
    <x v="1"/>
    <n v="1"/>
    <x v="1"/>
    <x v="0"/>
    <x v="0"/>
    <s v="12/Jul/1963"/>
    <n v="17337.580000000002"/>
    <x v="1"/>
    <s v="tier - 3"/>
    <x v="8"/>
    <n v="61"/>
  </r>
  <r>
    <s v="Id573"/>
    <s v="Szolosi"/>
    <n v="49.07"/>
    <n v="9.08"/>
    <s v="Yes"/>
    <x v="0"/>
    <x v="0"/>
    <n v="1"/>
    <x v="1"/>
    <x v="0"/>
    <x v="0"/>
    <s v="25/Aug/1975"/>
    <n v="17253.43"/>
    <x v="1"/>
    <s v="tier - 3"/>
    <x v="12"/>
    <n v="49"/>
  </r>
  <r>
    <s v="Id574"/>
    <s v="Butler"/>
    <n v="19.8"/>
    <n v="4.82"/>
    <s v="No"/>
    <x v="0"/>
    <x v="0"/>
    <n v="0"/>
    <x v="0"/>
    <x v="2"/>
    <x v="2"/>
    <s v="22/Oct/1982"/>
    <n v="17179.52"/>
    <x v="1"/>
    <s v="tier - 1"/>
    <x v="0"/>
    <n v="42"/>
  </r>
  <r>
    <s v="Id575"/>
    <s v="Fukuchi"/>
    <n v="27.36"/>
    <n v="4.6500000000000004"/>
    <s v="No"/>
    <x v="1"/>
    <x v="0"/>
    <n v="1"/>
    <x v="0"/>
    <x v="1"/>
    <x v="2"/>
    <s v="18/Aug/2004"/>
    <n v="17178.68"/>
    <x v="1"/>
    <s v="tier - 2"/>
    <x v="9"/>
    <n v="20"/>
  </r>
  <r>
    <s v="Id576"/>
    <s v="Drucker"/>
    <n v="42.95"/>
    <n v="5.16"/>
    <s v="Yes"/>
    <x v="0"/>
    <x v="0"/>
    <n v="1"/>
    <x v="1"/>
    <x v="0"/>
    <x v="2"/>
    <s v="7/Jun/1964"/>
    <n v="17174.52"/>
    <x v="1"/>
    <s v="tier - 2"/>
    <x v="1"/>
    <n v="60"/>
  </r>
  <r>
    <s v="Id577"/>
    <s v="Aziz"/>
    <n v="42.66"/>
    <n v="10.44"/>
    <s v="No"/>
    <x v="0"/>
    <x v="0"/>
    <n v="0"/>
    <x v="1"/>
    <x v="0"/>
    <x v="0"/>
    <s v="16/Sep/1965"/>
    <n v="17172.27"/>
    <x v="1"/>
    <s v="tier - 2"/>
    <x v="12"/>
    <n v="59"/>
  </r>
  <r>
    <s v="Id578"/>
    <s v="Pak"/>
    <n v="33.630000000000003"/>
    <n v="5.69"/>
    <s v="No"/>
    <x v="0"/>
    <x v="0"/>
    <n v="1"/>
    <x v="1"/>
    <x v="0"/>
    <x v="2"/>
    <s v="3/Jun/1998"/>
    <n v="17128.43"/>
    <x v="1"/>
    <s v="tier - 3"/>
    <x v="4"/>
    <n v="26"/>
  </r>
  <r>
    <s v="Id579"/>
    <s v="Kieta"/>
    <n v="26.84"/>
    <n v="6.5"/>
    <s v="No"/>
    <x v="0"/>
    <x v="0"/>
    <n v="0"/>
    <x v="0"/>
    <x v="1"/>
    <x v="0"/>
    <s v="28/Jun/2002"/>
    <n v="17085.27"/>
    <x v="1"/>
    <s v="tier - 3"/>
    <x v="0"/>
    <n v="22"/>
  </r>
  <r>
    <s v="Id580"/>
    <s v="Velez"/>
    <n v="28.3"/>
    <n v="5.73"/>
    <s v="No"/>
    <x v="0"/>
    <x v="1"/>
    <n v="1"/>
    <x v="0"/>
    <x v="1"/>
    <x v="1"/>
    <s v="26/Dec/2003"/>
    <n v="17081.080000000002"/>
    <x v="1"/>
    <s v="tier - 2"/>
    <x v="3"/>
    <n v="20"/>
  </r>
  <r>
    <s v="Id581"/>
    <s v="Bussiere"/>
    <n v="27.06"/>
    <n v="5.74"/>
    <s v="Yes"/>
    <x v="0"/>
    <x v="0"/>
    <n v="0"/>
    <x v="0"/>
    <x v="1"/>
    <x v="1"/>
    <s v="10/Jun/1996"/>
    <n v="17043.34"/>
    <x v="1"/>
    <s v="tier - 3"/>
    <x v="0"/>
    <n v="28"/>
  </r>
  <r>
    <s v="Id582"/>
    <s v="McCartney"/>
    <n v="47.13"/>
    <n v="8.6999999999999993"/>
    <s v="No"/>
    <x v="0"/>
    <x v="0"/>
    <n v="0"/>
    <x v="1"/>
    <x v="0"/>
    <x v="0"/>
    <s v="22/Aug/1971"/>
    <n v="17016.009999999998"/>
    <x v="1"/>
    <s v="tier - 2"/>
    <x v="8"/>
    <n v="53"/>
  </r>
  <r>
    <s v="Id583"/>
    <s v="Bambauer"/>
    <n v="51.72"/>
    <n v="5.09"/>
    <s v="No"/>
    <x v="0"/>
    <x v="0"/>
    <n v="0"/>
    <x v="1"/>
    <x v="0"/>
    <x v="2"/>
    <s v="16/Jul/1980"/>
    <n v="16990.55"/>
    <x v="1"/>
    <s v="tier - 3"/>
    <x v="1"/>
    <n v="44"/>
  </r>
  <r>
    <s v="Id584"/>
    <s v="Mertz"/>
    <n v="48.59"/>
    <n v="5.57"/>
    <s v="No"/>
    <x v="0"/>
    <x v="0"/>
    <n v="0"/>
    <x v="1"/>
    <x v="0"/>
    <x v="2"/>
    <s v="25/Aug/1977"/>
    <n v="16921.09"/>
    <x v="1"/>
    <s v="tier - 3"/>
    <x v="8"/>
    <n v="47"/>
  </r>
  <r>
    <s v="Id585"/>
    <s v="Mason"/>
    <n v="45.18"/>
    <n v="10.87"/>
    <s v="No"/>
    <x v="0"/>
    <x v="0"/>
    <n v="0"/>
    <x v="1"/>
    <x v="0"/>
    <x v="0"/>
    <s v="21/Oct/1968"/>
    <n v="16903.5"/>
    <x v="1"/>
    <s v="tier - 3"/>
    <x v="1"/>
    <n v="56"/>
  </r>
  <r>
    <s v="Id586"/>
    <s v="Rotich"/>
    <n v="27.9"/>
    <n v="6.02"/>
    <s v="No"/>
    <x v="0"/>
    <x v="1"/>
    <n v="1"/>
    <x v="0"/>
    <x v="1"/>
    <x v="1"/>
    <s v="10/Sep/2003"/>
    <n v="16884.919999999998"/>
    <x v="1"/>
    <s v="tier - 2"/>
    <x v="3"/>
    <n v="21"/>
  </r>
  <r>
    <s v="Id587"/>
    <s v="Fetzer"/>
    <n v="51.33"/>
    <n v="7"/>
    <s v="No"/>
    <x v="0"/>
    <x v="0"/>
    <n v="0"/>
    <x v="1"/>
    <x v="0"/>
    <x v="0"/>
    <s v="8/Aug/1974"/>
    <n v="16841.32"/>
    <x v="1"/>
    <s v="tier - 3"/>
    <x v="3"/>
    <n v="50"/>
  </r>
  <r>
    <s v="Id588"/>
    <s v="Mattis"/>
    <n v="30.59"/>
    <n v="5.56"/>
    <s v="Yes"/>
    <x v="0"/>
    <x v="0"/>
    <n v="1"/>
    <x v="1"/>
    <x v="0"/>
    <x v="2"/>
    <s v="19/Oct/1995"/>
    <n v="16796.41"/>
    <x v="1"/>
    <s v="tier - 3"/>
    <x v="2"/>
    <n v="29"/>
  </r>
  <r>
    <s v="Id589"/>
    <s v="Cochran"/>
    <n v="39.229999999999997"/>
    <n v="8.4499999999999993"/>
    <s v="No"/>
    <x v="0"/>
    <x v="0"/>
    <n v="0"/>
    <x v="1"/>
    <x v="0"/>
    <x v="0"/>
    <s v="29/Jul/1962"/>
    <n v="16779.400000000001"/>
    <x v="1"/>
    <s v="tier - 2"/>
    <x v="12"/>
    <n v="62"/>
  </r>
  <r>
    <s v="Id590"/>
    <s v="Balinsky"/>
    <n v="19.094999999999999"/>
    <n v="6.19"/>
    <s v="No"/>
    <x v="0"/>
    <x v="0"/>
    <n v="0"/>
    <x v="0"/>
    <x v="2"/>
    <x v="1"/>
    <s v="23/Sep/1989"/>
    <n v="16776.3"/>
    <x v="1"/>
    <s v="tier - 2"/>
    <x v="2"/>
    <n v="35"/>
  </r>
  <r>
    <s v="Id591"/>
    <s v="Reilly"/>
    <n v="49.72"/>
    <n v="7.71"/>
    <s v="No"/>
    <x v="0"/>
    <x v="0"/>
    <n v="0"/>
    <x v="1"/>
    <x v="0"/>
    <x v="0"/>
    <s v="28/Aug/1974"/>
    <n v="16770.990000000002"/>
    <x v="1"/>
    <s v="tier - 1"/>
    <x v="1"/>
    <n v="50"/>
  </r>
  <r>
    <s v="Id592"/>
    <s v="Johnson"/>
    <n v="21.754999999999999"/>
    <n v="4.63"/>
    <s v="No"/>
    <x v="0"/>
    <x v="1"/>
    <n v="1"/>
    <x v="0"/>
    <x v="2"/>
    <x v="2"/>
    <s v="5/Nov/1993"/>
    <n v="16657.72"/>
    <x v="1"/>
    <s v="tier - 1"/>
    <x v="2"/>
    <n v="31"/>
  </r>
  <r>
    <s v="Id593"/>
    <s v="Petry"/>
    <n v="48.39"/>
    <n v="4.6100000000000003"/>
    <s v="No"/>
    <x v="0"/>
    <x v="0"/>
    <n v="0"/>
    <x v="1"/>
    <x v="0"/>
    <x v="2"/>
    <s v="25/Sep/1977"/>
    <n v="16631.61"/>
    <x v="1"/>
    <s v="tier - 1"/>
    <x v="1"/>
    <n v="47"/>
  </r>
  <r>
    <s v="Id594"/>
    <s v="Laleman"/>
    <n v="47.15"/>
    <n v="9.5299999999999994"/>
    <s v="Yes"/>
    <x v="0"/>
    <x v="0"/>
    <n v="1"/>
    <x v="1"/>
    <x v="0"/>
    <x v="0"/>
    <s v="24/Jul/1975"/>
    <n v="16602.18"/>
    <x v="1"/>
    <s v="tier - 1"/>
    <x v="12"/>
    <n v="49"/>
  </r>
  <r>
    <s v="Id595"/>
    <s v="Colby"/>
    <n v="47.59"/>
    <n v="11.43"/>
    <s v="Yes"/>
    <x v="0"/>
    <x v="0"/>
    <n v="2"/>
    <x v="1"/>
    <x v="0"/>
    <x v="0"/>
    <s v="10/Jul/1970"/>
    <n v="16600.16"/>
    <x v="1"/>
    <s v="tier - 2"/>
    <x v="3"/>
    <n v="54"/>
  </r>
  <r>
    <s v="Id596"/>
    <s v="Wathke"/>
    <n v="39.81"/>
    <n v="7.65"/>
    <s v="Yes"/>
    <x v="0"/>
    <x v="1"/>
    <n v="1"/>
    <x v="1"/>
    <x v="0"/>
    <x v="0"/>
    <s v="25/Jun/1963"/>
    <n v="16587.96"/>
    <x v="1"/>
    <s v="tier - 2"/>
    <x v="8"/>
    <n v="61"/>
  </r>
  <r>
    <s v="Id597"/>
    <s v="Daly"/>
    <n v="31.02"/>
    <n v="5.87"/>
    <s v="Yes"/>
    <x v="0"/>
    <x v="0"/>
    <n v="0"/>
    <x v="1"/>
    <x v="0"/>
    <x v="1"/>
    <s v="25/Jun/2001"/>
    <n v="16586.5"/>
    <x v="1"/>
    <s v="tier - 1"/>
    <x v="0"/>
    <n v="23"/>
  </r>
  <r>
    <s v="Id598"/>
    <s v="Dillon"/>
    <n v="24.75"/>
    <n v="4.3600000000000003"/>
    <s v="Yes"/>
    <x v="0"/>
    <x v="0"/>
    <n v="1"/>
    <x v="0"/>
    <x v="2"/>
    <x v="2"/>
    <s v="23/Dec/1995"/>
    <n v="16577.78"/>
    <x v="1"/>
    <s v="tier - 1"/>
    <x v="0"/>
    <n v="28"/>
  </r>
  <r>
    <s v="Id599"/>
    <s v="Pontes"/>
    <n v="30.114999999999998"/>
    <n v="10.119999999999999"/>
    <s v="No"/>
    <x v="0"/>
    <x v="0"/>
    <n v="3"/>
    <x v="1"/>
    <x v="0"/>
    <x v="0"/>
    <s v="10/Oct/1958"/>
    <n v="16455.71"/>
    <x v="1"/>
    <s v="tier - 2"/>
    <x v="1"/>
    <n v="66"/>
  </r>
  <r>
    <s v="Id600"/>
    <s v="Spies"/>
    <n v="26.03"/>
    <n v="4.01"/>
    <s v="No"/>
    <x v="0"/>
    <x v="1"/>
    <n v="1"/>
    <x v="0"/>
    <x v="1"/>
    <x v="2"/>
    <s v="20/Dec/2003"/>
    <n v="16450.89"/>
    <x v="1"/>
    <s v="tier - 1"/>
    <x v="1"/>
    <n v="20"/>
  </r>
  <r>
    <s v="Id601"/>
    <s v="Greig"/>
    <n v="20.045000000000002"/>
    <n v="4.7699999999999996"/>
    <s v="Yes"/>
    <x v="0"/>
    <x v="0"/>
    <n v="1"/>
    <x v="0"/>
    <x v="2"/>
    <x v="2"/>
    <s v="28/Sep/1995"/>
    <n v="16420.490000000002"/>
    <x v="1"/>
    <s v="tier - 3"/>
    <x v="1"/>
    <n v="29"/>
  </r>
  <r>
    <s v="Id602"/>
    <s v="Scott"/>
    <n v="40.24"/>
    <n v="6.83"/>
    <s v="No"/>
    <x v="0"/>
    <x v="0"/>
    <n v="0"/>
    <x v="1"/>
    <x v="0"/>
    <x v="0"/>
    <s v="5/Dec/1965"/>
    <n v="16351.42"/>
    <x v="1"/>
    <s v="tier - 3"/>
    <x v="12"/>
    <n v="58"/>
  </r>
  <r>
    <s v="Id603"/>
    <s v="Erlandson"/>
    <n v="43.15"/>
    <n v="6.14"/>
    <s v="Yes"/>
    <x v="0"/>
    <x v="1"/>
    <n v="1"/>
    <x v="1"/>
    <x v="0"/>
    <x v="1"/>
    <s v="8/Aug/1969"/>
    <n v="16311.05"/>
    <x v="1"/>
    <s v="tier - 3"/>
    <x v="12"/>
    <n v="55"/>
  </r>
  <r>
    <s v="Id604"/>
    <s v="Autrey"/>
    <n v="27.7"/>
    <n v="5.6"/>
    <s v="No"/>
    <x v="0"/>
    <x v="1"/>
    <n v="1"/>
    <x v="0"/>
    <x v="1"/>
    <x v="2"/>
    <s v="24/Aug/2003"/>
    <n v="16297.85"/>
    <x v="1"/>
    <s v="tier - 3"/>
    <x v="3"/>
    <n v="21"/>
  </r>
  <r>
    <s v="Id605"/>
    <s v="Alleman"/>
    <n v="45.68"/>
    <n v="4.8"/>
    <s v="No"/>
    <x v="0"/>
    <x v="0"/>
    <n v="2"/>
    <x v="1"/>
    <x v="0"/>
    <x v="2"/>
    <s v="30/Jul/1972"/>
    <n v="16267.32"/>
    <x v="1"/>
    <s v="tier - 2"/>
    <x v="8"/>
    <n v="52"/>
  </r>
  <r>
    <s v="Id606"/>
    <s v="Michalski"/>
    <n v="27.3"/>
    <n v="11.89"/>
    <s v="No"/>
    <x v="0"/>
    <x v="0"/>
    <n v="0"/>
    <x v="0"/>
    <x v="1"/>
    <x v="0"/>
    <s v="8/Sep/2002"/>
    <n v="16232.85"/>
    <x v="1"/>
    <s v="tier - 1"/>
    <x v="3"/>
    <n v="22"/>
  </r>
  <r>
    <s v="Id607"/>
    <s v="Grillo"/>
    <n v="54.45"/>
    <n v="4.7300000000000004"/>
    <s v="Yes"/>
    <x v="0"/>
    <x v="0"/>
    <n v="1"/>
    <x v="1"/>
    <x v="0"/>
    <x v="2"/>
    <s v="21/Aug/1988"/>
    <n v="16205.88"/>
    <x v="1"/>
    <s v="tier - 1"/>
    <x v="1"/>
    <n v="36"/>
  </r>
  <r>
    <s v="Id608"/>
    <s v="Coronado"/>
    <n v="54.43"/>
    <n v="4.6100000000000003"/>
    <s v="Yes"/>
    <x v="0"/>
    <x v="0"/>
    <n v="1"/>
    <x v="1"/>
    <x v="0"/>
    <x v="2"/>
    <s v="6/Aug/1988"/>
    <n v="16199.1"/>
    <x v="1"/>
    <s v="tier - 2"/>
    <x v="1"/>
    <n v="36"/>
  </r>
  <r>
    <s v="Id609"/>
    <s v="Dewine"/>
    <n v="48.01"/>
    <n v="7.3"/>
    <s v="No"/>
    <x v="0"/>
    <x v="0"/>
    <n v="0"/>
    <x v="1"/>
    <x v="0"/>
    <x v="0"/>
    <s v="11/Sep/1974"/>
    <n v="16190.97"/>
    <x v="1"/>
    <s v="tier - 3"/>
    <x v="1"/>
    <n v="50"/>
  </r>
  <r>
    <s v="Id610"/>
    <s v="Carman"/>
    <n v="48.32"/>
    <n v="5.88"/>
    <s v="No"/>
    <x v="0"/>
    <x v="0"/>
    <n v="0"/>
    <x v="1"/>
    <x v="0"/>
    <x v="1"/>
    <s v="6/Jul/1982"/>
    <n v="16152.04"/>
    <x v="1"/>
    <s v="tier - 1"/>
    <x v="12"/>
    <n v="42"/>
  </r>
  <r>
    <s v="Id611"/>
    <s v="Neems"/>
    <n v="22.895"/>
    <n v="4.0599999999999996"/>
    <s v="No"/>
    <x v="0"/>
    <x v="1"/>
    <n v="1"/>
    <x v="0"/>
    <x v="2"/>
    <x v="2"/>
    <s v="12/Dec/1993"/>
    <n v="16138.76"/>
    <x v="1"/>
    <s v="tier - 3"/>
    <x v="6"/>
    <n v="30"/>
  </r>
  <r>
    <s v="Id612"/>
    <s v="Pesyna"/>
    <n v="54.85"/>
    <n v="4.9000000000000004"/>
    <s v="No"/>
    <x v="0"/>
    <x v="0"/>
    <n v="1"/>
    <x v="1"/>
    <x v="0"/>
    <x v="2"/>
    <s v="6/Oct/1987"/>
    <n v="16122.65"/>
    <x v="1"/>
    <s v="tier - 1"/>
    <x v="3"/>
    <n v="37"/>
  </r>
  <r>
    <s v="Id613"/>
    <s v="Meling"/>
    <n v="21.85"/>
    <n v="5.52"/>
    <s v="No"/>
    <x v="0"/>
    <x v="1"/>
    <n v="1"/>
    <x v="0"/>
    <x v="2"/>
    <x v="2"/>
    <s v="8/Aug/1993"/>
    <n v="16115.3"/>
    <x v="1"/>
    <s v="tier - 1"/>
    <x v="2"/>
    <n v="31"/>
  </r>
  <r>
    <s v="Id614"/>
    <s v="Widlowski"/>
    <n v="51.86"/>
    <n v="5.2"/>
    <s v="Yes"/>
    <x v="0"/>
    <x v="0"/>
    <n v="0"/>
    <x v="1"/>
    <x v="0"/>
    <x v="2"/>
    <s v="27/Aug/1985"/>
    <n v="16097.94"/>
    <x v="1"/>
    <s v="tier - 3"/>
    <x v="1"/>
    <n v="39"/>
  </r>
  <r>
    <s v="Id615"/>
    <s v="Nadar"/>
    <n v="39.049999999999997"/>
    <n v="7.59"/>
    <s v="No"/>
    <x v="0"/>
    <x v="0"/>
    <n v="3"/>
    <x v="1"/>
    <x v="0"/>
    <x v="0"/>
    <s v="21/Jun/1958"/>
    <n v="16085.13"/>
    <x v="1"/>
    <s v="tier - 2"/>
    <x v="0"/>
    <n v="66"/>
  </r>
  <r>
    <s v="Id616"/>
    <s v="Turner"/>
    <n v="31.824999999999999"/>
    <n v="8.2799999999999994"/>
    <s v="No"/>
    <x v="0"/>
    <x v="0"/>
    <n v="3"/>
    <x v="1"/>
    <x v="0"/>
    <x v="0"/>
    <s v="22/Oct/1958"/>
    <n v="16069.08"/>
    <x v="1"/>
    <s v="tier - 2"/>
    <x v="2"/>
    <n v="66"/>
  </r>
  <r>
    <s v="Id617"/>
    <s v="Walker"/>
    <n v="46.43"/>
    <n v="6.72"/>
    <s v="No"/>
    <x v="0"/>
    <x v="0"/>
    <n v="0"/>
    <x v="1"/>
    <x v="0"/>
    <x v="0"/>
    <s v="16/Sep/1978"/>
    <n v="16062.89"/>
    <x v="1"/>
    <s v="tier - 2"/>
    <x v="12"/>
    <n v="46"/>
  </r>
  <r>
    <s v="Id618"/>
    <s v="Leedham"/>
    <n v="53.63"/>
    <n v="5.47"/>
    <s v="Yes"/>
    <x v="0"/>
    <x v="0"/>
    <n v="1"/>
    <x v="1"/>
    <x v="0"/>
    <x v="2"/>
    <s v="5/Dec/1988"/>
    <n v="16059.06"/>
    <x v="1"/>
    <s v="tier - 3"/>
    <x v="1"/>
    <n v="35"/>
  </r>
  <r>
    <s v="Id619"/>
    <s v="Haglund"/>
    <n v="48.7"/>
    <n v="4.71"/>
    <s v="No"/>
    <x v="0"/>
    <x v="0"/>
    <n v="0"/>
    <x v="1"/>
    <x v="0"/>
    <x v="2"/>
    <s v="19/Sep/1980"/>
    <n v="15966.19"/>
    <x v="1"/>
    <s v="tier - 2"/>
    <x v="1"/>
    <n v="44"/>
  </r>
  <r>
    <s v="Id620"/>
    <s v="Mills"/>
    <n v="48.81"/>
    <n v="5.49"/>
    <s v="No"/>
    <x v="0"/>
    <x v="0"/>
    <n v="0"/>
    <x v="1"/>
    <x v="0"/>
    <x v="2"/>
    <s v="24/Jul/1982"/>
    <n v="15965.29"/>
    <x v="1"/>
    <s v="tier - 1"/>
    <x v="1"/>
    <n v="42"/>
  </r>
  <r>
    <s v="Id621"/>
    <s v="Drnjevich"/>
    <n v="47.53"/>
    <n v="4.72"/>
    <s v="No"/>
    <x v="0"/>
    <x v="0"/>
    <n v="0"/>
    <x v="1"/>
    <x v="0"/>
    <x v="2"/>
    <s v="12/Oct/1980"/>
    <n v="15922.29"/>
    <x v="1"/>
    <s v="tier - 3"/>
    <x v="12"/>
    <n v="44"/>
  </r>
  <r>
    <s v="Id622"/>
    <s v="Clay"/>
    <n v="36.85"/>
    <n v="6.7"/>
    <s v="No"/>
    <x v="0"/>
    <x v="0"/>
    <n v="0"/>
    <x v="1"/>
    <x v="0"/>
    <x v="0"/>
    <s v="25/Dec/1962"/>
    <n v="15840.81"/>
    <x v="1"/>
    <s v="tier - 1"/>
    <x v="13"/>
    <n v="61"/>
  </r>
  <r>
    <s v="Id623"/>
    <s v="Marbury"/>
    <n v="29.3"/>
    <n v="5.5"/>
    <s v="No"/>
    <x v="0"/>
    <x v="0"/>
    <n v="0"/>
    <x v="1"/>
    <x v="1"/>
    <x v="2"/>
    <s v="11/Nov/1982"/>
    <n v="15828.82"/>
    <x v="1"/>
    <s v="tier - 3"/>
    <x v="3"/>
    <n v="42"/>
  </r>
  <r>
    <s v="Id624"/>
    <s v="Coon"/>
    <n v="19.3"/>
    <n v="4.46"/>
    <s v="No"/>
    <x v="0"/>
    <x v="0"/>
    <n v="1"/>
    <x v="0"/>
    <x v="2"/>
    <x v="2"/>
    <s v="26/Jun/1984"/>
    <n v="15820.7"/>
    <x v="1"/>
    <s v="tier - 3"/>
    <x v="3"/>
    <n v="40"/>
  </r>
  <r>
    <s v="Id625"/>
    <s v="Vanttinen"/>
    <n v="24.13"/>
    <n v="5.29"/>
    <s v="Yes"/>
    <x v="0"/>
    <x v="1"/>
    <n v="1"/>
    <x v="0"/>
    <x v="2"/>
    <x v="2"/>
    <s v="9/Oct/1997"/>
    <n v="15817.99"/>
    <x v="1"/>
    <s v="tier - 2"/>
    <x v="1"/>
    <n v="27"/>
  </r>
  <r>
    <s v="Id626"/>
    <s v="Garges"/>
    <n v="46.7"/>
    <n v="10.99"/>
    <s v="No"/>
    <x v="0"/>
    <x v="0"/>
    <n v="0"/>
    <x v="1"/>
    <x v="0"/>
    <x v="0"/>
    <s v="29/Aug/1974"/>
    <n v="15746.62"/>
    <x v="1"/>
    <s v="tier - 1"/>
    <x v="1"/>
    <n v="50"/>
  </r>
  <r>
    <s v="Id627"/>
    <s v="Rivel"/>
    <n v="45.27"/>
    <n v="5.2"/>
    <s v="Yes"/>
    <x v="0"/>
    <x v="0"/>
    <n v="0"/>
    <x v="1"/>
    <x v="0"/>
    <x v="2"/>
    <s v="20/Sep/1976"/>
    <n v="15698.86"/>
    <x v="1"/>
    <s v="tier - 2"/>
    <x v="1"/>
    <n v="48"/>
  </r>
  <r>
    <s v="Id628"/>
    <s v="Lawson"/>
    <n v="44.29"/>
    <n v="9.66"/>
    <s v="No"/>
    <x v="0"/>
    <x v="0"/>
    <n v="2"/>
    <x v="1"/>
    <x v="0"/>
    <x v="0"/>
    <s v="26/Jun/1973"/>
    <n v="15670.3"/>
    <x v="1"/>
    <s v="tier - 2"/>
    <x v="12"/>
    <n v="51"/>
  </r>
  <r>
    <s v="Id629"/>
    <s v="Cale"/>
    <n v="54.59"/>
    <n v="4.22"/>
    <s v="Yes"/>
    <x v="0"/>
    <x v="0"/>
    <n v="1"/>
    <x v="1"/>
    <x v="0"/>
    <x v="2"/>
    <s v="22/Dec/1988"/>
    <n v="15646.28"/>
    <x v="1"/>
    <s v="tier - 2"/>
    <x v="3"/>
    <n v="35"/>
  </r>
  <r>
    <s v="Id630"/>
    <s v="Phillips"/>
    <n v="32.965000000000003"/>
    <n v="11.78"/>
    <s v="No"/>
    <x v="0"/>
    <x v="0"/>
    <n v="0"/>
    <x v="1"/>
    <x v="0"/>
    <x v="0"/>
    <s v="6/Jun/1960"/>
    <n v="15612.19"/>
    <x v="1"/>
    <s v="tier - 2"/>
    <x v="1"/>
    <n v="64"/>
  </r>
  <r>
    <s v="Id631"/>
    <s v="Stewart"/>
    <n v="38.049999999999997"/>
    <n v="9.6199999999999992"/>
    <s v="No"/>
    <x v="0"/>
    <x v="0"/>
    <n v="0"/>
    <x v="1"/>
    <x v="0"/>
    <x v="0"/>
    <s v="28/Oct/1965"/>
    <n v="15608.58"/>
    <x v="1"/>
    <s v="tier - 2"/>
    <x v="12"/>
    <n v="59"/>
  </r>
  <r>
    <s v="Id632"/>
    <s v="Drotz"/>
    <n v="46.14"/>
    <n v="10.78"/>
    <s v="No"/>
    <x v="0"/>
    <x v="0"/>
    <n v="0"/>
    <x v="1"/>
    <x v="0"/>
    <x v="0"/>
    <s v="30/Jul/1974"/>
    <n v="15556.67"/>
    <x v="1"/>
    <s v="tier - 2"/>
    <x v="1"/>
    <n v="50"/>
  </r>
  <r>
    <s v="Id633"/>
    <s v="Mutai"/>
    <n v="41.325000000000003"/>
    <n v="5.1100000000000003"/>
    <s v="Yes"/>
    <x v="0"/>
    <x v="0"/>
    <n v="2"/>
    <x v="1"/>
    <x v="0"/>
    <x v="2"/>
    <s v="2/Oct/1959"/>
    <n v="15555.19"/>
    <x v="1"/>
    <s v="tier - 3"/>
    <x v="1"/>
    <n v="65"/>
  </r>
  <r>
    <s v="Id634"/>
    <s v="Lovlien"/>
    <n v="44.64"/>
    <n v="7.18"/>
    <s v="No"/>
    <x v="0"/>
    <x v="0"/>
    <n v="0"/>
    <x v="1"/>
    <x v="0"/>
    <x v="0"/>
    <s v="28/Jun/1974"/>
    <n v="15532.16"/>
    <x v="1"/>
    <s v="tier - 2"/>
    <x v="12"/>
    <n v="50"/>
  </r>
  <r>
    <s v="Id635"/>
    <s v="Bruns"/>
    <n v="25.175000000000001"/>
    <n v="4.96"/>
    <s v="No"/>
    <x v="1"/>
    <x v="0"/>
    <n v="1"/>
    <x v="1"/>
    <x v="1"/>
    <x v="2"/>
    <s v="17/Jul/2004"/>
    <n v="15518.18"/>
    <x v="1"/>
    <s v="tier - 3"/>
    <x v="5"/>
    <n v="20"/>
  </r>
  <r>
    <s v="Id636"/>
    <s v="Stoney"/>
    <n v="43.11"/>
    <n v="4.67"/>
    <s v="Yes"/>
    <x v="0"/>
    <x v="0"/>
    <n v="0"/>
    <x v="1"/>
    <x v="0"/>
    <x v="2"/>
    <s v="20/Jul/1976"/>
    <n v="15450.48"/>
    <x v="1"/>
    <s v="tier - 1"/>
    <x v="12"/>
    <n v="48"/>
  </r>
  <r>
    <s v="Id637"/>
    <s v="Markert"/>
    <n v="53.32"/>
    <n v="5.0599999999999996"/>
    <s v="No"/>
    <x v="0"/>
    <x v="0"/>
    <n v="0"/>
    <x v="1"/>
    <x v="0"/>
    <x v="2"/>
    <s v="25/Oct/1990"/>
    <n v="15440.2"/>
    <x v="1"/>
    <s v="tier - 1"/>
    <x v="1"/>
    <n v="34"/>
  </r>
  <r>
    <s v="Id638"/>
    <s v="McLucas"/>
    <n v="38.04"/>
    <n v="5.0199999999999996"/>
    <s v="Yes"/>
    <x v="0"/>
    <x v="0"/>
    <n v="1"/>
    <x v="1"/>
    <x v="0"/>
    <x v="2"/>
    <s v="4/Sep/1964"/>
    <n v="15377.77"/>
    <x v="1"/>
    <s v="tier - 2"/>
    <x v="1"/>
    <n v="60"/>
  </r>
  <r>
    <s v="Id639"/>
    <s v="Erwin"/>
    <n v="37.9"/>
    <n v="7.76"/>
    <s v="No"/>
    <x v="0"/>
    <x v="0"/>
    <n v="0"/>
    <x v="1"/>
    <x v="0"/>
    <x v="0"/>
    <s v="6/Sep/1962"/>
    <n v="15368.22"/>
    <x v="1"/>
    <s v="tier - 2"/>
    <x v="3"/>
    <n v="62"/>
  </r>
  <r>
    <s v="Id640"/>
    <s v="Osborne"/>
    <n v="39.6"/>
    <n v="9.32"/>
    <s v="No"/>
    <x v="0"/>
    <x v="0"/>
    <n v="0"/>
    <x v="1"/>
    <x v="0"/>
    <x v="0"/>
    <s v="18/Jul/1968"/>
    <n v="15363.77"/>
    <x v="1"/>
    <s v="tier - 1"/>
    <x v="12"/>
    <n v="56"/>
  </r>
  <r>
    <s v="Id641"/>
    <s v="Otsuka"/>
    <n v="50.92"/>
    <n v="5.31"/>
    <s v="Yes"/>
    <x v="0"/>
    <x v="0"/>
    <n v="1"/>
    <x v="1"/>
    <x v="0"/>
    <x v="2"/>
    <s v="17/Dec/1988"/>
    <n v="15361.5"/>
    <x v="1"/>
    <s v="tier - 3"/>
    <x v="8"/>
    <n v="35"/>
  </r>
  <r>
    <s v="Id642"/>
    <s v="Smith"/>
    <n v="21.85"/>
    <n v="5.56"/>
    <s v="Yes"/>
    <x v="0"/>
    <x v="0"/>
    <n v="0"/>
    <x v="0"/>
    <x v="2"/>
    <x v="2"/>
    <s v="14/Jul/2001"/>
    <n v="15359.1"/>
    <x v="1"/>
    <s v="tier - 3"/>
    <x v="2"/>
    <n v="23"/>
  </r>
  <r>
    <s v="Id643"/>
    <s v="Myers"/>
    <n v="36.08"/>
    <n v="7.11"/>
    <s v="Yes"/>
    <x v="0"/>
    <x v="1"/>
    <n v="1"/>
    <x v="1"/>
    <x v="0"/>
    <x v="0"/>
    <s v="13/Dec/1963"/>
    <n v="15322.77"/>
    <x v="1"/>
    <s v="tier - 3"/>
    <x v="14"/>
    <n v="60"/>
  </r>
  <r>
    <s v="Id644"/>
    <s v="Cote"/>
    <n v="40.44"/>
    <n v="5.13"/>
    <s v="Yes"/>
    <x v="0"/>
    <x v="1"/>
    <n v="1"/>
    <x v="1"/>
    <x v="0"/>
    <x v="2"/>
    <s v="16/Sep/1969"/>
    <n v="15260.52"/>
    <x v="1"/>
    <s v="tier - 2"/>
    <x v="8"/>
    <n v="55"/>
  </r>
  <r>
    <s v="Id645"/>
    <s v="Ehrhardt"/>
    <n v="38.094999999999999"/>
    <n v="10.199999999999999"/>
    <s v="No"/>
    <x v="0"/>
    <x v="0"/>
    <n v="0"/>
    <x v="1"/>
    <x v="0"/>
    <x v="0"/>
    <s v="25/Jul/1960"/>
    <n v="15230.32"/>
    <x v="1"/>
    <s v="tier - 2"/>
    <x v="2"/>
    <n v="64"/>
  </r>
  <r>
    <s v="Id646"/>
    <s v="Petersen"/>
    <n v="44.95"/>
    <n v="10.4"/>
    <s v="No"/>
    <x v="0"/>
    <x v="0"/>
    <n v="0"/>
    <x v="1"/>
    <x v="0"/>
    <x v="0"/>
    <s v="23/Nov/1978"/>
    <n v="15207.92"/>
    <x v="1"/>
    <s v="tier - 1"/>
    <x v="1"/>
    <n v="45"/>
  </r>
  <r>
    <s v="Id647"/>
    <s v="Ertel"/>
    <n v="35.54"/>
    <n v="10.67"/>
    <s v="No"/>
    <x v="0"/>
    <x v="0"/>
    <n v="0"/>
    <x v="1"/>
    <x v="0"/>
    <x v="0"/>
    <s v="17/Jun/1962"/>
    <n v="15174.81"/>
    <x v="1"/>
    <s v="tier - 1"/>
    <x v="1"/>
    <n v="62"/>
  </r>
  <r>
    <s v="Id648"/>
    <s v="Lanza"/>
    <n v="39.799999999999997"/>
    <n v="4.6500000000000004"/>
    <s v="Yes"/>
    <x v="0"/>
    <x v="0"/>
    <n v="2"/>
    <x v="1"/>
    <x v="0"/>
    <x v="2"/>
    <s v="3/Dec/1959"/>
    <n v="15170.07"/>
    <x v="1"/>
    <s v="tier - 3"/>
    <x v="3"/>
    <n v="64"/>
  </r>
  <r>
    <s v="Id649"/>
    <s v="Picklesimer"/>
    <n v="33.659999999999997"/>
    <n v="5.65"/>
    <s v="Yes"/>
    <x v="0"/>
    <x v="0"/>
    <n v="2"/>
    <x v="1"/>
    <x v="0"/>
    <x v="2"/>
    <s v="4/Jun/1959"/>
    <n v="15161.53"/>
    <x v="1"/>
    <s v="tier - 1"/>
    <x v="0"/>
    <n v="65"/>
  </r>
  <r>
    <s v="Id650"/>
    <s v="Giles"/>
    <n v="35.5"/>
    <n v="11.97"/>
    <s v="No"/>
    <x v="0"/>
    <x v="0"/>
    <n v="0"/>
    <x v="1"/>
    <x v="0"/>
    <x v="0"/>
    <s v="25/Oct/1962"/>
    <n v="15161.25"/>
    <x v="1"/>
    <s v="tier - 2"/>
    <x v="1"/>
    <n v="62"/>
  </r>
  <r>
    <s v="Id651"/>
    <s v="Harmon"/>
    <n v="41.63"/>
    <n v="6.71"/>
    <s v="No"/>
    <x v="0"/>
    <x v="0"/>
    <n v="0"/>
    <x v="1"/>
    <x v="0"/>
    <x v="0"/>
    <s v="25/Nov/1971"/>
    <n v="15150.44"/>
    <x v="1"/>
    <s v="tier - 1"/>
    <x v="8"/>
    <n v="52"/>
  </r>
  <r>
    <s v="Id652"/>
    <s v="Pennings"/>
    <n v="46.49"/>
    <n v="11.92"/>
    <s v="No"/>
    <x v="0"/>
    <x v="0"/>
    <n v="0"/>
    <x v="1"/>
    <x v="0"/>
    <x v="0"/>
    <s v="5/Sep/1978"/>
    <n v="15123.19"/>
    <x v="1"/>
    <s v="tier - 1"/>
    <x v="3"/>
    <n v="46"/>
  </r>
  <r>
    <s v="Id653"/>
    <s v="Tseronis"/>
    <n v="43.29"/>
    <n v="5.35"/>
    <s v="No"/>
    <x v="0"/>
    <x v="0"/>
    <n v="2"/>
    <x v="1"/>
    <x v="0"/>
    <x v="2"/>
    <s v="7/Nov/1972"/>
    <n v="15103.69"/>
    <x v="1"/>
    <s v="tier - 1"/>
    <x v="1"/>
    <n v="52"/>
  </r>
  <r>
    <s v="Id654"/>
    <s v="Aliff"/>
    <n v="43.08"/>
    <n v="8.9600000000000009"/>
    <s v="Yes"/>
    <x v="0"/>
    <x v="0"/>
    <n v="1"/>
    <x v="1"/>
    <x v="0"/>
    <x v="0"/>
    <s v="26/Oct/1975"/>
    <n v="15090.35"/>
    <x v="1"/>
    <s v="tier - 1"/>
    <x v="8"/>
    <n v="49"/>
  </r>
  <r>
    <s v="Id655"/>
    <s v="Willenberg"/>
    <n v="39.07"/>
    <n v="11.93"/>
    <s v="No"/>
    <x v="0"/>
    <x v="0"/>
    <n v="0"/>
    <x v="1"/>
    <x v="0"/>
    <x v="0"/>
    <s v="12/Jun/1968"/>
    <n v="15052.68"/>
    <x v="1"/>
    <s v="tier - 2"/>
    <x v="13"/>
    <n v="56"/>
  </r>
  <r>
    <s v="Id656"/>
    <s v="Millett"/>
    <n v="41.3"/>
    <n v="9.59"/>
    <s v="No"/>
    <x v="0"/>
    <x v="0"/>
    <n v="0"/>
    <x v="1"/>
    <x v="0"/>
    <x v="0"/>
    <s v="15/Aug/1971"/>
    <n v="15038.51"/>
    <x v="1"/>
    <s v="tier - 3"/>
    <x v="8"/>
    <n v="53"/>
  </r>
  <r>
    <s v="Id657"/>
    <s v="Haley"/>
    <n v="42.95"/>
    <n v="11.88"/>
    <s v="Yes"/>
    <x v="0"/>
    <x v="0"/>
    <n v="2"/>
    <x v="1"/>
    <x v="0"/>
    <x v="0"/>
    <s v="11/Sep/1970"/>
    <n v="15026.3"/>
    <x v="1"/>
    <s v="tier - 3"/>
    <x v="3"/>
    <n v="54"/>
  </r>
  <r>
    <s v="Id658"/>
    <s v="Ackerman"/>
    <n v="46.96"/>
    <n v="4.6399999999999997"/>
    <s v="No"/>
    <x v="0"/>
    <x v="1"/>
    <n v="1"/>
    <x v="1"/>
    <x v="0"/>
    <x v="2"/>
    <s v="25/Nov/1979"/>
    <n v="15025.76"/>
    <x v="1"/>
    <s v="tier - 1"/>
    <x v="3"/>
    <n v="44"/>
  </r>
  <r>
    <s v="Id659"/>
    <s v="Valdez"/>
    <n v="30.495000000000001"/>
    <n v="9.5299999999999994"/>
    <s v="No"/>
    <x v="0"/>
    <x v="0"/>
    <n v="0"/>
    <x v="1"/>
    <x v="0"/>
    <x v="0"/>
    <s v="8/Aug/1960"/>
    <n v="15019.76"/>
    <x v="1"/>
    <s v="tier - 2"/>
    <x v="1"/>
    <n v="64"/>
  </r>
  <r>
    <s v="Id660"/>
    <s v="Michaud"/>
    <n v="17.954999999999998"/>
    <n v="5.29"/>
    <s v="Yes"/>
    <x v="0"/>
    <x v="0"/>
    <n v="1"/>
    <x v="0"/>
    <x v="3"/>
    <x v="2"/>
    <s v="2/Aug/1995"/>
    <n v="15006.58"/>
    <x v="1"/>
    <s v="tier - 2"/>
    <x v="2"/>
    <n v="29"/>
  </r>
  <r>
    <s v="Id661"/>
    <s v="Gunnink"/>
    <n v="25.6"/>
    <n v="10.95"/>
    <s v="No"/>
    <x v="0"/>
    <x v="0"/>
    <n v="3"/>
    <x v="1"/>
    <x v="1"/>
    <x v="0"/>
    <s v="29/Jul/1958"/>
    <n v="14988.43"/>
    <x v="1"/>
    <s v="tier - 3"/>
    <x v="3"/>
    <n v="66"/>
  </r>
  <r>
    <s v="Id662"/>
    <s v="Knight"/>
    <n v="34.21"/>
    <n v="9.17"/>
    <s v="No"/>
    <x v="0"/>
    <x v="0"/>
    <n v="0"/>
    <x v="1"/>
    <x v="0"/>
    <x v="0"/>
    <s v="29/Nov/1962"/>
    <n v="14945.34"/>
    <x v="1"/>
    <s v="tier - 1"/>
    <x v="14"/>
    <n v="61"/>
  </r>
  <r>
    <s v="Id663"/>
    <s v="Grosscup"/>
    <n v="39.74"/>
    <n v="7.39"/>
    <s v="No"/>
    <x v="0"/>
    <x v="0"/>
    <n v="0"/>
    <x v="1"/>
    <x v="0"/>
    <x v="0"/>
    <s v="8/Nov/1968"/>
    <n v="14926.97"/>
    <x v="1"/>
    <s v="tier - 2"/>
    <x v="1"/>
    <n v="56"/>
  </r>
  <r>
    <s v="Id664"/>
    <s v="Koniuch"/>
    <n v="49.53"/>
    <n v="9.1300000000000008"/>
    <s v="Yes"/>
    <x v="0"/>
    <x v="0"/>
    <n v="0"/>
    <x v="1"/>
    <x v="0"/>
    <x v="0"/>
    <s v="4/Jul/1981"/>
    <n v="14908.27"/>
    <x v="1"/>
    <s v="tier - 1"/>
    <x v="3"/>
    <n v="43"/>
  </r>
  <r>
    <s v="Id665"/>
    <s v="Heitzman"/>
    <n v="39.33"/>
    <n v="10.4"/>
    <s v="No"/>
    <x v="0"/>
    <x v="0"/>
    <n v="3"/>
    <x v="1"/>
    <x v="0"/>
    <x v="0"/>
    <s v="17/Oct/1958"/>
    <n v="14901.52"/>
    <x v="1"/>
    <s v="tier - 2"/>
    <x v="2"/>
    <n v="66"/>
  </r>
  <r>
    <s v="Id666"/>
    <s v="Tatton"/>
    <n v="39.979999999999997"/>
    <n v="9.4600000000000009"/>
    <s v="Yes"/>
    <x v="0"/>
    <x v="0"/>
    <n v="2"/>
    <x v="1"/>
    <x v="0"/>
    <x v="0"/>
    <s v="11/Nov/1970"/>
    <n v="14847.63"/>
    <x v="1"/>
    <s v="tier - 2"/>
    <x v="8"/>
    <n v="54"/>
  </r>
  <r>
    <s v="Id667"/>
    <s v="Flanagan"/>
    <n v="46.51"/>
    <n v="8.69"/>
    <s v="Yes"/>
    <x v="0"/>
    <x v="0"/>
    <n v="0"/>
    <x v="1"/>
    <x v="0"/>
    <x v="0"/>
    <s v="5/Jun/1981"/>
    <n v="14843.96"/>
    <x v="1"/>
    <s v="tier - 3"/>
    <x v="12"/>
    <n v="43"/>
  </r>
  <r>
    <s v="Id668"/>
    <s v="Funk"/>
    <n v="43.58"/>
    <n v="4.2300000000000004"/>
    <s v="No"/>
    <x v="0"/>
    <x v="1"/>
    <n v="1"/>
    <x v="1"/>
    <x v="0"/>
    <x v="2"/>
    <s v="18/Oct/1979"/>
    <n v="14839.34"/>
    <x v="1"/>
    <s v="tier - 3"/>
    <x v="12"/>
    <n v="45"/>
  </r>
  <r>
    <s v="Id669"/>
    <s v="Davenport"/>
    <n v="42.28"/>
    <n v="9.16"/>
    <s v="Yes"/>
    <x v="0"/>
    <x v="0"/>
    <n v="1"/>
    <x v="1"/>
    <x v="0"/>
    <x v="0"/>
    <s v="10/Dec/1975"/>
    <n v="14819"/>
    <x v="1"/>
    <s v="tier - 3"/>
    <x v="8"/>
    <n v="48"/>
  </r>
  <r>
    <s v="Id670"/>
    <s v="Nicholson"/>
    <n v="35.520000000000003"/>
    <n v="8.26"/>
    <s v="No"/>
    <x v="0"/>
    <x v="0"/>
    <n v="0"/>
    <x v="1"/>
    <x v="0"/>
    <x v="0"/>
    <s v="27/Jul/1965"/>
    <n v="14750.42"/>
    <x v="1"/>
    <s v="tier - 2"/>
    <x v="12"/>
    <n v="59"/>
  </r>
  <r>
    <s v="Id671"/>
    <s v="Lindbloom"/>
    <n v="33.6"/>
    <n v="11.25"/>
    <s v="No"/>
    <x v="0"/>
    <x v="0"/>
    <n v="0"/>
    <x v="1"/>
    <x v="0"/>
    <x v="0"/>
    <s v="29/Jul/1962"/>
    <n v="14738.43"/>
    <x v="1"/>
    <s v="tier - 3"/>
    <x v="14"/>
    <n v="62"/>
  </r>
  <r>
    <s v="Id672"/>
    <s v="Wijayaratne"/>
    <n v="22.42"/>
    <n v="6.74"/>
    <s v="No"/>
    <x v="0"/>
    <x v="0"/>
    <n v="0"/>
    <x v="0"/>
    <x v="2"/>
    <x v="0"/>
    <s v="24/Sep/2002"/>
    <n v="14711.74"/>
    <x v="1"/>
    <s v="tier - 2"/>
    <x v="1"/>
    <n v="22"/>
  </r>
  <r>
    <s v="Id673"/>
    <s v="Ainsworth"/>
    <n v="46.86"/>
    <n v="4.87"/>
    <s v="No"/>
    <x v="0"/>
    <x v="0"/>
    <n v="0"/>
    <x v="1"/>
    <x v="0"/>
    <x v="2"/>
    <s v="4/Sep/1982"/>
    <n v="14696.77"/>
    <x v="1"/>
    <s v="tier - 2"/>
    <x v="3"/>
    <n v="42"/>
  </r>
  <r>
    <s v="Id674"/>
    <s v="Gayagoy"/>
    <n v="32.965000000000003"/>
    <n v="6.68"/>
    <s v="No"/>
    <x v="0"/>
    <x v="0"/>
    <n v="3"/>
    <x v="1"/>
    <x v="0"/>
    <x v="0"/>
    <s v="23/Jul/1958"/>
    <n v="14692.67"/>
    <x v="1"/>
    <s v="tier - 1"/>
    <x v="1"/>
    <n v="66"/>
  </r>
  <r>
    <s v="Id675"/>
    <s v="Fitzmaurice"/>
    <n v="39.340000000000003"/>
    <n v="5.0199999999999996"/>
    <s v="Yes"/>
    <x v="0"/>
    <x v="1"/>
    <n v="1"/>
    <x v="1"/>
    <x v="0"/>
    <x v="2"/>
    <s v="20/Oct/1969"/>
    <n v="14665.75"/>
    <x v="1"/>
    <s v="tier - 1"/>
    <x v="1"/>
    <n v="55"/>
  </r>
  <r>
    <s v="Id676"/>
    <s v="Rodriguez"/>
    <n v="47"/>
    <n v="10.64"/>
    <s v="Yes"/>
    <x v="0"/>
    <x v="0"/>
    <n v="0"/>
    <x v="1"/>
    <x v="0"/>
    <x v="0"/>
    <s v="13/Nov/1981"/>
    <n v="14657.2"/>
    <x v="1"/>
    <s v="tier - 1"/>
    <x v="1"/>
    <n v="43"/>
  </r>
  <r>
    <s v="Id677"/>
    <s v="Tsoucas"/>
    <n v="36.71"/>
    <n v="8.74"/>
    <s v="Yes"/>
    <x v="0"/>
    <x v="0"/>
    <n v="0"/>
    <x v="1"/>
    <x v="0"/>
    <x v="0"/>
    <s v="1/Sep/1967"/>
    <n v="14640.35"/>
    <x v="1"/>
    <s v="tier - 3"/>
    <x v="12"/>
    <n v="57"/>
  </r>
  <r>
    <s v="Id678"/>
    <s v="Muhly"/>
    <n v="53.48"/>
    <n v="5.64"/>
    <s v="No"/>
    <x v="0"/>
    <x v="0"/>
    <n v="0"/>
    <x v="1"/>
    <x v="0"/>
    <x v="2"/>
    <s v="21/Aug/1991"/>
    <n v="14630.52"/>
    <x v="1"/>
    <s v="tier - 3"/>
    <x v="3"/>
    <n v="33"/>
  </r>
  <r>
    <s v="Id679"/>
    <s v="Lund"/>
    <n v="35.5"/>
    <n v="10.37"/>
    <s v="No"/>
    <x v="0"/>
    <x v="0"/>
    <n v="0"/>
    <x v="1"/>
    <x v="0"/>
    <x v="0"/>
    <s v="8/Nov/1965"/>
    <n v="14612.33"/>
    <x v="1"/>
    <s v="tier - 3"/>
    <x v="14"/>
    <n v="59"/>
  </r>
  <r>
    <s v="Id680"/>
    <s v="Battaglino"/>
    <n v="36.979999999999997"/>
    <n v="9.56"/>
    <s v="Yes"/>
    <x v="0"/>
    <x v="0"/>
    <n v="0"/>
    <x v="1"/>
    <x v="0"/>
    <x v="0"/>
    <s v="18/Jul/1967"/>
    <n v="14600.62"/>
    <x v="1"/>
    <s v="tier - 3"/>
    <x v="13"/>
    <n v="57"/>
  </r>
  <r>
    <s v="Id681"/>
    <s v="Pena"/>
    <n v="32.395000000000003"/>
    <n v="8.23"/>
    <s v="Yes"/>
    <x v="0"/>
    <x v="1"/>
    <n v="1"/>
    <x v="1"/>
    <x v="0"/>
    <x v="0"/>
    <s v="14/Oct/1963"/>
    <n v="14590.63"/>
    <x v="1"/>
    <s v="tier - 1"/>
    <x v="2"/>
    <n v="61"/>
  </r>
  <r>
    <s v="Id682"/>
    <s v="Thomason"/>
    <n v="32.729999999999997"/>
    <n v="7.03"/>
    <s v="No"/>
    <x v="0"/>
    <x v="0"/>
    <n v="0"/>
    <x v="1"/>
    <x v="0"/>
    <x v="0"/>
    <s v="3/Dec/1962"/>
    <n v="14574.64"/>
    <x v="1"/>
    <s v="tier - 1"/>
    <x v="15"/>
    <n v="61"/>
  </r>
  <r>
    <s v="Id683"/>
    <s v="Hancox"/>
    <n v="20.52"/>
    <n v="5.45"/>
    <s v="No"/>
    <x v="0"/>
    <x v="0"/>
    <n v="1"/>
    <x v="0"/>
    <x v="2"/>
    <x v="2"/>
    <s v="12/Sep/1998"/>
    <n v="14571.89"/>
    <x v="1"/>
    <s v="tier - 1"/>
    <x v="2"/>
    <n v="26"/>
  </r>
  <r>
    <s v="Id684"/>
    <s v="Canarecci"/>
    <n v="51.72"/>
    <n v="5.76"/>
    <s v="No"/>
    <x v="0"/>
    <x v="0"/>
    <n v="0"/>
    <x v="1"/>
    <x v="0"/>
    <x v="1"/>
    <s v="14/Jul/1989"/>
    <n v="14547.26"/>
    <x v="1"/>
    <s v="tier - 3"/>
    <x v="3"/>
    <n v="35"/>
  </r>
  <r>
    <s v="Id685"/>
    <s v="Toupin"/>
    <n v="50.2"/>
    <n v="5.4"/>
    <s v="No"/>
    <x v="0"/>
    <x v="0"/>
    <n v="0"/>
    <x v="1"/>
    <x v="0"/>
    <x v="2"/>
    <s v="22/Jul/1989"/>
    <n v="14507.46"/>
    <x v="1"/>
    <s v="tier - 3"/>
    <x v="1"/>
    <n v="35"/>
  </r>
  <r>
    <s v="Id686"/>
    <s v="Mulley"/>
    <n v="25.52"/>
    <n v="6.35"/>
    <s v="No"/>
    <x v="0"/>
    <x v="1"/>
    <n v="1"/>
    <x v="1"/>
    <x v="1"/>
    <x v="1"/>
    <s v="20/Oct/1979"/>
    <n v="14478.33"/>
    <x v="1"/>
    <s v="tier - 2"/>
    <x v="0"/>
    <n v="45"/>
  </r>
  <r>
    <s v="Id687"/>
    <s v="Parry"/>
    <n v="35.200000000000003"/>
    <n v="6.26"/>
    <s v="Yes"/>
    <x v="0"/>
    <x v="0"/>
    <n v="2"/>
    <x v="1"/>
    <x v="0"/>
    <x v="1"/>
    <s v="20/Nov/1959"/>
    <n v="14474.68"/>
    <x v="1"/>
    <s v="tier - 2"/>
    <x v="0"/>
    <n v="64"/>
  </r>
  <r>
    <s v="Id688"/>
    <s v="Mason Cox"/>
    <n v="41.26"/>
    <n v="5.97"/>
    <s v="Yes"/>
    <x v="0"/>
    <x v="0"/>
    <n v="0"/>
    <x v="1"/>
    <x v="0"/>
    <x v="1"/>
    <s v="27/Nov/1976"/>
    <n v="14470.01"/>
    <x v="1"/>
    <s v="tier - 3"/>
    <x v="1"/>
    <n v="47"/>
  </r>
  <r>
    <s v="Id689"/>
    <s v="Thompson"/>
    <n v="17.195"/>
    <n v="5.29"/>
    <s v="Yes"/>
    <x v="0"/>
    <x v="0"/>
    <n v="0"/>
    <x v="0"/>
    <x v="3"/>
    <x v="2"/>
    <s v="10/Nov/1996"/>
    <n v="14455.64"/>
    <x v="1"/>
    <s v="tier - 3"/>
    <x v="2"/>
    <n v="28"/>
  </r>
  <r>
    <s v="Id690"/>
    <s v="Nelson"/>
    <n v="23.085000000000001"/>
    <n v="4.2699999999999996"/>
    <s v="Yes"/>
    <x v="0"/>
    <x v="0"/>
    <n v="2"/>
    <x v="1"/>
    <x v="2"/>
    <x v="2"/>
    <s v="3/Aug/1959"/>
    <n v="14451.84"/>
    <x v="1"/>
    <s v="tier - 3"/>
    <x v="8"/>
    <n v="65"/>
  </r>
  <r>
    <s v="Id691"/>
    <s v="Forte"/>
    <n v="21.66"/>
    <n v="5.2"/>
    <s v="Yes"/>
    <x v="0"/>
    <x v="0"/>
    <n v="2"/>
    <x v="1"/>
    <x v="2"/>
    <x v="2"/>
    <s v="29/Jun/1959"/>
    <n v="14449.85"/>
    <x v="1"/>
    <s v="tier - 1"/>
    <x v="2"/>
    <n v="65"/>
  </r>
  <r>
    <s v="Id692"/>
    <s v="Corona Iturriaga"/>
    <n v="36.47"/>
    <n v="8.23"/>
    <s v="Yes"/>
    <x v="0"/>
    <x v="0"/>
    <n v="0"/>
    <x v="1"/>
    <x v="0"/>
    <x v="0"/>
    <s v="4/Nov/1967"/>
    <n v="14427.63"/>
    <x v="1"/>
    <s v="tier - 2"/>
    <x v="14"/>
    <n v="57"/>
  </r>
  <r>
    <s v="Id693"/>
    <s v="McCollum"/>
    <n v="36.08"/>
    <n v="10.33"/>
    <s v="Yes"/>
    <x v="0"/>
    <x v="0"/>
    <n v="0"/>
    <x v="1"/>
    <x v="0"/>
    <x v="0"/>
    <s v="15/Aug/1967"/>
    <n v="14426.66"/>
    <x v="1"/>
    <s v="tier - 2"/>
    <x v="12"/>
    <n v="57"/>
  </r>
  <r>
    <s v="Id694"/>
    <s v="Hevner"/>
    <n v="23.18"/>
    <n v="6.13"/>
    <s v="No"/>
    <x v="0"/>
    <x v="0"/>
    <n v="0"/>
    <x v="1"/>
    <x v="2"/>
    <x v="1"/>
    <s v="10/Aug/1999"/>
    <n v="14426.07"/>
    <x v="1"/>
    <s v="tier - 1"/>
    <x v="1"/>
    <n v="25"/>
  </r>
  <r>
    <s v="Id695"/>
    <s v="Looi"/>
    <n v="39.159999999999997"/>
    <n v="8.08"/>
    <s v="No"/>
    <x v="0"/>
    <x v="0"/>
    <n v="3"/>
    <x v="1"/>
    <x v="0"/>
    <x v="0"/>
    <s v="20/Sep/1958"/>
    <n v="14418.28"/>
    <x v="1"/>
    <s v="tier - 3"/>
    <x v="0"/>
    <n v="66"/>
  </r>
  <r>
    <s v="Id696"/>
    <s v="Power"/>
    <n v="38.19"/>
    <n v="10.49"/>
    <s v="No"/>
    <x v="0"/>
    <x v="0"/>
    <n v="3"/>
    <x v="1"/>
    <x v="0"/>
    <x v="0"/>
    <s v="29/Jul/1958"/>
    <n v="14410.93"/>
    <x v="1"/>
    <s v="tier - 2"/>
    <x v="4"/>
    <n v="66"/>
  </r>
  <r>
    <s v="Id697"/>
    <s v="Routon"/>
    <n v="26.41"/>
    <n v="8.11"/>
    <s v="No"/>
    <x v="0"/>
    <x v="0"/>
    <n v="3"/>
    <x v="1"/>
    <x v="1"/>
    <x v="0"/>
    <s v="14/Sep/1958"/>
    <n v="14394.56"/>
    <x v="1"/>
    <s v="tier - 1"/>
    <x v="11"/>
    <n v="66"/>
  </r>
  <r>
    <s v="Id698"/>
    <s v="Dochelli"/>
    <n v="28.785"/>
    <n v="6.6"/>
    <s v="No"/>
    <x v="0"/>
    <x v="0"/>
    <n v="0"/>
    <x v="1"/>
    <x v="1"/>
    <x v="0"/>
    <s v="22/Jun/1965"/>
    <n v="14394.4"/>
    <x v="1"/>
    <s v="tier - 3"/>
    <x v="2"/>
    <n v="59"/>
  </r>
  <r>
    <s v="Id699"/>
    <s v="Gillespie"/>
    <n v="26.695"/>
    <n v="10.14"/>
    <s v="Yes"/>
    <x v="0"/>
    <x v="1"/>
    <n v="1"/>
    <x v="1"/>
    <x v="1"/>
    <x v="0"/>
    <s v="16/Jul/1963"/>
    <n v="14382.71"/>
    <x v="1"/>
    <s v="tier - 2"/>
    <x v="1"/>
    <n v="61"/>
  </r>
  <r>
    <s v="Id700"/>
    <s v="Oskvig"/>
    <n v="32.799999999999997"/>
    <n v="6.06"/>
    <s v="Yes"/>
    <x v="0"/>
    <x v="0"/>
    <n v="1"/>
    <x v="1"/>
    <x v="0"/>
    <x v="1"/>
    <s v="16/Nov/1988"/>
    <n v="14358.36"/>
    <x v="1"/>
    <s v="tier - 2"/>
    <x v="3"/>
    <n v="35"/>
  </r>
  <r>
    <s v="Id701"/>
    <s v="Holland-Stergar"/>
    <n v="35.869999999999997"/>
    <n v="9.91"/>
    <s v="Yes"/>
    <x v="0"/>
    <x v="0"/>
    <n v="0"/>
    <x v="1"/>
    <x v="0"/>
    <x v="0"/>
    <s v="10/Oct/1967"/>
    <n v="14355.43"/>
    <x v="1"/>
    <s v="tier - 1"/>
    <x v="12"/>
    <n v="57"/>
  </r>
  <r>
    <s v="Id702"/>
    <s v="Arai"/>
    <n v="21.66"/>
    <n v="4.1399999999999997"/>
    <s v="Yes"/>
    <x v="0"/>
    <x v="0"/>
    <n v="2"/>
    <x v="1"/>
    <x v="2"/>
    <x v="2"/>
    <s v="24/Dec/1959"/>
    <n v="14349.85"/>
    <x v="1"/>
    <s v="tier - 2"/>
    <x v="1"/>
    <n v="64"/>
  </r>
  <r>
    <s v="Id703"/>
    <s v="Olausson"/>
    <n v="37.72"/>
    <n v="4.38"/>
    <s v="Yes"/>
    <x v="0"/>
    <x v="1"/>
    <n v="1"/>
    <x v="1"/>
    <x v="0"/>
    <x v="2"/>
    <s v="26/Sep/1969"/>
    <n v="14337.91"/>
    <x v="1"/>
    <s v="tier - 3"/>
    <x v="13"/>
    <n v="55"/>
  </r>
  <r>
    <s v="Id704"/>
    <s v="Wagner"/>
    <n v="39.700000000000003"/>
    <n v="9.83"/>
    <s v="No"/>
    <x v="0"/>
    <x v="0"/>
    <n v="3"/>
    <x v="1"/>
    <x v="0"/>
    <x v="0"/>
    <s v="10/Jul/1958"/>
    <n v="14319.03"/>
    <x v="1"/>
    <s v="tier - 2"/>
    <x v="3"/>
    <n v="66"/>
  </r>
  <r>
    <s v="Id705"/>
    <s v="Delong"/>
    <n v="35.97"/>
    <n v="11.08"/>
    <s v="No"/>
    <x v="0"/>
    <x v="0"/>
    <n v="3"/>
    <x v="1"/>
    <x v="0"/>
    <x v="0"/>
    <s v="15/Oct/1958"/>
    <n v="14313.85"/>
    <x v="1"/>
    <s v="tier - 3"/>
    <x v="0"/>
    <n v="66"/>
  </r>
  <r>
    <s v="Id706"/>
    <s v="Mehech"/>
    <n v="37.85"/>
    <n v="11.01"/>
    <s v="No"/>
    <x v="0"/>
    <x v="0"/>
    <n v="0"/>
    <x v="1"/>
    <x v="0"/>
    <x v="0"/>
    <s v="15/Dec/1968"/>
    <n v="14285.9"/>
    <x v="1"/>
    <s v="tier - 3"/>
    <x v="1"/>
    <n v="55"/>
  </r>
  <r>
    <s v="Id707"/>
    <s v="Machiela"/>
    <n v="21.66"/>
    <n v="4.37"/>
    <s v="No"/>
    <x v="1"/>
    <x v="0"/>
    <n v="1"/>
    <x v="0"/>
    <x v="2"/>
    <x v="2"/>
    <s v="6/Sep/2004"/>
    <n v="14283.46"/>
    <x v="1"/>
    <s v="tier - 2"/>
    <x v="2"/>
    <n v="20"/>
  </r>
  <r>
    <s v="Id708"/>
    <s v="Young"/>
    <n v="39.369999999999997"/>
    <n v="5.91"/>
    <s v="No"/>
    <x v="0"/>
    <x v="0"/>
    <n v="2"/>
    <x v="1"/>
    <x v="0"/>
    <x v="1"/>
    <s v="13/Jul/1972"/>
    <n v="14258.33"/>
    <x v="1"/>
    <s v="tier - 2"/>
    <x v="12"/>
    <n v="52"/>
  </r>
  <r>
    <s v="Id709"/>
    <s v="Dupere"/>
    <n v="40.880000000000003"/>
    <n v="7.65"/>
    <s v="No"/>
    <x v="0"/>
    <x v="0"/>
    <n v="0"/>
    <x v="1"/>
    <x v="0"/>
    <x v="0"/>
    <s v="26/Dec/1974"/>
    <n v="14256.79"/>
    <x v="1"/>
    <s v="tier - 2"/>
    <x v="12"/>
    <n v="49"/>
  </r>
  <r>
    <s v="Id710"/>
    <s v="Iandolo"/>
    <n v="26.22"/>
    <n v="5.37"/>
    <s v="Yes"/>
    <x v="0"/>
    <x v="0"/>
    <n v="2"/>
    <x v="1"/>
    <x v="1"/>
    <x v="2"/>
    <s v="8/Nov/1959"/>
    <n v="14256.19"/>
    <x v="1"/>
    <s v="tier - 3"/>
    <x v="1"/>
    <n v="65"/>
  </r>
  <r>
    <s v="Id711"/>
    <s v="Ito"/>
    <n v="25.08"/>
    <n v="5.75"/>
    <s v="Yes"/>
    <x v="0"/>
    <x v="0"/>
    <n v="2"/>
    <x v="1"/>
    <x v="1"/>
    <x v="1"/>
    <s v="10/Oct/1959"/>
    <n v="14254.61"/>
    <x v="1"/>
    <s v="tier - 1"/>
    <x v="1"/>
    <n v="65"/>
  </r>
  <r>
    <s v="Id712"/>
    <s v="Barry"/>
    <n v="39.1"/>
    <n v="6.79"/>
    <s v="Yes"/>
    <x v="0"/>
    <x v="0"/>
    <n v="2"/>
    <x v="1"/>
    <x v="0"/>
    <x v="0"/>
    <s v="25/Sep/1961"/>
    <n v="14235.07"/>
    <x v="1"/>
    <s v="tier - 1"/>
    <x v="3"/>
    <n v="63"/>
  </r>
  <r>
    <s v="Id713"/>
    <s v="Boyce"/>
    <n v="37.905000000000001"/>
    <n v="7.03"/>
    <s v="No"/>
    <x v="0"/>
    <x v="0"/>
    <n v="3"/>
    <x v="1"/>
    <x v="0"/>
    <x v="0"/>
    <s v="21/Sep/1958"/>
    <n v="14210.54"/>
    <x v="1"/>
    <s v="tier - 2"/>
    <x v="1"/>
    <n v="66"/>
  </r>
  <r>
    <s v="Id714"/>
    <s v="Lin"/>
    <n v="43.35"/>
    <n v="5.41"/>
    <s v="Yes"/>
    <x v="0"/>
    <x v="1"/>
    <n v="1"/>
    <x v="1"/>
    <x v="0"/>
    <x v="2"/>
    <s v="17/Nov/1983"/>
    <n v="14209.4"/>
    <x v="1"/>
    <s v="tier - 1"/>
    <x v="12"/>
    <n v="40"/>
  </r>
  <r>
    <s v="Id715"/>
    <s v="Smith"/>
    <n v="36.15"/>
    <n v="8.0500000000000007"/>
    <s v="No"/>
    <x v="0"/>
    <x v="0"/>
    <n v="0"/>
    <x v="1"/>
    <x v="0"/>
    <x v="0"/>
    <s v="25/Dec/1968"/>
    <n v="14193.55"/>
    <x v="1"/>
    <s v="tier - 1"/>
    <x v="12"/>
    <n v="55"/>
  </r>
  <r>
    <s v="Id716"/>
    <s v="Nalven"/>
    <n v="44.98"/>
    <n v="5.94"/>
    <s v="No"/>
    <x v="0"/>
    <x v="0"/>
    <n v="1"/>
    <x v="1"/>
    <x v="0"/>
    <x v="1"/>
    <s v="7/Jul/1984"/>
    <n v="14152.46"/>
    <x v="1"/>
    <s v="tier - 1"/>
    <x v="1"/>
    <n v="40"/>
  </r>
  <r>
    <s v="Id717"/>
    <s v="Bourgeois"/>
    <n v="38.28"/>
    <n v="5.51"/>
    <s v="No"/>
    <x v="1"/>
    <x v="0"/>
    <n v="1"/>
    <x v="1"/>
    <x v="0"/>
    <x v="2"/>
    <s v="6/Jul/2004"/>
    <n v="14133.04"/>
    <x v="1"/>
    <s v="tier - 3"/>
    <x v="0"/>
    <n v="20"/>
  </r>
  <r>
    <s v="Id718"/>
    <s v="Orloff"/>
    <n v="32.299999999999997"/>
    <n v="6.55"/>
    <s v="Yes"/>
    <x v="0"/>
    <x v="0"/>
    <n v="2"/>
    <x v="1"/>
    <x v="0"/>
    <x v="0"/>
    <s v="14/Jun/1961"/>
    <n v="14119.62"/>
    <x v="1"/>
    <s v="tier - 1"/>
    <x v="1"/>
    <n v="63"/>
  </r>
  <r>
    <s v="Id719"/>
    <s v="Ramirez"/>
    <n v="39.51"/>
    <n v="5.79"/>
    <s v="Yes"/>
    <x v="0"/>
    <x v="0"/>
    <n v="0"/>
    <x v="1"/>
    <x v="0"/>
    <x v="1"/>
    <s v="26/Sep/1976"/>
    <n v="14098.07"/>
    <x v="1"/>
    <s v="tier - 3"/>
    <x v="8"/>
    <n v="48"/>
  </r>
  <r>
    <s v="Id720"/>
    <s v="Fouquet"/>
    <n v="50.46"/>
    <n v="4.5599999999999996"/>
    <s v="No"/>
    <x v="0"/>
    <x v="0"/>
    <n v="0"/>
    <x v="1"/>
    <x v="0"/>
    <x v="2"/>
    <s v="12/Sep/1991"/>
    <n v="14081.93"/>
    <x v="1"/>
    <s v="tier - 3"/>
    <x v="1"/>
    <n v="33"/>
  </r>
  <r>
    <s v="Id721"/>
    <s v="McPhillips"/>
    <n v="31.73"/>
    <n v="7"/>
    <s v="No"/>
    <x v="0"/>
    <x v="0"/>
    <n v="0"/>
    <x v="1"/>
    <x v="0"/>
    <x v="0"/>
    <s v="8/Nov/1960"/>
    <n v="14043.48"/>
    <x v="1"/>
    <s v="tier - 3"/>
    <x v="2"/>
    <n v="64"/>
  </r>
  <r>
    <s v="Id722"/>
    <s v="Burgin"/>
    <n v="32.1"/>
    <n v="6.57"/>
    <s v="Yes"/>
    <x v="0"/>
    <x v="1"/>
    <n v="1"/>
    <x v="1"/>
    <x v="0"/>
    <x v="0"/>
    <s v="8/Jul/1963"/>
    <n v="14007.22"/>
    <x v="1"/>
    <s v="tier - 3"/>
    <x v="3"/>
    <n v="61"/>
  </r>
  <r>
    <s v="Id723"/>
    <s v="Roberts"/>
    <n v="27.83"/>
    <n v="11.61"/>
    <s v="Yes"/>
    <x v="0"/>
    <x v="1"/>
    <n v="1"/>
    <x v="1"/>
    <x v="1"/>
    <x v="0"/>
    <s v="6/Jul/1963"/>
    <n v="14001.29"/>
    <x v="1"/>
    <s v="tier - 2"/>
    <x v="0"/>
    <n v="61"/>
  </r>
  <r>
    <s v="Id724"/>
    <s v="Nemec"/>
    <n v="27.72"/>
    <n v="8.16"/>
    <s v="Yes"/>
    <x v="0"/>
    <x v="1"/>
    <n v="1"/>
    <x v="1"/>
    <x v="1"/>
    <x v="0"/>
    <s v="23/Dec/1963"/>
    <n v="14001.13"/>
    <x v="1"/>
    <s v="tier - 1"/>
    <x v="0"/>
    <n v="60"/>
  </r>
  <r>
    <s v="Id725"/>
    <s v="Appman"/>
    <n v="36.765000000000001"/>
    <n v="4.4800000000000004"/>
    <s v="Yes"/>
    <x v="0"/>
    <x v="0"/>
    <n v="2"/>
    <x v="1"/>
    <x v="0"/>
    <x v="2"/>
    <s v="6/Sep/1959"/>
    <n v="13981.85"/>
    <x v="1"/>
    <s v="tier - 1"/>
    <x v="4"/>
    <n v="65"/>
  </r>
  <r>
    <s v="Id726"/>
    <s v="Driscoll"/>
    <n v="48.36"/>
    <n v="4.08"/>
    <s v="No"/>
    <x v="0"/>
    <x v="0"/>
    <n v="0"/>
    <x v="1"/>
    <x v="0"/>
    <x v="2"/>
    <s v="13/Jul/1990"/>
    <n v="13979.45"/>
    <x v="1"/>
    <s v="tier - 1"/>
    <x v="8"/>
    <n v="34"/>
  </r>
  <r>
    <s v="Id727"/>
    <s v="Glotzbach"/>
    <n v="31.445"/>
    <n v="4.4000000000000004"/>
    <s v="Yes"/>
    <x v="0"/>
    <x v="0"/>
    <n v="2"/>
    <x v="1"/>
    <x v="0"/>
    <x v="2"/>
    <s v="29/Aug/1959"/>
    <n v="13974.46"/>
    <x v="1"/>
    <s v="tier - 2"/>
    <x v="9"/>
    <n v="65"/>
  </r>
  <r>
    <s v="Id728"/>
    <s v="Tenforde"/>
    <n v="27.55"/>
    <n v="9.02"/>
    <s v="No"/>
    <x v="0"/>
    <x v="0"/>
    <n v="0"/>
    <x v="1"/>
    <x v="1"/>
    <x v="0"/>
    <s v="18/Jun/1960"/>
    <n v="13937.67"/>
    <x v="1"/>
    <s v="tier - 1"/>
    <x v="1"/>
    <n v="64"/>
  </r>
  <r>
    <s v="Id729"/>
    <s v="Ramirez"/>
    <n v="33.11"/>
    <n v="8.06"/>
    <s v="No"/>
    <x v="0"/>
    <x v="0"/>
    <n v="0"/>
    <x v="1"/>
    <x v="0"/>
    <x v="0"/>
    <s v="27/Jul/1962"/>
    <n v="13919.82"/>
    <x v="1"/>
    <s v="tier - 2"/>
    <x v="0"/>
    <n v="62"/>
  </r>
  <r>
    <s v="Id730"/>
    <s v="Stanley Torres"/>
    <n v="36.85"/>
    <n v="6.21"/>
    <s v="Yes"/>
    <x v="0"/>
    <x v="0"/>
    <n v="2"/>
    <x v="1"/>
    <x v="0"/>
    <x v="1"/>
    <s v="7/Jul/1959"/>
    <n v="13887.97"/>
    <x v="1"/>
    <s v="tier - 2"/>
    <x v="0"/>
    <n v="65"/>
  </r>
  <r>
    <s v="Id731"/>
    <s v="Vandongen"/>
    <n v="36.299999999999997"/>
    <n v="5.79"/>
    <s v="Yes"/>
    <x v="0"/>
    <x v="0"/>
    <n v="2"/>
    <x v="1"/>
    <x v="0"/>
    <x v="1"/>
    <s v="29/Dec/1959"/>
    <n v="13887.2"/>
    <x v="1"/>
    <s v="tier - 3"/>
    <x v="0"/>
    <n v="64"/>
  </r>
  <r>
    <s v="Id732"/>
    <s v="Liebald"/>
    <n v="45.34"/>
    <n v="5.69"/>
    <s v="Yes"/>
    <x v="0"/>
    <x v="0"/>
    <n v="0"/>
    <x v="1"/>
    <x v="0"/>
    <x v="2"/>
    <s v="25/Sep/1985"/>
    <n v="13886.4"/>
    <x v="1"/>
    <s v="tier - 2"/>
    <x v="1"/>
    <n v="39"/>
  </r>
  <r>
    <s v="Id733"/>
    <s v="Holte"/>
    <n v="31.8"/>
    <n v="5.36"/>
    <s v="Yes"/>
    <x v="0"/>
    <x v="0"/>
    <n v="2"/>
    <x v="1"/>
    <x v="0"/>
    <x v="2"/>
    <s v="5/Oct/1959"/>
    <n v="13880.95"/>
    <x v="1"/>
    <s v="tier - 2"/>
    <x v="3"/>
    <n v="65"/>
  </r>
  <r>
    <s v="Id734"/>
    <s v="Johnson"/>
    <n v="41.02"/>
    <n v="11.37"/>
    <s v="No"/>
    <x v="0"/>
    <x v="0"/>
    <n v="0"/>
    <x v="1"/>
    <x v="0"/>
    <x v="0"/>
    <s v="19/Dec/1978"/>
    <n v="13874.89"/>
    <x v="1"/>
    <s v="tier - 1"/>
    <x v="1"/>
    <n v="45"/>
  </r>
  <r>
    <s v="Id735"/>
    <s v="Bartlett"/>
    <n v="32.68"/>
    <n v="11.87"/>
    <s v="No"/>
    <x v="0"/>
    <x v="0"/>
    <n v="0"/>
    <x v="1"/>
    <x v="0"/>
    <x v="0"/>
    <s v="21/Jul/1960"/>
    <n v="13844.8"/>
    <x v="1"/>
    <s v="tier - 2"/>
    <x v="1"/>
    <n v="64"/>
  </r>
  <r>
    <s v="Id736"/>
    <s v="Bergman"/>
    <n v="21.7"/>
    <n v="4.9000000000000004"/>
    <s v="No"/>
    <x v="0"/>
    <x v="1"/>
    <n v="1"/>
    <x v="0"/>
    <x v="2"/>
    <x v="2"/>
    <s v="7/Jun/2003"/>
    <n v="13844.51"/>
    <x v="1"/>
    <s v="tier - 1"/>
    <x v="3"/>
    <n v="21"/>
  </r>
  <r>
    <s v="Id737"/>
    <s v="Aitken"/>
    <n v="40.479999999999997"/>
    <n v="6.7"/>
    <s v="No"/>
    <x v="0"/>
    <x v="0"/>
    <n v="3"/>
    <x v="1"/>
    <x v="0"/>
    <x v="0"/>
    <s v="10/Dec/1958"/>
    <n v="13831.12"/>
    <x v="2"/>
    <s v="tier - 1"/>
    <x v="0"/>
    <n v="65"/>
  </r>
  <r>
    <s v="Id738"/>
    <s v="Berger"/>
    <n v="34.5"/>
    <n v="10.3"/>
    <s v="No"/>
    <x v="0"/>
    <x v="0"/>
    <n v="3"/>
    <x v="1"/>
    <x v="0"/>
    <x v="0"/>
    <s v="25/Nov/1958"/>
    <n v="13822.8"/>
    <x v="2"/>
    <s v="tier - 3"/>
    <x v="3"/>
    <n v="65"/>
  </r>
  <r>
    <s v="Id739"/>
    <s v="Richey"/>
    <n v="45.9"/>
    <n v="11.14"/>
    <s v="Yes"/>
    <x v="0"/>
    <x v="0"/>
    <n v="1"/>
    <x v="1"/>
    <x v="0"/>
    <x v="0"/>
    <s v="8/Dec/1986"/>
    <n v="13819.49"/>
    <x v="2"/>
    <s v="tier - 2"/>
    <x v="1"/>
    <n v="37"/>
  </r>
  <r>
    <s v="Id740"/>
    <s v="Trotter"/>
    <n v="33.479999999999997"/>
    <n v="4.74"/>
    <s v="Yes"/>
    <x v="0"/>
    <x v="0"/>
    <n v="2"/>
    <x v="1"/>
    <x v="0"/>
    <x v="2"/>
    <s v="10/Nov/1966"/>
    <n v="13801.61"/>
    <x v="2"/>
    <s v="tier - 3"/>
    <x v="12"/>
    <n v="58"/>
  </r>
  <r>
    <s v="Id741"/>
    <s v="Chavez"/>
    <n v="28.31"/>
    <n v="5.96"/>
    <s v="Yes"/>
    <x v="0"/>
    <x v="0"/>
    <n v="2"/>
    <x v="1"/>
    <x v="1"/>
    <x v="1"/>
    <s v="6/Aug/1959"/>
    <n v="13770.1"/>
    <x v="2"/>
    <s v="tier - 1"/>
    <x v="1"/>
    <n v="65"/>
  </r>
  <r>
    <s v="Id742"/>
    <s v="Orifice"/>
    <n v="21.565000000000001"/>
    <n v="4.95"/>
    <s v="No"/>
    <x v="1"/>
    <x v="0"/>
    <n v="1"/>
    <x v="0"/>
    <x v="2"/>
    <x v="2"/>
    <s v="16/Jul/2004"/>
    <n v="13747.87"/>
    <x v="2"/>
    <s v="tier - 2"/>
    <x v="11"/>
    <n v="20"/>
  </r>
  <r>
    <s v="Id743"/>
    <s v="Farkash"/>
    <n v="35.590000000000003"/>
    <n v="5.21"/>
    <s v="Yes"/>
    <x v="0"/>
    <x v="1"/>
    <n v="1"/>
    <x v="1"/>
    <x v="0"/>
    <x v="2"/>
    <s v="23/Oct/1969"/>
    <n v="13746.74"/>
    <x v="2"/>
    <s v="tier - 2"/>
    <x v="12"/>
    <n v="55"/>
  </r>
  <r>
    <s v="Id744"/>
    <s v="Hribar"/>
    <n v="43.44"/>
    <n v="4.8600000000000003"/>
    <s v="Yes"/>
    <x v="0"/>
    <x v="0"/>
    <n v="0"/>
    <x v="1"/>
    <x v="0"/>
    <x v="2"/>
    <s v="29/Aug/1985"/>
    <n v="13726.21"/>
    <x v="2"/>
    <s v="tier - 3"/>
    <x v="12"/>
    <n v="39"/>
  </r>
  <r>
    <s v="Id745"/>
    <s v="Crawford"/>
    <n v="21.754999999999999"/>
    <n v="7.79"/>
    <s v="Yes"/>
    <x v="0"/>
    <x v="0"/>
    <n v="0"/>
    <x v="1"/>
    <x v="2"/>
    <x v="0"/>
    <s v="2/Aug/1981"/>
    <n v="13725.47"/>
    <x v="2"/>
    <s v="tier - 2"/>
    <x v="2"/>
    <n v="43"/>
  </r>
  <r>
    <s v="Id746"/>
    <s v="Sittlington"/>
    <n v="44.55"/>
    <n v="7.12"/>
    <s v="Yes"/>
    <x v="0"/>
    <x v="0"/>
    <n v="1"/>
    <x v="1"/>
    <x v="0"/>
    <x v="0"/>
    <s v="24/Nov/1986"/>
    <n v="13714.55"/>
    <x v="2"/>
    <s v="tier - 2"/>
    <x v="8"/>
    <n v="37"/>
  </r>
  <r>
    <s v="Id747"/>
    <s v="Silbert"/>
    <n v="43.32"/>
    <n v="4.67"/>
    <s v="Yes"/>
    <x v="0"/>
    <x v="0"/>
    <n v="0"/>
    <x v="1"/>
    <x v="0"/>
    <x v="2"/>
    <s v="14/Sep/1985"/>
    <n v="13685.51"/>
    <x v="2"/>
    <s v="tier - 1"/>
    <x v="12"/>
    <n v="39"/>
  </r>
  <r>
    <s v="Id748"/>
    <s v="Carrique"/>
    <n v="31.23"/>
    <n v="9.1199999999999992"/>
    <s v="Yes"/>
    <x v="0"/>
    <x v="1"/>
    <n v="1"/>
    <x v="1"/>
    <x v="0"/>
    <x v="0"/>
    <s v="4/Aug/1963"/>
    <n v="13677.68"/>
    <x v="2"/>
    <s v="tier - 2"/>
    <x v="14"/>
    <n v="61"/>
  </r>
  <r>
    <s v="Id749"/>
    <s v="Kosla"/>
    <n v="42.81"/>
    <n v="4.1500000000000004"/>
    <s v="No"/>
    <x v="0"/>
    <x v="0"/>
    <n v="1"/>
    <x v="1"/>
    <x v="0"/>
    <x v="2"/>
    <s v="20/Jul/1984"/>
    <n v="13638.06"/>
    <x v="2"/>
    <s v="tier - 3"/>
    <x v="8"/>
    <n v="40"/>
  </r>
  <r>
    <s v="Id750"/>
    <s v="Parker"/>
    <n v="35.909999999999997"/>
    <n v="6.72"/>
    <s v="Yes"/>
    <x v="0"/>
    <x v="0"/>
    <n v="2"/>
    <x v="1"/>
    <x v="0"/>
    <x v="0"/>
    <s v="24/Dec/1961"/>
    <n v="13635.64"/>
    <x v="2"/>
    <s v="tier - 3"/>
    <x v="2"/>
    <n v="62"/>
  </r>
  <r>
    <s v="Id751"/>
    <s v="Horton"/>
    <n v="36.65"/>
    <n v="5.01"/>
    <s v="Yes"/>
    <x v="0"/>
    <x v="1"/>
    <n v="1"/>
    <x v="1"/>
    <x v="0"/>
    <x v="2"/>
    <s v="26/Jul/1969"/>
    <n v="13622.01"/>
    <x v="2"/>
    <s v="tier - 3"/>
    <x v="1"/>
    <n v="55"/>
  </r>
  <r>
    <s v="Id752"/>
    <s v="Boller"/>
    <n v="22.04"/>
    <n v="10.9"/>
    <s v="Yes"/>
    <x v="0"/>
    <x v="0"/>
    <n v="2"/>
    <x v="1"/>
    <x v="2"/>
    <x v="0"/>
    <s v="18/Nov/1961"/>
    <n v="13616.36"/>
    <x v="2"/>
    <s v="tier - 3"/>
    <x v="2"/>
    <n v="62"/>
  </r>
  <r>
    <s v="Id753"/>
    <s v="Olaru"/>
    <n v="31.824999999999999"/>
    <n v="5.52"/>
    <s v="Yes"/>
    <x v="0"/>
    <x v="0"/>
    <n v="1"/>
    <x v="1"/>
    <x v="0"/>
    <x v="2"/>
    <s v="10/Sep/1964"/>
    <n v="13607.37"/>
    <x v="2"/>
    <s v="tier - 1"/>
    <x v="2"/>
    <n v="60"/>
  </r>
  <r>
    <s v="Id754"/>
    <s v="Prescott"/>
    <n v="53.58"/>
    <n v="4.55"/>
    <s v="No"/>
    <x v="0"/>
    <x v="0"/>
    <n v="1"/>
    <x v="1"/>
    <x v="0"/>
    <x v="2"/>
    <s v="14/Aug/1992"/>
    <n v="13588.17"/>
    <x v="2"/>
    <s v="tier - 1"/>
    <x v="1"/>
    <n v="32"/>
  </r>
  <r>
    <s v="Id755"/>
    <s v="Hines"/>
    <n v="34.299999999999997"/>
    <n v="11.76"/>
    <s v="No"/>
    <x v="0"/>
    <x v="0"/>
    <n v="0"/>
    <x v="1"/>
    <x v="0"/>
    <x v="0"/>
    <s v="15/Jul/1968"/>
    <n v="13566.04"/>
    <x v="2"/>
    <s v="tier - 3"/>
    <x v="12"/>
    <n v="56"/>
  </r>
  <r>
    <s v="Id756"/>
    <s v="Blanton"/>
    <n v="32.11"/>
    <n v="7.06"/>
    <s v="No"/>
    <x v="0"/>
    <x v="0"/>
    <n v="0"/>
    <x v="1"/>
    <x v="0"/>
    <x v="0"/>
    <s v="11/Jul/1960"/>
    <n v="13555"/>
    <x v="2"/>
    <s v="tier - 3"/>
    <x v="6"/>
    <n v="64"/>
  </r>
  <r>
    <s v="Id757"/>
    <s v="Bustamante"/>
    <n v="31.78"/>
    <n v="11.35"/>
    <s v="Yes"/>
    <x v="0"/>
    <x v="1"/>
    <n v="1"/>
    <x v="1"/>
    <x v="0"/>
    <x v="0"/>
    <s v="14/Oct/1963"/>
    <n v="13511.28"/>
    <x v="2"/>
    <s v="tier - 1"/>
    <x v="1"/>
    <n v="61"/>
  </r>
  <r>
    <s v="Id758"/>
    <s v="McCann"/>
    <n v="46.89"/>
    <n v="5.52"/>
    <s v="No"/>
    <x v="0"/>
    <x v="0"/>
    <n v="0"/>
    <x v="1"/>
    <x v="0"/>
    <x v="2"/>
    <s v="30/Aug/1990"/>
    <n v="13480.83"/>
    <x v="2"/>
    <s v="tier - 2"/>
    <x v="8"/>
    <n v="34"/>
  </r>
  <r>
    <s v="Id759"/>
    <s v="Schmole"/>
    <n v="39.35"/>
    <n v="7.86"/>
    <s v="Yes"/>
    <x v="0"/>
    <x v="0"/>
    <n v="1"/>
    <x v="1"/>
    <x v="0"/>
    <x v="0"/>
    <s v="7/Aug/1975"/>
    <n v="13472.19"/>
    <x v="2"/>
    <s v="tier - 2"/>
    <x v="1"/>
    <n v="49"/>
  </r>
  <r>
    <s v="Id760"/>
    <s v="Barber"/>
    <n v="39.200000000000003"/>
    <n v="11.38"/>
    <s v="No"/>
    <x v="0"/>
    <x v="0"/>
    <n v="0"/>
    <x v="1"/>
    <x v="0"/>
    <x v="0"/>
    <s v="24/Jul/1960"/>
    <n v="13470.86"/>
    <x v="2"/>
    <s v="tier - 3"/>
    <x v="3"/>
    <n v="64"/>
  </r>
  <r>
    <s v="Id761"/>
    <s v="Reichmann"/>
    <n v="39.159999999999997"/>
    <n v="10.48"/>
    <s v="No"/>
    <x v="0"/>
    <x v="0"/>
    <n v="0"/>
    <x v="1"/>
    <x v="0"/>
    <x v="0"/>
    <s v="28/Jul/1960"/>
    <n v="13470.8"/>
    <x v="2"/>
    <s v="tier - 2"/>
    <x v="0"/>
    <n v="64"/>
  </r>
  <r>
    <s v="Id762"/>
    <s v="Cavatorta"/>
    <n v="44.1"/>
    <n v="5.04"/>
    <s v="Yes"/>
    <x v="0"/>
    <x v="0"/>
    <n v="0"/>
    <x v="1"/>
    <x v="0"/>
    <x v="2"/>
    <s v="19/Aug/1985"/>
    <n v="13465.8"/>
    <x v="2"/>
    <s v="tier - 1"/>
    <x v="1"/>
    <n v="39"/>
  </r>
  <r>
    <s v="Id763"/>
    <s v="Yaeger"/>
    <n v="33.200000000000003"/>
    <n v="9.06"/>
    <s v="No"/>
    <x v="0"/>
    <x v="0"/>
    <n v="0"/>
    <x v="1"/>
    <x v="0"/>
    <x v="0"/>
    <s v="16/Dec/1960"/>
    <n v="13462.52"/>
    <x v="2"/>
    <s v="tier - 2"/>
    <x v="3"/>
    <n v="63"/>
  </r>
  <r>
    <s v="Id764"/>
    <s v="Hughes"/>
    <n v="29.92"/>
    <n v="11.07"/>
    <s v="No"/>
    <x v="0"/>
    <x v="0"/>
    <n v="0"/>
    <x v="1"/>
    <x v="0"/>
    <x v="0"/>
    <s v="11/Jul/1960"/>
    <n v="13457.96"/>
    <x v="2"/>
    <s v="tier - 1"/>
    <x v="0"/>
    <n v="64"/>
  </r>
  <r>
    <s v="Id765"/>
    <s v="Donahue"/>
    <n v="25"/>
    <n v="10.45"/>
    <s v="No"/>
    <x v="0"/>
    <x v="0"/>
    <n v="0"/>
    <x v="1"/>
    <x v="1"/>
    <x v="0"/>
    <s v="13/Aug/1960"/>
    <n v="13451.12"/>
    <x v="2"/>
    <s v="tier - 1"/>
    <x v="3"/>
    <n v="64"/>
  </r>
  <r>
    <s v="Id766"/>
    <s v="Greenwell"/>
    <n v="38.869999999999997"/>
    <n v="8.6300000000000008"/>
    <s v="Yes"/>
    <x v="0"/>
    <x v="0"/>
    <n v="1"/>
    <x v="1"/>
    <x v="0"/>
    <x v="0"/>
    <s v="29/Jun/1975"/>
    <n v="13440.7"/>
    <x v="2"/>
    <s v="tier - 2"/>
    <x v="1"/>
    <n v="49"/>
  </r>
  <r>
    <s v="Id767"/>
    <s v="Steele"/>
    <n v="32.299999999999997"/>
    <n v="5.28"/>
    <s v="Yes"/>
    <x v="0"/>
    <x v="0"/>
    <n v="2"/>
    <x v="1"/>
    <x v="0"/>
    <x v="2"/>
    <s v="14/Nov/1966"/>
    <n v="13430.27"/>
    <x v="2"/>
    <s v="tier - 3"/>
    <x v="2"/>
    <n v="57"/>
  </r>
  <r>
    <s v="Id768"/>
    <s v="Gunter"/>
    <n v="31.16"/>
    <n v="7.49"/>
    <s v="Yes"/>
    <x v="0"/>
    <x v="0"/>
    <n v="2"/>
    <x v="1"/>
    <x v="0"/>
    <x v="0"/>
    <s v="3/Nov/1961"/>
    <n v="13429.04"/>
    <x v="2"/>
    <s v="tier - 3"/>
    <x v="1"/>
    <n v="63"/>
  </r>
  <r>
    <s v="Id769"/>
    <s v="McDonough"/>
    <n v="54.59"/>
    <n v="4.2699999999999996"/>
    <s v="No"/>
    <x v="0"/>
    <x v="0"/>
    <n v="0"/>
    <x v="1"/>
    <x v="0"/>
    <x v="2"/>
    <s v="17/Jun/1994"/>
    <n v="13417.05"/>
    <x v="2"/>
    <s v="tier - 3"/>
    <x v="1"/>
    <n v="30"/>
  </r>
  <r>
    <s v="Id770"/>
    <s v="Sweetland"/>
    <n v="21.09"/>
    <n v="9.2200000000000006"/>
    <s v="Yes"/>
    <x v="0"/>
    <x v="0"/>
    <n v="2"/>
    <x v="1"/>
    <x v="2"/>
    <x v="0"/>
    <s v="22/Jul/1961"/>
    <n v="13415.04"/>
    <x v="2"/>
    <s v="tier - 2"/>
    <x v="1"/>
    <n v="63"/>
  </r>
  <r>
    <s v="Id771"/>
    <s v="Hammersmith"/>
    <n v="52.41"/>
    <n v="5.99"/>
    <s v="No"/>
    <x v="0"/>
    <x v="0"/>
    <n v="1"/>
    <x v="1"/>
    <x v="0"/>
    <x v="1"/>
    <s v="19/Dec/1992"/>
    <n v="13412.97"/>
    <x v="2"/>
    <s v="tier - 3"/>
    <x v="8"/>
    <n v="31"/>
  </r>
  <r>
    <s v="Id772"/>
    <s v="French"/>
    <n v="41.47"/>
    <n v="5.86"/>
    <s v="Yes"/>
    <x v="0"/>
    <x v="0"/>
    <n v="2"/>
    <x v="1"/>
    <x v="0"/>
    <x v="1"/>
    <s v="20/Dec/1959"/>
    <n v="13405.39"/>
    <x v="2"/>
    <s v="tier - 3"/>
    <x v="0"/>
    <n v="64"/>
  </r>
  <r>
    <s v="Id773"/>
    <s v="Garbe"/>
    <n v="33.1"/>
    <n v="5.19"/>
    <s v="Yes"/>
    <x v="0"/>
    <x v="0"/>
    <n v="2"/>
    <x v="1"/>
    <x v="0"/>
    <x v="2"/>
    <s v="25/Nov/1959"/>
    <n v="13393.76"/>
    <x v="2"/>
    <s v="tier - 1"/>
    <x v="3"/>
    <n v="64"/>
  </r>
  <r>
    <s v="Id774"/>
    <s v="Duncan"/>
    <n v="30.8"/>
    <n v="4.37"/>
    <s v="Yes"/>
    <x v="0"/>
    <x v="0"/>
    <n v="2"/>
    <x v="1"/>
    <x v="0"/>
    <x v="2"/>
    <s v="9/Dec/1959"/>
    <n v="13390.56"/>
    <x v="2"/>
    <s v="tier - 3"/>
    <x v="3"/>
    <n v="64"/>
  </r>
  <r>
    <s v="Id775"/>
    <s v="Wallace"/>
    <n v="42.06"/>
    <n v="5.32"/>
    <s v="No"/>
    <x v="0"/>
    <x v="0"/>
    <n v="1"/>
    <x v="1"/>
    <x v="0"/>
    <x v="2"/>
    <s v="6/Jun/1984"/>
    <n v="13383.67"/>
    <x v="2"/>
    <s v="tier - 2"/>
    <x v="8"/>
    <n v="40"/>
  </r>
  <r>
    <s v="Id776"/>
    <s v="Tillman"/>
    <n v="39.270000000000003"/>
    <n v="5.64"/>
    <s v="No"/>
    <x v="0"/>
    <x v="1"/>
    <n v="1"/>
    <x v="1"/>
    <x v="0"/>
    <x v="2"/>
    <s v="30/Sep/1979"/>
    <n v="13377.41"/>
    <x v="2"/>
    <s v="tier - 3"/>
    <x v="12"/>
    <n v="45"/>
  </r>
  <r>
    <s v="Id777"/>
    <s v="Lee"/>
    <n v="30.71"/>
    <n v="5.59"/>
    <s v="Yes"/>
    <x v="0"/>
    <x v="0"/>
    <n v="1"/>
    <x v="1"/>
    <x v="0"/>
    <x v="2"/>
    <s v="24/Sep/1964"/>
    <n v="13375.76"/>
    <x v="2"/>
    <s v="tier - 2"/>
    <x v="15"/>
    <n v="60"/>
  </r>
  <r>
    <s v="Id778"/>
    <s v="Taylor"/>
    <n v="47.19"/>
    <n v="5.29"/>
    <s v="No"/>
    <x v="0"/>
    <x v="0"/>
    <n v="0"/>
    <x v="1"/>
    <x v="0"/>
    <x v="2"/>
    <s v="2/Oct/1990"/>
    <n v="13360.94"/>
    <x v="2"/>
    <s v="tier - 1"/>
    <x v="1"/>
    <n v="34"/>
  </r>
  <r>
    <s v="Id779"/>
    <s v="McSween"/>
    <n v="30.02"/>
    <n v="6.65"/>
    <s v="No"/>
    <x v="0"/>
    <x v="0"/>
    <n v="0"/>
    <x v="1"/>
    <x v="0"/>
    <x v="0"/>
    <s v="11/Nov/1960"/>
    <n v="13352.1"/>
    <x v="2"/>
    <s v="tier - 1"/>
    <x v="1"/>
    <n v="64"/>
  </r>
  <r>
    <s v="Id780"/>
    <s v="Schubert"/>
    <n v="37.909999999999997"/>
    <n v="5.68"/>
    <s v="Yes"/>
    <x v="0"/>
    <x v="0"/>
    <n v="0"/>
    <x v="1"/>
    <x v="0"/>
    <x v="2"/>
    <s v="23/Aug/1976"/>
    <n v="13333.71"/>
    <x v="2"/>
    <s v="tier - 2"/>
    <x v="1"/>
    <n v="48"/>
  </r>
  <r>
    <s v="Id781"/>
    <s v="Lalanne"/>
    <n v="54.61"/>
    <n v="4.49"/>
    <s v="No"/>
    <x v="0"/>
    <x v="0"/>
    <n v="0"/>
    <x v="1"/>
    <x v="0"/>
    <x v="2"/>
    <s v="1/Jul/1994"/>
    <n v="13292.52"/>
    <x v="2"/>
    <s v="tier - 3"/>
    <x v="1"/>
    <n v="30"/>
  </r>
  <r>
    <s v="Id782"/>
    <s v="Flanagan"/>
    <n v="36.005000000000003"/>
    <n v="6.9"/>
    <s v="No"/>
    <x v="0"/>
    <x v="0"/>
    <n v="0"/>
    <x v="1"/>
    <x v="0"/>
    <x v="0"/>
    <s v="11/Oct/1962"/>
    <n v="13228.85"/>
    <x v="2"/>
    <s v="tier - 3"/>
    <x v="8"/>
    <n v="62"/>
  </r>
  <r>
    <s v="Id783"/>
    <s v="Arellano"/>
    <n v="28.7"/>
    <n v="11.52"/>
    <s v="No"/>
    <x v="0"/>
    <x v="0"/>
    <n v="0"/>
    <x v="1"/>
    <x v="1"/>
    <x v="0"/>
    <s v="24/Nov/1962"/>
    <n v="13224.69"/>
    <x v="2"/>
    <s v="tier - 2"/>
    <x v="3"/>
    <n v="61"/>
  </r>
  <r>
    <s v="Id784"/>
    <s v="Charette"/>
    <n v="34.295000000000002"/>
    <n v="11.24"/>
    <s v="No"/>
    <x v="0"/>
    <x v="0"/>
    <n v="0"/>
    <x v="1"/>
    <x v="0"/>
    <x v="0"/>
    <s v="13/Nov/1965"/>
    <n v="13224.06"/>
    <x v="2"/>
    <s v="tier - 3"/>
    <x v="2"/>
    <n v="59"/>
  </r>
  <r>
    <s v="Id785"/>
    <s v="Pena Reyes"/>
    <n v="27.55"/>
    <n v="10.98"/>
    <s v="No"/>
    <x v="0"/>
    <x v="0"/>
    <n v="0"/>
    <x v="1"/>
    <x v="1"/>
    <x v="0"/>
    <s v="7/Dec/1962"/>
    <n v="13217.09"/>
    <x v="2"/>
    <s v="tier - 1"/>
    <x v="2"/>
    <n v="61"/>
  </r>
  <r>
    <s v="Id786"/>
    <s v="Broderick"/>
    <n v="40.700000000000003"/>
    <n v="5.42"/>
    <s v="No"/>
    <x v="0"/>
    <x v="0"/>
    <n v="0"/>
    <x v="1"/>
    <x v="0"/>
    <x v="2"/>
    <s v="15/Oct/1982"/>
    <n v="13214.43"/>
    <x v="2"/>
    <s v="tier - 2"/>
    <x v="1"/>
    <n v="42"/>
  </r>
  <r>
    <s v="Id787"/>
    <s v="Summers"/>
    <n v="18.335000000000001"/>
    <n v="10.97"/>
    <s v="No"/>
    <x v="0"/>
    <x v="0"/>
    <n v="0"/>
    <x v="1"/>
    <x v="3"/>
    <x v="0"/>
    <s v="5/Aug/1962"/>
    <n v="13204.29"/>
    <x v="2"/>
    <s v="tier - 1"/>
    <x v="2"/>
    <n v="62"/>
  </r>
  <r>
    <s v="Id788"/>
    <s v="Fisher"/>
    <n v="33.914999999999999"/>
    <n v="9.56"/>
    <s v="Yes"/>
    <x v="0"/>
    <x v="0"/>
    <n v="2"/>
    <x v="1"/>
    <x v="0"/>
    <x v="0"/>
    <s v="6/Dec/1961"/>
    <n v="13143.86"/>
    <x v="2"/>
    <s v="tier - 2"/>
    <x v="4"/>
    <n v="62"/>
  </r>
  <r>
    <s v="Id789"/>
    <s v="Zhou"/>
    <n v="33.534999999999997"/>
    <n v="9.4"/>
    <s v="Yes"/>
    <x v="0"/>
    <x v="0"/>
    <n v="2"/>
    <x v="1"/>
    <x v="0"/>
    <x v="0"/>
    <s v="6/Dec/1961"/>
    <n v="13143.34"/>
    <x v="2"/>
    <s v="tier - 2"/>
    <x v="16"/>
    <n v="62"/>
  </r>
  <r>
    <s v="Id790"/>
    <s v="Clarke-Ames"/>
    <n v="23.655000000000001"/>
    <n v="8.48"/>
    <s v="Yes"/>
    <x v="0"/>
    <x v="0"/>
    <n v="2"/>
    <x v="1"/>
    <x v="2"/>
    <x v="0"/>
    <s v="7/Sep/1961"/>
    <n v="13129.6"/>
    <x v="2"/>
    <s v="tier - 2"/>
    <x v="6"/>
    <n v="63"/>
  </r>
  <r>
    <s v="Id791"/>
    <s v="Staton"/>
    <n v="28"/>
    <n v="5.57"/>
    <s v="No"/>
    <x v="0"/>
    <x v="0"/>
    <n v="0"/>
    <x v="1"/>
    <x v="1"/>
    <x v="2"/>
    <s v="16/Aug/1999"/>
    <n v="13126.68"/>
    <x v="2"/>
    <s v="tier - 3"/>
    <x v="3"/>
    <n v="25"/>
  </r>
  <r>
    <s v="Id792"/>
    <s v="Forster"/>
    <n v="30.23"/>
    <n v="6.94"/>
    <s v="Yes"/>
    <x v="0"/>
    <x v="1"/>
    <n v="1"/>
    <x v="1"/>
    <x v="0"/>
    <x v="0"/>
    <s v="14/Sep/1963"/>
    <n v="13116.84"/>
    <x v="2"/>
    <s v="tier - 1"/>
    <x v="1"/>
    <n v="61"/>
  </r>
  <r>
    <s v="Id793"/>
    <s v="Monaghan"/>
    <n v="51.14"/>
    <n v="4.05"/>
    <s v="No"/>
    <x v="0"/>
    <x v="0"/>
    <n v="1"/>
    <x v="1"/>
    <x v="0"/>
    <x v="2"/>
    <s v="12/Aug/1992"/>
    <n v="13113.51"/>
    <x v="2"/>
    <s v="tier - 2"/>
    <x v="12"/>
    <n v="32"/>
  </r>
  <r>
    <s v="Id794"/>
    <s v="Kawamoto"/>
    <n v="24.32"/>
    <n v="10.220000000000001"/>
    <s v="No"/>
    <x v="0"/>
    <x v="0"/>
    <n v="0"/>
    <x v="1"/>
    <x v="2"/>
    <x v="0"/>
    <s v="2/Aug/1962"/>
    <n v="13112.6"/>
    <x v="2"/>
    <s v="tier - 3"/>
    <x v="1"/>
    <n v="62"/>
  </r>
  <r>
    <s v="Id795"/>
    <s v="Dicharry"/>
    <n v="38.06"/>
    <n v="9.24"/>
    <s v="No"/>
    <x v="0"/>
    <x v="0"/>
    <n v="0"/>
    <x v="1"/>
    <x v="0"/>
    <x v="0"/>
    <s v="30/Oct/1971"/>
    <n v="13110.79"/>
    <x v="2"/>
    <s v="tier - 2"/>
    <x v="3"/>
    <n v="53"/>
  </r>
  <r>
    <s v="Id796"/>
    <s v="Berry"/>
    <n v="37.700000000000003"/>
    <n v="8.6"/>
    <s v="No"/>
    <x v="0"/>
    <x v="0"/>
    <n v="0"/>
    <x v="1"/>
    <x v="0"/>
    <x v="0"/>
    <s v="17/Jul/1978"/>
    <n v="13101.74"/>
    <x v="2"/>
    <s v="tier - 2"/>
    <x v="12"/>
    <n v="46"/>
  </r>
  <r>
    <s v="Id797"/>
    <s v="Porfirio"/>
    <n v="44"/>
    <n v="9.32"/>
    <s v="Yes"/>
    <x v="0"/>
    <x v="0"/>
    <n v="2"/>
    <x v="1"/>
    <x v="0"/>
    <x v="0"/>
    <s v="6/Nov/1961"/>
    <n v="13063.88"/>
    <x v="2"/>
    <s v="tier - 2"/>
    <x v="3"/>
    <n v="63"/>
  </r>
  <r>
    <s v="Id798"/>
    <s v="Thind"/>
    <n v="41.45"/>
    <n v="6.12"/>
    <s v="Yes"/>
    <x v="0"/>
    <x v="0"/>
    <n v="0"/>
    <x v="1"/>
    <x v="0"/>
    <x v="1"/>
    <s v="26/Oct/1985"/>
    <n v="13051.22"/>
    <x v="2"/>
    <s v="tier - 1"/>
    <x v="12"/>
    <n v="39"/>
  </r>
  <r>
    <s v="Id799"/>
    <s v="Ryan"/>
    <n v="25.364999999999998"/>
    <n v="9.19"/>
    <s v="Yes"/>
    <x v="0"/>
    <x v="0"/>
    <n v="0"/>
    <x v="1"/>
    <x v="1"/>
    <x v="0"/>
    <s v="6/Aug/1967"/>
    <n v="13047.33"/>
    <x v="2"/>
    <s v="tier - 3"/>
    <x v="2"/>
    <n v="57"/>
  </r>
  <r>
    <s v="Id800"/>
    <s v="Horn"/>
    <n v="34.56"/>
    <n v="5.84"/>
    <s v="Yes"/>
    <x v="0"/>
    <x v="1"/>
    <n v="1"/>
    <x v="1"/>
    <x v="0"/>
    <x v="1"/>
    <s v="23/Sep/1969"/>
    <n v="13044.41"/>
    <x v="2"/>
    <s v="tier - 1"/>
    <x v="1"/>
    <n v="55"/>
  </r>
  <r>
    <s v="Id801"/>
    <s v="Sabadosa"/>
    <n v="28.2"/>
    <n v="7.19"/>
    <s v="Yes"/>
    <x v="0"/>
    <x v="0"/>
    <n v="2"/>
    <x v="1"/>
    <x v="1"/>
    <x v="0"/>
    <s v="9/Nov/1961"/>
    <n v="13041.92"/>
    <x v="2"/>
    <s v="tier - 1"/>
    <x v="3"/>
    <n v="63"/>
  </r>
  <r>
    <s v="Id802"/>
    <s v="Casady"/>
    <n v="30.43"/>
    <n v="9.39"/>
    <s v="No"/>
    <x v="0"/>
    <x v="0"/>
    <n v="0"/>
    <x v="1"/>
    <x v="0"/>
    <x v="0"/>
    <s v="4/Nov/1965"/>
    <n v="13023.93"/>
    <x v="2"/>
    <s v="tier - 2"/>
    <x v="15"/>
    <n v="59"/>
  </r>
  <r>
    <s v="Id803"/>
    <s v="Phillips"/>
    <n v="32.395000000000003"/>
    <n v="4.2699999999999996"/>
    <s v="Yes"/>
    <x v="0"/>
    <x v="0"/>
    <n v="1"/>
    <x v="1"/>
    <x v="0"/>
    <x v="2"/>
    <s v="23/Sep/1964"/>
    <n v="13019.16"/>
    <x v="2"/>
    <s v="tier - 1"/>
    <x v="2"/>
    <n v="60"/>
  </r>
  <r>
    <s v="Id804"/>
    <s v="Ahokas"/>
    <n v="24.035"/>
    <n v="11.71"/>
    <s v="No"/>
    <x v="0"/>
    <x v="0"/>
    <n v="0"/>
    <x v="1"/>
    <x v="2"/>
    <x v="0"/>
    <s v="20/Jul/1962"/>
    <n v="13012.21"/>
    <x v="2"/>
    <s v="tier - 1"/>
    <x v="1"/>
    <n v="62"/>
  </r>
  <r>
    <s v="Id805"/>
    <s v="Hebert"/>
    <n v="37.119999999999997"/>
    <n v="5.29"/>
    <s v="No"/>
    <x v="0"/>
    <x v="0"/>
    <n v="2"/>
    <x v="1"/>
    <x v="0"/>
    <x v="2"/>
    <s v="27/Sep/1972"/>
    <n v="13010.86"/>
    <x v="2"/>
    <s v="tier - 2"/>
    <x v="1"/>
    <n v="52"/>
  </r>
  <r>
    <s v="Id806"/>
    <s v="Fair"/>
    <n v="34.840000000000003"/>
    <n v="6"/>
    <s v="Yes"/>
    <x v="0"/>
    <x v="1"/>
    <n v="1"/>
    <x v="1"/>
    <x v="0"/>
    <x v="1"/>
    <s v="13/Dec/1969"/>
    <n v="13008.07"/>
    <x v="2"/>
    <s v="tier - 3"/>
    <x v="1"/>
    <n v="54"/>
  </r>
  <r>
    <s v="Id807"/>
    <s v="Swenson"/>
    <n v="29.53"/>
    <n v="10.64"/>
    <s v="No"/>
    <x v="0"/>
    <x v="0"/>
    <n v="0"/>
    <x v="1"/>
    <x v="1"/>
    <x v="0"/>
    <s v="24/Jun/1962"/>
    <n v="13004.95"/>
    <x v="2"/>
    <s v="tier - 1"/>
    <x v="1"/>
    <n v="62"/>
  </r>
  <r>
    <s v="Id808"/>
    <s v="Revenis"/>
    <n v="42.51"/>
    <n v="8.2100000000000009"/>
    <s v="Yes"/>
    <x v="0"/>
    <x v="0"/>
    <n v="0"/>
    <x v="1"/>
    <x v="0"/>
    <x v="0"/>
    <s v="30/Oct/1981"/>
    <n v="13002.91"/>
    <x v="2"/>
    <s v="tier - 1"/>
    <x v="1"/>
    <n v="43"/>
  </r>
  <r>
    <s v="Id809"/>
    <s v="Engnes"/>
    <n v="38.14"/>
    <n v="5.58"/>
    <s v="No"/>
    <x v="0"/>
    <x v="1"/>
    <n v="1"/>
    <x v="1"/>
    <x v="0"/>
    <x v="2"/>
    <s v="27/Nov/1979"/>
    <n v="12994.12"/>
    <x v="2"/>
    <s v="tier - 2"/>
    <x v="12"/>
    <n v="44"/>
  </r>
  <r>
    <s v="Id810"/>
    <s v="Wiltse"/>
    <n v="39.93"/>
    <n v="8.75"/>
    <s v="No"/>
    <x v="0"/>
    <x v="0"/>
    <n v="0"/>
    <x v="1"/>
    <x v="0"/>
    <x v="0"/>
    <s v="28/Nov/1960"/>
    <n v="12982.87"/>
    <x v="2"/>
    <s v="tier - 1"/>
    <x v="0"/>
    <n v="63"/>
  </r>
  <r>
    <s v="Id811"/>
    <s v="Fernandez"/>
    <n v="38.83"/>
    <n v="11.86"/>
    <s v="No"/>
    <x v="0"/>
    <x v="0"/>
    <n v="0"/>
    <x v="1"/>
    <x v="0"/>
    <x v="0"/>
    <s v="23/Sep/1960"/>
    <n v="12981.35"/>
    <x v="2"/>
    <s v="tier - 3"/>
    <x v="0"/>
    <n v="64"/>
  </r>
  <r>
    <s v="Id812"/>
    <s v="Edwards"/>
    <n v="37.4"/>
    <n v="11.46"/>
    <s v="No"/>
    <x v="0"/>
    <x v="0"/>
    <n v="0"/>
    <x v="1"/>
    <x v="0"/>
    <x v="0"/>
    <s v="22/Jun/1960"/>
    <n v="12979.36"/>
    <x v="2"/>
    <s v="tier - 1"/>
    <x v="3"/>
    <n v="64"/>
  </r>
  <r>
    <s v="Id813"/>
    <s v="Pinney"/>
    <n v="21.4"/>
    <n v="9.0299999999999994"/>
    <s v="No"/>
    <x v="0"/>
    <x v="0"/>
    <n v="0"/>
    <x v="1"/>
    <x v="2"/>
    <x v="0"/>
    <s v="4/Nov/1960"/>
    <n v="12957.12"/>
    <x v="2"/>
    <s v="tier - 1"/>
    <x v="3"/>
    <n v="64"/>
  </r>
  <r>
    <s v="Id814"/>
    <s v="Levy"/>
    <n v="38.380000000000003"/>
    <n v="8.26"/>
    <s v="Yes"/>
    <x v="0"/>
    <x v="0"/>
    <n v="2"/>
    <x v="1"/>
    <x v="0"/>
    <x v="0"/>
    <s v="20/Aug/1961"/>
    <n v="12950.07"/>
    <x v="2"/>
    <s v="tier - 1"/>
    <x v="1"/>
    <n v="63"/>
  </r>
  <r>
    <s v="Id815"/>
    <s v="Takeda"/>
    <n v="33.659999999999997"/>
    <n v="5.42"/>
    <s v="Yes"/>
    <x v="0"/>
    <x v="0"/>
    <n v="2"/>
    <x v="1"/>
    <x v="0"/>
    <x v="2"/>
    <s v="22/Dec/1966"/>
    <n v="12949.16"/>
    <x v="2"/>
    <s v="tier - 3"/>
    <x v="0"/>
    <n v="57"/>
  </r>
  <r>
    <s v="Id816"/>
    <s v="Burke"/>
    <n v="31.79"/>
    <n v="11.33"/>
    <s v="Yes"/>
    <x v="0"/>
    <x v="1"/>
    <n v="1"/>
    <x v="1"/>
    <x v="0"/>
    <x v="0"/>
    <s v="14/Aug/1963"/>
    <n v="12928.79"/>
    <x v="2"/>
    <s v="tier - 2"/>
    <x v="0"/>
    <n v="61"/>
  </r>
  <r>
    <s v="Id817"/>
    <s v="Duarte"/>
    <n v="29.7"/>
    <n v="7.69"/>
    <s v="Yes"/>
    <x v="0"/>
    <x v="1"/>
    <n v="1"/>
    <x v="1"/>
    <x v="1"/>
    <x v="0"/>
    <s v="1/Sep/1963"/>
    <n v="12925.89"/>
    <x v="2"/>
    <s v="tier - 2"/>
    <x v="0"/>
    <n v="61"/>
  </r>
  <r>
    <s v="Id818"/>
    <s v="Clark"/>
    <n v="25.46"/>
    <n v="8.77"/>
    <s v="Yes"/>
    <x v="0"/>
    <x v="1"/>
    <n v="1"/>
    <x v="1"/>
    <x v="1"/>
    <x v="0"/>
    <s v="16/Aug/1963"/>
    <n v="12913.99"/>
    <x v="2"/>
    <s v="tier - 2"/>
    <x v="4"/>
    <n v="61"/>
  </r>
  <r>
    <s v="Id819"/>
    <s v="Nice"/>
    <n v="39.14"/>
    <n v="4.91"/>
    <s v="No"/>
    <x v="1"/>
    <x v="0"/>
    <n v="1"/>
    <x v="1"/>
    <x v="0"/>
    <x v="2"/>
    <s v="9/Jul/2004"/>
    <n v="12890.06"/>
    <x v="2"/>
    <s v="tier - 1"/>
    <x v="9"/>
    <n v="20"/>
  </r>
  <r>
    <s v="Id820"/>
    <s v="Windler"/>
    <n v="41.2"/>
    <n v="4.95"/>
    <s v="No"/>
    <x v="0"/>
    <x v="0"/>
    <n v="1"/>
    <x v="1"/>
    <x v="0"/>
    <x v="2"/>
    <s v="6/Aug/1984"/>
    <n v="12870.31"/>
    <x v="2"/>
    <s v="tier - 3"/>
    <x v="1"/>
    <n v="40"/>
  </r>
  <r>
    <s v="Id821"/>
    <s v="Jones"/>
    <n v="28.81"/>
    <n v="10.8"/>
    <s v="Yes"/>
    <x v="0"/>
    <x v="1"/>
    <n v="1"/>
    <x v="1"/>
    <x v="1"/>
    <x v="0"/>
    <s v="27/Sep/1963"/>
    <n v="12856.84"/>
    <x v="2"/>
    <s v="tier - 3"/>
    <x v="14"/>
    <n v="61"/>
  </r>
  <r>
    <s v="Id822"/>
    <s v="Stevenson"/>
    <n v="37.409999999999997"/>
    <n v="7.21"/>
    <s v="No"/>
    <x v="0"/>
    <x v="0"/>
    <n v="2"/>
    <x v="1"/>
    <x v="0"/>
    <x v="0"/>
    <s v="22/Sep/1973"/>
    <n v="12852.37"/>
    <x v="2"/>
    <s v="tier - 1"/>
    <x v="1"/>
    <n v="51"/>
  </r>
  <r>
    <s v="Id823"/>
    <s v="Humphrey"/>
    <n v="52.54"/>
    <n v="5.12"/>
    <s v="No"/>
    <x v="0"/>
    <x v="1"/>
    <n v="1"/>
    <x v="1"/>
    <x v="0"/>
    <x v="2"/>
    <s v="27/Sep/1993"/>
    <n v="12847.24"/>
    <x v="2"/>
    <s v="tier - 2"/>
    <x v="1"/>
    <n v="31"/>
  </r>
  <r>
    <s v="Id824"/>
    <s v="Nelson"/>
    <n v="17.29"/>
    <n v="4.62"/>
    <s v="No"/>
    <x v="1"/>
    <x v="0"/>
    <n v="1"/>
    <x v="0"/>
    <x v="3"/>
    <x v="2"/>
    <s v="9/Nov/2004"/>
    <n v="12829.46"/>
    <x v="2"/>
    <s v="tier - 3"/>
    <x v="4"/>
    <n v="20"/>
  </r>
  <r>
    <s v="Id825"/>
    <s v="Payne"/>
    <n v="31.74"/>
    <n v="7.68"/>
    <s v="Yes"/>
    <x v="0"/>
    <x v="0"/>
    <n v="0"/>
    <x v="1"/>
    <x v="0"/>
    <x v="0"/>
    <s v="25/Sep/1967"/>
    <n v="12823.25"/>
    <x v="2"/>
    <s v="tier - 3"/>
    <x v="14"/>
    <n v="57"/>
  </r>
  <r>
    <s v="Id826"/>
    <s v="Hails"/>
    <n v="26.504999999999999"/>
    <n v="6.79"/>
    <s v="Yes"/>
    <x v="0"/>
    <x v="1"/>
    <n v="1"/>
    <x v="1"/>
    <x v="1"/>
    <x v="0"/>
    <s v="20/Jul/1963"/>
    <n v="12815.44"/>
    <x v="2"/>
    <s v="tier - 3"/>
    <x v="2"/>
    <n v="61"/>
  </r>
  <r>
    <s v="Id827"/>
    <s v="Proctor"/>
    <n v="36.479999999999997"/>
    <n v="11.09"/>
    <s v="No"/>
    <x v="0"/>
    <x v="0"/>
    <n v="0"/>
    <x v="1"/>
    <x v="0"/>
    <x v="0"/>
    <s v="24/Jul/1978"/>
    <n v="12797.21"/>
    <x v="2"/>
    <s v="tier - 1"/>
    <x v="2"/>
    <n v="46"/>
  </r>
  <r>
    <s v="Id828"/>
    <s v="Ryan"/>
    <n v="39.159999999999997"/>
    <n v="5.24"/>
    <s v="Yes"/>
    <x v="0"/>
    <x v="1"/>
    <n v="1"/>
    <x v="1"/>
    <x v="0"/>
    <x v="2"/>
    <s v="29/Oct/1983"/>
    <n v="12788.18"/>
    <x v="2"/>
    <s v="tier - 1"/>
    <x v="12"/>
    <n v="41"/>
  </r>
  <r>
    <s v="Id829"/>
    <s v="Watson"/>
    <n v="28.22"/>
    <n v="7.51"/>
    <s v="Yes"/>
    <x v="0"/>
    <x v="1"/>
    <n v="1"/>
    <x v="1"/>
    <x v="1"/>
    <x v="0"/>
    <s v="5/Dec/1963"/>
    <n v="12788.03"/>
    <x v="2"/>
    <s v="tier - 3"/>
    <x v="15"/>
    <n v="60"/>
  </r>
  <r>
    <s v="Id830"/>
    <s v="Gresh"/>
    <n v="35"/>
    <n v="4.13"/>
    <s v="No"/>
    <x v="0"/>
    <x v="0"/>
    <n v="2"/>
    <x v="1"/>
    <x v="0"/>
    <x v="2"/>
    <s v="7/Oct/1972"/>
    <n v="12776.05"/>
    <x v="2"/>
    <s v="tier - 3"/>
    <x v="12"/>
    <n v="52"/>
  </r>
  <r>
    <s v="Id831"/>
    <s v="Anis"/>
    <n v="36.24"/>
    <n v="8.3800000000000008"/>
    <s v="Yes"/>
    <x v="0"/>
    <x v="0"/>
    <n v="1"/>
    <x v="1"/>
    <x v="0"/>
    <x v="0"/>
    <s v="25/Sep/1975"/>
    <n v="12770.27"/>
    <x v="2"/>
    <s v="tier - 3"/>
    <x v="14"/>
    <n v="49"/>
  </r>
  <r>
    <s v="Id832"/>
    <s v="Swartz"/>
    <n v="36.954999999999998"/>
    <n v="8.07"/>
    <s v="No"/>
    <x v="0"/>
    <x v="0"/>
    <n v="0"/>
    <x v="1"/>
    <x v="0"/>
    <x v="0"/>
    <s v="1/Oct/1962"/>
    <n v="12741.17"/>
    <x v="2"/>
    <s v="tier - 1"/>
    <x v="6"/>
    <n v="62"/>
  </r>
  <r>
    <s v="Id833"/>
    <s v="Schluneker"/>
    <n v="29.64"/>
    <n v="8.9499999999999993"/>
    <s v="No"/>
    <x v="0"/>
    <x v="0"/>
    <n v="0"/>
    <x v="1"/>
    <x v="1"/>
    <x v="0"/>
    <s v="2/Sep/1962"/>
    <n v="12731"/>
    <x v="2"/>
    <s v="tier - 3"/>
    <x v="4"/>
    <n v="62"/>
  </r>
  <r>
    <s v="Id834"/>
    <s v="Bellemare"/>
    <n v="42.74"/>
    <n v="6.31"/>
    <s v="Yes"/>
    <x v="0"/>
    <x v="0"/>
    <n v="1"/>
    <x v="1"/>
    <x v="0"/>
    <x v="1"/>
    <s v="17/Jul/1988"/>
    <n v="12718.21"/>
    <x v="2"/>
    <s v="tier - 1"/>
    <x v="12"/>
    <n v="36"/>
  </r>
  <r>
    <s v="Id835"/>
    <s v="Vitalo"/>
    <n v="36.130000000000003"/>
    <n v="7.19"/>
    <s v="Yes"/>
    <x v="0"/>
    <x v="0"/>
    <n v="2"/>
    <x v="1"/>
    <x v="0"/>
    <x v="0"/>
    <s v="8/Jul/1970"/>
    <n v="12713"/>
    <x v="2"/>
    <s v="tier - 1"/>
    <x v="3"/>
    <n v="54"/>
  </r>
  <r>
    <s v="Id836"/>
    <s v="Hamilton"/>
    <n v="31.55"/>
    <n v="6.11"/>
    <s v="Yes"/>
    <x v="0"/>
    <x v="0"/>
    <n v="1"/>
    <x v="1"/>
    <x v="0"/>
    <x v="1"/>
    <s v="28/Nov/1964"/>
    <n v="12700.63"/>
    <x v="2"/>
    <s v="tier - 3"/>
    <x v="3"/>
    <n v="59"/>
  </r>
  <r>
    <s v="Id837"/>
    <s v="Marshall"/>
    <n v="52.75"/>
    <n v="6.02"/>
    <s v="No"/>
    <x v="0"/>
    <x v="0"/>
    <n v="1"/>
    <x v="1"/>
    <x v="0"/>
    <x v="1"/>
    <s v="7/Jul/1992"/>
    <n v="12699.56"/>
    <x v="2"/>
    <s v="tier - 2"/>
    <x v="3"/>
    <n v="32"/>
  </r>
  <r>
    <s v="Id838"/>
    <s v="Cale"/>
    <n v="36.67"/>
    <n v="11.86"/>
    <s v="No"/>
    <x v="0"/>
    <x v="0"/>
    <n v="0"/>
    <x v="1"/>
    <x v="0"/>
    <x v="0"/>
    <s v="24/Sep/1974"/>
    <n v="12697.48"/>
    <x v="2"/>
    <s v="tier - 3"/>
    <x v="14"/>
    <n v="50"/>
  </r>
  <r>
    <s v="Id839"/>
    <s v="Pittaway"/>
    <n v="38.06"/>
    <n v="8.25"/>
    <s v="No"/>
    <x v="0"/>
    <x v="0"/>
    <n v="0"/>
    <x v="1"/>
    <x v="0"/>
    <x v="0"/>
    <s v="27/Aug/1962"/>
    <n v="12648.7"/>
    <x v="2"/>
    <s v="tier - 2"/>
    <x v="0"/>
    <n v="62"/>
  </r>
  <r>
    <s v="Id840"/>
    <s v="Bill"/>
    <n v="38"/>
    <n v="8.1300000000000008"/>
    <s v="No"/>
    <x v="0"/>
    <x v="0"/>
    <n v="0"/>
    <x v="1"/>
    <x v="0"/>
    <x v="0"/>
    <s v="14/Sep/1965"/>
    <n v="12646.21"/>
    <x v="2"/>
    <s v="tier - 2"/>
    <x v="3"/>
    <n v="59"/>
  </r>
  <r>
    <s v="Id841"/>
    <s v="Antrim"/>
    <n v="35.1"/>
    <n v="10.1"/>
    <s v="No"/>
    <x v="0"/>
    <x v="0"/>
    <n v="0"/>
    <x v="1"/>
    <x v="0"/>
    <x v="0"/>
    <s v="11/Jul/1962"/>
    <n v="12644.59"/>
    <x v="2"/>
    <s v="tier - 2"/>
    <x v="3"/>
    <n v="62"/>
  </r>
  <r>
    <s v="Id842"/>
    <s v="Doolittle-Crider"/>
    <n v="33.82"/>
    <n v="5.89"/>
    <s v="Yes"/>
    <x v="0"/>
    <x v="0"/>
    <n v="2"/>
    <x v="1"/>
    <x v="0"/>
    <x v="1"/>
    <s v="17/Dec/1966"/>
    <n v="12643.38"/>
    <x v="2"/>
    <s v="tier - 1"/>
    <x v="1"/>
    <n v="57"/>
  </r>
  <r>
    <s v="Id843"/>
    <s v="Ruhlman"/>
    <n v="37.43"/>
    <n v="4.97"/>
    <s v="No"/>
    <x v="0"/>
    <x v="0"/>
    <n v="2"/>
    <x v="1"/>
    <x v="0"/>
    <x v="2"/>
    <s v="5/Sep/1972"/>
    <n v="12640.24"/>
    <x v="2"/>
    <s v="tier - 1"/>
    <x v="3"/>
    <n v="52"/>
  </r>
  <r>
    <s v="Id844"/>
    <s v="Anderson"/>
    <n v="30.5"/>
    <n v="9.9"/>
    <s v="No"/>
    <x v="0"/>
    <x v="0"/>
    <n v="0"/>
    <x v="1"/>
    <x v="0"/>
    <x v="0"/>
    <s v="22/Jul/1962"/>
    <n v="12638.2"/>
    <x v="2"/>
    <s v="tier - 1"/>
    <x v="3"/>
    <n v="62"/>
  </r>
  <r>
    <s v="Id845"/>
    <s v="Uchiyama"/>
    <n v="24.53"/>
    <n v="9.0500000000000007"/>
    <s v="No"/>
    <x v="0"/>
    <x v="0"/>
    <n v="0"/>
    <x v="1"/>
    <x v="2"/>
    <x v="0"/>
    <s v="22/Nov/1962"/>
    <n v="12629.9"/>
    <x v="2"/>
    <s v="tier - 3"/>
    <x v="0"/>
    <n v="61"/>
  </r>
  <r>
    <s v="Id846"/>
    <s v="Desota"/>
    <n v="25.74"/>
    <n v="10.93"/>
    <s v="No"/>
    <x v="0"/>
    <x v="0"/>
    <n v="0"/>
    <x v="1"/>
    <x v="1"/>
    <x v="0"/>
    <s v="4/Oct/1965"/>
    <n v="12629.17"/>
    <x v="2"/>
    <s v="tier - 1"/>
    <x v="0"/>
    <n v="59"/>
  </r>
  <r>
    <s v="Id847"/>
    <s v="Edmonds"/>
    <n v="34.08"/>
    <n v="7.58"/>
    <s v="Yes"/>
    <x v="0"/>
    <x v="0"/>
    <n v="2"/>
    <x v="1"/>
    <x v="0"/>
    <x v="0"/>
    <s v="28/Dec/1970"/>
    <n v="12624.74"/>
    <x v="2"/>
    <s v="tier - 1"/>
    <x v="1"/>
    <n v="53"/>
  </r>
  <r>
    <s v="Id848"/>
    <s v="Otto"/>
    <n v="31.35"/>
    <n v="11"/>
    <s v="Yes"/>
    <x v="0"/>
    <x v="1"/>
    <n v="1"/>
    <x v="1"/>
    <x v="0"/>
    <x v="0"/>
    <s v="19/Aug/1963"/>
    <n v="12622.18"/>
    <x v="2"/>
    <s v="tier - 1"/>
    <x v="1"/>
    <n v="61"/>
  </r>
  <r>
    <s v="Id849"/>
    <s v="Kurt"/>
    <n v="26.79"/>
    <n v="5.0599999999999996"/>
    <s v="No"/>
    <x v="0"/>
    <x v="0"/>
    <n v="1"/>
    <x v="1"/>
    <x v="1"/>
    <x v="2"/>
    <s v="18/Nov/1998"/>
    <n v="12609.89"/>
    <x v="2"/>
    <s v="tier - 3"/>
    <x v="1"/>
    <n v="25"/>
  </r>
  <r>
    <s v="Id850"/>
    <s v="Duhaime"/>
    <n v="42.78"/>
    <n v="6.11"/>
    <s v="Yes"/>
    <x v="0"/>
    <x v="0"/>
    <n v="1"/>
    <x v="1"/>
    <x v="0"/>
    <x v="1"/>
    <s v="11/Aug/1988"/>
    <n v="12600.46"/>
    <x v="2"/>
    <s v="tier - 1"/>
    <x v="8"/>
    <n v="36"/>
  </r>
  <r>
    <s v="Id851"/>
    <s v="Swann"/>
    <n v="46.75"/>
    <n v="6.66"/>
    <s v="Yes"/>
    <x v="0"/>
    <x v="0"/>
    <n v="2"/>
    <x v="1"/>
    <x v="0"/>
    <x v="0"/>
    <s v="18/Jun/1970"/>
    <n v="12592.53"/>
    <x v="2"/>
    <s v="tier - 2"/>
    <x v="0"/>
    <n v="54"/>
  </r>
  <r>
    <s v="Id852"/>
    <s v="Burton"/>
    <n v="32.15"/>
    <n v="4.0199999999999996"/>
    <s v="Yes"/>
    <x v="0"/>
    <x v="1"/>
    <n v="1"/>
    <x v="1"/>
    <x v="0"/>
    <x v="2"/>
    <s v="26/Nov/1969"/>
    <n v="12579.92"/>
    <x v="2"/>
    <s v="tier - 1"/>
    <x v="15"/>
    <n v="54"/>
  </r>
  <r>
    <s v="Id853"/>
    <s v="Ricardi"/>
    <n v="43.4"/>
    <n v="8.81"/>
    <s v="Yes"/>
    <x v="0"/>
    <x v="0"/>
    <n v="2"/>
    <x v="1"/>
    <x v="0"/>
    <x v="0"/>
    <s v="28/Nov/1961"/>
    <n v="12574.05"/>
    <x v="2"/>
    <s v="tier - 1"/>
    <x v="3"/>
    <n v="62"/>
  </r>
  <r>
    <s v="Id854"/>
    <s v="Joslyn"/>
    <n v="31.57"/>
    <n v="7.92"/>
    <s v="Yes"/>
    <x v="0"/>
    <x v="0"/>
    <n v="2"/>
    <x v="1"/>
    <x v="0"/>
    <x v="0"/>
    <s v="28/Nov/1961"/>
    <n v="12557.61"/>
    <x v="2"/>
    <s v="tier - 3"/>
    <x v="0"/>
    <n v="62"/>
  </r>
  <r>
    <s v="Id855"/>
    <s v="Bennie"/>
    <n v="24.32"/>
    <n v="7.48"/>
    <s v="No"/>
    <x v="0"/>
    <x v="0"/>
    <n v="0"/>
    <x v="1"/>
    <x v="2"/>
    <x v="0"/>
    <s v="16/Oct/1962"/>
    <n v="12523.6"/>
    <x v="2"/>
    <s v="tier - 3"/>
    <x v="1"/>
    <n v="62"/>
  </r>
  <r>
    <s v="Id856"/>
    <s v="Kanyane"/>
    <n v="31.07"/>
    <n v="4.62"/>
    <s v="Yes"/>
    <x v="0"/>
    <x v="0"/>
    <n v="2"/>
    <x v="1"/>
    <x v="0"/>
    <x v="2"/>
    <s v="12/Jul/1966"/>
    <n v="12499.88"/>
    <x v="2"/>
    <s v="tier - 2"/>
    <x v="1"/>
    <n v="58"/>
  </r>
  <r>
    <s v="Id857"/>
    <s v="McFadden"/>
    <n v="35.814999999999998"/>
    <n v="8.4700000000000006"/>
    <s v="No"/>
    <x v="0"/>
    <x v="0"/>
    <n v="0"/>
    <x v="1"/>
    <x v="0"/>
    <x v="0"/>
    <s v="3/Dec/1968"/>
    <n v="12495.29"/>
    <x v="2"/>
    <s v="tier - 3"/>
    <x v="1"/>
    <n v="55"/>
  </r>
  <r>
    <s v="Id858"/>
    <s v="Connolly"/>
    <n v="40.81"/>
    <n v="10.58"/>
    <s v="Yes"/>
    <x v="0"/>
    <x v="0"/>
    <n v="0"/>
    <x v="1"/>
    <x v="0"/>
    <x v="0"/>
    <s v="1/Sep/1967"/>
    <n v="12485.8"/>
    <x v="2"/>
    <s v="tier - 3"/>
    <x v="0"/>
    <n v="57"/>
  </r>
  <r>
    <s v="Id859"/>
    <s v="Merino"/>
    <n v="24.605"/>
    <n v="7.48"/>
    <s v="No"/>
    <x v="0"/>
    <x v="0"/>
    <n v="0"/>
    <x v="1"/>
    <x v="2"/>
    <x v="0"/>
    <s v="12/Nov/1968"/>
    <n v="12479.71"/>
    <x v="2"/>
    <s v="tier - 3"/>
    <x v="1"/>
    <n v="56"/>
  </r>
  <r>
    <s v="Id860"/>
    <s v="Baird"/>
    <n v="21.47"/>
    <n v="7.82"/>
    <s v="No"/>
    <x v="0"/>
    <x v="0"/>
    <n v="0"/>
    <x v="1"/>
    <x v="2"/>
    <x v="0"/>
    <s v="26/Nov/1968"/>
    <n v="12475.35"/>
    <x v="2"/>
    <s v="tier - 1"/>
    <x v="1"/>
    <n v="55"/>
  </r>
  <r>
    <s v="Id861"/>
    <s v="Locatelli"/>
    <n v="52.89"/>
    <n v="4.96"/>
    <s v="Yes"/>
    <x v="0"/>
    <x v="0"/>
    <n v="1"/>
    <x v="1"/>
    <x v="0"/>
    <x v="2"/>
    <s v="9/Aug/1995"/>
    <n v="12452.25"/>
    <x v="2"/>
    <s v="tier - 3"/>
    <x v="1"/>
    <n v="29"/>
  </r>
  <r>
    <s v="Id862"/>
    <s v="Brake"/>
    <n v="32.965000000000003"/>
    <n v="6.15"/>
    <s v="Yes"/>
    <x v="0"/>
    <x v="0"/>
    <n v="1"/>
    <x v="1"/>
    <x v="0"/>
    <x v="1"/>
    <s v="4/Aug/1964"/>
    <n v="12430.95"/>
    <x v="2"/>
    <s v="tier - 3"/>
    <x v="2"/>
    <n v="60"/>
  </r>
  <r>
    <s v="Id863"/>
    <s v="Jacobs"/>
    <n v="36.799999999999997"/>
    <n v="4.62"/>
    <s v="No"/>
    <x v="0"/>
    <x v="1"/>
    <n v="1"/>
    <x v="1"/>
    <x v="0"/>
    <x v="2"/>
    <s v="14/Jul/1979"/>
    <n v="12408.29"/>
    <x v="2"/>
    <s v="tier - 1"/>
    <x v="13"/>
    <n v="45"/>
  </r>
  <r>
    <s v="Id864"/>
    <s v="Vaught"/>
    <n v="34.299999999999997"/>
    <n v="4.87"/>
    <s v="No"/>
    <x v="0"/>
    <x v="0"/>
    <n v="2"/>
    <x v="1"/>
    <x v="0"/>
    <x v="2"/>
    <s v="21/Aug/1972"/>
    <n v="12407.3"/>
    <x v="2"/>
    <s v="tier - 2"/>
    <x v="14"/>
    <n v="52"/>
  </r>
  <r>
    <s v="Id865"/>
    <s v="Monteleone"/>
    <n v="35.244999999999997"/>
    <n v="4.63"/>
    <s v="No"/>
    <x v="0"/>
    <x v="0"/>
    <n v="0"/>
    <x v="1"/>
    <x v="0"/>
    <x v="2"/>
    <s v="29/Dec/1989"/>
    <n v="12404.88"/>
    <x v="2"/>
    <s v="tier - 3"/>
    <x v="4"/>
    <n v="34"/>
  </r>
  <r>
    <s v="Id866"/>
    <s v="Verdugo"/>
    <n v="26.23"/>
    <n v="11.93"/>
    <s v="No"/>
    <x v="0"/>
    <x v="0"/>
    <n v="0"/>
    <x v="1"/>
    <x v="1"/>
    <x v="0"/>
    <s v="26/Sep/1962"/>
    <n v="12369.89"/>
    <x v="2"/>
    <s v="tier - 2"/>
    <x v="2"/>
    <n v="62"/>
  </r>
  <r>
    <s v="Id867"/>
    <s v="Sellers"/>
    <n v="36.1"/>
    <n v="5.65"/>
    <s v="Yes"/>
    <x v="0"/>
    <x v="0"/>
    <n v="2"/>
    <x v="1"/>
    <x v="0"/>
    <x v="2"/>
    <s v="29/Dec/1966"/>
    <n v="12363.55"/>
    <x v="2"/>
    <s v="tier - 3"/>
    <x v="3"/>
    <n v="57"/>
  </r>
  <r>
    <s v="Id868"/>
    <s v="Bowman"/>
    <n v="37.1"/>
    <n v="11.21"/>
    <s v="Yes"/>
    <x v="0"/>
    <x v="1"/>
    <n v="1"/>
    <x v="1"/>
    <x v="0"/>
    <x v="0"/>
    <s v="22/Sep/1963"/>
    <n v="12347.17"/>
    <x v="2"/>
    <s v="tier - 3"/>
    <x v="3"/>
    <n v="61"/>
  </r>
  <r>
    <s v="Id869"/>
    <s v="Marley"/>
    <n v="27.5"/>
    <n v="10.62"/>
    <s v="Yes"/>
    <x v="0"/>
    <x v="1"/>
    <n v="1"/>
    <x v="1"/>
    <x v="1"/>
    <x v="0"/>
    <s v="2/Aug/1963"/>
    <n v="12333.83"/>
    <x v="2"/>
    <s v="tier - 2"/>
    <x v="3"/>
    <n v="61"/>
  </r>
  <r>
    <s v="Id870"/>
    <s v="Grey"/>
    <n v="24.7"/>
    <n v="10.7"/>
    <s v="Yes"/>
    <x v="0"/>
    <x v="1"/>
    <n v="1"/>
    <x v="1"/>
    <x v="2"/>
    <x v="0"/>
    <s v="29/Aug/1963"/>
    <n v="12323.94"/>
    <x v="2"/>
    <s v="tier - 3"/>
    <x v="6"/>
    <n v="61"/>
  </r>
  <r>
    <s v="Id871"/>
    <s v="O'Rourke"/>
    <n v="26.78"/>
    <n v="10.02"/>
    <s v="Yes"/>
    <x v="0"/>
    <x v="1"/>
    <n v="1"/>
    <x v="1"/>
    <x v="1"/>
    <x v="0"/>
    <s v="28/Oct/1963"/>
    <n v="12299.59"/>
    <x v="2"/>
    <s v="tier - 1"/>
    <x v="15"/>
    <n v="61"/>
  </r>
  <r>
    <s v="Id872"/>
    <s v="Fatehali"/>
    <n v="45.8"/>
    <n v="4.8499999999999996"/>
    <s v="No"/>
    <x v="0"/>
    <x v="0"/>
    <n v="0"/>
    <x v="1"/>
    <x v="0"/>
    <x v="2"/>
    <s v="29/Oct/1990"/>
    <n v="12282.38"/>
    <x v="2"/>
    <s v="tier - 1"/>
    <x v="3"/>
    <n v="34"/>
  </r>
  <r>
    <s v="Id873"/>
    <s v="Piza-Taylor"/>
    <n v="29"/>
    <n v="4.3899999999999997"/>
    <s v="Yes"/>
    <x v="0"/>
    <x v="0"/>
    <n v="2"/>
    <x v="1"/>
    <x v="1"/>
    <x v="2"/>
    <s v="16/Nov/1966"/>
    <n v="12282.03"/>
    <x v="2"/>
    <s v="tier - 1"/>
    <x v="15"/>
    <n v="57"/>
  </r>
  <r>
    <s v="Id874"/>
    <s v="Cavanaugh"/>
    <n v="33.534999999999997"/>
    <n v="8.24"/>
    <s v="Yes"/>
    <x v="0"/>
    <x v="0"/>
    <n v="0"/>
    <x v="1"/>
    <x v="0"/>
    <x v="0"/>
    <s v="28/Aug/1967"/>
    <n v="12269.69"/>
    <x v="2"/>
    <s v="tier - 2"/>
    <x v="1"/>
    <n v="57"/>
  </r>
  <r>
    <s v="Id875"/>
    <s v="Amako"/>
    <n v="32.774999999999999"/>
    <n v="9.77"/>
    <s v="Yes"/>
    <x v="0"/>
    <x v="0"/>
    <n v="0"/>
    <x v="1"/>
    <x v="0"/>
    <x v="0"/>
    <s v="30/Dec/1967"/>
    <n v="12268.63"/>
    <x v="2"/>
    <s v="tier - 1"/>
    <x v="1"/>
    <n v="56"/>
  </r>
  <r>
    <s v="Id876"/>
    <s v="Musa"/>
    <n v="37.51"/>
    <n v="5.5"/>
    <s v="Yes"/>
    <x v="0"/>
    <x v="0"/>
    <n v="2"/>
    <x v="1"/>
    <x v="0"/>
    <x v="2"/>
    <s v="6/Dec/1966"/>
    <n v="12265.51"/>
    <x v="2"/>
    <s v="tier - 3"/>
    <x v="0"/>
    <n v="57"/>
  </r>
  <r>
    <s v="Id877"/>
    <s v="Phillippi"/>
    <n v="39.86"/>
    <n v="11.84"/>
    <s v="Yes"/>
    <x v="0"/>
    <x v="0"/>
    <n v="1"/>
    <x v="1"/>
    <x v="0"/>
    <x v="0"/>
    <s v="13/Aug/1986"/>
    <n v="12255.04"/>
    <x v="2"/>
    <s v="tier - 2"/>
    <x v="12"/>
    <n v="38"/>
  </r>
  <r>
    <s v="Id878"/>
    <s v="Hoskins"/>
    <n v="42.13"/>
    <n v="4.66"/>
    <s v="No"/>
    <x v="0"/>
    <x v="0"/>
    <n v="0"/>
    <x v="1"/>
    <x v="0"/>
    <x v="2"/>
    <s v="23/Nov/1989"/>
    <n v="12254.44"/>
    <x v="2"/>
    <s v="tier - 3"/>
    <x v="12"/>
    <n v="34"/>
  </r>
  <r>
    <s v="Id879"/>
    <s v="Imbalzano Zegar"/>
    <n v="35.99"/>
    <n v="11.11"/>
    <s v="No"/>
    <x v="0"/>
    <x v="0"/>
    <n v="0"/>
    <x v="1"/>
    <x v="0"/>
    <x v="0"/>
    <s v="23/Jun/1974"/>
    <n v="12245.17"/>
    <x v="2"/>
    <s v="tier - 1"/>
    <x v="1"/>
    <n v="50"/>
  </r>
  <r>
    <s v="Id880"/>
    <s v="Triedman"/>
    <n v="35.200000000000003"/>
    <n v="7.72"/>
    <s v="Yes"/>
    <x v="0"/>
    <x v="1"/>
    <n v="1"/>
    <x v="1"/>
    <x v="0"/>
    <x v="0"/>
    <s v="17/Jul/1963"/>
    <n v="12244.53"/>
    <x v="2"/>
    <s v="tier - 1"/>
    <x v="0"/>
    <n v="61"/>
  </r>
  <r>
    <s v="Id881"/>
    <s v="Lovuolo"/>
    <n v="29.91"/>
    <n v="5.55"/>
    <s v="Yes"/>
    <x v="0"/>
    <x v="0"/>
    <n v="2"/>
    <x v="1"/>
    <x v="0"/>
    <x v="2"/>
    <s v="29/Jul/1966"/>
    <n v="12237.73"/>
    <x v="2"/>
    <s v="tier - 3"/>
    <x v="1"/>
    <n v="58"/>
  </r>
  <r>
    <s v="Id882"/>
    <s v="Chung"/>
    <n v="36.479999999999997"/>
    <n v="5.05"/>
    <s v="Yes"/>
    <x v="0"/>
    <x v="0"/>
    <n v="1"/>
    <x v="1"/>
    <x v="0"/>
    <x v="2"/>
    <s v="15/Oct/1964"/>
    <n v="12235.84"/>
    <x v="2"/>
    <s v="tier - 3"/>
    <x v="1"/>
    <n v="60"/>
  </r>
  <r>
    <s v="Id883"/>
    <s v="Newsom"/>
    <n v="27.5"/>
    <n v="8.69"/>
    <s v="Yes"/>
    <x v="0"/>
    <x v="1"/>
    <n v="1"/>
    <x v="1"/>
    <x v="1"/>
    <x v="0"/>
    <s v="19/Jul/1963"/>
    <n v="12233.83"/>
    <x v="2"/>
    <s v="tier - 1"/>
    <x v="3"/>
    <n v="61"/>
  </r>
  <r>
    <s v="Id884"/>
    <s v="Harrington"/>
    <n v="33.44"/>
    <n v="5.9"/>
    <s v="Yes"/>
    <x v="0"/>
    <x v="0"/>
    <n v="1"/>
    <x v="1"/>
    <x v="0"/>
    <x v="1"/>
    <s v="24/Jun/1964"/>
    <n v="12231.61"/>
    <x v="2"/>
    <s v="tier - 3"/>
    <x v="1"/>
    <n v="60"/>
  </r>
  <r>
    <s v="Id885"/>
    <s v="Hoffman"/>
    <n v="28.215"/>
    <n v="6.29"/>
    <s v="Yes"/>
    <x v="0"/>
    <x v="0"/>
    <n v="1"/>
    <x v="1"/>
    <x v="1"/>
    <x v="1"/>
    <s v="2/Jul/1964"/>
    <n v="12224.35"/>
    <x v="2"/>
    <s v="tier - 1"/>
    <x v="1"/>
    <n v="60"/>
  </r>
  <r>
    <s v="Id886"/>
    <s v="Van Vugt"/>
    <n v="27.17"/>
    <n v="5.84"/>
    <s v="Yes"/>
    <x v="0"/>
    <x v="0"/>
    <n v="1"/>
    <x v="1"/>
    <x v="1"/>
    <x v="1"/>
    <s v="20/Jul/1964"/>
    <n v="12222.9"/>
    <x v="2"/>
    <s v="tier - 2"/>
    <x v="1"/>
    <n v="60"/>
  </r>
  <r>
    <s v="Id887"/>
    <s v="Feehley"/>
    <n v="35.380000000000003"/>
    <n v="6.12"/>
    <s v="No"/>
    <x v="0"/>
    <x v="0"/>
    <n v="0"/>
    <x v="1"/>
    <x v="0"/>
    <x v="1"/>
    <s v="14/Aug/1977"/>
    <n v="12218.7"/>
    <x v="2"/>
    <s v="tier - 1"/>
    <x v="1"/>
    <n v="47"/>
  </r>
  <r>
    <s v="Id888"/>
    <s v="Ashworth"/>
    <n v="43.48"/>
    <n v="6.24"/>
    <s v="No"/>
    <x v="0"/>
    <x v="0"/>
    <n v="0"/>
    <x v="1"/>
    <x v="0"/>
    <x v="1"/>
    <s v="29/Aug/1991"/>
    <n v="12198.64"/>
    <x v="2"/>
    <s v="tier - 3"/>
    <x v="12"/>
    <n v="33"/>
  </r>
  <r>
    <s v="Id889"/>
    <s v="Hansen"/>
    <n v="41.73"/>
    <n v="6.25"/>
    <s v="No"/>
    <x v="0"/>
    <x v="0"/>
    <n v="1"/>
    <x v="1"/>
    <x v="0"/>
    <x v="1"/>
    <s v="5/Oct/1987"/>
    <n v="12148.2"/>
    <x v="2"/>
    <s v="tier - 3"/>
    <x v="1"/>
    <n v="37"/>
  </r>
  <r>
    <s v="Id890"/>
    <s v="Czyz"/>
    <n v="28.9"/>
    <n v="11.96"/>
    <s v="No"/>
    <x v="0"/>
    <x v="0"/>
    <n v="0"/>
    <x v="1"/>
    <x v="1"/>
    <x v="0"/>
    <s v="15/Sep/1962"/>
    <n v="12146.97"/>
    <x v="2"/>
    <s v="tier - 3"/>
    <x v="3"/>
    <n v="62"/>
  </r>
  <r>
    <s v="Id891"/>
    <s v="Bauder"/>
    <n v="25.74"/>
    <n v="7.69"/>
    <s v="No"/>
    <x v="0"/>
    <x v="0"/>
    <n v="0"/>
    <x v="1"/>
    <x v="1"/>
    <x v="0"/>
    <s v="4/Nov/1962"/>
    <n v="12142.58"/>
    <x v="2"/>
    <s v="tier - 2"/>
    <x v="0"/>
    <n v="62"/>
  </r>
  <r>
    <s v="Id892"/>
    <s v="Mendoza"/>
    <n v="36.06"/>
    <n v="8.83"/>
    <s v="No"/>
    <x v="0"/>
    <x v="0"/>
    <n v="0"/>
    <x v="1"/>
    <x v="0"/>
    <x v="0"/>
    <s v="16/Sep/1974"/>
    <n v="12137.6"/>
    <x v="2"/>
    <s v="tier - 3"/>
    <x v="1"/>
    <n v="50"/>
  </r>
  <r>
    <s v="Id893"/>
    <s v="Glass"/>
    <n v="43.28"/>
    <n v="4.41"/>
    <s v="No"/>
    <x v="0"/>
    <x v="0"/>
    <n v="0"/>
    <x v="1"/>
    <x v="0"/>
    <x v="2"/>
    <s v="6/Nov/1991"/>
    <n v="12130.8"/>
    <x v="2"/>
    <s v="tier - 3"/>
    <x v="12"/>
    <n v="33"/>
  </r>
  <r>
    <s v="Id894"/>
    <s v="Butcher"/>
    <n v="28.785"/>
    <n v="9.1"/>
    <s v="Yes"/>
    <x v="0"/>
    <x v="1"/>
    <n v="1"/>
    <x v="1"/>
    <x v="1"/>
    <x v="0"/>
    <s v="4/Jun/1963"/>
    <n v="12129.61"/>
    <x v="2"/>
    <s v="tier - 1"/>
    <x v="1"/>
    <n v="61"/>
  </r>
  <r>
    <s v="Id895"/>
    <s v="Traiser"/>
    <n v="25.46"/>
    <n v="11.52"/>
    <s v="Yes"/>
    <x v="0"/>
    <x v="1"/>
    <n v="1"/>
    <x v="1"/>
    <x v="1"/>
    <x v="0"/>
    <s v="20/Jul/1963"/>
    <n v="12124.99"/>
    <x v="2"/>
    <s v="tier - 1"/>
    <x v="1"/>
    <n v="61"/>
  </r>
  <r>
    <s v="Id896"/>
    <s v="Mudy-Mader"/>
    <n v="30.8"/>
    <n v="10.95"/>
    <s v="No"/>
    <x v="0"/>
    <x v="0"/>
    <n v="0"/>
    <x v="1"/>
    <x v="0"/>
    <x v="0"/>
    <s v="25/Oct/1968"/>
    <n v="12105.32"/>
    <x v="2"/>
    <s v="tier - 3"/>
    <x v="3"/>
    <n v="56"/>
  </r>
  <r>
    <s v="Id897"/>
    <s v="Rogers"/>
    <n v="28.88"/>
    <n v="11.5"/>
    <s v="No"/>
    <x v="0"/>
    <x v="0"/>
    <n v="0"/>
    <x v="1"/>
    <x v="1"/>
    <x v="0"/>
    <s v="9/Dec/1968"/>
    <n v="12096.65"/>
    <x v="2"/>
    <s v="tier - 1"/>
    <x v="2"/>
    <n v="55"/>
  </r>
  <r>
    <s v="Id898"/>
    <s v="Woo"/>
    <n v="23"/>
    <n v="9.8800000000000008"/>
    <s v="No"/>
    <x v="0"/>
    <x v="0"/>
    <n v="0"/>
    <x v="1"/>
    <x v="2"/>
    <x v="0"/>
    <s v="21/Jun/1968"/>
    <n v="12094.48"/>
    <x v="2"/>
    <s v="tier - 3"/>
    <x v="3"/>
    <n v="56"/>
  </r>
  <r>
    <s v="Id899"/>
    <s v="Walsh"/>
    <n v="38.25"/>
    <n v="6.2"/>
    <s v="No"/>
    <x v="0"/>
    <x v="0"/>
    <n v="1"/>
    <x v="1"/>
    <x v="0"/>
    <x v="1"/>
    <s v="2/Sep/1984"/>
    <n v="12091.34"/>
    <x v="2"/>
    <s v="tier - 2"/>
    <x v="13"/>
    <n v="40"/>
  </r>
  <r>
    <s v="Id900"/>
    <s v="White"/>
    <n v="39.25"/>
    <n v="8.41"/>
    <s v="Yes"/>
    <x v="0"/>
    <x v="0"/>
    <n v="1"/>
    <x v="1"/>
    <x v="0"/>
    <x v="0"/>
    <s v="7/Sep/1986"/>
    <n v="12048.13"/>
    <x v="2"/>
    <s v="tier - 2"/>
    <x v="12"/>
    <n v="38"/>
  </r>
  <r>
    <s v="Id901"/>
    <s v="Sheppard"/>
    <n v="26.6"/>
    <n v="5.07"/>
    <s v="Yes"/>
    <x v="0"/>
    <x v="0"/>
    <n v="2"/>
    <x v="1"/>
    <x v="1"/>
    <x v="2"/>
    <s v="24/Nov/1966"/>
    <n v="12044.34"/>
    <x v="2"/>
    <s v="tier - 1"/>
    <x v="1"/>
    <n v="57"/>
  </r>
  <r>
    <s v="Id902"/>
    <s v="Doran"/>
    <n v="35.700000000000003"/>
    <n v="4.0599999999999996"/>
    <s v="No"/>
    <x v="0"/>
    <x v="1"/>
    <n v="1"/>
    <x v="1"/>
    <x v="0"/>
    <x v="2"/>
    <s v="16/Oct/1979"/>
    <n v="12035.18"/>
    <x v="2"/>
    <s v="tier - 3"/>
    <x v="14"/>
    <n v="45"/>
  </r>
  <r>
    <s v="Id903"/>
    <s v="Labrosse"/>
    <n v="20.100000000000001"/>
    <n v="10.52"/>
    <s v="No"/>
    <x v="0"/>
    <x v="0"/>
    <n v="0"/>
    <x v="1"/>
    <x v="2"/>
    <x v="0"/>
    <s v="29/Oct/1965"/>
    <n v="12032.33"/>
    <x v="2"/>
    <s v="tier - 1"/>
    <x v="3"/>
    <n v="59"/>
  </r>
  <r>
    <s v="Id904"/>
    <s v="Thomas"/>
    <n v="22.23"/>
    <n v="9.65"/>
    <s v="No"/>
    <x v="0"/>
    <x v="0"/>
    <n v="0"/>
    <x v="1"/>
    <x v="2"/>
    <x v="0"/>
    <s v="9/Jun/1965"/>
    <n v="12029.29"/>
    <x v="2"/>
    <s v="tier - 2"/>
    <x v="2"/>
    <n v="59"/>
  </r>
  <r>
    <s v="Id905"/>
    <s v="Lesniak"/>
    <n v="36.47"/>
    <n v="6.21"/>
    <s v="No"/>
    <x v="0"/>
    <x v="0"/>
    <n v="0"/>
    <x v="1"/>
    <x v="0"/>
    <x v="1"/>
    <s v="17/Oct/1982"/>
    <n v="12001.29"/>
    <x v="2"/>
    <s v="tier - 3"/>
    <x v="14"/>
    <n v="42"/>
  </r>
  <r>
    <s v="Id906"/>
    <s v="Prowse"/>
    <n v="49.64"/>
    <n v="4.76"/>
    <s v="No"/>
    <x v="0"/>
    <x v="1"/>
    <n v="1"/>
    <x v="1"/>
    <x v="0"/>
    <x v="2"/>
    <s v="12/Dec/1993"/>
    <n v="11994.89"/>
    <x v="2"/>
    <s v="tier - 2"/>
    <x v="1"/>
    <n v="30"/>
  </r>
  <r>
    <s v="Id907"/>
    <s v="Seigel"/>
    <n v="36.799999999999997"/>
    <n v="5.73"/>
    <s v="Yes"/>
    <x v="0"/>
    <x v="1"/>
    <n v="1"/>
    <x v="1"/>
    <x v="0"/>
    <x v="1"/>
    <s v="4/Jul/1983"/>
    <n v="11987.68"/>
    <x v="2"/>
    <s v="tier - 2"/>
    <x v="12"/>
    <n v="41"/>
  </r>
  <r>
    <s v="Id908"/>
    <s v="Blas"/>
    <n v="33.880000000000003"/>
    <n v="10.78"/>
    <s v="Yes"/>
    <x v="0"/>
    <x v="0"/>
    <n v="0"/>
    <x v="1"/>
    <x v="0"/>
    <x v="0"/>
    <s v="22/Dec/1967"/>
    <n v="11987.17"/>
    <x v="2"/>
    <s v="tier - 3"/>
    <x v="0"/>
    <n v="56"/>
  </r>
  <r>
    <s v="Id909"/>
    <s v="Simpson"/>
    <n v="32.01"/>
    <n v="5.08"/>
    <s v="Yes"/>
    <x v="0"/>
    <x v="0"/>
    <n v="1"/>
    <x v="1"/>
    <x v="0"/>
    <x v="2"/>
    <s v="29/Sep/1964"/>
    <n v="11946.63"/>
    <x v="2"/>
    <s v="tier - 2"/>
    <x v="0"/>
    <n v="60"/>
  </r>
  <r>
    <s v="Id910"/>
    <s v="Gierman"/>
    <n v="33.630000000000003"/>
    <n v="11.39"/>
    <s v="No"/>
    <x v="0"/>
    <x v="0"/>
    <n v="0"/>
    <x v="1"/>
    <x v="0"/>
    <x v="0"/>
    <s v="1/Nov/1965"/>
    <n v="11945.13"/>
    <x v="2"/>
    <s v="tier - 2"/>
    <x v="1"/>
    <n v="59"/>
  </r>
  <r>
    <s v="Id911"/>
    <s v="Jeuland"/>
    <n v="34.865000000000002"/>
    <n v="5.35"/>
    <s v="Yes"/>
    <x v="0"/>
    <x v="0"/>
    <n v="1"/>
    <x v="1"/>
    <x v="0"/>
    <x v="2"/>
    <s v="25/Dec/1964"/>
    <n v="11944.59"/>
    <x v="2"/>
    <s v="tier - 2"/>
    <x v="4"/>
    <n v="59"/>
  </r>
  <r>
    <s v="Id912"/>
    <s v="Chorney"/>
    <n v="43.11"/>
    <n v="5.6"/>
    <s v="No"/>
    <x v="0"/>
    <x v="0"/>
    <n v="0"/>
    <x v="1"/>
    <x v="0"/>
    <x v="2"/>
    <s v="19/Oct/1991"/>
    <n v="11941.83"/>
    <x v="2"/>
    <s v="tier - 1"/>
    <x v="8"/>
    <n v="33"/>
  </r>
  <r>
    <s v="Id913"/>
    <s v="Rook"/>
    <n v="30.305"/>
    <n v="4.2699999999999996"/>
    <s v="Yes"/>
    <x v="0"/>
    <x v="0"/>
    <n v="1"/>
    <x v="1"/>
    <x v="0"/>
    <x v="2"/>
    <s v="2/Aug/1964"/>
    <n v="11938.26"/>
    <x v="2"/>
    <s v="tier - 3"/>
    <x v="9"/>
    <n v="60"/>
  </r>
  <r>
    <s v="Id914"/>
    <s v="Wright"/>
    <n v="25.175000000000001"/>
    <n v="5.57"/>
    <s v="Yes"/>
    <x v="0"/>
    <x v="0"/>
    <n v="1"/>
    <x v="1"/>
    <x v="1"/>
    <x v="2"/>
    <s v="20/Dec/1964"/>
    <n v="11931.13"/>
    <x v="2"/>
    <s v="tier - 1"/>
    <x v="9"/>
    <n v="59"/>
  </r>
  <r>
    <s v="Id915"/>
    <s v="Chin"/>
    <n v="26.8"/>
    <n v="5.68"/>
    <s v="Yes"/>
    <x v="0"/>
    <x v="0"/>
    <n v="1"/>
    <x v="1"/>
    <x v="1"/>
    <x v="2"/>
    <s v="19/Nov/1964"/>
    <n v="11918.2"/>
    <x v="2"/>
    <s v="tier - 1"/>
    <x v="14"/>
    <n v="59"/>
  </r>
  <r>
    <s v="Id916"/>
    <s v="White"/>
    <n v="21.78"/>
    <n v="5.3"/>
    <s v="No"/>
    <x v="1"/>
    <x v="0"/>
    <n v="1"/>
    <x v="1"/>
    <x v="2"/>
    <x v="2"/>
    <s v="2/Jun/2004"/>
    <n v="11884.05"/>
    <x v="2"/>
    <s v="tier - 3"/>
    <x v="0"/>
    <n v="20"/>
  </r>
  <r>
    <s v="Id917"/>
    <s v="Savage"/>
    <n v="30.14"/>
    <n v="9.4499999999999993"/>
    <s v="Yes"/>
    <x v="0"/>
    <x v="0"/>
    <n v="0"/>
    <x v="1"/>
    <x v="0"/>
    <x v="0"/>
    <s v="29/Oct/1967"/>
    <n v="11881.97"/>
    <x v="2"/>
    <s v="tier - 1"/>
    <x v="0"/>
    <n v="57"/>
  </r>
  <r>
    <s v="Id918"/>
    <s v="Hitchings"/>
    <n v="29.7"/>
    <n v="6.79"/>
    <s v="Yes"/>
    <x v="0"/>
    <x v="0"/>
    <n v="0"/>
    <x v="1"/>
    <x v="1"/>
    <x v="0"/>
    <s v="14/Jul/1967"/>
    <n v="11881.36"/>
    <x v="2"/>
    <s v="tier - 2"/>
    <x v="3"/>
    <n v="57"/>
  </r>
  <r>
    <s v="Id919"/>
    <s v="Truitt"/>
    <n v="32.395000000000003"/>
    <n v="11.1"/>
    <s v="Yes"/>
    <x v="0"/>
    <x v="0"/>
    <n v="0"/>
    <x v="1"/>
    <x v="0"/>
    <x v="0"/>
    <s v="24/Aug/1967"/>
    <n v="11879.1"/>
    <x v="2"/>
    <s v="tier - 3"/>
    <x v="2"/>
    <n v="57"/>
  </r>
  <r>
    <s v="Id920"/>
    <s v="Chang"/>
    <n v="36.64"/>
    <n v="7.26"/>
    <s v="No"/>
    <x v="0"/>
    <x v="0"/>
    <n v="0"/>
    <x v="1"/>
    <x v="0"/>
    <x v="0"/>
    <s v="7/Jul/1974"/>
    <n v="11858.56"/>
    <x v="2"/>
    <s v="tier - 3"/>
    <x v="3"/>
    <n v="50"/>
  </r>
  <r>
    <s v="Id921"/>
    <s v="Frey"/>
    <n v="39.049999999999997"/>
    <n v="5.27"/>
    <s v="Yes"/>
    <x v="0"/>
    <x v="0"/>
    <n v="1"/>
    <x v="1"/>
    <x v="0"/>
    <x v="2"/>
    <s v="29/Sep/1964"/>
    <n v="11856.41"/>
    <x v="2"/>
    <s v="tier - 2"/>
    <x v="0"/>
    <n v="60"/>
  </r>
  <r>
    <s v="Id922"/>
    <s v="Krishna"/>
    <n v="33.1"/>
    <n v="5.46"/>
    <s v="Yes"/>
    <x v="0"/>
    <x v="0"/>
    <n v="1"/>
    <x v="1"/>
    <x v="0"/>
    <x v="2"/>
    <s v="27/Jun/1964"/>
    <n v="11848.14"/>
    <x v="2"/>
    <s v="tier - 2"/>
    <x v="3"/>
    <n v="60"/>
  </r>
  <r>
    <s v="Id923"/>
    <s v="Maher"/>
    <n v="31.824999999999999"/>
    <n v="8.1300000000000008"/>
    <s v="No"/>
    <x v="0"/>
    <x v="0"/>
    <n v="0"/>
    <x v="1"/>
    <x v="0"/>
    <x v="0"/>
    <s v="10/Nov/1965"/>
    <n v="11842.62"/>
    <x v="2"/>
    <s v="tier - 3"/>
    <x v="1"/>
    <n v="59"/>
  </r>
  <r>
    <s v="Id924"/>
    <s v="Boivin"/>
    <n v="29"/>
    <n v="4.25"/>
    <s v="Yes"/>
    <x v="0"/>
    <x v="0"/>
    <n v="1"/>
    <x v="1"/>
    <x v="1"/>
    <x v="2"/>
    <s v="11/Jul/1964"/>
    <n v="11842.44"/>
    <x v="2"/>
    <s v="tier - 2"/>
    <x v="3"/>
    <n v="60"/>
  </r>
  <r>
    <s v="Id925"/>
    <s v="McAlister"/>
    <n v="30.495000000000001"/>
    <n v="8.68"/>
    <s v="No"/>
    <x v="0"/>
    <x v="0"/>
    <n v="0"/>
    <x v="1"/>
    <x v="0"/>
    <x v="0"/>
    <s v="25/Sep/1965"/>
    <n v="11840.78"/>
    <x v="2"/>
    <s v="tier - 2"/>
    <x v="1"/>
    <n v="59"/>
  </r>
  <r>
    <s v="Id926"/>
    <s v="Akhmedova"/>
    <n v="25.2"/>
    <n v="6.25"/>
    <s v="Yes"/>
    <x v="0"/>
    <x v="0"/>
    <n v="1"/>
    <x v="1"/>
    <x v="1"/>
    <x v="1"/>
    <s v="11/Sep/1964"/>
    <n v="11837.16"/>
    <x v="2"/>
    <s v="tier - 3"/>
    <x v="3"/>
    <n v="60"/>
  </r>
  <r>
    <s v="Id927"/>
    <s v="Tucker"/>
    <n v="22.77"/>
    <n v="4.47"/>
    <s v="Yes"/>
    <x v="0"/>
    <x v="0"/>
    <n v="1"/>
    <x v="1"/>
    <x v="2"/>
    <x v="2"/>
    <s v="27/Jun/1964"/>
    <n v="11833.78"/>
    <x v="2"/>
    <s v="tier - 3"/>
    <x v="0"/>
    <n v="60"/>
  </r>
  <r>
    <s v="Id928"/>
    <s v="Gramelspacher"/>
    <n v="23.18"/>
    <n v="8.31"/>
    <s v="No"/>
    <x v="0"/>
    <x v="0"/>
    <n v="0"/>
    <x v="1"/>
    <x v="2"/>
    <x v="0"/>
    <s v="3/Oct/1965"/>
    <n v="11830.61"/>
    <x v="2"/>
    <s v="tier - 1"/>
    <x v="1"/>
    <n v="59"/>
  </r>
  <r>
    <s v="Id929"/>
    <s v="Goldsmith"/>
    <n v="35.409999999999997"/>
    <n v="5.68"/>
    <s v="No"/>
    <x v="0"/>
    <x v="0"/>
    <n v="0"/>
    <x v="1"/>
    <x v="0"/>
    <x v="2"/>
    <s v="20/Nov/1982"/>
    <n v="11773.06"/>
    <x v="2"/>
    <s v="tier - 3"/>
    <x v="12"/>
    <n v="41"/>
  </r>
  <r>
    <s v="Id930"/>
    <s v="Tranter"/>
    <n v="32.11"/>
    <n v="4.75"/>
    <s v="Yes"/>
    <x v="0"/>
    <x v="0"/>
    <n v="2"/>
    <x v="1"/>
    <x v="0"/>
    <x v="2"/>
    <s v="25/Jul/1966"/>
    <n v="11763"/>
    <x v="2"/>
    <s v="tier - 3"/>
    <x v="4"/>
    <n v="58"/>
  </r>
  <r>
    <s v="Id931"/>
    <s v="Tu"/>
    <n v="34.479999999999997"/>
    <n v="6.31"/>
    <s v="No"/>
    <x v="0"/>
    <x v="1"/>
    <n v="1"/>
    <x v="1"/>
    <x v="0"/>
    <x v="1"/>
    <s v="6/Nov/1979"/>
    <n v="11752.68"/>
    <x v="2"/>
    <s v="tier - 1"/>
    <x v="12"/>
    <n v="45"/>
  </r>
  <r>
    <s v="Id932"/>
    <s v="Kaczka"/>
    <n v="34.39"/>
    <n v="6.28"/>
    <s v="Yes"/>
    <x v="0"/>
    <x v="0"/>
    <n v="1"/>
    <x v="1"/>
    <x v="0"/>
    <x v="1"/>
    <s v="2/Dec/1964"/>
    <n v="11743.93"/>
    <x v="2"/>
    <s v="tier - 1"/>
    <x v="1"/>
    <n v="59"/>
  </r>
  <r>
    <s v="Id933"/>
    <s v="Hunter"/>
    <n v="26.4"/>
    <n v="9.2899999999999991"/>
    <s v="Yes"/>
    <x v="0"/>
    <x v="1"/>
    <n v="1"/>
    <x v="1"/>
    <x v="1"/>
    <x v="0"/>
    <s v="9/Jun/1963"/>
    <n v="11743.3"/>
    <x v="2"/>
    <s v="tier - 3"/>
    <x v="0"/>
    <n v="61"/>
  </r>
  <r>
    <s v="Id934"/>
    <s v="Moran"/>
    <n v="28.1"/>
    <n v="5.79"/>
    <s v="Yes"/>
    <x v="0"/>
    <x v="1"/>
    <n v="1"/>
    <x v="1"/>
    <x v="1"/>
    <x v="1"/>
    <s v="12/Nov/1969"/>
    <n v="11741.73"/>
    <x v="2"/>
    <s v="tier - 1"/>
    <x v="3"/>
    <n v="55"/>
  </r>
  <r>
    <s v="Id935"/>
    <s v="Ashby"/>
    <n v="27"/>
    <n v="4.54"/>
    <s v="Yes"/>
    <x v="0"/>
    <x v="0"/>
    <n v="1"/>
    <x v="1"/>
    <x v="1"/>
    <x v="2"/>
    <s v="5/Sep/1988"/>
    <n v="11737.85"/>
    <x v="2"/>
    <s v="tier - 1"/>
    <x v="3"/>
    <n v="36"/>
  </r>
  <r>
    <s v="Id936"/>
    <s v="Ausen"/>
    <n v="28.594999999999999"/>
    <n v="4.68"/>
    <s v="Yes"/>
    <x v="0"/>
    <x v="0"/>
    <n v="1"/>
    <x v="1"/>
    <x v="1"/>
    <x v="2"/>
    <s v="9/Nov/1964"/>
    <n v="11735.88"/>
    <x v="2"/>
    <s v="tier - 1"/>
    <x v="1"/>
    <n v="60"/>
  </r>
  <r>
    <s v="Id937"/>
    <s v="Savage"/>
    <n v="36.799999999999997"/>
    <n v="5.88"/>
    <s v="No"/>
    <x v="0"/>
    <x v="0"/>
    <n v="1"/>
    <x v="1"/>
    <x v="0"/>
    <x v="1"/>
    <s v="26/Nov/1984"/>
    <n v="11730.82"/>
    <x v="2"/>
    <s v="tier - 3"/>
    <x v="12"/>
    <n v="39"/>
  </r>
  <r>
    <s v="Id938"/>
    <s v="O'Leary"/>
    <n v="23.75"/>
    <n v="5.42"/>
    <s v="Yes"/>
    <x v="0"/>
    <x v="1"/>
    <n v="1"/>
    <x v="1"/>
    <x v="2"/>
    <x v="2"/>
    <s v="12/Oct/1969"/>
    <n v="11729.68"/>
    <x v="2"/>
    <s v="tier - 1"/>
    <x v="2"/>
    <n v="55"/>
  </r>
  <r>
    <s v="Id939"/>
    <s v="Scoville"/>
    <n v="35.619999999999997"/>
    <n v="4.16"/>
    <s v="No"/>
    <x v="0"/>
    <x v="0"/>
    <n v="0"/>
    <x v="1"/>
    <x v="0"/>
    <x v="2"/>
    <s v="21/Oct/1982"/>
    <n v="11712.97"/>
    <x v="2"/>
    <s v="tier - 2"/>
    <x v="14"/>
    <n v="42"/>
  </r>
  <r>
    <s v="Id940"/>
    <s v="Kaus"/>
    <n v="30.69"/>
    <n v="7.05"/>
    <s v="Yes"/>
    <x v="0"/>
    <x v="0"/>
    <n v="2"/>
    <x v="1"/>
    <x v="0"/>
    <x v="0"/>
    <s v="1/Dec/1970"/>
    <n v="11696.52"/>
    <x v="2"/>
    <s v="tier - 1"/>
    <x v="14"/>
    <n v="53"/>
  </r>
  <r>
    <s v="Id941"/>
    <s v="Rainey"/>
    <n v="35.799999999999997"/>
    <n v="5.63"/>
    <s v="Yes"/>
    <x v="0"/>
    <x v="0"/>
    <n v="2"/>
    <x v="1"/>
    <x v="0"/>
    <x v="2"/>
    <s v="9/Nov/1966"/>
    <n v="11674.13"/>
    <x v="2"/>
    <s v="tier - 1"/>
    <x v="3"/>
    <n v="58"/>
  </r>
  <r>
    <s v="Id942"/>
    <s v="Rasch"/>
    <n v="28.785"/>
    <n v="4.24"/>
    <s v="Yes"/>
    <x v="0"/>
    <x v="0"/>
    <n v="2"/>
    <x v="1"/>
    <x v="1"/>
    <x v="2"/>
    <s v="23/Aug/1966"/>
    <n v="11658.38"/>
    <x v="2"/>
    <s v="tier - 3"/>
    <x v="2"/>
    <n v="58"/>
  </r>
  <r>
    <s v="Id943"/>
    <s v="Plunkett"/>
    <n v="28.594999999999999"/>
    <n v="4.96"/>
    <s v="Yes"/>
    <x v="0"/>
    <x v="0"/>
    <n v="2"/>
    <x v="1"/>
    <x v="1"/>
    <x v="2"/>
    <s v="6/Jul/1966"/>
    <n v="11658.12"/>
    <x v="2"/>
    <s v="tier - 1"/>
    <x v="2"/>
    <n v="58"/>
  </r>
  <r>
    <s v="Id944"/>
    <s v="Murphy"/>
    <n v="48.75"/>
    <n v="4.34"/>
    <s v="No"/>
    <x v="0"/>
    <x v="0"/>
    <n v="0"/>
    <x v="1"/>
    <x v="0"/>
    <x v="2"/>
    <s v="20/Jul/1994"/>
    <n v="11657.81"/>
    <x v="2"/>
    <s v="tier - 2"/>
    <x v="8"/>
    <n v="30"/>
  </r>
  <r>
    <s v="Id945"/>
    <s v="Gusmer"/>
    <n v="28.31"/>
    <n v="5.43"/>
    <s v="Yes"/>
    <x v="0"/>
    <x v="0"/>
    <n v="2"/>
    <x v="1"/>
    <x v="1"/>
    <x v="2"/>
    <s v="4/Oct/1966"/>
    <n v="11657.72"/>
    <x v="2"/>
    <s v="tier - 2"/>
    <x v="2"/>
    <n v="58"/>
  </r>
  <r>
    <s v="Id946"/>
    <s v="Loftus"/>
    <n v="38.39"/>
    <n v="8.33"/>
    <s v="Yes"/>
    <x v="0"/>
    <x v="0"/>
    <n v="1"/>
    <x v="1"/>
    <x v="0"/>
    <x v="0"/>
    <s v="17/Jul/1986"/>
    <n v="11625.11"/>
    <x v="2"/>
    <s v="tier - 3"/>
    <x v="13"/>
    <n v="38"/>
  </r>
  <r>
    <s v="Id947"/>
    <s v="Scott"/>
    <n v="25.87"/>
    <n v="5.63"/>
    <s v="Yes"/>
    <x v="0"/>
    <x v="0"/>
    <n v="1"/>
    <x v="1"/>
    <x v="1"/>
    <x v="2"/>
    <s v="20/Jun/1964"/>
    <n v="11602.75"/>
    <x v="2"/>
    <s v="tier - 1"/>
    <x v="16"/>
    <n v="60"/>
  </r>
  <r>
    <s v="Id948"/>
    <s v="Alvarez"/>
    <n v="43.7"/>
    <n v="7.23"/>
    <s v="No"/>
    <x v="0"/>
    <x v="0"/>
    <n v="0"/>
    <x v="1"/>
    <x v="0"/>
    <x v="0"/>
    <s v="6/Nov/1965"/>
    <n v="11576.13"/>
    <x v="2"/>
    <s v="tier - 3"/>
    <x v="3"/>
    <n v="59"/>
  </r>
  <r>
    <s v="Id949"/>
    <s v="Petersson"/>
    <n v="40.945"/>
    <n v="10.57"/>
    <s v="No"/>
    <x v="0"/>
    <x v="0"/>
    <n v="0"/>
    <x v="1"/>
    <x v="0"/>
    <x v="0"/>
    <s v="25/Dec/1965"/>
    <n v="11566.3"/>
    <x v="2"/>
    <s v="tier - 3"/>
    <x v="4"/>
    <n v="58"/>
  </r>
  <r>
    <s v="Id950"/>
    <s v="Liaw"/>
    <n v="27.94"/>
    <n v="7.92"/>
    <s v="No"/>
    <x v="0"/>
    <x v="0"/>
    <n v="0"/>
    <x v="1"/>
    <x v="1"/>
    <x v="0"/>
    <s v="27/Oct/1965"/>
    <n v="11554.22"/>
    <x v="2"/>
    <s v="tier - 1"/>
    <x v="0"/>
    <n v="59"/>
  </r>
  <r>
    <s v="Id951"/>
    <s v="Tripaldi"/>
    <n v="31.9"/>
    <n v="10.119999999999999"/>
    <s v="No"/>
    <x v="0"/>
    <x v="0"/>
    <n v="2"/>
    <x v="1"/>
    <x v="0"/>
    <x v="0"/>
    <s v="23/Jul/1973"/>
    <n v="11552.9"/>
    <x v="2"/>
    <s v="tier - 2"/>
    <x v="3"/>
    <n v="51"/>
  </r>
  <r>
    <s v="Id952"/>
    <s v="Kelley"/>
    <n v="31.64"/>
    <n v="7.91"/>
    <s v="No"/>
    <x v="0"/>
    <x v="0"/>
    <n v="0"/>
    <x v="1"/>
    <x v="0"/>
    <x v="0"/>
    <s v="1/Dec/1971"/>
    <n v="11540.25"/>
    <x v="2"/>
    <s v="tier - 1"/>
    <x v="1"/>
    <n v="52"/>
  </r>
  <r>
    <s v="Id953"/>
    <s v="Endara"/>
    <n v="46.7"/>
    <n v="10.9"/>
    <s v="No"/>
    <x v="0"/>
    <x v="0"/>
    <n v="0"/>
    <x v="1"/>
    <x v="0"/>
    <x v="0"/>
    <s v="14/Nov/1968"/>
    <n v="11538.42"/>
    <x v="2"/>
    <s v="tier - 1"/>
    <x v="3"/>
    <n v="55"/>
  </r>
  <r>
    <s v="Id954"/>
    <s v="Valle"/>
    <n v="18.335000000000001"/>
    <n v="11.83"/>
    <s v="No"/>
    <x v="0"/>
    <x v="0"/>
    <n v="0"/>
    <x v="1"/>
    <x v="3"/>
    <x v="0"/>
    <s v="3/Oct/1965"/>
    <n v="11534.87"/>
    <x v="2"/>
    <s v="tier - 1"/>
    <x v="6"/>
    <n v="59"/>
  </r>
  <r>
    <s v="Id955"/>
    <s v="Germain"/>
    <n v="31.24"/>
    <n v="7.42"/>
    <s v="Yes"/>
    <x v="0"/>
    <x v="0"/>
    <n v="2"/>
    <x v="1"/>
    <x v="0"/>
    <x v="0"/>
    <s v="23/Jul/1970"/>
    <n v="11530.12"/>
    <x v="2"/>
    <s v="tier - 1"/>
    <x v="1"/>
    <n v="54"/>
  </r>
  <r>
    <s v="Id956"/>
    <s v="Finecey"/>
    <n v="39.22"/>
    <n v="5.62"/>
    <s v="Yes"/>
    <x v="0"/>
    <x v="0"/>
    <n v="1"/>
    <x v="1"/>
    <x v="0"/>
    <x v="2"/>
    <s v="12/Jun/1988"/>
    <n v="11524.25"/>
    <x v="2"/>
    <s v="tier - 1"/>
    <x v="12"/>
    <n v="36"/>
  </r>
  <r>
    <s v="Id957"/>
    <s v="Mendoza"/>
    <n v="24.414999999999999"/>
    <n v="7.16"/>
    <s v="No"/>
    <x v="0"/>
    <x v="0"/>
    <n v="0"/>
    <x v="1"/>
    <x v="2"/>
    <x v="0"/>
    <s v="19/Dec/1971"/>
    <n v="11520.1"/>
    <x v="2"/>
    <s v="tier - 1"/>
    <x v="1"/>
    <n v="52"/>
  </r>
  <r>
    <s v="Id958"/>
    <s v="Roe"/>
    <n v="32.299999999999997"/>
    <n v="9.89"/>
    <s v="No"/>
    <x v="0"/>
    <x v="0"/>
    <n v="0"/>
    <x v="1"/>
    <x v="0"/>
    <x v="0"/>
    <s v="24/Jun/1968"/>
    <n v="11512.41"/>
    <x v="2"/>
    <s v="tier - 1"/>
    <x v="2"/>
    <n v="56"/>
  </r>
  <r>
    <s v="Id959"/>
    <s v="Webb"/>
    <n v="39.94"/>
    <n v="5.14"/>
    <s v="No"/>
    <x v="0"/>
    <x v="0"/>
    <n v="0"/>
    <x v="1"/>
    <x v="0"/>
    <x v="2"/>
    <s v="6/Oct/1989"/>
    <n v="11511.61"/>
    <x v="2"/>
    <s v="tier - 3"/>
    <x v="12"/>
    <n v="35"/>
  </r>
  <r>
    <s v="Id960"/>
    <s v="Stocker"/>
    <n v="30"/>
    <n v="5.61"/>
    <s v="Yes"/>
    <x v="0"/>
    <x v="1"/>
    <n v="1"/>
    <x v="1"/>
    <x v="0"/>
    <x v="2"/>
    <s v="11/Aug/1969"/>
    <n v="11497.69"/>
    <x v="2"/>
    <s v="tier - 1"/>
    <x v="1"/>
    <n v="55"/>
  </r>
  <r>
    <s v="Id961"/>
    <s v="Jacobson"/>
    <n v="35.340000000000003"/>
    <n v="5.51"/>
    <s v="Yes"/>
    <x v="0"/>
    <x v="1"/>
    <n v="1"/>
    <x v="1"/>
    <x v="0"/>
    <x v="2"/>
    <s v="7/Jun/1983"/>
    <n v="11492.46"/>
    <x v="2"/>
    <s v="tier - 3"/>
    <x v="12"/>
    <n v="41"/>
  </r>
  <r>
    <s v="Id962"/>
    <s v="Shaw"/>
    <n v="32.204999999999998"/>
    <n v="8.3800000000000008"/>
    <s v="Yes"/>
    <x v="0"/>
    <x v="0"/>
    <n v="2"/>
    <x v="1"/>
    <x v="0"/>
    <x v="0"/>
    <s v="13/Oct/1970"/>
    <n v="11488.32"/>
    <x v="2"/>
    <s v="tier - 1"/>
    <x v="7"/>
    <n v="54"/>
  </r>
  <r>
    <s v="Id963"/>
    <s v="Goodwin"/>
    <n v="33.880000000000003"/>
    <n v="4.68"/>
    <s v="No"/>
    <x v="1"/>
    <x v="0"/>
    <n v="1"/>
    <x v="1"/>
    <x v="0"/>
    <x v="2"/>
    <s v="10/Sep/2004"/>
    <n v="11482.63"/>
    <x v="2"/>
    <s v="tier - 2"/>
    <x v="0"/>
    <n v="20"/>
  </r>
  <r>
    <s v="Id964"/>
    <s v="Brock"/>
    <n v="26.63"/>
    <n v="4.3600000000000003"/>
    <s v="Yes"/>
    <x v="0"/>
    <x v="0"/>
    <n v="2"/>
    <x v="1"/>
    <x v="1"/>
    <x v="2"/>
    <s v="7/Sep/1966"/>
    <n v="11478.14"/>
    <x v="2"/>
    <s v="tier - 2"/>
    <x v="15"/>
    <n v="58"/>
  </r>
  <r>
    <s v="Id965"/>
    <s v="Papp"/>
    <n v="28.7"/>
    <n v="7.74"/>
    <s v="No"/>
    <x v="0"/>
    <x v="0"/>
    <n v="0"/>
    <x v="1"/>
    <x v="1"/>
    <x v="0"/>
    <s v="23/Jun/1965"/>
    <n v="11455.28"/>
    <x v="2"/>
    <s v="tier - 2"/>
    <x v="3"/>
    <n v="59"/>
  </r>
  <r>
    <s v="Id966"/>
    <s v="Siragusa"/>
    <n v="25.65"/>
    <n v="4.05"/>
    <s v="Yes"/>
    <x v="0"/>
    <x v="0"/>
    <n v="2"/>
    <x v="1"/>
    <x v="1"/>
    <x v="2"/>
    <s v="14/Jun/1966"/>
    <n v="11454.02"/>
    <x v="2"/>
    <s v="tier - 1"/>
    <x v="1"/>
    <n v="58"/>
  </r>
  <r>
    <s v="Id967"/>
    <s v="Pizarro"/>
    <n v="36.384999999999998"/>
    <n v="11.49"/>
    <s v="No"/>
    <x v="0"/>
    <x v="0"/>
    <n v="0"/>
    <x v="1"/>
    <x v="0"/>
    <x v="0"/>
    <s v="12/Sep/1971"/>
    <n v="11436.74"/>
    <x v="2"/>
    <s v="tier - 3"/>
    <x v="1"/>
    <n v="53"/>
  </r>
  <r>
    <s v="Id968"/>
    <s v="Strange"/>
    <n v="34.69"/>
    <n v="5.65"/>
    <s v="No"/>
    <x v="0"/>
    <x v="0"/>
    <n v="0"/>
    <x v="1"/>
    <x v="0"/>
    <x v="2"/>
    <s v="17/Jul/1980"/>
    <n v="11435.74"/>
    <x v="2"/>
    <s v="tier - 3"/>
    <x v="14"/>
    <n v="44"/>
  </r>
  <r>
    <s v="Id969"/>
    <s v="Eidinger"/>
    <n v="37.68"/>
    <n v="4.29"/>
    <s v="Yes"/>
    <x v="0"/>
    <x v="0"/>
    <n v="0"/>
    <x v="1"/>
    <x v="0"/>
    <x v="2"/>
    <s v="9/Jun/1985"/>
    <n v="11419.49"/>
    <x v="2"/>
    <s v="tier - 1"/>
    <x v="1"/>
    <n v="39"/>
  </r>
  <r>
    <s v="Id970"/>
    <s v="Ginsburg"/>
    <n v="35.49"/>
    <n v="4.74"/>
    <s v="Yes"/>
    <x v="0"/>
    <x v="1"/>
    <n v="1"/>
    <x v="1"/>
    <x v="0"/>
    <x v="2"/>
    <s v="23/Oct/1983"/>
    <n v="11412.02"/>
    <x v="2"/>
    <s v="tier - 1"/>
    <x v="14"/>
    <n v="41"/>
  </r>
  <r>
    <s v="Id971"/>
    <s v="Truex"/>
    <n v="44.7"/>
    <n v="7.6"/>
    <s v="Yes"/>
    <x v="0"/>
    <x v="0"/>
    <n v="2"/>
    <x v="1"/>
    <x v="0"/>
    <x v="0"/>
    <s v="7/Oct/1970"/>
    <n v="11411.69"/>
    <x v="2"/>
    <s v="tier - 2"/>
    <x v="3"/>
    <n v="54"/>
  </r>
  <r>
    <s v="Id972"/>
    <s v="Higgins"/>
    <n v="38.380000000000003"/>
    <n v="8.5"/>
    <s v="Yes"/>
    <x v="0"/>
    <x v="0"/>
    <n v="2"/>
    <x v="1"/>
    <x v="0"/>
    <x v="0"/>
    <s v="2/Oct/1970"/>
    <n v="11396.9"/>
    <x v="2"/>
    <s v="tier - 3"/>
    <x v="2"/>
    <n v="54"/>
  </r>
  <r>
    <s v="Id973"/>
    <s v="McCurdy"/>
    <n v="35.244999999999997"/>
    <n v="11.22"/>
    <s v="Yes"/>
    <x v="0"/>
    <x v="0"/>
    <n v="0"/>
    <x v="1"/>
    <x v="0"/>
    <x v="0"/>
    <s v="19/Dec/1967"/>
    <n v="11394.07"/>
    <x v="2"/>
    <s v="tier - 1"/>
    <x v="11"/>
    <n v="56"/>
  </r>
  <r>
    <s v="Id974"/>
    <s v="Hughes"/>
    <n v="49.84"/>
    <n v="5.0999999999999996"/>
    <s v="Yes"/>
    <x v="0"/>
    <x v="1"/>
    <n v="1"/>
    <x v="1"/>
    <x v="0"/>
    <x v="2"/>
    <s v="28/Jul/1997"/>
    <n v="11388.27"/>
    <x v="2"/>
    <s v="tier - 2"/>
    <x v="12"/>
    <n v="27"/>
  </r>
  <r>
    <s v="Id975"/>
    <s v="Varner"/>
    <n v="49.06"/>
    <n v="5.43"/>
    <s v="Yes"/>
    <x v="0"/>
    <x v="0"/>
    <n v="1"/>
    <x v="1"/>
    <x v="0"/>
    <x v="2"/>
    <s v="13/Jun/1964"/>
    <n v="11381.33"/>
    <x v="2"/>
    <s v="tier - 2"/>
    <x v="0"/>
    <n v="60"/>
  </r>
  <r>
    <s v="Id976"/>
    <s v="Dahmen"/>
    <n v="30.88"/>
    <n v="5.82"/>
    <s v="No"/>
    <x v="0"/>
    <x v="0"/>
    <n v="2"/>
    <x v="1"/>
    <x v="0"/>
    <x v="1"/>
    <s v="6/Dec/1972"/>
    <n v="11378.57"/>
    <x v="2"/>
    <s v="tier - 2"/>
    <x v="15"/>
    <n v="51"/>
  </r>
  <r>
    <s v="Id977"/>
    <s v="Young"/>
    <n v="33.35"/>
    <n v="6.05"/>
    <s v="No"/>
    <x v="0"/>
    <x v="1"/>
    <n v="1"/>
    <x v="1"/>
    <x v="0"/>
    <x v="1"/>
    <s v="7/Jun/1979"/>
    <n v="11369.39"/>
    <x v="2"/>
    <s v="tier - 1"/>
    <x v="12"/>
    <n v="45"/>
  </r>
  <r>
    <s v="Id978"/>
    <s v="Fraser"/>
    <n v="38"/>
    <n v="6.38"/>
    <s v="Yes"/>
    <x v="0"/>
    <x v="0"/>
    <n v="1"/>
    <x v="1"/>
    <x v="0"/>
    <x v="1"/>
    <s v="13/Dec/1964"/>
    <n v="11365.95"/>
    <x v="2"/>
    <s v="tier - 2"/>
    <x v="3"/>
    <n v="59"/>
  </r>
  <r>
    <s v="Id979"/>
    <s v="Deeg"/>
    <n v="36.08"/>
    <n v="5.73"/>
    <s v="Yes"/>
    <x v="0"/>
    <x v="0"/>
    <n v="1"/>
    <x v="1"/>
    <x v="0"/>
    <x v="1"/>
    <s v="3/Jul/1964"/>
    <n v="11363.28"/>
    <x v="2"/>
    <s v="tier - 1"/>
    <x v="0"/>
    <n v="60"/>
  </r>
  <r>
    <s v="Id980"/>
    <s v="Robertson"/>
    <n v="35.700000000000003"/>
    <n v="5.47"/>
    <s v="Yes"/>
    <x v="0"/>
    <x v="0"/>
    <n v="1"/>
    <x v="1"/>
    <x v="0"/>
    <x v="2"/>
    <s v="4/Jul/1964"/>
    <n v="11362.76"/>
    <x v="2"/>
    <s v="tier - 1"/>
    <x v="3"/>
    <n v="60"/>
  </r>
  <r>
    <s v="Id981"/>
    <s v="Peck"/>
    <n v="34.01"/>
    <n v="11.3"/>
    <s v="No"/>
    <x v="0"/>
    <x v="0"/>
    <n v="0"/>
    <x v="1"/>
    <x v="0"/>
    <x v="0"/>
    <s v="26/Sep/1965"/>
    <n v="11356.66"/>
    <x v="2"/>
    <s v="tier - 3"/>
    <x v="1"/>
    <n v="59"/>
  </r>
  <r>
    <s v="Id982"/>
    <s v="Burger"/>
    <n v="31.54"/>
    <n v="6.72"/>
    <s v="No"/>
    <x v="0"/>
    <x v="0"/>
    <n v="0"/>
    <x v="1"/>
    <x v="0"/>
    <x v="0"/>
    <s v="29/Nov/1965"/>
    <n v="11353.23"/>
    <x v="2"/>
    <s v="tier - 1"/>
    <x v="1"/>
    <n v="58"/>
  </r>
  <r>
    <s v="Id983"/>
    <s v="Blain"/>
    <n v="23.3"/>
    <n v="5.36"/>
    <s v="Yes"/>
    <x v="0"/>
    <x v="0"/>
    <n v="1"/>
    <x v="1"/>
    <x v="2"/>
    <x v="2"/>
    <s v="12/Jul/1964"/>
    <n v="11345.52"/>
    <x v="2"/>
    <s v="tier - 3"/>
    <x v="3"/>
    <n v="60"/>
  </r>
  <r>
    <s v="Id984"/>
    <s v="Winters"/>
    <n v="27.75"/>
    <n v="9.8800000000000008"/>
    <s v="No"/>
    <x v="0"/>
    <x v="0"/>
    <n v="0"/>
    <x v="1"/>
    <x v="1"/>
    <x v="0"/>
    <s v="2/Nov/1968"/>
    <n v="11344.32"/>
    <x v="2"/>
    <s v="tier - 2"/>
    <x v="15"/>
    <n v="56"/>
  </r>
  <r>
    <s v="Id985"/>
    <s v="McCue"/>
    <n v="42.46"/>
    <n v="4.1100000000000003"/>
    <s v="No"/>
    <x v="0"/>
    <x v="0"/>
    <n v="0"/>
    <x v="1"/>
    <x v="0"/>
    <x v="2"/>
    <s v="19/Aug/1989"/>
    <n v="11326.71"/>
    <x v="2"/>
    <s v="tier - 3"/>
    <x v="0"/>
    <n v="35"/>
  </r>
  <r>
    <s v="Id986"/>
    <s v="Webster"/>
    <n v="54.47"/>
    <n v="7.48"/>
    <s v="No"/>
    <x v="0"/>
    <x v="0"/>
    <n v="0"/>
    <x v="1"/>
    <x v="0"/>
    <x v="0"/>
    <s v="20/Sep/2002"/>
    <n v="11321.49"/>
    <x v="2"/>
    <s v="tier - 3"/>
    <x v="1"/>
    <n v="22"/>
  </r>
  <r>
    <s v="Id987"/>
    <s v="Anderson"/>
    <n v="24.93"/>
    <n v="9.18"/>
    <s v="Yes"/>
    <x v="0"/>
    <x v="1"/>
    <n v="1"/>
    <x v="1"/>
    <x v="1"/>
    <x v="0"/>
    <s v="11/Jul/1963"/>
    <n v="11319.12"/>
    <x v="2"/>
    <s v="tier - 1"/>
    <x v="1"/>
    <n v="61"/>
  </r>
  <r>
    <s v="Id988"/>
    <s v="Chiappone"/>
    <n v="48.12"/>
    <n v="4.51"/>
    <s v="Yes"/>
    <x v="0"/>
    <x v="0"/>
    <n v="1"/>
    <x v="1"/>
    <x v="0"/>
    <x v="2"/>
    <s v="10/Dec/1995"/>
    <n v="11318.57"/>
    <x v="2"/>
    <s v="tier - 2"/>
    <x v="12"/>
    <n v="28"/>
  </r>
  <r>
    <s v="Id989"/>
    <s v="Opie"/>
    <n v="24.91"/>
    <n v="7.33"/>
    <s v="Yes"/>
    <x v="0"/>
    <x v="1"/>
    <n v="1"/>
    <x v="1"/>
    <x v="1"/>
    <x v="0"/>
    <s v="22/Nov/1963"/>
    <n v="11312.33"/>
    <x v="2"/>
    <s v="tier - 3"/>
    <x v="1"/>
    <n v="60"/>
  </r>
  <r>
    <s v="Id990"/>
    <s v="Donnelly"/>
    <n v="27.645"/>
    <n v="10.56"/>
    <s v="No"/>
    <x v="0"/>
    <x v="0"/>
    <n v="0"/>
    <x v="1"/>
    <x v="1"/>
    <x v="0"/>
    <s v="6/Oct/1968"/>
    <n v="11305.93"/>
    <x v="2"/>
    <s v="tier - 1"/>
    <x v="1"/>
    <n v="56"/>
  </r>
  <r>
    <s v="Id991"/>
    <s v="Rall"/>
    <n v="33.700000000000003"/>
    <n v="4.01"/>
    <s v="No"/>
    <x v="0"/>
    <x v="0"/>
    <n v="2"/>
    <x v="1"/>
    <x v="0"/>
    <x v="2"/>
    <s v="25/Sep/1972"/>
    <n v="11299.34"/>
    <x v="2"/>
    <s v="tier - 2"/>
    <x v="3"/>
    <n v="52"/>
  </r>
  <r>
    <s v="Id992"/>
    <s v="Mitchell"/>
    <n v="38.93"/>
    <n v="5.64"/>
    <s v="Yes"/>
    <x v="0"/>
    <x v="0"/>
    <n v="1"/>
    <x v="1"/>
    <x v="0"/>
    <x v="2"/>
    <s v="14/Nov/1988"/>
    <n v="11294.57"/>
    <x v="2"/>
    <s v="tier - 1"/>
    <x v="13"/>
    <n v="35"/>
  </r>
  <r>
    <s v="Id993"/>
    <s v="Chen"/>
    <n v="32.774999999999999"/>
    <n v="8.02"/>
    <s v="Yes"/>
    <x v="0"/>
    <x v="0"/>
    <n v="2"/>
    <x v="1"/>
    <x v="0"/>
    <x v="0"/>
    <s v="22/Jun/1970"/>
    <n v="11289.11"/>
    <x v="2"/>
    <s v="tier - 1"/>
    <x v="1"/>
    <n v="54"/>
  </r>
  <r>
    <s v="Id994"/>
    <s v="Tufaro"/>
    <n v="29.83"/>
    <n v="7.2"/>
    <s v="Yes"/>
    <x v="0"/>
    <x v="0"/>
    <n v="0"/>
    <x v="1"/>
    <x v="1"/>
    <x v="0"/>
    <s v="14/Jun/1967"/>
    <n v="11286.54"/>
    <x v="2"/>
    <s v="tier - 3"/>
    <x v="2"/>
    <n v="57"/>
  </r>
  <r>
    <s v="Id995"/>
    <s v="Peters"/>
    <n v="28.31"/>
    <n v="4.55"/>
    <s v="No"/>
    <x v="1"/>
    <x v="0"/>
    <n v="1"/>
    <x v="1"/>
    <x v="1"/>
    <x v="2"/>
    <s v="4/Oct/2004"/>
    <n v="11272.33"/>
    <x v="2"/>
    <s v="tier - 2"/>
    <x v="9"/>
    <n v="20"/>
  </r>
  <r>
    <s v="Id996"/>
    <s v="Susedik"/>
    <n v="29.79"/>
    <n v="9.0299999999999994"/>
    <s v="No"/>
    <x v="0"/>
    <x v="0"/>
    <n v="0"/>
    <x v="1"/>
    <x v="1"/>
    <x v="0"/>
    <s v="26/Dec/1971"/>
    <n v="11265.71"/>
    <x v="2"/>
    <s v="tier - 1"/>
    <x v="15"/>
    <n v="52"/>
  </r>
  <r>
    <s v="Id997"/>
    <s v="Garcia"/>
    <n v="36.6"/>
    <n v="5.2"/>
    <s v="Yes"/>
    <x v="0"/>
    <x v="1"/>
    <n v="1"/>
    <x v="1"/>
    <x v="0"/>
    <x v="2"/>
    <s v="11/Oct/1969"/>
    <n v="11264.54"/>
    <x v="2"/>
    <s v="tier - 2"/>
    <x v="3"/>
    <n v="55"/>
  </r>
  <r>
    <s v="Id998"/>
    <s v="Deady"/>
    <n v="35.93"/>
    <n v="8.3000000000000007"/>
    <s v="Yes"/>
    <x v="0"/>
    <x v="0"/>
    <n v="0"/>
    <x v="1"/>
    <x v="0"/>
    <x v="0"/>
    <s v="2/Oct/1981"/>
    <n v="11255.29"/>
    <x v="2"/>
    <s v="tier - 1"/>
    <x v="12"/>
    <n v="43"/>
  </r>
  <r>
    <s v="Id999"/>
    <s v="Campbell"/>
    <n v="28.6"/>
    <n v="5.56"/>
    <s v="Yes"/>
    <x v="0"/>
    <x v="1"/>
    <n v="1"/>
    <x v="1"/>
    <x v="1"/>
    <x v="2"/>
    <s v="20/Aug/1969"/>
    <n v="11253.42"/>
    <x v="2"/>
    <s v="tier - 1"/>
    <x v="3"/>
    <n v="55"/>
  </r>
  <r>
    <s v="Id1000"/>
    <s v="Schaefer"/>
    <n v="39.17"/>
    <n v="4.1500000000000004"/>
    <s v="No"/>
    <x v="0"/>
    <x v="0"/>
    <n v="0"/>
    <x v="1"/>
    <x v="0"/>
    <x v="2"/>
    <s v="17/Dec/1989"/>
    <n v="11250.43"/>
    <x v="2"/>
    <s v="tier - 2"/>
    <x v="12"/>
    <n v="34"/>
  </r>
  <r>
    <s v="Id1001"/>
    <s v="D'Alessandro"/>
    <n v="26.41"/>
    <n v="5.99"/>
    <s v="Yes"/>
    <x v="0"/>
    <x v="1"/>
    <n v="1"/>
    <x v="1"/>
    <x v="1"/>
    <x v="1"/>
    <s v="30/Dec/1969"/>
    <n v="11244.38"/>
    <x v="2"/>
    <s v="tier - 1"/>
    <x v="4"/>
    <n v="54"/>
  </r>
  <r>
    <s v="Id1002"/>
    <s v="Wyss"/>
    <n v="30.63"/>
    <n v="5.8"/>
    <s v="Yes"/>
    <x v="0"/>
    <x v="0"/>
    <n v="0"/>
    <x v="1"/>
    <x v="0"/>
    <x v="1"/>
    <s v="28/Jun/1976"/>
    <n v="11217.35"/>
    <x v="2"/>
    <s v="tier - 2"/>
    <x v="15"/>
    <n v="48"/>
  </r>
  <r>
    <s v="Id1003"/>
    <s v="Rose"/>
    <n v="31.73"/>
    <n v="7.32"/>
    <s v="Yes"/>
    <x v="0"/>
    <x v="0"/>
    <n v="2"/>
    <x v="1"/>
    <x v="0"/>
    <x v="0"/>
    <s v="14/Jun/1970"/>
    <n v="11187.66"/>
    <x v="2"/>
    <s v="tier - 2"/>
    <x v="1"/>
    <n v="54"/>
  </r>
  <r>
    <s v="Id1004"/>
    <s v="Hopper"/>
    <n v="30.7"/>
    <n v="5.16"/>
    <s v="No"/>
    <x v="0"/>
    <x v="0"/>
    <n v="2"/>
    <x v="1"/>
    <x v="0"/>
    <x v="2"/>
    <s v="3/Sep/1972"/>
    <n v="11186.2"/>
    <x v="2"/>
    <s v="tier - 2"/>
    <x v="14"/>
    <n v="52"/>
  </r>
  <r>
    <s v="Id1005"/>
    <s v="Finneran"/>
    <n v="25.934999999999999"/>
    <n v="5.96"/>
    <s v="Yes"/>
    <x v="0"/>
    <x v="0"/>
    <n v="2"/>
    <x v="1"/>
    <x v="1"/>
    <x v="1"/>
    <s v="6/Aug/1966"/>
    <n v="11165.42"/>
    <x v="2"/>
    <s v="tier - 1"/>
    <x v="4"/>
    <n v="58"/>
  </r>
  <r>
    <s v="Id1006"/>
    <s v="Basham"/>
    <n v="35.9"/>
    <n v="4.8499999999999996"/>
    <s v="Yes"/>
    <x v="0"/>
    <x v="1"/>
    <n v="1"/>
    <x v="1"/>
    <x v="0"/>
    <x v="2"/>
    <s v="25/Jun/1969"/>
    <n v="11163.57"/>
    <x v="2"/>
    <s v="tier - 2"/>
    <x v="3"/>
    <n v="55"/>
  </r>
  <r>
    <s v="Id1007"/>
    <s v="Inman"/>
    <n v="26.7"/>
    <n v="5.09"/>
    <s v="Yes"/>
    <x v="0"/>
    <x v="1"/>
    <n v="1"/>
    <x v="1"/>
    <x v="1"/>
    <x v="2"/>
    <s v="30/Nov/1969"/>
    <n v="11150.78"/>
    <x v="2"/>
    <s v="tier - 2"/>
    <x v="3"/>
    <n v="54"/>
  </r>
  <r>
    <s v="Id1008"/>
    <s v="Oscal"/>
    <n v="33.71"/>
    <n v="4.9400000000000004"/>
    <s v="No"/>
    <x v="0"/>
    <x v="0"/>
    <n v="0"/>
    <x v="1"/>
    <x v="0"/>
    <x v="2"/>
    <s v="20/Aug/1980"/>
    <n v="11103.33"/>
    <x v="2"/>
    <s v="tier - 1"/>
    <x v="14"/>
    <n v="44"/>
  </r>
  <r>
    <s v="Id1009"/>
    <s v="Craft"/>
    <n v="41.91"/>
    <n v="4.92"/>
    <s v="Yes"/>
    <x v="0"/>
    <x v="0"/>
    <n v="2"/>
    <x v="1"/>
    <x v="0"/>
    <x v="2"/>
    <s v="5/Jul/1966"/>
    <n v="11093.62"/>
    <x v="2"/>
    <s v="tier - 1"/>
    <x v="0"/>
    <n v="58"/>
  </r>
  <r>
    <s v="Id1010"/>
    <s v="Kebede"/>
    <n v="39.82"/>
    <n v="6.05"/>
    <s v="Yes"/>
    <x v="0"/>
    <x v="0"/>
    <n v="2"/>
    <x v="1"/>
    <x v="0"/>
    <x v="1"/>
    <s v="9/Sep/1966"/>
    <n v="11090.72"/>
    <x v="2"/>
    <s v="tier - 1"/>
    <x v="0"/>
    <n v="58"/>
  </r>
  <r>
    <s v="Id1011"/>
    <s v="Strobel"/>
    <n v="28.12"/>
    <n v="4.67"/>
    <s v="No"/>
    <x v="0"/>
    <x v="0"/>
    <n v="2"/>
    <x v="1"/>
    <x v="1"/>
    <x v="2"/>
    <s v="7/Oct/1972"/>
    <n v="11085.59"/>
    <x v="2"/>
    <s v="tier - 2"/>
    <x v="1"/>
    <n v="52"/>
  </r>
  <r>
    <s v="Id1012"/>
    <s v="Dalton"/>
    <n v="26.98"/>
    <n v="9.81"/>
    <s v="Yes"/>
    <x v="0"/>
    <x v="0"/>
    <n v="0"/>
    <x v="1"/>
    <x v="1"/>
    <x v="0"/>
    <s v="4/Sep/1967"/>
    <n v="11082.58"/>
    <x v="2"/>
    <s v="tier - 2"/>
    <x v="1"/>
    <n v="57"/>
  </r>
  <r>
    <s v="Id1013"/>
    <s v="Morimoto"/>
    <n v="27.2"/>
    <n v="6.06"/>
    <s v="Yes"/>
    <x v="0"/>
    <x v="0"/>
    <n v="2"/>
    <x v="1"/>
    <x v="1"/>
    <x v="1"/>
    <s v="20/Nov/1966"/>
    <n v="11073.18"/>
    <x v="2"/>
    <s v="tier - 3"/>
    <x v="3"/>
    <n v="57"/>
  </r>
  <r>
    <s v="Id1014"/>
    <s v="Manlove"/>
    <n v="25.3"/>
    <n v="5.19"/>
    <s v="Yes"/>
    <x v="0"/>
    <x v="0"/>
    <n v="2"/>
    <x v="1"/>
    <x v="1"/>
    <x v="2"/>
    <s v="7/Nov/1966"/>
    <n v="11070.54"/>
    <x v="2"/>
    <s v="tier - 3"/>
    <x v="3"/>
    <n v="58"/>
  </r>
  <r>
    <s v="Id1015"/>
    <s v="Madzik"/>
    <n v="30.25"/>
    <n v="10.16"/>
    <s v="No"/>
    <x v="0"/>
    <x v="0"/>
    <n v="0"/>
    <x v="1"/>
    <x v="0"/>
    <x v="0"/>
    <s v="9/Nov/1971"/>
    <n v="11068.77"/>
    <x v="2"/>
    <s v="tier - 2"/>
    <x v="1"/>
    <n v="53"/>
  </r>
  <r>
    <s v="Id1016"/>
    <s v="Hobson"/>
    <n v="54"/>
    <n v="4.68"/>
    <s v="Yes"/>
    <x v="1"/>
    <x v="0"/>
    <n v="2"/>
    <x v="1"/>
    <x v="0"/>
    <x v="2"/>
    <s v="18/Sep/2000"/>
    <n v="11068.7"/>
    <x v="2"/>
    <s v="tier - 1"/>
    <x v="3"/>
    <n v="24"/>
  </r>
  <r>
    <s v="Id1017"/>
    <s v="Reyes"/>
    <n v="51.86"/>
    <n v="5.32"/>
    <s v="Yes"/>
    <x v="0"/>
    <x v="0"/>
    <n v="0"/>
    <x v="1"/>
    <x v="0"/>
    <x v="2"/>
    <s v="17/Dec/2001"/>
    <n v="11046.02"/>
    <x v="2"/>
    <s v="tier - 1"/>
    <x v="12"/>
    <n v="22"/>
  </r>
  <r>
    <s v="Id1018"/>
    <s v="Tierney"/>
    <n v="31.39"/>
    <n v="6.99"/>
    <s v="No"/>
    <x v="0"/>
    <x v="0"/>
    <n v="0"/>
    <x v="1"/>
    <x v="0"/>
    <x v="0"/>
    <s v="30/Aug/1974"/>
    <n v="11037.85"/>
    <x v="2"/>
    <s v="tier - 2"/>
    <x v="15"/>
    <n v="50"/>
  </r>
  <r>
    <s v="Id1019"/>
    <s v="Gabris"/>
    <n v="39.97"/>
    <n v="5.55"/>
    <s v="No"/>
    <x v="0"/>
    <x v="0"/>
    <n v="0"/>
    <x v="1"/>
    <x v="0"/>
    <x v="2"/>
    <s v="25/Oct/1989"/>
    <n v="11037.51"/>
    <x v="2"/>
    <s v="tier - 1"/>
    <x v="1"/>
    <n v="35"/>
  </r>
  <r>
    <s v="Id1020"/>
    <s v="Howard"/>
    <n v="41.23"/>
    <n v="6.94"/>
    <s v="No"/>
    <x v="0"/>
    <x v="0"/>
    <n v="0"/>
    <x v="1"/>
    <x v="0"/>
    <x v="0"/>
    <s v="10/Dec/1974"/>
    <n v="11033.66"/>
    <x v="2"/>
    <s v="tier - 3"/>
    <x v="1"/>
    <n v="49"/>
  </r>
  <r>
    <s v="Id1021"/>
    <s v="Kallay"/>
    <n v="49.45"/>
    <n v="4.2"/>
    <s v="Yes"/>
    <x v="0"/>
    <x v="0"/>
    <n v="0"/>
    <x v="1"/>
    <x v="0"/>
    <x v="2"/>
    <s v="21/Jul/1996"/>
    <n v="11028.56"/>
    <x v="2"/>
    <s v="tier - 3"/>
    <x v="1"/>
    <n v="28"/>
  </r>
  <r>
    <s v="Id1022"/>
    <s v="Leguizamo"/>
    <n v="41.04"/>
    <n v="5.59"/>
    <s v="No"/>
    <x v="0"/>
    <x v="0"/>
    <n v="0"/>
    <x v="1"/>
    <x v="0"/>
    <x v="2"/>
    <s v="26/Jun/1991"/>
    <n v="11018.05"/>
    <x v="2"/>
    <s v="tier - 2"/>
    <x v="1"/>
    <n v="33"/>
  </r>
  <r>
    <s v="Id1023"/>
    <s v="Escartin"/>
    <n v="27.93"/>
    <n v="9.9600000000000009"/>
    <s v="No"/>
    <x v="0"/>
    <x v="0"/>
    <n v="0"/>
    <x v="1"/>
    <x v="1"/>
    <x v="0"/>
    <s v="15/Dec/1974"/>
    <n v="11015.17"/>
    <x v="2"/>
    <s v="tier - 1"/>
    <x v="1"/>
    <n v="49"/>
  </r>
  <r>
    <s v="Id1024"/>
    <s v="Chorey"/>
    <n v="21.01"/>
    <n v="7.37"/>
    <s v="No"/>
    <x v="0"/>
    <x v="0"/>
    <n v="0"/>
    <x v="1"/>
    <x v="2"/>
    <x v="0"/>
    <s v="24/Oct/1968"/>
    <n v="11013.71"/>
    <x v="2"/>
    <s v="tier - 1"/>
    <x v="0"/>
    <n v="56"/>
  </r>
  <r>
    <s v="Id1025"/>
    <s v="McVay"/>
    <n v="52.37"/>
    <n v="5.0599999999999996"/>
    <s v="Yes"/>
    <x v="1"/>
    <x v="0"/>
    <n v="2"/>
    <x v="1"/>
    <x v="0"/>
    <x v="2"/>
    <s v="17/Sep/2000"/>
    <n v="10991.58"/>
    <x v="2"/>
    <s v="tier - 3"/>
    <x v="1"/>
    <n v="24"/>
  </r>
  <r>
    <s v="Id1026"/>
    <s v="Vinson"/>
    <n v="40.369999999999997"/>
    <n v="8.2100000000000009"/>
    <s v="No"/>
    <x v="0"/>
    <x v="0"/>
    <n v="0"/>
    <x v="1"/>
    <x v="0"/>
    <x v="0"/>
    <s v="18/Dec/1965"/>
    <n v="10982.5"/>
    <x v="2"/>
    <s v="tier - 3"/>
    <x v="0"/>
    <n v="58"/>
  </r>
  <r>
    <s v="Id1027"/>
    <s v="Astrike-Davis"/>
    <n v="41.47"/>
    <n v="10.34"/>
    <s v="No"/>
    <x v="0"/>
    <x v="0"/>
    <n v="2"/>
    <x v="1"/>
    <x v="0"/>
    <x v="0"/>
    <s v="21/Oct/1973"/>
    <n v="10977.21"/>
    <x v="2"/>
    <s v="tier - 1"/>
    <x v="0"/>
    <n v="51"/>
  </r>
  <r>
    <s v="Id1028"/>
    <s v="Harder"/>
    <n v="33.725000000000001"/>
    <n v="5.51"/>
    <s v="Yes"/>
    <x v="0"/>
    <x v="0"/>
    <n v="2"/>
    <x v="1"/>
    <x v="0"/>
    <x v="2"/>
    <s v="9/Jul/1966"/>
    <n v="10976.25"/>
    <x v="2"/>
    <s v="tier - 2"/>
    <x v="1"/>
    <n v="58"/>
  </r>
  <r>
    <s v="Id1029"/>
    <s v="Bell"/>
    <n v="28.1"/>
    <n v="11.2"/>
    <s v="No"/>
    <x v="0"/>
    <x v="0"/>
    <n v="0"/>
    <x v="1"/>
    <x v="1"/>
    <x v="0"/>
    <s v="19/Jun/1965"/>
    <n v="10965.45"/>
    <x v="2"/>
    <s v="tier - 2"/>
    <x v="3"/>
    <n v="59"/>
  </r>
  <r>
    <s v="Id1030"/>
    <s v="Dawes"/>
    <n v="37.43"/>
    <n v="4.3499999999999996"/>
    <s v="Yes"/>
    <x v="0"/>
    <x v="1"/>
    <n v="1"/>
    <x v="1"/>
    <x v="0"/>
    <x v="2"/>
    <s v="14/Aug/1969"/>
    <n v="10959.69"/>
    <x v="2"/>
    <s v="tier - 3"/>
    <x v="1"/>
    <n v="55"/>
  </r>
  <r>
    <s v="Id1031"/>
    <s v="Larios"/>
    <n v="23.7"/>
    <n v="10.45"/>
    <s v="No"/>
    <x v="0"/>
    <x v="0"/>
    <n v="0"/>
    <x v="1"/>
    <x v="2"/>
    <x v="0"/>
    <s v="4/Dec/1965"/>
    <n v="10959.33"/>
    <x v="2"/>
    <s v="tier - 3"/>
    <x v="3"/>
    <n v="58"/>
  </r>
  <r>
    <s v="Id1032"/>
    <s v="Yaremczuk"/>
    <n v="24.795000000000002"/>
    <n v="4.07"/>
    <s v="Yes"/>
    <x v="0"/>
    <x v="1"/>
    <n v="1"/>
    <x v="1"/>
    <x v="2"/>
    <x v="2"/>
    <s v="10/Nov/1969"/>
    <n v="10942.13"/>
    <x v="2"/>
    <s v="tier - 3"/>
    <x v="1"/>
    <n v="55"/>
  </r>
  <r>
    <s v="Id1033"/>
    <s v="Knight"/>
    <n v="31.9"/>
    <n v="8.34"/>
    <s v="No"/>
    <x v="0"/>
    <x v="0"/>
    <n v="0"/>
    <x v="1"/>
    <x v="0"/>
    <x v="0"/>
    <s v="12/Nov/1968"/>
    <n v="10928.85"/>
    <x v="2"/>
    <s v="tier - 3"/>
    <x v="0"/>
    <n v="56"/>
  </r>
  <r>
    <s v="Id1034"/>
    <s v="Eversman"/>
    <n v="32.68"/>
    <n v="7.41"/>
    <s v="No"/>
    <x v="0"/>
    <x v="0"/>
    <n v="0"/>
    <x v="1"/>
    <x v="0"/>
    <x v="0"/>
    <s v="13/Nov/1968"/>
    <n v="10923.93"/>
    <x v="2"/>
    <s v="tier - 1"/>
    <x v="2"/>
    <n v="56"/>
  </r>
  <r>
    <s v="Id1035"/>
    <s v="Hickory"/>
    <n v="47.13"/>
    <n v="4.3099999999999996"/>
    <s v="No"/>
    <x v="0"/>
    <x v="0"/>
    <n v="0"/>
    <x v="1"/>
    <x v="0"/>
    <x v="2"/>
    <s v="6/Sep/1994"/>
    <n v="10886.66"/>
    <x v="2"/>
    <s v="tier - 3"/>
    <x v="1"/>
    <n v="30"/>
  </r>
  <r>
    <s v="Id1036"/>
    <s v="Mooney"/>
    <n v="36.67"/>
    <n v="10.83"/>
    <s v="No"/>
    <x v="0"/>
    <x v="0"/>
    <n v="0"/>
    <x v="1"/>
    <x v="0"/>
    <x v="0"/>
    <s v="20/Dec/1971"/>
    <n v="10848.13"/>
    <x v="2"/>
    <s v="tier - 3"/>
    <x v="1"/>
    <n v="52"/>
  </r>
  <r>
    <s v="Id1037"/>
    <s v="Craighead"/>
    <n v="33.630000000000003"/>
    <n v="11.31"/>
    <s v="No"/>
    <x v="0"/>
    <x v="0"/>
    <n v="0"/>
    <x v="1"/>
    <x v="0"/>
    <x v="0"/>
    <s v="28/Jul/1968"/>
    <n v="10825.25"/>
    <x v="2"/>
    <s v="tier - 3"/>
    <x v="1"/>
    <n v="56"/>
  </r>
  <r>
    <s v="Id1038"/>
    <s v="Gardner"/>
    <n v="32.67"/>
    <n v="11.81"/>
    <s v="Yes"/>
    <x v="0"/>
    <x v="0"/>
    <n v="0"/>
    <x v="1"/>
    <x v="0"/>
    <x v="0"/>
    <s v="2/Oct/1967"/>
    <n v="10807.49"/>
    <x v="2"/>
    <s v="tier - 2"/>
    <x v="0"/>
    <n v="57"/>
  </r>
  <r>
    <s v="Id1039"/>
    <s v="Lohrenz"/>
    <n v="33.299999999999997"/>
    <n v="8.26"/>
    <s v="Yes"/>
    <x v="0"/>
    <x v="0"/>
    <n v="2"/>
    <x v="1"/>
    <x v="0"/>
    <x v="0"/>
    <s v="18/Dec/1970"/>
    <n v="10806.84"/>
    <x v="2"/>
    <s v="tier - 2"/>
    <x v="3"/>
    <n v="53"/>
  </r>
  <r>
    <s v="Id1040"/>
    <s v="Demise"/>
    <n v="30.78"/>
    <n v="10.74"/>
    <s v="Yes"/>
    <x v="0"/>
    <x v="0"/>
    <n v="2"/>
    <x v="1"/>
    <x v="0"/>
    <x v="0"/>
    <s v="28/Oct/1970"/>
    <n v="10797.34"/>
    <x v="2"/>
    <s v="tier - 2"/>
    <x v="8"/>
    <n v="54"/>
  </r>
  <r>
    <s v="Id1041"/>
    <s v="Nelson"/>
    <n v="28.975000000000001"/>
    <n v="7.69"/>
    <s v="Yes"/>
    <x v="0"/>
    <x v="0"/>
    <n v="0"/>
    <x v="1"/>
    <x v="1"/>
    <x v="0"/>
    <s v="23/Oct/1967"/>
    <n v="10796.35"/>
    <x v="2"/>
    <s v="tier - 1"/>
    <x v="9"/>
    <n v="57"/>
  </r>
  <r>
    <s v="Id1042"/>
    <s v="Guitard"/>
    <n v="33.4"/>
    <n v="4.84"/>
    <s v="No"/>
    <x v="0"/>
    <x v="0"/>
    <n v="0"/>
    <x v="1"/>
    <x v="0"/>
    <x v="2"/>
    <s v="24/Dec/1999"/>
    <n v="10795.94"/>
    <x v="2"/>
    <s v="tier - 1"/>
    <x v="3"/>
    <n v="24"/>
  </r>
  <r>
    <s v="Id1043"/>
    <s v="Navas"/>
    <n v="21.5"/>
    <n v="9.77"/>
    <s v="Yes"/>
    <x v="0"/>
    <x v="0"/>
    <n v="0"/>
    <x v="1"/>
    <x v="2"/>
    <x v="0"/>
    <s v="11/Nov/1967"/>
    <n v="10791.96"/>
    <x v="2"/>
    <s v="tier - 2"/>
    <x v="3"/>
    <n v="57"/>
  </r>
  <r>
    <s v="Id1044"/>
    <s v="Ptucha"/>
    <n v="38.14"/>
    <n v="5.84"/>
    <s v="No"/>
    <x v="0"/>
    <x v="0"/>
    <n v="0"/>
    <x v="1"/>
    <x v="0"/>
    <x v="1"/>
    <s v="25/Nov/1989"/>
    <n v="10769.75"/>
    <x v="2"/>
    <s v="tier - 2"/>
    <x v="13"/>
    <n v="34"/>
  </r>
  <r>
    <s v="Id1045"/>
    <s v="Kirouac"/>
    <n v="35.42"/>
    <n v="8.6999999999999993"/>
    <s v="Yes"/>
    <x v="0"/>
    <x v="0"/>
    <n v="1"/>
    <x v="1"/>
    <x v="0"/>
    <x v="0"/>
    <s v="29/Aug/1986"/>
    <n v="10749.02"/>
    <x v="2"/>
    <s v="tier - 1"/>
    <x v="12"/>
    <n v="38"/>
  </r>
  <r>
    <s v="Id1046"/>
    <s v="Toews"/>
    <n v="35.625"/>
    <n v="10.79"/>
    <s v="No"/>
    <x v="0"/>
    <x v="0"/>
    <n v="0"/>
    <x v="1"/>
    <x v="0"/>
    <x v="0"/>
    <s v="9/Dec/1974"/>
    <n v="10736.87"/>
    <x v="2"/>
    <s v="tier - 1"/>
    <x v="4"/>
    <n v="49"/>
  </r>
  <r>
    <s v="Id1047"/>
    <s v="Perry"/>
    <n v="45.51"/>
    <n v="4.32"/>
    <s v="No"/>
    <x v="0"/>
    <x v="0"/>
    <n v="1"/>
    <x v="1"/>
    <x v="0"/>
    <x v="2"/>
    <s v="25/Jun/1992"/>
    <n v="10719.57"/>
    <x v="2"/>
    <s v="tier - 1"/>
    <x v="1"/>
    <n v="32"/>
  </r>
  <r>
    <s v="Id1048"/>
    <s v="Kretz"/>
    <n v="37.1"/>
    <n v="7.19"/>
    <s v="Yes"/>
    <x v="0"/>
    <x v="0"/>
    <n v="0"/>
    <x v="1"/>
    <x v="0"/>
    <x v="0"/>
    <s v="5/Oct/1967"/>
    <n v="10713.64"/>
    <x v="2"/>
    <s v="tier - 3"/>
    <x v="3"/>
    <n v="57"/>
  </r>
  <r>
    <s v="Id1049"/>
    <s v="Hempel"/>
    <n v="30.5"/>
    <n v="11.94"/>
    <s v="Yes"/>
    <x v="0"/>
    <x v="0"/>
    <n v="0"/>
    <x v="1"/>
    <x v="0"/>
    <x v="0"/>
    <s v="30/Jul/1967"/>
    <n v="10704.47"/>
    <x v="2"/>
    <s v="tier - 2"/>
    <x v="3"/>
    <n v="57"/>
  </r>
  <r>
    <s v="Id1050"/>
    <s v="McBroom"/>
    <n v="28.16"/>
    <n v="5.56"/>
    <s v="No"/>
    <x v="0"/>
    <x v="0"/>
    <n v="2"/>
    <x v="1"/>
    <x v="1"/>
    <x v="2"/>
    <s v="24/Oct/1972"/>
    <n v="10702.64"/>
    <x v="2"/>
    <s v="tier - 3"/>
    <x v="0"/>
    <n v="52"/>
  </r>
  <r>
    <s v="Id1051"/>
    <s v="Yoo"/>
    <n v="29.1"/>
    <n v="5.64"/>
    <s v="Yes"/>
    <x v="0"/>
    <x v="0"/>
    <n v="0"/>
    <x v="1"/>
    <x v="1"/>
    <x v="2"/>
    <s v="30/Sep/1976"/>
    <n v="10698.38"/>
    <x v="2"/>
    <s v="tier - 1"/>
    <x v="15"/>
    <n v="48"/>
  </r>
  <r>
    <s v="Id1052"/>
    <s v="Rand"/>
    <n v="30.22"/>
    <n v="4.6500000000000004"/>
    <s v="No"/>
    <x v="0"/>
    <x v="0"/>
    <n v="0"/>
    <x v="1"/>
    <x v="0"/>
    <x v="2"/>
    <s v="2/Aug/1977"/>
    <n v="10690.11"/>
    <x v="2"/>
    <s v="tier - 2"/>
    <x v="14"/>
    <n v="47"/>
  </r>
  <r>
    <s v="Id1053"/>
    <s v="Wolfe"/>
    <n v="24.29"/>
    <n v="9.0500000000000007"/>
    <s v="No"/>
    <x v="0"/>
    <x v="0"/>
    <n v="0"/>
    <x v="1"/>
    <x v="2"/>
    <x v="0"/>
    <s v="7/Sep/1962"/>
    <n v="10676.83"/>
    <x v="2"/>
    <s v="tier - 3"/>
    <x v="0"/>
    <n v="62"/>
  </r>
  <r>
    <s v="Id1054"/>
    <s v="Vance"/>
    <n v="29.39"/>
    <n v="4.5199999999999996"/>
    <s v="Yes"/>
    <x v="0"/>
    <x v="0"/>
    <n v="0"/>
    <x v="1"/>
    <x v="1"/>
    <x v="2"/>
    <s v="22/Nov/1976"/>
    <n v="10665.44"/>
    <x v="2"/>
    <s v="tier - 2"/>
    <x v="14"/>
    <n v="47"/>
  </r>
  <r>
    <s v="Id1055"/>
    <s v="Burnett"/>
    <n v="25.66"/>
    <n v="4.62"/>
    <s v="Yes"/>
    <x v="0"/>
    <x v="0"/>
    <n v="1"/>
    <x v="1"/>
    <x v="1"/>
    <x v="2"/>
    <s v="8/Aug/1964"/>
    <n v="10627.81"/>
    <x v="2"/>
    <s v="tier - 3"/>
    <x v="0"/>
    <n v="60"/>
  </r>
  <r>
    <s v="Id1056"/>
    <s v="Clason"/>
    <n v="39.11"/>
    <n v="5.87"/>
    <s v="No"/>
    <x v="0"/>
    <x v="0"/>
    <n v="0"/>
    <x v="1"/>
    <x v="0"/>
    <x v="1"/>
    <s v="6/Jul/1990"/>
    <n v="10620.26"/>
    <x v="2"/>
    <s v="tier - 3"/>
    <x v="1"/>
    <n v="34"/>
  </r>
  <r>
    <s v="Id1057"/>
    <s v="Donnelly"/>
    <n v="43.78"/>
    <n v="5.71"/>
    <s v="No"/>
    <x v="0"/>
    <x v="0"/>
    <n v="1"/>
    <x v="1"/>
    <x v="0"/>
    <x v="1"/>
    <s v="23/Jul/1992"/>
    <n v="10617.04"/>
    <x v="2"/>
    <s v="tier - 3"/>
    <x v="12"/>
    <n v="32"/>
  </r>
  <r>
    <s v="Id1058"/>
    <s v="Pietz"/>
    <n v="24.35"/>
    <n v="9.08"/>
    <s v="No"/>
    <x v="0"/>
    <x v="0"/>
    <n v="0"/>
    <x v="1"/>
    <x v="2"/>
    <x v="0"/>
    <s v="27/Jun/1965"/>
    <n v="10608.67"/>
    <x v="2"/>
    <s v="tier - 3"/>
    <x v="1"/>
    <n v="59"/>
  </r>
  <r>
    <s v="Id1059"/>
    <s v="Tegenkamp"/>
    <n v="40.299999999999997"/>
    <n v="5.3"/>
    <s v="Yes"/>
    <x v="0"/>
    <x v="0"/>
    <n v="2"/>
    <x v="1"/>
    <x v="0"/>
    <x v="2"/>
    <s v="2/Jul/1966"/>
    <n v="10602.39"/>
    <x v="2"/>
    <s v="tier - 3"/>
    <x v="3"/>
    <n v="58"/>
  </r>
  <r>
    <s v="Id1060"/>
    <s v="Dover"/>
    <n v="32.774999999999999"/>
    <n v="11.76"/>
    <s v="Yes"/>
    <x v="0"/>
    <x v="0"/>
    <n v="0"/>
    <x v="1"/>
    <x v="0"/>
    <x v="0"/>
    <s v="23/Jun/1967"/>
    <n v="10601.63"/>
    <x v="2"/>
    <s v="tier - 2"/>
    <x v="1"/>
    <n v="57"/>
  </r>
  <r>
    <s v="Id1061"/>
    <s v="Dockemeyer"/>
    <n v="39.6"/>
    <n v="5.1100000000000003"/>
    <s v="Yes"/>
    <x v="0"/>
    <x v="0"/>
    <n v="2"/>
    <x v="1"/>
    <x v="0"/>
    <x v="2"/>
    <s v="20/Jul/1966"/>
    <n v="10601.41"/>
    <x v="2"/>
    <s v="tier - 2"/>
    <x v="3"/>
    <n v="58"/>
  </r>
  <r>
    <s v="Id1062"/>
    <s v="Steele"/>
    <n v="30.97"/>
    <n v="5.54"/>
    <s v="No"/>
    <x v="0"/>
    <x v="0"/>
    <n v="2"/>
    <x v="1"/>
    <x v="0"/>
    <x v="2"/>
    <s v="14/Dec/1972"/>
    <n v="10600.55"/>
    <x v="2"/>
    <s v="tier - 1"/>
    <x v="1"/>
    <n v="51"/>
  </r>
  <r>
    <s v="Id1063"/>
    <s v="Harel"/>
    <n v="27.645"/>
    <n v="8.8699999999999992"/>
    <s v="Yes"/>
    <x v="0"/>
    <x v="0"/>
    <n v="0"/>
    <x v="1"/>
    <x v="1"/>
    <x v="0"/>
    <s v="29/Nov/1967"/>
    <n v="10594.5"/>
    <x v="2"/>
    <s v="tier - 1"/>
    <x v="1"/>
    <n v="56"/>
  </r>
  <r>
    <s v="Id1064"/>
    <s v="Aguila"/>
    <n v="34.43"/>
    <n v="5.96"/>
    <s v="Yes"/>
    <x v="0"/>
    <x v="0"/>
    <n v="2"/>
    <x v="1"/>
    <x v="0"/>
    <x v="1"/>
    <s v="3/Nov/1966"/>
    <n v="10594.23"/>
    <x v="2"/>
    <s v="tier - 3"/>
    <x v="0"/>
    <n v="58"/>
  </r>
  <r>
    <s v="Id1065"/>
    <s v="Vallejo Sarmiento"/>
    <n v="39.6"/>
    <n v="4.4400000000000004"/>
    <s v="Yes"/>
    <x v="0"/>
    <x v="1"/>
    <n v="1"/>
    <x v="1"/>
    <x v="0"/>
    <x v="2"/>
    <s v="25/Dec/1969"/>
    <n v="10579.71"/>
    <x v="2"/>
    <s v="tier - 3"/>
    <x v="0"/>
    <n v="54"/>
  </r>
  <r>
    <s v="Id1066"/>
    <s v="Beisheim"/>
    <n v="22.1"/>
    <n v="4.6500000000000004"/>
    <s v="Yes"/>
    <x v="0"/>
    <x v="0"/>
    <n v="2"/>
    <x v="1"/>
    <x v="2"/>
    <x v="2"/>
    <s v="11/Dec/1966"/>
    <n v="10577.09"/>
    <x v="2"/>
    <s v="tier - 3"/>
    <x v="3"/>
    <n v="57"/>
  </r>
  <r>
    <s v="Id1067"/>
    <s v="Lenhoff"/>
    <n v="33.25"/>
    <n v="5.64"/>
    <s v="Yes"/>
    <x v="0"/>
    <x v="1"/>
    <n v="1"/>
    <x v="1"/>
    <x v="0"/>
    <x v="2"/>
    <s v="17/Jul/1969"/>
    <n v="10564.88"/>
    <x v="2"/>
    <s v="tier - 1"/>
    <x v="2"/>
    <n v="55"/>
  </r>
  <r>
    <s v="Id1068"/>
    <s v="Wehrwein"/>
    <n v="33.33"/>
    <n v="10.19"/>
    <s v="No"/>
    <x v="0"/>
    <x v="0"/>
    <n v="0"/>
    <x v="1"/>
    <x v="0"/>
    <x v="0"/>
    <s v="29/Jun/1971"/>
    <n v="10560.49"/>
    <x v="2"/>
    <s v="tier - 2"/>
    <x v="0"/>
    <n v="53"/>
  </r>
  <r>
    <s v="Id1069"/>
    <s v="Wallace"/>
    <n v="30.5"/>
    <n v="10.79"/>
    <s v="No"/>
    <x v="0"/>
    <x v="0"/>
    <n v="0"/>
    <x v="1"/>
    <x v="0"/>
    <x v="0"/>
    <s v="26/Sep/1971"/>
    <n v="10546.48"/>
    <x v="2"/>
    <s v="tier - 3"/>
    <x v="3"/>
    <n v="53"/>
  </r>
  <r>
    <s v="Id1070"/>
    <s v="Markowitz"/>
    <n v="30.3"/>
    <n v="4.24"/>
    <s v="No"/>
    <x v="0"/>
    <x v="0"/>
    <n v="0"/>
    <x v="1"/>
    <x v="0"/>
    <x v="2"/>
    <s v="25/Oct/1977"/>
    <n v="10495.6"/>
    <x v="2"/>
    <s v="tier - 1"/>
    <x v="1"/>
    <n v="47"/>
  </r>
  <r>
    <s v="Id1071"/>
    <s v="Vos"/>
    <n v="26.22"/>
    <n v="5.83"/>
    <s v="No"/>
    <x v="0"/>
    <x v="0"/>
    <n v="2"/>
    <x v="1"/>
    <x v="1"/>
    <x v="1"/>
    <s v="19/Oct/1972"/>
    <n v="10493.95"/>
    <x v="2"/>
    <s v="tier - 1"/>
    <x v="1"/>
    <n v="52"/>
  </r>
  <r>
    <s v="Id1072"/>
    <s v="McLeod"/>
    <n v="29.99"/>
    <n v="11.85"/>
    <s v="No"/>
    <x v="0"/>
    <x v="0"/>
    <n v="0"/>
    <x v="1"/>
    <x v="0"/>
    <x v="0"/>
    <s v="21/Aug/1978"/>
    <n v="10486.55"/>
    <x v="2"/>
    <s v="tier - 3"/>
    <x v="15"/>
    <n v="46"/>
  </r>
  <r>
    <s v="Id1073"/>
    <s v="Balcom"/>
    <n v="36.380000000000003"/>
    <n v="5.98"/>
    <s v="No"/>
    <x v="0"/>
    <x v="0"/>
    <n v="1"/>
    <x v="1"/>
    <x v="0"/>
    <x v="1"/>
    <s v="28/Jun/1987"/>
    <n v="10464.83"/>
    <x v="2"/>
    <s v="tier - 1"/>
    <x v="1"/>
    <n v="37"/>
  </r>
  <r>
    <s v="Id1074"/>
    <s v="Dirth"/>
    <n v="31.16"/>
    <n v="4.26"/>
    <s v="Yes"/>
    <x v="0"/>
    <x v="1"/>
    <n v="1"/>
    <x v="1"/>
    <x v="0"/>
    <x v="2"/>
    <s v="22/Sep/1969"/>
    <n v="10461.98"/>
    <x v="2"/>
    <s v="tier - 1"/>
    <x v="1"/>
    <n v="55"/>
  </r>
  <r>
    <s v="Id1075"/>
    <s v="Inglish"/>
    <n v="25.55"/>
    <n v="4.96"/>
    <s v="Yes"/>
    <x v="0"/>
    <x v="0"/>
    <n v="1"/>
    <x v="1"/>
    <x v="1"/>
    <x v="2"/>
    <s v="27/Jul/1964"/>
    <n v="10459.19"/>
    <x v="2"/>
    <s v="tier - 1"/>
    <x v="0"/>
    <n v="60"/>
  </r>
  <r>
    <s v="Id1076"/>
    <s v="Matthews"/>
    <n v="28.77"/>
    <n v="4"/>
    <s v="Yes"/>
    <x v="0"/>
    <x v="0"/>
    <n v="0"/>
    <x v="1"/>
    <x v="1"/>
    <x v="2"/>
    <s v="3/Aug/1976"/>
    <n v="10455.14"/>
    <x v="2"/>
    <s v="tier - 2"/>
    <x v="14"/>
    <n v="48"/>
  </r>
  <r>
    <s v="Id1077"/>
    <s v="Massa-Musiak"/>
    <n v="23.14"/>
    <n v="4.1500000000000004"/>
    <s v="Yes"/>
    <x v="0"/>
    <x v="0"/>
    <n v="1"/>
    <x v="1"/>
    <x v="2"/>
    <x v="2"/>
    <s v="14/Oct/1964"/>
    <n v="10455.1"/>
    <x v="2"/>
    <s v="tier - 1"/>
    <x v="1"/>
    <n v="60"/>
  </r>
  <r>
    <s v="Id1078"/>
    <s v="Bailey"/>
    <n v="39.6"/>
    <n v="11.36"/>
    <s v="No"/>
    <x v="0"/>
    <x v="0"/>
    <n v="0"/>
    <x v="1"/>
    <x v="0"/>
    <x v="0"/>
    <s v="8/Nov/1968"/>
    <n v="10450.549999999999"/>
    <x v="2"/>
    <s v="tier - 1"/>
    <x v="3"/>
    <n v="56"/>
  </r>
  <r>
    <s v="Id1079"/>
    <s v="Jacoby"/>
    <n v="29.2"/>
    <n v="7.53"/>
    <s v="No"/>
    <x v="0"/>
    <x v="0"/>
    <n v="0"/>
    <x v="1"/>
    <x v="1"/>
    <x v="0"/>
    <s v="29/Aug/1968"/>
    <n v="10436.1"/>
    <x v="2"/>
    <s v="tier - 3"/>
    <x v="3"/>
    <n v="56"/>
  </r>
  <r>
    <s v="Id1080"/>
    <s v="Crimmings"/>
    <n v="32.774999999999999"/>
    <n v="7.95"/>
    <s v="No"/>
    <x v="0"/>
    <x v="0"/>
    <n v="0"/>
    <x v="1"/>
    <x v="0"/>
    <x v="0"/>
    <s v="23/Aug/1968"/>
    <n v="10435.07"/>
    <x v="2"/>
    <s v="tier - 1"/>
    <x v="4"/>
    <n v="56"/>
  </r>
  <r>
    <s v="Id1081"/>
    <s v="Crane"/>
    <n v="24.035"/>
    <n v="8.5"/>
    <s v="No"/>
    <x v="0"/>
    <x v="0"/>
    <n v="0"/>
    <x v="1"/>
    <x v="2"/>
    <x v="0"/>
    <s v="27/Dec/1968"/>
    <n v="10422.92"/>
    <x v="2"/>
    <s v="tier - 1"/>
    <x v="6"/>
    <n v="55"/>
  </r>
  <r>
    <s v="Id1082"/>
    <s v="Swartzfager"/>
    <n v="30.55"/>
    <n v="5.89"/>
    <s v="No"/>
    <x v="0"/>
    <x v="1"/>
    <n v="1"/>
    <x v="1"/>
    <x v="0"/>
    <x v="1"/>
    <s v="25/Nov/1979"/>
    <n v="10419.65"/>
    <x v="2"/>
    <s v="tier - 2"/>
    <x v="15"/>
    <n v="44"/>
  </r>
  <r>
    <s v="Id1083"/>
    <s v="Clevenger"/>
    <n v="28.81"/>
    <n v="8.76"/>
    <s v="No"/>
    <x v="0"/>
    <x v="0"/>
    <n v="2"/>
    <x v="1"/>
    <x v="1"/>
    <x v="0"/>
    <s v="11/Oct/1973"/>
    <n v="10419.59"/>
    <x v="2"/>
    <s v="tier - 2"/>
    <x v="15"/>
    <n v="51"/>
  </r>
  <r>
    <s v="Id1084"/>
    <s v="Reichardt"/>
    <n v="31.66"/>
    <n v="4.1100000000000003"/>
    <s v="No"/>
    <x v="0"/>
    <x v="0"/>
    <n v="0"/>
    <x v="1"/>
    <x v="0"/>
    <x v="2"/>
    <s v="24/Oct/1980"/>
    <n v="10407.98"/>
    <x v="2"/>
    <s v="tier - 1"/>
    <x v="14"/>
    <n v="44"/>
  </r>
  <r>
    <s v="Id1085"/>
    <s v="Morton"/>
    <n v="28.215"/>
    <n v="7.56"/>
    <s v="Yes"/>
    <x v="0"/>
    <x v="0"/>
    <n v="1"/>
    <x v="1"/>
    <x v="1"/>
    <x v="0"/>
    <s v="5/Jun/1975"/>
    <n v="10407.09"/>
    <x v="2"/>
    <s v="tier - 1"/>
    <x v="5"/>
    <n v="49"/>
  </r>
  <r>
    <s v="Id1086"/>
    <s v="Sunstrum"/>
    <n v="26.12"/>
    <n v="4.17"/>
    <s v="Yes"/>
    <x v="0"/>
    <x v="1"/>
    <n v="1"/>
    <x v="1"/>
    <x v="1"/>
    <x v="2"/>
    <s v="7/Jul/1969"/>
    <n v="10403.27"/>
    <x v="2"/>
    <s v="tier - 2"/>
    <x v="16"/>
    <n v="55"/>
  </r>
  <r>
    <s v="Id1087"/>
    <s v="Frownfelter"/>
    <n v="36.630000000000003"/>
    <n v="11.42"/>
    <s v="No"/>
    <x v="0"/>
    <x v="0"/>
    <n v="2"/>
    <x v="1"/>
    <x v="0"/>
    <x v="0"/>
    <s v="19/Sep/1973"/>
    <n v="10381.48"/>
    <x v="2"/>
    <s v="tier - 3"/>
    <x v="0"/>
    <n v="51"/>
  </r>
  <r>
    <s v="Id1088"/>
    <s v="Richter"/>
    <n v="33.344999999999999"/>
    <n v="7.33"/>
    <s v="No"/>
    <x v="0"/>
    <x v="0"/>
    <n v="2"/>
    <x v="1"/>
    <x v="0"/>
    <x v="0"/>
    <s v="29/Sep/1973"/>
    <n v="10370.91"/>
    <x v="2"/>
    <s v="tier - 3"/>
    <x v="2"/>
    <n v="51"/>
  </r>
  <r>
    <s v="Id1089"/>
    <s v="England"/>
    <n v="27.11"/>
    <n v="6.7"/>
    <s v="No"/>
    <x v="0"/>
    <x v="0"/>
    <n v="0"/>
    <x v="1"/>
    <x v="1"/>
    <x v="0"/>
    <s v="6/Sep/1971"/>
    <n v="10356.67"/>
    <x v="2"/>
    <s v="tier - 1"/>
    <x v="15"/>
    <n v="53"/>
  </r>
  <r>
    <s v="Id1090"/>
    <s v="McLean"/>
    <n v="26.6"/>
    <n v="5.27"/>
    <s v="Yes"/>
    <x v="0"/>
    <x v="1"/>
    <n v="1"/>
    <x v="1"/>
    <x v="1"/>
    <x v="2"/>
    <s v="17/Jun/1969"/>
    <n v="10355.64"/>
    <x v="2"/>
    <s v="tier - 1"/>
    <x v="1"/>
    <n v="55"/>
  </r>
  <r>
    <s v="Id1091"/>
    <s v="Gardner"/>
    <n v="30.41"/>
    <n v="7.72"/>
    <s v="No"/>
    <x v="0"/>
    <x v="0"/>
    <n v="0"/>
    <x v="1"/>
    <x v="0"/>
    <x v="0"/>
    <s v="29/Sep/1974"/>
    <n v="10352.48"/>
    <x v="2"/>
    <s v="tier - 1"/>
    <x v="1"/>
    <n v="50"/>
  </r>
  <r>
    <s v="Id1092"/>
    <s v="Lane"/>
    <n v="28.98"/>
    <n v="8.68"/>
    <s v="No"/>
    <x v="0"/>
    <x v="0"/>
    <n v="2"/>
    <x v="1"/>
    <x v="1"/>
    <x v="0"/>
    <s v="8/Aug/1973"/>
    <n v="10345.93"/>
    <x v="2"/>
    <s v="tier - 2"/>
    <x v="14"/>
    <n v="51"/>
  </r>
  <r>
    <s v="Id1093"/>
    <s v="Vonachen"/>
    <n v="31.24"/>
    <n v="9.8000000000000007"/>
    <s v="No"/>
    <x v="0"/>
    <x v="0"/>
    <n v="0"/>
    <x v="1"/>
    <x v="0"/>
    <x v="0"/>
    <s v="19/Jul/1968"/>
    <n v="10338.93"/>
    <x v="2"/>
    <s v="tier - 1"/>
    <x v="0"/>
    <n v="56"/>
  </r>
  <r>
    <s v="Id1094"/>
    <s v="Smith"/>
    <n v="31.54"/>
    <n v="4.4400000000000004"/>
    <s v="No"/>
    <x v="0"/>
    <x v="0"/>
    <n v="0"/>
    <x v="1"/>
    <x v="0"/>
    <x v="2"/>
    <s v="21/Jul/1982"/>
    <n v="10329.06"/>
    <x v="2"/>
    <s v="tier - 1"/>
    <x v="14"/>
    <n v="42"/>
  </r>
  <r>
    <s v="Id1095"/>
    <s v="Kidwell"/>
    <n v="38.6"/>
    <n v="7.19"/>
    <s v="Yes"/>
    <x v="0"/>
    <x v="0"/>
    <n v="2"/>
    <x v="1"/>
    <x v="0"/>
    <x v="0"/>
    <s v="1/Dec/1970"/>
    <n v="10325.209999999999"/>
    <x v="2"/>
    <s v="tier - 3"/>
    <x v="3"/>
    <n v="53"/>
  </r>
  <r>
    <s v="Id1096"/>
    <s v="Betancourth"/>
    <n v="37.950000000000003"/>
    <n v="6.06"/>
    <s v="No"/>
    <x v="0"/>
    <x v="0"/>
    <n v="0"/>
    <x v="1"/>
    <x v="0"/>
    <x v="1"/>
    <s v="21/Aug/1991"/>
    <n v="10322.9"/>
    <x v="2"/>
    <s v="tier - 1"/>
    <x v="12"/>
    <n v="33"/>
  </r>
  <r>
    <s v="Id1097"/>
    <s v="Henstrom"/>
    <n v="38.97"/>
    <n v="5.12"/>
    <s v="No"/>
    <x v="0"/>
    <x v="0"/>
    <n v="0"/>
    <x v="1"/>
    <x v="0"/>
    <x v="2"/>
    <s v="17/Nov/1991"/>
    <n v="10315.91"/>
    <x v="2"/>
    <s v="tier - 2"/>
    <x v="1"/>
    <n v="32"/>
  </r>
  <r>
    <s v="Id1098"/>
    <s v="Pereira"/>
    <n v="21.2"/>
    <n v="10.72"/>
    <s v="No"/>
    <x v="0"/>
    <x v="0"/>
    <n v="0"/>
    <x v="1"/>
    <x v="2"/>
    <x v="0"/>
    <s v="12/Jul/1962"/>
    <n v="10310.780000000001"/>
    <x v="2"/>
    <s v="tier - 3"/>
    <x v="1"/>
    <n v="62"/>
  </r>
  <r>
    <s v="Id1099"/>
    <s v="Black"/>
    <n v="23.96"/>
    <n v="9.58"/>
    <s v="Yes"/>
    <x v="0"/>
    <x v="1"/>
    <n v="1"/>
    <x v="1"/>
    <x v="2"/>
    <x v="0"/>
    <s v="24/Sep/1963"/>
    <n v="10308.040000000001"/>
    <x v="2"/>
    <s v="tier - 1"/>
    <x v="0"/>
    <n v="61"/>
  </r>
  <r>
    <s v="Id1100"/>
    <s v="Brown"/>
    <n v="35.93"/>
    <n v="6.4"/>
    <s v="Yes"/>
    <x v="0"/>
    <x v="0"/>
    <n v="1"/>
    <x v="1"/>
    <x v="0"/>
    <x v="0"/>
    <s v="14/Sep/1988"/>
    <n v="10276.99"/>
    <x v="2"/>
    <s v="tier - 1"/>
    <x v="14"/>
    <n v="36"/>
  </r>
  <r>
    <s v="Id1101"/>
    <s v="Reasoner"/>
    <n v="26.11"/>
    <n v="6.8"/>
    <s v="Yes"/>
    <x v="0"/>
    <x v="0"/>
    <n v="2"/>
    <x v="1"/>
    <x v="1"/>
    <x v="0"/>
    <s v="21/Jun/1970"/>
    <n v="10274.33"/>
    <x v="2"/>
    <s v="tier - 1"/>
    <x v="2"/>
    <n v="54"/>
  </r>
  <r>
    <s v="Id1102"/>
    <s v="Wandzilak"/>
    <n v="32.299999999999997"/>
    <n v="9.48"/>
    <s v="No"/>
    <x v="0"/>
    <x v="0"/>
    <n v="2"/>
    <x v="1"/>
    <x v="0"/>
    <x v="0"/>
    <s v="27/Nov/1973"/>
    <n v="10269.459999999999"/>
    <x v="2"/>
    <s v="tier - 3"/>
    <x v="1"/>
    <n v="50"/>
  </r>
  <r>
    <s v="Id1103"/>
    <s v="Carver"/>
    <n v="28.69"/>
    <n v="7.45"/>
    <s v="No"/>
    <x v="0"/>
    <x v="0"/>
    <n v="2"/>
    <x v="1"/>
    <x v="1"/>
    <x v="0"/>
    <s v="5/Sep/1973"/>
    <n v="10264.44"/>
    <x v="2"/>
    <s v="tier - 2"/>
    <x v="1"/>
    <n v="51"/>
  </r>
  <r>
    <s v="Id1104"/>
    <s v="Borror"/>
    <n v="31.28"/>
    <n v="6.94"/>
    <s v="Yes"/>
    <x v="0"/>
    <x v="0"/>
    <n v="1"/>
    <x v="1"/>
    <x v="0"/>
    <x v="0"/>
    <s v="15/Aug/1975"/>
    <n v="10259.129999999999"/>
    <x v="2"/>
    <s v="tier - 2"/>
    <x v="3"/>
    <n v="49"/>
  </r>
  <r>
    <s v="Id1105"/>
    <s v="Saad"/>
    <n v="30.21"/>
    <n v="7.83"/>
    <s v="No"/>
    <x v="0"/>
    <x v="0"/>
    <n v="0"/>
    <x v="1"/>
    <x v="0"/>
    <x v="0"/>
    <s v="23/Sep/1968"/>
    <n v="10231.5"/>
    <x v="2"/>
    <s v="tier - 1"/>
    <x v="1"/>
    <n v="56"/>
  </r>
  <r>
    <s v="Id1106"/>
    <s v="Paul"/>
    <n v="38.28"/>
    <n v="10.17"/>
    <s v="Yes"/>
    <x v="0"/>
    <x v="0"/>
    <n v="0"/>
    <x v="1"/>
    <x v="0"/>
    <x v="0"/>
    <s v="28/Jun/1967"/>
    <n v="10226.280000000001"/>
    <x v="2"/>
    <s v="tier - 3"/>
    <x v="0"/>
    <n v="57"/>
  </r>
  <r>
    <s v="Id1107"/>
    <s v="Trail"/>
    <n v="29.9"/>
    <n v="8.9600000000000009"/>
    <s v="Yes"/>
    <x v="0"/>
    <x v="0"/>
    <n v="0"/>
    <x v="1"/>
    <x v="0"/>
    <x v="0"/>
    <s v="26/Sep/1967"/>
    <n v="10214.64"/>
    <x v="2"/>
    <s v="tier - 2"/>
    <x v="3"/>
    <n v="57"/>
  </r>
  <r>
    <s v="Id1108"/>
    <s v="Benton"/>
    <n v="23.18"/>
    <n v="6.96"/>
    <s v="Yes"/>
    <x v="0"/>
    <x v="0"/>
    <n v="2"/>
    <x v="1"/>
    <x v="2"/>
    <x v="0"/>
    <s v="24/Dec/1970"/>
    <n v="10197.77"/>
    <x v="2"/>
    <s v="tier - 1"/>
    <x v="2"/>
    <n v="53"/>
  </r>
  <r>
    <s v="Id1109"/>
    <s v="Bauman"/>
    <n v="33.020000000000003"/>
    <n v="5.07"/>
    <s v="Yes"/>
    <x v="0"/>
    <x v="0"/>
    <n v="0"/>
    <x v="1"/>
    <x v="0"/>
    <x v="2"/>
    <s v="16/Oct/1985"/>
    <n v="10191.82"/>
    <x v="2"/>
    <s v="tier - 2"/>
    <x v="12"/>
    <n v="39"/>
  </r>
  <r>
    <s v="Id1110"/>
    <s v="Bakula"/>
    <n v="27.29"/>
    <n v="5.85"/>
    <s v="No"/>
    <x v="0"/>
    <x v="0"/>
    <n v="2"/>
    <x v="1"/>
    <x v="1"/>
    <x v="1"/>
    <s v="10/Jul/1972"/>
    <n v="10160.870000000001"/>
    <x v="2"/>
    <s v="tier - 3"/>
    <x v="15"/>
    <n v="52"/>
  </r>
  <r>
    <s v="Id1111"/>
    <s v="Edwards"/>
    <n v="23.18"/>
    <n v="10.56"/>
    <s v="No"/>
    <x v="0"/>
    <x v="0"/>
    <n v="2"/>
    <x v="1"/>
    <x v="2"/>
    <x v="0"/>
    <s v="13/Oct/1973"/>
    <n v="10156.780000000001"/>
    <x v="2"/>
    <s v="tier - 2"/>
    <x v="1"/>
    <n v="51"/>
  </r>
  <r>
    <s v="Id1112"/>
    <s v="Davis"/>
    <n v="32.659999999999997"/>
    <n v="8.92"/>
    <s v="Yes"/>
    <x v="0"/>
    <x v="0"/>
    <n v="0"/>
    <x v="1"/>
    <x v="0"/>
    <x v="0"/>
    <s v="12/Jun/1981"/>
    <n v="10146.129999999999"/>
    <x v="2"/>
    <s v="tier - 1"/>
    <x v="15"/>
    <n v="43"/>
  </r>
  <r>
    <s v="Id1113"/>
    <s v="Weiler"/>
    <n v="30.78"/>
    <n v="8.6300000000000008"/>
    <s v="No"/>
    <x v="0"/>
    <x v="0"/>
    <n v="0"/>
    <x v="1"/>
    <x v="0"/>
    <x v="0"/>
    <s v="30/Dec/1974"/>
    <n v="10141.14"/>
    <x v="2"/>
    <s v="tier - 1"/>
    <x v="4"/>
    <n v="49"/>
  </r>
  <r>
    <s v="Id1114"/>
    <s v="Schaaf"/>
    <n v="47.2"/>
    <n v="6.29"/>
    <s v="Yes"/>
    <x v="0"/>
    <x v="1"/>
    <n v="1"/>
    <x v="1"/>
    <x v="0"/>
    <x v="1"/>
    <s v="5/Sep/1997"/>
    <n v="10139.84"/>
    <x v="2"/>
    <s v="tier - 2"/>
    <x v="1"/>
    <n v="27"/>
  </r>
  <r>
    <s v="Id1115"/>
    <s v="Sack"/>
    <n v="31.6"/>
    <n v="5.75"/>
    <s v="No"/>
    <x v="0"/>
    <x v="0"/>
    <n v="2"/>
    <x v="1"/>
    <x v="0"/>
    <x v="1"/>
    <s v="16/Nov/1972"/>
    <n v="10118.42"/>
    <x v="2"/>
    <s v="tier - 3"/>
    <x v="3"/>
    <n v="51"/>
  </r>
  <r>
    <s v="Id1116"/>
    <s v="Chenard"/>
    <n v="33.914999999999999"/>
    <n v="6.66"/>
    <s v="Yes"/>
    <x v="0"/>
    <x v="0"/>
    <n v="1"/>
    <x v="1"/>
    <x v="0"/>
    <x v="0"/>
    <s v="2/Jul/1975"/>
    <n v="10115.01"/>
    <x v="2"/>
    <s v="tier - 3"/>
    <x v="1"/>
    <n v="49"/>
  </r>
  <r>
    <s v="Id1117"/>
    <s v="Williamson"/>
    <n v="23.54"/>
    <n v="5.0999999999999996"/>
    <s v="No"/>
    <x v="0"/>
    <x v="0"/>
    <n v="2"/>
    <x v="1"/>
    <x v="2"/>
    <x v="2"/>
    <s v="8/Aug/1972"/>
    <n v="10107.219999999999"/>
    <x v="2"/>
    <s v="tier - 1"/>
    <x v="0"/>
    <n v="52"/>
  </r>
  <r>
    <s v="Id1118"/>
    <s v="Dollas"/>
    <n v="27.074999999999999"/>
    <n v="4.41"/>
    <s v="No"/>
    <x v="0"/>
    <x v="0"/>
    <n v="2"/>
    <x v="1"/>
    <x v="1"/>
    <x v="2"/>
    <s v="19/Oct/1972"/>
    <n v="10106.129999999999"/>
    <x v="2"/>
    <s v="tier - 1"/>
    <x v="2"/>
    <n v="52"/>
  </r>
  <r>
    <s v="Id1119"/>
    <s v="Sprague"/>
    <n v="25.8"/>
    <n v="5.52"/>
    <s v="Yes"/>
    <x v="0"/>
    <x v="0"/>
    <n v="0"/>
    <x v="1"/>
    <x v="1"/>
    <x v="2"/>
    <s v="19/Dec/1976"/>
    <n v="10096.969999999999"/>
    <x v="2"/>
    <s v="tier - 2"/>
    <x v="3"/>
    <n v="47"/>
  </r>
  <r>
    <s v="Id1120"/>
    <s v="Michell"/>
    <n v="36.1"/>
    <n v="4.62"/>
    <s v="Yes"/>
    <x v="0"/>
    <x v="1"/>
    <n v="1"/>
    <x v="1"/>
    <x v="0"/>
    <x v="2"/>
    <s v="3/Jul/1969"/>
    <n v="10085.85"/>
    <x v="2"/>
    <s v="tier - 3"/>
    <x v="3"/>
    <n v="55"/>
  </r>
  <r>
    <s v="Id1121"/>
    <s v="Datwyler"/>
    <n v="30.495000000000001"/>
    <n v="5.74"/>
    <s v="Yes"/>
    <x v="0"/>
    <x v="1"/>
    <n v="1"/>
    <x v="1"/>
    <x v="0"/>
    <x v="1"/>
    <s v="27/Oct/1969"/>
    <n v="10072.06"/>
    <x v="2"/>
    <s v="tier - 1"/>
    <x v="6"/>
    <n v="55"/>
  </r>
  <r>
    <s v="Id1122"/>
    <s v="Mead"/>
    <n v="21.4"/>
    <n v="6.3"/>
    <s v="Yes"/>
    <x v="0"/>
    <x v="1"/>
    <n v="1"/>
    <x v="1"/>
    <x v="2"/>
    <x v="1"/>
    <s v="22/Aug/1969"/>
    <n v="10065.41"/>
    <x v="2"/>
    <s v="tier - 2"/>
    <x v="3"/>
    <n v="55"/>
  </r>
  <r>
    <s v="Id1123"/>
    <s v="Kennedy"/>
    <n v="32.299999999999997"/>
    <n v="10.27"/>
    <s v="No"/>
    <x v="0"/>
    <x v="0"/>
    <n v="0"/>
    <x v="1"/>
    <x v="0"/>
    <x v="0"/>
    <s v="30/Aug/1974"/>
    <n v="10043.25"/>
    <x v="2"/>
    <s v="tier - 2"/>
    <x v="2"/>
    <n v="50"/>
  </r>
  <r>
    <s v="Id1124"/>
    <s v="Czech"/>
    <n v="29.78"/>
    <n v="5.85"/>
    <s v="No"/>
    <x v="0"/>
    <x v="1"/>
    <n v="1"/>
    <x v="1"/>
    <x v="1"/>
    <x v="1"/>
    <s v="28/Dec/1979"/>
    <n v="10027.15"/>
    <x v="2"/>
    <s v="tier - 1"/>
    <x v="14"/>
    <n v="44"/>
  </r>
  <r>
    <s v="Id1125"/>
    <s v="O'Brien"/>
    <n v="34.76"/>
    <n v="5.92"/>
    <s v="Yes"/>
    <x v="0"/>
    <x v="0"/>
    <n v="1"/>
    <x v="1"/>
    <x v="0"/>
    <x v="1"/>
    <s v="3/Jul/1988"/>
    <n v="10011.44"/>
    <x v="2"/>
    <s v="tier - 3"/>
    <x v="12"/>
    <n v="36"/>
  </r>
  <r>
    <s v="Id1126"/>
    <s v="Bachman"/>
    <n v="18.335000000000001"/>
    <n v="10.01"/>
    <s v="Yes"/>
    <x v="0"/>
    <x v="0"/>
    <n v="2"/>
    <x v="1"/>
    <x v="3"/>
    <x v="0"/>
    <s v="11/Aug/1970"/>
    <n v="9991.0400000000009"/>
    <x v="1"/>
    <s v="tier - 3"/>
    <x v="1"/>
    <n v="54"/>
  </r>
  <r>
    <s v="Id1127"/>
    <s v="Bednar"/>
    <n v="32.299999999999997"/>
    <n v="9.59"/>
    <s v="No"/>
    <x v="0"/>
    <x v="0"/>
    <n v="0"/>
    <x v="1"/>
    <x v="0"/>
    <x v="0"/>
    <s v="6/Oct/1971"/>
    <n v="9964.06"/>
    <x v="1"/>
    <s v="tier - 2"/>
    <x v="9"/>
    <n v="53"/>
  </r>
  <r>
    <s v="Id1128"/>
    <s v="Daye"/>
    <n v="27.74"/>
    <n v="10.37"/>
    <s v="No"/>
    <x v="0"/>
    <x v="0"/>
    <n v="0"/>
    <x v="1"/>
    <x v="1"/>
    <x v="0"/>
    <s v="26/Dec/1971"/>
    <n v="9957.7199999999993"/>
    <x v="1"/>
    <s v="tier - 3"/>
    <x v="11"/>
    <n v="52"/>
  </r>
  <r>
    <s v="Id1129"/>
    <s v="Clarke"/>
    <n v="24"/>
    <n v="4.01"/>
    <s v="Yes"/>
    <x v="0"/>
    <x v="0"/>
    <n v="1"/>
    <x v="1"/>
    <x v="2"/>
    <x v="2"/>
    <s v="11/Sep/1964"/>
    <n v="9933.44"/>
    <x v="2"/>
    <s v="tier - 3"/>
    <x v="0"/>
    <n v="60"/>
  </r>
  <r>
    <s v="Id1130"/>
    <s v="Koren"/>
    <n v="31.78"/>
    <n v="4.24"/>
    <s v="Yes"/>
    <x v="0"/>
    <x v="1"/>
    <n v="1"/>
    <x v="1"/>
    <x v="0"/>
    <x v="2"/>
    <s v="3/Dec/1983"/>
    <n v="9931.9599999999991"/>
    <x v="1"/>
    <s v="tier - 2"/>
    <x v="1"/>
    <n v="40"/>
  </r>
  <r>
    <s v="Id1131"/>
    <s v="Kuramoto"/>
    <n v="32.25"/>
    <n v="5.36"/>
    <s v="Yes"/>
    <x v="0"/>
    <x v="0"/>
    <n v="0"/>
    <x v="1"/>
    <x v="0"/>
    <x v="2"/>
    <s v="19/Aug/1985"/>
    <n v="9930.64"/>
    <x v="1"/>
    <s v="tier - 3"/>
    <x v="15"/>
    <n v="39"/>
  </r>
  <r>
    <s v="Id1132"/>
    <s v="Lynn"/>
    <n v="30.114999999999998"/>
    <n v="4.99"/>
    <s v="No"/>
    <x v="0"/>
    <x v="0"/>
    <n v="2"/>
    <x v="1"/>
    <x v="0"/>
    <x v="2"/>
    <s v="14/Sep/1972"/>
    <n v="9910.36"/>
    <x v="1"/>
    <s v="tier - 3"/>
    <x v="1"/>
    <n v="52"/>
  </r>
  <r>
    <s v="Id1133"/>
    <s v="Dierksen"/>
    <n v="22.41"/>
    <n v="8.68"/>
    <s v="No"/>
    <x v="0"/>
    <x v="0"/>
    <n v="0"/>
    <x v="1"/>
    <x v="2"/>
    <x v="0"/>
    <s v="17/Aug/1962"/>
    <n v="9907.83"/>
    <x v="2"/>
    <s v="tier - 2"/>
    <x v="0"/>
    <n v="62"/>
  </r>
  <r>
    <s v="Id1134"/>
    <s v="Zoeller"/>
    <n v="45.72"/>
    <n v="4.2300000000000004"/>
    <s v="Yes"/>
    <x v="0"/>
    <x v="0"/>
    <n v="0"/>
    <x v="1"/>
    <x v="0"/>
    <x v="2"/>
    <s v="8/Jul/1996"/>
    <n v="9894.69"/>
    <x v="1"/>
    <s v="tier - 3"/>
    <x v="1"/>
    <n v="28"/>
  </r>
  <r>
    <s v="Id1135"/>
    <s v="Flesch"/>
    <n v="25"/>
    <n v="5.32"/>
    <s v="Yes"/>
    <x v="0"/>
    <x v="0"/>
    <n v="2"/>
    <x v="1"/>
    <x v="1"/>
    <x v="2"/>
    <s v="5/Nov/1966"/>
    <n v="9890.23"/>
    <x v="2"/>
    <s v="tier - 3"/>
    <x v="0"/>
    <n v="58"/>
  </r>
  <r>
    <s v="Id1136"/>
    <s v="Maltby"/>
    <n v="39.5"/>
    <n v="6.66"/>
    <s v="No"/>
    <x v="0"/>
    <x v="0"/>
    <n v="0"/>
    <x v="1"/>
    <x v="0"/>
    <x v="0"/>
    <s v="8/Nov/1971"/>
    <n v="9880.07"/>
    <x v="1"/>
    <s v="tier - 3"/>
    <x v="3"/>
    <n v="53"/>
  </r>
  <r>
    <s v="Id1137"/>
    <s v="Custance"/>
    <n v="37.729999999999997"/>
    <n v="7.4"/>
    <s v="No"/>
    <x v="0"/>
    <x v="0"/>
    <n v="0"/>
    <x v="1"/>
    <x v="0"/>
    <x v="0"/>
    <s v="3/Oct/1971"/>
    <n v="9877.61"/>
    <x v="1"/>
    <s v="tier - 1"/>
    <x v="0"/>
    <n v="53"/>
  </r>
  <r>
    <s v="Id1138"/>
    <s v="Choi"/>
    <n v="40.659999999999997"/>
    <n v="10.08"/>
    <s v="No"/>
    <x v="0"/>
    <x v="0"/>
    <n v="0"/>
    <x v="1"/>
    <x v="0"/>
    <x v="0"/>
    <s v="3/Jul/1971"/>
    <n v="9875.68"/>
    <x v="1"/>
    <s v="tier - 3"/>
    <x v="2"/>
    <n v="53"/>
  </r>
  <r>
    <s v="Id1139"/>
    <s v="Barnett"/>
    <n v="34.200000000000003"/>
    <n v="8.58"/>
    <s v="No"/>
    <x v="0"/>
    <x v="0"/>
    <n v="0"/>
    <x v="1"/>
    <x v="0"/>
    <x v="0"/>
    <s v="22/Dec/1971"/>
    <n v="9872.7000000000007"/>
    <x v="1"/>
    <s v="tier - 2"/>
    <x v="3"/>
    <n v="52"/>
  </r>
  <r>
    <s v="Id1140"/>
    <s v="Proulx"/>
    <n v="46.51"/>
    <n v="5.84"/>
    <s v="No"/>
    <x v="0"/>
    <x v="0"/>
    <n v="1"/>
    <x v="1"/>
    <x v="0"/>
    <x v="1"/>
    <s v="6/Jul/1998"/>
    <n v="9870.59"/>
    <x v="1"/>
    <s v="tier - 2"/>
    <x v="8"/>
    <n v="26"/>
  </r>
  <r>
    <s v="Id1141"/>
    <s v="Hamilton"/>
    <n v="28.88"/>
    <n v="4.8600000000000003"/>
    <s v="Yes"/>
    <x v="0"/>
    <x v="1"/>
    <n v="1"/>
    <x v="1"/>
    <x v="1"/>
    <x v="2"/>
    <s v="13/Aug/1969"/>
    <n v="9869.81"/>
    <x v="2"/>
    <s v="tier - 3"/>
    <x v="1"/>
    <n v="55"/>
  </r>
  <r>
    <s v="Id1142"/>
    <s v="Lundine"/>
    <n v="33.914999999999999"/>
    <n v="11.52"/>
    <s v="No"/>
    <x v="0"/>
    <x v="0"/>
    <n v="0"/>
    <x v="1"/>
    <x v="0"/>
    <x v="0"/>
    <s v="9/Nov/1971"/>
    <n v="9866.2999999999993"/>
    <x v="1"/>
    <s v="tier - 3"/>
    <x v="2"/>
    <n v="53"/>
  </r>
  <r>
    <s v="Id1143"/>
    <s v="Paullin"/>
    <n v="24.32"/>
    <n v="6.15"/>
    <s v="Yes"/>
    <x v="0"/>
    <x v="1"/>
    <n v="1"/>
    <x v="1"/>
    <x v="2"/>
    <x v="1"/>
    <s v="20/Oct/1969"/>
    <n v="9863.4699999999993"/>
    <x v="2"/>
    <s v="tier - 3"/>
    <x v="1"/>
    <n v="55"/>
  </r>
  <r>
    <s v="Id1144"/>
    <s v="Delucia"/>
    <n v="25.8"/>
    <n v="9.94"/>
    <s v="No"/>
    <x v="0"/>
    <x v="0"/>
    <n v="0"/>
    <x v="1"/>
    <x v="1"/>
    <x v="0"/>
    <s v="17/Jul/1971"/>
    <n v="9861.0300000000007"/>
    <x v="1"/>
    <s v="tier - 2"/>
    <x v="3"/>
    <n v="53"/>
  </r>
  <r>
    <s v="Id1145"/>
    <s v="Valentine"/>
    <n v="21.56"/>
    <n v="10.56"/>
    <s v="No"/>
    <x v="0"/>
    <x v="0"/>
    <n v="0"/>
    <x v="1"/>
    <x v="2"/>
    <x v="0"/>
    <s v="23/Oct/1971"/>
    <n v="9855.1299999999992"/>
    <x v="1"/>
    <s v="tier - 3"/>
    <x v="0"/>
    <n v="53"/>
  </r>
  <r>
    <s v="Id1146"/>
    <s v="Mohara"/>
    <n v="31.6"/>
    <n v="6.79"/>
    <s v="No"/>
    <x v="0"/>
    <x v="0"/>
    <n v="0"/>
    <x v="1"/>
    <x v="0"/>
    <x v="0"/>
    <s v="4/Nov/1968"/>
    <n v="9850.43"/>
    <x v="2"/>
    <s v="tier - 3"/>
    <x v="3"/>
    <n v="56"/>
  </r>
  <r>
    <s v="Id1147"/>
    <s v="Fairbrother"/>
    <n v="42.93"/>
    <n v="4.8"/>
    <s v="No"/>
    <x v="0"/>
    <x v="0"/>
    <n v="1"/>
    <x v="1"/>
    <x v="0"/>
    <x v="2"/>
    <s v="13/Aug/1992"/>
    <n v="9844.4500000000007"/>
    <x v="1"/>
    <s v="tier - 1"/>
    <x v="1"/>
    <n v="32"/>
  </r>
  <r>
    <s v="Id1148"/>
    <s v="Fagan"/>
    <n v="26.72"/>
    <n v="5.75"/>
    <s v="No"/>
    <x v="0"/>
    <x v="0"/>
    <n v="2"/>
    <x v="1"/>
    <x v="1"/>
    <x v="1"/>
    <s v="26/Sep/1972"/>
    <n v="9836.2099999999991"/>
    <x v="1"/>
    <s v="tier - 3"/>
    <x v="14"/>
    <n v="52"/>
  </r>
  <r>
    <s v="Id1149"/>
    <s v="Toth"/>
    <n v="26.67"/>
    <n v="5.81"/>
    <s v="No"/>
    <x v="0"/>
    <x v="0"/>
    <n v="2"/>
    <x v="1"/>
    <x v="1"/>
    <x v="1"/>
    <s v="28/Jun/1972"/>
    <n v="9819.25"/>
    <x v="1"/>
    <s v="tier - 2"/>
    <x v="14"/>
    <n v="52"/>
  </r>
  <r>
    <s v="Id1150"/>
    <s v="Guinn"/>
    <n v="42.68"/>
    <n v="9.2799999999999994"/>
    <s v="No"/>
    <x v="0"/>
    <x v="0"/>
    <n v="2"/>
    <x v="1"/>
    <x v="0"/>
    <x v="0"/>
    <s v="17/Sep/1973"/>
    <n v="9800.89"/>
    <x v="1"/>
    <s v="tier - 1"/>
    <x v="0"/>
    <n v="51"/>
  </r>
  <r>
    <s v="Id1151"/>
    <s v="Rogers"/>
    <n v="24.31"/>
    <n v="6.37"/>
    <s v="No"/>
    <x v="0"/>
    <x v="0"/>
    <n v="0"/>
    <x v="1"/>
    <x v="2"/>
    <x v="1"/>
    <s v="7/Jun/1977"/>
    <n v="9788.8700000000008"/>
    <x v="2"/>
    <s v="tier - 2"/>
    <x v="0"/>
    <n v="47"/>
  </r>
  <r>
    <s v="Id1152"/>
    <s v="Diviney"/>
    <n v="44.75"/>
    <n v="5.09"/>
    <s v="Yes"/>
    <x v="0"/>
    <x v="0"/>
    <n v="0"/>
    <x v="1"/>
    <x v="0"/>
    <x v="2"/>
    <s v="8/Aug/1996"/>
    <n v="9787.32"/>
    <x v="1"/>
    <s v="tier - 3"/>
    <x v="8"/>
    <n v="28"/>
  </r>
  <r>
    <s v="Id1153"/>
    <s v="Marlatt"/>
    <n v="30.78"/>
    <n v="7.94"/>
    <s v="No"/>
    <x v="0"/>
    <x v="0"/>
    <n v="2"/>
    <x v="1"/>
    <x v="0"/>
    <x v="0"/>
    <s v="7/Jul/1973"/>
    <n v="9778.35"/>
    <x v="1"/>
    <s v="tier - 2"/>
    <x v="2"/>
    <n v="51"/>
  </r>
  <r>
    <s v="Id1154"/>
    <s v="Ohler"/>
    <n v="21.86"/>
    <n v="10.95"/>
    <s v="No"/>
    <x v="0"/>
    <x v="0"/>
    <n v="0"/>
    <x v="1"/>
    <x v="2"/>
    <x v="0"/>
    <s v="5/Sep/1965"/>
    <n v="9764.08"/>
    <x v="2"/>
    <s v="tier - 1"/>
    <x v="1"/>
    <n v="59"/>
  </r>
  <r>
    <s v="Id1155"/>
    <s v="Mossler"/>
    <n v="49.09"/>
    <n v="6.3"/>
    <s v="Yes"/>
    <x v="0"/>
    <x v="0"/>
    <n v="0"/>
    <x v="1"/>
    <x v="0"/>
    <x v="1"/>
    <s v="14/Jul/2001"/>
    <n v="9753.49"/>
    <x v="1"/>
    <s v="tier - 2"/>
    <x v="1"/>
    <n v="23"/>
  </r>
  <r>
    <s v="Id1156"/>
    <s v="Segall"/>
    <n v="47.74"/>
    <n v="8.0500000000000007"/>
    <s v="Yes"/>
    <x v="0"/>
    <x v="0"/>
    <n v="2"/>
    <x v="1"/>
    <x v="0"/>
    <x v="0"/>
    <s v="4/Jul/1970"/>
    <n v="9748.91"/>
    <x v="1"/>
    <s v="tier - 1"/>
    <x v="0"/>
    <n v="54"/>
  </r>
  <r>
    <s v="Id1157"/>
    <s v="Sprieser"/>
    <n v="30.2"/>
    <n v="9.8800000000000008"/>
    <s v="Yes"/>
    <x v="0"/>
    <x v="0"/>
    <n v="2"/>
    <x v="1"/>
    <x v="0"/>
    <x v="0"/>
    <s v="18/Aug/1970"/>
    <n v="9724.5300000000007"/>
    <x v="2"/>
    <s v="tier - 1"/>
    <x v="3"/>
    <n v="54"/>
  </r>
  <r>
    <s v="Id1158"/>
    <s v="Blanco"/>
    <n v="33.25"/>
    <n v="7.42"/>
    <s v="Yes"/>
    <x v="0"/>
    <x v="0"/>
    <n v="2"/>
    <x v="1"/>
    <x v="0"/>
    <x v="0"/>
    <s v="12/Sep/1970"/>
    <n v="9722.77"/>
    <x v="2"/>
    <s v="tier - 1"/>
    <x v="4"/>
    <n v="54"/>
  </r>
  <r>
    <s v="Id1159"/>
    <s v="Sheptock"/>
    <n v="26.6"/>
    <n v="8.4499999999999993"/>
    <s v="Yes"/>
    <x v="0"/>
    <x v="0"/>
    <n v="1"/>
    <x v="1"/>
    <x v="1"/>
    <x v="0"/>
    <s v="27/Jun/1975"/>
    <n v="9715.84"/>
    <x v="1"/>
    <s v="tier - 1"/>
    <x v="2"/>
    <n v="49"/>
  </r>
  <r>
    <s v="Id1160"/>
    <s v="Chruniak"/>
    <n v="26.35"/>
    <n v="6.21"/>
    <s v="No"/>
    <x v="0"/>
    <x v="0"/>
    <n v="2"/>
    <x v="1"/>
    <x v="1"/>
    <x v="1"/>
    <s v="10/Jul/1972"/>
    <n v="9710.7099999999991"/>
    <x v="1"/>
    <s v="tier - 1"/>
    <x v="14"/>
    <n v="52"/>
  </r>
  <r>
    <s v="Id1161"/>
    <s v="Miller"/>
    <n v="39.994999999999997"/>
    <n v="4.6500000000000004"/>
    <s v="No"/>
    <x v="0"/>
    <x v="0"/>
    <n v="0"/>
    <x v="1"/>
    <x v="0"/>
    <x v="2"/>
    <s v="19/Sep/1977"/>
    <n v="9704.67"/>
    <x v="1"/>
    <s v="tier - 3"/>
    <x v="2"/>
    <n v="47"/>
  </r>
  <r>
    <s v="Id1162"/>
    <s v="Theis"/>
    <n v="22.92"/>
    <n v="5.87"/>
    <s v="Yes"/>
    <x v="0"/>
    <x v="0"/>
    <n v="1"/>
    <x v="1"/>
    <x v="2"/>
    <x v="1"/>
    <s v="7/Nov/1964"/>
    <n v="9698.42"/>
    <x v="2"/>
    <s v="tier - 3"/>
    <x v="0"/>
    <n v="60"/>
  </r>
  <r>
    <s v="Id1163"/>
    <s v="Sadler"/>
    <n v="24.78"/>
    <n v="4.24"/>
    <s v="Yes"/>
    <x v="0"/>
    <x v="0"/>
    <n v="2"/>
    <x v="1"/>
    <x v="2"/>
    <x v="2"/>
    <s v="16/Sep/1966"/>
    <n v="9684.2900000000009"/>
    <x v="2"/>
    <s v="tier - 2"/>
    <x v="0"/>
    <n v="58"/>
  </r>
  <r>
    <s v="Id1164"/>
    <s v="Auger"/>
    <n v="34.07"/>
    <n v="7.81"/>
    <s v="Yes"/>
    <x v="0"/>
    <x v="0"/>
    <n v="0"/>
    <x v="1"/>
    <x v="0"/>
    <x v="0"/>
    <s v="8/Aug/1981"/>
    <n v="9664.34"/>
    <x v="1"/>
    <s v="tier - 3"/>
    <x v="3"/>
    <n v="43"/>
  </r>
  <r>
    <s v="Id1165"/>
    <s v="Steadman"/>
    <n v="30.14"/>
    <n v="9.85"/>
    <s v="No"/>
    <x v="0"/>
    <x v="0"/>
    <n v="0"/>
    <x v="1"/>
    <x v="0"/>
    <x v="0"/>
    <s v="8/Jul/1974"/>
    <n v="9653.81"/>
    <x v="1"/>
    <s v="tier - 2"/>
    <x v="3"/>
    <n v="50"/>
  </r>
  <r>
    <s v="Id1166"/>
    <s v="McCarron"/>
    <n v="18.05"/>
    <n v="6.94"/>
    <s v="No"/>
    <x v="0"/>
    <x v="0"/>
    <n v="0"/>
    <x v="1"/>
    <x v="3"/>
    <x v="0"/>
    <s v="19/Jul/1971"/>
    <n v="9644.25"/>
    <x v="1"/>
    <s v="tier - 1"/>
    <x v="1"/>
    <n v="53"/>
  </r>
  <r>
    <s v="Id1167"/>
    <s v="Roecker"/>
    <n v="37.4"/>
    <n v="11.3"/>
    <s v="Yes"/>
    <x v="0"/>
    <x v="0"/>
    <n v="2"/>
    <x v="1"/>
    <x v="0"/>
    <x v="0"/>
    <s v="30/Sep/1970"/>
    <n v="9634.5400000000009"/>
    <x v="1"/>
    <s v="tier - 2"/>
    <x v="3"/>
    <n v="54"/>
  </r>
  <r>
    <s v="Id1168"/>
    <s v="Giumarra"/>
    <n v="25.75"/>
    <n v="9.23"/>
    <s v="No"/>
    <x v="0"/>
    <x v="0"/>
    <n v="0"/>
    <x v="1"/>
    <x v="1"/>
    <x v="0"/>
    <s v="22/Jun/1968"/>
    <n v="9630.91"/>
    <x v="2"/>
    <s v="tier - 2"/>
    <x v="0"/>
    <n v="56"/>
  </r>
  <r>
    <s v="Id1169"/>
    <s v="Peters"/>
    <n v="32.299999999999997"/>
    <n v="4.37"/>
    <s v="No"/>
    <x v="0"/>
    <x v="0"/>
    <n v="2"/>
    <x v="1"/>
    <x v="0"/>
    <x v="2"/>
    <s v="23/Oct/1972"/>
    <n v="9630.4"/>
    <x v="1"/>
    <s v="tier - 2"/>
    <x v="3"/>
    <n v="52"/>
  </r>
  <r>
    <s v="Id1170"/>
    <s v="Bower"/>
    <n v="28.61"/>
    <n v="5.76"/>
    <s v="No"/>
    <x v="0"/>
    <x v="1"/>
    <n v="1"/>
    <x v="1"/>
    <x v="1"/>
    <x v="1"/>
    <s v="19/Dec/1979"/>
    <n v="9630.2999999999993"/>
    <x v="1"/>
    <s v="tier - 2"/>
    <x v="14"/>
    <n v="44"/>
  </r>
  <r>
    <s v="Id1171"/>
    <s v="Chen"/>
    <n v="45.41"/>
    <n v="4.96"/>
    <s v="No"/>
    <x v="0"/>
    <x v="0"/>
    <n v="1"/>
    <x v="1"/>
    <x v="0"/>
    <x v="2"/>
    <s v="23/Jun/1998"/>
    <n v="9628.7900000000009"/>
    <x v="1"/>
    <s v="tier - 2"/>
    <x v="12"/>
    <n v="26"/>
  </r>
  <r>
    <s v="Id1172"/>
    <s v="Capriccioso"/>
    <n v="31.2"/>
    <n v="11.04"/>
    <s v="Yes"/>
    <x v="0"/>
    <x v="0"/>
    <n v="2"/>
    <x v="1"/>
    <x v="0"/>
    <x v="0"/>
    <s v="16/Dec/1970"/>
    <n v="9625.92"/>
    <x v="1"/>
    <s v="tier - 3"/>
    <x v="3"/>
    <n v="53"/>
  </r>
  <r>
    <s v="Id1173"/>
    <s v="Starbuck"/>
    <n v="29.83"/>
    <n v="7.81"/>
    <s v="Yes"/>
    <x v="0"/>
    <x v="0"/>
    <n v="1"/>
    <x v="1"/>
    <x v="1"/>
    <x v="0"/>
    <s v="29/Oct/1975"/>
    <n v="9620.33"/>
    <x v="2"/>
    <s v="tier - 3"/>
    <x v="1"/>
    <n v="49"/>
  </r>
  <r>
    <s v="Id1174"/>
    <s v="McMahon"/>
    <n v="29.06"/>
    <n v="4.55"/>
    <s v="No"/>
    <x v="0"/>
    <x v="0"/>
    <n v="0"/>
    <x v="1"/>
    <x v="1"/>
    <x v="2"/>
    <s v="29/Aug/1982"/>
    <n v="9619.18"/>
    <x v="1"/>
    <s v="tier - 1"/>
    <x v="15"/>
    <n v="42"/>
  </r>
  <r>
    <s v="Id1175"/>
    <s v="Rissell"/>
    <n v="27.454999999999998"/>
    <n v="6.13"/>
    <s v="No"/>
    <x v="0"/>
    <x v="0"/>
    <n v="2"/>
    <x v="1"/>
    <x v="1"/>
    <x v="1"/>
    <s v="27/Dec/1972"/>
    <n v="9617.66"/>
    <x v="2"/>
    <s v="tier - 3"/>
    <x v="4"/>
    <n v="51"/>
  </r>
  <r>
    <s v="Id1176"/>
    <s v="Kromroy"/>
    <n v="23.01"/>
    <n v="6.04"/>
    <s v="Yes"/>
    <x v="0"/>
    <x v="0"/>
    <n v="1"/>
    <x v="1"/>
    <x v="2"/>
    <x v="1"/>
    <s v="15/Dec/1964"/>
    <n v="9597.6299999999992"/>
    <x v="2"/>
    <s v="tier - 3"/>
    <x v="0"/>
    <n v="59"/>
  </r>
  <r>
    <s v="Id1177"/>
    <s v="Manfredi"/>
    <n v="31.39"/>
    <n v="8.85"/>
    <s v="Yes"/>
    <x v="0"/>
    <x v="0"/>
    <n v="0"/>
    <x v="1"/>
    <x v="0"/>
    <x v="0"/>
    <s v="18/Oct/1981"/>
    <n v="9584.0400000000009"/>
    <x v="1"/>
    <s v="tier - 1"/>
    <x v="14"/>
    <n v="43"/>
  </r>
  <r>
    <s v="Id1178"/>
    <s v="Manwaring"/>
    <n v="34.770000000000003"/>
    <n v="10.54"/>
    <s v="No"/>
    <x v="0"/>
    <x v="0"/>
    <n v="2"/>
    <x v="1"/>
    <x v="0"/>
    <x v="0"/>
    <s v="28/Nov/1973"/>
    <n v="9583.89"/>
    <x v="1"/>
    <s v="tier - 3"/>
    <x v="1"/>
    <n v="50"/>
  </r>
  <r>
    <s v="Id1179"/>
    <s v="Tomaszewski"/>
    <n v="24.48"/>
    <n v="4.37"/>
    <s v="Yes"/>
    <x v="0"/>
    <x v="0"/>
    <n v="2"/>
    <x v="1"/>
    <x v="2"/>
    <x v="2"/>
    <s v="4/Dec/1966"/>
    <n v="9582.5400000000009"/>
    <x v="2"/>
    <s v="tier - 2"/>
    <x v="0"/>
    <n v="57"/>
  </r>
  <r>
    <s v="Id1180"/>
    <s v="Gannon"/>
    <n v="22.61"/>
    <n v="9.6300000000000008"/>
    <s v="No"/>
    <x v="0"/>
    <x v="0"/>
    <n v="2"/>
    <x v="1"/>
    <x v="2"/>
    <x v="0"/>
    <s v="1/Dec/1973"/>
    <n v="9566.99"/>
    <x v="1"/>
    <s v="tier - 1"/>
    <x v="1"/>
    <n v="50"/>
  </r>
  <r>
    <s v="Id1181"/>
    <s v="Frye"/>
    <n v="34.299999999999997"/>
    <n v="10.37"/>
    <s v="No"/>
    <x v="0"/>
    <x v="0"/>
    <n v="0"/>
    <x v="1"/>
    <x v="0"/>
    <x v="0"/>
    <s v="14/Aug/1974"/>
    <n v="9563.0300000000007"/>
    <x v="2"/>
    <s v="tier - 1"/>
    <x v="3"/>
    <n v="50"/>
  </r>
  <r>
    <s v="Id1182"/>
    <s v="Jenkins"/>
    <n v="46.09"/>
    <n v="5.44"/>
    <s v="No"/>
    <x v="0"/>
    <x v="0"/>
    <n v="2"/>
    <x v="1"/>
    <x v="0"/>
    <x v="2"/>
    <s v="22/Sep/1972"/>
    <n v="9549.57"/>
    <x v="1"/>
    <s v="tier - 1"/>
    <x v="0"/>
    <n v="52"/>
  </r>
  <r>
    <s v="Id1183"/>
    <s v="Currier"/>
    <n v="44.744999999999997"/>
    <n v="5.19"/>
    <s v="No"/>
    <x v="0"/>
    <x v="0"/>
    <n v="2"/>
    <x v="1"/>
    <x v="0"/>
    <x v="2"/>
    <s v="22/Sep/1972"/>
    <n v="9541.7000000000007"/>
    <x v="1"/>
    <s v="tier - 1"/>
    <x v="2"/>
    <n v="52"/>
  </r>
  <r>
    <s v="Id1184"/>
    <s v="Whittendale"/>
    <n v="26.33"/>
    <n v="11.8"/>
    <s v="Yes"/>
    <x v="0"/>
    <x v="0"/>
    <n v="1"/>
    <x v="1"/>
    <x v="1"/>
    <x v="0"/>
    <s v="28/Jul/1975"/>
    <n v="9540.17"/>
    <x v="1"/>
    <s v="tier - 2"/>
    <x v="2"/>
    <n v="49"/>
  </r>
  <r>
    <s v="Id1185"/>
    <s v="Rixe"/>
    <n v="26.6"/>
    <n v="8.3800000000000008"/>
    <s v="No"/>
    <x v="0"/>
    <x v="0"/>
    <n v="2"/>
    <x v="1"/>
    <x v="1"/>
    <x v="0"/>
    <s v="21/Dec/1973"/>
    <n v="9538.65"/>
    <x v="1"/>
    <s v="tier - 3"/>
    <x v="14"/>
    <n v="50"/>
  </r>
  <r>
    <s v="Id1186"/>
    <s v="Ballon-Landa"/>
    <n v="27.5"/>
    <n v="7.58"/>
    <s v="No"/>
    <x v="0"/>
    <x v="0"/>
    <n v="0"/>
    <x v="1"/>
    <x v="1"/>
    <x v="0"/>
    <s v="29/Nov/1971"/>
    <n v="9528.9"/>
    <x v="1"/>
    <s v="tier - 2"/>
    <x v="3"/>
    <n v="52"/>
  </r>
  <r>
    <s v="Id1187"/>
    <s v="Zaferos"/>
    <n v="41.55"/>
    <n v="4.6100000000000003"/>
    <s v="No"/>
    <x v="0"/>
    <x v="0"/>
    <n v="1"/>
    <x v="1"/>
    <x v="0"/>
    <x v="2"/>
    <s v="22/Aug/1992"/>
    <n v="9507.68"/>
    <x v="1"/>
    <s v="tier - 1"/>
    <x v="1"/>
    <n v="32"/>
  </r>
  <r>
    <s v="Id1188"/>
    <s v="Jackson"/>
    <n v="41.47"/>
    <n v="4.7"/>
    <s v="Yes"/>
    <x v="0"/>
    <x v="1"/>
    <n v="1"/>
    <x v="1"/>
    <x v="0"/>
    <x v="2"/>
    <s v="24/Aug/1969"/>
    <n v="9504.31"/>
    <x v="2"/>
    <s v="tier - 2"/>
    <x v="0"/>
    <n v="55"/>
  </r>
  <r>
    <s v="Id1189"/>
    <s v="Evans Marke"/>
    <n v="24.795000000000002"/>
    <n v="6.05"/>
    <s v="Yes"/>
    <x v="0"/>
    <x v="0"/>
    <n v="0"/>
    <x v="1"/>
    <x v="2"/>
    <x v="1"/>
    <s v="28/Nov/1976"/>
    <n v="9500.57"/>
    <x v="1"/>
    <s v="tier - 3"/>
    <x v="6"/>
    <n v="47"/>
  </r>
  <r>
    <s v="Id1190"/>
    <s v="Samland"/>
    <n v="29.48"/>
    <n v="5.63"/>
    <s v="Yes"/>
    <x v="0"/>
    <x v="1"/>
    <n v="1"/>
    <x v="1"/>
    <x v="1"/>
    <x v="2"/>
    <s v="4/Jun/1969"/>
    <n v="9487.64"/>
    <x v="1"/>
    <s v="tier - 2"/>
    <x v="0"/>
    <n v="55"/>
  </r>
  <r>
    <s v="Id1191"/>
    <s v="Shapiro"/>
    <n v="28.09"/>
    <n v="6.06"/>
    <s v="No"/>
    <x v="0"/>
    <x v="1"/>
    <n v="1"/>
    <x v="1"/>
    <x v="1"/>
    <x v="1"/>
    <s v="17/Jul/1979"/>
    <n v="9453.92"/>
    <x v="1"/>
    <s v="tier - 2"/>
    <x v="14"/>
    <n v="45"/>
  </r>
  <r>
    <s v="Id1192"/>
    <s v="Snitzer"/>
    <n v="32.729999999999997"/>
    <n v="5.19"/>
    <s v="No"/>
    <x v="0"/>
    <x v="0"/>
    <n v="1"/>
    <x v="1"/>
    <x v="0"/>
    <x v="2"/>
    <s v="14/Nov/1987"/>
    <n v="9448.42"/>
    <x v="1"/>
    <s v="tier - 3"/>
    <x v="14"/>
    <n v="36"/>
  </r>
  <r>
    <s v="Id1193"/>
    <s v="Herra Arroyo"/>
    <n v="27.36"/>
    <n v="8.9600000000000009"/>
    <s v="No"/>
    <x v="0"/>
    <x v="0"/>
    <n v="0"/>
    <x v="1"/>
    <x v="1"/>
    <x v="0"/>
    <s v="8/Jun/1974"/>
    <n v="9447.3799999999992"/>
    <x v="1"/>
    <s v="tier - 3"/>
    <x v="2"/>
    <n v="50"/>
  </r>
  <r>
    <s v="Id1194"/>
    <s v="Watters"/>
    <n v="27.265000000000001"/>
    <n v="11.39"/>
    <s v="No"/>
    <x v="0"/>
    <x v="0"/>
    <n v="0"/>
    <x v="1"/>
    <x v="1"/>
    <x v="0"/>
    <s v="27/Nov/1974"/>
    <n v="9447.25"/>
    <x v="1"/>
    <s v="tier - 1"/>
    <x v="2"/>
    <n v="49"/>
  </r>
  <r>
    <s v="Id1195"/>
    <s v="Steele-Belkin"/>
    <n v="48.07"/>
    <n v="4.0599999999999996"/>
    <s v="Yes"/>
    <x v="0"/>
    <x v="0"/>
    <n v="0"/>
    <x v="1"/>
    <x v="0"/>
    <x v="2"/>
    <s v="3/Nov/1976"/>
    <n v="9432.93"/>
    <x v="1"/>
    <s v="tier - 1"/>
    <x v="2"/>
    <n v="48"/>
  </r>
  <r>
    <s v="Id1196"/>
    <s v="Christensen"/>
    <n v="30.8"/>
    <n v="5.23"/>
    <s v="Yes"/>
    <x v="0"/>
    <x v="0"/>
    <n v="0"/>
    <x v="1"/>
    <x v="0"/>
    <x v="2"/>
    <s v="30/Oct/1976"/>
    <n v="9414.92"/>
    <x v="1"/>
    <s v="tier - 2"/>
    <x v="3"/>
    <n v="48"/>
  </r>
  <r>
    <s v="Id1197"/>
    <s v="Hodge"/>
    <n v="32.299999999999997"/>
    <n v="5.05"/>
    <s v="Yes"/>
    <x v="0"/>
    <x v="0"/>
    <n v="0"/>
    <x v="1"/>
    <x v="0"/>
    <x v="2"/>
    <s v="17/Oct/1976"/>
    <n v="9411.01"/>
    <x v="1"/>
    <s v="tier - 3"/>
    <x v="2"/>
    <n v="48"/>
  </r>
  <r>
    <s v="Id1198"/>
    <s v="Rusterholz"/>
    <n v="39.700000000000003"/>
    <n v="7.34"/>
    <s v="No"/>
    <x v="0"/>
    <x v="0"/>
    <n v="0"/>
    <x v="1"/>
    <x v="0"/>
    <x v="0"/>
    <s v="20/Oct/1971"/>
    <n v="9391.35"/>
    <x v="2"/>
    <s v="tier - 3"/>
    <x v="3"/>
    <n v="53"/>
  </r>
  <r>
    <s v="Id1199"/>
    <s v="Lafrance"/>
    <n v="35.97"/>
    <n v="8.1300000000000008"/>
    <s v="No"/>
    <x v="0"/>
    <x v="0"/>
    <n v="0"/>
    <x v="1"/>
    <x v="0"/>
    <x v="0"/>
    <s v="29/Dec/1971"/>
    <n v="9386.16"/>
    <x v="2"/>
    <s v="tier - 2"/>
    <x v="0"/>
    <n v="52"/>
  </r>
  <r>
    <s v="Id1200"/>
    <s v="Hallis"/>
    <n v="25.86"/>
    <n v="6.68"/>
    <s v="Yes"/>
    <x v="0"/>
    <x v="0"/>
    <n v="1"/>
    <x v="1"/>
    <x v="1"/>
    <x v="0"/>
    <s v="2/Dec/1975"/>
    <n v="9380.75"/>
    <x v="1"/>
    <s v="tier - 2"/>
    <x v="2"/>
    <n v="48"/>
  </r>
  <r>
    <s v="Id1201"/>
    <s v="Marshall"/>
    <n v="30.03"/>
    <n v="11.51"/>
    <s v="No"/>
    <x v="0"/>
    <x v="0"/>
    <n v="0"/>
    <x v="1"/>
    <x v="0"/>
    <x v="0"/>
    <s v="26/Nov/1971"/>
    <n v="9377.9"/>
    <x v="1"/>
    <s v="tier - 1"/>
    <x v="0"/>
    <n v="52"/>
  </r>
  <r>
    <s v="Id1202"/>
    <s v="Salowitz"/>
    <n v="25.76"/>
    <n v="6.02"/>
    <s v="Yes"/>
    <x v="0"/>
    <x v="1"/>
    <n v="1"/>
    <x v="1"/>
    <x v="1"/>
    <x v="1"/>
    <s v="24/Nov/1969"/>
    <n v="9377.4500000000007"/>
    <x v="1"/>
    <s v="tier - 3"/>
    <x v="0"/>
    <n v="54"/>
  </r>
  <r>
    <s v="Id1203"/>
    <s v="Blake"/>
    <n v="22.42"/>
    <n v="7.96"/>
    <s v="No"/>
    <x v="0"/>
    <x v="0"/>
    <n v="0"/>
    <x v="1"/>
    <x v="2"/>
    <x v="0"/>
    <s v="8/Oct/1971"/>
    <n v="9361.33"/>
    <x v="2"/>
    <s v="tier - 1"/>
    <x v="4"/>
    <n v="53"/>
  </r>
  <r>
    <s v="Id1204"/>
    <s v="Langerak"/>
    <n v="33.18"/>
    <n v="6.01"/>
    <s v="Yes"/>
    <x v="0"/>
    <x v="0"/>
    <n v="1"/>
    <x v="1"/>
    <x v="0"/>
    <x v="1"/>
    <s v="1/Jul/1988"/>
    <n v="9344.2000000000007"/>
    <x v="1"/>
    <s v="tier - 1"/>
    <x v="14"/>
    <n v="36"/>
  </r>
  <r>
    <s v="Id1205"/>
    <s v="Bonilla"/>
    <n v="43.04"/>
    <n v="5.9"/>
    <s v="Yes"/>
    <x v="0"/>
    <x v="0"/>
    <n v="0"/>
    <x v="1"/>
    <x v="0"/>
    <x v="1"/>
    <s v="12/Oct/1996"/>
    <n v="9338.61"/>
    <x v="1"/>
    <s v="tier - 1"/>
    <x v="12"/>
    <n v="28"/>
  </r>
  <r>
    <s v="Id1206"/>
    <s v="Ciabattoni"/>
    <n v="34.15"/>
    <n v="4.49"/>
    <s v="Yes"/>
    <x v="0"/>
    <x v="0"/>
    <n v="1"/>
    <x v="1"/>
    <x v="0"/>
    <x v="2"/>
    <s v="9/Jul/1988"/>
    <n v="9320.26"/>
    <x v="1"/>
    <s v="tier - 1"/>
    <x v="1"/>
    <n v="36"/>
  </r>
  <r>
    <s v="Id1207"/>
    <s v="Escanero Palmer"/>
    <n v="25.78"/>
    <n v="6.25"/>
    <s v="No"/>
    <x v="0"/>
    <x v="0"/>
    <n v="0"/>
    <x v="1"/>
    <x v="1"/>
    <x v="1"/>
    <s v="12/Oct/1977"/>
    <n v="9315.41"/>
    <x v="1"/>
    <s v="tier - 1"/>
    <x v="2"/>
    <n v="47"/>
  </r>
  <r>
    <s v="Id1208"/>
    <s v="Lowe"/>
    <n v="21.02"/>
    <n v="9.6199999999999992"/>
    <s v="Yes"/>
    <x v="0"/>
    <x v="1"/>
    <n v="1"/>
    <x v="1"/>
    <x v="2"/>
    <x v="0"/>
    <s v="8/Jun/1963"/>
    <n v="9310.81"/>
    <x v="2"/>
    <s v="tier - 1"/>
    <x v="0"/>
    <n v="61"/>
  </r>
  <r>
    <s v="Id1209"/>
    <s v="Osmark"/>
    <n v="37.51"/>
    <n v="11.06"/>
    <s v="No"/>
    <x v="0"/>
    <x v="0"/>
    <n v="2"/>
    <x v="1"/>
    <x v="0"/>
    <x v="0"/>
    <s v="16/Oct/1973"/>
    <n v="9304.7000000000007"/>
    <x v="2"/>
    <s v="tier - 3"/>
    <x v="0"/>
    <n v="51"/>
  </r>
  <r>
    <s v="Id1210"/>
    <s v="Lawson"/>
    <n v="25.745000000000001"/>
    <n v="6.11"/>
    <s v="Yes"/>
    <x v="0"/>
    <x v="0"/>
    <n v="0"/>
    <x v="1"/>
    <x v="1"/>
    <x v="1"/>
    <s v="3/Nov/1976"/>
    <n v="9301.89"/>
    <x v="1"/>
    <s v="tier - 1"/>
    <x v="1"/>
    <n v="48"/>
  </r>
  <r>
    <s v="Id1211"/>
    <s v="Warwick"/>
    <n v="31.35"/>
    <n v="11.49"/>
    <s v="No"/>
    <x v="0"/>
    <x v="0"/>
    <n v="2"/>
    <x v="1"/>
    <x v="0"/>
    <x v="0"/>
    <s v="18/Sep/1973"/>
    <n v="9290.14"/>
    <x v="2"/>
    <s v="tier - 3"/>
    <x v="4"/>
    <n v="51"/>
  </r>
  <r>
    <s v="Id1212"/>
    <s v="Magnuson"/>
    <n v="29.83"/>
    <n v="8.68"/>
    <s v="No"/>
    <x v="0"/>
    <x v="0"/>
    <n v="2"/>
    <x v="1"/>
    <x v="1"/>
    <x v="0"/>
    <s v="16/Oct/1973"/>
    <n v="9288.0300000000007"/>
    <x v="1"/>
    <s v="tier - 3"/>
    <x v="11"/>
    <n v="51"/>
  </r>
  <r>
    <s v="Id1213"/>
    <s v="Marsh"/>
    <n v="25.49"/>
    <n v="5.68"/>
    <s v="Yes"/>
    <x v="0"/>
    <x v="1"/>
    <n v="1"/>
    <x v="1"/>
    <x v="1"/>
    <x v="2"/>
    <s v="26/Nov/1969"/>
    <n v="9285.8700000000008"/>
    <x v="1"/>
    <s v="tier - 3"/>
    <x v="0"/>
    <n v="54"/>
  </r>
  <r>
    <s v="Id1214"/>
    <s v="Kari"/>
    <n v="34.1"/>
    <n v="8.4499999999999993"/>
    <s v="No"/>
    <x v="0"/>
    <x v="0"/>
    <n v="0"/>
    <x v="1"/>
    <x v="0"/>
    <x v="0"/>
    <s v="2/Jul/1971"/>
    <n v="9283.56"/>
    <x v="1"/>
    <s v="tier - 3"/>
    <x v="0"/>
    <n v="53"/>
  </r>
  <r>
    <s v="Id1215"/>
    <s v="Standiford"/>
    <n v="25.84"/>
    <n v="8.51"/>
    <s v="No"/>
    <x v="0"/>
    <x v="0"/>
    <n v="2"/>
    <x v="1"/>
    <x v="1"/>
    <x v="0"/>
    <s v="27/Oct/1973"/>
    <n v="9282.48"/>
    <x v="2"/>
    <s v="tier - 2"/>
    <x v="4"/>
    <n v="51"/>
  </r>
  <r>
    <s v="Id1216"/>
    <s v="Sherwin"/>
    <n v="20.6"/>
    <n v="7.62"/>
    <s v="No"/>
    <x v="0"/>
    <x v="0"/>
    <n v="0"/>
    <x v="1"/>
    <x v="2"/>
    <x v="0"/>
    <s v="6/Aug/1971"/>
    <n v="9264.7999999999993"/>
    <x v="1"/>
    <s v="tier - 1"/>
    <x v="3"/>
    <n v="53"/>
  </r>
  <r>
    <s v="Id1217"/>
    <s v="Parker"/>
    <n v="28.88"/>
    <n v="10.18"/>
    <s v="No"/>
    <x v="0"/>
    <x v="0"/>
    <n v="0"/>
    <x v="1"/>
    <x v="1"/>
    <x v="0"/>
    <s v="21/Aug/1974"/>
    <n v="9249.5"/>
    <x v="1"/>
    <s v="tier - 1"/>
    <x v="1"/>
    <n v="50"/>
  </r>
  <r>
    <s v="Id1218"/>
    <s v="Blekeli"/>
    <n v="28.24"/>
    <n v="5.36"/>
    <s v="No"/>
    <x v="0"/>
    <x v="0"/>
    <n v="0"/>
    <x v="1"/>
    <x v="1"/>
    <x v="2"/>
    <s v="5/Oct/1980"/>
    <n v="9247.94"/>
    <x v="1"/>
    <s v="tier - 1"/>
    <x v="14"/>
    <n v="44"/>
  </r>
  <r>
    <s v="Id1219"/>
    <s v="Vangampleare"/>
    <n v="25.46"/>
    <n v="11.78"/>
    <s v="Yes"/>
    <x v="0"/>
    <x v="0"/>
    <n v="1"/>
    <x v="1"/>
    <x v="1"/>
    <x v="0"/>
    <s v="6/Dec/1975"/>
    <n v="9225.26"/>
    <x v="2"/>
    <s v="tier - 3"/>
    <x v="5"/>
    <n v="48"/>
  </r>
  <r>
    <s v="Id1220"/>
    <s v="Hiatt"/>
    <n v="29.64"/>
    <n v="10.82"/>
    <s v="Yes"/>
    <x v="0"/>
    <x v="0"/>
    <n v="0"/>
    <x v="1"/>
    <x v="1"/>
    <x v="0"/>
    <s v="5/Dec/1981"/>
    <n v="9222.4"/>
    <x v="1"/>
    <s v="tier - 3"/>
    <x v="9"/>
    <n v="42"/>
  </r>
  <r>
    <s v="Id1221"/>
    <s v="Tadesse"/>
    <n v="31.27"/>
    <n v="7.73"/>
    <s v="Yes"/>
    <x v="0"/>
    <x v="0"/>
    <n v="1"/>
    <x v="1"/>
    <x v="0"/>
    <x v="0"/>
    <s v="25/Dec/1986"/>
    <n v="9210.06"/>
    <x v="1"/>
    <s v="tier - 3"/>
    <x v="14"/>
    <n v="37"/>
  </r>
  <r>
    <s v="Id1222"/>
    <s v="Jaswell"/>
    <n v="19.95"/>
    <n v="6.24"/>
    <s v="Yes"/>
    <x v="0"/>
    <x v="0"/>
    <n v="0"/>
    <x v="1"/>
    <x v="2"/>
    <x v="1"/>
    <s v="10/Sep/1976"/>
    <n v="9193.84"/>
    <x v="1"/>
    <s v="tier - 1"/>
    <x v="1"/>
    <n v="48"/>
  </r>
  <r>
    <s v="Id1223"/>
    <s v="Phillips-Cook"/>
    <n v="21.3"/>
    <n v="10.42"/>
    <s v="No"/>
    <x v="0"/>
    <x v="0"/>
    <n v="2"/>
    <x v="1"/>
    <x v="2"/>
    <x v="0"/>
    <s v="25/Dec/1973"/>
    <n v="9182.17"/>
    <x v="1"/>
    <s v="tier - 3"/>
    <x v="3"/>
    <n v="50"/>
  </r>
  <r>
    <s v="Id1224"/>
    <s v="Clark"/>
    <n v="31.635000000000002"/>
    <n v="11.11"/>
    <s v="No"/>
    <x v="0"/>
    <x v="0"/>
    <n v="0"/>
    <x v="1"/>
    <x v="0"/>
    <x v="0"/>
    <s v="29/Dec/1971"/>
    <n v="9174.14"/>
    <x v="2"/>
    <s v="tier - 1"/>
    <x v="1"/>
    <n v="52"/>
  </r>
  <r>
    <s v="Id1225"/>
    <s v="Wang"/>
    <n v="23.9"/>
    <n v="7.67"/>
    <s v="Yes"/>
    <x v="0"/>
    <x v="0"/>
    <n v="2"/>
    <x v="1"/>
    <x v="2"/>
    <x v="0"/>
    <s v="24/Oct/1970"/>
    <n v="9171.75"/>
    <x v="1"/>
    <s v="tier - 2"/>
    <x v="1"/>
    <n v="54"/>
  </r>
  <r>
    <s v="Id1226"/>
    <s v="Desruisseaux"/>
    <n v="34.15"/>
    <n v="6.15"/>
    <s v="No"/>
    <x v="0"/>
    <x v="0"/>
    <n v="0"/>
    <x v="1"/>
    <x v="0"/>
    <x v="1"/>
    <s v="23/Aug/1990"/>
    <n v="9159.51"/>
    <x v="1"/>
    <s v="tier - 2"/>
    <x v="14"/>
    <n v="34"/>
  </r>
  <r>
    <s v="Id1227"/>
    <s v="Ripp"/>
    <n v="28.71"/>
    <n v="5.71"/>
    <s v="No"/>
    <x v="0"/>
    <x v="0"/>
    <n v="0"/>
    <x v="1"/>
    <x v="1"/>
    <x v="1"/>
    <s v="8/Dec/1982"/>
    <n v="9147.5"/>
    <x v="1"/>
    <s v="tier - 1"/>
    <x v="1"/>
    <n v="41"/>
  </r>
  <r>
    <s v="Id1228"/>
    <s v="Harris"/>
    <n v="36.700000000000003"/>
    <n v="8.6999999999999993"/>
    <s v="Yes"/>
    <x v="0"/>
    <x v="0"/>
    <n v="2"/>
    <x v="1"/>
    <x v="0"/>
    <x v="0"/>
    <s v="18/Oct/1970"/>
    <n v="9144.57"/>
    <x v="2"/>
    <s v="tier - 2"/>
    <x v="3"/>
    <n v="54"/>
  </r>
  <r>
    <s v="Id1229"/>
    <s v="Shafer"/>
    <n v="34.1"/>
    <n v="9.0399999999999991"/>
    <s v="Yes"/>
    <x v="0"/>
    <x v="0"/>
    <n v="2"/>
    <x v="1"/>
    <x v="0"/>
    <x v="0"/>
    <s v="12/Aug/1970"/>
    <n v="9140.9500000000007"/>
    <x v="2"/>
    <s v="tier - 3"/>
    <x v="0"/>
    <n v="54"/>
  </r>
  <r>
    <s v="Id1230"/>
    <s v="Hemesath"/>
    <n v="25.7"/>
    <n v="5.61"/>
    <s v="No"/>
    <x v="0"/>
    <x v="0"/>
    <n v="0"/>
    <x v="1"/>
    <x v="1"/>
    <x v="2"/>
    <s v="2/Dec/1977"/>
    <n v="9101.7999999999993"/>
    <x v="1"/>
    <s v="tier - 1"/>
    <x v="3"/>
    <n v="46"/>
  </r>
  <r>
    <s v="Id1231"/>
    <s v="Vinci"/>
    <n v="21.68"/>
    <n v="8.1199999999999992"/>
    <s v="No"/>
    <x v="0"/>
    <x v="0"/>
    <n v="0"/>
    <x v="1"/>
    <x v="2"/>
    <x v="0"/>
    <s v="9/Nov/1965"/>
    <n v="9095.94"/>
    <x v="2"/>
    <s v="tier - 1"/>
    <x v="3"/>
    <n v="59"/>
  </r>
  <r>
    <s v="Id1232"/>
    <s v="Diamond-Husmann"/>
    <n v="25.175000000000001"/>
    <n v="4.74"/>
    <s v="No"/>
    <x v="0"/>
    <x v="0"/>
    <n v="0"/>
    <x v="1"/>
    <x v="1"/>
    <x v="2"/>
    <s v="4/Nov/1977"/>
    <n v="9095.07"/>
    <x v="1"/>
    <s v="tier - 2"/>
    <x v="2"/>
    <n v="47"/>
  </r>
  <r>
    <s v="Id1233"/>
    <s v="Soto"/>
    <n v="44.77"/>
    <n v="4.0599999999999996"/>
    <s v="No"/>
    <x v="0"/>
    <x v="0"/>
    <n v="2"/>
    <x v="1"/>
    <x v="0"/>
    <x v="2"/>
    <s v="2/Dec/1972"/>
    <n v="9058.73"/>
    <x v="2"/>
    <s v="tier - 2"/>
    <x v="0"/>
    <n v="51"/>
  </r>
  <r>
    <s v="Id1234"/>
    <s v="Howard"/>
    <n v="37.07"/>
    <n v="5.69"/>
    <s v="No"/>
    <x v="0"/>
    <x v="0"/>
    <n v="2"/>
    <x v="1"/>
    <x v="0"/>
    <x v="2"/>
    <s v="7/Dec/1972"/>
    <n v="9048.0300000000007"/>
    <x v="1"/>
    <s v="tier - 2"/>
    <x v="0"/>
    <n v="51"/>
  </r>
  <r>
    <s v="Id1235"/>
    <s v="Patrick"/>
    <n v="39.799999999999997"/>
    <n v="5.66"/>
    <s v="No"/>
    <x v="0"/>
    <x v="1"/>
    <n v="1"/>
    <x v="1"/>
    <x v="0"/>
    <x v="2"/>
    <s v="1/Dec/1993"/>
    <n v="9010.2000000000007"/>
    <x v="1"/>
    <s v="tier - 3"/>
    <x v="12"/>
    <n v="30"/>
  </r>
  <r>
    <s v="Id1236"/>
    <s v="Dacko"/>
    <n v="26.36"/>
    <n v="4.32"/>
    <s v="No"/>
    <x v="0"/>
    <x v="1"/>
    <n v="1"/>
    <x v="1"/>
    <x v="1"/>
    <x v="2"/>
    <s v="16/Dec/1979"/>
    <n v="8998.43"/>
    <x v="1"/>
    <s v="tier - 1"/>
    <x v="15"/>
    <n v="44"/>
  </r>
  <r>
    <s v="Id1237"/>
    <s v="Glassey"/>
    <n v="29.925000000000001"/>
    <n v="8.2899999999999991"/>
    <s v="No"/>
    <x v="0"/>
    <x v="0"/>
    <n v="2"/>
    <x v="1"/>
    <x v="0"/>
    <x v="0"/>
    <s v="11/Oct/1973"/>
    <n v="8988.16"/>
    <x v="1"/>
    <s v="tier - 1"/>
    <x v="1"/>
    <n v="51"/>
  </r>
  <r>
    <s v="Id1238"/>
    <s v="Frechette"/>
    <n v="37.29"/>
    <n v="10.46"/>
    <s v="No"/>
    <x v="0"/>
    <x v="0"/>
    <n v="0"/>
    <x v="1"/>
    <x v="0"/>
    <x v="0"/>
    <s v="21/Jul/1974"/>
    <n v="8978.19"/>
    <x v="1"/>
    <s v="tier - 2"/>
    <x v="0"/>
    <n v="50"/>
  </r>
  <r>
    <s v="Id1239"/>
    <s v="Benitez"/>
    <n v="30.2"/>
    <n v="11.96"/>
    <s v="No"/>
    <x v="0"/>
    <x v="0"/>
    <n v="0"/>
    <x v="1"/>
    <x v="0"/>
    <x v="0"/>
    <s v="8/Sep/1974"/>
    <n v="8968.33"/>
    <x v="2"/>
    <s v="tier - 2"/>
    <x v="3"/>
    <n v="50"/>
  </r>
  <r>
    <s v="Id1240"/>
    <s v="Gauthier"/>
    <n v="24.225000000000001"/>
    <n v="4.25"/>
    <s v="Yes"/>
    <x v="0"/>
    <x v="1"/>
    <n v="1"/>
    <x v="1"/>
    <x v="2"/>
    <x v="2"/>
    <s v="15/Jul/1983"/>
    <n v="8965.7999999999993"/>
    <x v="1"/>
    <s v="tier - 3"/>
    <x v="1"/>
    <n v="41"/>
  </r>
  <r>
    <s v="Id1241"/>
    <s v="Fazioli"/>
    <n v="31.445"/>
    <n v="8.33"/>
    <s v="No"/>
    <x v="0"/>
    <x v="0"/>
    <n v="0"/>
    <x v="1"/>
    <x v="0"/>
    <x v="0"/>
    <s v="17/Aug/1974"/>
    <n v="8964.06"/>
    <x v="2"/>
    <s v="tier - 2"/>
    <x v="4"/>
    <n v="50"/>
  </r>
  <r>
    <s v="Id1242"/>
    <s v="Chorney"/>
    <n v="38.880000000000003"/>
    <n v="4.29"/>
    <s v="No"/>
    <x v="0"/>
    <x v="0"/>
    <n v="1"/>
    <x v="1"/>
    <x v="0"/>
    <x v="2"/>
    <s v="27/Sep/1992"/>
    <n v="8954.99"/>
    <x v="1"/>
    <s v="tier - 3"/>
    <x v="12"/>
    <n v="32"/>
  </r>
  <r>
    <s v="Id1243"/>
    <s v="Dannenhauer"/>
    <n v="43.89"/>
    <n v="6.32"/>
    <s v="Yes"/>
    <x v="0"/>
    <x v="0"/>
    <n v="0"/>
    <x v="1"/>
    <x v="0"/>
    <x v="1"/>
    <s v="25/Dec/1976"/>
    <n v="8944.1200000000008"/>
    <x v="2"/>
    <s v="tier - 2"/>
    <x v="0"/>
    <n v="47"/>
  </r>
  <r>
    <s v="Id1244"/>
    <s v="McComb"/>
    <n v="25.6"/>
    <n v="5.65"/>
    <s v="No"/>
    <x v="0"/>
    <x v="0"/>
    <n v="2"/>
    <x v="1"/>
    <x v="1"/>
    <x v="2"/>
    <s v="6/Jun/1972"/>
    <n v="8932.08"/>
    <x v="1"/>
    <s v="tier - 1"/>
    <x v="3"/>
    <n v="52"/>
  </r>
  <r>
    <s v="Id1245"/>
    <s v="Blake"/>
    <n v="29.545000000000002"/>
    <n v="8.41"/>
    <s v="Yes"/>
    <x v="0"/>
    <x v="0"/>
    <n v="1"/>
    <x v="1"/>
    <x v="1"/>
    <x v="0"/>
    <s v="7/Jul/1975"/>
    <n v="8930.93"/>
    <x v="1"/>
    <s v="tier - 2"/>
    <x v="1"/>
    <n v="49"/>
  </r>
  <r>
    <s v="Id1246"/>
    <s v="Sambasivam"/>
    <n v="23.25"/>
    <n v="11.96"/>
    <s v="Yes"/>
    <x v="0"/>
    <x v="0"/>
    <n v="0"/>
    <x v="1"/>
    <x v="2"/>
    <x v="0"/>
    <s v="6/Sep/1967"/>
    <n v="8908.4699999999993"/>
    <x v="2"/>
    <s v="tier - 2"/>
    <x v="0"/>
    <n v="57"/>
  </r>
  <r>
    <s v="Id1247"/>
    <s v="Maina"/>
    <n v="43.95"/>
    <n v="5.17"/>
    <s v="Yes"/>
    <x v="0"/>
    <x v="1"/>
    <n v="1"/>
    <x v="1"/>
    <x v="0"/>
    <x v="2"/>
    <s v="28/Nov/1997"/>
    <n v="8906.14"/>
    <x v="1"/>
    <s v="tier - 2"/>
    <x v="1"/>
    <n v="26"/>
  </r>
  <r>
    <s v="Id1248"/>
    <s v="Keshian"/>
    <n v="21.85"/>
    <n v="8.76"/>
    <s v="No"/>
    <x v="0"/>
    <x v="0"/>
    <n v="0"/>
    <x v="1"/>
    <x v="2"/>
    <x v="0"/>
    <s v="16/Dec/1978"/>
    <n v="8891.14"/>
    <x v="1"/>
    <s v="tier - 3"/>
    <x v="6"/>
    <n v="45"/>
  </r>
  <r>
    <s v="Id1249"/>
    <s v="Maas"/>
    <n v="25.73"/>
    <n v="7.99"/>
    <s v="No"/>
    <x v="0"/>
    <x v="0"/>
    <n v="2"/>
    <x v="1"/>
    <x v="1"/>
    <x v="0"/>
    <s v="9/Sep/1973"/>
    <n v="8890.59"/>
    <x v="1"/>
    <s v="tier - 3"/>
    <x v="1"/>
    <n v="51"/>
  </r>
  <r>
    <s v="Id1250"/>
    <s v="Sinasac"/>
    <n v="32.229999999999997"/>
    <n v="8.59"/>
    <s v="No"/>
    <x v="0"/>
    <x v="0"/>
    <n v="0"/>
    <x v="1"/>
    <x v="0"/>
    <x v="0"/>
    <s v="18/Jun/1974"/>
    <n v="8871.15"/>
    <x v="1"/>
    <s v="tier - 3"/>
    <x v="0"/>
    <n v="50"/>
  </r>
  <r>
    <s v="Id1251"/>
    <s v="Van De Kamp"/>
    <n v="32.204999999999998"/>
    <n v="6.14"/>
    <s v="No"/>
    <x v="0"/>
    <x v="0"/>
    <n v="2"/>
    <x v="1"/>
    <x v="0"/>
    <x v="1"/>
    <s v="22/Nov/1972"/>
    <n v="8835.26"/>
    <x v="2"/>
    <s v="tier - 2"/>
    <x v="1"/>
    <n v="51"/>
  </r>
  <r>
    <s v="Id1252"/>
    <s v="Ruffo"/>
    <n v="26.41"/>
    <n v="4.08"/>
    <s v="No"/>
    <x v="0"/>
    <x v="0"/>
    <n v="2"/>
    <x v="1"/>
    <x v="1"/>
    <x v="2"/>
    <s v="14/Nov/1972"/>
    <n v="8827.2099999999991"/>
    <x v="2"/>
    <s v="tier - 1"/>
    <x v="1"/>
    <n v="51"/>
  </r>
  <r>
    <s v="Id1253"/>
    <s v="Long"/>
    <n v="30.2"/>
    <n v="6.25"/>
    <s v="Yes"/>
    <x v="0"/>
    <x v="0"/>
    <n v="0"/>
    <x v="1"/>
    <x v="0"/>
    <x v="1"/>
    <s v="14/Jul/1976"/>
    <n v="8825.09"/>
    <x v="1"/>
    <s v="tier - 3"/>
    <x v="3"/>
    <n v="48"/>
  </r>
  <r>
    <s v="Id1254"/>
    <s v="Rohde"/>
    <n v="31.26"/>
    <n v="5.94"/>
    <s v="Yes"/>
    <x v="0"/>
    <x v="0"/>
    <n v="1"/>
    <x v="1"/>
    <x v="0"/>
    <x v="1"/>
    <s v="22/Aug/1988"/>
    <n v="8824.27"/>
    <x v="1"/>
    <s v="tier - 1"/>
    <x v="15"/>
    <n v="36"/>
  </r>
  <r>
    <s v="Id1255"/>
    <s v="Bonzi"/>
    <n v="33.725000000000001"/>
    <n v="6.45"/>
    <s v="Yes"/>
    <x v="0"/>
    <x v="0"/>
    <n v="0"/>
    <x v="1"/>
    <x v="0"/>
    <x v="0"/>
    <s v="19/Oct/1976"/>
    <n v="8823.99"/>
    <x v="1"/>
    <s v="tier - 3"/>
    <x v="2"/>
    <n v="48"/>
  </r>
  <r>
    <s v="Id1256"/>
    <s v="Moore"/>
    <n v="28.9"/>
    <n v="5.74"/>
    <s v="Yes"/>
    <x v="0"/>
    <x v="0"/>
    <n v="0"/>
    <x v="1"/>
    <x v="1"/>
    <x v="1"/>
    <s v="14/Jun/1976"/>
    <n v="8823.2800000000007"/>
    <x v="1"/>
    <s v="tier - 1"/>
    <x v="3"/>
    <n v="48"/>
  </r>
  <r>
    <s v="Id1257"/>
    <s v="McGrane"/>
    <n v="45.69"/>
    <n v="4.43"/>
    <s v="Yes"/>
    <x v="0"/>
    <x v="0"/>
    <n v="0"/>
    <x v="1"/>
    <x v="0"/>
    <x v="2"/>
    <s v="7/Nov/2001"/>
    <n v="8821.8799999999992"/>
    <x v="1"/>
    <s v="tier - 3"/>
    <x v="8"/>
    <n v="23"/>
  </r>
  <r>
    <s v="Id1258"/>
    <s v="Stepnowski"/>
    <n v="21.03"/>
    <n v="6.5"/>
    <s v="No"/>
    <x v="0"/>
    <x v="0"/>
    <n v="0"/>
    <x v="1"/>
    <x v="2"/>
    <x v="0"/>
    <s v="29/Aug/1965"/>
    <n v="8800.49"/>
    <x v="2"/>
    <s v="tier - 2"/>
    <x v="0"/>
    <n v="59"/>
  </r>
  <r>
    <s v="Id1259"/>
    <s v="Merkle"/>
    <n v="37"/>
    <n v="8.75"/>
    <s v="No"/>
    <x v="0"/>
    <x v="0"/>
    <n v="0"/>
    <x v="1"/>
    <x v="0"/>
    <x v="0"/>
    <s v="18/Jun/1971"/>
    <n v="8798.59"/>
    <x v="1"/>
    <s v="tier - 1"/>
    <x v="3"/>
    <n v="53"/>
  </r>
  <r>
    <s v="Id1260"/>
    <s v="Schaefer"/>
    <n v="25.4"/>
    <n v="11.96"/>
    <s v="No"/>
    <x v="0"/>
    <x v="0"/>
    <n v="0"/>
    <x v="1"/>
    <x v="1"/>
    <x v="0"/>
    <s v="23/Aug/1971"/>
    <n v="8782.4699999999993"/>
    <x v="1"/>
    <s v="tier - 3"/>
    <x v="3"/>
    <n v="53"/>
  </r>
  <r>
    <s v="Id1261"/>
    <s v="Vigneron"/>
    <n v="32.299999999999997"/>
    <n v="10.54"/>
    <s v="No"/>
    <x v="0"/>
    <x v="0"/>
    <n v="0"/>
    <x v="1"/>
    <x v="0"/>
    <x v="0"/>
    <s v="6/Sep/1974"/>
    <n v="8765.25"/>
    <x v="1"/>
    <s v="tier - 3"/>
    <x v="1"/>
    <n v="50"/>
  </r>
  <r>
    <s v="Id1262"/>
    <s v="Mucci"/>
    <n v="23.94"/>
    <n v="4.54"/>
    <s v="Yes"/>
    <x v="0"/>
    <x v="1"/>
    <n v="1"/>
    <x v="1"/>
    <x v="2"/>
    <x v="2"/>
    <s v="9/Sep/1969"/>
    <n v="8760.1200000000008"/>
    <x v="1"/>
    <s v="tier - 1"/>
    <x v="0"/>
    <n v="55"/>
  </r>
  <r>
    <s v="Id1263"/>
    <s v="MacDonald"/>
    <n v="46.4"/>
    <n v="5.71"/>
    <s v="No"/>
    <x v="0"/>
    <x v="0"/>
    <n v="0"/>
    <x v="1"/>
    <x v="0"/>
    <x v="1"/>
    <s v="23/Aug/1999"/>
    <n v="8747.68"/>
    <x v="1"/>
    <s v="tier - 3"/>
    <x v="3"/>
    <n v="25"/>
  </r>
  <r>
    <s v="Id1264"/>
    <s v="Deng"/>
    <n v="40.375"/>
    <n v="6.25"/>
    <s v="Yes"/>
    <x v="0"/>
    <x v="0"/>
    <n v="0"/>
    <x v="1"/>
    <x v="0"/>
    <x v="1"/>
    <s v="17/Jun/1976"/>
    <n v="8733.23"/>
    <x v="1"/>
    <s v="tier - 3"/>
    <x v="1"/>
    <n v="48"/>
  </r>
  <r>
    <s v="Id1265"/>
    <s v="De Mata"/>
    <n v="28.7"/>
    <n v="9.4700000000000006"/>
    <s v="No"/>
    <x v="0"/>
    <x v="0"/>
    <n v="2"/>
    <x v="1"/>
    <x v="1"/>
    <x v="0"/>
    <s v="25/Jun/1973"/>
    <n v="8703.4599999999991"/>
    <x v="2"/>
    <s v="tier - 3"/>
    <x v="3"/>
    <n v="51"/>
  </r>
  <r>
    <s v="Id1266"/>
    <s v="Strickland"/>
    <n v="26.63"/>
    <n v="5.7"/>
    <s v="No"/>
    <x v="0"/>
    <x v="0"/>
    <n v="0"/>
    <x v="1"/>
    <x v="1"/>
    <x v="1"/>
    <s v="28/Oct/1980"/>
    <n v="8701.84"/>
    <x v="1"/>
    <s v="tier - 3"/>
    <x v="14"/>
    <n v="44"/>
  </r>
  <r>
    <s v="Id1267"/>
    <s v="Cheney"/>
    <n v="22.515000000000001"/>
    <n v="11.18"/>
    <s v="No"/>
    <x v="0"/>
    <x v="0"/>
    <n v="2"/>
    <x v="1"/>
    <x v="2"/>
    <x v="0"/>
    <s v="11/Oct/1973"/>
    <n v="8688.86"/>
    <x v="1"/>
    <s v="tier - 1"/>
    <x v="6"/>
    <n v="51"/>
  </r>
  <r>
    <s v="Id1268"/>
    <s v="Godoy"/>
    <n v="36.575000000000003"/>
    <n v="10.98"/>
    <s v="No"/>
    <x v="0"/>
    <x v="0"/>
    <n v="0"/>
    <x v="1"/>
    <x v="0"/>
    <x v="0"/>
    <s v="16/Aug/1974"/>
    <n v="8671.19"/>
    <x v="1"/>
    <s v="tier - 1"/>
    <x v="1"/>
    <n v="50"/>
  </r>
  <r>
    <s v="Id1269"/>
    <s v="Rider"/>
    <n v="23.66"/>
    <n v="5.1100000000000003"/>
    <s v="Yes"/>
    <x v="0"/>
    <x v="1"/>
    <n v="1"/>
    <x v="1"/>
    <x v="2"/>
    <x v="2"/>
    <s v="10/Aug/1969"/>
    <n v="8665.14"/>
    <x v="1"/>
    <s v="tier - 3"/>
    <x v="0"/>
    <n v="55"/>
  </r>
  <r>
    <s v="Id1270"/>
    <s v="Evans"/>
    <n v="18.62"/>
    <n v="10.24"/>
    <s v="No"/>
    <x v="0"/>
    <x v="0"/>
    <n v="0"/>
    <x v="1"/>
    <x v="2"/>
    <x v="0"/>
    <s v="21/Oct/1965"/>
    <n v="8665.09"/>
    <x v="2"/>
    <s v="tier - 2"/>
    <x v="1"/>
    <n v="59"/>
  </r>
  <r>
    <s v="Id1271"/>
    <s v="Anderson"/>
    <n v="19.190000000000001"/>
    <n v="7.71"/>
    <s v="Yes"/>
    <x v="0"/>
    <x v="0"/>
    <n v="1"/>
    <x v="1"/>
    <x v="2"/>
    <x v="0"/>
    <s v="3/Aug/1975"/>
    <n v="8627.5400000000009"/>
    <x v="1"/>
    <s v="tier - 2"/>
    <x v="6"/>
    <n v="49"/>
  </r>
  <r>
    <s v="Id1272"/>
    <s v="Walters"/>
    <n v="27.5"/>
    <n v="6.03"/>
    <s v="No"/>
    <x v="0"/>
    <x v="0"/>
    <n v="0"/>
    <x v="1"/>
    <x v="1"/>
    <x v="1"/>
    <s v="2/Sep/1977"/>
    <n v="8615.2999999999993"/>
    <x v="1"/>
    <s v="tier - 3"/>
    <x v="3"/>
    <n v="47"/>
  </r>
  <r>
    <s v="Id1273"/>
    <s v="Leboeuf"/>
    <n v="27.36"/>
    <n v="5.96"/>
    <s v="No"/>
    <x v="0"/>
    <x v="1"/>
    <n v="1"/>
    <x v="1"/>
    <x v="1"/>
    <x v="1"/>
    <s v="17/Jul/1979"/>
    <n v="8606.2199999999993"/>
    <x v="0"/>
    <s v="tier - 2"/>
    <x v="7"/>
    <n v="45"/>
  </r>
  <r>
    <s v="Id1274"/>
    <s v="Scheibel"/>
    <n v="20.350000000000001"/>
    <n v="4.16"/>
    <s v="No"/>
    <x v="0"/>
    <x v="0"/>
    <n v="0"/>
    <x v="1"/>
    <x v="2"/>
    <x v="2"/>
    <s v="15/Oct/1977"/>
    <n v="8605.36"/>
    <x v="1"/>
    <s v="tier - 2"/>
    <x v="0"/>
    <n v="47"/>
  </r>
  <r>
    <s v="Id1275"/>
    <s v="Ritter"/>
    <n v="24.035"/>
    <n v="6.11"/>
    <s v="No"/>
    <x v="0"/>
    <x v="0"/>
    <n v="0"/>
    <x v="1"/>
    <x v="2"/>
    <x v="1"/>
    <s v="12/Nov/1977"/>
    <n v="8604.48"/>
    <x v="2"/>
    <s v="tier - 2"/>
    <x v="4"/>
    <n v="47"/>
  </r>
  <r>
    <s v="Id1276"/>
    <s v="Deeg"/>
    <n v="23.56"/>
    <n v="5.97"/>
    <s v="No"/>
    <x v="0"/>
    <x v="0"/>
    <n v="0"/>
    <x v="1"/>
    <x v="2"/>
    <x v="1"/>
    <s v="24/Sep/1977"/>
    <n v="8603.82"/>
    <x v="1"/>
    <s v="tier - 1"/>
    <x v="9"/>
    <n v="47"/>
  </r>
  <r>
    <s v="Id1277"/>
    <s v="Pretot"/>
    <n v="27.17"/>
    <n v="10.81"/>
    <s v="No"/>
    <x v="0"/>
    <x v="0"/>
    <n v="2"/>
    <x v="1"/>
    <x v="1"/>
    <x v="0"/>
    <s v="11/Jul/1973"/>
    <n v="8601.33"/>
    <x v="1"/>
    <s v="tier - 1"/>
    <x v="0"/>
    <n v="51"/>
  </r>
  <r>
    <s v="Id1278"/>
    <s v="Willsey"/>
    <n v="34.32"/>
    <n v="5.7"/>
    <s v="Yes"/>
    <x v="0"/>
    <x v="1"/>
    <n v="1"/>
    <x v="1"/>
    <x v="0"/>
    <x v="1"/>
    <s v="25/Jul/1983"/>
    <n v="8596.83"/>
    <x v="1"/>
    <s v="tier - 3"/>
    <x v="0"/>
    <n v="41"/>
  </r>
  <r>
    <s v="Id1279"/>
    <s v="Roach"/>
    <n v="23.87"/>
    <n v="4.7699999999999996"/>
    <s v="Yes"/>
    <x v="0"/>
    <x v="1"/>
    <n v="1"/>
    <x v="1"/>
    <x v="2"/>
    <x v="2"/>
    <s v="30/Dec/1983"/>
    <n v="8582.2999999999993"/>
    <x v="1"/>
    <s v="tier - 1"/>
    <x v="0"/>
    <n v="40"/>
  </r>
  <r>
    <s v="Id1280"/>
    <s v="Jacobsen"/>
    <n v="30.15"/>
    <n v="4.25"/>
    <s v="No"/>
    <x v="0"/>
    <x v="0"/>
    <n v="1"/>
    <x v="1"/>
    <x v="0"/>
    <x v="2"/>
    <s v="11/Nov/1987"/>
    <n v="8573.2999999999993"/>
    <x v="1"/>
    <s v="tier - 2"/>
    <x v="14"/>
    <n v="37"/>
  </r>
  <r>
    <s v="Id1281"/>
    <s v="O'Hora"/>
    <n v="26.36"/>
    <n v="5.52"/>
    <s v="No"/>
    <x v="0"/>
    <x v="0"/>
    <n v="0"/>
    <x v="1"/>
    <x v="1"/>
    <x v="2"/>
    <s v="6/Dec/1982"/>
    <n v="8572.0400000000009"/>
    <x v="1"/>
    <s v="tier - 2"/>
    <x v="14"/>
    <n v="41"/>
  </r>
  <r>
    <s v="Id1282"/>
    <s v="Amato"/>
    <n v="45.32"/>
    <n v="6.53"/>
    <s v="Yes"/>
    <x v="0"/>
    <x v="0"/>
    <n v="1"/>
    <x v="1"/>
    <x v="0"/>
    <x v="0"/>
    <s v="26/Sep/1975"/>
    <n v="8569.86"/>
    <x v="1"/>
    <s v="tier - 3"/>
    <x v="0"/>
    <n v="49"/>
  </r>
  <r>
    <s v="Id1283"/>
    <s v="Reed"/>
    <n v="31.93"/>
    <n v="4.82"/>
    <s v="Yes"/>
    <x v="0"/>
    <x v="0"/>
    <n v="1"/>
    <x v="1"/>
    <x v="0"/>
    <x v="2"/>
    <s v="21/Sep/1988"/>
    <n v="8567.25"/>
    <x v="1"/>
    <s v="tier - 1"/>
    <x v="1"/>
    <n v="36"/>
  </r>
  <r>
    <s v="Id1284"/>
    <s v="Wegner"/>
    <n v="36"/>
    <n v="11.94"/>
    <s v="Yes"/>
    <x v="0"/>
    <x v="0"/>
    <n v="1"/>
    <x v="1"/>
    <x v="0"/>
    <x v="0"/>
    <s v="21/Aug/1975"/>
    <n v="8556.91"/>
    <x v="1"/>
    <s v="tier - 1"/>
    <x v="3"/>
    <n v="49"/>
  </r>
  <r>
    <s v="Id1285"/>
    <s v="Bokun"/>
    <n v="32"/>
    <n v="7.85"/>
    <s v="Yes"/>
    <x v="0"/>
    <x v="0"/>
    <n v="1"/>
    <x v="1"/>
    <x v="0"/>
    <x v="0"/>
    <s v="6/Aug/1975"/>
    <n v="8551.35"/>
    <x v="1"/>
    <s v="tier - 2"/>
    <x v="3"/>
    <n v="49"/>
  </r>
  <r>
    <s v="Id1286"/>
    <s v="Ainsley"/>
    <n v="29.37"/>
    <n v="8.01"/>
    <s v="Yes"/>
    <x v="0"/>
    <x v="0"/>
    <n v="1"/>
    <x v="1"/>
    <x v="1"/>
    <x v="0"/>
    <s v="12/Dec/1983"/>
    <n v="8547.69"/>
    <x v="1"/>
    <s v="tier - 1"/>
    <x v="0"/>
    <n v="40"/>
  </r>
  <r>
    <s v="Id1287"/>
    <s v="Foster"/>
    <n v="23.6"/>
    <n v="7.4"/>
    <s v="Yes"/>
    <x v="0"/>
    <x v="0"/>
    <n v="1"/>
    <x v="1"/>
    <x v="2"/>
    <x v="0"/>
    <s v="6/Nov/1975"/>
    <n v="8539.67"/>
    <x v="1"/>
    <s v="tier - 3"/>
    <x v="3"/>
    <n v="49"/>
  </r>
  <r>
    <s v="Id1288"/>
    <s v="Overpeck"/>
    <n v="33.155000000000001"/>
    <n v="8.3800000000000008"/>
    <s v="Yes"/>
    <x v="0"/>
    <x v="0"/>
    <n v="0"/>
    <x v="1"/>
    <x v="0"/>
    <x v="0"/>
    <s v="27/Dec/1981"/>
    <n v="8538.2900000000009"/>
    <x v="1"/>
    <s v="tier - 3"/>
    <x v="2"/>
    <n v="42"/>
  </r>
  <r>
    <s v="Id1289"/>
    <s v="Levine"/>
    <n v="24.32"/>
    <n v="11.56"/>
    <s v="Yes"/>
    <x v="0"/>
    <x v="0"/>
    <n v="1"/>
    <x v="1"/>
    <x v="2"/>
    <x v="0"/>
    <s v="24/Jul/1983"/>
    <n v="8534.67"/>
    <x v="1"/>
    <s v="tier - 3"/>
    <x v="2"/>
    <n v="41"/>
  </r>
  <r>
    <s v="Id1290"/>
    <s v="Jean"/>
    <n v="36.299999999999997"/>
    <n v="4.6100000000000003"/>
    <s v="No"/>
    <x v="0"/>
    <x v="0"/>
    <n v="0"/>
    <x v="1"/>
    <x v="0"/>
    <x v="2"/>
    <s v="26/Jul/1977"/>
    <n v="8527.5300000000007"/>
    <x v="1"/>
    <s v="tier - 2"/>
    <x v="0"/>
    <n v="47"/>
  </r>
  <r>
    <s v="Id1291"/>
    <s v="Wild"/>
    <n v="34.4"/>
    <n v="4.95"/>
    <s v="No"/>
    <x v="0"/>
    <x v="1"/>
    <n v="1"/>
    <x v="1"/>
    <x v="0"/>
    <x v="2"/>
    <s v="13/Aug/1979"/>
    <n v="8522"/>
    <x v="1"/>
    <s v="tier - 2"/>
    <x v="3"/>
    <n v="45"/>
  </r>
  <r>
    <s v="Id1292"/>
    <s v="Tabor"/>
    <n v="30.9"/>
    <n v="5.04"/>
    <s v="No"/>
    <x v="0"/>
    <x v="0"/>
    <n v="0"/>
    <x v="1"/>
    <x v="0"/>
    <x v="2"/>
    <s v="29/Dec/1977"/>
    <n v="8520.0300000000007"/>
    <x v="1"/>
    <s v="tier - 3"/>
    <x v="3"/>
    <n v="46"/>
  </r>
  <r>
    <s v="Id1293"/>
    <s v="Steffen"/>
    <n v="28.6"/>
    <n v="5.42"/>
    <s v="No"/>
    <x v="0"/>
    <x v="0"/>
    <n v="0"/>
    <x v="1"/>
    <x v="1"/>
    <x v="2"/>
    <s v="21/Jun/1977"/>
    <n v="8516.83"/>
    <x v="1"/>
    <s v="tier - 1"/>
    <x v="0"/>
    <n v="47"/>
  </r>
  <r>
    <s v="Id1294"/>
    <s v="Tadich"/>
    <n v="27.83"/>
    <n v="5.39"/>
    <s v="No"/>
    <x v="0"/>
    <x v="0"/>
    <n v="0"/>
    <x v="1"/>
    <x v="1"/>
    <x v="2"/>
    <s v="26/Dec/1977"/>
    <n v="8515.76"/>
    <x v="1"/>
    <s v="tier - 2"/>
    <x v="0"/>
    <n v="46"/>
  </r>
  <r>
    <s v="Id1295"/>
    <s v="Christenson"/>
    <n v="39.64"/>
    <n v="6"/>
    <s v="No"/>
    <x v="0"/>
    <x v="1"/>
    <n v="1"/>
    <x v="1"/>
    <x v="0"/>
    <x v="1"/>
    <s v="10/Nov/1993"/>
    <n v="8471.65"/>
    <x v="1"/>
    <s v="tier - 1"/>
    <x v="1"/>
    <n v="31"/>
  </r>
  <r>
    <s v="Id1296"/>
    <s v="Shell"/>
    <n v="38.479999999999997"/>
    <n v="6.02"/>
    <s v="No"/>
    <x v="0"/>
    <x v="0"/>
    <n v="1"/>
    <x v="1"/>
    <x v="0"/>
    <x v="1"/>
    <s v="9/Sep/1992"/>
    <n v="8466.35"/>
    <x v="1"/>
    <s v="tier - 2"/>
    <x v="1"/>
    <n v="32"/>
  </r>
  <r>
    <s v="Id1297"/>
    <s v="Rao"/>
    <n v="36.200000000000003"/>
    <n v="4.62"/>
    <s v="No"/>
    <x v="0"/>
    <x v="0"/>
    <n v="2"/>
    <x v="1"/>
    <x v="0"/>
    <x v="2"/>
    <s v="26/Dec/1972"/>
    <n v="8457.82"/>
    <x v="1"/>
    <s v="tier - 3"/>
    <x v="3"/>
    <n v="51"/>
  </r>
  <r>
    <s v="Id1298"/>
    <s v="Myers"/>
    <n v="27.13"/>
    <n v="5.59"/>
    <s v="No"/>
    <x v="0"/>
    <x v="0"/>
    <n v="1"/>
    <x v="1"/>
    <x v="1"/>
    <x v="2"/>
    <s v="19/Jun/1984"/>
    <n v="8450.82"/>
    <x v="1"/>
    <s v="tier - 2"/>
    <x v="15"/>
    <n v="40"/>
  </r>
  <r>
    <s v="Id1299"/>
    <s v="McLean"/>
    <n v="20.75"/>
    <n v="5.18"/>
    <s v="Yes"/>
    <x v="0"/>
    <x v="0"/>
    <n v="2"/>
    <x v="1"/>
    <x v="2"/>
    <x v="2"/>
    <s v="12/Jun/1966"/>
    <n v="8448.66"/>
    <x v="2"/>
    <s v="tier - 1"/>
    <x v="0"/>
    <n v="58"/>
  </r>
  <r>
    <s v="Id1300"/>
    <s v="Gomez"/>
    <n v="26.6"/>
    <n v="6.29"/>
    <s v="No"/>
    <x v="0"/>
    <x v="0"/>
    <n v="2"/>
    <x v="1"/>
    <x v="1"/>
    <x v="1"/>
    <s v="4/Sep/1972"/>
    <n v="8444.4699999999993"/>
    <x v="2"/>
    <s v="tier - 1"/>
    <x v="3"/>
    <n v="52"/>
  </r>
  <r>
    <s v="Id1301"/>
    <s v="Hemingway"/>
    <n v="25.3"/>
    <n v="4.49"/>
    <s v="No"/>
    <x v="0"/>
    <x v="0"/>
    <n v="2"/>
    <x v="1"/>
    <x v="1"/>
    <x v="2"/>
    <s v="9/Sep/1972"/>
    <n v="8442.67"/>
    <x v="1"/>
    <s v="tier - 3"/>
    <x v="0"/>
    <n v="52"/>
  </r>
  <r>
    <s v="Id1302"/>
    <s v="Pett"/>
    <n v="18.84"/>
    <n v="11.82"/>
    <s v="Yes"/>
    <x v="0"/>
    <x v="1"/>
    <n v="1"/>
    <x v="1"/>
    <x v="2"/>
    <x v="0"/>
    <s v="24/Sep/1963"/>
    <n v="8440.0499999999993"/>
    <x v="2"/>
    <s v="tier - 2"/>
    <x v="0"/>
    <n v="61"/>
  </r>
  <r>
    <s v="Id1303"/>
    <s v="Meingast"/>
    <n v="19.57"/>
    <n v="7.41"/>
    <s v="Yes"/>
    <x v="0"/>
    <x v="0"/>
    <n v="1"/>
    <x v="1"/>
    <x v="2"/>
    <x v="0"/>
    <s v="28/Sep/1975"/>
    <n v="8428.07"/>
    <x v="2"/>
    <s v="tier - 2"/>
    <x v="1"/>
    <n v="49"/>
  </r>
  <r>
    <s v="Id1304"/>
    <s v="McCarthy"/>
    <n v="30.495000000000001"/>
    <n v="5.97"/>
    <s v="No"/>
    <x v="0"/>
    <x v="0"/>
    <n v="0"/>
    <x v="1"/>
    <x v="0"/>
    <x v="1"/>
    <s v="4/Sep/1977"/>
    <n v="8413.4599999999991"/>
    <x v="2"/>
    <s v="tier - 1"/>
    <x v="1"/>
    <n v="47"/>
  </r>
  <r>
    <s v="Id1305"/>
    <s v="Boyle"/>
    <n v="30.114999999999998"/>
    <n v="5.74"/>
    <s v="No"/>
    <x v="0"/>
    <x v="1"/>
    <n v="1"/>
    <x v="1"/>
    <x v="0"/>
    <x v="1"/>
    <s v="11/Jun/1979"/>
    <n v="8410.0499999999993"/>
    <x v="1"/>
    <s v="tier - 2"/>
    <x v="1"/>
    <n v="45"/>
  </r>
  <r>
    <s v="Id1306"/>
    <s v="Gundersen"/>
    <n v="24.78"/>
    <n v="9.85"/>
    <s v="No"/>
    <x v="0"/>
    <x v="0"/>
    <n v="0"/>
    <x v="1"/>
    <x v="2"/>
    <x v="0"/>
    <s v="18/Sep/1971"/>
    <n v="8400.01"/>
    <x v="1"/>
    <s v="tier - 3"/>
    <x v="0"/>
    <n v="53"/>
  </r>
  <r>
    <s v="Id1307"/>
    <s v="Wolswinkel"/>
    <n v="24.77"/>
    <n v="7.59"/>
    <s v="No"/>
    <x v="0"/>
    <x v="0"/>
    <n v="0"/>
    <x v="1"/>
    <x v="2"/>
    <x v="0"/>
    <s v="4/Sep/1971"/>
    <n v="8396.6200000000008"/>
    <x v="1"/>
    <s v="tier - 3"/>
    <x v="0"/>
    <n v="53"/>
  </r>
  <r>
    <s v="Id1308"/>
    <s v="Bomberger"/>
    <n v="16.579999999999998"/>
    <n v="6.98"/>
    <s v="Yes"/>
    <x v="0"/>
    <x v="1"/>
    <n v="1"/>
    <x v="1"/>
    <x v="3"/>
    <x v="0"/>
    <s v="21/Sep/1963"/>
    <n v="8355.5400000000009"/>
    <x v="2"/>
    <s v="tier - 3"/>
    <x v="1"/>
    <n v="61"/>
  </r>
  <r>
    <s v="Id1309"/>
    <s v="Roy"/>
    <n v="38.17"/>
    <n v="4.7300000000000004"/>
    <s v="Yes"/>
    <x v="0"/>
    <x v="0"/>
    <n v="0"/>
    <x v="1"/>
    <x v="0"/>
    <x v="2"/>
    <s v="12/Jun/1976"/>
    <n v="8347.16"/>
    <x v="1"/>
    <s v="tier - 1"/>
    <x v="0"/>
    <n v="48"/>
  </r>
  <r>
    <s v="Id1310"/>
    <s v="Lapierre"/>
    <n v="39.424999999999997"/>
    <n v="4.76"/>
    <s v="Yes"/>
    <x v="0"/>
    <x v="0"/>
    <n v="0"/>
    <x v="1"/>
    <x v="0"/>
    <x v="2"/>
    <s v="7/Jul/1976"/>
    <n v="8342.91"/>
    <x v="2"/>
    <s v="tier - 1"/>
    <x v="4"/>
    <n v="48"/>
  </r>
  <r>
    <s v="Id1311"/>
    <s v="Beaty"/>
    <n v="33.44"/>
    <n v="6.24"/>
    <s v="Yes"/>
    <x v="0"/>
    <x v="0"/>
    <n v="0"/>
    <x v="1"/>
    <x v="0"/>
    <x v="1"/>
    <s v="20/Jul/1976"/>
    <n v="8334.59"/>
    <x v="2"/>
    <s v="tier - 2"/>
    <x v="4"/>
    <n v="48"/>
  </r>
  <r>
    <s v="Id1312"/>
    <s v="Hammer"/>
    <n v="33.344999999999999"/>
    <n v="5.44"/>
    <s v="Yes"/>
    <x v="0"/>
    <x v="0"/>
    <n v="0"/>
    <x v="1"/>
    <x v="0"/>
    <x v="2"/>
    <s v="12/Jul/1976"/>
    <n v="8334.4599999999991"/>
    <x v="2"/>
    <s v="tier - 2"/>
    <x v="4"/>
    <n v="48"/>
  </r>
  <r>
    <s v="Id1313"/>
    <s v="Randolph"/>
    <n v="38.79"/>
    <n v="5.08"/>
    <s v="No"/>
    <x v="0"/>
    <x v="1"/>
    <n v="1"/>
    <x v="1"/>
    <x v="0"/>
    <x v="2"/>
    <s v="22/Jun/1993"/>
    <n v="8314.65"/>
    <x v="1"/>
    <s v="tier - 1"/>
    <x v="1"/>
    <n v="31"/>
  </r>
  <r>
    <s v="Id1314"/>
    <s v="Masterson"/>
    <n v="30.684999999999999"/>
    <n v="4.87"/>
    <s v="No"/>
    <x v="0"/>
    <x v="1"/>
    <n v="1"/>
    <x v="1"/>
    <x v="0"/>
    <x v="2"/>
    <s v="7/Aug/1979"/>
    <n v="8310.84"/>
    <x v="1"/>
    <s v="tier - 2"/>
    <x v="1"/>
    <n v="45"/>
  </r>
  <r>
    <s v="Id1315"/>
    <s v="Friess"/>
    <n v="22.135000000000002"/>
    <n v="8.17"/>
    <s v="No"/>
    <x v="0"/>
    <x v="0"/>
    <n v="0"/>
    <x v="1"/>
    <x v="2"/>
    <x v="0"/>
    <s v="26/Jun/1978"/>
    <n v="8302.5400000000009"/>
    <x v="2"/>
    <s v="tier - 3"/>
    <x v="4"/>
    <n v="46"/>
  </r>
  <r>
    <s v="Id1316"/>
    <s v="Mantoni"/>
    <n v="33.33"/>
    <n v="7.61"/>
    <s v="No"/>
    <x v="0"/>
    <x v="0"/>
    <n v="0"/>
    <x v="1"/>
    <x v="0"/>
    <x v="0"/>
    <s v="6/Jun/1974"/>
    <n v="8283.68"/>
    <x v="1"/>
    <s v="tier - 3"/>
    <x v="0"/>
    <n v="50"/>
  </r>
  <r>
    <s v="Id1317"/>
    <s v="Bodeen"/>
    <n v="31.13"/>
    <n v="10.1"/>
    <s v="No"/>
    <x v="0"/>
    <x v="0"/>
    <n v="0"/>
    <x v="1"/>
    <x v="0"/>
    <x v="0"/>
    <s v="22/Dec/1974"/>
    <n v="8280.6200000000008"/>
    <x v="1"/>
    <s v="tier - 2"/>
    <x v="0"/>
    <n v="49"/>
  </r>
  <r>
    <s v="Id1318"/>
    <s v="McPherson"/>
    <n v="28.9"/>
    <n v="11.24"/>
    <s v="No"/>
    <x v="0"/>
    <x v="0"/>
    <n v="0"/>
    <x v="1"/>
    <x v="1"/>
    <x v="0"/>
    <s v="26/Sep/1974"/>
    <n v="8277.52"/>
    <x v="1"/>
    <s v="tier - 2"/>
    <x v="3"/>
    <n v="50"/>
  </r>
  <r>
    <s v="Id1319"/>
    <s v="Palko"/>
    <n v="43.31"/>
    <n v="6.1"/>
    <s v="Yes"/>
    <x v="1"/>
    <x v="0"/>
    <n v="1"/>
    <x v="1"/>
    <x v="0"/>
    <x v="1"/>
    <s v="28/Nov/2000"/>
    <n v="8271.4599999999991"/>
    <x v="1"/>
    <s v="tier - 1"/>
    <x v="8"/>
    <n v="23"/>
  </r>
  <r>
    <s v="Id1320"/>
    <s v="Breathitt"/>
    <n v="22.8"/>
    <n v="6.98"/>
    <s v="No"/>
    <x v="0"/>
    <x v="0"/>
    <n v="0"/>
    <x v="1"/>
    <x v="2"/>
    <x v="0"/>
    <s v="5/Aug/1974"/>
    <n v="8269.0400000000009"/>
    <x v="1"/>
    <s v="tier - 1"/>
    <x v="3"/>
    <n v="50"/>
  </r>
  <r>
    <s v="Id1321"/>
    <s v="Evora"/>
    <n v="19.09"/>
    <n v="4"/>
    <s v="Yes"/>
    <x v="0"/>
    <x v="0"/>
    <n v="1"/>
    <x v="1"/>
    <x v="2"/>
    <x v="2"/>
    <s v="5/Sep/1964"/>
    <n v="8268"/>
    <x v="2"/>
    <s v="tier - 3"/>
    <x v="0"/>
    <n v="60"/>
  </r>
  <r>
    <s v="Id1322"/>
    <s v="Fischer"/>
    <n v="23.37"/>
    <n v="4.2300000000000004"/>
    <s v="No"/>
    <x v="0"/>
    <x v="0"/>
    <n v="0"/>
    <x v="1"/>
    <x v="2"/>
    <x v="2"/>
    <s v="27/Sep/1982"/>
    <n v="8252.2800000000007"/>
    <x v="1"/>
    <s v="tier - 2"/>
    <x v="2"/>
    <n v="42"/>
  </r>
  <r>
    <s v="Id1323"/>
    <s v="Deba"/>
    <n v="33.44"/>
    <n v="4.72"/>
    <s v="Yes"/>
    <x v="0"/>
    <x v="0"/>
    <n v="0"/>
    <x v="1"/>
    <x v="0"/>
    <x v="2"/>
    <s v="2/Sep/1976"/>
    <n v="8240.59"/>
    <x v="1"/>
    <s v="tier - 2"/>
    <x v="0"/>
    <n v="48"/>
  </r>
  <r>
    <s v="Id1324"/>
    <s v="Leloup"/>
    <n v="28.05"/>
    <n v="5.63"/>
    <s v="Yes"/>
    <x v="0"/>
    <x v="0"/>
    <n v="0"/>
    <x v="1"/>
    <x v="1"/>
    <x v="2"/>
    <s v="30/Jun/1976"/>
    <n v="8233.1"/>
    <x v="1"/>
    <s v="tier - 2"/>
    <x v="0"/>
    <n v="48"/>
  </r>
  <r>
    <s v="Id1325"/>
    <s v="Labare"/>
    <n v="27.72"/>
    <n v="5.83"/>
    <s v="Yes"/>
    <x v="0"/>
    <x v="0"/>
    <n v="0"/>
    <x v="1"/>
    <x v="1"/>
    <x v="1"/>
    <s v="3/Sep/1976"/>
    <n v="8232.64"/>
    <x v="1"/>
    <s v="tier - 3"/>
    <x v="0"/>
    <n v="48"/>
  </r>
  <r>
    <s v="Id1326"/>
    <s v="Arouca"/>
    <n v="29.81"/>
    <n v="9.23"/>
    <s v="No"/>
    <x v="0"/>
    <x v="0"/>
    <n v="0"/>
    <x v="1"/>
    <x v="1"/>
    <x v="0"/>
    <s v="30/Jun/1978"/>
    <n v="8219.2000000000007"/>
    <x v="1"/>
    <s v="tier - 2"/>
    <x v="0"/>
    <n v="46"/>
  </r>
  <r>
    <s v="Id1327"/>
    <s v="Reese"/>
    <n v="23.98"/>
    <n v="9.89"/>
    <s v="No"/>
    <x v="0"/>
    <x v="0"/>
    <n v="0"/>
    <x v="1"/>
    <x v="2"/>
    <x v="0"/>
    <s v="24/Oct/1978"/>
    <n v="8211.1"/>
    <x v="1"/>
    <s v="tier - 3"/>
    <x v="0"/>
    <n v="46"/>
  </r>
  <r>
    <s v="Id1328"/>
    <s v="McCloskey"/>
    <n v="17.34"/>
    <n v="12"/>
    <s v="No"/>
    <x v="0"/>
    <x v="0"/>
    <n v="0"/>
    <x v="1"/>
    <x v="3"/>
    <x v="0"/>
    <s v="23/Nov/1962"/>
    <n v="8188.12"/>
    <x v="2"/>
    <s v="tier - 3"/>
    <x v="0"/>
    <n v="61"/>
  </r>
  <r>
    <s v="Id1329"/>
    <s v="Tedsen"/>
    <n v="40.39"/>
    <n v="4.24"/>
    <s v="Yes"/>
    <x v="0"/>
    <x v="1"/>
    <n v="1"/>
    <x v="1"/>
    <x v="0"/>
    <x v="2"/>
    <s v="21/Oct/1997"/>
    <n v="8182.89"/>
    <x v="1"/>
    <s v="tier - 1"/>
    <x v="12"/>
    <n v="27"/>
  </r>
  <r>
    <s v="Id1330"/>
    <s v="Koehlinger"/>
    <n v="25.96"/>
    <n v="4.68"/>
    <s v="Yes"/>
    <x v="0"/>
    <x v="1"/>
    <n v="1"/>
    <x v="1"/>
    <x v="1"/>
    <x v="2"/>
    <s v="8/Jun/1983"/>
    <n v="8179.51"/>
    <x v="1"/>
    <s v="tier - 2"/>
    <x v="16"/>
    <n v="41"/>
  </r>
  <r>
    <s v="Id1331"/>
    <s v="Pielechaty"/>
    <n v="17.68"/>
    <n v="8.57"/>
    <s v="Yes"/>
    <x v="0"/>
    <x v="1"/>
    <n v="1"/>
    <x v="1"/>
    <x v="3"/>
    <x v="0"/>
    <s v="5/Nov/1963"/>
    <n v="8177.9"/>
    <x v="2"/>
    <s v="tier - 1"/>
    <x v="0"/>
    <n v="61"/>
  </r>
  <r>
    <s v="Id1332"/>
    <s v="Korhonen"/>
    <n v="30.875"/>
    <n v="4.0999999999999996"/>
    <s v="No"/>
    <x v="0"/>
    <x v="0"/>
    <n v="0"/>
    <x v="1"/>
    <x v="0"/>
    <x v="2"/>
    <s v="28/Jun/1982"/>
    <n v="8162.72"/>
    <x v="2"/>
    <s v="tier - 3"/>
    <x v="1"/>
    <n v="42"/>
  </r>
  <r>
    <s v="Id1333"/>
    <s v="Kehr"/>
    <n v="30.81"/>
    <n v="4.49"/>
    <s v="No"/>
    <x v="0"/>
    <x v="0"/>
    <n v="0"/>
    <x v="1"/>
    <x v="0"/>
    <x v="2"/>
    <s v="21/Jun/1990"/>
    <n v="8157.92"/>
    <x v="1"/>
    <s v="tier - 3"/>
    <x v="15"/>
    <n v="34"/>
  </r>
  <r>
    <s v="Id1334"/>
    <s v="Montagna"/>
    <n v="36.85"/>
    <n v="8.8000000000000007"/>
    <s v="No"/>
    <x v="0"/>
    <x v="0"/>
    <n v="2"/>
    <x v="1"/>
    <x v="0"/>
    <x v="0"/>
    <s v="3/Sep/1973"/>
    <n v="8125.78"/>
    <x v="1"/>
    <s v="tier - 2"/>
    <x v="0"/>
    <n v="51"/>
  </r>
  <r>
    <s v="Id1335"/>
    <s v="M√ºller"/>
    <n v="35.86"/>
    <n v="7.93"/>
    <s v="No"/>
    <x v="0"/>
    <x v="0"/>
    <n v="2"/>
    <x v="1"/>
    <x v="0"/>
    <x v="0"/>
    <s v="30/Aug/1973"/>
    <n v="8124.41"/>
    <x v="2"/>
    <s v="tier - 1"/>
    <x v="0"/>
    <n v="51"/>
  </r>
  <r>
    <s v="Id1336"/>
    <s v="Baker"/>
    <n v="30.3"/>
    <n v="9.4499999999999993"/>
    <s v="No"/>
    <x v="0"/>
    <x v="0"/>
    <n v="2"/>
    <x v="1"/>
    <x v="0"/>
    <x v="0"/>
    <s v="16/Dec/1973"/>
    <n v="8116.68"/>
    <x v="2"/>
    <s v="tier - 1"/>
    <x v="3"/>
    <n v="50"/>
  </r>
  <r>
    <s v="Id1337"/>
    <s v="Sidebottom"/>
    <n v="32.015000000000001"/>
    <n v="7.67"/>
    <s v="No"/>
    <x v="0"/>
    <x v="0"/>
    <n v="0"/>
    <x v="1"/>
    <x v="0"/>
    <x v="0"/>
    <s v="1/Sep/1978"/>
    <n v="8116.27"/>
    <x v="2"/>
    <s v="tier - 1"/>
    <x v="1"/>
    <n v="46"/>
  </r>
  <r>
    <s v="Id1338"/>
    <s v="Johnson"/>
    <n v="25.06"/>
    <n v="10.53"/>
    <s v="No"/>
    <x v="0"/>
    <x v="0"/>
    <n v="2"/>
    <x v="1"/>
    <x v="1"/>
    <x v="0"/>
    <s v="11/Oct/1973"/>
    <n v="8112.59"/>
    <x v="1"/>
    <s v="tier - 2"/>
    <x v="0"/>
    <n v="51"/>
  </r>
  <r>
    <s v="Id1339"/>
    <s v="Morris"/>
    <n v="18.829999999999998"/>
    <n v="10.08"/>
    <s v="Yes"/>
    <x v="0"/>
    <x v="0"/>
    <n v="0"/>
    <x v="1"/>
    <x v="2"/>
    <x v="0"/>
    <s v="10/Jun/1967"/>
    <n v="8091.3"/>
    <x v="2"/>
    <s v="tier - 1"/>
    <x v="1"/>
    <n v="57"/>
  </r>
  <r>
    <s v="Id1340"/>
    <s v="Chaisson"/>
    <n v="47.52"/>
    <n v="11.39"/>
    <s v="Yes"/>
    <x v="0"/>
    <x v="0"/>
    <n v="1"/>
    <x v="1"/>
    <x v="0"/>
    <x v="0"/>
    <s v="21/Dec/1975"/>
    <n v="8083.92"/>
    <x v="2"/>
    <s v="tier - 3"/>
    <x v="0"/>
    <n v="48"/>
  </r>
  <r>
    <s v="Id1341"/>
    <s v="Pigott"/>
    <n v="37.82"/>
    <n v="6.36"/>
    <s v="No"/>
    <x v="0"/>
    <x v="0"/>
    <n v="0"/>
    <x v="1"/>
    <x v="0"/>
    <x v="1"/>
    <s v="12/Oct/1994"/>
    <n v="8081.74"/>
    <x v="1"/>
    <s v="tier - 2"/>
    <x v="12"/>
    <n v="30"/>
  </r>
  <r>
    <s v="Id1342"/>
    <s v="Cochrane"/>
    <n v="44.16"/>
    <n v="5.31"/>
    <s v="Yes"/>
    <x v="0"/>
    <x v="0"/>
    <n v="0"/>
    <x v="1"/>
    <x v="0"/>
    <x v="2"/>
    <s v="28/Aug/2001"/>
    <n v="8081.26"/>
    <x v="1"/>
    <s v="tier - 2"/>
    <x v="1"/>
    <n v="23"/>
  </r>
  <r>
    <s v="Id1343"/>
    <s v="Armitage"/>
    <n v="37.049999999999997"/>
    <n v="4.74"/>
    <s v="No"/>
    <x v="0"/>
    <x v="1"/>
    <n v="1"/>
    <x v="1"/>
    <x v="0"/>
    <x v="2"/>
    <s v="7/Nov/1993"/>
    <n v="8077.41"/>
    <x v="1"/>
    <s v="tier - 1"/>
    <x v="12"/>
    <n v="31"/>
  </r>
  <r>
    <s v="Id1344"/>
    <s v="Shen"/>
    <n v="18.66"/>
    <n v="11.35"/>
    <s v="No"/>
    <x v="0"/>
    <x v="0"/>
    <n v="0"/>
    <x v="1"/>
    <x v="2"/>
    <x v="0"/>
    <s v="21/Oct/1965"/>
    <n v="8071.57"/>
    <x v="2"/>
    <s v="tier - 1"/>
    <x v="3"/>
    <n v="59"/>
  </r>
  <r>
    <s v="Id1345"/>
    <s v="O'Kelly"/>
    <n v="36.200000000000003"/>
    <n v="6.81"/>
    <s v="Yes"/>
    <x v="0"/>
    <x v="0"/>
    <n v="1"/>
    <x v="1"/>
    <x v="0"/>
    <x v="0"/>
    <s v="15/Dec/1975"/>
    <n v="8068.19"/>
    <x v="2"/>
    <s v="tier - 2"/>
    <x v="3"/>
    <n v="48"/>
  </r>
  <r>
    <s v="Id1346"/>
    <s v="Huff"/>
    <n v="18.87"/>
    <n v="8.06"/>
    <s v="No"/>
    <x v="0"/>
    <x v="0"/>
    <n v="0"/>
    <x v="1"/>
    <x v="2"/>
    <x v="0"/>
    <s v="11/Aug/1965"/>
    <n v="8067.83"/>
    <x v="2"/>
    <s v="tier - 1"/>
    <x v="0"/>
    <n v="59"/>
  </r>
  <r>
    <s v="Id1347"/>
    <s v="Dye"/>
    <n v="32.299999999999997"/>
    <n v="6.74"/>
    <s v="Yes"/>
    <x v="0"/>
    <x v="0"/>
    <n v="1"/>
    <x v="1"/>
    <x v="0"/>
    <x v="0"/>
    <s v="28/Jun/1975"/>
    <n v="8062.76"/>
    <x v="2"/>
    <s v="tier - 3"/>
    <x v="3"/>
    <n v="49"/>
  </r>
  <r>
    <s v="Id1348"/>
    <s v="Willard"/>
    <n v="22.64"/>
    <n v="6.54"/>
    <s v="Yes"/>
    <x v="0"/>
    <x v="0"/>
    <n v="2"/>
    <x v="1"/>
    <x v="2"/>
    <x v="0"/>
    <s v="12/Dec/1970"/>
    <n v="8062.31"/>
    <x v="1"/>
    <s v="tier - 1"/>
    <x v="0"/>
    <n v="53"/>
  </r>
  <r>
    <s v="Id1349"/>
    <s v="D'Addario"/>
    <n v="28.69"/>
    <n v="5.4"/>
    <s v="No"/>
    <x v="0"/>
    <x v="0"/>
    <n v="0"/>
    <x v="1"/>
    <x v="1"/>
    <x v="2"/>
    <s v="27/Dec/1982"/>
    <n v="8059.68"/>
    <x v="1"/>
    <s v="tier - 3"/>
    <x v="1"/>
    <n v="41"/>
  </r>
  <r>
    <s v="Id1350"/>
    <s v="Buchanan"/>
    <n v="28.16"/>
    <n v="5.58"/>
    <s v="Yes"/>
    <x v="0"/>
    <x v="0"/>
    <n v="0"/>
    <x v="1"/>
    <x v="1"/>
    <x v="2"/>
    <s v="28/Nov/1985"/>
    <n v="8059.06"/>
    <x v="1"/>
    <s v="tier - 3"/>
    <x v="1"/>
    <n v="38"/>
  </r>
  <r>
    <s v="Id1351"/>
    <s v="Clark"/>
    <n v="45.54"/>
    <n v="5.84"/>
    <s v="No"/>
    <x v="0"/>
    <x v="1"/>
    <n v="1"/>
    <x v="1"/>
    <x v="0"/>
    <x v="1"/>
    <s v="12/Dec/2003"/>
    <n v="8035.64"/>
    <x v="1"/>
    <s v="tier - 2"/>
    <x v="1"/>
    <n v="20"/>
  </r>
  <r>
    <s v="Id1352"/>
    <s v="Waterson"/>
    <n v="28.7"/>
    <n v="4.2"/>
    <s v="No"/>
    <x v="0"/>
    <x v="0"/>
    <n v="0"/>
    <x v="1"/>
    <x v="1"/>
    <x v="2"/>
    <s v="6/Nov/1977"/>
    <n v="8027.97"/>
    <x v="2"/>
    <s v="tier - 2"/>
    <x v="3"/>
    <n v="47"/>
  </r>
  <r>
    <s v="Id1353"/>
    <s v="Piras"/>
    <n v="27.74"/>
    <n v="6.06"/>
    <s v="Yes"/>
    <x v="0"/>
    <x v="0"/>
    <n v="0"/>
    <x v="1"/>
    <x v="1"/>
    <x v="1"/>
    <s v="20/Dec/1976"/>
    <n v="8026.67"/>
    <x v="1"/>
    <s v="tier - 2"/>
    <x v="1"/>
    <n v="47"/>
  </r>
  <r>
    <s v="Id1354"/>
    <s v="Olson"/>
    <n v="36.954999999999998"/>
    <n v="7.57"/>
    <s v="No"/>
    <x v="0"/>
    <x v="0"/>
    <n v="0"/>
    <x v="1"/>
    <x v="0"/>
    <x v="0"/>
    <s v="17/Jul/1978"/>
    <n v="8023.14"/>
    <x v="1"/>
    <s v="tier - 3"/>
    <x v="1"/>
    <n v="46"/>
  </r>
  <r>
    <s v="Id1355"/>
    <s v="Manfredi"/>
    <n v="30.69"/>
    <n v="6.15"/>
    <s v="No"/>
    <x v="0"/>
    <x v="0"/>
    <n v="0"/>
    <x v="1"/>
    <x v="0"/>
    <x v="1"/>
    <s v="3/Nov/1989"/>
    <n v="8021.11"/>
    <x v="1"/>
    <s v="tier - 1"/>
    <x v="1"/>
    <n v="35"/>
  </r>
  <r>
    <s v="Id1356"/>
    <s v="Landberg"/>
    <n v="24.984999999999999"/>
    <n v="4.5599999999999996"/>
    <s v="No"/>
    <x v="0"/>
    <x v="0"/>
    <n v="0"/>
    <x v="1"/>
    <x v="1"/>
    <x v="2"/>
    <s v="8/Nov/1980"/>
    <n v="8017.06"/>
    <x v="1"/>
    <s v="tier - 2"/>
    <x v="1"/>
    <n v="44"/>
  </r>
  <r>
    <s v="Id1357"/>
    <s v="Flynn"/>
    <n v="39.42"/>
    <n v="4.72"/>
    <s v="Yes"/>
    <x v="0"/>
    <x v="0"/>
    <n v="1"/>
    <x v="1"/>
    <x v="0"/>
    <x v="2"/>
    <s v="18/Sep/1995"/>
    <n v="8014.62"/>
    <x v="1"/>
    <s v="tier - 3"/>
    <x v="1"/>
    <n v="29"/>
  </r>
  <r>
    <s v="Id1358"/>
    <s v="Bishop"/>
    <n v="16.8"/>
    <n v="7.98"/>
    <s v="No"/>
    <x v="0"/>
    <x v="0"/>
    <n v="0"/>
    <x v="1"/>
    <x v="3"/>
    <x v="0"/>
    <s v="22/Aug/1962"/>
    <n v="8004.96"/>
    <x v="2"/>
    <s v="tier - 1"/>
    <x v="0"/>
    <n v="62"/>
  </r>
  <r>
    <s v="Id1359"/>
    <s v="Devitt"/>
    <n v="23.274999999999999"/>
    <n v="6.26"/>
    <s v="Yes"/>
    <x v="0"/>
    <x v="1"/>
    <n v="1"/>
    <x v="1"/>
    <x v="2"/>
    <x v="1"/>
    <s v="20/Aug/1983"/>
    <n v="7986.48"/>
    <x v="1"/>
    <s v="tier - 3"/>
    <x v="2"/>
    <n v="41"/>
  </r>
  <r>
    <s v="Id1360"/>
    <s v="Lynch"/>
    <n v="22.8"/>
    <n v="4.29"/>
    <s v="Yes"/>
    <x v="0"/>
    <x v="1"/>
    <n v="1"/>
    <x v="1"/>
    <x v="2"/>
    <x v="2"/>
    <s v="28/Aug/1983"/>
    <n v="7985.82"/>
    <x v="1"/>
    <s v="tier - 1"/>
    <x v="2"/>
    <n v="41"/>
  </r>
  <r>
    <s v="Id1361"/>
    <s v="Tramontano"/>
    <n v="24.3"/>
    <n v="5.43"/>
    <s v="No"/>
    <x v="0"/>
    <x v="0"/>
    <n v="2"/>
    <x v="1"/>
    <x v="2"/>
    <x v="2"/>
    <s v="23/Nov/1972"/>
    <n v="7980.34"/>
    <x v="1"/>
    <s v="tier - 2"/>
    <x v="0"/>
    <n v="51"/>
  </r>
  <r>
    <s v="Id1362"/>
    <s v="Davidson"/>
    <n v="25.13"/>
    <n v="8"/>
    <s v="Yes"/>
    <x v="0"/>
    <x v="0"/>
    <n v="1"/>
    <x v="1"/>
    <x v="1"/>
    <x v="0"/>
    <s v="10/Aug/1975"/>
    <n v="7966.81"/>
    <x v="1"/>
    <s v="tier - 2"/>
    <x v="0"/>
    <n v="49"/>
  </r>
  <r>
    <s v="Id1363"/>
    <s v="Burke"/>
    <n v="22.72"/>
    <n v="9.9600000000000009"/>
    <s v="Yes"/>
    <x v="0"/>
    <x v="0"/>
    <n v="2"/>
    <x v="1"/>
    <x v="2"/>
    <x v="0"/>
    <s v="19/Jun/1970"/>
    <n v="7958.13"/>
    <x v="1"/>
    <s v="tier - 2"/>
    <x v="0"/>
    <n v="54"/>
  </r>
  <r>
    <s v="Id1364"/>
    <s v="McGraw"/>
    <n v="32.6"/>
    <n v="6.8"/>
    <s v="Yes"/>
    <x v="0"/>
    <x v="0"/>
    <n v="0"/>
    <x v="1"/>
    <x v="0"/>
    <x v="0"/>
    <s v="28/Dec/1981"/>
    <n v="7954.52"/>
    <x v="1"/>
    <s v="tier - 2"/>
    <x v="3"/>
    <n v="42"/>
  </r>
  <r>
    <s v="Id1365"/>
    <s v="Fellure"/>
    <n v="17.28"/>
    <n v="6.22"/>
    <s v="Yes"/>
    <x v="0"/>
    <x v="0"/>
    <n v="2"/>
    <x v="1"/>
    <x v="3"/>
    <x v="1"/>
    <s v="9/Jul/1966"/>
    <n v="7953.72"/>
    <x v="2"/>
    <s v="tier - 3"/>
    <x v="1"/>
    <n v="58"/>
  </r>
  <r>
    <s v="Id1366"/>
    <s v="Sanford"/>
    <n v="27.92"/>
    <n v="5.79"/>
    <s v="No"/>
    <x v="0"/>
    <x v="0"/>
    <n v="1"/>
    <x v="1"/>
    <x v="1"/>
    <x v="1"/>
    <s v="29/Oct/1987"/>
    <n v="7948.22"/>
    <x v="1"/>
    <s v="tier - 3"/>
    <x v="15"/>
    <n v="37"/>
  </r>
  <r>
    <s v="Id1367"/>
    <s v="Wrenn"/>
    <n v="38.284999999999997"/>
    <n v="5.41"/>
    <s v="No"/>
    <x v="0"/>
    <x v="0"/>
    <n v="0"/>
    <x v="1"/>
    <x v="0"/>
    <x v="2"/>
    <s v="20/Jul/1977"/>
    <n v="7935.29"/>
    <x v="1"/>
    <s v="tier - 1"/>
    <x v="2"/>
    <n v="47"/>
  </r>
  <r>
    <s v="Id1368"/>
    <s v="Lindsey"/>
    <n v="16.48"/>
    <n v="11.05"/>
    <s v="No"/>
    <x v="0"/>
    <x v="0"/>
    <n v="0"/>
    <x v="1"/>
    <x v="3"/>
    <x v="0"/>
    <s v="10/Oct/1962"/>
    <n v="7896.41"/>
    <x v="2"/>
    <s v="tier - 2"/>
    <x v="0"/>
    <n v="62"/>
  </r>
  <r>
    <s v="Id1369"/>
    <s v="Krueger"/>
    <n v="38.57"/>
    <n v="6.27"/>
    <s v="No"/>
    <x v="0"/>
    <x v="0"/>
    <n v="0"/>
    <x v="1"/>
    <x v="0"/>
    <x v="1"/>
    <s v="17/Nov/1994"/>
    <n v="7851.85"/>
    <x v="1"/>
    <s v="tier - 3"/>
    <x v="1"/>
    <n v="29"/>
  </r>
  <r>
    <s v="Id1370"/>
    <s v="Babler"/>
    <n v="43.85"/>
    <n v="4.7699999999999996"/>
    <s v="Yes"/>
    <x v="0"/>
    <x v="0"/>
    <n v="0"/>
    <x v="1"/>
    <x v="0"/>
    <x v="2"/>
    <s v="5/Oct/2001"/>
    <n v="7844.8"/>
    <x v="1"/>
    <s v="tier - 2"/>
    <x v="1"/>
    <n v="23"/>
  </r>
  <r>
    <s v="Id1371"/>
    <s v="Brezenski"/>
    <n v="30.11"/>
    <n v="4.08"/>
    <s v="No"/>
    <x v="0"/>
    <x v="0"/>
    <n v="0"/>
    <x v="1"/>
    <x v="0"/>
    <x v="2"/>
    <s v="12/Oct/1989"/>
    <n v="7824.37"/>
    <x v="1"/>
    <s v="tier - 2"/>
    <x v="1"/>
    <n v="35"/>
  </r>
  <r>
    <s v="Id1372"/>
    <s v="Marschner"/>
    <n v="31.59"/>
    <n v="6.01"/>
    <s v="No"/>
    <x v="0"/>
    <x v="0"/>
    <n v="0"/>
    <x v="1"/>
    <x v="0"/>
    <x v="1"/>
    <s v="21/Dec/1991"/>
    <n v="7812.67"/>
    <x v="1"/>
    <s v="tier - 1"/>
    <x v="1"/>
    <n v="32"/>
  </r>
  <r>
    <s v="Id1373"/>
    <s v="King"/>
    <n v="40.15"/>
    <n v="11.84"/>
    <s v="No"/>
    <x v="0"/>
    <x v="0"/>
    <n v="0"/>
    <x v="1"/>
    <x v="0"/>
    <x v="0"/>
    <s v="9/Nov/1974"/>
    <n v="7804.16"/>
    <x v="1"/>
    <s v="tier - 3"/>
    <x v="0"/>
    <n v="50"/>
  </r>
  <r>
    <s v="Id1374"/>
    <s v="Montez"/>
    <n v="40.700000000000003"/>
    <n v="6.27"/>
    <s v="Yes"/>
    <x v="0"/>
    <x v="1"/>
    <n v="1"/>
    <x v="1"/>
    <x v="0"/>
    <x v="1"/>
    <s v="2/Dec/1997"/>
    <n v="7803.77"/>
    <x v="1"/>
    <s v="tier - 3"/>
    <x v="1"/>
    <n v="26"/>
  </r>
  <r>
    <s v="Id1375"/>
    <s v="Campbell"/>
    <n v="40.76"/>
    <n v="5.28"/>
    <s v="No"/>
    <x v="0"/>
    <x v="0"/>
    <n v="0"/>
    <x v="1"/>
    <x v="0"/>
    <x v="2"/>
    <s v="25/Dec/1999"/>
    <n v="7794.68"/>
    <x v="1"/>
    <s v="tier - 2"/>
    <x v="12"/>
    <n v="24"/>
  </r>
  <r>
    <s v="Id1376"/>
    <s v="Hurt"/>
    <n v="29.7"/>
    <n v="7.03"/>
    <s v="No"/>
    <x v="0"/>
    <x v="0"/>
    <n v="0"/>
    <x v="1"/>
    <x v="1"/>
    <x v="0"/>
    <s v="6/Dec/1974"/>
    <n v="7789.64"/>
    <x v="0"/>
    <s v="tier - 3"/>
    <x v="0"/>
    <n v="49"/>
  </r>
  <r>
    <s v="Id1377"/>
    <s v="Garey"/>
    <n v="40.58"/>
    <n v="5.32"/>
    <s v="Yes"/>
    <x v="0"/>
    <x v="1"/>
    <n v="1"/>
    <x v="1"/>
    <x v="0"/>
    <x v="2"/>
    <s v="21/Dec/1997"/>
    <n v="7763.06"/>
    <x v="1"/>
    <s v="tier - 1"/>
    <x v="1"/>
    <n v="26"/>
  </r>
  <r>
    <s v="Id1378"/>
    <s v="Reddy"/>
    <n v="33.06"/>
    <n v="9.59"/>
    <s v="Yes"/>
    <x v="0"/>
    <x v="0"/>
    <n v="0"/>
    <x v="1"/>
    <x v="0"/>
    <x v="0"/>
    <s v="30/Jun/1981"/>
    <n v="7749.16"/>
    <x v="1"/>
    <s v="tier - 1"/>
    <x v="1"/>
    <n v="43"/>
  </r>
  <r>
    <s v="Id1379"/>
    <s v="Mueller"/>
    <n v="26.62"/>
    <n v="6.15"/>
    <s v="Yes"/>
    <x v="0"/>
    <x v="0"/>
    <n v="0"/>
    <x v="1"/>
    <x v="1"/>
    <x v="1"/>
    <s v="12/Dec/1976"/>
    <n v="7742.11"/>
    <x v="2"/>
    <s v="tier - 2"/>
    <x v="0"/>
    <n v="47"/>
  </r>
  <r>
    <s v="Id1380"/>
    <s v="Julia"/>
    <n v="37.1"/>
    <n v="11.08"/>
    <s v="No"/>
    <x v="0"/>
    <x v="0"/>
    <n v="0"/>
    <x v="1"/>
    <x v="0"/>
    <x v="0"/>
    <s v="4/Sep/1978"/>
    <n v="7740.34"/>
    <x v="0"/>
    <s v="tier - 1"/>
    <x v="3"/>
    <n v="46"/>
  </r>
  <r>
    <s v="Id1381"/>
    <s v="Uribe"/>
    <n v="18.28"/>
    <n v="7.95"/>
    <s v="No"/>
    <x v="0"/>
    <x v="0"/>
    <n v="0"/>
    <x v="1"/>
    <x v="3"/>
    <x v="0"/>
    <s v="18/Jul/1965"/>
    <n v="7736.39"/>
    <x v="2"/>
    <s v="tier - 2"/>
    <x v="0"/>
    <n v="59"/>
  </r>
  <r>
    <s v="Id1382"/>
    <s v="Hand"/>
    <n v="35.814999999999998"/>
    <n v="6.23"/>
    <s v="No"/>
    <x v="0"/>
    <x v="0"/>
    <n v="0"/>
    <x v="1"/>
    <x v="0"/>
    <x v="1"/>
    <s v="29/Aug/1977"/>
    <n v="7731.86"/>
    <x v="1"/>
    <s v="tier - 3"/>
    <x v="1"/>
    <n v="47"/>
  </r>
  <r>
    <s v="Id1383"/>
    <s v="Petersen"/>
    <n v="30.69"/>
    <n v="6.5"/>
    <s v="No"/>
    <x v="0"/>
    <x v="0"/>
    <n v="0"/>
    <x v="1"/>
    <x v="0"/>
    <x v="0"/>
    <s v="4/Dec/1978"/>
    <n v="7731.43"/>
    <x v="2"/>
    <s v="tier - 2"/>
    <x v="0"/>
    <n v="45"/>
  </r>
  <r>
    <s v="Id1384"/>
    <s v="Mac-Thiong"/>
    <n v="26.125"/>
    <n v="5.22"/>
    <s v="No"/>
    <x v="0"/>
    <x v="0"/>
    <n v="0"/>
    <x v="1"/>
    <x v="1"/>
    <x v="2"/>
    <s v="10/Sep/1980"/>
    <n v="7729.65"/>
    <x v="2"/>
    <s v="tier - 1"/>
    <x v="4"/>
    <n v="44"/>
  </r>
  <r>
    <s v="Id1385"/>
    <s v="Walker"/>
    <n v="34.58"/>
    <n v="6.3"/>
    <s v="No"/>
    <x v="0"/>
    <x v="1"/>
    <n v="1"/>
    <x v="1"/>
    <x v="0"/>
    <x v="1"/>
    <s v="2/Jun/1979"/>
    <n v="7727.25"/>
    <x v="1"/>
    <s v="tier - 3"/>
    <x v="1"/>
    <n v="45"/>
  </r>
  <r>
    <s v="Id1386"/>
    <s v="Steidl"/>
    <n v="27.4"/>
    <n v="8.84"/>
    <s v="No"/>
    <x v="0"/>
    <x v="0"/>
    <n v="0"/>
    <x v="1"/>
    <x v="1"/>
    <x v="0"/>
    <s v="29/Dec/1978"/>
    <n v="7726.85"/>
    <x v="0"/>
    <s v="tier - 2"/>
    <x v="3"/>
    <n v="45"/>
  </r>
  <r>
    <s v="Id1387"/>
    <s v="Rose"/>
    <n v="27.53"/>
    <n v="4.1100000000000003"/>
    <s v="No"/>
    <x v="0"/>
    <x v="0"/>
    <n v="1"/>
    <x v="1"/>
    <x v="1"/>
    <x v="2"/>
    <s v="12/Jul/1987"/>
    <n v="7684.62"/>
    <x v="1"/>
    <s v="tier - 3"/>
    <x v="14"/>
    <n v="37"/>
  </r>
  <r>
    <s v="Id1388"/>
    <s v="Alderfer"/>
    <n v="33"/>
    <n v="4.57"/>
    <s v="No"/>
    <x v="0"/>
    <x v="0"/>
    <n v="0"/>
    <x v="1"/>
    <x v="0"/>
    <x v="2"/>
    <s v="18/Dec/1982"/>
    <n v="7682.67"/>
    <x v="1"/>
    <s v="tier - 1"/>
    <x v="0"/>
    <n v="41"/>
  </r>
  <r>
    <s v="Id1389"/>
    <s v="Ryland"/>
    <n v="25.78"/>
    <n v="11.06"/>
    <s v="Yes"/>
    <x v="0"/>
    <x v="0"/>
    <n v="0"/>
    <x v="1"/>
    <x v="1"/>
    <x v="0"/>
    <s v="19/Dec/1981"/>
    <n v="7681.17"/>
    <x v="1"/>
    <s v="tier - 2"/>
    <x v="16"/>
    <n v="42"/>
  </r>
  <r>
    <s v="Id1390"/>
    <s v="Bethea"/>
    <n v="22.66"/>
    <n v="10.68"/>
    <s v="No"/>
    <x v="0"/>
    <x v="0"/>
    <n v="0"/>
    <x v="1"/>
    <x v="2"/>
    <x v="0"/>
    <s v="11/Oct/1971"/>
    <n v="7680.92"/>
    <x v="1"/>
    <s v="tier - 1"/>
    <x v="0"/>
    <n v="53"/>
  </r>
  <r>
    <s v="Id1391"/>
    <s v="Kelly"/>
    <n v="38.81"/>
    <n v="6.14"/>
    <s v="Yes"/>
    <x v="0"/>
    <x v="0"/>
    <n v="1"/>
    <x v="1"/>
    <x v="0"/>
    <x v="1"/>
    <s v="13/Sep/1995"/>
    <n v="7676.4"/>
    <x v="1"/>
    <s v="tier - 1"/>
    <x v="1"/>
    <n v="29"/>
  </r>
  <r>
    <s v="Id1392"/>
    <s v="Blois"/>
    <n v="38.51"/>
    <n v="5.45"/>
    <s v="Yes"/>
    <x v="0"/>
    <x v="0"/>
    <n v="0"/>
    <x v="1"/>
    <x v="0"/>
    <x v="2"/>
    <s v="24/Nov/1996"/>
    <n v="7670.75"/>
    <x v="1"/>
    <s v="tier - 2"/>
    <x v="13"/>
    <n v="27"/>
  </r>
  <r>
    <s v="Id1393"/>
    <s v="Dayton"/>
    <n v="22.98"/>
    <n v="6.14"/>
    <s v="Yes"/>
    <x v="0"/>
    <x v="0"/>
    <n v="0"/>
    <x v="1"/>
    <x v="2"/>
    <x v="1"/>
    <s v="9/Oct/1976"/>
    <n v="7662.47"/>
    <x v="1"/>
    <s v="tier - 1"/>
    <x v="3"/>
    <n v="48"/>
  </r>
  <r>
    <s v="Id1394"/>
    <s v="Cloud"/>
    <n v="15.65"/>
    <n v="7.85"/>
    <s v="No"/>
    <x v="0"/>
    <x v="0"/>
    <n v="0"/>
    <x v="1"/>
    <x v="3"/>
    <x v="0"/>
    <s v="27/Dec/1965"/>
    <n v="7657.69"/>
    <x v="2"/>
    <s v="tier - 3"/>
    <x v="1"/>
    <n v="58"/>
  </r>
  <r>
    <s v="Id1395"/>
    <s v="Betournay"/>
    <n v="39.97"/>
    <n v="4.09"/>
    <s v="No"/>
    <x v="0"/>
    <x v="0"/>
    <n v="1"/>
    <x v="1"/>
    <x v="0"/>
    <x v="2"/>
    <s v="30/Sep/1998"/>
    <n v="7652.26"/>
    <x v="1"/>
    <s v="tier - 3"/>
    <x v="8"/>
    <n v="26"/>
  </r>
  <r>
    <s v="Id1396"/>
    <s v="Temple"/>
    <n v="37.22"/>
    <n v="4.62"/>
    <s v="No"/>
    <x v="0"/>
    <x v="1"/>
    <n v="1"/>
    <x v="1"/>
    <x v="0"/>
    <x v="2"/>
    <s v="10/Aug/1993"/>
    <n v="7650.8"/>
    <x v="1"/>
    <s v="tier - 2"/>
    <x v="1"/>
    <n v="31"/>
  </r>
  <r>
    <s v="Id1397"/>
    <s v="Rollie"/>
    <n v="41.325000000000003"/>
    <n v="5.77"/>
    <s v="No"/>
    <x v="0"/>
    <x v="0"/>
    <n v="0"/>
    <x v="1"/>
    <x v="0"/>
    <x v="1"/>
    <s v="16/Oct/1980"/>
    <n v="7650.77"/>
    <x v="1"/>
    <s v="tier - 2"/>
    <x v="2"/>
    <n v="44"/>
  </r>
  <r>
    <s v="Id1398"/>
    <s v="Roybal"/>
    <n v="40.31"/>
    <n v="5.84"/>
    <s v="No"/>
    <x v="0"/>
    <x v="0"/>
    <n v="0"/>
    <x v="1"/>
    <x v="0"/>
    <x v="1"/>
    <s v="15/Jun/1999"/>
    <n v="7642.05"/>
    <x v="1"/>
    <s v="tier - 2"/>
    <x v="12"/>
    <n v="25"/>
  </r>
  <r>
    <s v="Id1399"/>
    <s v="Turgeon"/>
    <n v="29.48"/>
    <n v="4.91"/>
    <s v="No"/>
    <x v="0"/>
    <x v="0"/>
    <n v="0"/>
    <x v="1"/>
    <x v="1"/>
    <x v="2"/>
    <s v="24/Jul/1980"/>
    <n v="7640.31"/>
    <x v="1"/>
    <s v="tier - 1"/>
    <x v="0"/>
    <n v="44"/>
  </r>
  <r>
    <s v="Id1400"/>
    <s v="Deingenis"/>
    <n v="33.155000000000001"/>
    <n v="5.07"/>
    <s v="No"/>
    <x v="0"/>
    <x v="0"/>
    <n v="0"/>
    <x v="1"/>
    <x v="0"/>
    <x v="2"/>
    <s v="20/Jun/1980"/>
    <n v="7639.42"/>
    <x v="1"/>
    <s v="tier - 2"/>
    <x v="2"/>
    <n v="44"/>
  </r>
  <r>
    <s v="Id1401"/>
    <s v="Hodge"/>
    <n v="42.85"/>
    <n v="5.81"/>
    <s v="Yes"/>
    <x v="0"/>
    <x v="0"/>
    <n v="0"/>
    <x v="1"/>
    <x v="0"/>
    <x v="1"/>
    <s v="13/Dec/2001"/>
    <n v="7636.92"/>
    <x v="1"/>
    <s v="tier - 3"/>
    <x v="1"/>
    <n v="22"/>
  </r>
  <r>
    <s v="Id1402"/>
    <s v="Gibbs"/>
    <n v="32.340000000000003"/>
    <n v="11.2"/>
    <s v="No"/>
    <x v="0"/>
    <x v="0"/>
    <n v="0"/>
    <x v="1"/>
    <x v="0"/>
    <x v="0"/>
    <s v="24/Aug/1978"/>
    <n v="7633.72"/>
    <x v="1"/>
    <s v="tier - 1"/>
    <x v="0"/>
    <n v="46"/>
  </r>
  <r>
    <s v="Id1403"/>
    <s v="Trom"/>
    <n v="27.5"/>
    <n v="10.75"/>
    <s v="No"/>
    <x v="0"/>
    <x v="0"/>
    <n v="0"/>
    <x v="1"/>
    <x v="1"/>
    <x v="0"/>
    <s v="29/Nov/1978"/>
    <n v="7626.99"/>
    <x v="1"/>
    <s v="tier - 2"/>
    <x v="3"/>
    <n v="45"/>
  </r>
  <r>
    <s v="Id1404"/>
    <s v="Sizer"/>
    <n v="25.8"/>
    <n v="7.8"/>
    <s v="No"/>
    <x v="0"/>
    <x v="0"/>
    <n v="0"/>
    <x v="1"/>
    <x v="1"/>
    <x v="0"/>
    <s v="6/Nov/1978"/>
    <n v="7624.63"/>
    <x v="1"/>
    <s v="tier - 1"/>
    <x v="3"/>
    <n v="46"/>
  </r>
  <r>
    <s v="Id1405"/>
    <s v="Ellison"/>
    <n v="25"/>
    <n v="7.04"/>
    <s v="No"/>
    <x v="0"/>
    <x v="0"/>
    <n v="0"/>
    <x v="1"/>
    <x v="1"/>
    <x v="0"/>
    <s v="28/Nov/1978"/>
    <n v="7623.52"/>
    <x v="1"/>
    <s v="tier - 1"/>
    <x v="3"/>
    <n v="45"/>
  </r>
  <r>
    <s v="Id1406"/>
    <s v="Sulkowski"/>
    <n v="41.2"/>
    <n v="4.18"/>
    <s v="Yes"/>
    <x v="0"/>
    <x v="0"/>
    <n v="0"/>
    <x v="1"/>
    <x v="0"/>
    <x v="2"/>
    <s v="17/Sep/1996"/>
    <n v="7623.13"/>
    <x v="1"/>
    <s v="tier - 3"/>
    <x v="3"/>
    <n v="28"/>
  </r>
  <r>
    <s v="Id1407"/>
    <s v="Maringo"/>
    <n v="17.78"/>
    <n v="8.19"/>
    <s v="No"/>
    <x v="0"/>
    <x v="0"/>
    <n v="0"/>
    <x v="1"/>
    <x v="3"/>
    <x v="0"/>
    <s v="3/Jul/1968"/>
    <n v="7609.6"/>
    <x v="2"/>
    <s v="tier - 2"/>
    <x v="1"/>
    <n v="56"/>
  </r>
  <r>
    <s v="Id1408"/>
    <s v="Lattin"/>
    <n v="40.119999999999997"/>
    <n v="6.22"/>
    <s v="Yes"/>
    <x v="0"/>
    <x v="1"/>
    <n v="1"/>
    <x v="1"/>
    <x v="0"/>
    <x v="1"/>
    <s v="30/Sep/1997"/>
    <n v="7607.03"/>
    <x v="1"/>
    <s v="tier - 2"/>
    <x v="1"/>
    <n v="27"/>
  </r>
  <r>
    <s v="Id1409"/>
    <s v="Deblander"/>
    <n v="19.350000000000001"/>
    <n v="8.2200000000000006"/>
    <s v="Yes"/>
    <x v="0"/>
    <x v="0"/>
    <n v="0"/>
    <x v="1"/>
    <x v="2"/>
    <x v="0"/>
    <s v="17/Jul/1967"/>
    <n v="7585.62"/>
    <x v="2"/>
    <s v="tier - 2"/>
    <x v="0"/>
    <n v="57"/>
  </r>
  <r>
    <s v="Id1410"/>
    <s v="O'Neill"/>
    <n v="36.69"/>
    <n v="6.15"/>
    <s v="No"/>
    <x v="0"/>
    <x v="0"/>
    <n v="0"/>
    <x v="1"/>
    <x v="0"/>
    <x v="1"/>
    <s v="14/Aug/1994"/>
    <n v="7567.13"/>
    <x v="1"/>
    <s v="tier - 2"/>
    <x v="14"/>
    <n v="30"/>
  </r>
  <r>
    <s v="Id1411"/>
    <s v="Davis"/>
    <n v="28.51"/>
    <n v="5.65"/>
    <s v="Yes"/>
    <x v="0"/>
    <x v="0"/>
    <n v="1"/>
    <x v="1"/>
    <x v="1"/>
    <x v="2"/>
    <s v="15/Dec/1988"/>
    <n v="7538.52"/>
    <x v="1"/>
    <s v="tier - 2"/>
    <x v="1"/>
    <n v="35"/>
  </r>
  <r>
    <s v="Id1412"/>
    <s v="Stanek"/>
    <n v="30.21"/>
    <n v="5.5"/>
    <s v="No"/>
    <x v="0"/>
    <x v="0"/>
    <n v="1"/>
    <x v="1"/>
    <x v="0"/>
    <x v="2"/>
    <s v="22/Aug/1984"/>
    <n v="7537.16"/>
    <x v="1"/>
    <s v="tier - 2"/>
    <x v="1"/>
    <n v="40"/>
  </r>
  <r>
    <s v="Id1413"/>
    <s v="Harris"/>
    <n v="24.33"/>
    <n v="8"/>
    <s v="No"/>
    <x v="0"/>
    <x v="0"/>
    <n v="0"/>
    <x v="1"/>
    <x v="2"/>
    <x v="0"/>
    <s v="14/Dec/1978"/>
    <n v="7531.7"/>
    <x v="1"/>
    <s v="tier - 1"/>
    <x v="0"/>
    <n v="45"/>
  </r>
  <r>
    <s v="Id1414"/>
    <s v="Manning"/>
    <n v="19.855"/>
    <n v="5.71"/>
    <s v="Yes"/>
    <x v="0"/>
    <x v="0"/>
    <n v="0"/>
    <x v="1"/>
    <x v="2"/>
    <x v="1"/>
    <s v="10/Oct/1976"/>
    <n v="7526.71"/>
    <x v="2"/>
    <s v="tier - 1"/>
    <x v="1"/>
    <n v="48"/>
  </r>
  <r>
    <s v="Id1415"/>
    <s v="Barrera Munoz"/>
    <n v="25.364999999999998"/>
    <n v="11.71"/>
    <s v="No"/>
    <x v="0"/>
    <x v="0"/>
    <n v="0"/>
    <x v="1"/>
    <x v="1"/>
    <x v="0"/>
    <s v="18/Oct/1978"/>
    <n v="7518.03"/>
    <x v="1"/>
    <s v="tier - 3"/>
    <x v="1"/>
    <n v="46"/>
  </r>
  <r>
    <s v="Id1416"/>
    <s v="Schauwaers"/>
    <n v="29.6"/>
    <n v="6.17"/>
    <s v="Yes"/>
    <x v="0"/>
    <x v="1"/>
    <n v="1"/>
    <x v="1"/>
    <x v="1"/>
    <x v="1"/>
    <s v="10/Jul/1983"/>
    <n v="7512.27"/>
    <x v="2"/>
    <s v="tier - 2"/>
    <x v="3"/>
    <n v="41"/>
  </r>
  <r>
    <s v="Id1417"/>
    <s v="Hartman"/>
    <n v="39.43"/>
    <n v="6.1"/>
    <s v="Yes"/>
    <x v="0"/>
    <x v="1"/>
    <n v="1"/>
    <x v="1"/>
    <x v="0"/>
    <x v="1"/>
    <s v="28/Oct/1997"/>
    <n v="7504.3"/>
    <x v="1"/>
    <s v="tier - 1"/>
    <x v="1"/>
    <n v="27"/>
  </r>
  <r>
    <s v="Id1418"/>
    <s v="Fire"/>
    <n v="27.34"/>
    <n v="5.19"/>
    <s v="Yes"/>
    <x v="0"/>
    <x v="0"/>
    <n v="1"/>
    <x v="1"/>
    <x v="1"/>
    <x v="2"/>
    <s v="15/Dec/1988"/>
    <n v="7494.63"/>
    <x v="1"/>
    <s v="tier - 3"/>
    <x v="15"/>
    <n v="35"/>
  </r>
  <r>
    <s v="Id1419"/>
    <s v="Waliaula"/>
    <n v="39.01"/>
    <n v="5.37"/>
    <s v="Yes"/>
    <x v="0"/>
    <x v="0"/>
    <n v="0"/>
    <x v="1"/>
    <x v="0"/>
    <x v="2"/>
    <s v="14/Jun/1996"/>
    <n v="7487.38"/>
    <x v="1"/>
    <s v="tier - 3"/>
    <x v="1"/>
    <n v="28"/>
  </r>
  <r>
    <s v="Id1420"/>
    <s v="Blackshear"/>
    <n v="18.989999999999998"/>
    <n v="10.82"/>
    <s v="Yes"/>
    <x v="0"/>
    <x v="0"/>
    <n v="0"/>
    <x v="1"/>
    <x v="2"/>
    <x v="0"/>
    <s v="4/Aug/1967"/>
    <n v="7463.51"/>
    <x v="2"/>
    <s v="tier - 3"/>
    <x v="0"/>
    <n v="57"/>
  </r>
  <r>
    <s v="Id1421"/>
    <s v="Nettik"/>
    <n v="42.3"/>
    <n v="6.06"/>
    <s v="Yes"/>
    <x v="0"/>
    <x v="0"/>
    <n v="0"/>
    <x v="1"/>
    <x v="0"/>
    <x v="1"/>
    <s v="1/Jun/2001"/>
    <n v="7450.36"/>
    <x v="1"/>
    <s v="tier - 2"/>
    <x v="1"/>
    <n v="23"/>
  </r>
  <r>
    <s v="Id1422"/>
    <s v="Novales"/>
    <n v="39.805"/>
    <n v="5.91"/>
    <s v="No"/>
    <x v="0"/>
    <x v="0"/>
    <n v="0"/>
    <x v="1"/>
    <x v="0"/>
    <x v="1"/>
    <s v="30/Sep/1977"/>
    <n v="7448.4"/>
    <x v="2"/>
    <s v="tier - 3"/>
    <x v="6"/>
    <n v="47"/>
  </r>
  <r>
    <s v="Id1423"/>
    <s v="Rosauer"/>
    <n v="33.700000000000003"/>
    <n v="5.87"/>
    <s v="No"/>
    <x v="0"/>
    <x v="0"/>
    <n v="0"/>
    <x v="1"/>
    <x v="0"/>
    <x v="1"/>
    <s v="25/Sep/1977"/>
    <n v="7445.92"/>
    <x v="2"/>
    <s v="tier - 1"/>
    <x v="3"/>
    <n v="47"/>
  </r>
  <r>
    <s v="Id1424"/>
    <s v="Ryder"/>
    <n v="36.195"/>
    <n v="6.22"/>
    <s v="No"/>
    <x v="0"/>
    <x v="0"/>
    <n v="0"/>
    <x v="1"/>
    <x v="0"/>
    <x v="1"/>
    <s v="7/Jul/1980"/>
    <n v="7443.64"/>
    <x v="1"/>
    <s v="tier - 3"/>
    <x v="1"/>
    <n v="44"/>
  </r>
  <r>
    <s v="Id1425"/>
    <s v="Larsen"/>
    <n v="32.6"/>
    <n v="5.73"/>
    <s v="No"/>
    <x v="0"/>
    <x v="1"/>
    <n v="1"/>
    <x v="1"/>
    <x v="0"/>
    <x v="1"/>
    <s v="1/Sep/1979"/>
    <n v="7441.5"/>
    <x v="2"/>
    <s v="tier - 2"/>
    <x v="3"/>
    <n v="45"/>
  </r>
  <r>
    <s v="Id1426"/>
    <s v="Keate"/>
    <n v="30.2"/>
    <n v="5.7"/>
    <s v="No"/>
    <x v="0"/>
    <x v="0"/>
    <n v="0"/>
    <x v="1"/>
    <x v="0"/>
    <x v="1"/>
    <s v="25/Aug/1977"/>
    <n v="7441.05"/>
    <x v="2"/>
    <s v="tier - 2"/>
    <x v="3"/>
    <n v="47"/>
  </r>
  <r>
    <s v="Id1427"/>
    <s v="Williams"/>
    <n v="27.645"/>
    <n v="9.91"/>
    <s v="No"/>
    <x v="0"/>
    <x v="0"/>
    <n v="0"/>
    <x v="1"/>
    <x v="1"/>
    <x v="0"/>
    <s v="2/Dec/1978"/>
    <n v="7421.19"/>
    <x v="1"/>
    <s v="tier - 3"/>
    <x v="1"/>
    <n v="45"/>
  </r>
  <r>
    <s v="Id1428"/>
    <s v="Starosciak"/>
    <n v="26.41"/>
    <n v="11.4"/>
    <s v="No"/>
    <x v="0"/>
    <x v="0"/>
    <n v="0"/>
    <x v="1"/>
    <x v="1"/>
    <x v="0"/>
    <s v="12/Nov/1978"/>
    <n v="7419.48"/>
    <x v="1"/>
    <s v="tier - 2"/>
    <x v="1"/>
    <n v="46"/>
  </r>
  <r>
    <s v="Id1429"/>
    <s v="Smith"/>
    <n v="34.1"/>
    <n v="6.29"/>
    <s v="Yes"/>
    <x v="0"/>
    <x v="1"/>
    <n v="1"/>
    <x v="1"/>
    <x v="0"/>
    <x v="1"/>
    <s v="19/Sep/1983"/>
    <n v="7418.52"/>
    <x v="1"/>
    <s v="tier - 2"/>
    <x v="3"/>
    <n v="41"/>
  </r>
  <r>
    <s v="Id1430"/>
    <s v="Henderson"/>
    <n v="17.3"/>
    <n v="9.2799999999999994"/>
    <s v="No"/>
    <x v="0"/>
    <x v="0"/>
    <n v="0"/>
    <x v="1"/>
    <x v="3"/>
    <x v="0"/>
    <s v="5/Dec/1965"/>
    <n v="7403.98"/>
    <x v="2"/>
    <s v="tier - 2"/>
    <x v="0"/>
    <n v="58"/>
  </r>
  <r>
    <s v="Id1431"/>
    <s v="Winkelman"/>
    <n v="35.020000000000003"/>
    <n v="4.78"/>
    <s v="No"/>
    <x v="0"/>
    <x v="1"/>
    <n v="1"/>
    <x v="1"/>
    <x v="0"/>
    <x v="2"/>
    <s v="22/Jul/1993"/>
    <n v="7388.85"/>
    <x v="1"/>
    <s v="tier - 2"/>
    <x v="12"/>
    <n v="31"/>
  </r>
  <r>
    <s v="Id1432"/>
    <s v="Monette"/>
    <n v="37.1"/>
    <n v="8.8699999999999992"/>
    <s v="Yes"/>
    <x v="0"/>
    <x v="0"/>
    <n v="0"/>
    <x v="1"/>
    <x v="0"/>
    <x v="0"/>
    <s v="24/Nov/1981"/>
    <n v="7371.77"/>
    <x v="1"/>
    <s v="tier - 1"/>
    <x v="3"/>
    <n v="42"/>
  </r>
  <r>
    <s v="Id1433"/>
    <s v="Kramer"/>
    <n v="16.79"/>
    <n v="11.4"/>
    <s v="No"/>
    <x v="0"/>
    <x v="0"/>
    <n v="0"/>
    <x v="1"/>
    <x v="3"/>
    <x v="0"/>
    <s v="9/Dec/1965"/>
    <n v="7362.31"/>
    <x v="2"/>
    <s v="tier - 3"/>
    <x v="0"/>
    <n v="58"/>
  </r>
  <r>
    <s v="Id1434"/>
    <s v="Goldstein"/>
    <n v="31.635000000000002"/>
    <n v="9.1300000000000008"/>
    <s v="Yes"/>
    <x v="0"/>
    <x v="0"/>
    <n v="0"/>
    <x v="1"/>
    <x v="0"/>
    <x v="0"/>
    <s v="16/Jul/1981"/>
    <n v="7358.18"/>
    <x v="1"/>
    <s v="tier - 3"/>
    <x v="2"/>
    <n v="43"/>
  </r>
  <r>
    <s v="Id1435"/>
    <s v="Gonzalez"/>
    <n v="24.19"/>
    <n v="6.22"/>
    <s v="Yes"/>
    <x v="0"/>
    <x v="1"/>
    <n v="1"/>
    <x v="1"/>
    <x v="2"/>
    <x v="1"/>
    <s v="21/Jun/1983"/>
    <n v="7357.49"/>
    <x v="1"/>
    <s v="tier - 2"/>
    <x v="1"/>
    <n v="41"/>
  </r>
  <r>
    <s v="Id1436"/>
    <s v="Barrett"/>
    <n v="35.29"/>
    <n v="5.9"/>
    <s v="No"/>
    <x v="0"/>
    <x v="1"/>
    <n v="1"/>
    <x v="1"/>
    <x v="0"/>
    <x v="1"/>
    <s v="5/Oct/1993"/>
    <n v="7349.12"/>
    <x v="1"/>
    <s v="tier - 2"/>
    <x v="14"/>
    <n v="31"/>
  </r>
  <r>
    <s v="Id1437"/>
    <s v="Irwin"/>
    <n v="35.299999999999997"/>
    <n v="4.45"/>
    <s v="No"/>
    <x v="0"/>
    <x v="0"/>
    <n v="0"/>
    <x v="1"/>
    <x v="0"/>
    <x v="2"/>
    <s v="1/Dec/1977"/>
    <n v="7348.14"/>
    <x v="1"/>
    <s v="tier - 1"/>
    <x v="3"/>
    <n v="46"/>
  </r>
  <r>
    <s v="Id1438"/>
    <s v="Glenn"/>
    <n v="35.64"/>
    <n v="6.17"/>
    <s v="No"/>
    <x v="0"/>
    <x v="1"/>
    <n v="1"/>
    <x v="1"/>
    <x v="0"/>
    <x v="1"/>
    <s v="26/Jun/1979"/>
    <n v="7345.73"/>
    <x v="1"/>
    <s v="tier - 1"/>
    <x v="0"/>
    <n v="45"/>
  </r>
  <r>
    <s v="Id1439"/>
    <s v="O'Meara"/>
    <n v="33.1"/>
    <n v="4.93"/>
    <s v="No"/>
    <x v="0"/>
    <x v="0"/>
    <n v="0"/>
    <x v="1"/>
    <x v="0"/>
    <x v="2"/>
    <s v="18/Dec/1977"/>
    <n v="7345.08"/>
    <x v="1"/>
    <s v="tier - 1"/>
    <x v="3"/>
    <n v="46"/>
  </r>
  <r>
    <s v="Id1440"/>
    <s v="Budrow"/>
    <n v="26.41"/>
    <n v="7.32"/>
    <s v="Yes"/>
    <x v="0"/>
    <x v="0"/>
    <n v="1"/>
    <x v="1"/>
    <x v="1"/>
    <x v="0"/>
    <s v="15/Jun/1986"/>
    <n v="7339.93"/>
    <x v="1"/>
    <s v="tier - 2"/>
    <x v="1"/>
    <n v="38"/>
  </r>
  <r>
    <s v="Id1441"/>
    <s v="Anderson"/>
    <n v="29.9"/>
    <n v="5.27"/>
    <s v="No"/>
    <x v="0"/>
    <x v="1"/>
    <n v="1"/>
    <x v="1"/>
    <x v="0"/>
    <x v="2"/>
    <s v="19/Sep/1979"/>
    <n v="7337.75"/>
    <x v="1"/>
    <s v="tier - 3"/>
    <x v="3"/>
    <n v="45"/>
  </r>
  <r>
    <s v="Id1442"/>
    <s v="Douglas"/>
    <n v="25.24"/>
    <n v="5.82"/>
    <s v="No"/>
    <x v="0"/>
    <x v="0"/>
    <n v="1"/>
    <x v="1"/>
    <x v="1"/>
    <x v="1"/>
    <s v="25/Jul/1984"/>
    <n v="7325.47"/>
    <x v="1"/>
    <s v="tier - 1"/>
    <x v="1"/>
    <n v="40"/>
  </r>
  <r>
    <s v="Id1443"/>
    <s v="Tecklenburg"/>
    <n v="25.08"/>
    <n v="5.8"/>
    <s v="No"/>
    <x v="0"/>
    <x v="1"/>
    <n v="1"/>
    <x v="1"/>
    <x v="1"/>
    <x v="1"/>
    <s v="19/Jun/1979"/>
    <n v="7325.05"/>
    <x v="1"/>
    <s v="tier - 3"/>
    <x v="2"/>
    <n v="45"/>
  </r>
  <r>
    <s v="Id1444"/>
    <s v="Baker"/>
    <n v="29.164999999999999"/>
    <n v="4.87"/>
    <s v="No"/>
    <x v="1"/>
    <x v="0"/>
    <n v="1"/>
    <x v="1"/>
    <x v="1"/>
    <x v="2"/>
    <s v="15/Nov/2004"/>
    <n v="7323.73"/>
    <x v="1"/>
    <s v="tier - 2"/>
    <x v="2"/>
    <n v="19"/>
  </r>
  <r>
    <s v="Id1445"/>
    <s v="Schenck"/>
    <n v="15.05"/>
    <n v="8.1199999999999992"/>
    <s v="No"/>
    <x v="0"/>
    <x v="0"/>
    <n v="0"/>
    <x v="1"/>
    <x v="3"/>
    <x v="0"/>
    <s v="11/Jul/1965"/>
    <n v="7322.86"/>
    <x v="2"/>
    <s v="tier - 3"/>
    <x v="1"/>
    <n v="59"/>
  </r>
  <r>
    <s v="Id1446"/>
    <s v="Johnson"/>
    <n v="19.95"/>
    <n v="4.3600000000000003"/>
    <s v="No"/>
    <x v="0"/>
    <x v="0"/>
    <n v="2"/>
    <x v="1"/>
    <x v="2"/>
    <x v="2"/>
    <s v="11/Aug/1972"/>
    <n v="7318.22"/>
    <x v="1"/>
    <s v="tier - 3"/>
    <x v="1"/>
    <n v="52"/>
  </r>
  <r>
    <s v="Id1447"/>
    <s v="Blendell"/>
    <n v="16.66"/>
    <n v="9.16"/>
    <s v="No"/>
    <x v="0"/>
    <x v="0"/>
    <n v="0"/>
    <x v="1"/>
    <x v="3"/>
    <x v="0"/>
    <s v="25/Jun/1965"/>
    <n v="7318.21"/>
    <x v="2"/>
    <s v="tier - 1"/>
    <x v="0"/>
    <n v="59"/>
  </r>
  <r>
    <s v="Id1448"/>
    <s v="Parodi"/>
    <n v="16.62"/>
    <n v="9.14"/>
    <s v="No"/>
    <x v="0"/>
    <x v="0"/>
    <n v="0"/>
    <x v="1"/>
    <x v="3"/>
    <x v="0"/>
    <s v="6/Jun/1965"/>
    <n v="7304.65"/>
    <x v="2"/>
    <s v="tier - 3"/>
    <x v="0"/>
    <n v="59"/>
  </r>
  <r>
    <s v="Id1449"/>
    <s v="Morgan"/>
    <n v="15.36"/>
    <n v="5.49"/>
    <s v="Yes"/>
    <x v="0"/>
    <x v="0"/>
    <n v="2"/>
    <x v="1"/>
    <x v="3"/>
    <x v="2"/>
    <s v="26/Dec/1966"/>
    <n v="7302.46"/>
    <x v="2"/>
    <s v="tier - 1"/>
    <x v="1"/>
    <n v="57"/>
  </r>
  <r>
    <s v="Id1450"/>
    <s v="Linden"/>
    <n v="27.74"/>
    <n v="5.96"/>
    <s v="Yes"/>
    <x v="0"/>
    <x v="0"/>
    <n v="0"/>
    <x v="1"/>
    <x v="1"/>
    <x v="1"/>
    <s v="2/Nov/1985"/>
    <n v="7281.51"/>
    <x v="1"/>
    <s v="tier - 1"/>
    <x v="1"/>
    <n v="39"/>
  </r>
  <r>
    <s v="Id1451"/>
    <s v="Horning"/>
    <n v="22.44"/>
    <n v="4.62"/>
    <s v="Yes"/>
    <x v="0"/>
    <x v="0"/>
    <n v="0"/>
    <x v="1"/>
    <x v="2"/>
    <x v="2"/>
    <s v="18/Dec/1976"/>
    <n v="7273.02"/>
    <x v="1"/>
    <s v="tier - 1"/>
    <x v="0"/>
    <n v="47"/>
  </r>
  <r>
    <s v="Id1452"/>
    <s v="Goode"/>
    <n v="37.049999999999997"/>
    <n v="9.9600000000000009"/>
    <s v="Yes"/>
    <x v="0"/>
    <x v="0"/>
    <n v="0"/>
    <x v="1"/>
    <x v="0"/>
    <x v="0"/>
    <s v="4/Aug/1981"/>
    <n v="7265.7"/>
    <x v="2"/>
    <s v="tier - 3"/>
    <x v="1"/>
    <n v="43"/>
  </r>
  <r>
    <s v="Id1453"/>
    <s v="Doden"/>
    <n v="22.95"/>
    <n v="10.53"/>
    <s v="No"/>
    <x v="0"/>
    <x v="0"/>
    <n v="2"/>
    <x v="1"/>
    <x v="2"/>
    <x v="0"/>
    <s v="25/Oct/1973"/>
    <n v="7265.58"/>
    <x v="1"/>
    <s v="tier - 2"/>
    <x v="0"/>
    <n v="51"/>
  </r>
  <r>
    <s v="Id1454"/>
    <s v="Groff"/>
    <n v="34.200000000000003"/>
    <n v="6.69"/>
    <s v="Yes"/>
    <x v="0"/>
    <x v="0"/>
    <n v="0"/>
    <x v="1"/>
    <x v="0"/>
    <x v="0"/>
    <s v="13/Jun/1981"/>
    <n v="7261.74"/>
    <x v="2"/>
    <s v="tier - 3"/>
    <x v="1"/>
    <n v="43"/>
  </r>
  <r>
    <s v="Id1455"/>
    <s v="Kuehler"/>
    <n v="30.59"/>
    <n v="9.5500000000000007"/>
    <s v="Yes"/>
    <x v="0"/>
    <x v="0"/>
    <n v="0"/>
    <x v="1"/>
    <x v="0"/>
    <x v="0"/>
    <s v="14/Aug/1981"/>
    <n v="7256.72"/>
    <x v="2"/>
    <s v="tier - 2"/>
    <x v="1"/>
    <n v="43"/>
  </r>
  <r>
    <s v="Id1456"/>
    <s v="Daniels"/>
    <n v="25.51"/>
    <n v="6.05"/>
    <s v="No"/>
    <x v="0"/>
    <x v="0"/>
    <n v="0"/>
    <x v="1"/>
    <x v="1"/>
    <x v="1"/>
    <s v="24/Jul/1982"/>
    <n v="7248.71"/>
    <x v="1"/>
    <s v="tier - 1"/>
    <x v="0"/>
    <n v="42"/>
  </r>
  <r>
    <s v="Id1457"/>
    <s v="Gibby"/>
    <n v="29.04"/>
    <n v="10.56"/>
    <s v="Yes"/>
    <x v="0"/>
    <x v="0"/>
    <n v="1"/>
    <x v="1"/>
    <x v="1"/>
    <x v="0"/>
    <s v="2/Sep/1986"/>
    <n v="7243.81"/>
    <x v="1"/>
    <s v="tier - 3"/>
    <x v="0"/>
    <n v="38"/>
  </r>
  <r>
    <s v="Id1458"/>
    <s v="Busa"/>
    <n v="22.135000000000002"/>
    <n v="10.81"/>
    <s v="Yes"/>
    <x v="0"/>
    <x v="0"/>
    <n v="1"/>
    <x v="1"/>
    <x v="2"/>
    <x v="0"/>
    <s v="13/Jul/1986"/>
    <n v="7228.22"/>
    <x v="1"/>
    <s v="tier - 1"/>
    <x v="2"/>
    <n v="38"/>
  </r>
  <r>
    <s v="Id1459"/>
    <s v="Moyo"/>
    <n v="21.375"/>
    <n v="4.32"/>
    <s v="No"/>
    <x v="0"/>
    <x v="0"/>
    <n v="0"/>
    <x v="1"/>
    <x v="2"/>
    <x v="2"/>
    <s v="15/Sep/1977"/>
    <n v="7222.79"/>
    <x v="2"/>
    <s v="tier - 3"/>
    <x v="1"/>
    <n v="47"/>
  </r>
  <r>
    <s v="Id1460"/>
    <s v="Horn"/>
    <n v="29.19"/>
    <n v="4.37"/>
    <s v="No"/>
    <x v="0"/>
    <x v="0"/>
    <n v="0"/>
    <x v="1"/>
    <x v="1"/>
    <x v="2"/>
    <s v="28/Jun/1991"/>
    <n v="7220.25"/>
    <x v="1"/>
    <s v="tier - 2"/>
    <x v="14"/>
    <n v="33"/>
  </r>
  <r>
    <s v="Id1461"/>
    <s v="Bien"/>
    <n v="31.92"/>
    <n v="4.8099999999999996"/>
    <s v="Yes"/>
    <x v="0"/>
    <x v="1"/>
    <n v="1"/>
    <x v="1"/>
    <x v="0"/>
    <x v="2"/>
    <s v="21/Nov/1983"/>
    <n v="7209.49"/>
    <x v="1"/>
    <s v="tier - 3"/>
    <x v="1"/>
    <n v="40"/>
  </r>
  <r>
    <s v="Id1462"/>
    <s v="O'Connor"/>
    <n v="26.315000000000001"/>
    <n v="4.5599999999999996"/>
    <s v="Yes"/>
    <x v="0"/>
    <x v="1"/>
    <n v="1"/>
    <x v="1"/>
    <x v="1"/>
    <x v="2"/>
    <s v="11/Aug/1983"/>
    <n v="7201.7"/>
    <x v="1"/>
    <s v="tier - 3"/>
    <x v="1"/>
    <n v="41"/>
  </r>
  <r>
    <s v="Id1463"/>
    <s v="Ash"/>
    <n v="35.299999999999997"/>
    <n v="4.3899999999999997"/>
    <s v="No"/>
    <x v="0"/>
    <x v="0"/>
    <n v="0"/>
    <x v="1"/>
    <x v="0"/>
    <x v="2"/>
    <s v="14/Sep/1982"/>
    <n v="7196.87"/>
    <x v="2"/>
    <s v="tier - 2"/>
    <x v="3"/>
    <n v="42"/>
  </r>
  <r>
    <s v="Id1464"/>
    <s v="Do Prado"/>
    <n v="18.91"/>
    <n v="11.44"/>
    <s v="No"/>
    <x v="0"/>
    <x v="0"/>
    <n v="0"/>
    <x v="1"/>
    <x v="2"/>
    <x v="0"/>
    <s v="26/Aug/1968"/>
    <n v="7179.52"/>
    <x v="2"/>
    <s v="tier - 3"/>
    <x v="0"/>
    <n v="56"/>
  </r>
  <r>
    <s v="Id1465"/>
    <s v="Phillips"/>
    <n v="22.41"/>
    <n v="11.37"/>
    <s v="Yes"/>
    <x v="0"/>
    <x v="0"/>
    <n v="1"/>
    <x v="1"/>
    <x v="2"/>
    <x v="0"/>
    <s v="19/Jul/1975"/>
    <n v="7175.51"/>
    <x v="1"/>
    <s v="tier - 3"/>
    <x v="0"/>
    <n v="49"/>
  </r>
  <r>
    <s v="Id1466"/>
    <s v="Kelly"/>
    <n v="22.704999999999998"/>
    <n v="6.14"/>
    <s v="No"/>
    <x v="0"/>
    <x v="0"/>
    <n v="0"/>
    <x v="1"/>
    <x v="2"/>
    <x v="1"/>
    <s v="16/Aug/1982"/>
    <n v="7173.36"/>
    <x v="2"/>
    <s v="tier - 2"/>
    <x v="4"/>
    <n v="42"/>
  </r>
  <r>
    <s v="Id1467"/>
    <s v="Dever"/>
    <n v="37.18"/>
    <n v="4.8899999999999997"/>
    <s v="No"/>
    <x v="0"/>
    <x v="0"/>
    <n v="0"/>
    <x v="1"/>
    <x v="0"/>
    <x v="2"/>
    <s v="30/Sep/1980"/>
    <n v="7162.01"/>
    <x v="1"/>
    <s v="tier - 3"/>
    <x v="0"/>
    <n v="44"/>
  </r>
  <r>
    <s v="Id1468"/>
    <s v="Horvath"/>
    <n v="35.97"/>
    <n v="4.5999999999999996"/>
    <s v="No"/>
    <x v="0"/>
    <x v="0"/>
    <n v="0"/>
    <x v="1"/>
    <x v="0"/>
    <x v="2"/>
    <s v="7/Oct/1980"/>
    <n v="7160.33"/>
    <x v="1"/>
    <s v="tier - 1"/>
    <x v="0"/>
    <n v="44"/>
  </r>
  <r>
    <s v="Id1469"/>
    <s v="Danner"/>
    <n v="35.799999999999997"/>
    <n v="4.42"/>
    <s v="No"/>
    <x v="0"/>
    <x v="0"/>
    <n v="0"/>
    <x v="1"/>
    <x v="0"/>
    <x v="2"/>
    <s v="22/Jun/1980"/>
    <n v="7160.09"/>
    <x v="1"/>
    <s v="tier - 2"/>
    <x v="3"/>
    <n v="44"/>
  </r>
  <r>
    <s v="Id1470"/>
    <s v="Weiss"/>
    <n v="28.31"/>
    <n v="7.48"/>
    <s v="Yes"/>
    <x v="0"/>
    <x v="0"/>
    <n v="0"/>
    <x v="1"/>
    <x v="1"/>
    <x v="0"/>
    <s v="17/Jul/1981"/>
    <n v="7153.55"/>
    <x v="1"/>
    <s v="tier - 1"/>
    <x v="1"/>
    <n v="43"/>
  </r>
  <r>
    <s v="Id1471"/>
    <s v="D'Andrea"/>
    <n v="38.06"/>
    <n v="10.74"/>
    <s v="No"/>
    <x v="0"/>
    <x v="0"/>
    <n v="0"/>
    <x v="1"/>
    <x v="0"/>
    <x v="0"/>
    <s v="6/Sep/1978"/>
    <n v="7152.67"/>
    <x v="2"/>
    <s v="tier - 2"/>
    <x v="0"/>
    <n v="46"/>
  </r>
  <r>
    <s v="Id1472"/>
    <s v="Olesky"/>
    <n v="28"/>
    <n v="5.19"/>
    <s v="No"/>
    <x v="0"/>
    <x v="0"/>
    <n v="1"/>
    <x v="1"/>
    <x v="1"/>
    <x v="2"/>
    <s v="29/Jun/1984"/>
    <n v="7151.09"/>
    <x v="1"/>
    <s v="tier - 2"/>
    <x v="3"/>
    <n v="40"/>
  </r>
  <r>
    <s v="Id1473"/>
    <s v="Whitcraft"/>
    <n v="34.32"/>
    <n v="9.17"/>
    <s v="No"/>
    <x v="0"/>
    <x v="0"/>
    <n v="0"/>
    <x v="1"/>
    <x v="0"/>
    <x v="0"/>
    <s v="30/Jul/1978"/>
    <n v="7147.47"/>
    <x v="1"/>
    <s v="tier - 3"/>
    <x v="0"/>
    <n v="46"/>
  </r>
  <r>
    <s v="Id1474"/>
    <s v="Salazar"/>
    <n v="22.3"/>
    <n v="4.95"/>
    <s v="Yes"/>
    <x v="0"/>
    <x v="0"/>
    <n v="0"/>
    <x v="1"/>
    <x v="2"/>
    <x v="2"/>
    <s v="24/Jun/1976"/>
    <n v="7147.11"/>
    <x v="2"/>
    <s v="tier - 2"/>
    <x v="3"/>
    <n v="48"/>
  </r>
  <r>
    <s v="Id1475"/>
    <s v="Todd"/>
    <n v="27.835000000000001"/>
    <n v="6.03"/>
    <s v="No"/>
    <x v="0"/>
    <x v="0"/>
    <n v="1"/>
    <x v="1"/>
    <x v="1"/>
    <x v="1"/>
    <s v="21/Nov/1984"/>
    <n v="7144.86"/>
    <x v="1"/>
    <s v="tier - 2"/>
    <x v="2"/>
    <n v="39"/>
  </r>
  <r>
    <s v="Id1476"/>
    <s v="Pond"/>
    <n v="39.229999999999997"/>
    <n v="5.36"/>
    <s v="No"/>
    <x v="0"/>
    <x v="0"/>
    <n v="0"/>
    <x v="1"/>
    <x v="0"/>
    <x v="2"/>
    <s v="8/Aug/1999"/>
    <n v="7144.4"/>
    <x v="1"/>
    <s v="tier - 1"/>
    <x v="13"/>
    <n v="25"/>
  </r>
  <r>
    <s v="Id1477"/>
    <s v="Egan"/>
    <n v="19.95"/>
    <n v="6.11"/>
    <s v="No"/>
    <x v="0"/>
    <x v="0"/>
    <n v="1"/>
    <x v="1"/>
    <x v="2"/>
    <x v="1"/>
    <s v="7/Jul/1984"/>
    <n v="7133.9"/>
    <x v="1"/>
    <s v="tier - 1"/>
    <x v="2"/>
    <n v="40"/>
  </r>
  <r>
    <s v="Id1478"/>
    <s v="Bersani"/>
    <n v="34.64"/>
    <n v="4.88"/>
    <s v="No"/>
    <x v="0"/>
    <x v="1"/>
    <n v="1"/>
    <x v="1"/>
    <x v="0"/>
    <x v="2"/>
    <s v="1/Aug/1993"/>
    <n v="7128.64"/>
    <x v="1"/>
    <s v="tier - 2"/>
    <x v="14"/>
    <n v="31"/>
  </r>
  <r>
    <s v="Id1479"/>
    <s v="Creech"/>
    <n v="18.75"/>
    <n v="6.72"/>
    <s v="No"/>
    <x v="0"/>
    <x v="0"/>
    <n v="0"/>
    <x v="1"/>
    <x v="2"/>
    <x v="0"/>
    <s v="29/Jun/1968"/>
    <n v="7125.25"/>
    <x v="2"/>
    <s v="tier - 2"/>
    <x v="0"/>
    <n v="56"/>
  </r>
  <r>
    <s v="Id1480"/>
    <s v="Sudres"/>
    <n v="26.48"/>
    <n v="4.2"/>
    <s v="No"/>
    <x v="0"/>
    <x v="0"/>
    <n v="1"/>
    <x v="1"/>
    <x v="1"/>
    <x v="2"/>
    <s v="11/Aug/1987"/>
    <n v="7106.81"/>
    <x v="1"/>
    <s v="tier - 1"/>
    <x v="1"/>
    <n v="37"/>
  </r>
  <r>
    <s v="Id1481"/>
    <s v="Couture"/>
    <n v="34.83"/>
    <n v="5.79"/>
    <s v="No"/>
    <x v="0"/>
    <x v="0"/>
    <n v="1"/>
    <x v="1"/>
    <x v="0"/>
    <x v="1"/>
    <s v="18/Jun/1992"/>
    <n v="7096.98"/>
    <x v="1"/>
    <s v="tier - 2"/>
    <x v="1"/>
    <n v="32"/>
  </r>
  <r>
    <s v="Id1482"/>
    <s v="Willard"/>
    <n v="25.46"/>
    <n v="4.29"/>
    <s v="No"/>
    <x v="0"/>
    <x v="0"/>
    <n v="0"/>
    <x v="1"/>
    <x v="1"/>
    <x v="2"/>
    <s v="6/Oct/1982"/>
    <n v="7077.19"/>
    <x v="1"/>
    <s v="tier - 3"/>
    <x v="2"/>
    <n v="42"/>
  </r>
  <r>
    <s v="Id1483"/>
    <s v="Patronick"/>
    <n v="23.31"/>
    <n v="8.27"/>
    <s v="No"/>
    <x v="0"/>
    <x v="0"/>
    <n v="0"/>
    <x v="1"/>
    <x v="2"/>
    <x v="0"/>
    <s v="24/Jun/1978"/>
    <n v="7054.41"/>
    <x v="1"/>
    <s v="tier - 2"/>
    <x v="0"/>
    <n v="46"/>
  </r>
  <r>
    <s v="Id1484"/>
    <s v="Depasquale"/>
    <n v="29"/>
    <n v="4.5599999999999996"/>
    <s v="No"/>
    <x v="0"/>
    <x v="0"/>
    <n v="0"/>
    <x v="1"/>
    <x v="1"/>
    <x v="2"/>
    <s v="28/Jun/1980"/>
    <n v="7050.64"/>
    <x v="1"/>
    <s v="tier - 3"/>
    <x v="3"/>
    <n v="44"/>
  </r>
  <r>
    <s v="Id1485"/>
    <s v="Lavergne"/>
    <n v="32.869999999999997"/>
    <n v="5.33"/>
    <s v="No"/>
    <x v="0"/>
    <x v="0"/>
    <n v="0"/>
    <x v="1"/>
    <x v="0"/>
    <x v="2"/>
    <s v="21/Jul/1980"/>
    <n v="7050.02"/>
    <x v="1"/>
    <s v="tier - 1"/>
    <x v="2"/>
    <n v="44"/>
  </r>
  <r>
    <s v="Id1486"/>
    <s v="Kawakami"/>
    <n v="26.18"/>
    <n v="5.63"/>
    <s v="No"/>
    <x v="0"/>
    <x v="0"/>
    <n v="0"/>
    <x v="1"/>
    <x v="1"/>
    <x v="2"/>
    <s v="22/Oct/1980"/>
    <n v="7046.72"/>
    <x v="1"/>
    <s v="tier - 3"/>
    <x v="0"/>
    <n v="44"/>
  </r>
  <r>
    <s v="Id1487"/>
    <s v="Gonsalves"/>
    <n v="25.3"/>
    <n v="5.12"/>
    <s v="No"/>
    <x v="0"/>
    <x v="0"/>
    <n v="0"/>
    <x v="1"/>
    <x v="1"/>
    <x v="2"/>
    <s v="26/Jul/1980"/>
    <n v="7045.5"/>
    <x v="1"/>
    <s v="tier - 1"/>
    <x v="3"/>
    <n v="44"/>
  </r>
  <r>
    <s v="Id1488"/>
    <s v="Peck"/>
    <n v="36.94"/>
    <n v="5.15"/>
    <s v="Yes"/>
    <x v="0"/>
    <x v="0"/>
    <n v="1"/>
    <x v="1"/>
    <x v="0"/>
    <x v="2"/>
    <s v="29/Oct/1995"/>
    <n v="7042.11"/>
    <x v="1"/>
    <s v="tier - 3"/>
    <x v="1"/>
    <n v="29"/>
  </r>
  <r>
    <s v="Id1489"/>
    <s v="Aure"/>
    <n v="22.86"/>
    <n v="7.5"/>
    <s v="No"/>
    <x v="0"/>
    <x v="0"/>
    <n v="0"/>
    <x v="1"/>
    <x v="2"/>
    <x v="0"/>
    <s v="2/Jun/1978"/>
    <n v="7033.08"/>
    <x v="1"/>
    <s v="tier - 2"/>
    <x v="0"/>
    <n v="46"/>
  </r>
  <r>
    <s v="Id1490"/>
    <s v="Mattingly"/>
    <n v="18.760000000000002"/>
    <n v="4.88"/>
    <s v="Yes"/>
    <x v="0"/>
    <x v="1"/>
    <n v="1"/>
    <x v="1"/>
    <x v="2"/>
    <x v="2"/>
    <s v="6/Jul/1969"/>
    <n v="7003.1"/>
    <x v="1"/>
    <s v="tier - 3"/>
    <x v="0"/>
    <n v="55"/>
  </r>
  <r>
    <s v="Id1491"/>
    <s v="Stelpflug"/>
    <n v="24.36"/>
    <n v="5.57"/>
    <s v="No"/>
    <x v="0"/>
    <x v="0"/>
    <n v="0"/>
    <x v="1"/>
    <x v="2"/>
    <x v="2"/>
    <s v="1/Sep/1982"/>
    <n v="6989.95"/>
    <x v="1"/>
    <s v="tier - 1"/>
    <x v="0"/>
    <n v="42"/>
  </r>
  <r>
    <s v="Id1492"/>
    <s v="Sanchez Antognini"/>
    <n v="32.299999999999997"/>
    <n v="5.31"/>
    <s v="No"/>
    <x v="0"/>
    <x v="0"/>
    <n v="0"/>
    <x v="1"/>
    <x v="0"/>
    <x v="2"/>
    <s v="18/Oct/1982"/>
    <n v="6986.7"/>
    <x v="2"/>
    <s v="tier - 1"/>
    <x v="1"/>
    <n v="42"/>
  </r>
  <r>
    <s v="Id1493"/>
    <s v="Condon"/>
    <n v="22.704999999999998"/>
    <n v="4.57"/>
    <s v="Yes"/>
    <x v="0"/>
    <x v="0"/>
    <n v="0"/>
    <x v="1"/>
    <x v="2"/>
    <x v="2"/>
    <s v="10/Dec/1985"/>
    <n v="6985.51"/>
    <x v="1"/>
    <s v="tier - 2"/>
    <x v="9"/>
    <n v="38"/>
  </r>
  <r>
    <s v="Id1494"/>
    <s v="Magato"/>
    <n v="21.79"/>
    <n v="8.6999999999999993"/>
    <s v="Yes"/>
    <x v="0"/>
    <x v="0"/>
    <n v="1"/>
    <x v="1"/>
    <x v="2"/>
    <x v="0"/>
    <s v="3/Jun/1975"/>
    <n v="6965.21"/>
    <x v="1"/>
    <s v="tier - 3"/>
    <x v="0"/>
    <n v="49"/>
  </r>
  <r>
    <s v="Id1495"/>
    <s v="Dombrowski"/>
    <n v="24.52"/>
    <n v="4.76"/>
    <s v="No"/>
    <x v="0"/>
    <x v="0"/>
    <n v="0"/>
    <x v="1"/>
    <x v="2"/>
    <x v="2"/>
    <s v="18/Aug/1980"/>
    <n v="6951.12"/>
    <x v="1"/>
    <s v="tier - 2"/>
    <x v="0"/>
    <n v="44"/>
  </r>
  <r>
    <s v="Id1496"/>
    <s v="Ohara"/>
    <n v="39.520000000000003"/>
    <n v="11.81"/>
    <s v="No"/>
    <x v="0"/>
    <x v="0"/>
    <n v="0"/>
    <x v="1"/>
    <x v="0"/>
    <x v="0"/>
    <s v="15/Dec/1978"/>
    <n v="6948.7"/>
    <x v="0"/>
    <s v="tier - 2"/>
    <x v="1"/>
    <n v="45"/>
  </r>
  <r>
    <s v="Id1497"/>
    <s v="Cifuentes Fetiva"/>
    <n v="24.49"/>
    <n v="4.67"/>
    <s v="No"/>
    <x v="0"/>
    <x v="0"/>
    <n v="0"/>
    <x v="1"/>
    <x v="2"/>
    <x v="2"/>
    <s v="5/Oct/1980"/>
    <n v="6940.94"/>
    <x v="1"/>
    <s v="tier - 3"/>
    <x v="0"/>
    <n v="44"/>
  </r>
  <r>
    <s v="Id1498"/>
    <s v="Keno"/>
    <n v="26.315000000000001"/>
    <n v="6.02"/>
    <s v="No"/>
    <x v="0"/>
    <x v="0"/>
    <n v="0"/>
    <x v="1"/>
    <x v="1"/>
    <x v="1"/>
    <s v="30/Aug/1980"/>
    <n v="6940.91"/>
    <x v="1"/>
    <s v="tier - 2"/>
    <x v="1"/>
    <n v="44"/>
  </r>
  <r>
    <s v="Id1499"/>
    <s v="Bruce"/>
    <n v="22.58"/>
    <n v="7.46"/>
    <s v="No"/>
    <x v="0"/>
    <x v="0"/>
    <n v="0"/>
    <x v="1"/>
    <x v="2"/>
    <x v="0"/>
    <s v="29/Nov/1978"/>
    <n v="6938.11"/>
    <x v="1"/>
    <s v="tier - 2"/>
    <x v="0"/>
    <n v="45"/>
  </r>
  <r>
    <s v="Id1500"/>
    <s v="Lorch"/>
    <n v="19.475000000000001"/>
    <n v="4.74"/>
    <s v="No"/>
    <x v="0"/>
    <x v="0"/>
    <n v="1"/>
    <x v="1"/>
    <x v="2"/>
    <x v="2"/>
    <s v="5/Sep/1984"/>
    <n v="6933.24"/>
    <x v="1"/>
    <s v="tier - 3"/>
    <x v="1"/>
    <n v="40"/>
  </r>
  <r>
    <s v="Id1501"/>
    <s v="Sullivan"/>
    <n v="26.33"/>
    <n v="4.79"/>
    <s v="No"/>
    <x v="0"/>
    <x v="0"/>
    <n v="0"/>
    <x v="1"/>
    <x v="1"/>
    <x v="2"/>
    <s v="21/Dec/1989"/>
    <n v="6895.19"/>
    <x v="1"/>
    <s v="tier - 3"/>
    <x v="2"/>
    <n v="34"/>
  </r>
  <r>
    <s v="Id1502"/>
    <s v="Cave"/>
    <n v="17.29"/>
    <n v="5.35"/>
    <s v="Yes"/>
    <x v="0"/>
    <x v="0"/>
    <n v="0"/>
    <x v="1"/>
    <x v="3"/>
    <x v="2"/>
    <s v="10/Sep/1985"/>
    <n v="6877.98"/>
    <x v="1"/>
    <s v="tier - 1"/>
    <x v="2"/>
    <n v="39"/>
  </r>
  <r>
    <s v="Id1503"/>
    <s v="Gudenkauf"/>
    <n v="42.88"/>
    <n v="4.87"/>
    <s v="No"/>
    <x v="1"/>
    <x v="0"/>
    <n v="1"/>
    <x v="1"/>
    <x v="0"/>
    <x v="2"/>
    <s v="24/Dec/2004"/>
    <n v="6876.53"/>
    <x v="1"/>
    <s v="tier - 1"/>
    <x v="1"/>
    <n v="19"/>
  </r>
  <r>
    <s v="Id1504"/>
    <s v="Thomas"/>
    <n v="32.200000000000003"/>
    <n v="10.09"/>
    <s v="Yes"/>
    <x v="0"/>
    <x v="0"/>
    <n v="0"/>
    <x v="1"/>
    <x v="0"/>
    <x v="0"/>
    <s v="23/Jun/1981"/>
    <n v="6875.96"/>
    <x v="1"/>
    <s v="tier - 2"/>
    <x v="3"/>
    <n v="43"/>
  </r>
  <r>
    <s v="Id1505"/>
    <s v="Holley"/>
    <n v="18.75"/>
    <n v="5.47"/>
    <s v="Yes"/>
    <x v="0"/>
    <x v="1"/>
    <n v="1"/>
    <x v="1"/>
    <x v="2"/>
    <x v="2"/>
    <s v="23/Oct/1969"/>
    <n v="6868.39"/>
    <x v="1"/>
    <s v="tier - 2"/>
    <x v="0"/>
    <n v="55"/>
  </r>
  <r>
    <s v="Id1506"/>
    <s v="Kemble"/>
    <n v="22.36"/>
    <n v="8.6"/>
    <s v="No"/>
    <x v="0"/>
    <x v="0"/>
    <n v="0"/>
    <x v="1"/>
    <x v="2"/>
    <x v="0"/>
    <s v="5/Aug/1978"/>
    <n v="6863.49"/>
    <x v="1"/>
    <s v="tier - 1"/>
    <x v="0"/>
    <n v="46"/>
  </r>
  <r>
    <s v="Id1507"/>
    <s v="Bentley"/>
    <n v="23.94"/>
    <n v="10.74"/>
    <s v="Yes"/>
    <x v="0"/>
    <x v="0"/>
    <n v="0"/>
    <x v="1"/>
    <x v="2"/>
    <x v="0"/>
    <s v="19/Jun/1981"/>
    <n v="6858.48"/>
    <x v="1"/>
    <s v="tier - 2"/>
    <x v="9"/>
    <n v="43"/>
  </r>
  <r>
    <s v="Id1508"/>
    <s v="Jones"/>
    <n v="30.1"/>
    <n v="4.3899999999999997"/>
    <s v="No"/>
    <x v="0"/>
    <x v="1"/>
    <n v="1"/>
    <x v="1"/>
    <x v="0"/>
    <x v="2"/>
    <s v="4/Nov/1979"/>
    <n v="6849.03"/>
    <x v="1"/>
    <s v="tier - 2"/>
    <x v="3"/>
    <n v="45"/>
  </r>
  <r>
    <s v="Id1509"/>
    <s v="Tremblay"/>
    <n v="21.93"/>
    <n v="6.3"/>
    <s v="No"/>
    <x v="0"/>
    <x v="0"/>
    <n v="0"/>
    <x v="1"/>
    <x v="2"/>
    <x v="1"/>
    <s v="15/Jun/1977"/>
    <n v="6843.17"/>
    <x v="1"/>
    <s v="tier - 1"/>
    <x v="0"/>
    <n v="47"/>
  </r>
  <r>
    <s v="Id1510"/>
    <s v="Bellucci"/>
    <n v="39.75"/>
    <n v="5.41"/>
    <s v="No"/>
    <x v="1"/>
    <x v="0"/>
    <n v="1"/>
    <x v="1"/>
    <x v="0"/>
    <x v="2"/>
    <s v="30/Nov/2000"/>
    <n v="6842.28"/>
    <x v="1"/>
    <s v="tier - 1"/>
    <x v="1"/>
    <n v="23"/>
  </r>
  <r>
    <s v="Id1511"/>
    <s v="Collins"/>
    <n v="26.03"/>
    <n v="4.47"/>
    <s v="No"/>
    <x v="0"/>
    <x v="1"/>
    <n v="1"/>
    <x v="1"/>
    <x v="1"/>
    <x v="2"/>
    <s v="15/Jul/1979"/>
    <n v="6837.37"/>
    <x v="2"/>
    <s v="tier - 1"/>
    <x v="4"/>
    <n v="45"/>
  </r>
  <r>
    <s v="Id1512"/>
    <s v="Gillman"/>
    <n v="34.51"/>
    <n v="6.26"/>
    <s v="No"/>
    <x v="0"/>
    <x v="0"/>
    <n v="0"/>
    <x v="1"/>
    <x v="0"/>
    <x v="1"/>
    <s v="8/Jul/1994"/>
    <n v="6827.69"/>
    <x v="1"/>
    <s v="tier - 2"/>
    <x v="14"/>
    <n v="30"/>
  </r>
  <r>
    <s v="Id1513"/>
    <s v="West"/>
    <n v="19.32"/>
    <n v="11.58"/>
    <s v="Yes"/>
    <x v="0"/>
    <x v="0"/>
    <n v="1"/>
    <x v="1"/>
    <x v="2"/>
    <x v="0"/>
    <s v="17/Aug/1975"/>
    <n v="6809.46"/>
    <x v="1"/>
    <s v="tier - 1"/>
    <x v="1"/>
    <n v="49"/>
  </r>
  <r>
    <s v="Id1514"/>
    <s v="Chida"/>
    <n v="28.5"/>
    <n v="4.3600000000000003"/>
    <s v="No"/>
    <x v="0"/>
    <x v="0"/>
    <n v="0"/>
    <x v="1"/>
    <x v="1"/>
    <x v="2"/>
    <s v="29/Jun/1991"/>
    <n v="6799.46"/>
    <x v="0"/>
    <s v="tier - 2"/>
    <x v="7"/>
    <n v="33"/>
  </r>
  <r>
    <s v="Id1515"/>
    <s v="Reisenauer"/>
    <n v="30.875"/>
    <n v="4.1399999999999997"/>
    <s v="Yes"/>
    <x v="0"/>
    <x v="0"/>
    <n v="0"/>
    <x v="1"/>
    <x v="0"/>
    <x v="2"/>
    <s v="24/Dec/1985"/>
    <n v="6796.86"/>
    <x v="2"/>
    <s v="tier - 3"/>
    <x v="1"/>
    <n v="38"/>
  </r>
  <r>
    <s v="Id1516"/>
    <s v="Rosenberg-Wohl"/>
    <n v="24.02"/>
    <n v="4.38"/>
    <s v="No"/>
    <x v="0"/>
    <x v="0"/>
    <n v="0"/>
    <x v="1"/>
    <x v="2"/>
    <x v="2"/>
    <s v="23/Nov/1980"/>
    <n v="6781.52"/>
    <x v="1"/>
    <s v="tier - 2"/>
    <x v="0"/>
    <n v="43"/>
  </r>
  <r>
    <s v="Id1517"/>
    <s v="Theriault"/>
    <n v="36.08"/>
    <n v="11.61"/>
    <s v="Yes"/>
    <x v="0"/>
    <x v="0"/>
    <n v="0"/>
    <x v="1"/>
    <x v="0"/>
    <x v="0"/>
    <s v="8/Oct/1981"/>
    <n v="6781.35"/>
    <x v="1"/>
    <s v="tier - 1"/>
    <x v="0"/>
    <n v="43"/>
  </r>
  <r>
    <s v="Id1518"/>
    <s v="Manuel"/>
    <n v="32.200000000000003"/>
    <n v="10.59"/>
    <s v="Yes"/>
    <x v="0"/>
    <x v="0"/>
    <n v="0"/>
    <x v="1"/>
    <x v="0"/>
    <x v="0"/>
    <s v="3/Sep/1981"/>
    <n v="6775.96"/>
    <x v="1"/>
    <s v="tier - 3"/>
    <x v="3"/>
    <n v="43"/>
  </r>
  <r>
    <s v="Id1519"/>
    <s v="Demko"/>
    <n v="28.05"/>
    <n v="11.85"/>
    <s v="Yes"/>
    <x v="0"/>
    <x v="0"/>
    <n v="0"/>
    <x v="1"/>
    <x v="1"/>
    <x v="0"/>
    <s v="21/Sep/1981"/>
    <n v="6770.19"/>
    <x v="1"/>
    <s v="tier - 3"/>
    <x v="0"/>
    <n v="43"/>
  </r>
  <r>
    <s v="Id1520"/>
    <s v="Battaglia"/>
    <n v="19"/>
    <n v="5.46"/>
    <s v="Yes"/>
    <x v="0"/>
    <x v="0"/>
    <n v="1"/>
    <x v="1"/>
    <x v="2"/>
    <x v="2"/>
    <s v="10/Oct/1988"/>
    <n v="6753.04"/>
    <x v="1"/>
    <s v="tier - 2"/>
    <x v="2"/>
    <n v="36"/>
  </r>
  <r>
    <s v="Id1521"/>
    <s v="Follo"/>
    <n v="16.13"/>
    <n v="4.54"/>
    <s v="Yes"/>
    <x v="0"/>
    <x v="0"/>
    <n v="2"/>
    <x v="1"/>
    <x v="3"/>
    <x v="2"/>
    <s v="9/Dec/1966"/>
    <n v="6750.27"/>
    <x v="2"/>
    <s v="tier - 2"/>
    <x v="0"/>
    <n v="57"/>
  </r>
  <r>
    <s v="Id1522"/>
    <s v="Barana"/>
    <n v="18.77"/>
    <n v="11.98"/>
    <s v="Yes"/>
    <x v="0"/>
    <x v="0"/>
    <n v="2"/>
    <x v="1"/>
    <x v="2"/>
    <x v="0"/>
    <s v="17/Jun/1970"/>
    <n v="6749.63"/>
    <x v="1"/>
    <s v="tier - 1"/>
    <x v="0"/>
    <n v="54"/>
  </r>
  <r>
    <s v="Id1523"/>
    <s v="Lysaght"/>
    <n v="28.88"/>
    <n v="6.59"/>
    <s v="Yes"/>
    <x v="0"/>
    <x v="0"/>
    <n v="1"/>
    <x v="1"/>
    <x v="1"/>
    <x v="0"/>
    <s v="5/Jun/1986"/>
    <n v="6748.59"/>
    <x v="2"/>
    <s v="tier - 1"/>
    <x v="4"/>
    <n v="38"/>
  </r>
  <r>
    <s v="Id1524"/>
    <s v="Chalmers"/>
    <n v="27.55"/>
    <n v="10.83"/>
    <s v="Yes"/>
    <x v="0"/>
    <x v="0"/>
    <n v="1"/>
    <x v="1"/>
    <x v="1"/>
    <x v="0"/>
    <s v="7/Aug/1986"/>
    <n v="6746.74"/>
    <x v="2"/>
    <s v="tier - 2"/>
    <x v="4"/>
    <n v="38"/>
  </r>
  <r>
    <s v="Id1525"/>
    <s v="Phillippi"/>
    <n v="15.6"/>
    <n v="8.6"/>
    <s v="No"/>
    <x v="0"/>
    <x v="0"/>
    <n v="0"/>
    <x v="1"/>
    <x v="3"/>
    <x v="0"/>
    <s v="18/Jul/1968"/>
    <n v="6738.84"/>
    <x v="2"/>
    <s v="tier - 1"/>
    <x v="1"/>
    <n v="56"/>
  </r>
  <r>
    <s v="Id1526"/>
    <s v="MacPherson"/>
    <n v="21.99"/>
    <n v="11.17"/>
    <s v="No"/>
    <x v="0"/>
    <x v="0"/>
    <n v="0"/>
    <x v="1"/>
    <x v="2"/>
    <x v="0"/>
    <s v="21/Oct/1978"/>
    <n v="6737.98"/>
    <x v="1"/>
    <s v="tier - 3"/>
    <x v="0"/>
    <n v="46"/>
  </r>
  <r>
    <s v="Id1527"/>
    <s v="Delfidio"/>
    <n v="34.85"/>
    <n v="5.75"/>
    <s v="No"/>
    <x v="0"/>
    <x v="0"/>
    <n v="0"/>
    <x v="1"/>
    <x v="0"/>
    <x v="1"/>
    <s v="13/Jun/1994"/>
    <n v="6721.37"/>
    <x v="1"/>
    <s v="tier - 1"/>
    <x v="1"/>
    <n v="30"/>
  </r>
  <r>
    <s v="Id1528"/>
    <s v="Cummings"/>
    <n v="24.51"/>
    <n v="4.83"/>
    <s v="Yes"/>
    <x v="0"/>
    <x v="1"/>
    <n v="1"/>
    <x v="1"/>
    <x v="2"/>
    <x v="2"/>
    <s v="12/Jun/1983"/>
    <n v="6710.19"/>
    <x v="2"/>
    <s v="tier - 3"/>
    <x v="1"/>
    <n v="41"/>
  </r>
  <r>
    <s v="Id1529"/>
    <s v="Schroegel"/>
    <n v="19.399999999999999"/>
    <n v="11.93"/>
    <s v="No"/>
    <x v="0"/>
    <x v="0"/>
    <n v="0"/>
    <x v="1"/>
    <x v="2"/>
    <x v="0"/>
    <s v="12/Dec/1971"/>
    <n v="6706.47"/>
    <x v="1"/>
    <s v="tier - 1"/>
    <x v="0"/>
    <n v="52"/>
  </r>
  <r>
    <s v="Id1530"/>
    <s v="Williams"/>
    <n v="15.1"/>
    <n v="8.41"/>
    <s v="No"/>
    <x v="0"/>
    <x v="0"/>
    <n v="0"/>
    <x v="1"/>
    <x v="3"/>
    <x v="0"/>
    <s v="13/Jul/1968"/>
    <n v="6700.56"/>
    <x v="2"/>
    <s v="tier - 1"/>
    <x v="1"/>
    <n v="56"/>
  </r>
  <r>
    <s v="Id1531"/>
    <s v="Casey"/>
    <n v="23.37"/>
    <n v="5.59"/>
    <s v="Yes"/>
    <x v="0"/>
    <x v="0"/>
    <n v="0"/>
    <x v="1"/>
    <x v="2"/>
    <x v="2"/>
    <s v="9/Jul/1985"/>
    <n v="6686.43"/>
    <x v="1"/>
    <s v="tier - 3"/>
    <x v="1"/>
    <n v="39"/>
  </r>
  <r>
    <s v="Id1532"/>
    <s v="Randall"/>
    <n v="42.4"/>
    <n v="4.0599999999999996"/>
    <s v="No"/>
    <x v="0"/>
    <x v="0"/>
    <n v="0"/>
    <x v="1"/>
    <x v="0"/>
    <x v="2"/>
    <s v="20/Oct/1989"/>
    <n v="6666.24"/>
    <x v="2"/>
    <s v="tier - 1"/>
    <x v="3"/>
    <n v="35"/>
  </r>
  <r>
    <s v="Id1533"/>
    <s v="Doyon"/>
    <n v="28.405000000000001"/>
    <n v="7.02"/>
    <s v="Yes"/>
    <x v="0"/>
    <x v="0"/>
    <n v="0"/>
    <x v="1"/>
    <x v="1"/>
    <x v="0"/>
    <s v="17/Sep/1981"/>
    <n v="6664.69"/>
    <x v="2"/>
    <s v="tier - 1"/>
    <x v="1"/>
    <n v="43"/>
  </r>
  <r>
    <s v="Id1534"/>
    <s v="Sankey"/>
    <n v="23.4"/>
    <n v="4.47"/>
    <s v="No"/>
    <x v="0"/>
    <x v="0"/>
    <n v="0"/>
    <x v="1"/>
    <x v="2"/>
    <x v="2"/>
    <s v="27/Sep/1982"/>
    <n v="6664.32"/>
    <x v="1"/>
    <s v="tier - 2"/>
    <x v="0"/>
    <n v="42"/>
  </r>
  <r>
    <s v="Id1535"/>
    <s v="Stilgenbauer"/>
    <n v="33.44"/>
    <n v="4.54"/>
    <s v="No"/>
    <x v="0"/>
    <x v="0"/>
    <n v="0"/>
    <x v="1"/>
    <x v="0"/>
    <x v="2"/>
    <s v="19/Nov/1989"/>
    <n v="6653.79"/>
    <x v="1"/>
    <s v="tier - 1"/>
    <x v="0"/>
    <n v="34"/>
  </r>
  <r>
    <s v="Id1536"/>
    <s v="Jaskiewicz"/>
    <n v="21.12"/>
    <n v="4.99"/>
    <s v="No"/>
    <x v="0"/>
    <x v="0"/>
    <n v="1"/>
    <x v="1"/>
    <x v="2"/>
    <x v="2"/>
    <s v="1/Jul/1984"/>
    <n v="6652.53"/>
    <x v="2"/>
    <s v="tier - 2"/>
    <x v="0"/>
    <n v="40"/>
  </r>
  <r>
    <s v="Id1537"/>
    <s v="Deppen"/>
    <n v="18.48"/>
    <n v="10.84"/>
    <s v="Yes"/>
    <x v="0"/>
    <x v="0"/>
    <n v="2"/>
    <x v="1"/>
    <x v="3"/>
    <x v="0"/>
    <s v="8/Nov/1970"/>
    <n v="6651.26"/>
    <x v="1"/>
    <s v="tier - 3"/>
    <x v="0"/>
    <n v="54"/>
  </r>
  <r>
    <s v="Id1538"/>
    <s v="Hine"/>
    <n v="16.815000000000001"/>
    <n v="5.63"/>
    <s v="No"/>
    <x v="0"/>
    <x v="0"/>
    <n v="1"/>
    <x v="1"/>
    <x v="3"/>
    <x v="2"/>
    <s v="8/Dec/1984"/>
    <n v="6640.54"/>
    <x v="1"/>
    <s v="tier - 3"/>
    <x v="9"/>
    <n v="39"/>
  </r>
  <r>
    <s v="Id1539"/>
    <s v="Mathews"/>
    <n v="26.72"/>
    <n v="4.1399999999999997"/>
    <s v="No"/>
    <x v="0"/>
    <x v="0"/>
    <n v="0"/>
    <x v="1"/>
    <x v="1"/>
    <x v="2"/>
    <s v="6/Jun/1990"/>
    <n v="6639.3"/>
    <x v="1"/>
    <s v="tier - 2"/>
    <x v="14"/>
    <n v="34"/>
  </r>
  <r>
    <s v="Id1540"/>
    <s v="Yabu"/>
    <n v="41.42"/>
    <n v="5.17"/>
    <s v="No"/>
    <x v="0"/>
    <x v="1"/>
    <n v="1"/>
    <x v="1"/>
    <x v="0"/>
    <x v="2"/>
    <s v="4/Sep/2003"/>
    <n v="6638.16"/>
    <x v="1"/>
    <s v="tier - 1"/>
    <x v="1"/>
    <n v="21"/>
  </r>
  <r>
    <s v="Id1541"/>
    <s v="Strang"/>
    <n v="20.69"/>
    <n v="6.93"/>
    <s v="No"/>
    <x v="0"/>
    <x v="0"/>
    <n v="2"/>
    <x v="1"/>
    <x v="2"/>
    <x v="0"/>
    <s v="29/Aug/1973"/>
    <n v="6630.31"/>
    <x v="1"/>
    <s v="tier - 1"/>
    <x v="0"/>
    <n v="51"/>
  </r>
  <r>
    <s v="Id1542"/>
    <s v="Frank"/>
    <n v="41.23"/>
    <n v="4.24"/>
    <s v="No"/>
    <x v="0"/>
    <x v="0"/>
    <n v="0"/>
    <x v="1"/>
    <x v="0"/>
    <x v="2"/>
    <s v="28/Aug/1982"/>
    <n v="6610.11"/>
    <x v="2"/>
    <s v="tier - 2"/>
    <x v="5"/>
    <n v="42"/>
  </r>
  <r>
    <s v="Id1543"/>
    <s v="Shanley"/>
    <n v="29.9"/>
    <n v="5.91"/>
    <s v="No"/>
    <x v="0"/>
    <x v="0"/>
    <n v="0"/>
    <x v="1"/>
    <x v="0"/>
    <x v="1"/>
    <s v="7/Nov/1982"/>
    <n v="6600.36"/>
    <x v="1"/>
    <s v="tier - 3"/>
    <x v="3"/>
    <n v="42"/>
  </r>
  <r>
    <s v="Id1544"/>
    <s v="Mancebo Garcia"/>
    <n v="34.104999999999997"/>
    <n v="5.93"/>
    <s v="No"/>
    <x v="0"/>
    <x v="0"/>
    <n v="0"/>
    <x v="1"/>
    <x v="0"/>
    <x v="1"/>
    <s v="29/Dec/1982"/>
    <n v="6600.21"/>
    <x v="2"/>
    <s v="tier - 2"/>
    <x v="4"/>
    <n v="41"/>
  </r>
  <r>
    <s v="Id1545"/>
    <s v="Keehan"/>
    <n v="24.97"/>
    <n v="5.66"/>
    <s v="No"/>
    <x v="0"/>
    <x v="0"/>
    <n v="0"/>
    <x v="1"/>
    <x v="1"/>
    <x v="2"/>
    <s v="22/Nov/1982"/>
    <n v="6593.51"/>
    <x v="1"/>
    <s v="tier - 1"/>
    <x v="0"/>
    <n v="41"/>
  </r>
  <r>
    <s v="Id1546"/>
    <s v="Mahaney"/>
    <n v="34.799999999999997"/>
    <n v="4.1900000000000004"/>
    <s v="No"/>
    <x v="0"/>
    <x v="0"/>
    <n v="1"/>
    <x v="1"/>
    <x v="0"/>
    <x v="2"/>
    <s v="5/Oct/1984"/>
    <n v="6571.54"/>
    <x v="1"/>
    <s v="tier - 3"/>
    <x v="3"/>
    <n v="40"/>
  </r>
  <r>
    <s v="Id1547"/>
    <s v="Nolan"/>
    <n v="32.965000000000003"/>
    <n v="9.2100000000000009"/>
    <s v="Yes"/>
    <x v="0"/>
    <x v="0"/>
    <n v="0"/>
    <x v="1"/>
    <x v="0"/>
    <x v="0"/>
    <s v="20/Jul/1981"/>
    <n v="6571.02"/>
    <x v="1"/>
    <s v="tier - 1"/>
    <x v="1"/>
    <n v="43"/>
  </r>
  <r>
    <s v="Id1548"/>
    <s v="Sobrino"/>
    <n v="27.265000000000001"/>
    <n v="5.51"/>
    <s v="No"/>
    <x v="0"/>
    <x v="0"/>
    <n v="1"/>
    <x v="1"/>
    <x v="1"/>
    <x v="2"/>
    <s v="20/Sep/1984"/>
    <n v="6555.07"/>
    <x v="1"/>
    <s v="tier - 2"/>
    <x v="2"/>
    <n v="40"/>
  </r>
  <r>
    <s v="Id1549"/>
    <s v="Gennaro"/>
    <n v="17.059999999999999"/>
    <n v="8.5"/>
    <s v="No"/>
    <x v="0"/>
    <x v="0"/>
    <n v="0"/>
    <x v="1"/>
    <x v="3"/>
    <x v="0"/>
    <s v="11/Dec/1968"/>
    <n v="6552.01"/>
    <x v="2"/>
    <s v="tier - 2"/>
    <x v="0"/>
    <n v="55"/>
  </r>
  <r>
    <s v="Id1550"/>
    <s v="Mayer"/>
    <n v="36.29"/>
    <n v="6.23"/>
    <s v="No"/>
    <x v="0"/>
    <x v="0"/>
    <n v="0"/>
    <x v="1"/>
    <x v="0"/>
    <x v="1"/>
    <s v="6/Aug/1989"/>
    <n v="6551.75"/>
    <x v="1"/>
    <s v="tier - 2"/>
    <x v="2"/>
    <n v="35"/>
  </r>
  <r>
    <s v="Id1551"/>
    <s v="Becker"/>
    <n v="28.594999999999999"/>
    <n v="8.5299999999999994"/>
    <s v="Yes"/>
    <x v="0"/>
    <x v="0"/>
    <n v="1"/>
    <x v="1"/>
    <x v="1"/>
    <x v="0"/>
    <s v="18/Dec/1986"/>
    <n v="6548.2"/>
    <x v="1"/>
    <s v="tier - 3"/>
    <x v="1"/>
    <n v="37"/>
  </r>
  <r>
    <s v="Id1552"/>
    <s v="Moore"/>
    <n v="17.8"/>
    <n v="5.75"/>
    <s v="Yes"/>
    <x v="0"/>
    <x v="1"/>
    <n v="1"/>
    <x v="1"/>
    <x v="3"/>
    <x v="1"/>
    <s v="3/Dec/1969"/>
    <n v="6546.16"/>
    <x v="1"/>
    <s v="tier - 3"/>
    <x v="0"/>
    <n v="54"/>
  </r>
  <r>
    <s v="Id1553"/>
    <s v="Platt"/>
    <n v="21.4"/>
    <n v="5.6"/>
    <s v="No"/>
    <x v="0"/>
    <x v="0"/>
    <n v="0"/>
    <x v="1"/>
    <x v="2"/>
    <x v="2"/>
    <s v="2/Oct/1982"/>
    <n v="6536.68"/>
    <x v="1"/>
    <s v="tier - 2"/>
    <x v="1"/>
    <n v="42"/>
  </r>
  <r>
    <s v="Id1554"/>
    <s v="Brodeur"/>
    <n v="23.01"/>
    <n v="4.68"/>
    <s v="No"/>
    <x v="0"/>
    <x v="0"/>
    <n v="0"/>
    <x v="1"/>
    <x v="2"/>
    <x v="2"/>
    <s v="12/Aug/1982"/>
    <n v="6532.04"/>
    <x v="1"/>
    <s v="tier - 1"/>
    <x v="0"/>
    <n v="42"/>
  </r>
  <r>
    <s v="Id1555"/>
    <s v="Knight Pech"/>
    <n v="19.86"/>
    <n v="5.62"/>
    <s v="Yes"/>
    <x v="0"/>
    <x v="0"/>
    <n v="0"/>
    <x v="1"/>
    <x v="2"/>
    <x v="2"/>
    <s v="23/Oct/1976"/>
    <n v="6529.21"/>
    <x v="1"/>
    <s v="tier - 1"/>
    <x v="0"/>
    <n v="48"/>
  </r>
  <r>
    <s v="Id1556"/>
    <s v="Richter"/>
    <n v="33.58"/>
    <n v="5.08"/>
    <s v="No"/>
    <x v="0"/>
    <x v="0"/>
    <n v="0"/>
    <x v="1"/>
    <x v="0"/>
    <x v="2"/>
    <s v="7/Jul/1994"/>
    <n v="6512.24"/>
    <x v="1"/>
    <s v="tier - 1"/>
    <x v="14"/>
    <n v="30"/>
  </r>
  <r>
    <s v="Id1557"/>
    <s v="Jubinski"/>
    <n v="29.81"/>
    <n v="5.28"/>
    <s v="No"/>
    <x v="0"/>
    <x v="0"/>
    <n v="0"/>
    <x v="1"/>
    <x v="1"/>
    <x v="2"/>
    <s v="28/Aug/1982"/>
    <n v="6500.24"/>
    <x v="1"/>
    <s v="tier - 2"/>
    <x v="0"/>
    <n v="42"/>
  </r>
  <r>
    <s v="Id1558"/>
    <s v="Wall"/>
    <n v="27.4"/>
    <n v="4.6100000000000003"/>
    <s v="No"/>
    <x v="0"/>
    <x v="0"/>
    <n v="0"/>
    <x v="1"/>
    <x v="1"/>
    <x v="2"/>
    <s v="9/Oct/1982"/>
    <n v="6496.89"/>
    <x v="1"/>
    <s v="tier - 3"/>
    <x v="3"/>
    <n v="42"/>
  </r>
  <r>
    <s v="Id1559"/>
    <s v="McKay"/>
    <n v="17.98"/>
    <n v="6.57"/>
    <s v="Yes"/>
    <x v="0"/>
    <x v="0"/>
    <n v="2"/>
    <x v="1"/>
    <x v="3"/>
    <x v="0"/>
    <s v="1/Dec/1970"/>
    <n v="6481.67"/>
    <x v="1"/>
    <s v="tier - 2"/>
    <x v="0"/>
    <n v="53"/>
  </r>
  <r>
    <s v="Id1560"/>
    <s v="Oh"/>
    <n v="37.9"/>
    <n v="5.83"/>
    <s v="No"/>
    <x v="0"/>
    <x v="0"/>
    <n v="0"/>
    <x v="1"/>
    <x v="0"/>
    <x v="1"/>
    <s v="8/Jun/1980"/>
    <n v="6474.01"/>
    <x v="1"/>
    <s v="tier - 3"/>
    <x v="3"/>
    <n v="44"/>
  </r>
  <r>
    <s v="Id1561"/>
    <s v="Kessell"/>
    <n v="25.27"/>
    <n v="6.98"/>
    <s v="Yes"/>
    <x v="0"/>
    <x v="0"/>
    <n v="0"/>
    <x v="1"/>
    <x v="1"/>
    <x v="0"/>
    <s v="27/Jul/1981"/>
    <n v="6473.15"/>
    <x v="1"/>
    <s v="tier - 2"/>
    <x v="0"/>
    <n v="43"/>
  </r>
  <r>
    <s v="Id1562"/>
    <s v="Hidalgo Zambrano"/>
    <n v="29.26"/>
    <n v="4.03"/>
    <s v="No"/>
    <x v="0"/>
    <x v="0"/>
    <n v="1"/>
    <x v="1"/>
    <x v="1"/>
    <x v="2"/>
    <s v="1/Nov/1984"/>
    <n v="6457.84"/>
    <x v="1"/>
    <s v="tier - 3"/>
    <x v="1"/>
    <n v="40"/>
  </r>
  <r>
    <s v="Id1563"/>
    <s v="Caprario"/>
    <n v="27.835000000000001"/>
    <n v="4.5599999999999996"/>
    <s v="No"/>
    <x v="0"/>
    <x v="0"/>
    <n v="1"/>
    <x v="1"/>
    <x v="1"/>
    <x v="2"/>
    <s v="26/Aug/1984"/>
    <n v="6455.86"/>
    <x v="2"/>
    <s v="tier - 3"/>
    <x v="1"/>
    <n v="40"/>
  </r>
  <r>
    <s v="Id1564"/>
    <s v="Ryan"/>
    <n v="46.53"/>
    <n v="5.38"/>
    <s v="Yes"/>
    <x v="0"/>
    <x v="0"/>
    <n v="0"/>
    <x v="1"/>
    <x v="0"/>
    <x v="2"/>
    <s v="22/Jul/1985"/>
    <n v="6435.62"/>
    <x v="2"/>
    <s v="tier - 2"/>
    <x v="0"/>
    <n v="39"/>
  </r>
  <r>
    <s v="Id1565"/>
    <s v="Hoffman"/>
    <n v="20.58"/>
    <n v="11.04"/>
    <s v="Yes"/>
    <x v="0"/>
    <x v="0"/>
    <n v="1"/>
    <x v="1"/>
    <x v="2"/>
    <x v="0"/>
    <s v="5/Aug/1975"/>
    <n v="6423.48"/>
    <x v="1"/>
    <s v="tier - 3"/>
    <x v="0"/>
    <n v="49"/>
  </r>
  <r>
    <s v="Id1566"/>
    <s v="Wong"/>
    <n v="19.53"/>
    <n v="6.09"/>
    <s v="Yes"/>
    <x v="0"/>
    <x v="0"/>
    <n v="0"/>
    <x v="1"/>
    <x v="2"/>
    <x v="1"/>
    <s v="30/Dec/1976"/>
    <n v="6417.28"/>
    <x v="1"/>
    <s v="tier - 3"/>
    <x v="0"/>
    <n v="47"/>
  </r>
  <r>
    <s v="Id1567"/>
    <s v="Lea"/>
    <n v="27.7"/>
    <n v="4.71"/>
    <s v="No"/>
    <x v="0"/>
    <x v="0"/>
    <n v="1"/>
    <x v="1"/>
    <x v="1"/>
    <x v="2"/>
    <s v="4/Sep/1987"/>
    <n v="6414.18"/>
    <x v="1"/>
    <s v="tier - 2"/>
    <x v="3"/>
    <n v="37"/>
  </r>
  <r>
    <s v="Id1568"/>
    <s v="Patterson"/>
    <n v="18.920000000000002"/>
    <n v="8.18"/>
    <s v="No"/>
    <x v="0"/>
    <x v="0"/>
    <n v="0"/>
    <x v="1"/>
    <x v="2"/>
    <x v="0"/>
    <s v="22/Aug/1971"/>
    <n v="6412.34"/>
    <x v="1"/>
    <s v="tier - 3"/>
    <x v="0"/>
    <n v="53"/>
  </r>
  <r>
    <s v="Id1569"/>
    <s v="Quigley"/>
    <n v="17.760000000000002"/>
    <n v="11.18"/>
    <s v="Yes"/>
    <x v="0"/>
    <x v="0"/>
    <n v="2"/>
    <x v="1"/>
    <x v="3"/>
    <x v="0"/>
    <s v="20/Aug/1970"/>
    <n v="6407.05"/>
    <x v="1"/>
    <s v="tier - 1"/>
    <x v="0"/>
    <n v="54"/>
  </r>
  <r>
    <s v="Id1570"/>
    <s v="Korir"/>
    <n v="29.83"/>
    <n v="5.03"/>
    <s v="Yes"/>
    <x v="0"/>
    <x v="0"/>
    <n v="0"/>
    <x v="1"/>
    <x v="1"/>
    <x v="2"/>
    <s v="10/Dec/1985"/>
    <n v="6406.41"/>
    <x v="0"/>
    <s v="tier - 3"/>
    <x v="7"/>
    <n v="38"/>
  </r>
  <r>
    <s v="Id1571"/>
    <s v="Downs"/>
    <n v="23.465"/>
    <n v="5.56"/>
    <s v="No"/>
    <x v="0"/>
    <x v="0"/>
    <n v="1"/>
    <x v="1"/>
    <x v="2"/>
    <x v="2"/>
    <s v="9/Sep/1987"/>
    <n v="6402.29"/>
    <x v="1"/>
    <s v="tier - 3"/>
    <x v="2"/>
    <n v="37"/>
  </r>
  <r>
    <s v="Id1572"/>
    <s v="Young"/>
    <n v="29.355"/>
    <n v="4.33"/>
    <s v="No"/>
    <x v="0"/>
    <x v="0"/>
    <n v="0"/>
    <x v="1"/>
    <x v="1"/>
    <x v="2"/>
    <s v="28/Oct/1982"/>
    <n v="6393.6"/>
    <x v="1"/>
    <s v="tier - 1"/>
    <x v="1"/>
    <n v="42"/>
  </r>
  <r>
    <s v="Id1573"/>
    <s v="Zywek"/>
    <n v="35.49"/>
    <n v="5.21"/>
    <s v="Yes"/>
    <x v="0"/>
    <x v="1"/>
    <n v="1"/>
    <x v="1"/>
    <x v="0"/>
    <x v="2"/>
    <s v="16/Aug/1997"/>
    <n v="6389.53"/>
    <x v="1"/>
    <s v="tier - 2"/>
    <x v="14"/>
    <n v="27"/>
  </r>
  <r>
    <s v="Id1574"/>
    <s v="Faulkner"/>
    <n v="26.315000000000001"/>
    <n v="5.89"/>
    <s v="No"/>
    <x v="0"/>
    <x v="0"/>
    <n v="0"/>
    <x v="1"/>
    <x v="1"/>
    <x v="1"/>
    <s v="6/Aug/1982"/>
    <n v="6389.38"/>
    <x v="0"/>
    <s v="tier - 2"/>
    <x v="1"/>
    <n v="42"/>
  </r>
  <r>
    <s v="Id1575"/>
    <s v="Erspamer"/>
    <n v="19.79"/>
    <n v="4.8099999999999996"/>
    <s v="Yes"/>
    <x v="0"/>
    <x v="0"/>
    <n v="0"/>
    <x v="1"/>
    <x v="2"/>
    <x v="2"/>
    <s v="18/Nov/1976"/>
    <n v="6374.16"/>
    <x v="1"/>
    <s v="tier - 2"/>
    <x v="0"/>
    <n v="47"/>
  </r>
  <r>
    <s v="Id1576"/>
    <s v="Campbell"/>
    <n v="40.564999999999998"/>
    <n v="5.66"/>
    <s v="No"/>
    <x v="0"/>
    <x v="0"/>
    <n v="1"/>
    <x v="1"/>
    <x v="0"/>
    <x v="2"/>
    <s v="13/Aug/1984"/>
    <n v="6373.56"/>
    <x v="1"/>
    <s v="tier - 1"/>
    <x v="1"/>
    <n v="40"/>
  </r>
  <r>
    <s v="Id1577"/>
    <s v="Addison"/>
    <n v="18.03"/>
    <n v="10.66"/>
    <s v="Yes"/>
    <x v="0"/>
    <x v="0"/>
    <n v="2"/>
    <x v="1"/>
    <x v="3"/>
    <x v="0"/>
    <s v="9/Nov/1970"/>
    <n v="6367.31"/>
    <x v="1"/>
    <s v="tier - 1"/>
    <x v="0"/>
    <n v="54"/>
  </r>
  <r>
    <s v="Id1578"/>
    <s v="Wu"/>
    <n v="34.65"/>
    <n v="5.98"/>
    <s v="Yes"/>
    <x v="0"/>
    <x v="0"/>
    <n v="0"/>
    <x v="1"/>
    <x v="0"/>
    <x v="1"/>
    <s v="7/Jul/1996"/>
    <n v="6361.47"/>
    <x v="1"/>
    <s v="tier - 3"/>
    <x v="14"/>
    <n v="28"/>
  </r>
  <r>
    <s v="Id1579"/>
    <s v="Millett"/>
    <n v="42.94"/>
    <n v="4.34"/>
    <s v="No"/>
    <x v="0"/>
    <x v="0"/>
    <n v="0"/>
    <x v="1"/>
    <x v="0"/>
    <x v="2"/>
    <s v="24/Jun/1989"/>
    <n v="6360.99"/>
    <x v="1"/>
    <s v="tier - 2"/>
    <x v="1"/>
    <n v="35"/>
  </r>
  <r>
    <s v="Id1580"/>
    <s v="Bosl"/>
    <n v="31.254999999999999"/>
    <n v="5.17"/>
    <s v="No"/>
    <x v="0"/>
    <x v="0"/>
    <n v="0"/>
    <x v="1"/>
    <x v="0"/>
    <x v="2"/>
    <s v="30/Oct/1980"/>
    <n v="6358.78"/>
    <x v="1"/>
    <s v="tier - 1"/>
    <x v="1"/>
    <n v="44"/>
  </r>
  <r>
    <s v="Id1581"/>
    <s v="Goldberg"/>
    <n v="45.43"/>
    <n v="4.2300000000000004"/>
    <s v="Yes"/>
    <x v="0"/>
    <x v="1"/>
    <n v="1"/>
    <x v="1"/>
    <x v="0"/>
    <x v="2"/>
    <s v="19/Aug/1983"/>
    <n v="6356.27"/>
    <x v="2"/>
    <s v="tier - 2"/>
    <x v="0"/>
    <n v="41"/>
  </r>
  <r>
    <s v="Id1582"/>
    <s v="Kelley"/>
    <n v="32.340000000000003"/>
    <n v="4.88"/>
    <s v="Yes"/>
    <x v="0"/>
    <x v="1"/>
    <n v="1"/>
    <x v="1"/>
    <x v="0"/>
    <x v="2"/>
    <s v="21/Oct/1983"/>
    <n v="6338.08"/>
    <x v="1"/>
    <s v="tier - 1"/>
    <x v="0"/>
    <n v="41"/>
  </r>
  <r>
    <s v="Id1583"/>
    <s v="Johnston"/>
    <n v="25.46"/>
    <n v="9.7100000000000009"/>
    <s v="Yes"/>
    <x v="0"/>
    <x v="0"/>
    <n v="1"/>
    <x v="1"/>
    <x v="1"/>
    <x v="0"/>
    <s v="25/Sep/1986"/>
    <n v="6335.64"/>
    <x v="1"/>
    <s v="tier - 2"/>
    <x v="0"/>
    <n v="38"/>
  </r>
  <r>
    <s v="Id1584"/>
    <s v="Keating"/>
    <n v="37.145000000000003"/>
    <n v="5.32"/>
    <s v="No"/>
    <x v="0"/>
    <x v="0"/>
    <n v="0"/>
    <x v="1"/>
    <x v="0"/>
    <x v="2"/>
    <s v="13/Aug/1990"/>
    <n v="6334.34"/>
    <x v="1"/>
    <s v="tier - 2"/>
    <x v="2"/>
    <n v="34"/>
  </r>
  <r>
    <s v="Id1585"/>
    <s v="Duhon"/>
    <n v="30.8"/>
    <n v="5.83"/>
    <s v="Yes"/>
    <x v="0"/>
    <x v="0"/>
    <n v="0"/>
    <x v="1"/>
    <x v="0"/>
    <x v="1"/>
    <s v="15/Dec/1985"/>
    <n v="6313.76"/>
    <x v="1"/>
    <s v="tier - 1"/>
    <x v="0"/>
    <n v="38"/>
  </r>
  <r>
    <s v="Id1586"/>
    <s v="Briseno"/>
    <n v="29.5"/>
    <n v="5.54"/>
    <s v="Yes"/>
    <x v="0"/>
    <x v="0"/>
    <n v="0"/>
    <x v="1"/>
    <x v="1"/>
    <x v="2"/>
    <s v="19/Nov/1985"/>
    <n v="6311.95"/>
    <x v="1"/>
    <s v="tier - 1"/>
    <x v="3"/>
    <n v="38"/>
  </r>
  <r>
    <s v="Id1587"/>
    <s v="Besse"/>
    <n v="43.39"/>
    <n v="5.85"/>
    <s v="No"/>
    <x v="1"/>
    <x v="0"/>
    <n v="1"/>
    <x v="1"/>
    <x v="0"/>
    <x v="1"/>
    <s v="27/Jul/2004"/>
    <n v="6311.11"/>
    <x v="1"/>
    <s v="tier - 2"/>
    <x v="3"/>
    <n v="20"/>
  </r>
  <r>
    <s v="Id1588"/>
    <s v="Shillings"/>
    <n v="15.08"/>
    <n v="4.8499999999999996"/>
    <s v="Yes"/>
    <x v="0"/>
    <x v="1"/>
    <n v="1"/>
    <x v="1"/>
    <x v="3"/>
    <x v="2"/>
    <s v="4/Sep/1969"/>
    <n v="6305.61"/>
    <x v="1"/>
    <s v="tier - 2"/>
    <x v="1"/>
    <n v="55"/>
  </r>
  <r>
    <s v="Id1589"/>
    <s v="Tate"/>
    <n v="20.48"/>
    <n v="11.09"/>
    <s v="No"/>
    <x v="0"/>
    <x v="0"/>
    <n v="0"/>
    <x v="1"/>
    <x v="2"/>
    <x v="0"/>
    <s v="17/Sep/1974"/>
    <n v="6302.23"/>
    <x v="1"/>
    <s v="tier - 1"/>
    <x v="0"/>
    <n v="50"/>
  </r>
  <r>
    <s v="Id1590"/>
    <s v="Arsenault"/>
    <n v="34.450000000000003"/>
    <n v="5.58"/>
    <s v="Yes"/>
    <x v="0"/>
    <x v="0"/>
    <n v="0"/>
    <x v="1"/>
    <x v="0"/>
    <x v="2"/>
    <s v="4/Jul/1996"/>
    <n v="6293.63"/>
    <x v="1"/>
    <s v="tier - 3"/>
    <x v="14"/>
    <n v="28"/>
  </r>
  <r>
    <s v="Id1591"/>
    <s v="Hengoed"/>
    <n v="34.21"/>
    <n v="9.7200000000000006"/>
    <s v="Yes"/>
    <x v="0"/>
    <x v="0"/>
    <n v="0"/>
    <x v="1"/>
    <x v="0"/>
    <x v="0"/>
    <s v="26/Aug/1981"/>
    <n v="6289.75"/>
    <x v="1"/>
    <s v="tier - 3"/>
    <x v="0"/>
    <n v="43"/>
  </r>
  <r>
    <s v="Id1592"/>
    <s v="Aller"/>
    <n v="28.8"/>
    <n v="11.41"/>
    <s v="Yes"/>
    <x v="0"/>
    <x v="0"/>
    <n v="0"/>
    <x v="1"/>
    <x v="1"/>
    <x v="0"/>
    <s v="24/Nov/1981"/>
    <n v="6282.24"/>
    <x v="1"/>
    <s v="tier - 1"/>
    <x v="3"/>
    <n v="42"/>
  </r>
  <r>
    <s v="Id1593"/>
    <s v="Pisano"/>
    <n v="31.74"/>
    <n v="4.46"/>
    <s v="No"/>
    <x v="0"/>
    <x v="1"/>
    <n v="1"/>
    <x v="1"/>
    <x v="0"/>
    <x v="2"/>
    <s v="16/Oct/1993"/>
    <n v="6276.3"/>
    <x v="1"/>
    <s v="tier - 1"/>
    <x v="15"/>
    <n v="31"/>
  </r>
  <r>
    <s v="Id1594"/>
    <s v="Sanca"/>
    <n v="21.78"/>
    <n v="9.31"/>
    <s v="Yes"/>
    <x v="0"/>
    <x v="0"/>
    <n v="0"/>
    <x v="1"/>
    <x v="2"/>
    <x v="0"/>
    <s v="30/Jun/1981"/>
    <n v="6272.48"/>
    <x v="0"/>
    <s v="tier - 3"/>
    <x v="0"/>
    <n v="43"/>
  </r>
  <r>
    <s v="Id1595"/>
    <s v="Bond"/>
    <n v="23.75"/>
    <n v="5.03"/>
    <s v="No"/>
    <x v="0"/>
    <x v="0"/>
    <n v="1"/>
    <x v="1"/>
    <x v="2"/>
    <x v="2"/>
    <s v="25/Sep/1984"/>
    <n v="6269.33"/>
    <x v="1"/>
    <s v="tier - 1"/>
    <x v="0"/>
    <n v="40"/>
  </r>
  <r>
    <s v="Id1596"/>
    <s v="Carron"/>
    <n v="33.21"/>
    <n v="5.07"/>
    <s v="Yes"/>
    <x v="0"/>
    <x v="0"/>
    <n v="1"/>
    <x v="1"/>
    <x v="0"/>
    <x v="2"/>
    <s v="17/Oct/1995"/>
    <n v="6261.2"/>
    <x v="1"/>
    <s v="tier - 1"/>
    <x v="12"/>
    <n v="29"/>
  </r>
  <r>
    <s v="Id1597"/>
    <s v="Ellwanger"/>
    <n v="17.7"/>
    <n v="10.42"/>
    <s v="Yes"/>
    <x v="0"/>
    <x v="0"/>
    <n v="2"/>
    <x v="1"/>
    <x v="3"/>
    <x v="0"/>
    <s v="11/Oct/1970"/>
    <n v="6255.38"/>
    <x v="1"/>
    <s v="tier - 2"/>
    <x v="0"/>
    <n v="54"/>
  </r>
  <r>
    <s v="Id1598"/>
    <s v="Hanson"/>
    <n v="17.2"/>
    <n v="6.45"/>
    <s v="No"/>
    <x v="0"/>
    <x v="0"/>
    <n v="2"/>
    <x v="1"/>
    <x v="3"/>
    <x v="0"/>
    <s v="8/Sep/1972"/>
    <n v="6254.13"/>
    <x v="1"/>
    <s v="tier - 2"/>
    <x v="1"/>
    <n v="52"/>
  </r>
  <r>
    <s v="Id1599"/>
    <s v="Tucker"/>
    <n v="19.21"/>
    <n v="5.52"/>
    <s v="No"/>
    <x v="0"/>
    <x v="0"/>
    <n v="2"/>
    <x v="1"/>
    <x v="2"/>
    <x v="2"/>
    <s v="11/Nov/1972"/>
    <n v="6253.85"/>
    <x v="1"/>
    <s v="tier - 2"/>
    <x v="0"/>
    <n v="52"/>
  </r>
  <r>
    <s v="Id1600"/>
    <s v="Counts"/>
    <n v="23.2"/>
    <n v="4.41"/>
    <s v="No"/>
    <x v="0"/>
    <x v="1"/>
    <n v="1"/>
    <x v="1"/>
    <x v="2"/>
    <x v="2"/>
    <s v="10/Oct/1979"/>
    <n v="6250.44"/>
    <x v="1"/>
    <s v="tier - 1"/>
    <x v="3"/>
    <n v="45"/>
  </r>
  <r>
    <s v="Id1601"/>
    <s v="Carson"/>
    <n v="32.5"/>
    <n v="4.6900000000000004"/>
    <s v="Yes"/>
    <x v="0"/>
    <x v="1"/>
    <n v="1"/>
    <x v="1"/>
    <x v="0"/>
    <x v="2"/>
    <s v="11/Aug/1983"/>
    <n v="6238.3"/>
    <x v="1"/>
    <s v="tier - 1"/>
    <x v="3"/>
    <n v="41"/>
  </r>
  <r>
    <s v="Id1602"/>
    <s v="Haines"/>
    <n v="20.9"/>
    <n v="6.94"/>
    <s v="No"/>
    <x v="0"/>
    <x v="0"/>
    <n v="0"/>
    <x v="1"/>
    <x v="2"/>
    <x v="0"/>
    <s v="19/Sep/1978"/>
    <n v="6236.95"/>
    <x v="1"/>
    <s v="tier - 2"/>
    <x v="0"/>
    <n v="46"/>
  </r>
  <r>
    <s v="Id1603"/>
    <s v="Schnabel"/>
    <n v="19.11"/>
    <n v="4.3499999999999996"/>
    <s v="No"/>
    <x v="0"/>
    <x v="0"/>
    <n v="2"/>
    <x v="1"/>
    <x v="2"/>
    <x v="2"/>
    <s v="29/Jun/1972"/>
    <n v="6219.93"/>
    <x v="1"/>
    <s v="tier - 2"/>
    <x v="0"/>
    <n v="52"/>
  </r>
  <r>
    <s v="Id1604"/>
    <s v="Thind"/>
    <n v="31.17"/>
    <n v="5.28"/>
    <s v="No"/>
    <x v="0"/>
    <x v="0"/>
    <n v="1"/>
    <x v="1"/>
    <x v="0"/>
    <x v="2"/>
    <s v="12/Aug/1992"/>
    <n v="6208.5"/>
    <x v="1"/>
    <s v="tier - 1"/>
    <x v="14"/>
    <n v="32"/>
  </r>
  <r>
    <s v="Id1605"/>
    <s v="Simon"/>
    <n v="36.08"/>
    <n v="4.29"/>
    <s v="No"/>
    <x v="0"/>
    <x v="0"/>
    <n v="0"/>
    <x v="1"/>
    <x v="0"/>
    <x v="2"/>
    <s v="10/Sep/1999"/>
    <n v="6207.26"/>
    <x v="1"/>
    <s v="tier - 2"/>
    <x v="12"/>
    <n v="25"/>
  </r>
  <r>
    <s v="Id1606"/>
    <s v="Arciniaga"/>
    <n v="28.024999999999999"/>
    <n v="5.69"/>
    <s v="Yes"/>
    <x v="0"/>
    <x v="0"/>
    <n v="0"/>
    <x v="1"/>
    <x v="1"/>
    <x v="2"/>
    <s v="22/Sep/1985"/>
    <n v="6203.9"/>
    <x v="1"/>
    <s v="tier - 2"/>
    <x v="1"/>
    <n v="39"/>
  </r>
  <r>
    <s v="Id1607"/>
    <s v="Ryan"/>
    <n v="24.32"/>
    <n v="5.56"/>
    <s v="Yes"/>
    <x v="0"/>
    <x v="0"/>
    <n v="0"/>
    <x v="1"/>
    <x v="2"/>
    <x v="2"/>
    <s v="22/Jul/1985"/>
    <n v="6198.75"/>
    <x v="1"/>
    <s v="tier - 1"/>
    <x v="1"/>
    <n v="39"/>
  </r>
  <r>
    <s v="Id1608"/>
    <s v="Lizak"/>
    <n v="38"/>
    <n v="5.41"/>
    <s v="Yes"/>
    <x v="0"/>
    <x v="0"/>
    <n v="1"/>
    <x v="1"/>
    <x v="0"/>
    <x v="2"/>
    <s v="23/Oct/1988"/>
    <n v="6196.45"/>
    <x v="1"/>
    <s v="tier - 1"/>
    <x v="3"/>
    <n v="36"/>
  </r>
  <r>
    <s v="Id1609"/>
    <s v="Howery"/>
    <n v="31.6"/>
    <n v="10.85"/>
    <s v="Yes"/>
    <x v="0"/>
    <x v="0"/>
    <n v="0"/>
    <x v="1"/>
    <x v="0"/>
    <x v="0"/>
    <s v="1/Oct/1981"/>
    <n v="6186.13"/>
    <x v="1"/>
    <s v="tier - 3"/>
    <x v="3"/>
    <n v="43"/>
  </r>
  <r>
    <s v="Id1610"/>
    <s v="Crain"/>
    <n v="31.02"/>
    <n v="11.63"/>
    <s v="Yes"/>
    <x v="0"/>
    <x v="0"/>
    <n v="0"/>
    <x v="1"/>
    <x v="0"/>
    <x v="0"/>
    <s v="22/Nov/1981"/>
    <n v="6185.32"/>
    <x v="1"/>
    <s v="tier - 1"/>
    <x v="0"/>
    <n v="42"/>
  </r>
  <r>
    <s v="Id1611"/>
    <s v="Hotze"/>
    <n v="29.26"/>
    <n v="5.68"/>
    <s v="Yes"/>
    <x v="0"/>
    <x v="0"/>
    <n v="1"/>
    <x v="1"/>
    <x v="1"/>
    <x v="2"/>
    <s v="1/Nov/1988"/>
    <n v="6184.3"/>
    <x v="1"/>
    <s v="tier - 3"/>
    <x v="0"/>
    <n v="36"/>
  </r>
  <r>
    <s v="Id1612"/>
    <s v="Chauhan"/>
    <n v="15.09"/>
    <n v="7.59"/>
    <s v="Yes"/>
    <x v="0"/>
    <x v="0"/>
    <n v="2"/>
    <x v="1"/>
    <x v="3"/>
    <x v="0"/>
    <s v="5/Oct/1970"/>
    <n v="6183.46"/>
    <x v="1"/>
    <s v="tier - 2"/>
    <x v="1"/>
    <n v="54"/>
  </r>
  <r>
    <s v="Id1613"/>
    <s v="Raab"/>
    <n v="22.63"/>
    <n v="5.09"/>
    <s v="Yes"/>
    <x v="0"/>
    <x v="0"/>
    <n v="0"/>
    <x v="1"/>
    <x v="2"/>
    <x v="2"/>
    <s v="9/Aug/1985"/>
    <n v="6183.32"/>
    <x v="1"/>
    <s v="tier - 2"/>
    <x v="1"/>
    <n v="39"/>
  </r>
  <r>
    <s v="Id1614"/>
    <s v="McKown"/>
    <n v="23.46"/>
    <n v="4.21"/>
    <s v="No"/>
    <x v="0"/>
    <x v="0"/>
    <n v="1"/>
    <x v="1"/>
    <x v="2"/>
    <x v="2"/>
    <s v="6/Oct/1984"/>
    <n v="6170.96"/>
    <x v="1"/>
    <s v="tier - 1"/>
    <x v="0"/>
    <n v="40"/>
  </r>
  <r>
    <s v="Id1615"/>
    <s v="Schiemann"/>
    <n v="22.56"/>
    <n v="4.34"/>
    <s v="Yes"/>
    <x v="0"/>
    <x v="0"/>
    <n v="0"/>
    <x v="1"/>
    <x v="2"/>
    <x v="2"/>
    <s v="15/Oct/1985"/>
    <n v="6159.57"/>
    <x v="1"/>
    <s v="tier - 1"/>
    <x v="1"/>
    <n v="39"/>
  </r>
  <r>
    <s v="Id1616"/>
    <s v="Cress"/>
    <n v="19.28"/>
    <n v="11.85"/>
    <s v="No"/>
    <x v="0"/>
    <x v="0"/>
    <n v="2"/>
    <x v="1"/>
    <x v="2"/>
    <x v="0"/>
    <s v="6/Nov/1973"/>
    <n v="6152.05"/>
    <x v="1"/>
    <s v="tier - 3"/>
    <x v="0"/>
    <n v="51"/>
  </r>
  <r>
    <s v="Id1617"/>
    <s v="Mawson"/>
    <n v="15.37"/>
    <n v="9.61"/>
    <s v="Yes"/>
    <x v="0"/>
    <x v="0"/>
    <n v="2"/>
    <x v="1"/>
    <x v="3"/>
    <x v="0"/>
    <s v="14/Oct/1970"/>
    <n v="6147.12"/>
    <x v="1"/>
    <s v="tier - 3"/>
    <x v="1"/>
    <n v="54"/>
  </r>
  <r>
    <s v="Id1618"/>
    <s v="Wigginton"/>
    <n v="18.71"/>
    <n v="5.29"/>
    <s v="Yes"/>
    <x v="0"/>
    <x v="0"/>
    <n v="0"/>
    <x v="1"/>
    <x v="2"/>
    <x v="2"/>
    <s v="12/Dec/1976"/>
    <n v="6139.14"/>
    <x v="1"/>
    <s v="tier - 3"/>
    <x v="0"/>
    <n v="47"/>
  </r>
  <r>
    <s v="Id1619"/>
    <s v="Wang"/>
    <n v="20.61"/>
    <n v="6.89"/>
    <s v="No"/>
    <x v="0"/>
    <x v="0"/>
    <n v="0"/>
    <x v="1"/>
    <x v="2"/>
    <x v="0"/>
    <s v="5/Sep/1978"/>
    <n v="6138.58"/>
    <x v="1"/>
    <s v="tier - 1"/>
    <x v="0"/>
    <n v="46"/>
  </r>
  <r>
    <s v="Id1620"/>
    <s v="Schroeder"/>
    <n v="15.99"/>
    <n v="4.57"/>
    <s v="Yes"/>
    <x v="0"/>
    <x v="1"/>
    <n v="1"/>
    <x v="1"/>
    <x v="3"/>
    <x v="2"/>
    <s v="9/Nov/1969"/>
    <n v="6138.5"/>
    <x v="1"/>
    <s v="tier - 2"/>
    <x v="3"/>
    <n v="55"/>
  </r>
  <r>
    <s v="Id1621"/>
    <s v="Leonard"/>
    <n v="33.155000000000001"/>
    <n v="4.32"/>
    <s v="No"/>
    <x v="0"/>
    <x v="0"/>
    <n v="0"/>
    <x v="1"/>
    <x v="0"/>
    <x v="2"/>
    <s v="18/Aug/1990"/>
    <n v="6128.8"/>
    <x v="1"/>
    <s v="tier - 3"/>
    <x v="1"/>
    <n v="34"/>
  </r>
  <r>
    <s v="Id1622"/>
    <s v="Tissue"/>
    <n v="26.22"/>
    <n v="5.57"/>
    <s v="Yes"/>
    <x v="0"/>
    <x v="1"/>
    <n v="1"/>
    <x v="1"/>
    <x v="1"/>
    <x v="2"/>
    <s v="16/Nov/1983"/>
    <n v="6123.57"/>
    <x v="2"/>
    <s v="tier - 2"/>
    <x v="1"/>
    <n v="40"/>
  </r>
  <r>
    <s v="Id1623"/>
    <s v="Wood"/>
    <n v="21.85"/>
    <n v="5.26"/>
    <s v="Yes"/>
    <x v="0"/>
    <x v="1"/>
    <n v="1"/>
    <x v="1"/>
    <x v="2"/>
    <x v="2"/>
    <s v="11/Aug/1983"/>
    <n v="6117.49"/>
    <x v="1"/>
    <s v="tier - 3"/>
    <x v="1"/>
    <n v="41"/>
  </r>
  <r>
    <s v="Id1624"/>
    <s v="Denny"/>
    <n v="30.495000000000001"/>
    <n v="6.25"/>
    <s v="No"/>
    <x v="0"/>
    <x v="0"/>
    <n v="0"/>
    <x v="1"/>
    <x v="0"/>
    <x v="1"/>
    <s v="25/Jul/1991"/>
    <n v="6113.23"/>
    <x v="1"/>
    <s v="tier - 2"/>
    <x v="2"/>
    <n v="33"/>
  </r>
  <r>
    <s v="Id1625"/>
    <s v="Testa"/>
    <n v="34.104999999999997"/>
    <n v="5.67"/>
    <s v="Yes"/>
    <x v="0"/>
    <x v="0"/>
    <n v="0"/>
    <x v="1"/>
    <x v="0"/>
    <x v="2"/>
    <s v="21/Jul/1985"/>
    <n v="6112.35"/>
    <x v="1"/>
    <s v="tier - 1"/>
    <x v="1"/>
    <n v="39"/>
  </r>
  <r>
    <s v="Id1626"/>
    <s v="Mooney"/>
    <n v="32.770000000000003"/>
    <n v="4.42"/>
    <s v="Yes"/>
    <x v="0"/>
    <x v="0"/>
    <n v="1"/>
    <x v="1"/>
    <x v="0"/>
    <x v="2"/>
    <s v="9/Sep/1995"/>
    <n v="6111.95"/>
    <x v="1"/>
    <s v="tier - 3"/>
    <x v="12"/>
    <n v="29"/>
  </r>
  <r>
    <s v="Id1627"/>
    <s v="Buchholtz"/>
    <n v="16.850000000000001"/>
    <n v="11.75"/>
    <s v="Yes"/>
    <x v="0"/>
    <x v="0"/>
    <n v="2"/>
    <x v="1"/>
    <x v="3"/>
    <x v="0"/>
    <s v="9/Jun/1970"/>
    <n v="6098.38"/>
    <x v="1"/>
    <s v="tier - 2"/>
    <x v="0"/>
    <n v="54"/>
  </r>
  <r>
    <s v="Id1628"/>
    <s v="Hoyt"/>
    <n v="34.700000000000003"/>
    <n v="6.06"/>
    <s v="No"/>
    <x v="0"/>
    <x v="0"/>
    <n v="1"/>
    <x v="1"/>
    <x v="0"/>
    <x v="1"/>
    <s v="25/Jul/1984"/>
    <n v="6082.41"/>
    <x v="0"/>
    <s v="tier - 2"/>
    <x v="3"/>
    <n v="40"/>
  </r>
  <r>
    <s v="Id1629"/>
    <s v="Cabada"/>
    <n v="37.049999999999997"/>
    <n v="5.48"/>
    <s v="No"/>
    <x v="0"/>
    <x v="0"/>
    <n v="1"/>
    <x v="1"/>
    <x v="0"/>
    <x v="2"/>
    <s v="14/Oct/1984"/>
    <n v="6079.67"/>
    <x v="0"/>
    <s v="tier - 1"/>
    <x v="7"/>
    <n v="40"/>
  </r>
  <r>
    <s v="Id1630"/>
    <s v="Lobaciute"/>
    <n v="18.78"/>
    <n v="4.45"/>
    <s v="No"/>
    <x v="0"/>
    <x v="1"/>
    <n v="1"/>
    <x v="1"/>
    <x v="2"/>
    <x v="2"/>
    <s v="8/Aug/1979"/>
    <n v="6074.37"/>
    <x v="1"/>
    <s v="tier - 2"/>
    <x v="1"/>
    <n v="45"/>
  </r>
  <r>
    <s v="Id1631"/>
    <s v="Dawes"/>
    <n v="28.024999999999999"/>
    <n v="5"/>
    <s v="No"/>
    <x v="0"/>
    <x v="0"/>
    <n v="1"/>
    <x v="1"/>
    <x v="1"/>
    <x v="2"/>
    <s v="21/Sep/1984"/>
    <n v="6067.13"/>
    <x v="2"/>
    <s v="tier - 1"/>
    <x v="4"/>
    <n v="40"/>
  </r>
  <r>
    <s v="Id1632"/>
    <s v="Deppen"/>
    <n v="35.090000000000003"/>
    <n v="5.84"/>
    <s v="No"/>
    <x v="0"/>
    <x v="0"/>
    <n v="0"/>
    <x v="1"/>
    <x v="0"/>
    <x v="1"/>
    <s v="8/Nov/1994"/>
    <n v="6064.37"/>
    <x v="1"/>
    <s v="tier - 2"/>
    <x v="3"/>
    <n v="30"/>
  </r>
  <r>
    <s v="Id1633"/>
    <s v="Oberndorfer"/>
    <n v="34.42"/>
    <n v="5.21"/>
    <s v="Yes"/>
    <x v="0"/>
    <x v="0"/>
    <n v="0"/>
    <x v="1"/>
    <x v="0"/>
    <x v="2"/>
    <s v="28/Jul/1996"/>
    <n v="6061.8"/>
    <x v="1"/>
    <s v="tier - 3"/>
    <x v="1"/>
    <n v="28"/>
  </r>
  <r>
    <s v="Id1634"/>
    <s v="Hetherington"/>
    <n v="29.4"/>
    <n v="4.26"/>
    <s v="No"/>
    <x v="0"/>
    <x v="0"/>
    <n v="0"/>
    <x v="1"/>
    <x v="1"/>
    <x v="2"/>
    <s v="16/Aug/1989"/>
    <n v="6059.17"/>
    <x v="1"/>
    <s v="tier - 1"/>
    <x v="3"/>
    <n v="35"/>
  </r>
  <r>
    <s v="Id1635"/>
    <s v="Murray"/>
    <n v="21.31"/>
    <n v="4.17"/>
    <s v="No"/>
    <x v="0"/>
    <x v="0"/>
    <n v="0"/>
    <x v="1"/>
    <x v="2"/>
    <x v="2"/>
    <s v="8/Aug/1980"/>
    <n v="5993.62"/>
    <x v="1"/>
    <s v="tier - 3"/>
    <x v="0"/>
    <n v="44"/>
  </r>
  <r>
    <s v="Id1636"/>
    <s v="Higden"/>
    <n v="19.559999999999999"/>
    <n v="11.96"/>
    <s v="No"/>
    <x v="0"/>
    <x v="0"/>
    <n v="0"/>
    <x v="1"/>
    <x v="2"/>
    <x v="0"/>
    <s v="17/Aug/1974"/>
    <n v="5990.17"/>
    <x v="1"/>
    <s v="tier - 2"/>
    <x v="0"/>
    <n v="50"/>
  </r>
  <r>
    <s v="Id1637"/>
    <s v="Rediger"/>
    <n v="37.335000000000001"/>
    <n v="6.26"/>
    <s v="Yes"/>
    <x v="0"/>
    <x v="0"/>
    <n v="1"/>
    <x v="1"/>
    <x v="0"/>
    <x v="1"/>
    <s v="10/Jun/1988"/>
    <n v="5989.52"/>
    <x v="1"/>
    <s v="tier - 1"/>
    <x v="1"/>
    <n v="36"/>
  </r>
  <r>
    <s v="Id1638"/>
    <s v="Huff"/>
    <n v="19.53"/>
    <n v="11.68"/>
    <s v="No"/>
    <x v="0"/>
    <x v="0"/>
    <n v="0"/>
    <x v="1"/>
    <x v="2"/>
    <x v="0"/>
    <s v="11/Oct/1974"/>
    <n v="5979.99"/>
    <x v="1"/>
    <s v="tier - 3"/>
    <x v="0"/>
    <n v="50"/>
  </r>
  <r>
    <s v="Id1639"/>
    <s v="Hall"/>
    <n v="34.1"/>
    <n v="5.16"/>
    <s v="No"/>
    <x v="0"/>
    <x v="0"/>
    <n v="0"/>
    <x v="1"/>
    <x v="0"/>
    <x v="2"/>
    <s v="10/Oct/1980"/>
    <n v="5979.73"/>
    <x v="1"/>
    <s v="tier - 2"/>
    <x v="3"/>
    <n v="44"/>
  </r>
  <r>
    <s v="Id1640"/>
    <s v="Grise"/>
    <n v="16.5"/>
    <n v="6.9"/>
    <s v="Yes"/>
    <x v="0"/>
    <x v="0"/>
    <n v="2"/>
    <x v="1"/>
    <x v="3"/>
    <x v="0"/>
    <s v="25/Jun/1970"/>
    <n v="5979.66"/>
    <x v="1"/>
    <s v="tier - 3"/>
    <x v="0"/>
    <n v="54"/>
  </r>
  <r>
    <s v="Id1641"/>
    <s v="Skildum"/>
    <n v="30.69"/>
    <n v="4.83"/>
    <s v="No"/>
    <x v="0"/>
    <x v="0"/>
    <n v="1"/>
    <x v="1"/>
    <x v="0"/>
    <x v="2"/>
    <s v="11/Nov/1984"/>
    <n v="5976.83"/>
    <x v="1"/>
    <s v="tier - 2"/>
    <x v="0"/>
    <n v="40"/>
  </r>
  <r>
    <s v="Id1642"/>
    <s v="Yang"/>
    <n v="28.93"/>
    <n v="4.87"/>
    <s v="No"/>
    <x v="0"/>
    <x v="0"/>
    <n v="1"/>
    <x v="1"/>
    <x v="1"/>
    <x v="2"/>
    <s v="19/Sep/1984"/>
    <n v="5974.38"/>
    <x v="1"/>
    <s v="tier - 3"/>
    <x v="0"/>
    <n v="40"/>
  </r>
  <r>
    <s v="Id1643"/>
    <s v="Fischer-Daly"/>
    <n v="38.9"/>
    <n v="4.28"/>
    <s v="No"/>
    <x v="0"/>
    <x v="0"/>
    <n v="0"/>
    <x v="1"/>
    <x v="0"/>
    <x v="2"/>
    <s v="22/Jul/1989"/>
    <n v="5972.38"/>
    <x v="1"/>
    <s v="tier - 2"/>
    <x v="3"/>
    <n v="35"/>
  </r>
  <r>
    <s v="Id1644"/>
    <s v="Asher"/>
    <n v="26.9"/>
    <n v="4.07"/>
    <s v="No"/>
    <x v="0"/>
    <x v="0"/>
    <n v="0"/>
    <x v="1"/>
    <x v="1"/>
    <x v="2"/>
    <s v="21/Jul/1980"/>
    <n v="5969.72"/>
    <x v="2"/>
    <s v="tier - 3"/>
    <x v="3"/>
    <n v="44"/>
  </r>
  <r>
    <s v="Id1645"/>
    <s v="Zhou"/>
    <n v="24.86"/>
    <n v="6.23"/>
    <s v="No"/>
    <x v="0"/>
    <x v="0"/>
    <n v="0"/>
    <x v="1"/>
    <x v="2"/>
    <x v="1"/>
    <s v="5/Aug/1980"/>
    <n v="5966.89"/>
    <x v="1"/>
    <s v="tier - 3"/>
    <x v="0"/>
    <n v="44"/>
  </r>
  <r>
    <s v="Id1646"/>
    <s v="Rudder"/>
    <n v="39.14"/>
    <n v="6.24"/>
    <s v="No"/>
    <x v="1"/>
    <x v="0"/>
    <n v="1"/>
    <x v="1"/>
    <x v="0"/>
    <x v="1"/>
    <s v="15/Jul/2004"/>
    <n v="5960.91"/>
    <x v="1"/>
    <s v="tier - 1"/>
    <x v="12"/>
    <n v="20"/>
  </r>
  <r>
    <s v="Id1647"/>
    <s v="Cartmell"/>
    <n v="39.799999999999997"/>
    <n v="6.17"/>
    <s v="No"/>
    <x v="0"/>
    <x v="1"/>
    <n v="1"/>
    <x v="1"/>
    <x v="0"/>
    <x v="1"/>
    <s v="13/Aug/2003"/>
    <n v="5957.35"/>
    <x v="1"/>
    <s v="tier - 2"/>
    <x v="1"/>
    <n v="21"/>
  </r>
  <r>
    <s v="Id1648"/>
    <s v="Troland"/>
    <n v="34.32"/>
    <n v="5.16"/>
    <s v="No"/>
    <x v="0"/>
    <x v="0"/>
    <n v="1"/>
    <x v="1"/>
    <x v="0"/>
    <x v="2"/>
    <s v="14/Jul/1987"/>
    <n v="5934.38"/>
    <x v="2"/>
    <s v="tier - 2"/>
    <x v="0"/>
    <n v="37"/>
  </r>
  <r>
    <s v="Id1649"/>
    <s v="Hall"/>
    <n v="32.51"/>
    <n v="4.3"/>
    <s v="No"/>
    <x v="0"/>
    <x v="0"/>
    <n v="0"/>
    <x v="1"/>
    <x v="0"/>
    <x v="2"/>
    <s v="30/Jul/1994"/>
    <n v="5927.65"/>
    <x v="1"/>
    <s v="tier - 1"/>
    <x v="1"/>
    <n v="30"/>
  </r>
  <r>
    <s v="Id1650"/>
    <s v="Berg"/>
    <n v="30.71"/>
    <n v="6.14"/>
    <s v="No"/>
    <x v="0"/>
    <x v="1"/>
    <n v="1"/>
    <x v="1"/>
    <x v="0"/>
    <x v="1"/>
    <s v="13/Aug/1993"/>
    <n v="5926.93"/>
    <x v="1"/>
    <s v="tier - 2"/>
    <x v="15"/>
    <n v="31"/>
  </r>
  <r>
    <s v="Id1651"/>
    <s v="Engtrakul"/>
    <n v="28.9"/>
    <n v="5.36"/>
    <s v="No"/>
    <x v="0"/>
    <x v="0"/>
    <n v="1"/>
    <x v="1"/>
    <x v="1"/>
    <x v="2"/>
    <s v="29/Jul/1987"/>
    <n v="5926.85"/>
    <x v="2"/>
    <s v="tier - 3"/>
    <x v="3"/>
    <n v="37"/>
  </r>
  <r>
    <s v="Id1652"/>
    <s v="Leonhardt"/>
    <n v="36.19"/>
    <n v="4.3"/>
    <s v="No"/>
    <x v="0"/>
    <x v="0"/>
    <n v="0"/>
    <x v="1"/>
    <x v="0"/>
    <x v="2"/>
    <s v="21/Dec/1982"/>
    <n v="5920.1"/>
    <x v="1"/>
    <s v="tier - 1"/>
    <x v="0"/>
    <n v="41"/>
  </r>
  <r>
    <s v="Id1653"/>
    <s v="Goetz"/>
    <n v="29.6"/>
    <n v="4.09"/>
    <s v="No"/>
    <x v="0"/>
    <x v="0"/>
    <n v="0"/>
    <x v="1"/>
    <x v="1"/>
    <x v="2"/>
    <s v="8/Jul/1982"/>
    <n v="5910.94"/>
    <x v="1"/>
    <s v="tier - 1"/>
    <x v="3"/>
    <n v="42"/>
  </r>
  <r>
    <s v="Id1654"/>
    <s v="Cacharelis"/>
    <n v="30.95"/>
    <n v="6.27"/>
    <s v="No"/>
    <x v="0"/>
    <x v="1"/>
    <n v="1"/>
    <x v="1"/>
    <x v="0"/>
    <x v="1"/>
    <s v="19/Oct/1993"/>
    <n v="5877.02"/>
    <x v="1"/>
    <s v="tier - 2"/>
    <x v="14"/>
    <n v="31"/>
  </r>
  <r>
    <s v="Id1655"/>
    <s v="Kariolis"/>
    <n v="19.95"/>
    <n v="5.39"/>
    <s v="No"/>
    <x v="0"/>
    <x v="0"/>
    <n v="1"/>
    <x v="1"/>
    <x v="2"/>
    <x v="2"/>
    <s v="22/Nov/1984"/>
    <n v="5855.9"/>
    <x v="1"/>
    <s v="tier - 3"/>
    <x v="1"/>
    <n v="39"/>
  </r>
  <r>
    <s v="Id1656"/>
    <s v="Zelwin"/>
    <n v="23.65"/>
    <n v="5.75"/>
    <s v="Yes"/>
    <x v="0"/>
    <x v="0"/>
    <n v="0"/>
    <x v="1"/>
    <x v="2"/>
    <x v="1"/>
    <s v="18/Jun/1985"/>
    <n v="5847.24"/>
    <x v="1"/>
    <s v="tier - 1"/>
    <x v="0"/>
    <n v="39"/>
  </r>
  <r>
    <s v="Id1657"/>
    <s v="Barry"/>
    <n v="43.34"/>
    <n v="4.91"/>
    <s v="No"/>
    <x v="0"/>
    <x v="0"/>
    <n v="1"/>
    <x v="1"/>
    <x v="0"/>
    <x v="2"/>
    <s v="30/Sep/1987"/>
    <n v="5846.92"/>
    <x v="1"/>
    <s v="tier - 2"/>
    <x v="0"/>
    <n v="37"/>
  </r>
  <r>
    <s v="Id1658"/>
    <s v="Bannon"/>
    <n v="31.98"/>
    <n v="4.46"/>
    <s v="Yes"/>
    <x v="0"/>
    <x v="0"/>
    <n v="1"/>
    <x v="1"/>
    <x v="0"/>
    <x v="2"/>
    <s v="20/Aug/1995"/>
    <n v="5843.99"/>
    <x v="1"/>
    <s v="tier - 2"/>
    <x v="15"/>
    <n v="29"/>
  </r>
  <r>
    <s v="Id1659"/>
    <s v="Chang"/>
    <n v="35.86"/>
    <n v="6.22"/>
    <s v="No"/>
    <x v="0"/>
    <x v="0"/>
    <n v="1"/>
    <x v="1"/>
    <x v="0"/>
    <x v="1"/>
    <s v="27/Jul/1987"/>
    <n v="5836.52"/>
    <x v="1"/>
    <s v="tier - 3"/>
    <x v="0"/>
    <n v="37"/>
  </r>
  <r>
    <s v="Id1660"/>
    <s v="Vetter"/>
    <n v="15.2"/>
    <n v="8.82"/>
    <s v="No"/>
    <x v="0"/>
    <x v="0"/>
    <n v="0"/>
    <x v="1"/>
    <x v="3"/>
    <x v="0"/>
    <s v="27/Sep/1971"/>
    <n v="5832.6"/>
    <x v="1"/>
    <s v="tier - 3"/>
    <x v="1"/>
    <n v="53"/>
  </r>
  <r>
    <s v="Id1661"/>
    <s v="Jablonski"/>
    <n v="37.200000000000003"/>
    <n v="10.14"/>
    <s v="No"/>
    <x v="0"/>
    <x v="0"/>
    <n v="0"/>
    <x v="1"/>
    <x v="0"/>
    <x v="0"/>
    <s v="22/Jul/2002"/>
    <n v="5816.58"/>
    <x v="1"/>
    <s v="tier - 2"/>
    <x v="12"/>
    <n v="22"/>
  </r>
  <r>
    <s v="Id1662"/>
    <s v="Jakubowitch"/>
    <n v="17.91"/>
    <n v="4.66"/>
    <s v="No"/>
    <x v="0"/>
    <x v="0"/>
    <n v="2"/>
    <x v="1"/>
    <x v="3"/>
    <x v="2"/>
    <s v="2/Nov/1972"/>
    <n v="5812.9"/>
    <x v="1"/>
    <s v="tier - 2"/>
    <x v="0"/>
    <n v="52"/>
  </r>
  <r>
    <s v="Id1663"/>
    <s v="Altshuler"/>
    <n v="20.76"/>
    <n v="6.26"/>
    <s v="No"/>
    <x v="0"/>
    <x v="0"/>
    <n v="0"/>
    <x v="1"/>
    <x v="2"/>
    <x v="1"/>
    <s v="18/Sep/1980"/>
    <n v="5807.06"/>
    <x v="1"/>
    <s v="tier - 3"/>
    <x v="0"/>
    <n v="44"/>
  </r>
  <r>
    <s v="Id1664"/>
    <s v="Ugarte"/>
    <n v="38.99"/>
    <n v="5.21"/>
    <s v="No"/>
    <x v="1"/>
    <x v="0"/>
    <n v="1"/>
    <x v="1"/>
    <x v="0"/>
    <x v="2"/>
    <s v="1/Nov/2004"/>
    <n v="5778.71"/>
    <x v="1"/>
    <s v="tier - 3"/>
    <x v="13"/>
    <n v="20"/>
  </r>
  <r>
    <s v="Id1665"/>
    <s v="Tusso"/>
    <n v="42.655000000000001"/>
    <n v="5.94"/>
    <s v="Yes"/>
    <x v="0"/>
    <x v="1"/>
    <n v="1"/>
    <x v="1"/>
    <x v="0"/>
    <x v="1"/>
    <s v="30/Aug/1983"/>
    <n v="5757.41"/>
    <x v="1"/>
    <s v="tier - 3"/>
    <x v="9"/>
    <n v="41"/>
  </r>
  <r>
    <s v="Id1666"/>
    <s v="Johnson"/>
    <n v="30.57"/>
    <n v="5.34"/>
    <s v="No"/>
    <x v="0"/>
    <x v="1"/>
    <n v="1"/>
    <x v="1"/>
    <x v="0"/>
    <x v="2"/>
    <s v="10/Jun/1993"/>
    <n v="5748.13"/>
    <x v="1"/>
    <s v="tier - 1"/>
    <x v="14"/>
    <n v="31"/>
  </r>
  <r>
    <s v="Id1667"/>
    <s v="Landry"/>
    <n v="17.7"/>
    <n v="6.38"/>
    <s v="No"/>
    <x v="0"/>
    <x v="0"/>
    <n v="2"/>
    <x v="1"/>
    <x v="3"/>
    <x v="1"/>
    <s v="21/Aug/1972"/>
    <n v="5741.67"/>
    <x v="1"/>
    <s v="tier - 3"/>
    <x v="0"/>
    <n v="52"/>
  </r>
  <r>
    <s v="Id1668"/>
    <s v="McDonald"/>
    <n v="34.770000000000003"/>
    <n v="4.47"/>
    <s v="No"/>
    <x v="0"/>
    <x v="0"/>
    <n v="1"/>
    <x v="1"/>
    <x v="0"/>
    <x v="2"/>
    <s v="19/Oct/1987"/>
    <n v="5729.01"/>
    <x v="0"/>
    <s v="tier - 2"/>
    <x v="1"/>
    <n v="37"/>
  </r>
  <r>
    <s v="Id1669"/>
    <s v="Dunlap"/>
    <n v="16.88"/>
    <n v="9.9600000000000009"/>
    <s v="No"/>
    <x v="0"/>
    <x v="0"/>
    <n v="0"/>
    <x v="1"/>
    <x v="3"/>
    <x v="0"/>
    <s v="18/Dec/1971"/>
    <n v="5720.38"/>
    <x v="1"/>
    <s v="tier - 1"/>
    <x v="0"/>
    <n v="52"/>
  </r>
  <r>
    <s v="Id1670"/>
    <s v="Larue"/>
    <n v="40.26"/>
    <n v="9.92"/>
    <s v="Yes"/>
    <x v="0"/>
    <x v="0"/>
    <n v="0"/>
    <x v="1"/>
    <x v="0"/>
    <x v="0"/>
    <s v="30/Aug/1981"/>
    <n v="5709.16"/>
    <x v="2"/>
    <s v="tier - 3"/>
    <x v="0"/>
    <n v="43"/>
  </r>
  <r>
    <s v="Id1671"/>
    <s v="Hodge"/>
    <n v="25.6"/>
    <n v="6.03"/>
    <s v="No"/>
    <x v="0"/>
    <x v="1"/>
    <n v="1"/>
    <x v="1"/>
    <x v="1"/>
    <x v="1"/>
    <s v="3/Nov/1993"/>
    <n v="5708.87"/>
    <x v="1"/>
    <s v="tier - 1"/>
    <x v="3"/>
    <n v="31"/>
  </r>
  <r>
    <s v="Id1672"/>
    <s v="Marcus"/>
    <n v="33.549999999999997"/>
    <n v="10.9"/>
    <s v="Yes"/>
    <x v="0"/>
    <x v="0"/>
    <n v="0"/>
    <x v="1"/>
    <x v="0"/>
    <x v="0"/>
    <s v="15/Jun/1981"/>
    <n v="5699.84"/>
    <x v="1"/>
    <s v="tier - 3"/>
    <x v="0"/>
    <n v="43"/>
  </r>
  <r>
    <s v="Id1673"/>
    <s v="Daubert"/>
    <n v="16.690000000000001"/>
    <n v="10.66"/>
    <s v="No"/>
    <x v="0"/>
    <x v="0"/>
    <n v="0"/>
    <x v="1"/>
    <x v="3"/>
    <x v="0"/>
    <s v="6/Jul/1974"/>
    <n v="5698.74"/>
    <x v="1"/>
    <s v="tier - 2"/>
    <x v="1"/>
    <n v="50"/>
  </r>
  <r>
    <s v="Id1674"/>
    <s v="Close"/>
    <n v="19.95"/>
    <n v="4.05"/>
    <s v="No"/>
    <x v="0"/>
    <x v="0"/>
    <n v="1"/>
    <x v="1"/>
    <x v="2"/>
    <x v="2"/>
    <s v="3/Nov/1992"/>
    <n v="5693.43"/>
    <x v="1"/>
    <s v="tier - 3"/>
    <x v="1"/>
    <n v="32"/>
  </r>
  <r>
    <s v="Id1675"/>
    <s v="Roels"/>
    <n v="17.55"/>
    <n v="4.2300000000000004"/>
    <s v="No"/>
    <x v="0"/>
    <x v="0"/>
    <n v="2"/>
    <x v="1"/>
    <x v="3"/>
    <x v="2"/>
    <s v="28/Oct/1972"/>
    <n v="5690.79"/>
    <x v="1"/>
    <s v="tier - 1"/>
    <x v="0"/>
    <n v="52"/>
  </r>
  <r>
    <s v="Id1676"/>
    <s v="Venosky"/>
    <n v="22.01"/>
    <n v="5.01"/>
    <s v="No"/>
    <x v="0"/>
    <x v="0"/>
    <n v="1"/>
    <x v="1"/>
    <x v="2"/>
    <x v="2"/>
    <s v="12/Aug/1984"/>
    <n v="5679.13"/>
    <x v="1"/>
    <s v="tier - 2"/>
    <x v="0"/>
    <n v="40"/>
  </r>
  <r>
    <s v="Id1677"/>
    <s v="Gosnell"/>
    <n v="41.8"/>
    <n v="5.82"/>
    <s v="Yes"/>
    <x v="0"/>
    <x v="1"/>
    <n v="1"/>
    <x v="1"/>
    <x v="0"/>
    <x v="1"/>
    <s v="3/Sep/1983"/>
    <n v="5662.23"/>
    <x v="1"/>
    <s v="tier - 1"/>
    <x v="0"/>
    <n v="41"/>
  </r>
  <r>
    <s v="Id1678"/>
    <s v="Chewning-Kulick"/>
    <n v="19.170000000000002"/>
    <n v="7.94"/>
    <s v="No"/>
    <x v="0"/>
    <x v="0"/>
    <n v="0"/>
    <x v="1"/>
    <x v="2"/>
    <x v="0"/>
    <s v="27/Sep/1978"/>
    <n v="5650.14"/>
    <x v="1"/>
    <s v="tier - 1"/>
    <x v="0"/>
    <n v="46"/>
  </r>
  <r>
    <s v="Id1679"/>
    <s v="McCarron"/>
    <n v="32.799999999999997"/>
    <n v="6.16"/>
    <s v="Yes"/>
    <x v="0"/>
    <x v="1"/>
    <n v="1"/>
    <x v="1"/>
    <x v="0"/>
    <x v="1"/>
    <s v="8/Jun/1983"/>
    <n v="5649.72"/>
    <x v="1"/>
    <s v="tier - 3"/>
    <x v="3"/>
    <n v="41"/>
  </r>
  <r>
    <s v="Id1680"/>
    <s v="Manion"/>
    <n v="35.814999999999998"/>
    <n v="4.1500000000000004"/>
    <s v="No"/>
    <x v="0"/>
    <x v="0"/>
    <n v="1"/>
    <x v="1"/>
    <x v="0"/>
    <x v="2"/>
    <s v="9/Dec/1987"/>
    <n v="5630.46"/>
    <x v="1"/>
    <s v="tier - 3"/>
    <x v="1"/>
    <n v="36"/>
  </r>
  <r>
    <s v="Id1681"/>
    <s v="Strong"/>
    <n v="24.3"/>
    <n v="6.23"/>
    <s v="No"/>
    <x v="0"/>
    <x v="0"/>
    <n v="0"/>
    <x v="1"/>
    <x v="2"/>
    <x v="1"/>
    <s v="15/Nov/1994"/>
    <n v="5615.37"/>
    <x v="1"/>
    <s v="tier - 3"/>
    <x v="3"/>
    <n v="29"/>
  </r>
  <r>
    <s v="Id1682"/>
    <s v="Leblanc"/>
    <n v="19.059999999999999"/>
    <n v="7.41"/>
    <s v="No"/>
    <x v="0"/>
    <x v="0"/>
    <n v="0"/>
    <x v="1"/>
    <x v="2"/>
    <x v="0"/>
    <s v="11/Sep/1978"/>
    <n v="5612.83"/>
    <x v="1"/>
    <s v="tier - 3"/>
    <x v="0"/>
    <n v="46"/>
  </r>
  <r>
    <s v="Id1683"/>
    <s v="Palmer"/>
    <n v="33.25"/>
    <n v="5.62"/>
    <s v="Yes"/>
    <x v="0"/>
    <x v="0"/>
    <n v="1"/>
    <x v="1"/>
    <x v="0"/>
    <x v="2"/>
    <s v="18/Nov/1988"/>
    <n v="5594.85"/>
    <x v="1"/>
    <s v="tier - 3"/>
    <x v="2"/>
    <n v="35"/>
  </r>
  <r>
    <s v="Id1684"/>
    <s v="Shen"/>
    <n v="21.37"/>
    <n v="4.54"/>
    <s v="Yes"/>
    <x v="0"/>
    <x v="1"/>
    <n v="1"/>
    <x v="1"/>
    <x v="2"/>
    <x v="2"/>
    <s v="3/Oct/1983"/>
    <n v="5587.59"/>
    <x v="1"/>
    <s v="tier - 1"/>
    <x v="0"/>
    <n v="41"/>
  </r>
  <r>
    <s v="Id1685"/>
    <s v="Goldsby"/>
    <n v="34.43"/>
    <n v="8.6199999999999992"/>
    <s v="Yes"/>
    <x v="0"/>
    <x v="0"/>
    <n v="1"/>
    <x v="1"/>
    <x v="0"/>
    <x v="0"/>
    <s v="21/Nov/1986"/>
    <n v="5584.31"/>
    <x v="2"/>
    <s v="tier - 1"/>
    <x v="0"/>
    <n v="37"/>
  </r>
  <r>
    <s v="Id1686"/>
    <s v="Whitney"/>
    <n v="20.86"/>
    <n v="4.3600000000000003"/>
    <s v="Yes"/>
    <x v="0"/>
    <x v="0"/>
    <n v="0"/>
    <x v="1"/>
    <x v="2"/>
    <x v="2"/>
    <s v="5/Sep/1985"/>
    <n v="5582.95"/>
    <x v="1"/>
    <s v="tier - 1"/>
    <x v="1"/>
    <n v="39"/>
  </r>
  <r>
    <s v="Id1687"/>
    <s v="Mahoney"/>
    <n v="18.34"/>
    <n v="10.01"/>
    <s v="No"/>
    <x v="0"/>
    <x v="0"/>
    <n v="0"/>
    <x v="1"/>
    <x v="3"/>
    <x v="0"/>
    <s v="18/Sep/1974"/>
    <n v="5576.35"/>
    <x v="1"/>
    <s v="tier - 3"/>
    <x v="0"/>
    <n v="50"/>
  </r>
  <r>
    <s v="Id1688"/>
    <s v="McCracken"/>
    <n v="34.15"/>
    <n v="5.42"/>
    <s v="No"/>
    <x v="0"/>
    <x v="0"/>
    <n v="0"/>
    <x v="1"/>
    <x v="0"/>
    <x v="2"/>
    <s v="22/Sep/1999"/>
    <n v="5552.61"/>
    <x v="1"/>
    <s v="tier - 3"/>
    <x v="12"/>
    <n v="25"/>
  </r>
  <r>
    <s v="Id1689"/>
    <s v="Spewak"/>
    <n v="18.350000000000001"/>
    <n v="5.12"/>
    <s v="No"/>
    <x v="0"/>
    <x v="0"/>
    <n v="0"/>
    <x v="1"/>
    <x v="3"/>
    <x v="2"/>
    <s v="7/Dec/1980"/>
    <n v="5540.35"/>
    <x v="1"/>
    <s v="tier - 2"/>
    <x v="1"/>
    <n v="43"/>
  </r>
  <r>
    <s v="Id1690"/>
    <s v="Cottini"/>
    <n v="22.13"/>
    <n v="9.1999999999999993"/>
    <s v="Yes"/>
    <x v="0"/>
    <x v="0"/>
    <n v="0"/>
    <x v="1"/>
    <x v="2"/>
    <x v="0"/>
    <s v="7/Nov/1981"/>
    <n v="5539.4"/>
    <x v="1"/>
    <s v="tier - 2"/>
    <x v="0"/>
    <n v="43"/>
  </r>
  <r>
    <s v="Id1691"/>
    <s v="Findlay"/>
    <n v="22.51"/>
    <n v="6.08"/>
    <s v="Yes"/>
    <x v="0"/>
    <x v="0"/>
    <n v="1"/>
    <x v="1"/>
    <x v="2"/>
    <x v="1"/>
    <s v="29/Jul/1988"/>
    <n v="5503.36"/>
    <x v="1"/>
    <s v="tier - 2"/>
    <x v="1"/>
    <n v="36"/>
  </r>
  <r>
    <s v="Id1692"/>
    <s v="Strasburg"/>
    <n v="31"/>
    <n v="4.7699999999999996"/>
    <s v="No"/>
    <x v="0"/>
    <x v="0"/>
    <n v="1"/>
    <x v="1"/>
    <x v="0"/>
    <x v="2"/>
    <s v="17/Aug/1984"/>
    <n v="5488.26"/>
    <x v="1"/>
    <s v="tier - 3"/>
    <x v="3"/>
    <n v="40"/>
  </r>
  <r>
    <s v="Id1693"/>
    <s v="Adams"/>
    <n v="28.27"/>
    <n v="4.62"/>
    <s v="No"/>
    <x v="0"/>
    <x v="0"/>
    <n v="1"/>
    <x v="1"/>
    <x v="1"/>
    <x v="2"/>
    <s v="26/Aug/1984"/>
    <n v="5484.47"/>
    <x v="1"/>
    <s v="tier - 2"/>
    <x v="0"/>
    <n v="40"/>
  </r>
  <r>
    <s v="Id1694"/>
    <s v="Deeter"/>
    <n v="29.92"/>
    <n v="9.07"/>
    <s v="Yes"/>
    <x v="0"/>
    <x v="0"/>
    <n v="1"/>
    <x v="1"/>
    <x v="0"/>
    <x v="0"/>
    <s v="30/Sep/1986"/>
    <n v="5478.04"/>
    <x v="1"/>
    <s v="tier - 3"/>
    <x v="0"/>
    <n v="38"/>
  </r>
  <r>
    <s v="Id1695"/>
    <s v="Arpin"/>
    <n v="25.9"/>
    <n v="9.1199999999999992"/>
    <s v="Yes"/>
    <x v="0"/>
    <x v="0"/>
    <n v="1"/>
    <x v="1"/>
    <x v="1"/>
    <x v="0"/>
    <s v="12/Jul/1986"/>
    <n v="5472.45"/>
    <x v="1"/>
    <s v="tier - 3"/>
    <x v="3"/>
    <n v="38"/>
  </r>
  <r>
    <s v="Id1696"/>
    <s v="Schoeneck"/>
    <n v="27.74"/>
    <n v="7.32"/>
    <s v="Yes"/>
    <x v="0"/>
    <x v="0"/>
    <n v="1"/>
    <x v="1"/>
    <x v="1"/>
    <x v="0"/>
    <s v="2/Dec/1986"/>
    <n v="5469.01"/>
    <x v="1"/>
    <s v="tier - 2"/>
    <x v="2"/>
    <n v="37"/>
  </r>
  <r>
    <s v="Id1697"/>
    <s v="Mueller"/>
    <n v="17.260000000000002"/>
    <n v="11.73"/>
    <s v="No"/>
    <x v="0"/>
    <x v="0"/>
    <n v="2"/>
    <x v="1"/>
    <x v="3"/>
    <x v="0"/>
    <s v="24/Oct/1973"/>
    <n v="5466.88"/>
    <x v="1"/>
    <s v="tier - 2"/>
    <x v="0"/>
    <n v="51"/>
  </r>
  <r>
    <s v="Id1698"/>
    <s v="Willits"/>
    <n v="19.855"/>
    <n v="6.64"/>
    <s v="Yes"/>
    <x v="0"/>
    <x v="0"/>
    <n v="1"/>
    <x v="1"/>
    <x v="2"/>
    <x v="0"/>
    <s v="25/Dec/1986"/>
    <n v="5458.05"/>
    <x v="1"/>
    <s v="tier - 2"/>
    <x v="2"/>
    <n v="37"/>
  </r>
  <r>
    <s v="Id1699"/>
    <s v="Syring"/>
    <n v="41.69"/>
    <n v="5.78"/>
    <s v="No"/>
    <x v="0"/>
    <x v="0"/>
    <n v="0"/>
    <x v="1"/>
    <x v="0"/>
    <x v="1"/>
    <s v="25/Aug/1982"/>
    <n v="5438.75"/>
    <x v="2"/>
    <s v="tier - 2"/>
    <x v="0"/>
    <n v="42"/>
  </r>
  <r>
    <s v="Id1700"/>
    <s v="Strike"/>
    <n v="16.12"/>
    <n v="10.45"/>
    <s v="No"/>
    <x v="0"/>
    <x v="0"/>
    <n v="0"/>
    <x v="1"/>
    <x v="3"/>
    <x v="0"/>
    <s v="8/Jun/1978"/>
    <n v="5428.98"/>
    <x v="1"/>
    <s v="tier - 2"/>
    <x v="1"/>
    <n v="46"/>
  </r>
  <r>
    <s v="Id1701"/>
    <s v="Hennigar"/>
    <n v="37.43"/>
    <n v="4.5199999999999996"/>
    <s v="No"/>
    <x v="0"/>
    <x v="0"/>
    <n v="1"/>
    <x v="1"/>
    <x v="0"/>
    <x v="2"/>
    <s v="17/Sep/1992"/>
    <n v="5428.73"/>
    <x v="2"/>
    <s v="tier - 1"/>
    <x v="6"/>
    <n v="32"/>
  </r>
  <r>
    <s v="Id1702"/>
    <s v="May"/>
    <n v="31.065000000000001"/>
    <n v="5.71"/>
    <s v="No"/>
    <x v="0"/>
    <x v="0"/>
    <n v="0"/>
    <x v="1"/>
    <x v="0"/>
    <x v="1"/>
    <s v="6/Jul/1991"/>
    <n v="5425.02"/>
    <x v="1"/>
    <s v="tier - 1"/>
    <x v="1"/>
    <n v="33"/>
  </r>
  <r>
    <s v="Id1703"/>
    <s v="Metcalf"/>
    <n v="25.08"/>
    <n v="4.7699999999999996"/>
    <s v="No"/>
    <x v="0"/>
    <x v="0"/>
    <n v="0"/>
    <x v="1"/>
    <x v="1"/>
    <x v="2"/>
    <s v="27/Sep/1982"/>
    <n v="5415.66"/>
    <x v="1"/>
    <s v="tier - 3"/>
    <x v="0"/>
    <n v="42"/>
  </r>
  <r>
    <s v="Id1704"/>
    <s v="Tiska"/>
    <n v="15.2"/>
    <n v="7.81"/>
    <s v="Yes"/>
    <x v="0"/>
    <x v="0"/>
    <n v="1"/>
    <x v="1"/>
    <x v="3"/>
    <x v="0"/>
    <s v="27/Sep/1975"/>
    <n v="5411.99"/>
    <x v="1"/>
    <s v="tier - 3"/>
    <x v="1"/>
    <n v="49"/>
  </r>
  <r>
    <s v="Id1705"/>
    <s v="McDonough"/>
    <n v="22.34"/>
    <n v="5.19"/>
    <s v="Yes"/>
    <x v="0"/>
    <x v="0"/>
    <n v="0"/>
    <x v="1"/>
    <x v="2"/>
    <x v="2"/>
    <s v="23/Dec/1985"/>
    <n v="5402.89"/>
    <x v="1"/>
    <s v="tier - 1"/>
    <x v="0"/>
    <n v="38"/>
  </r>
  <r>
    <s v="Id1706"/>
    <s v="Fairley"/>
    <n v="40.15"/>
    <n v="5.93"/>
    <s v="No"/>
    <x v="0"/>
    <x v="0"/>
    <n v="1"/>
    <x v="1"/>
    <x v="0"/>
    <x v="1"/>
    <s v="1/Aug/1984"/>
    <n v="5400.98"/>
    <x v="1"/>
    <s v="tier - 2"/>
    <x v="0"/>
    <n v="40"/>
  </r>
  <r>
    <s v="Id1707"/>
    <s v="Barnett"/>
    <n v="37.729999999999997"/>
    <n v="6.29"/>
    <s v="No"/>
    <x v="0"/>
    <x v="0"/>
    <n v="1"/>
    <x v="1"/>
    <x v="0"/>
    <x v="1"/>
    <s v="3/Sep/1984"/>
    <n v="5397.62"/>
    <x v="1"/>
    <s v="tier - 2"/>
    <x v="0"/>
    <n v="40"/>
  </r>
  <r>
    <s v="Id1708"/>
    <s v="Piasta"/>
    <n v="25.35"/>
    <n v="4.9000000000000004"/>
    <s v="No"/>
    <x v="0"/>
    <x v="0"/>
    <n v="0"/>
    <x v="1"/>
    <x v="1"/>
    <x v="2"/>
    <s v="6/Nov/1989"/>
    <n v="5396.44"/>
    <x v="1"/>
    <s v="tier - 3"/>
    <x v="0"/>
    <n v="35"/>
  </r>
  <r>
    <s v="Id1709"/>
    <s v="Mueller"/>
    <n v="26.41"/>
    <n v="5.07"/>
    <s v="Yes"/>
    <x v="0"/>
    <x v="0"/>
    <n v="1"/>
    <x v="1"/>
    <x v="1"/>
    <x v="2"/>
    <s v="8/Aug/1988"/>
    <n v="5385.34"/>
    <x v="1"/>
    <s v="tier - 3"/>
    <x v="1"/>
    <n v="36"/>
  </r>
  <r>
    <s v="Id1710"/>
    <s v="Olsen"/>
    <n v="27.6"/>
    <n v="5.33"/>
    <s v="No"/>
    <x v="0"/>
    <x v="0"/>
    <n v="1"/>
    <x v="1"/>
    <x v="1"/>
    <x v="2"/>
    <s v="1/Jun/1984"/>
    <n v="5383.54"/>
    <x v="1"/>
    <s v="tier - 3"/>
    <x v="3"/>
    <n v="40"/>
  </r>
  <r>
    <s v="Id1711"/>
    <s v="De Jesus"/>
    <n v="33.82"/>
    <n v="8.93"/>
    <s v="Yes"/>
    <x v="0"/>
    <x v="0"/>
    <n v="1"/>
    <x v="1"/>
    <x v="0"/>
    <x v="0"/>
    <s v="22/Jul/1986"/>
    <n v="5377.46"/>
    <x v="1"/>
    <s v="tier - 3"/>
    <x v="1"/>
    <n v="38"/>
  </r>
  <r>
    <s v="Id1712"/>
    <s v="Bartus"/>
    <n v="32.9"/>
    <n v="4.3499999999999996"/>
    <s v="No"/>
    <x v="0"/>
    <x v="0"/>
    <n v="0"/>
    <x v="1"/>
    <x v="0"/>
    <x v="2"/>
    <s v="18/Nov/1989"/>
    <n v="5375.04"/>
    <x v="1"/>
    <s v="tier - 1"/>
    <x v="3"/>
    <n v="34"/>
  </r>
  <r>
    <s v="Id1713"/>
    <s v="Stevens"/>
    <n v="30.875"/>
    <n v="9.5399999999999991"/>
    <s v="Yes"/>
    <x v="0"/>
    <x v="0"/>
    <n v="1"/>
    <x v="1"/>
    <x v="0"/>
    <x v="0"/>
    <s v="1/Jun/1986"/>
    <n v="5373.36"/>
    <x v="1"/>
    <s v="tier - 2"/>
    <x v="1"/>
    <n v="38"/>
  </r>
  <r>
    <s v="Id1714"/>
    <s v="Rich"/>
    <n v="32.64"/>
    <n v="5.91"/>
    <s v="No"/>
    <x v="0"/>
    <x v="0"/>
    <n v="0"/>
    <x v="1"/>
    <x v="0"/>
    <x v="1"/>
    <s v="7/Dec/1994"/>
    <n v="5364.66"/>
    <x v="1"/>
    <s v="tier - 1"/>
    <x v="3"/>
    <n v="29"/>
  </r>
  <r>
    <s v="Id1715"/>
    <s v="Fayter"/>
    <n v="22.135000000000002"/>
    <n v="5.0999999999999996"/>
    <s v="No"/>
    <x v="0"/>
    <x v="0"/>
    <n v="0"/>
    <x v="1"/>
    <x v="2"/>
    <x v="2"/>
    <s v="7/Nov/1989"/>
    <n v="5354.07"/>
    <x v="1"/>
    <s v="tier - 3"/>
    <x v="2"/>
    <n v="35"/>
  </r>
  <r>
    <s v="Id1716"/>
    <s v="Parise"/>
    <n v="16.53"/>
    <n v="5.08"/>
    <s v="No"/>
    <x v="0"/>
    <x v="0"/>
    <n v="2"/>
    <x v="1"/>
    <x v="3"/>
    <x v="2"/>
    <s v="15/Dec/1972"/>
    <n v="5344.81"/>
    <x v="1"/>
    <s v="tier - 3"/>
    <x v="0"/>
    <n v="51"/>
  </r>
  <r>
    <s v="Id1717"/>
    <s v="Andrew"/>
    <n v="32.774999999999999"/>
    <n v="4.75"/>
    <s v="No"/>
    <x v="0"/>
    <x v="0"/>
    <n v="0"/>
    <x v="1"/>
    <x v="0"/>
    <x v="2"/>
    <s v="28/Aug/1991"/>
    <n v="5327.4"/>
    <x v="1"/>
    <s v="tier - 1"/>
    <x v="1"/>
    <n v="33"/>
  </r>
  <r>
    <s v="Id1718"/>
    <s v="Gryniewicz"/>
    <n v="30.9"/>
    <n v="6.05"/>
    <s v="No"/>
    <x v="0"/>
    <x v="0"/>
    <n v="1"/>
    <x v="1"/>
    <x v="0"/>
    <x v="1"/>
    <s v="18/Jun/1992"/>
    <n v="5325.65"/>
    <x v="1"/>
    <s v="tier - 1"/>
    <x v="3"/>
    <n v="32"/>
  </r>
  <r>
    <s v="Id1719"/>
    <s v="Panora"/>
    <n v="15.58"/>
    <n v="11.56"/>
    <s v="No"/>
    <x v="0"/>
    <x v="0"/>
    <n v="0"/>
    <x v="1"/>
    <x v="3"/>
    <x v="0"/>
    <s v="2/Sep/1974"/>
    <n v="5322.24"/>
    <x v="1"/>
    <s v="tier - 1"/>
    <x v="1"/>
    <n v="50"/>
  </r>
  <r>
    <s v="Id1720"/>
    <s v="Woodward"/>
    <n v="26.315000000000001"/>
    <n v="5.76"/>
    <s v="No"/>
    <x v="0"/>
    <x v="0"/>
    <n v="0"/>
    <x v="1"/>
    <x v="1"/>
    <x v="1"/>
    <s v="13/Nov/1994"/>
    <n v="5312.17"/>
    <x v="1"/>
    <s v="tier - 2"/>
    <x v="1"/>
    <n v="30"/>
  </r>
  <r>
    <s v="Id1721"/>
    <s v="Lambe"/>
    <n v="35.61"/>
    <n v="5.65"/>
    <s v="No"/>
    <x v="1"/>
    <x v="0"/>
    <n v="1"/>
    <x v="1"/>
    <x v="0"/>
    <x v="2"/>
    <s v="9/Sep/2000"/>
    <n v="5306.7"/>
    <x v="1"/>
    <s v="tier - 3"/>
    <x v="1"/>
    <n v="24"/>
  </r>
  <r>
    <s v="Id1722"/>
    <s v="Casto"/>
    <n v="37.56"/>
    <n v="5.88"/>
    <s v="No"/>
    <x v="1"/>
    <x v="0"/>
    <n v="1"/>
    <x v="1"/>
    <x v="0"/>
    <x v="1"/>
    <s v="22/Aug/2004"/>
    <n v="5293.67"/>
    <x v="1"/>
    <s v="tier - 2"/>
    <x v="13"/>
    <n v="20"/>
  </r>
  <r>
    <s v="Id1723"/>
    <s v="Martelli"/>
    <n v="15.49"/>
    <n v="9.6"/>
    <s v="No"/>
    <x v="0"/>
    <x v="0"/>
    <n v="0"/>
    <x v="1"/>
    <x v="3"/>
    <x v="0"/>
    <s v="12/Nov/1974"/>
    <n v="5291.71"/>
    <x v="1"/>
    <s v="tier - 2"/>
    <x v="1"/>
    <n v="50"/>
  </r>
  <r>
    <s v="Id1724"/>
    <s v="Naskret"/>
    <n v="23.48"/>
    <n v="6.24"/>
    <s v="No"/>
    <x v="0"/>
    <x v="0"/>
    <n v="1"/>
    <x v="1"/>
    <x v="2"/>
    <x v="1"/>
    <s v="1/Sep/1987"/>
    <n v="5275.86"/>
    <x v="1"/>
    <s v="tier - 2"/>
    <x v="0"/>
    <n v="37"/>
  </r>
  <r>
    <s v="Id1725"/>
    <s v="Morgan"/>
    <n v="30.02"/>
    <n v="7.63"/>
    <s v="Yes"/>
    <x v="0"/>
    <x v="0"/>
    <n v="1"/>
    <x v="1"/>
    <x v="0"/>
    <x v="0"/>
    <s v="20/Oct/1986"/>
    <n v="5272.18"/>
    <x v="1"/>
    <s v="tier - 3"/>
    <x v="1"/>
    <n v="38"/>
  </r>
  <r>
    <s v="Id1726"/>
    <s v="Maloney"/>
    <n v="26.885000000000002"/>
    <n v="8.66"/>
    <s v="Yes"/>
    <x v="0"/>
    <x v="0"/>
    <n v="1"/>
    <x v="1"/>
    <x v="1"/>
    <x v="0"/>
    <s v="20/Sep/1986"/>
    <n v="5267.82"/>
    <x v="1"/>
    <s v="tier - 2"/>
    <x v="1"/>
    <n v="38"/>
  </r>
  <r>
    <s v="Id1727"/>
    <s v="Amherst"/>
    <n v="25.84"/>
    <n v="8.5500000000000007"/>
    <s v="Yes"/>
    <x v="0"/>
    <x v="0"/>
    <n v="1"/>
    <x v="1"/>
    <x v="1"/>
    <x v="0"/>
    <s v="25/Oct/1986"/>
    <n v="5266.37"/>
    <x v="1"/>
    <s v="tier - 2"/>
    <x v="1"/>
    <n v="38"/>
  </r>
  <r>
    <s v="Id1728"/>
    <s v="Davenport"/>
    <n v="27.454999999999998"/>
    <n v="4.54"/>
    <s v="No"/>
    <x v="0"/>
    <x v="0"/>
    <n v="0"/>
    <x v="1"/>
    <x v="1"/>
    <x v="2"/>
    <s v="19/Jul/1989"/>
    <n v="5261.47"/>
    <x v="1"/>
    <s v="tier - 2"/>
    <x v="1"/>
    <n v="35"/>
  </r>
  <r>
    <s v="Id1729"/>
    <s v="Johansen"/>
    <n v="24.605"/>
    <n v="5.7"/>
    <s v="No"/>
    <x v="0"/>
    <x v="0"/>
    <n v="0"/>
    <x v="1"/>
    <x v="2"/>
    <x v="1"/>
    <s v="25/Nov/1989"/>
    <n v="5257.51"/>
    <x v="1"/>
    <s v="tier - 2"/>
    <x v="1"/>
    <n v="34"/>
  </r>
  <r>
    <s v="Id1730"/>
    <s v="Bond"/>
    <n v="30.8"/>
    <n v="5.07"/>
    <s v="No"/>
    <x v="0"/>
    <x v="0"/>
    <n v="0"/>
    <x v="1"/>
    <x v="0"/>
    <x v="2"/>
    <s v="6/Jul/1990"/>
    <n v="5253.52"/>
    <x v="2"/>
    <s v="tier - 3"/>
    <x v="3"/>
    <n v="34"/>
  </r>
  <r>
    <s v="Id1731"/>
    <s v="Reilly"/>
    <n v="34.799999999999997"/>
    <n v="4.38"/>
    <s v="No"/>
    <x v="0"/>
    <x v="0"/>
    <n v="1"/>
    <x v="1"/>
    <x v="0"/>
    <x v="2"/>
    <s v="9/Sep/1987"/>
    <n v="5246.05"/>
    <x v="1"/>
    <s v="tier - 3"/>
    <x v="3"/>
    <n v="37"/>
  </r>
  <r>
    <s v="Id1732"/>
    <s v="Chandler"/>
    <n v="34.21"/>
    <n v="4.54"/>
    <s v="No"/>
    <x v="0"/>
    <x v="0"/>
    <n v="1"/>
    <x v="1"/>
    <x v="0"/>
    <x v="2"/>
    <s v="5/Jul/1987"/>
    <n v="5245.23"/>
    <x v="1"/>
    <s v="tier - 2"/>
    <x v="0"/>
    <n v="37"/>
  </r>
  <r>
    <s v="Id1733"/>
    <s v="Kaufmann"/>
    <n v="31"/>
    <n v="5.38"/>
    <s v="No"/>
    <x v="0"/>
    <x v="0"/>
    <n v="1"/>
    <x v="1"/>
    <x v="0"/>
    <x v="2"/>
    <s v="26/Dec/1987"/>
    <n v="5240.7700000000004"/>
    <x v="1"/>
    <s v="tier - 2"/>
    <x v="3"/>
    <n v="36"/>
  </r>
  <r>
    <s v="Id1734"/>
    <s v="Barnes-Zurkinden"/>
    <n v="26.125"/>
    <n v="5.55"/>
    <s v="No"/>
    <x v="0"/>
    <x v="0"/>
    <n v="1"/>
    <x v="1"/>
    <x v="1"/>
    <x v="2"/>
    <s v="29/Jun/1987"/>
    <n v="5227.99"/>
    <x v="1"/>
    <s v="tier - 1"/>
    <x v="2"/>
    <n v="37"/>
  </r>
  <r>
    <s v="Id1735"/>
    <s v="Wolter"/>
    <n v="30.13"/>
    <n v="4.03"/>
    <s v="Yes"/>
    <x v="0"/>
    <x v="0"/>
    <n v="1"/>
    <x v="1"/>
    <x v="0"/>
    <x v="2"/>
    <s v="6/Jun/1995"/>
    <n v="5216.4799999999996"/>
    <x v="1"/>
    <s v="tier - 2"/>
    <x v="15"/>
    <n v="29"/>
  </r>
  <r>
    <s v="Id1736"/>
    <s v="Pearson"/>
    <n v="34.19"/>
    <n v="4.1900000000000004"/>
    <s v="No"/>
    <x v="0"/>
    <x v="0"/>
    <n v="0"/>
    <x v="1"/>
    <x v="0"/>
    <x v="2"/>
    <s v="1/Dec/1999"/>
    <n v="5213.22"/>
    <x v="1"/>
    <s v="tier - 1"/>
    <x v="1"/>
    <n v="24"/>
  </r>
  <r>
    <s v="Id1737"/>
    <s v="Thomas"/>
    <n v="22.515000000000001"/>
    <n v="4.37"/>
    <s v="No"/>
    <x v="0"/>
    <x v="1"/>
    <n v="1"/>
    <x v="1"/>
    <x v="2"/>
    <x v="2"/>
    <s v="17/Jun/1993"/>
    <n v="5209.58"/>
    <x v="2"/>
    <s v="tier - 3"/>
    <x v="6"/>
    <n v="31"/>
  </r>
  <r>
    <s v="Id1738"/>
    <s v="Leon"/>
    <n v="18.239999999999998"/>
    <n v="5.31"/>
    <s v="Yes"/>
    <x v="0"/>
    <x v="1"/>
    <n v="1"/>
    <x v="1"/>
    <x v="3"/>
    <x v="2"/>
    <s v="24/Oct/1983"/>
    <n v="5207.97"/>
    <x v="1"/>
    <s v="tier - 2"/>
    <x v="1"/>
    <n v="41"/>
  </r>
  <r>
    <s v="Id1739"/>
    <s v="Marriott"/>
    <n v="37.28"/>
    <n v="4.66"/>
    <s v="No"/>
    <x v="1"/>
    <x v="0"/>
    <n v="1"/>
    <x v="1"/>
    <x v="0"/>
    <x v="2"/>
    <s v="6/Jun/2004"/>
    <n v="5198.6899999999996"/>
    <x v="1"/>
    <s v="tier - 2"/>
    <x v="13"/>
    <n v="20"/>
  </r>
  <r>
    <s v="Id1740"/>
    <s v="Wilkins"/>
    <n v="18.2"/>
    <n v="6.19"/>
    <s v="No"/>
    <x v="0"/>
    <x v="1"/>
    <n v="1"/>
    <x v="1"/>
    <x v="3"/>
    <x v="1"/>
    <s v="12/Sep/1979"/>
    <n v="5195.58"/>
    <x v="1"/>
    <s v="tier - 2"/>
    <x v="0"/>
    <n v="45"/>
  </r>
  <r>
    <s v="Id1741"/>
    <s v="Saiter"/>
    <n v="20.53"/>
    <n v="4.8600000000000003"/>
    <s v="No"/>
    <x v="0"/>
    <x v="0"/>
    <n v="1"/>
    <x v="1"/>
    <x v="2"/>
    <x v="2"/>
    <s v="16/Oct/1984"/>
    <n v="5177.12"/>
    <x v="1"/>
    <s v="tier - 1"/>
    <x v="0"/>
    <n v="40"/>
  </r>
  <r>
    <s v="Id1742"/>
    <s v="Winrow"/>
    <n v="23.79"/>
    <n v="4.74"/>
    <s v="No"/>
    <x v="0"/>
    <x v="0"/>
    <n v="0"/>
    <x v="1"/>
    <x v="2"/>
    <x v="2"/>
    <s v="29/Aug/1991"/>
    <n v="5166.96"/>
    <x v="1"/>
    <s v="tier - 2"/>
    <x v="1"/>
    <n v="33"/>
  </r>
  <r>
    <s v="Id1743"/>
    <s v="Gries"/>
    <n v="29.8"/>
    <n v="6.03"/>
    <s v="No"/>
    <x v="0"/>
    <x v="0"/>
    <n v="0"/>
    <x v="1"/>
    <x v="1"/>
    <x v="1"/>
    <s v="9/Oct/1990"/>
    <n v="5152.13"/>
    <x v="1"/>
    <s v="tier - 2"/>
    <x v="3"/>
    <n v="34"/>
  </r>
  <r>
    <s v="Id1744"/>
    <s v="Strohschein"/>
    <n v="31.54"/>
    <n v="4.71"/>
    <s v="No"/>
    <x v="0"/>
    <x v="0"/>
    <n v="0"/>
    <x v="1"/>
    <x v="0"/>
    <x v="2"/>
    <s v="22/Aug/1990"/>
    <n v="5148.55"/>
    <x v="1"/>
    <s v="tier - 2"/>
    <x v="2"/>
    <n v="34"/>
  </r>
  <r>
    <s v="Id1745"/>
    <s v="Berger"/>
    <n v="20.82"/>
    <n v="5.55"/>
    <s v="No"/>
    <x v="0"/>
    <x v="0"/>
    <n v="1"/>
    <x v="1"/>
    <x v="2"/>
    <x v="2"/>
    <s v="22/Aug/1984"/>
    <n v="5144.18"/>
    <x v="1"/>
    <s v="tier - 1"/>
    <x v="0"/>
    <n v="40"/>
  </r>
  <r>
    <s v="Id1746"/>
    <s v="Coogan"/>
    <n v="38.83"/>
    <n v="4.78"/>
    <s v="No"/>
    <x v="0"/>
    <x v="1"/>
    <n v="1"/>
    <x v="1"/>
    <x v="0"/>
    <x v="2"/>
    <s v="10/Dec/1993"/>
    <n v="5138.26"/>
    <x v="1"/>
    <s v="tier - 2"/>
    <x v="0"/>
    <n v="30"/>
  </r>
  <r>
    <s v="Id1747"/>
    <s v="Gagnon"/>
    <n v="23.44"/>
    <n v="4.6500000000000004"/>
    <s v="Yes"/>
    <x v="0"/>
    <x v="0"/>
    <n v="1"/>
    <x v="1"/>
    <x v="2"/>
    <x v="2"/>
    <s v="15/Sep/1988"/>
    <n v="5136.75"/>
    <x v="1"/>
    <s v="tier - 1"/>
    <x v="0"/>
    <n v="36"/>
  </r>
  <r>
    <s v="Id1748"/>
    <s v="Pearson"/>
    <n v="24.13"/>
    <n v="5.2"/>
    <s v="No"/>
    <x v="0"/>
    <x v="0"/>
    <n v="1"/>
    <x v="1"/>
    <x v="2"/>
    <x v="2"/>
    <s v="13/Sep/1987"/>
    <n v="5125.22"/>
    <x v="0"/>
    <s v="tier - 2"/>
    <x v="1"/>
    <n v="37"/>
  </r>
  <r>
    <s v="Id1749"/>
    <s v="Brian"/>
    <n v="42.13"/>
    <n v="4.54"/>
    <s v="Yes"/>
    <x v="0"/>
    <x v="0"/>
    <n v="1"/>
    <x v="1"/>
    <x v="0"/>
    <x v="2"/>
    <s v="1/Nov/1988"/>
    <n v="5124.1899999999996"/>
    <x v="1"/>
    <s v="tier - 3"/>
    <x v="0"/>
    <n v="36"/>
  </r>
  <r>
    <s v="Id1750"/>
    <s v="Brown"/>
    <n v="17.86"/>
    <n v="4.1100000000000003"/>
    <s v="No"/>
    <x v="0"/>
    <x v="0"/>
    <n v="1"/>
    <x v="1"/>
    <x v="3"/>
    <x v="2"/>
    <s v="18/Nov/1987"/>
    <n v="5116.5"/>
    <x v="1"/>
    <s v="tier - 2"/>
    <x v="1"/>
    <n v="36"/>
  </r>
  <r>
    <s v="Id1751"/>
    <s v="Fox"/>
    <n v="32.78"/>
    <n v="4.63"/>
    <s v="No"/>
    <x v="0"/>
    <x v="0"/>
    <n v="0"/>
    <x v="1"/>
    <x v="0"/>
    <x v="2"/>
    <s v="19/Jun/1999"/>
    <n v="5087.92"/>
    <x v="1"/>
    <s v="tier - 2"/>
    <x v="12"/>
    <n v="25"/>
  </r>
  <r>
    <s v="Id1752"/>
    <s v="Traver"/>
    <n v="23.9"/>
    <n v="6.06"/>
    <s v="Yes"/>
    <x v="0"/>
    <x v="1"/>
    <n v="1"/>
    <x v="1"/>
    <x v="2"/>
    <x v="1"/>
    <s v="14/Jul/1997"/>
    <n v="5080.1000000000004"/>
    <x v="2"/>
    <s v="tier - 2"/>
    <x v="3"/>
    <n v="27"/>
  </r>
  <r>
    <s v="Id1753"/>
    <s v="Quick"/>
    <n v="15.47"/>
    <n v="8.43"/>
    <s v="No"/>
    <x v="0"/>
    <x v="0"/>
    <n v="0"/>
    <x v="1"/>
    <x v="3"/>
    <x v="0"/>
    <s v="22/Nov/1978"/>
    <n v="5077.1899999999996"/>
    <x v="1"/>
    <s v="tier - 3"/>
    <x v="1"/>
    <n v="45"/>
  </r>
  <r>
    <s v="Id1754"/>
    <s v="Scott"/>
    <n v="28.54"/>
    <n v="5.51"/>
    <s v="No"/>
    <x v="0"/>
    <x v="1"/>
    <n v="1"/>
    <x v="1"/>
    <x v="1"/>
    <x v="2"/>
    <s v="11/Jun/1993"/>
    <n v="5059.5600000000004"/>
    <x v="1"/>
    <s v="tier - 1"/>
    <x v="14"/>
    <n v="31"/>
  </r>
  <r>
    <s v="Id1755"/>
    <s v="Theriot"/>
    <n v="18.54"/>
    <n v="4.95"/>
    <s v="No"/>
    <x v="0"/>
    <x v="0"/>
    <n v="0"/>
    <x v="1"/>
    <x v="2"/>
    <x v="2"/>
    <s v="7/Sep/1980"/>
    <n v="5054.05"/>
    <x v="1"/>
    <s v="tier - 2"/>
    <x v="0"/>
    <n v="44"/>
  </r>
  <r>
    <s v="Id1756"/>
    <s v="Michalis"/>
    <n v="32.18"/>
    <n v="6.44"/>
    <s v="Yes"/>
    <x v="0"/>
    <x v="1"/>
    <n v="1"/>
    <x v="1"/>
    <x v="0"/>
    <x v="0"/>
    <s v="29/Jul/1997"/>
    <n v="5045.1499999999996"/>
    <x v="1"/>
    <s v="tier - 2"/>
    <x v="1"/>
    <n v="27"/>
  </r>
  <r>
    <s v="Id1757"/>
    <s v="Hall"/>
    <n v="37.380000000000003"/>
    <n v="6.05"/>
    <s v="Yes"/>
    <x v="0"/>
    <x v="0"/>
    <n v="0"/>
    <x v="1"/>
    <x v="0"/>
    <x v="1"/>
    <s v="16/Oct/2001"/>
    <n v="5043.13"/>
    <x v="1"/>
    <s v="tier - 3"/>
    <x v="3"/>
    <n v="23"/>
  </r>
  <r>
    <s v="Id1758"/>
    <s v="Tjong Clemons"/>
    <n v="31.12"/>
    <n v="4.76"/>
    <s v="Yes"/>
    <x v="0"/>
    <x v="1"/>
    <n v="1"/>
    <x v="1"/>
    <x v="0"/>
    <x v="2"/>
    <s v="4/Dec/1997"/>
    <n v="5038.57"/>
    <x v="1"/>
    <s v="tier - 2"/>
    <x v="15"/>
    <n v="26"/>
  </r>
  <r>
    <s v="Id1759"/>
    <s v="Palma"/>
    <n v="22.01"/>
    <n v="6.72"/>
    <s v="Yes"/>
    <x v="0"/>
    <x v="0"/>
    <n v="1"/>
    <x v="1"/>
    <x v="2"/>
    <x v="0"/>
    <s v="29/Jun/1986"/>
    <n v="5034.1000000000004"/>
    <x v="1"/>
    <s v="tier - 2"/>
    <x v="0"/>
    <n v="38"/>
  </r>
  <r>
    <s v="Id1760"/>
    <s v="Takaoka"/>
    <n v="27.645"/>
    <n v="5.7"/>
    <s v="No"/>
    <x v="0"/>
    <x v="0"/>
    <n v="0"/>
    <x v="1"/>
    <x v="1"/>
    <x v="1"/>
    <s v="10/Sep/1991"/>
    <n v="5031.2700000000004"/>
    <x v="2"/>
    <s v="tier - 1"/>
    <x v="4"/>
    <n v="33"/>
  </r>
  <r>
    <s v="Id1761"/>
    <s v="Sherman"/>
    <n v="29.64"/>
    <n v="5.31"/>
    <s v="Yes"/>
    <x v="0"/>
    <x v="0"/>
    <n v="0"/>
    <x v="1"/>
    <x v="1"/>
    <x v="2"/>
    <s v="28/Dec/1985"/>
    <n v="5028.1499999999996"/>
    <x v="0"/>
    <s v="tier - 2"/>
    <x v="1"/>
    <n v="38"/>
  </r>
  <r>
    <s v="Id1762"/>
    <s v="Andre"/>
    <n v="33.700000000000003"/>
    <n v="4.32"/>
    <s v="Yes"/>
    <x v="0"/>
    <x v="0"/>
    <n v="1"/>
    <x v="1"/>
    <x v="0"/>
    <x v="2"/>
    <s v="9/Nov/1988"/>
    <n v="5012.47"/>
    <x v="1"/>
    <s v="tier - 3"/>
    <x v="3"/>
    <n v="36"/>
  </r>
  <r>
    <s v="Id1763"/>
    <s v="Switt"/>
    <n v="27.5"/>
    <n v="4.2300000000000004"/>
    <s v="Yes"/>
    <x v="0"/>
    <x v="0"/>
    <n v="1"/>
    <x v="1"/>
    <x v="1"/>
    <x v="2"/>
    <s v="8/Jul/1988"/>
    <n v="5003.8500000000004"/>
    <x v="1"/>
    <s v="tier - 3"/>
    <x v="3"/>
    <n v="36"/>
  </r>
  <r>
    <s v="Id1764"/>
    <s v="Erickson"/>
    <n v="16.12"/>
    <n v="6.09"/>
    <s v="No"/>
    <x v="0"/>
    <x v="0"/>
    <n v="0"/>
    <x v="1"/>
    <x v="3"/>
    <x v="1"/>
    <s v="9/Jun/1977"/>
    <n v="5003.7700000000004"/>
    <x v="1"/>
    <s v="tier - 3"/>
    <x v="0"/>
    <n v="47"/>
  </r>
  <r>
    <s v="Id1765"/>
    <s v="Miller"/>
    <n v="26.73"/>
    <n v="4.74"/>
    <s v="Yes"/>
    <x v="0"/>
    <x v="0"/>
    <n v="1"/>
    <x v="1"/>
    <x v="1"/>
    <x v="2"/>
    <s v="4/Sep/1988"/>
    <n v="5002.78"/>
    <x v="1"/>
    <s v="tier - 2"/>
    <x v="0"/>
    <n v="36"/>
  </r>
  <r>
    <s v="Id1766"/>
    <s v="Whitbeck"/>
    <n v="37.25"/>
    <n v="6.23"/>
    <s v="Yes"/>
    <x v="0"/>
    <x v="0"/>
    <n v="0"/>
    <x v="1"/>
    <x v="0"/>
    <x v="1"/>
    <s v="5/Oct/2001"/>
    <n v="4999.04"/>
    <x v="1"/>
    <s v="tier - 2"/>
    <x v="3"/>
    <n v="23"/>
  </r>
  <r>
    <s v="Id1767"/>
    <s v="Auer"/>
    <n v="23.56"/>
    <n v="5.45"/>
    <s v="Yes"/>
    <x v="0"/>
    <x v="0"/>
    <n v="1"/>
    <x v="1"/>
    <x v="2"/>
    <x v="2"/>
    <s v="24/Jun/1988"/>
    <n v="4992.38"/>
    <x v="1"/>
    <s v="tier - 3"/>
    <x v="2"/>
    <n v="36"/>
  </r>
  <r>
    <s v="Id1768"/>
    <s v="Attar"/>
    <n v="15.84"/>
    <n v="10.34"/>
    <s v="No"/>
    <x v="0"/>
    <x v="0"/>
    <n v="2"/>
    <x v="1"/>
    <x v="3"/>
    <x v="0"/>
    <s v="7/Nov/1973"/>
    <n v="4985.22"/>
    <x v="1"/>
    <s v="tier - 3"/>
    <x v="0"/>
    <n v="51"/>
  </r>
  <r>
    <s v="Id1769"/>
    <s v="Misuraca"/>
    <n v="36.630000000000003"/>
    <n v="5.15"/>
    <s v="No"/>
    <x v="0"/>
    <x v="0"/>
    <n v="0"/>
    <x v="1"/>
    <x v="0"/>
    <x v="2"/>
    <s v="30/Aug/1991"/>
    <n v="4949.76"/>
    <x v="1"/>
    <s v="tier - 1"/>
    <x v="0"/>
    <n v="33"/>
  </r>
  <r>
    <s v="Id1770"/>
    <s v="Spannaus"/>
    <n v="16.47"/>
    <n v="11.72"/>
    <s v="No"/>
    <x v="0"/>
    <x v="0"/>
    <n v="0"/>
    <x v="1"/>
    <x v="3"/>
    <x v="0"/>
    <s v="26/Jun/1974"/>
    <n v="4942.0600000000004"/>
    <x v="1"/>
    <s v="tier - 2"/>
    <x v="0"/>
    <n v="50"/>
  </r>
  <r>
    <s v="Id1771"/>
    <s v="Tarbiat"/>
    <n v="25.8"/>
    <n v="5.29"/>
    <s v="No"/>
    <x v="0"/>
    <x v="0"/>
    <n v="0"/>
    <x v="1"/>
    <x v="1"/>
    <x v="2"/>
    <s v="27/Nov/1991"/>
    <n v="4934.71"/>
    <x v="1"/>
    <s v="tier - 3"/>
    <x v="3"/>
    <n v="32"/>
  </r>
  <r>
    <s v="Id1772"/>
    <s v="Pulkkinen"/>
    <n v="23.6"/>
    <n v="4.33"/>
    <s v="No"/>
    <x v="0"/>
    <x v="0"/>
    <n v="0"/>
    <x v="1"/>
    <x v="2"/>
    <x v="2"/>
    <s v="23/Aug/1991"/>
    <n v="4931.6499999999996"/>
    <x v="1"/>
    <s v="tier - 3"/>
    <x v="3"/>
    <n v="33"/>
  </r>
  <r>
    <s v="Id1773"/>
    <s v="Trnovcova"/>
    <n v="32.11"/>
    <n v="6.24"/>
    <s v="No"/>
    <x v="0"/>
    <x v="1"/>
    <n v="1"/>
    <x v="1"/>
    <x v="0"/>
    <x v="1"/>
    <s v="10/Aug/1993"/>
    <n v="4922.92"/>
    <x v="1"/>
    <s v="tier - 2"/>
    <x v="1"/>
    <n v="31"/>
  </r>
  <r>
    <s v="Id1774"/>
    <s v="Anthony"/>
    <n v="30.114999999999998"/>
    <n v="11.61"/>
    <s v="No"/>
    <x v="0"/>
    <x v="0"/>
    <n v="0"/>
    <x v="1"/>
    <x v="0"/>
    <x v="0"/>
    <s v="21/Aug/2002"/>
    <n v="4915.0600000000004"/>
    <x v="1"/>
    <s v="tier - 1"/>
    <x v="6"/>
    <n v="22"/>
  </r>
  <r>
    <s v="Id1775"/>
    <s v="Hetrick"/>
    <n v="20.28"/>
    <n v="11.07"/>
    <s v="Yes"/>
    <x v="0"/>
    <x v="0"/>
    <n v="0"/>
    <x v="1"/>
    <x v="2"/>
    <x v="0"/>
    <s v="18/Oct/1981"/>
    <n v="4911.8900000000003"/>
    <x v="1"/>
    <s v="tier - 3"/>
    <x v="0"/>
    <n v="43"/>
  </r>
  <r>
    <s v="Id1776"/>
    <s v="Stern"/>
    <n v="20.234999999999999"/>
    <n v="5.19"/>
    <s v="No"/>
    <x v="0"/>
    <x v="1"/>
    <n v="1"/>
    <x v="1"/>
    <x v="2"/>
    <x v="2"/>
    <s v="10/Jul/1993"/>
    <n v="4906.41"/>
    <x v="1"/>
    <s v="tier - 1"/>
    <x v="1"/>
    <n v="31"/>
  </r>
  <r>
    <s v="Id1777"/>
    <s v="Newman"/>
    <n v="25.27"/>
    <n v="5.7"/>
    <s v="Yes"/>
    <x v="0"/>
    <x v="0"/>
    <n v="1"/>
    <x v="1"/>
    <x v="1"/>
    <x v="1"/>
    <s v="23/Sep/1988"/>
    <n v="4894.75"/>
    <x v="2"/>
    <s v="tier - 3"/>
    <x v="1"/>
    <n v="36"/>
  </r>
  <r>
    <s v="Id1778"/>
    <s v="Reasoner"/>
    <n v="24.24"/>
    <n v="6.15"/>
    <s v="No"/>
    <x v="0"/>
    <x v="0"/>
    <n v="0"/>
    <x v="1"/>
    <x v="2"/>
    <x v="1"/>
    <s v="28/Nov/1990"/>
    <n v="4894.3900000000003"/>
    <x v="1"/>
    <s v="tier - 3"/>
    <x v="0"/>
    <n v="33"/>
  </r>
  <r>
    <s v="Id1779"/>
    <s v="Mone"/>
    <n v="35.75"/>
    <n v="5.07"/>
    <s v="No"/>
    <x v="0"/>
    <x v="0"/>
    <n v="0"/>
    <x v="1"/>
    <x v="0"/>
    <x v="2"/>
    <s v="10/Jul/1989"/>
    <n v="4890"/>
    <x v="2"/>
    <s v="tier - 2"/>
    <x v="0"/>
    <n v="35"/>
  </r>
  <r>
    <s v="Id1780"/>
    <s v="Powers"/>
    <n v="29.92"/>
    <n v="10.97"/>
    <s v="Yes"/>
    <x v="0"/>
    <x v="0"/>
    <n v="1"/>
    <x v="1"/>
    <x v="0"/>
    <x v="0"/>
    <s v="27/Oct/1986"/>
    <n v="4889.04"/>
    <x v="1"/>
    <s v="tier - 1"/>
    <x v="0"/>
    <n v="38"/>
  </r>
  <r>
    <s v="Id1781"/>
    <s v="Ulery"/>
    <n v="26.2"/>
    <n v="10.93"/>
    <s v="Yes"/>
    <x v="0"/>
    <x v="0"/>
    <n v="1"/>
    <x v="1"/>
    <x v="1"/>
    <x v="0"/>
    <s v="23/Dec/1986"/>
    <n v="4883.87"/>
    <x v="1"/>
    <s v="tier - 1"/>
    <x v="3"/>
    <n v="37"/>
  </r>
  <r>
    <s v="Id1782"/>
    <s v="Haines"/>
    <n v="26.695"/>
    <n v="4.21"/>
    <s v="Yes"/>
    <x v="0"/>
    <x v="1"/>
    <n v="1"/>
    <x v="1"/>
    <x v="1"/>
    <x v="2"/>
    <s v="29/Sep/1997"/>
    <n v="4877.9799999999996"/>
    <x v="1"/>
    <s v="tier - 3"/>
    <x v="1"/>
    <n v="27"/>
  </r>
  <r>
    <s v="Id1783"/>
    <s v="Airoldi"/>
    <n v="23.16"/>
    <n v="5.5"/>
    <s v="No"/>
    <x v="0"/>
    <x v="0"/>
    <n v="0"/>
    <x v="1"/>
    <x v="2"/>
    <x v="2"/>
    <s v="1/Sep/1989"/>
    <n v="4859.8900000000003"/>
    <x v="1"/>
    <s v="tier - 3"/>
    <x v="3"/>
    <n v="35"/>
  </r>
  <r>
    <s v="Id1784"/>
    <s v="Mattis"/>
    <n v="32.585000000000001"/>
    <n v="4.93"/>
    <s v="Yes"/>
    <x v="0"/>
    <x v="0"/>
    <n v="1"/>
    <x v="1"/>
    <x v="0"/>
    <x v="2"/>
    <s v="27/Dec/1995"/>
    <n v="4846.92"/>
    <x v="1"/>
    <s v="tier - 3"/>
    <x v="6"/>
    <n v="28"/>
  </r>
  <r>
    <s v="Id1785"/>
    <s v="Cho"/>
    <n v="33.97"/>
    <n v="5.6"/>
    <s v="Yes"/>
    <x v="0"/>
    <x v="0"/>
    <n v="0"/>
    <x v="1"/>
    <x v="0"/>
    <x v="2"/>
    <s v="7/Jun/2001"/>
    <n v="4846.53"/>
    <x v="1"/>
    <s v="tier - 3"/>
    <x v="14"/>
    <n v="23"/>
  </r>
  <r>
    <s v="Id1786"/>
    <s v="Reumann"/>
    <n v="16.57"/>
    <n v="9.99"/>
    <s v="No"/>
    <x v="0"/>
    <x v="0"/>
    <n v="0"/>
    <x v="1"/>
    <x v="3"/>
    <x v="0"/>
    <s v="11/Sep/1974"/>
    <n v="4844.67"/>
    <x v="1"/>
    <s v="tier - 2"/>
    <x v="0"/>
    <n v="50"/>
  </r>
  <r>
    <s v="Id1787"/>
    <s v="Cooper"/>
    <n v="17.55"/>
    <n v="5.93"/>
    <s v="No"/>
    <x v="0"/>
    <x v="1"/>
    <n v="1"/>
    <x v="1"/>
    <x v="3"/>
    <x v="1"/>
    <s v="13/Dec/1979"/>
    <n v="4843.79"/>
    <x v="1"/>
    <s v="tier - 3"/>
    <x v="0"/>
    <n v="44"/>
  </r>
  <r>
    <s v="Id1788"/>
    <s v="Kennedy"/>
    <n v="29.41"/>
    <n v="6.29"/>
    <s v="Yes"/>
    <x v="0"/>
    <x v="0"/>
    <n v="1"/>
    <x v="1"/>
    <x v="1"/>
    <x v="1"/>
    <s v="29/Sep/1995"/>
    <n v="4840.95"/>
    <x v="1"/>
    <s v="tier - 1"/>
    <x v="14"/>
    <n v="29"/>
  </r>
  <r>
    <s v="Id1789"/>
    <s v="Cichon"/>
    <n v="17.91"/>
    <n v="5.65"/>
    <s v="No"/>
    <x v="0"/>
    <x v="0"/>
    <n v="1"/>
    <x v="1"/>
    <x v="3"/>
    <x v="2"/>
    <s v="15/Oct/1984"/>
    <n v="4839.18"/>
    <x v="1"/>
    <s v="tier - 1"/>
    <x v="1"/>
    <n v="40"/>
  </r>
  <r>
    <s v="Id1790"/>
    <s v="Maroevic"/>
    <n v="31.57"/>
    <n v="6.15"/>
    <s v="No"/>
    <x v="0"/>
    <x v="0"/>
    <n v="1"/>
    <x v="1"/>
    <x v="0"/>
    <x v="1"/>
    <s v="10/Sep/1992"/>
    <n v="4837.58"/>
    <x v="2"/>
    <s v="tier - 2"/>
    <x v="0"/>
    <n v="32"/>
  </r>
  <r>
    <s v="Id1791"/>
    <s v="Martin"/>
    <n v="33.18"/>
    <n v="5.22"/>
    <s v="No"/>
    <x v="1"/>
    <x v="0"/>
    <n v="1"/>
    <x v="1"/>
    <x v="0"/>
    <x v="2"/>
    <s v="11/Dec/2000"/>
    <n v="4835.43"/>
    <x v="1"/>
    <s v="tier - 2"/>
    <x v="14"/>
    <n v="23"/>
  </r>
  <r>
    <s v="Id1792"/>
    <s v="Schulz"/>
    <n v="37"/>
    <n v="11.66"/>
    <s v="No"/>
    <x v="0"/>
    <x v="0"/>
    <n v="0"/>
    <x v="1"/>
    <x v="0"/>
    <x v="0"/>
    <s v="27/Jun/2002"/>
    <n v="4830.63"/>
    <x v="1"/>
    <s v="tier - 1"/>
    <x v="3"/>
    <n v="22"/>
  </r>
  <r>
    <s v="Id1793"/>
    <s v="Capriolo"/>
    <n v="18.905000000000001"/>
    <n v="4.91"/>
    <s v="Yes"/>
    <x v="0"/>
    <x v="0"/>
    <n v="1"/>
    <x v="1"/>
    <x v="2"/>
    <x v="2"/>
    <s v="1/Dec/1995"/>
    <n v="4827.8999999999996"/>
    <x v="0"/>
    <s v="tier - 2"/>
    <x v="10"/>
    <n v="28"/>
  </r>
  <r>
    <s v="Id1794"/>
    <s v="Borleis"/>
    <n v="20.03"/>
    <n v="9.25"/>
    <s v="Yes"/>
    <x v="0"/>
    <x v="0"/>
    <n v="0"/>
    <x v="1"/>
    <x v="2"/>
    <x v="0"/>
    <s v="3/Jul/1981"/>
    <n v="4827.1000000000004"/>
    <x v="1"/>
    <s v="tier - 1"/>
    <x v="0"/>
    <n v="43"/>
  </r>
  <r>
    <s v="Id1795"/>
    <s v="Kramer"/>
    <n v="16.7"/>
    <n v="11.48"/>
    <s v="No"/>
    <x v="0"/>
    <x v="0"/>
    <n v="0"/>
    <x v="1"/>
    <x v="3"/>
    <x v="0"/>
    <s v="3/Oct/1978"/>
    <n v="4812.34"/>
    <x v="1"/>
    <s v="tier - 3"/>
    <x v="0"/>
    <n v="46"/>
  </r>
  <r>
    <s v="Id1796"/>
    <s v="Conrad"/>
    <n v="39.82"/>
    <n v="6.06"/>
    <s v="No"/>
    <x v="0"/>
    <x v="0"/>
    <n v="0"/>
    <x v="1"/>
    <x v="0"/>
    <x v="1"/>
    <s v="16/Dec/1989"/>
    <n v="4795.66"/>
    <x v="1"/>
    <s v="tier - 1"/>
    <x v="0"/>
    <n v="34"/>
  </r>
  <r>
    <s v="Id1797"/>
    <s v="Karakoyunlu"/>
    <n v="22.04"/>
    <n v="5.86"/>
    <s v="No"/>
    <x v="0"/>
    <x v="0"/>
    <n v="1"/>
    <x v="1"/>
    <x v="2"/>
    <x v="1"/>
    <s v="22/Jun/1987"/>
    <n v="4787.42"/>
    <x v="1"/>
    <s v="tier - 3"/>
    <x v="0"/>
    <n v="37"/>
  </r>
  <r>
    <s v="Id1798"/>
    <s v="Desrosiers"/>
    <n v="28.27"/>
    <n v="5.33"/>
    <s v="No"/>
    <x v="0"/>
    <x v="0"/>
    <n v="0"/>
    <x v="1"/>
    <x v="1"/>
    <x v="2"/>
    <s v="9/Dec/1989"/>
    <n v="4779.6000000000004"/>
    <x v="1"/>
    <s v="tier - 3"/>
    <x v="0"/>
    <n v="34"/>
  </r>
  <r>
    <s v="Id1799"/>
    <s v="O'Mara"/>
    <n v="18.5"/>
    <n v="5.33"/>
    <s v="No"/>
    <x v="0"/>
    <x v="0"/>
    <n v="0"/>
    <x v="1"/>
    <x v="2"/>
    <x v="2"/>
    <s v="1/Aug/1989"/>
    <n v="4766.0200000000004"/>
    <x v="1"/>
    <s v="tier - 3"/>
    <x v="3"/>
    <n v="35"/>
  </r>
  <r>
    <s v="Id1800"/>
    <s v="Shabot Marcos"/>
    <n v="38.6"/>
    <n v="6.02"/>
    <s v="No"/>
    <x v="0"/>
    <x v="0"/>
    <n v="1"/>
    <x v="1"/>
    <x v="0"/>
    <x v="1"/>
    <s v="27/Sep/1987"/>
    <n v="4762.33"/>
    <x v="2"/>
    <s v="tier - 3"/>
    <x v="3"/>
    <n v="37"/>
  </r>
  <r>
    <s v="Id1801"/>
    <s v="Comment"/>
    <n v="43.12"/>
    <n v="6.25"/>
    <s v="No"/>
    <x v="0"/>
    <x v="0"/>
    <n v="1"/>
    <x v="1"/>
    <x v="0"/>
    <x v="1"/>
    <s v="16/Aug/1992"/>
    <n v="4753.6400000000003"/>
    <x v="1"/>
    <s v="tier - 3"/>
    <x v="0"/>
    <n v="32"/>
  </r>
  <r>
    <s v="Id1802"/>
    <s v="Moss"/>
    <n v="30.5"/>
    <n v="4.8099999999999996"/>
    <s v="No"/>
    <x v="0"/>
    <x v="0"/>
    <n v="1"/>
    <x v="1"/>
    <x v="0"/>
    <x v="2"/>
    <s v="22/Nov/1987"/>
    <n v="4751.07"/>
    <x v="2"/>
    <s v="tier - 1"/>
    <x v="3"/>
    <n v="36"/>
  </r>
  <r>
    <s v="Id1803"/>
    <s v="Guzman"/>
    <n v="27.61"/>
    <n v="4.5999999999999996"/>
    <s v="No"/>
    <x v="0"/>
    <x v="0"/>
    <n v="1"/>
    <x v="1"/>
    <x v="1"/>
    <x v="2"/>
    <s v="2/Sep/1987"/>
    <n v="4747.05"/>
    <x v="1"/>
    <s v="tier - 2"/>
    <x v="0"/>
    <n v="37"/>
  </r>
  <r>
    <s v="Id1804"/>
    <s v="Cox"/>
    <n v="27.1"/>
    <n v="5.08"/>
    <s v="No"/>
    <x v="0"/>
    <x v="0"/>
    <n v="1"/>
    <x v="1"/>
    <x v="1"/>
    <x v="2"/>
    <s v="5/Jun/1987"/>
    <n v="4746.34"/>
    <x v="1"/>
    <s v="tier - 2"/>
    <x v="3"/>
    <n v="37"/>
  </r>
  <r>
    <s v="Id1805"/>
    <s v="Clash"/>
    <n v="35.93"/>
    <n v="5.43"/>
    <s v="No"/>
    <x v="1"/>
    <x v="0"/>
    <n v="1"/>
    <x v="1"/>
    <x v="0"/>
    <x v="2"/>
    <s v="24/Nov/2004"/>
    <n v="4740.78"/>
    <x v="1"/>
    <s v="tier - 3"/>
    <x v="14"/>
    <n v="19"/>
  </r>
  <r>
    <s v="Id1806"/>
    <s v="Blankenship"/>
    <n v="32.68"/>
    <n v="5.44"/>
    <s v="No"/>
    <x v="0"/>
    <x v="0"/>
    <n v="0"/>
    <x v="1"/>
    <x v="0"/>
    <x v="2"/>
    <s v="12/Oct/1991"/>
    <n v="4738.2700000000004"/>
    <x v="1"/>
    <s v="tier - 3"/>
    <x v="1"/>
    <n v="33"/>
  </r>
  <r>
    <s v="Id1807"/>
    <s v="Lloyd"/>
    <n v="20.74"/>
    <n v="11.69"/>
    <s v="Yes"/>
    <x v="0"/>
    <x v="0"/>
    <n v="1"/>
    <x v="1"/>
    <x v="2"/>
    <x v="0"/>
    <s v="5/Sep/1986"/>
    <n v="4734.6400000000003"/>
    <x v="1"/>
    <s v="tier - 1"/>
    <x v="0"/>
    <n v="38"/>
  </r>
  <r>
    <s v="Id1808"/>
    <s v="Kong"/>
    <n v="15.57"/>
    <n v="6.07"/>
    <s v="No"/>
    <x v="0"/>
    <x v="0"/>
    <n v="0"/>
    <x v="1"/>
    <x v="3"/>
    <x v="1"/>
    <s v="2/Jul/1980"/>
    <n v="4728.71"/>
    <x v="1"/>
    <s v="tier - 3"/>
    <x v="1"/>
    <n v="44"/>
  </r>
  <r>
    <s v="Id1809"/>
    <s v="Benson"/>
    <n v="23.844999999999999"/>
    <n v="4.3600000000000003"/>
    <s v="No"/>
    <x v="0"/>
    <x v="0"/>
    <n v="0"/>
    <x v="1"/>
    <x v="2"/>
    <x v="2"/>
    <s v="12/Aug/1994"/>
    <n v="4719.74"/>
    <x v="1"/>
    <s v="tier - 1"/>
    <x v="1"/>
    <n v="30"/>
  </r>
  <r>
    <s v="Id1810"/>
    <s v="Huntington"/>
    <n v="22.895"/>
    <n v="5.24"/>
    <s v="No"/>
    <x v="0"/>
    <x v="0"/>
    <n v="1"/>
    <x v="1"/>
    <x v="2"/>
    <x v="2"/>
    <s v="28/Sep/1992"/>
    <n v="4719.5200000000004"/>
    <x v="1"/>
    <s v="tier - 2"/>
    <x v="2"/>
    <n v="32"/>
  </r>
  <r>
    <s v="Id1811"/>
    <s v="Kendall"/>
    <n v="21.945"/>
    <n v="5.37"/>
    <s v="No"/>
    <x v="0"/>
    <x v="0"/>
    <n v="1"/>
    <x v="1"/>
    <x v="2"/>
    <x v="2"/>
    <s v="9/Oct/1992"/>
    <n v="4718.2"/>
    <x v="1"/>
    <s v="tier - 3"/>
    <x v="2"/>
    <n v="32"/>
  </r>
  <r>
    <s v="Id1812"/>
    <s v="Gast"/>
    <n v="19.47"/>
    <n v="6.6"/>
    <s v="Yes"/>
    <x v="0"/>
    <x v="0"/>
    <n v="0"/>
    <x v="1"/>
    <x v="2"/>
    <x v="0"/>
    <s v="12/Aug/1981"/>
    <n v="4712.12"/>
    <x v="1"/>
    <s v="tier - 3"/>
    <x v="3"/>
    <n v="43"/>
  </r>
  <r>
    <s v="Id1813"/>
    <s v="Scanlin"/>
    <n v="15.61"/>
    <n v="5.77"/>
    <s v="No"/>
    <x v="0"/>
    <x v="0"/>
    <n v="0"/>
    <x v="1"/>
    <x v="3"/>
    <x v="1"/>
    <s v="4/Dec/1977"/>
    <n v="4699.47"/>
    <x v="1"/>
    <s v="tier - 3"/>
    <x v="0"/>
    <n v="46"/>
  </r>
  <r>
    <s v="Id1814"/>
    <s v="Philbrook"/>
    <n v="28.6"/>
    <n v="6.08"/>
    <s v="No"/>
    <x v="0"/>
    <x v="1"/>
    <n v="1"/>
    <x v="1"/>
    <x v="1"/>
    <x v="1"/>
    <s v="22/Jun/2003"/>
    <n v="4687.8"/>
    <x v="1"/>
    <s v="tier - 3"/>
    <x v="3"/>
    <n v="21"/>
  </r>
  <r>
    <s v="Id1815"/>
    <s v="Cowan"/>
    <n v="46.53"/>
    <n v="4.16"/>
    <s v="No"/>
    <x v="0"/>
    <x v="0"/>
    <n v="0"/>
    <x v="1"/>
    <x v="0"/>
    <x v="2"/>
    <s v="4/Sep/1990"/>
    <n v="4686.3900000000003"/>
    <x v="2"/>
    <s v="tier - 3"/>
    <x v="0"/>
    <n v="34"/>
  </r>
  <r>
    <s v="Id1816"/>
    <s v="Sousa"/>
    <n v="34.99"/>
    <n v="5.0999999999999996"/>
    <s v="No"/>
    <x v="0"/>
    <x v="1"/>
    <n v="1"/>
    <x v="1"/>
    <x v="0"/>
    <x v="2"/>
    <s v="4/Oct/2003"/>
    <n v="4678.8"/>
    <x v="1"/>
    <s v="tier - 1"/>
    <x v="14"/>
    <n v="21"/>
  </r>
  <r>
    <s v="Id1817"/>
    <s v="Stanton"/>
    <n v="17.05"/>
    <n v="5.3"/>
    <s v="No"/>
    <x v="0"/>
    <x v="1"/>
    <n v="1"/>
    <x v="1"/>
    <x v="3"/>
    <x v="2"/>
    <s v="18/Oct/1979"/>
    <n v="4674.2"/>
    <x v="1"/>
    <s v="tier - 1"/>
    <x v="0"/>
    <n v="45"/>
  </r>
  <r>
    <s v="Id1818"/>
    <s v="Mollak"/>
    <n v="37.18"/>
    <n v="4.9000000000000004"/>
    <s v="No"/>
    <x v="0"/>
    <x v="0"/>
    <n v="0"/>
    <x v="1"/>
    <x v="0"/>
    <x v="2"/>
    <s v="13/Jul/1990"/>
    <n v="4673.3900000000003"/>
    <x v="1"/>
    <s v="tier - 1"/>
    <x v="0"/>
    <n v="34"/>
  </r>
  <r>
    <s v="Id1819"/>
    <s v="Bell"/>
    <n v="35.200000000000003"/>
    <n v="5.55"/>
    <s v="No"/>
    <x v="0"/>
    <x v="0"/>
    <n v="0"/>
    <x v="1"/>
    <x v="0"/>
    <x v="2"/>
    <s v="26/Sep/1990"/>
    <n v="4670.6400000000003"/>
    <x v="1"/>
    <s v="tier - 2"/>
    <x v="3"/>
    <n v="34"/>
  </r>
  <r>
    <s v="Id1820"/>
    <s v="Weston"/>
    <n v="37.335000000000001"/>
    <n v="4.95"/>
    <s v="No"/>
    <x v="0"/>
    <x v="0"/>
    <n v="0"/>
    <x v="1"/>
    <x v="0"/>
    <x v="2"/>
    <s v="5/Aug/1990"/>
    <n v="4667.6099999999997"/>
    <x v="2"/>
    <s v="tier - 3"/>
    <x v="4"/>
    <n v="34"/>
  </r>
  <r>
    <s v="Id1821"/>
    <s v="Rabuzzi"/>
    <n v="27.265000000000001"/>
    <n v="6.46"/>
    <s v="Yes"/>
    <x v="0"/>
    <x v="0"/>
    <n v="0"/>
    <x v="1"/>
    <x v="1"/>
    <x v="0"/>
    <s v="25/Oct/1996"/>
    <n v="4661.29"/>
    <x v="1"/>
    <s v="tier - 1"/>
    <x v="6"/>
    <n v="28"/>
  </r>
  <r>
    <s v="Id1822"/>
    <s v="Hendrix"/>
    <n v="30.8"/>
    <n v="4.9000000000000004"/>
    <s v="Yes"/>
    <x v="0"/>
    <x v="0"/>
    <n v="0"/>
    <x v="1"/>
    <x v="0"/>
    <x v="2"/>
    <s v="22/Jun/1985"/>
    <n v="4646.76"/>
    <x v="0"/>
    <s v="tier - 1"/>
    <x v="3"/>
    <n v="39"/>
  </r>
  <r>
    <s v="Id1823"/>
    <s v="Van Nielen"/>
    <n v="30.21"/>
    <n v="5.21"/>
    <s v="No"/>
    <x v="0"/>
    <x v="0"/>
    <n v="1"/>
    <x v="1"/>
    <x v="0"/>
    <x v="2"/>
    <s v="29/Jun/1998"/>
    <n v="4618.08"/>
    <x v="1"/>
    <s v="tier - 1"/>
    <x v="1"/>
    <n v="26"/>
  </r>
  <r>
    <s v="Id1824"/>
    <s v="Blanton"/>
    <n v="35.340000000000003"/>
    <n v="4.13"/>
    <s v="No"/>
    <x v="1"/>
    <x v="0"/>
    <n v="1"/>
    <x v="1"/>
    <x v="0"/>
    <x v="2"/>
    <s v="2/Jul/2000"/>
    <n v="4608.03"/>
    <x v="1"/>
    <s v="tier - 3"/>
    <x v="3"/>
    <n v="24"/>
  </r>
  <r>
    <s v="Id1825"/>
    <s v="Schout"/>
    <n v="26.695"/>
    <n v="5.28"/>
    <s v="No"/>
    <x v="0"/>
    <x v="0"/>
    <n v="0"/>
    <x v="1"/>
    <x v="1"/>
    <x v="2"/>
    <s v="18/Sep/1989"/>
    <n v="4571.41"/>
    <x v="1"/>
    <s v="tier - 2"/>
    <x v="1"/>
    <n v="35"/>
  </r>
  <r>
    <s v="Id1826"/>
    <s v="Schmaltz"/>
    <n v="29.355"/>
    <n v="4.68"/>
    <s v="Yes"/>
    <x v="0"/>
    <x v="0"/>
    <n v="0"/>
    <x v="1"/>
    <x v="1"/>
    <x v="2"/>
    <s v="25/Dec/1996"/>
    <n v="4564.1899999999996"/>
    <x v="1"/>
    <s v="tier - 2"/>
    <x v="2"/>
    <n v="27"/>
  </r>
  <r>
    <s v="Id1827"/>
    <s v="Eagen"/>
    <n v="29.59"/>
    <n v="4.0599999999999996"/>
    <s v="No"/>
    <x v="0"/>
    <x v="0"/>
    <n v="0"/>
    <x v="1"/>
    <x v="1"/>
    <x v="2"/>
    <s v="20/Sep/1990"/>
    <n v="4562.84"/>
    <x v="1"/>
    <s v="tier - 2"/>
    <x v="0"/>
    <n v="34"/>
  </r>
  <r>
    <s v="Id1828"/>
    <s v="Rotramel"/>
    <n v="31.35"/>
    <n v="4.2"/>
    <s v="No"/>
    <x v="1"/>
    <x v="0"/>
    <n v="1"/>
    <x v="1"/>
    <x v="0"/>
    <x v="2"/>
    <s v="22/Dec/2004"/>
    <n v="4561.1899999999996"/>
    <x v="1"/>
    <s v="tier - 2"/>
    <x v="2"/>
    <n v="19"/>
  </r>
  <r>
    <s v="Id1829"/>
    <s v="Prevost"/>
    <n v="20.52"/>
    <n v="4.83"/>
    <s v="No"/>
    <x v="0"/>
    <x v="0"/>
    <n v="0"/>
    <x v="1"/>
    <x v="2"/>
    <x v="2"/>
    <s v="17/Nov/1990"/>
    <n v="4544.2299999999996"/>
    <x v="1"/>
    <s v="tier - 1"/>
    <x v="2"/>
    <n v="33"/>
  </r>
  <r>
    <s v="Id1830"/>
    <s v="Boyd"/>
    <n v="42.9"/>
    <n v="4.87"/>
    <s v="Yes"/>
    <x v="0"/>
    <x v="0"/>
    <n v="1"/>
    <x v="1"/>
    <x v="0"/>
    <x v="2"/>
    <s v="13/Jun/1988"/>
    <n v="4536.26"/>
    <x v="1"/>
    <s v="tier - 2"/>
    <x v="3"/>
    <n v="36"/>
  </r>
  <r>
    <s v="Id1831"/>
    <s v="Dawes"/>
    <n v="24.6"/>
    <n v="5.86"/>
    <s v="No"/>
    <x v="0"/>
    <x v="1"/>
    <n v="1"/>
    <x v="1"/>
    <x v="2"/>
    <x v="1"/>
    <s v="29/Jun/1993"/>
    <n v="4529.4799999999996"/>
    <x v="1"/>
    <s v="tier - 1"/>
    <x v="3"/>
    <n v="31"/>
  </r>
  <r>
    <s v="Id1832"/>
    <s v="Jennings"/>
    <n v="28.405000000000001"/>
    <n v="4.12"/>
    <s v="No"/>
    <x v="0"/>
    <x v="0"/>
    <n v="1"/>
    <x v="1"/>
    <x v="1"/>
    <x v="2"/>
    <s v="13/Aug/1992"/>
    <n v="4527.18"/>
    <x v="1"/>
    <s v="tier - 2"/>
    <x v="1"/>
    <n v="32"/>
  </r>
  <r>
    <s v="Id1833"/>
    <s v="Nyambaso"/>
    <n v="34.674999999999997"/>
    <n v="5.71"/>
    <s v="Yes"/>
    <x v="0"/>
    <x v="0"/>
    <n v="1"/>
    <x v="1"/>
    <x v="0"/>
    <x v="1"/>
    <s v="21/Dec/1988"/>
    <n v="4518.83"/>
    <x v="1"/>
    <s v="tier - 2"/>
    <x v="6"/>
    <n v="35"/>
  </r>
  <r>
    <s v="Id1834"/>
    <s v="Shaffer"/>
    <n v="18.850000000000001"/>
    <n v="6.03"/>
    <s v="No"/>
    <x v="0"/>
    <x v="0"/>
    <n v="1"/>
    <x v="1"/>
    <x v="2"/>
    <x v="1"/>
    <s v="5/Dec/1987"/>
    <n v="4518.7700000000004"/>
    <x v="1"/>
    <s v="tier - 3"/>
    <x v="1"/>
    <n v="36"/>
  </r>
  <r>
    <s v="Id1835"/>
    <s v="Corkum"/>
    <n v="34.130000000000003"/>
    <n v="5.65"/>
    <s v="No"/>
    <x v="0"/>
    <x v="1"/>
    <n v="1"/>
    <x v="1"/>
    <x v="0"/>
    <x v="2"/>
    <s v="2/Oct/2003"/>
    <n v="4518.3999999999996"/>
    <x v="1"/>
    <s v="tier - 3"/>
    <x v="12"/>
    <n v="21"/>
  </r>
  <r>
    <s v="Id1836"/>
    <s v="Pedersen"/>
    <n v="17.34"/>
    <n v="5.05"/>
    <s v="No"/>
    <x v="0"/>
    <x v="0"/>
    <n v="0"/>
    <x v="1"/>
    <x v="3"/>
    <x v="2"/>
    <s v="16/Jun/1980"/>
    <n v="4515.71"/>
    <x v="1"/>
    <s v="tier - 3"/>
    <x v="0"/>
    <n v="44"/>
  </r>
  <r>
    <s v="Id1837"/>
    <s v="Melo"/>
    <n v="17.440000000000001"/>
    <n v="6.26"/>
    <s v="No"/>
    <x v="0"/>
    <x v="0"/>
    <n v="0"/>
    <x v="1"/>
    <x v="3"/>
    <x v="1"/>
    <s v="27/Sep/1982"/>
    <n v="4511.41"/>
    <x v="1"/>
    <s v="tier - 3"/>
    <x v="0"/>
    <n v="42"/>
  </r>
  <r>
    <s v="Id1838"/>
    <s v="Sakamoto"/>
    <n v="33.659999999999997"/>
    <n v="4.08"/>
    <s v="Yes"/>
    <x v="0"/>
    <x v="1"/>
    <n v="1"/>
    <x v="1"/>
    <x v="0"/>
    <x v="2"/>
    <s v="13/Oct/1997"/>
    <n v="4504.66"/>
    <x v="0"/>
    <s v="tier - 2"/>
    <x v="0"/>
    <n v="27"/>
  </r>
  <r>
    <s v="Id1839"/>
    <s v="McMahon"/>
    <n v="21.375"/>
    <n v="6.19"/>
    <s v="Yes"/>
    <x v="0"/>
    <x v="0"/>
    <n v="1"/>
    <x v="1"/>
    <x v="2"/>
    <x v="1"/>
    <s v="26/Jun/1988"/>
    <n v="4500.34"/>
    <x v="1"/>
    <s v="tier - 1"/>
    <x v="6"/>
    <n v="36"/>
  </r>
  <r>
    <s v="Id1840"/>
    <s v="Harris"/>
    <n v="27.14"/>
    <n v="6.01"/>
    <s v="No"/>
    <x v="0"/>
    <x v="0"/>
    <n v="1"/>
    <x v="1"/>
    <x v="1"/>
    <x v="1"/>
    <s v="12/Jul/1992"/>
    <n v="4488.58"/>
    <x v="1"/>
    <s v="tier - 3"/>
    <x v="1"/>
    <n v="32"/>
  </r>
  <r>
    <s v="Id1841"/>
    <s v="Lombardo"/>
    <n v="35.78"/>
    <n v="6.07"/>
    <s v="No"/>
    <x v="1"/>
    <x v="0"/>
    <n v="1"/>
    <x v="1"/>
    <x v="0"/>
    <x v="1"/>
    <s v="18/Jul/2004"/>
    <n v="4468.25"/>
    <x v="1"/>
    <s v="tier - 2"/>
    <x v="1"/>
    <n v="20"/>
  </r>
  <r>
    <s v="Id1842"/>
    <s v="Bode"/>
    <n v="34.96"/>
    <n v="5.63"/>
    <s v="No"/>
    <x v="0"/>
    <x v="0"/>
    <n v="0"/>
    <x v="1"/>
    <x v="0"/>
    <x v="2"/>
    <s v="20/Nov/1999"/>
    <n v="4466.62"/>
    <x v="1"/>
    <s v="tier - 2"/>
    <x v="1"/>
    <n v="24"/>
  </r>
  <r>
    <s v="Id1843"/>
    <s v="Johnson"/>
    <n v="38.39"/>
    <n v="6.05"/>
    <s v="No"/>
    <x v="0"/>
    <x v="0"/>
    <n v="0"/>
    <x v="1"/>
    <x v="0"/>
    <x v="1"/>
    <s v="4/Jul/1991"/>
    <n v="4463.21"/>
    <x v="2"/>
    <s v="tier - 3"/>
    <x v="0"/>
    <n v="33"/>
  </r>
  <r>
    <s v="Id1844"/>
    <s v="Norcross"/>
    <n v="33.82"/>
    <n v="4.6500000000000004"/>
    <s v="No"/>
    <x v="0"/>
    <x v="0"/>
    <n v="0"/>
    <x v="1"/>
    <x v="0"/>
    <x v="2"/>
    <s v="15/Jul/1990"/>
    <n v="4462.72"/>
    <x v="1"/>
    <s v="tier - 3"/>
    <x v="1"/>
    <n v="34"/>
  </r>
  <r>
    <s v="Id1845"/>
    <s v="Lazrus"/>
    <n v="27.835000000000001"/>
    <n v="5.37"/>
    <s v="No"/>
    <x v="0"/>
    <x v="0"/>
    <n v="0"/>
    <x v="1"/>
    <x v="1"/>
    <x v="2"/>
    <s v="8/Aug/1990"/>
    <n v="4454.3999999999996"/>
    <x v="1"/>
    <s v="tier - 3"/>
    <x v="1"/>
    <n v="34"/>
  </r>
  <r>
    <s v="Id1846"/>
    <s v="Tsegay"/>
    <n v="33"/>
    <n v="5.39"/>
    <s v="No"/>
    <x v="0"/>
    <x v="0"/>
    <n v="0"/>
    <x v="1"/>
    <x v="0"/>
    <x v="2"/>
    <s v="28/Jun/1994"/>
    <n v="4449.46"/>
    <x v="0"/>
    <s v="tier - 2"/>
    <x v="0"/>
    <n v="30"/>
  </r>
  <r>
    <s v="Id1847"/>
    <s v="Schneider"/>
    <n v="26.885000000000002"/>
    <n v="5.86"/>
    <s v="No"/>
    <x v="0"/>
    <x v="0"/>
    <n v="0"/>
    <x v="1"/>
    <x v="1"/>
    <x v="1"/>
    <s v="3/Sep/1991"/>
    <n v="4441.21"/>
    <x v="0"/>
    <s v="tier - 2"/>
    <x v="7"/>
    <n v="33"/>
  </r>
  <r>
    <s v="Id1848"/>
    <s v="Loreto"/>
    <n v="29.26"/>
    <n v="4.4400000000000004"/>
    <s v="No"/>
    <x v="0"/>
    <x v="0"/>
    <n v="0"/>
    <x v="1"/>
    <x v="1"/>
    <x v="2"/>
    <s v="24/Oct/1994"/>
    <n v="4438.26"/>
    <x v="1"/>
    <s v="tier - 3"/>
    <x v="6"/>
    <n v="30"/>
  </r>
  <r>
    <s v="Id1849"/>
    <s v="Callahan"/>
    <n v="26.98"/>
    <n v="4.41"/>
    <s v="No"/>
    <x v="0"/>
    <x v="0"/>
    <n v="0"/>
    <x v="1"/>
    <x v="1"/>
    <x v="2"/>
    <s v="8/Oct/1994"/>
    <n v="4435.09"/>
    <x v="2"/>
    <s v="tier - 2"/>
    <x v="4"/>
    <n v="30"/>
  </r>
  <r>
    <s v="Id1850"/>
    <s v="Timko"/>
    <n v="32.11"/>
    <n v="5.19"/>
    <s v="No"/>
    <x v="0"/>
    <x v="1"/>
    <n v="1"/>
    <x v="1"/>
    <x v="0"/>
    <x v="2"/>
    <s v="23/Dec/1993"/>
    <n v="4433.92"/>
    <x v="1"/>
    <s v="tier - 2"/>
    <x v="1"/>
    <n v="30"/>
  </r>
  <r>
    <s v="Id1851"/>
    <s v="Achatz"/>
    <n v="31.73"/>
    <n v="5.16"/>
    <s v="No"/>
    <x v="0"/>
    <x v="1"/>
    <n v="1"/>
    <x v="1"/>
    <x v="0"/>
    <x v="2"/>
    <s v="4/Sep/1993"/>
    <n v="4433.3900000000003"/>
    <x v="1"/>
    <s v="tier - 3"/>
    <x v="1"/>
    <n v="31"/>
  </r>
  <r>
    <s v="Id1852"/>
    <s v="Horwitz"/>
    <n v="22.515000000000001"/>
    <n v="4.24"/>
    <s v="No"/>
    <x v="0"/>
    <x v="0"/>
    <n v="0"/>
    <x v="1"/>
    <x v="2"/>
    <x v="2"/>
    <s v="29/Dec/1994"/>
    <n v="4428.8900000000003"/>
    <x v="2"/>
    <s v="tier - 1"/>
    <x v="6"/>
    <n v="29"/>
  </r>
  <r>
    <s v="Id1853"/>
    <s v="Gordyan"/>
    <n v="25.9"/>
    <n v="5.45"/>
    <s v="No"/>
    <x v="0"/>
    <x v="0"/>
    <n v="1"/>
    <x v="1"/>
    <x v="1"/>
    <x v="2"/>
    <s v="15/Aug/1992"/>
    <n v="4420.95"/>
    <x v="1"/>
    <s v="tier - 3"/>
    <x v="16"/>
    <n v="32"/>
  </r>
  <r>
    <s v="Id1854"/>
    <s v="Hetherington"/>
    <n v="27.72"/>
    <n v="5.03"/>
    <s v="Yes"/>
    <x v="0"/>
    <x v="0"/>
    <n v="1"/>
    <x v="1"/>
    <x v="1"/>
    <x v="2"/>
    <s v="16/Sep/1988"/>
    <n v="4415.16"/>
    <x v="1"/>
    <s v="tier - 1"/>
    <x v="0"/>
    <n v="36"/>
  </r>
  <r>
    <s v="Id1855"/>
    <s v="Thompson"/>
    <n v="31.5"/>
    <n v="9.6199999999999992"/>
    <s v="Yes"/>
    <x v="0"/>
    <x v="0"/>
    <n v="1"/>
    <x v="1"/>
    <x v="0"/>
    <x v="0"/>
    <s v="13/Jul/1986"/>
    <n v="4402.2299999999996"/>
    <x v="1"/>
    <s v="tier - 2"/>
    <x v="3"/>
    <n v="38"/>
  </r>
  <r>
    <s v="Id1856"/>
    <s v="Battoo"/>
    <n v="29.7"/>
    <n v="6.77"/>
    <s v="Yes"/>
    <x v="0"/>
    <x v="0"/>
    <n v="1"/>
    <x v="1"/>
    <x v="1"/>
    <x v="0"/>
    <s v="11/Aug/1986"/>
    <n v="4399.7299999999996"/>
    <x v="2"/>
    <s v="tier - 2"/>
    <x v="0"/>
    <n v="38"/>
  </r>
  <r>
    <s v="Id1857"/>
    <s v="Barker"/>
    <n v="21.26"/>
    <n v="5.36"/>
    <s v="Yes"/>
    <x v="0"/>
    <x v="0"/>
    <n v="1"/>
    <x v="1"/>
    <x v="2"/>
    <x v="2"/>
    <s v="18/Jul/1988"/>
    <n v="4397.3100000000004"/>
    <x v="1"/>
    <s v="tier - 2"/>
    <x v="0"/>
    <n v="36"/>
  </r>
  <r>
    <s v="Id1858"/>
    <s v="Saarnilehto"/>
    <n v="17.09"/>
    <n v="5.69"/>
    <s v="No"/>
    <x v="0"/>
    <x v="0"/>
    <n v="0"/>
    <x v="1"/>
    <x v="3"/>
    <x v="2"/>
    <s v="29/Jun/1982"/>
    <n v="4392.7"/>
    <x v="1"/>
    <s v="tier - 2"/>
    <x v="0"/>
    <n v="42"/>
  </r>
  <r>
    <s v="Id1859"/>
    <s v="Morton"/>
    <n v="24.3"/>
    <n v="4.9000000000000004"/>
    <s v="Yes"/>
    <x v="0"/>
    <x v="1"/>
    <n v="1"/>
    <x v="1"/>
    <x v="2"/>
    <x v="2"/>
    <s v="29/Nov/1997"/>
    <n v="4391.6499999999996"/>
    <x v="1"/>
    <s v="tier - 2"/>
    <x v="3"/>
    <n v="26"/>
  </r>
  <r>
    <s v="Id1860"/>
    <s v="Thomas"/>
    <n v="29.734999999999999"/>
    <n v="5.78"/>
    <s v="No"/>
    <x v="0"/>
    <x v="0"/>
    <n v="0"/>
    <x v="1"/>
    <x v="1"/>
    <x v="1"/>
    <s v="28/Aug/1990"/>
    <n v="4357.04"/>
    <x v="1"/>
    <s v="tier - 3"/>
    <x v="1"/>
    <n v="34"/>
  </r>
  <r>
    <s v="Id1861"/>
    <s v="Hillman"/>
    <n v="29.26"/>
    <n v="4.7"/>
    <s v="No"/>
    <x v="0"/>
    <x v="0"/>
    <n v="0"/>
    <x v="1"/>
    <x v="1"/>
    <x v="2"/>
    <s v="13/Sep/1991"/>
    <n v="4350.51"/>
    <x v="1"/>
    <s v="tier - 2"/>
    <x v="0"/>
    <n v="33"/>
  </r>
  <r>
    <s v="Id1862"/>
    <s v="Edwards"/>
    <n v="33"/>
    <n v="6.28"/>
    <s v="No"/>
    <x v="0"/>
    <x v="0"/>
    <n v="0"/>
    <x v="1"/>
    <x v="0"/>
    <x v="1"/>
    <s v="1/Nov/1994"/>
    <n v="4349.46"/>
    <x v="1"/>
    <s v="tier - 2"/>
    <x v="0"/>
    <n v="30"/>
  </r>
  <r>
    <s v="Id1863"/>
    <s v="Bartel"/>
    <n v="31.065000000000001"/>
    <n v="4.2300000000000004"/>
    <s v="No"/>
    <x v="0"/>
    <x v="0"/>
    <n v="0"/>
    <x v="1"/>
    <x v="0"/>
    <x v="2"/>
    <s v="1/Jun/1991"/>
    <n v="4347.0200000000004"/>
    <x v="1"/>
    <s v="tier - 1"/>
    <x v="2"/>
    <n v="33"/>
  </r>
  <r>
    <s v="Id1864"/>
    <s v="Potekhina"/>
    <n v="26.51"/>
    <n v="6.17"/>
    <s v="No"/>
    <x v="0"/>
    <x v="0"/>
    <n v="0"/>
    <x v="1"/>
    <x v="1"/>
    <x v="1"/>
    <s v="26/Oct/1994"/>
    <n v="4340.4399999999996"/>
    <x v="1"/>
    <s v="tier - 1"/>
    <x v="0"/>
    <n v="30"/>
  </r>
  <r>
    <s v="Id1865"/>
    <s v="Kelly"/>
    <n v="28.88"/>
    <n v="4.96"/>
    <s v="No"/>
    <x v="0"/>
    <x v="0"/>
    <n v="0"/>
    <x v="1"/>
    <x v="1"/>
    <x v="2"/>
    <s v="2/Nov/1994"/>
    <n v="4337.74"/>
    <x v="1"/>
    <s v="tier - 1"/>
    <x v="2"/>
    <n v="30"/>
  </r>
  <r>
    <s v="Id1866"/>
    <s v="Lapp"/>
    <n v="35.814999999999998"/>
    <n v="5.1100000000000003"/>
    <s v="Yes"/>
    <x v="0"/>
    <x v="0"/>
    <n v="1"/>
    <x v="1"/>
    <x v="0"/>
    <x v="2"/>
    <s v="19/Dec/1988"/>
    <n v="4320.41"/>
    <x v="1"/>
    <s v="tier - 1"/>
    <x v="1"/>
    <n v="35"/>
  </r>
  <r>
    <s v="Id1867"/>
    <s v="Burke"/>
    <n v="21.28"/>
    <n v="4.05"/>
    <s v="No"/>
    <x v="1"/>
    <x v="0"/>
    <n v="1"/>
    <x v="1"/>
    <x v="2"/>
    <x v="2"/>
    <s v="25/Nov/2000"/>
    <n v="4296.2700000000004"/>
    <x v="1"/>
    <s v="tier - 3"/>
    <x v="1"/>
    <n v="23"/>
  </r>
  <r>
    <s v="Id1868"/>
    <s v="Barry"/>
    <n v="33.81"/>
    <n v="6.49"/>
    <s v="No"/>
    <x v="0"/>
    <x v="1"/>
    <n v="1"/>
    <x v="1"/>
    <x v="0"/>
    <x v="0"/>
    <s v="8/Jun/2003"/>
    <n v="4278.55"/>
    <x v="1"/>
    <s v="tier - 1"/>
    <x v="14"/>
    <n v="21"/>
  </r>
  <r>
    <s v="Id1869"/>
    <s v="McCormick"/>
    <n v="44.22"/>
    <n v="4.1900000000000004"/>
    <s v="No"/>
    <x v="0"/>
    <x v="0"/>
    <n v="1"/>
    <x v="1"/>
    <x v="0"/>
    <x v="2"/>
    <s v="18/Jun/1992"/>
    <n v="4266.17"/>
    <x v="2"/>
    <s v="tier - 2"/>
    <x v="0"/>
    <n v="32"/>
  </r>
  <r>
    <s v="Id1870"/>
    <s v="McElroy"/>
    <n v="15.46"/>
    <n v="4.99"/>
    <s v="Yes"/>
    <x v="0"/>
    <x v="1"/>
    <n v="1"/>
    <x v="1"/>
    <x v="3"/>
    <x v="2"/>
    <s v="20/Nov/1983"/>
    <n v="4265.01"/>
    <x v="1"/>
    <s v="tier - 1"/>
    <x v="1"/>
    <n v="40"/>
  </r>
  <r>
    <s v="Id1871"/>
    <s v="Coffed"/>
    <n v="30.3"/>
    <n v="4.7699999999999996"/>
    <s v="Yes"/>
    <x v="0"/>
    <x v="0"/>
    <n v="1"/>
    <x v="1"/>
    <x v="0"/>
    <x v="2"/>
    <s v="14/Oct/1995"/>
    <n v="4260.74"/>
    <x v="2"/>
    <s v="tier - 2"/>
    <x v="3"/>
    <n v="29"/>
  </r>
  <r>
    <s v="Id1872"/>
    <s v="Estes"/>
    <n v="16.670000000000002"/>
    <n v="5.46"/>
    <s v="No"/>
    <x v="0"/>
    <x v="0"/>
    <n v="0"/>
    <x v="1"/>
    <x v="3"/>
    <x v="2"/>
    <s v="16/Jun/1982"/>
    <n v="4250.24"/>
    <x v="1"/>
    <s v="tier - 3"/>
    <x v="0"/>
    <n v="42"/>
  </r>
  <r>
    <s v="Id1873"/>
    <s v="Miles"/>
    <n v="28.594999999999999"/>
    <n v="5.43"/>
    <s v="No"/>
    <x v="0"/>
    <x v="0"/>
    <n v="0"/>
    <x v="1"/>
    <x v="1"/>
    <x v="2"/>
    <s v="1/Dec/1991"/>
    <n v="4243.59"/>
    <x v="2"/>
    <s v="tier - 1"/>
    <x v="1"/>
    <n v="32"/>
  </r>
  <r>
    <s v="Id1874"/>
    <s v="Zamore"/>
    <n v="25.934999999999999"/>
    <n v="4.29"/>
    <s v="No"/>
    <x v="0"/>
    <x v="0"/>
    <n v="0"/>
    <x v="1"/>
    <x v="1"/>
    <x v="2"/>
    <s v="3/Nov/1991"/>
    <n v="4239.8900000000003"/>
    <x v="1"/>
    <s v="tier - 2"/>
    <x v="1"/>
    <n v="33"/>
  </r>
  <r>
    <s v="Id1875"/>
    <s v="Donaghy"/>
    <n v="27.645"/>
    <n v="5.25"/>
    <s v="No"/>
    <x v="0"/>
    <x v="0"/>
    <n v="1"/>
    <x v="1"/>
    <x v="1"/>
    <x v="2"/>
    <s v="27/Jun/1992"/>
    <n v="4237.13"/>
    <x v="2"/>
    <s v="tier - 1"/>
    <x v="4"/>
    <n v="32"/>
  </r>
  <r>
    <s v="Id1876"/>
    <s v="Kennedy"/>
    <n v="30.1"/>
    <n v="4.04"/>
    <s v="No"/>
    <x v="0"/>
    <x v="0"/>
    <n v="1"/>
    <x v="1"/>
    <x v="0"/>
    <x v="2"/>
    <s v="14/Dec/1998"/>
    <n v="4234.93"/>
    <x v="1"/>
    <s v="tier - 1"/>
    <x v="3"/>
    <n v="25"/>
  </r>
  <r>
    <s v="Id1877"/>
    <s v="Fiorini"/>
    <n v="26.79"/>
    <n v="5"/>
    <s v="Yes"/>
    <x v="0"/>
    <x v="1"/>
    <n v="1"/>
    <x v="1"/>
    <x v="1"/>
    <x v="2"/>
    <s v="6/Sep/1997"/>
    <n v="4189.1099999999997"/>
    <x v="1"/>
    <s v="tier - 2"/>
    <x v="1"/>
    <n v="27"/>
  </r>
  <r>
    <s v="Id1878"/>
    <s v="Alexander"/>
    <n v="27.1"/>
    <n v="4.01"/>
    <s v="Yes"/>
    <x v="0"/>
    <x v="0"/>
    <n v="1"/>
    <x v="1"/>
    <x v="1"/>
    <x v="2"/>
    <s v="3/Oct/1995"/>
    <n v="4188.7299999999996"/>
    <x v="1"/>
    <s v="tier - 2"/>
    <x v="15"/>
    <n v="29"/>
  </r>
  <r>
    <s v="Id1879"/>
    <s v="Watkins"/>
    <n v="24.31"/>
    <n v="5.4"/>
    <s v="No"/>
    <x v="0"/>
    <x v="0"/>
    <n v="0"/>
    <x v="1"/>
    <x v="2"/>
    <x v="2"/>
    <s v="25/Jun/1989"/>
    <n v="4185.1000000000004"/>
    <x v="1"/>
    <s v="tier - 3"/>
    <x v="0"/>
    <n v="35"/>
  </r>
  <r>
    <s v="Id1880"/>
    <s v="Cassel"/>
    <n v="15.53"/>
    <n v="5.81"/>
    <s v="No"/>
    <x v="0"/>
    <x v="0"/>
    <n v="1"/>
    <x v="1"/>
    <x v="3"/>
    <x v="1"/>
    <s v="16/Sep/1984"/>
    <n v="4163.21"/>
    <x v="1"/>
    <s v="tier - 2"/>
    <x v="1"/>
    <n v="40"/>
  </r>
  <r>
    <s v="Id1881"/>
    <s v="Ferguson"/>
    <n v="30.7"/>
    <n v="5.82"/>
    <s v="No"/>
    <x v="0"/>
    <x v="0"/>
    <n v="1"/>
    <x v="1"/>
    <x v="0"/>
    <x v="1"/>
    <s v="26/Nov/1998"/>
    <n v="4154.97"/>
    <x v="1"/>
    <s v="tier - 1"/>
    <x v="1"/>
    <n v="25"/>
  </r>
  <r>
    <s v="Id1882"/>
    <s v="O'Sullivan"/>
    <n v="33.33"/>
    <n v="4.82"/>
    <s v="No"/>
    <x v="0"/>
    <x v="0"/>
    <n v="1"/>
    <x v="1"/>
    <x v="0"/>
    <x v="2"/>
    <s v="4/Aug/1992"/>
    <n v="4151.03"/>
    <x v="1"/>
    <s v="tier - 2"/>
    <x v="0"/>
    <n v="32"/>
  </r>
  <r>
    <s v="Id1883"/>
    <s v="Chepkirui"/>
    <n v="32.4"/>
    <n v="5.08"/>
    <s v="No"/>
    <x v="0"/>
    <x v="0"/>
    <n v="1"/>
    <x v="1"/>
    <x v="0"/>
    <x v="2"/>
    <s v="28/Jun/1992"/>
    <n v="4149.74"/>
    <x v="1"/>
    <s v="tier - 1"/>
    <x v="3"/>
    <n v="32"/>
  </r>
  <r>
    <s v="Id1884"/>
    <s v="Gurney"/>
    <n v="27.93"/>
    <n v="5.59"/>
    <s v="No"/>
    <x v="0"/>
    <x v="0"/>
    <n v="1"/>
    <x v="1"/>
    <x v="1"/>
    <x v="2"/>
    <s v="18/Jun/1992"/>
    <n v="4137.5200000000004"/>
    <x v="1"/>
    <s v="tier - 3"/>
    <x v="2"/>
    <n v="32"/>
  </r>
  <r>
    <s v="Id1885"/>
    <s v="Francis"/>
    <n v="21.754999999999999"/>
    <n v="5.12"/>
    <s v="No"/>
    <x v="0"/>
    <x v="0"/>
    <n v="0"/>
    <x v="1"/>
    <x v="2"/>
    <x v="2"/>
    <s v="6/Aug/1991"/>
    <n v="4134.08"/>
    <x v="1"/>
    <s v="tier - 1"/>
    <x v="1"/>
    <n v="33"/>
  </r>
  <r>
    <s v="Id1886"/>
    <s v="Gruca"/>
    <n v="25.934999999999999"/>
    <n v="4.95"/>
    <s v="No"/>
    <x v="0"/>
    <x v="0"/>
    <n v="0"/>
    <x v="1"/>
    <x v="1"/>
    <x v="2"/>
    <s v="21/Aug/1994"/>
    <n v="4133.6400000000003"/>
    <x v="1"/>
    <s v="tier - 3"/>
    <x v="1"/>
    <n v="30"/>
  </r>
  <r>
    <s v="Id1887"/>
    <s v="Rojas Alvarez"/>
    <n v="31.5"/>
    <n v="6.16"/>
    <s v="No"/>
    <x v="0"/>
    <x v="0"/>
    <n v="0"/>
    <x v="1"/>
    <x v="0"/>
    <x v="1"/>
    <s v="14/Dec/1990"/>
    <n v="4076.5"/>
    <x v="1"/>
    <s v="tier - 3"/>
    <x v="3"/>
    <n v="33"/>
  </r>
  <r>
    <s v="Id1888"/>
    <s v="Denton"/>
    <n v="30.03"/>
    <n v="6.41"/>
    <s v="No"/>
    <x v="0"/>
    <x v="0"/>
    <n v="0"/>
    <x v="1"/>
    <x v="0"/>
    <x v="0"/>
    <s v="1/Dec/1990"/>
    <n v="4074.45"/>
    <x v="2"/>
    <s v="tier - 2"/>
    <x v="0"/>
    <n v="33"/>
  </r>
  <r>
    <s v="Id1889"/>
    <s v="Mason"/>
    <n v="33.479999999999997"/>
    <n v="8.94"/>
    <s v="No"/>
    <x v="0"/>
    <x v="0"/>
    <n v="0"/>
    <x v="1"/>
    <x v="0"/>
    <x v="0"/>
    <s v="18/Oct/2002"/>
    <n v="4070.51"/>
    <x v="1"/>
    <s v="tier - 1"/>
    <x v="1"/>
    <n v="22"/>
  </r>
  <r>
    <s v="Id1890"/>
    <s v="Trout"/>
    <n v="16.510000000000002"/>
    <n v="4.42"/>
    <s v="Yes"/>
    <x v="0"/>
    <x v="1"/>
    <n v="1"/>
    <x v="1"/>
    <x v="3"/>
    <x v="2"/>
    <s v="16/Sep/1983"/>
    <n v="4070.42"/>
    <x v="1"/>
    <s v="tier - 1"/>
    <x v="0"/>
    <n v="41"/>
  </r>
  <r>
    <s v="Id1891"/>
    <s v="Gilbert"/>
    <n v="33.155000000000001"/>
    <n v="5.3"/>
    <s v="Yes"/>
    <x v="0"/>
    <x v="0"/>
    <n v="1"/>
    <x v="1"/>
    <x v="0"/>
    <x v="2"/>
    <s v="14/Sep/1995"/>
    <n v="4058.71"/>
    <x v="2"/>
    <s v="tier - 3"/>
    <x v="1"/>
    <n v="29"/>
  </r>
  <r>
    <s v="Id1892"/>
    <s v="Chong"/>
    <n v="37.29"/>
    <n v="4.6399999999999997"/>
    <s v="No"/>
    <x v="0"/>
    <x v="1"/>
    <n v="1"/>
    <x v="1"/>
    <x v="0"/>
    <x v="2"/>
    <s v="13/Aug/1993"/>
    <n v="4058.12"/>
    <x v="1"/>
    <s v="tier - 1"/>
    <x v="0"/>
    <n v="31"/>
  </r>
  <r>
    <s v="Id1893"/>
    <s v="Henry"/>
    <n v="20.23"/>
    <n v="6.16"/>
    <s v="Yes"/>
    <x v="0"/>
    <x v="0"/>
    <n v="1"/>
    <x v="1"/>
    <x v="2"/>
    <x v="1"/>
    <s v="30/Nov/1988"/>
    <n v="4047.94"/>
    <x v="1"/>
    <s v="tier - 1"/>
    <x v="0"/>
    <n v="35"/>
  </r>
  <r>
    <s v="Id1894"/>
    <s v="Brenneman"/>
    <n v="28.975000000000001"/>
    <n v="4.12"/>
    <s v="No"/>
    <x v="0"/>
    <x v="1"/>
    <n v="1"/>
    <x v="1"/>
    <x v="1"/>
    <x v="2"/>
    <s v="26/Dec/1993"/>
    <n v="4040.56"/>
    <x v="2"/>
    <s v="tier - 3"/>
    <x v="5"/>
    <n v="30"/>
  </r>
  <r>
    <s v="Id1895"/>
    <s v="Kemp"/>
    <n v="16.420000000000002"/>
    <n v="5.77"/>
    <s v="Yes"/>
    <x v="0"/>
    <x v="1"/>
    <n v="1"/>
    <x v="1"/>
    <x v="3"/>
    <x v="1"/>
    <s v="10/Nov/1983"/>
    <n v="4039.9"/>
    <x v="1"/>
    <s v="tier - 1"/>
    <x v="0"/>
    <n v="41"/>
  </r>
  <r>
    <s v="Id1896"/>
    <s v="Wilson"/>
    <n v="17.559999999999999"/>
    <n v="6.2"/>
    <s v="No"/>
    <x v="0"/>
    <x v="0"/>
    <n v="1"/>
    <x v="1"/>
    <x v="3"/>
    <x v="1"/>
    <s v="7/Jul/1984"/>
    <n v="4038.41"/>
    <x v="1"/>
    <s v="tier - 1"/>
    <x v="0"/>
    <n v="40"/>
  </r>
  <r>
    <s v="Id1897"/>
    <s v="Hillyard"/>
    <n v="24.13"/>
    <n v="4.3899999999999997"/>
    <s v="No"/>
    <x v="0"/>
    <x v="0"/>
    <n v="1"/>
    <x v="1"/>
    <x v="2"/>
    <x v="2"/>
    <s v="11/Oct/1992"/>
    <n v="4032.24"/>
    <x v="2"/>
    <s v="tier - 3"/>
    <x v="1"/>
    <n v="32"/>
  </r>
  <r>
    <s v="Id1898"/>
    <s v="Turner"/>
    <n v="19.95"/>
    <n v="5.13"/>
    <s v="No"/>
    <x v="1"/>
    <x v="0"/>
    <n v="2"/>
    <x v="1"/>
    <x v="2"/>
    <x v="2"/>
    <s v="13/Sep/2000"/>
    <n v="4005.42"/>
    <x v="1"/>
    <s v="tier - 1"/>
    <x v="5"/>
    <n v="24"/>
  </r>
  <r>
    <s v="Id1899"/>
    <s v="Benestad"/>
    <n v="21.24"/>
    <n v="4.49"/>
    <s v="No"/>
    <x v="0"/>
    <x v="0"/>
    <n v="0"/>
    <x v="1"/>
    <x v="2"/>
    <x v="2"/>
    <s v="10/Jul/1989"/>
    <n v="4002.36"/>
    <x v="1"/>
    <s v="tier - 1"/>
    <x v="0"/>
    <n v="35"/>
  </r>
  <r>
    <s v="Id1900"/>
    <s v="Gonzales"/>
    <n v="44.22"/>
    <n v="6.35"/>
    <s v="No"/>
    <x v="0"/>
    <x v="0"/>
    <n v="0"/>
    <x v="1"/>
    <x v="0"/>
    <x v="1"/>
    <s v="1/Nov/1990"/>
    <n v="3994.18"/>
    <x v="1"/>
    <s v="tier - 2"/>
    <x v="0"/>
    <n v="34"/>
  </r>
  <r>
    <s v="Id1901"/>
    <s v="Newman"/>
    <n v="41.1"/>
    <n v="5.79"/>
    <s v="No"/>
    <x v="0"/>
    <x v="0"/>
    <n v="0"/>
    <x v="1"/>
    <x v="0"/>
    <x v="1"/>
    <s v="22/Nov/1990"/>
    <n v="3989.84"/>
    <x v="1"/>
    <s v="tier - 2"/>
    <x v="3"/>
    <n v="33"/>
  </r>
  <r>
    <s v="Id1902"/>
    <s v="Sayre"/>
    <n v="34.200000000000003"/>
    <n v="4.78"/>
    <s v="Yes"/>
    <x v="0"/>
    <x v="0"/>
    <n v="0"/>
    <x v="1"/>
    <x v="0"/>
    <x v="2"/>
    <s v="8/Sep/1996"/>
    <n v="3987.93"/>
    <x v="1"/>
    <s v="tier - 2"/>
    <x v="3"/>
    <n v="28"/>
  </r>
  <r>
    <s v="Id1903"/>
    <s v="Panke"/>
    <n v="29.92"/>
    <n v="6.02"/>
    <s v="Yes"/>
    <x v="0"/>
    <x v="0"/>
    <n v="0"/>
    <x v="1"/>
    <x v="0"/>
    <x v="1"/>
    <s v="17/Aug/1996"/>
    <n v="3981.98"/>
    <x v="1"/>
    <s v="tier - 2"/>
    <x v="0"/>
    <n v="28"/>
  </r>
  <r>
    <s v="Id1904"/>
    <s v="Brennan"/>
    <n v="28.93"/>
    <n v="4.4400000000000004"/>
    <s v="No"/>
    <x v="0"/>
    <x v="0"/>
    <n v="0"/>
    <x v="1"/>
    <x v="1"/>
    <x v="2"/>
    <s v="29/Jul/1990"/>
    <n v="3972.92"/>
    <x v="1"/>
    <s v="tier - 3"/>
    <x v="0"/>
    <n v="34"/>
  </r>
  <r>
    <s v="Id1905"/>
    <s v="Ngo"/>
    <n v="31.254999999999999"/>
    <n v="5.84"/>
    <s v="Yes"/>
    <x v="0"/>
    <x v="0"/>
    <n v="1"/>
    <x v="1"/>
    <x v="0"/>
    <x v="1"/>
    <s v="11/Jul/1995"/>
    <n v="3956.07"/>
    <x v="1"/>
    <s v="tier - 2"/>
    <x v="1"/>
    <n v="29"/>
  </r>
  <r>
    <s v="Id1906"/>
    <s v="Guerdan"/>
    <n v="29.83"/>
    <n v="5.39"/>
    <s v="No"/>
    <x v="0"/>
    <x v="0"/>
    <n v="0"/>
    <x v="1"/>
    <x v="1"/>
    <x v="2"/>
    <s v="10/Jul/1999"/>
    <n v="3955.98"/>
    <x v="1"/>
    <s v="tier - 3"/>
    <x v="14"/>
    <n v="25"/>
  </r>
  <r>
    <s v="Id1907"/>
    <s v="Shaw"/>
    <n v="29.59"/>
    <n v="6.16"/>
    <s v="No"/>
    <x v="0"/>
    <x v="1"/>
    <n v="1"/>
    <x v="1"/>
    <x v="1"/>
    <x v="1"/>
    <s v="11/Nov/1993"/>
    <n v="3947.41"/>
    <x v="1"/>
    <s v="tier - 2"/>
    <x v="0"/>
    <n v="31"/>
  </r>
  <r>
    <s v="Id1908"/>
    <s v="Mills-Honarvar"/>
    <n v="31.16"/>
    <n v="4.49"/>
    <s v="No"/>
    <x v="0"/>
    <x v="1"/>
    <n v="1"/>
    <x v="1"/>
    <x v="0"/>
    <x v="2"/>
    <s v="29/Sep/1993"/>
    <n v="3943.6"/>
    <x v="1"/>
    <s v="tier - 3"/>
    <x v="2"/>
    <n v="31"/>
  </r>
  <r>
    <s v="Id1909"/>
    <s v="Farvard"/>
    <n v="34.21"/>
    <n v="4.4800000000000004"/>
    <s v="Yes"/>
    <x v="0"/>
    <x v="0"/>
    <n v="1"/>
    <x v="1"/>
    <x v="0"/>
    <x v="2"/>
    <s v="24/Oct/1988"/>
    <n v="3935.18"/>
    <x v="2"/>
    <s v="tier - 1"/>
    <x v="0"/>
    <n v="36"/>
  </r>
  <r>
    <s v="Id1910"/>
    <s v="Kelly"/>
    <n v="34.86"/>
    <n v="10.97"/>
    <s v="No"/>
    <x v="0"/>
    <x v="0"/>
    <n v="0"/>
    <x v="1"/>
    <x v="0"/>
    <x v="0"/>
    <s v="15/Jun/2002"/>
    <n v="3931.51"/>
    <x v="1"/>
    <s v="tier - 3"/>
    <x v="3"/>
    <n v="22"/>
  </r>
  <r>
    <s v="Id1911"/>
    <s v="Skinner"/>
    <n v="34.58"/>
    <n v="5.14"/>
    <s v="No"/>
    <x v="1"/>
    <x v="0"/>
    <n v="2"/>
    <x v="1"/>
    <x v="0"/>
    <x v="2"/>
    <s v="10/Jul/2000"/>
    <n v="3925.76"/>
    <x v="1"/>
    <s v="tier - 2"/>
    <x v="2"/>
    <n v="24"/>
  </r>
  <r>
    <s v="Id1912"/>
    <s v="Murphy"/>
    <n v="17.940000000000001"/>
    <n v="5.17"/>
    <s v="Yes"/>
    <x v="0"/>
    <x v="0"/>
    <n v="0"/>
    <x v="1"/>
    <x v="3"/>
    <x v="2"/>
    <s v="5/Jul/1985"/>
    <n v="3910.44"/>
    <x v="1"/>
    <s v="tier - 2"/>
    <x v="0"/>
    <n v="39"/>
  </r>
  <r>
    <s v="Id1913"/>
    <s v="Shue"/>
    <n v="26.8"/>
    <n v="6.18"/>
    <s v="Yes"/>
    <x v="0"/>
    <x v="1"/>
    <n v="1"/>
    <x v="1"/>
    <x v="1"/>
    <x v="1"/>
    <s v="24/Nov/1997"/>
    <n v="3906.13"/>
    <x v="2"/>
    <s v="tier - 3"/>
    <x v="3"/>
    <n v="26"/>
  </r>
  <r>
    <s v="Id1914"/>
    <s v="Reilly"/>
    <n v="17.690000000000001"/>
    <n v="9.07"/>
    <s v="Yes"/>
    <x v="0"/>
    <x v="0"/>
    <n v="0"/>
    <x v="1"/>
    <x v="3"/>
    <x v="0"/>
    <s v="27/Aug/1981"/>
    <n v="3902.07"/>
    <x v="1"/>
    <s v="tier - 2"/>
    <x v="0"/>
    <n v="43"/>
  </r>
  <r>
    <s v="Id1915"/>
    <s v="Blinn"/>
    <n v="25.77"/>
    <n v="4.43"/>
    <s v="No"/>
    <x v="0"/>
    <x v="1"/>
    <n v="1"/>
    <x v="1"/>
    <x v="1"/>
    <x v="2"/>
    <s v="14/Sep/1993"/>
    <n v="3898.35"/>
    <x v="1"/>
    <s v="tier - 2"/>
    <x v="1"/>
    <n v="31"/>
  </r>
  <r>
    <s v="Id1916"/>
    <s v="Duyn"/>
    <n v="34.46"/>
    <n v="4.17"/>
    <s v="No"/>
    <x v="1"/>
    <x v="0"/>
    <n v="1"/>
    <x v="1"/>
    <x v="0"/>
    <x v="2"/>
    <s v="13/Jul/2004"/>
    <n v="3889.2"/>
    <x v="1"/>
    <s v="tier - 2"/>
    <x v="1"/>
    <n v="20"/>
  </r>
  <r>
    <s v="Id1917"/>
    <s v="Wardian"/>
    <n v="30.875"/>
    <n v="4.95"/>
    <s v="Yes"/>
    <x v="0"/>
    <x v="0"/>
    <n v="0"/>
    <x v="1"/>
    <x v="0"/>
    <x v="2"/>
    <s v="23/Oct/1996"/>
    <n v="3877.3"/>
    <x v="0"/>
    <s v="tier - 3"/>
    <x v="1"/>
    <n v="28"/>
  </r>
  <r>
    <s v="Id1918"/>
    <s v="Heuninck"/>
    <n v="39.49"/>
    <n v="5.13"/>
    <s v="No"/>
    <x v="0"/>
    <x v="0"/>
    <n v="0"/>
    <x v="1"/>
    <x v="0"/>
    <x v="2"/>
    <s v="25/Jul/1991"/>
    <n v="3875.73"/>
    <x v="1"/>
    <s v="tier - 3"/>
    <x v="0"/>
    <n v="33"/>
  </r>
  <r>
    <s v="Id1919"/>
    <s v="Kipyego"/>
    <n v="28.88"/>
    <n v="4.0999999999999996"/>
    <s v="No"/>
    <x v="0"/>
    <x v="0"/>
    <n v="0"/>
    <x v="1"/>
    <x v="1"/>
    <x v="2"/>
    <s v="24/Jun/1990"/>
    <n v="3866.86"/>
    <x v="0"/>
    <s v="tier - 1"/>
    <x v="1"/>
    <n v="34"/>
  </r>
  <r>
    <s v="Id1920"/>
    <s v="Kuehl"/>
    <n v="20.234999999999999"/>
    <n v="5.01"/>
    <s v="Yes"/>
    <x v="0"/>
    <x v="0"/>
    <n v="0"/>
    <x v="1"/>
    <x v="2"/>
    <x v="2"/>
    <s v="18/Oct/2001"/>
    <n v="3861.21"/>
    <x v="1"/>
    <s v="tier - 2"/>
    <x v="4"/>
    <n v="23"/>
  </r>
  <r>
    <s v="Id1921"/>
    <s v="Burkholder"/>
    <n v="30.67"/>
    <n v="5.09"/>
    <s v="Yes"/>
    <x v="0"/>
    <x v="0"/>
    <n v="0"/>
    <x v="1"/>
    <x v="0"/>
    <x v="2"/>
    <s v="6/Jun/2001"/>
    <n v="3858.51"/>
    <x v="1"/>
    <s v="tier - 3"/>
    <x v="15"/>
    <n v="23"/>
  </r>
  <r>
    <s v="Id1922"/>
    <s v="Stadolnik"/>
    <n v="30.875"/>
    <n v="6.49"/>
    <s v="No"/>
    <x v="0"/>
    <x v="0"/>
    <n v="0"/>
    <x v="1"/>
    <x v="0"/>
    <x v="0"/>
    <s v="19/Aug/1991"/>
    <n v="3857.76"/>
    <x v="2"/>
    <s v="tier - 1"/>
    <x v="4"/>
    <n v="33"/>
  </r>
  <r>
    <s v="Id1923"/>
    <s v="Shields"/>
    <n v="23.8"/>
    <n v="4.08"/>
    <s v="No"/>
    <x v="0"/>
    <x v="0"/>
    <n v="0"/>
    <x v="1"/>
    <x v="2"/>
    <x v="2"/>
    <s v="12/Aug/1994"/>
    <n v="3847.67"/>
    <x v="2"/>
    <s v="tier - 2"/>
    <x v="3"/>
    <n v="30"/>
  </r>
  <r>
    <s v="Id1924"/>
    <s v="Margolis"/>
    <n v="15.37"/>
    <n v="8.6300000000000008"/>
    <s v="Yes"/>
    <x v="0"/>
    <x v="0"/>
    <n v="0"/>
    <x v="1"/>
    <x v="3"/>
    <x v="0"/>
    <s v="29/Sep/1981"/>
    <n v="3797.2"/>
    <x v="1"/>
    <s v="tier - 3"/>
    <x v="1"/>
    <n v="43"/>
  </r>
  <r>
    <s v="Id1925"/>
    <s v="Uffenbeck"/>
    <n v="30.4"/>
    <n v="5.28"/>
    <s v="No"/>
    <x v="0"/>
    <x v="0"/>
    <n v="0"/>
    <x v="1"/>
    <x v="0"/>
    <x v="2"/>
    <s v="24/Jun/1999"/>
    <n v="3796.36"/>
    <x v="1"/>
    <s v="tier - 3"/>
    <x v="1"/>
    <n v="25"/>
  </r>
  <r>
    <s v="Id1926"/>
    <s v="Brake"/>
    <n v="19.48"/>
    <n v="5.63"/>
    <s v="Yes"/>
    <x v="0"/>
    <x v="0"/>
    <n v="1"/>
    <x v="1"/>
    <x v="2"/>
    <x v="2"/>
    <s v="28/Aug/1988"/>
    <n v="3793.55"/>
    <x v="1"/>
    <s v="tier - 3"/>
    <x v="0"/>
    <n v="36"/>
  </r>
  <r>
    <s v="Id1927"/>
    <s v="Stepanova"/>
    <n v="16.96"/>
    <n v="11.47"/>
    <s v="Yes"/>
    <x v="0"/>
    <x v="0"/>
    <n v="0"/>
    <x v="1"/>
    <x v="3"/>
    <x v="0"/>
    <s v="13/Dec/1981"/>
    <n v="3785.77"/>
    <x v="1"/>
    <s v="tier - 1"/>
    <x v="0"/>
    <n v="42"/>
  </r>
  <r>
    <s v="Id1928"/>
    <s v="Verdi"/>
    <n v="19.05"/>
    <n v="4.92"/>
    <s v="No"/>
    <x v="0"/>
    <x v="0"/>
    <n v="1"/>
    <x v="1"/>
    <x v="2"/>
    <x v="2"/>
    <s v="24/Oct/1987"/>
    <n v="3773.23"/>
    <x v="1"/>
    <s v="tier - 3"/>
    <x v="0"/>
    <n v="37"/>
  </r>
  <r>
    <s v="Id1929"/>
    <s v="McLean"/>
    <n v="37.619999999999997"/>
    <n v="4.18"/>
    <s v="No"/>
    <x v="0"/>
    <x v="0"/>
    <n v="0"/>
    <x v="1"/>
    <x v="0"/>
    <x v="2"/>
    <s v="21/Nov/1994"/>
    <n v="3766.88"/>
    <x v="1"/>
    <s v="tier - 1"/>
    <x v="0"/>
    <n v="29"/>
  </r>
  <r>
    <s v="Id1930"/>
    <s v="Ryan"/>
    <n v="29.1"/>
    <n v="4.67"/>
    <s v="No"/>
    <x v="0"/>
    <x v="0"/>
    <n v="0"/>
    <x v="1"/>
    <x v="1"/>
    <x v="2"/>
    <s v="24/Oct/1991"/>
    <n v="3761.29"/>
    <x v="1"/>
    <s v="tier - 3"/>
    <x v="3"/>
    <n v="33"/>
  </r>
  <r>
    <s v="Id1931"/>
    <s v="Mickelson"/>
    <n v="26.62"/>
    <n v="6.24"/>
    <s v="No"/>
    <x v="0"/>
    <x v="0"/>
    <n v="0"/>
    <x v="1"/>
    <x v="1"/>
    <x v="1"/>
    <s v="25/Aug/1991"/>
    <n v="3757.84"/>
    <x v="1"/>
    <s v="tier - 1"/>
    <x v="0"/>
    <n v="33"/>
  </r>
  <r>
    <s v="Id1932"/>
    <s v="Dibaba"/>
    <n v="25.74"/>
    <n v="5.99"/>
    <s v="No"/>
    <x v="0"/>
    <x v="0"/>
    <n v="0"/>
    <x v="1"/>
    <x v="1"/>
    <x v="1"/>
    <s v="28/Oct/1991"/>
    <n v="3756.62"/>
    <x v="1"/>
    <s v="tier - 2"/>
    <x v="0"/>
    <n v="33"/>
  </r>
  <r>
    <s v="Id1933"/>
    <s v="Shilling"/>
    <n v="18.22"/>
    <n v="10.27"/>
    <s v="Yes"/>
    <x v="0"/>
    <x v="0"/>
    <n v="1"/>
    <x v="1"/>
    <x v="3"/>
    <x v="0"/>
    <s v="9/Sep/1986"/>
    <n v="3748.56"/>
    <x v="1"/>
    <s v="tier - 2"/>
    <x v="0"/>
    <n v="38"/>
  </r>
  <r>
    <s v="Id1934"/>
    <s v="Bashaw"/>
    <n v="26.03"/>
    <n v="5.97"/>
    <s v="No"/>
    <x v="0"/>
    <x v="1"/>
    <n v="1"/>
    <x v="1"/>
    <x v="1"/>
    <x v="1"/>
    <s v="22/Jun/1993"/>
    <n v="3736.46"/>
    <x v="1"/>
    <s v="tier - 2"/>
    <x v="1"/>
    <n v="31"/>
  </r>
  <r>
    <s v="Id1935"/>
    <s v="Jacob"/>
    <n v="17.29"/>
    <n v="4.9800000000000004"/>
    <s v="No"/>
    <x v="0"/>
    <x v="0"/>
    <n v="0"/>
    <x v="1"/>
    <x v="3"/>
    <x v="2"/>
    <s v="22/Aug/1994"/>
    <n v="3732.63"/>
    <x v="1"/>
    <s v="tier - 3"/>
    <x v="2"/>
    <n v="30"/>
  </r>
  <r>
    <s v="Id1936"/>
    <s v="McCutcheon"/>
    <n v="18.170000000000002"/>
    <n v="6.91"/>
    <s v="Yes"/>
    <x v="0"/>
    <x v="0"/>
    <n v="1"/>
    <x v="1"/>
    <x v="3"/>
    <x v="0"/>
    <s v="1/Dec/1986"/>
    <n v="3731.6"/>
    <x v="1"/>
    <s v="tier - 2"/>
    <x v="0"/>
    <n v="37"/>
  </r>
  <r>
    <s v="Id1937"/>
    <s v="Connor"/>
    <n v="32.54"/>
    <n v="6.38"/>
    <s v="No"/>
    <x v="1"/>
    <x v="0"/>
    <n v="1"/>
    <x v="1"/>
    <x v="0"/>
    <x v="1"/>
    <s v="5/Nov/2004"/>
    <n v="3722.23"/>
    <x v="1"/>
    <s v="tier - 2"/>
    <x v="15"/>
    <n v="20"/>
  </r>
  <r>
    <s v="Id1938"/>
    <s v="May"/>
    <n v="30.25"/>
    <n v="4.7699999999999996"/>
    <s v="No"/>
    <x v="0"/>
    <x v="0"/>
    <n v="0"/>
    <x v="1"/>
    <x v="0"/>
    <x v="2"/>
    <s v="2/Dec/1989"/>
    <n v="3704.35"/>
    <x v="1"/>
    <s v="tier - 2"/>
    <x v="0"/>
    <n v="34"/>
  </r>
  <r>
    <s v="Id1939"/>
    <s v="Geoghegan"/>
    <n v="19.59"/>
    <n v="6.04"/>
    <s v="Yes"/>
    <x v="0"/>
    <x v="0"/>
    <n v="1"/>
    <x v="1"/>
    <x v="2"/>
    <x v="1"/>
    <s v="18/Aug/1988"/>
    <n v="3699.54"/>
    <x v="1"/>
    <s v="tier - 3"/>
    <x v="0"/>
    <n v="36"/>
  </r>
  <r>
    <s v="Id1940"/>
    <s v="McGinn"/>
    <n v="45.9"/>
    <n v="4.3"/>
    <s v="Yes"/>
    <x v="0"/>
    <x v="0"/>
    <n v="1"/>
    <x v="1"/>
    <x v="0"/>
    <x v="2"/>
    <s v="21/Oct/1995"/>
    <n v="3693.43"/>
    <x v="1"/>
    <s v="tier - 3"/>
    <x v="3"/>
    <n v="29"/>
  </r>
  <r>
    <s v="Id1941"/>
    <s v="Jones"/>
    <n v="17.059999999999999"/>
    <n v="8.75"/>
    <s v="Yes"/>
    <x v="0"/>
    <x v="0"/>
    <n v="0"/>
    <x v="1"/>
    <x v="3"/>
    <x v="0"/>
    <s v="14/Dec/1981"/>
    <n v="3688.38"/>
    <x v="1"/>
    <s v="tier - 2"/>
    <x v="0"/>
    <n v="42"/>
  </r>
  <r>
    <s v="Id1942"/>
    <s v="Quinteros"/>
    <n v="32.07"/>
    <n v="5.25"/>
    <s v="No"/>
    <x v="0"/>
    <x v="1"/>
    <n v="1"/>
    <x v="1"/>
    <x v="0"/>
    <x v="2"/>
    <s v="10/Jul/2003"/>
    <n v="3688.35"/>
    <x v="1"/>
    <s v="tier - 2"/>
    <x v="14"/>
    <n v="21"/>
  </r>
  <r>
    <s v="Id1943"/>
    <s v="Loenser"/>
    <n v="16.5"/>
    <n v="5.03"/>
    <s v="No"/>
    <x v="0"/>
    <x v="0"/>
    <n v="1"/>
    <x v="1"/>
    <x v="3"/>
    <x v="2"/>
    <s v="6/Jul/1984"/>
    <n v="3678.86"/>
    <x v="1"/>
    <s v="tier - 3"/>
    <x v="0"/>
    <n v="40"/>
  </r>
  <r>
    <s v="Id1944"/>
    <s v="Aitken"/>
    <n v="31.4"/>
    <n v="5.88"/>
    <s v="No"/>
    <x v="0"/>
    <x v="0"/>
    <n v="1"/>
    <x v="1"/>
    <x v="0"/>
    <x v="1"/>
    <s v="14/Sep/1992"/>
    <n v="3659.35"/>
    <x v="2"/>
    <s v="tier - 1"/>
    <x v="3"/>
    <n v="32"/>
  </r>
  <r>
    <s v="Id1945"/>
    <s v="Furrer"/>
    <n v="20.36"/>
    <n v="4.49"/>
    <s v="No"/>
    <x v="0"/>
    <x v="0"/>
    <n v="0"/>
    <x v="1"/>
    <x v="2"/>
    <x v="2"/>
    <s v="8/Nov/1990"/>
    <n v="3653.29"/>
    <x v="1"/>
    <s v="tier - 3"/>
    <x v="3"/>
    <n v="34"/>
  </r>
  <r>
    <s v="Id1946"/>
    <s v="Konigs"/>
    <n v="25.46"/>
    <n v="4.1399999999999997"/>
    <s v="No"/>
    <x v="0"/>
    <x v="0"/>
    <n v="1"/>
    <x v="1"/>
    <x v="1"/>
    <x v="2"/>
    <s v="17/Nov/1992"/>
    <n v="3645.09"/>
    <x v="0"/>
    <s v="tier - 2"/>
    <x v="7"/>
    <n v="31"/>
  </r>
  <r>
    <s v="Id1947"/>
    <s v="Tesdahl"/>
    <n v="17.09"/>
    <n v="5.8"/>
    <s v="Yes"/>
    <x v="0"/>
    <x v="0"/>
    <n v="0"/>
    <x v="1"/>
    <x v="3"/>
    <x v="1"/>
    <s v="14/Jun/1985"/>
    <n v="3622.13"/>
    <x v="1"/>
    <s v="tier - 1"/>
    <x v="0"/>
    <n v="39"/>
  </r>
  <r>
    <s v="Id1948"/>
    <s v="Engel"/>
    <n v="20.83"/>
    <n v="5.12"/>
    <s v="No"/>
    <x v="0"/>
    <x v="0"/>
    <n v="0"/>
    <x v="1"/>
    <x v="2"/>
    <x v="2"/>
    <s v="11/Oct/1990"/>
    <n v="3606.43"/>
    <x v="1"/>
    <s v="tier - 1"/>
    <x v="0"/>
    <n v="34"/>
  </r>
  <r>
    <s v="Id1949"/>
    <s v="Kuck"/>
    <n v="18.920000000000002"/>
    <n v="5.98"/>
    <s v="Yes"/>
    <x v="0"/>
    <x v="0"/>
    <n v="1"/>
    <x v="1"/>
    <x v="2"/>
    <x v="1"/>
    <s v="4/Nov/1988"/>
    <n v="3603.6"/>
    <x v="1"/>
    <s v="tier - 1"/>
    <x v="0"/>
    <n v="36"/>
  </r>
  <r>
    <s v="Id1950"/>
    <s v="Dillon"/>
    <n v="37.1"/>
    <n v="5.46"/>
    <s v="No"/>
    <x v="0"/>
    <x v="0"/>
    <n v="0"/>
    <x v="1"/>
    <x v="0"/>
    <x v="2"/>
    <s v="12/Aug/1999"/>
    <n v="3597.6"/>
    <x v="1"/>
    <s v="tier - 2"/>
    <x v="3"/>
    <n v="25"/>
  </r>
  <r>
    <s v="Id1951"/>
    <s v="Neuschel"/>
    <n v="22.515000000000001"/>
    <n v="4.91"/>
    <s v="Yes"/>
    <x v="0"/>
    <x v="1"/>
    <n v="1"/>
    <x v="1"/>
    <x v="2"/>
    <x v="2"/>
    <s v="4/Nov/1997"/>
    <n v="3594.17"/>
    <x v="1"/>
    <s v="tier - 2"/>
    <x v="1"/>
    <n v="27"/>
  </r>
  <r>
    <s v="Id1952"/>
    <s v="Rosales Ramirez"/>
    <n v="32.700000000000003"/>
    <n v="4.66"/>
    <s v="No"/>
    <x v="0"/>
    <x v="0"/>
    <n v="0"/>
    <x v="1"/>
    <x v="0"/>
    <x v="2"/>
    <s v="6/Jun/1999"/>
    <n v="3591.48"/>
    <x v="1"/>
    <s v="tier - 3"/>
    <x v="3"/>
    <n v="25"/>
  </r>
  <r>
    <s v="Id1953"/>
    <s v="Marquez"/>
    <n v="17.75"/>
    <n v="6.8"/>
    <s v="Yes"/>
    <x v="0"/>
    <x v="0"/>
    <n v="1"/>
    <x v="1"/>
    <x v="3"/>
    <x v="0"/>
    <s v="27/Dec/1986"/>
    <n v="3589.14"/>
    <x v="1"/>
    <s v="tier - 2"/>
    <x v="0"/>
    <n v="37"/>
  </r>
  <r>
    <s v="Id1954"/>
    <s v="Green"/>
    <n v="33.630000000000003"/>
    <n v="4.47"/>
    <s v="Yes"/>
    <x v="0"/>
    <x v="0"/>
    <n v="0"/>
    <x v="1"/>
    <x v="0"/>
    <x v="2"/>
    <s v="11/Nov/2001"/>
    <n v="3579.83"/>
    <x v="1"/>
    <s v="tier - 2"/>
    <x v="1"/>
    <n v="23"/>
  </r>
  <r>
    <s v="Id1955"/>
    <s v="Schubel"/>
    <n v="34.799999999999997"/>
    <n v="4.08"/>
    <s v="Yes"/>
    <x v="0"/>
    <x v="0"/>
    <n v="1"/>
    <x v="1"/>
    <x v="0"/>
    <x v="2"/>
    <s v="23/Aug/1995"/>
    <n v="3578"/>
    <x v="1"/>
    <s v="tier - 3"/>
    <x v="3"/>
    <n v="29"/>
  </r>
  <r>
    <s v="Id1956"/>
    <s v="Jimenez"/>
    <n v="16.809999999999999"/>
    <n v="5.51"/>
    <s v="Yes"/>
    <x v="0"/>
    <x v="0"/>
    <n v="1"/>
    <x v="1"/>
    <x v="3"/>
    <x v="2"/>
    <s v="18/Aug/1988"/>
    <n v="3569.96"/>
    <x v="1"/>
    <s v="tier - 1"/>
    <x v="1"/>
    <n v="36"/>
  </r>
  <r>
    <s v="Id1957"/>
    <s v="Zimny-Schmitt"/>
    <n v="16.690000000000001"/>
    <n v="8.4"/>
    <s v="Yes"/>
    <x v="0"/>
    <x v="0"/>
    <n v="0"/>
    <x v="1"/>
    <x v="3"/>
    <x v="0"/>
    <s v="10/Oct/1981"/>
    <n v="3562.87"/>
    <x v="1"/>
    <s v="tier - 1"/>
    <x v="0"/>
    <n v="43"/>
  </r>
  <r>
    <s v="Id1958"/>
    <s v="Hill"/>
    <n v="23.21"/>
    <n v="5.14"/>
    <s v="Yes"/>
    <x v="0"/>
    <x v="0"/>
    <n v="1"/>
    <x v="1"/>
    <x v="2"/>
    <x v="2"/>
    <s v="16/Jun/1995"/>
    <n v="3561.89"/>
    <x v="1"/>
    <s v="tier - 1"/>
    <x v="0"/>
    <n v="29"/>
  </r>
  <r>
    <s v="Id1959"/>
    <s v="Brohart"/>
    <n v="25.175000000000001"/>
    <n v="5.21"/>
    <s v="Yes"/>
    <x v="0"/>
    <x v="0"/>
    <n v="1"/>
    <x v="1"/>
    <x v="1"/>
    <x v="2"/>
    <s v="9/Oct/1995"/>
    <n v="3558.62"/>
    <x v="1"/>
    <s v="tier - 3"/>
    <x v="2"/>
    <n v="29"/>
  </r>
  <r>
    <s v="Id1960"/>
    <s v="Ryan"/>
    <n v="34.770000000000003"/>
    <n v="6.23"/>
    <s v="No"/>
    <x v="0"/>
    <x v="0"/>
    <n v="0"/>
    <x v="1"/>
    <x v="0"/>
    <x v="1"/>
    <s v="24/Sep/1994"/>
    <n v="3556.92"/>
    <x v="1"/>
    <s v="tier - 3"/>
    <x v="1"/>
    <n v="30"/>
  </r>
  <r>
    <s v="Id1961"/>
    <s v="Oka"/>
    <n v="27.7"/>
    <n v="5.6"/>
    <s v="No"/>
    <x v="0"/>
    <x v="0"/>
    <n v="1"/>
    <x v="1"/>
    <x v="1"/>
    <x v="2"/>
    <s v="22/Dec/1992"/>
    <n v="3554.2"/>
    <x v="1"/>
    <s v="tier - 3"/>
    <x v="3"/>
    <n v="31"/>
  </r>
  <r>
    <s v="Id1962"/>
    <s v="Newman"/>
    <n v="19.12"/>
    <n v="4.72"/>
    <s v="Yes"/>
    <x v="0"/>
    <x v="0"/>
    <n v="1"/>
    <x v="1"/>
    <x v="2"/>
    <x v="2"/>
    <s v="15/Oct/1988"/>
    <n v="3540.12"/>
    <x v="1"/>
    <s v="tier - 1"/>
    <x v="0"/>
    <n v="36"/>
  </r>
  <r>
    <s v="Id1963"/>
    <s v="Metzger"/>
    <n v="32.67"/>
    <n v="4.67"/>
    <s v="No"/>
    <x v="0"/>
    <x v="1"/>
    <n v="1"/>
    <x v="1"/>
    <x v="0"/>
    <x v="2"/>
    <s v="24/Aug/2003"/>
    <n v="3538.9"/>
    <x v="1"/>
    <s v="tier - 2"/>
    <x v="1"/>
    <n v="21"/>
  </r>
  <r>
    <s v="Id1964"/>
    <s v="Gonzalez"/>
    <n v="28.5"/>
    <n v="6.11"/>
    <s v="No"/>
    <x v="0"/>
    <x v="0"/>
    <n v="1"/>
    <x v="1"/>
    <x v="1"/>
    <x v="1"/>
    <s v="16/Sep/1998"/>
    <n v="3537.7"/>
    <x v="2"/>
    <s v="tier - 3"/>
    <x v="1"/>
    <n v="26"/>
  </r>
  <r>
    <s v="Id1965"/>
    <s v="Vaughn"/>
    <n v="39.270000000000003"/>
    <n v="6.25"/>
    <s v="No"/>
    <x v="0"/>
    <x v="0"/>
    <n v="0"/>
    <x v="1"/>
    <x v="0"/>
    <x v="1"/>
    <s v="22/Sep/1999"/>
    <n v="3500.61"/>
    <x v="1"/>
    <s v="tier - 2"/>
    <x v="0"/>
    <n v="25"/>
  </r>
  <r>
    <s v="Id1966"/>
    <s v="Clifford"/>
    <n v="32.49"/>
    <n v="4"/>
    <s v="Yes"/>
    <x v="0"/>
    <x v="0"/>
    <n v="0"/>
    <x v="1"/>
    <x v="0"/>
    <x v="2"/>
    <s v="18/Sep/1996"/>
    <n v="3490.55"/>
    <x v="0"/>
    <s v="tier - 2"/>
    <x v="5"/>
    <n v="28"/>
  </r>
  <r>
    <s v="Id1967"/>
    <s v="Petty"/>
    <n v="23.7"/>
    <n v="5.55"/>
    <s v="Yes"/>
    <x v="0"/>
    <x v="0"/>
    <n v="0"/>
    <x v="1"/>
    <x v="2"/>
    <x v="2"/>
    <s v="19/Sep/1996"/>
    <n v="3484.33"/>
    <x v="2"/>
    <s v="tier - 3"/>
    <x v="3"/>
    <n v="28"/>
  </r>
  <r>
    <s v="Id1968"/>
    <s v="Sanford"/>
    <n v="30.4"/>
    <n v="5.95"/>
    <s v="No"/>
    <x v="1"/>
    <x v="0"/>
    <n v="1"/>
    <x v="1"/>
    <x v="0"/>
    <x v="1"/>
    <s v="26/Jun/2004"/>
    <n v="3481.87"/>
    <x v="1"/>
    <s v="tier - 3"/>
    <x v="4"/>
    <n v="20"/>
  </r>
  <r>
    <s v="Id1969"/>
    <s v="Sprague"/>
    <n v="38.94"/>
    <n v="4.3600000000000003"/>
    <s v="No"/>
    <x v="0"/>
    <x v="1"/>
    <n v="1"/>
    <x v="1"/>
    <x v="0"/>
    <x v="2"/>
    <s v="12/Oct/1993"/>
    <n v="3471.41"/>
    <x v="1"/>
    <s v="tier - 2"/>
    <x v="0"/>
    <n v="31"/>
  </r>
  <r>
    <s v="Id1970"/>
    <s v="Lasseron"/>
    <n v="31.02"/>
    <n v="4.84"/>
    <s v="No"/>
    <x v="0"/>
    <x v="1"/>
    <n v="1"/>
    <x v="1"/>
    <x v="0"/>
    <x v="2"/>
    <s v="29/Jul/2003"/>
    <n v="3463.51"/>
    <x v="1"/>
    <s v="tier - 1"/>
    <x v="15"/>
    <n v="21"/>
  </r>
  <r>
    <s v="Id1971"/>
    <s v="Bushong"/>
    <n v="17.5"/>
    <n v="4.5599999999999996"/>
    <s v="No"/>
    <x v="0"/>
    <x v="0"/>
    <n v="1"/>
    <x v="1"/>
    <x v="3"/>
    <x v="2"/>
    <s v="14/Sep/1987"/>
    <n v="3453.77"/>
    <x v="1"/>
    <s v="tier - 1"/>
    <x v="3"/>
    <n v="37"/>
  </r>
  <r>
    <s v="Id1972"/>
    <s v="Dennison"/>
    <n v="34.799999999999997"/>
    <n v="4.42"/>
    <s v="Yes"/>
    <x v="1"/>
    <x v="0"/>
    <n v="2"/>
    <x v="1"/>
    <x v="0"/>
    <x v="2"/>
    <s v="20/Jun/2000"/>
    <n v="3443.06"/>
    <x v="1"/>
    <s v="tier - 1"/>
    <x v="3"/>
    <n v="24"/>
  </r>
  <r>
    <s v="Id1973"/>
    <s v="Lira"/>
    <n v="17.3"/>
    <n v="7.66"/>
    <s v="Yes"/>
    <x v="0"/>
    <x v="0"/>
    <n v="1"/>
    <x v="1"/>
    <x v="3"/>
    <x v="0"/>
    <s v="27/Aug/1986"/>
    <n v="3436.5"/>
    <x v="1"/>
    <s v="tier - 1"/>
    <x v="0"/>
    <n v="38"/>
  </r>
  <r>
    <s v="Id1974"/>
    <s v="Nahigian"/>
    <n v="32.25"/>
    <n v="5.2"/>
    <s v="Yes"/>
    <x v="0"/>
    <x v="0"/>
    <n v="0"/>
    <x v="1"/>
    <x v="0"/>
    <x v="2"/>
    <s v="26/Dec/2001"/>
    <n v="3434.38"/>
    <x v="1"/>
    <s v="tier - 2"/>
    <x v="3"/>
    <n v="22"/>
  </r>
  <r>
    <s v="Id1975"/>
    <s v="Cackett"/>
    <n v="42.4"/>
    <n v="5.53"/>
    <s v="Yes"/>
    <x v="0"/>
    <x v="0"/>
    <n v="0"/>
    <x v="1"/>
    <x v="0"/>
    <x v="2"/>
    <s v="19/Dec/1996"/>
    <n v="3410.32"/>
    <x v="1"/>
    <s v="tier - 2"/>
    <x v="3"/>
    <n v="27"/>
  </r>
  <r>
    <s v="Id1976"/>
    <s v="Hunter-Galvan"/>
    <n v="38.664999999999999"/>
    <n v="4.8600000000000003"/>
    <s v="No"/>
    <x v="1"/>
    <x v="0"/>
    <n v="1"/>
    <x v="1"/>
    <x v="0"/>
    <x v="2"/>
    <s v="16/Jul/2004"/>
    <n v="3393.36"/>
    <x v="1"/>
    <s v="tier - 2"/>
    <x v="8"/>
    <n v="20"/>
  </r>
  <r>
    <s v="Id1977"/>
    <s v="Pierret"/>
    <n v="29.92"/>
    <n v="5.49"/>
    <s v="Yes"/>
    <x v="0"/>
    <x v="0"/>
    <n v="0"/>
    <x v="1"/>
    <x v="0"/>
    <x v="2"/>
    <s v="27/Oct/1996"/>
    <n v="3392.98"/>
    <x v="1"/>
    <s v="tier - 3"/>
    <x v="0"/>
    <n v="28"/>
  </r>
  <r>
    <s v="Id1978"/>
    <s v="White"/>
    <n v="29.48"/>
    <n v="4.09"/>
    <s v="Yes"/>
    <x v="0"/>
    <x v="0"/>
    <n v="0"/>
    <x v="1"/>
    <x v="1"/>
    <x v="2"/>
    <s v="10/Aug/1996"/>
    <n v="3392.37"/>
    <x v="1"/>
    <s v="tier - 3"/>
    <x v="0"/>
    <n v="28"/>
  </r>
  <r>
    <s v="Id1979"/>
    <s v="O'Neil"/>
    <n v="28.785"/>
    <n v="4.3099999999999996"/>
    <s v="Yes"/>
    <x v="0"/>
    <x v="0"/>
    <n v="0"/>
    <x v="1"/>
    <x v="1"/>
    <x v="2"/>
    <s v="13/Nov/1996"/>
    <n v="3385.4"/>
    <x v="1"/>
    <s v="tier - 2"/>
    <x v="2"/>
    <n v="28"/>
  </r>
  <r>
    <s v="Id1980"/>
    <s v="Leitz"/>
    <n v="19.8"/>
    <n v="4"/>
    <s v="Yes"/>
    <x v="0"/>
    <x v="0"/>
    <n v="0"/>
    <x v="1"/>
    <x v="2"/>
    <x v="2"/>
    <s v="14/Dec/1996"/>
    <n v="3378.91"/>
    <x v="1"/>
    <s v="tier - 1"/>
    <x v="3"/>
    <n v="27"/>
  </r>
  <r>
    <s v="Id1981"/>
    <s v="Durfee"/>
    <n v="35.53"/>
    <n v="4.68"/>
    <s v="No"/>
    <x v="0"/>
    <x v="1"/>
    <n v="1"/>
    <x v="1"/>
    <x v="0"/>
    <x v="2"/>
    <s v="7/Oct/1993"/>
    <n v="3366.67"/>
    <x v="1"/>
    <s v="tier - 2"/>
    <x v="0"/>
    <n v="31"/>
  </r>
  <r>
    <s v="Id1982"/>
    <s v="Maylone"/>
    <n v="21.47"/>
    <n v="4.0199999999999996"/>
    <s v="Yes"/>
    <x v="0"/>
    <x v="0"/>
    <n v="1"/>
    <x v="1"/>
    <x v="2"/>
    <x v="2"/>
    <s v="23/Jun/1995"/>
    <n v="3353.47"/>
    <x v="1"/>
    <s v="tier - 3"/>
    <x v="1"/>
    <n v="29"/>
  </r>
  <r>
    <s v="Id1983"/>
    <s v="Reiland"/>
    <n v="25.9"/>
    <n v="5.12"/>
    <s v="No"/>
    <x v="0"/>
    <x v="1"/>
    <n v="1"/>
    <x v="1"/>
    <x v="1"/>
    <x v="2"/>
    <s v="28/Oct/1993"/>
    <n v="3353.28"/>
    <x v="1"/>
    <s v="tier - 1"/>
    <x v="3"/>
    <n v="31"/>
  </r>
  <r>
    <s v="Id1984"/>
    <s v="Hu"/>
    <n v="20.81"/>
    <n v="5.52"/>
    <s v="No"/>
    <x v="0"/>
    <x v="0"/>
    <n v="0"/>
    <x v="1"/>
    <x v="2"/>
    <x v="2"/>
    <s v="1/Sep/1991"/>
    <n v="3342.79"/>
    <x v="1"/>
    <s v="tier - 1"/>
    <x v="0"/>
    <n v="33"/>
  </r>
  <r>
    <s v="Id1985"/>
    <s v="Lessek"/>
    <n v="25.84"/>
    <n v="5.81"/>
    <s v="Yes"/>
    <x v="0"/>
    <x v="1"/>
    <n v="1"/>
    <x v="1"/>
    <x v="1"/>
    <x v="1"/>
    <s v="20/Jun/1997"/>
    <n v="3309.79"/>
    <x v="2"/>
    <s v="tier - 3"/>
    <x v="6"/>
    <n v="27"/>
  </r>
  <r>
    <s v="Id1986"/>
    <s v="Colavincenzo"/>
    <n v="30.95"/>
    <n v="5.16"/>
    <s v="No"/>
    <x v="0"/>
    <x v="1"/>
    <n v="1"/>
    <x v="1"/>
    <x v="0"/>
    <x v="2"/>
    <s v="18/Nov/2003"/>
    <n v="3308.46"/>
    <x v="1"/>
    <s v="tier - 1"/>
    <x v="14"/>
    <n v="20"/>
  </r>
  <r>
    <s v="Id1987"/>
    <s v="Mendez-Karr"/>
    <n v="30.54"/>
    <n v="5"/>
    <s v="No"/>
    <x v="0"/>
    <x v="1"/>
    <n v="1"/>
    <x v="1"/>
    <x v="0"/>
    <x v="2"/>
    <s v="5/Dec/2003"/>
    <n v="3300.7"/>
    <x v="1"/>
    <s v="tier - 2"/>
    <x v="15"/>
    <n v="20"/>
  </r>
  <r>
    <s v="Id1988"/>
    <s v="Saulnier"/>
    <n v="33.914999999999999"/>
    <n v="5.84"/>
    <s v="Yes"/>
    <x v="0"/>
    <x v="0"/>
    <n v="0"/>
    <x v="1"/>
    <x v="0"/>
    <x v="1"/>
    <s v="17/Nov/1996"/>
    <n v="3292.53"/>
    <x v="1"/>
    <s v="tier - 2"/>
    <x v="1"/>
    <n v="27"/>
  </r>
  <r>
    <s v="Id1989"/>
    <s v="Schoonover"/>
    <n v="33.31"/>
    <n v="4.1900000000000004"/>
    <s v="No"/>
    <x v="0"/>
    <x v="1"/>
    <n v="1"/>
    <x v="1"/>
    <x v="0"/>
    <x v="2"/>
    <s v="3/Jul/2003"/>
    <n v="3280.22"/>
    <x v="1"/>
    <s v="tier - 3"/>
    <x v="3"/>
    <n v="21"/>
  </r>
  <r>
    <s v="Id1990"/>
    <s v="Hass"/>
    <n v="25.745000000000001"/>
    <n v="4.62"/>
    <s v="Yes"/>
    <x v="0"/>
    <x v="0"/>
    <n v="0"/>
    <x v="1"/>
    <x v="1"/>
    <x v="2"/>
    <s v="6/Oct/2001"/>
    <n v="3279.87"/>
    <x v="1"/>
    <s v="tier - 1"/>
    <x v="6"/>
    <n v="23"/>
  </r>
  <r>
    <s v="Id1991"/>
    <s v="Cadotte"/>
    <n v="37.1"/>
    <n v="6.24"/>
    <s v="No"/>
    <x v="0"/>
    <x v="0"/>
    <n v="0"/>
    <x v="1"/>
    <x v="0"/>
    <x v="1"/>
    <s v="1/Jul/1994"/>
    <n v="3277.16"/>
    <x v="1"/>
    <s v="tier - 3"/>
    <x v="3"/>
    <n v="30"/>
  </r>
  <r>
    <s v="Id1992"/>
    <s v="Cacciapaglia"/>
    <n v="35.435000000000002"/>
    <n v="5.81"/>
    <s v="No"/>
    <x v="0"/>
    <x v="0"/>
    <n v="0"/>
    <x v="1"/>
    <x v="0"/>
    <x v="1"/>
    <s v="2/Dec/1994"/>
    <n v="3268.85"/>
    <x v="2"/>
    <s v="tier - 1"/>
    <x v="4"/>
    <n v="29"/>
  </r>
  <r>
    <s v="Id1993"/>
    <s v="Mininger"/>
    <n v="20.399999999999999"/>
    <n v="4.83"/>
    <s v="No"/>
    <x v="0"/>
    <x v="0"/>
    <n v="0"/>
    <x v="1"/>
    <x v="2"/>
    <x v="2"/>
    <s v="13/Nov/1991"/>
    <n v="3260.2"/>
    <x v="2"/>
    <s v="tier - 2"/>
    <x v="3"/>
    <n v="33"/>
  </r>
  <r>
    <s v="Id1994"/>
    <s v="Mayo"/>
    <n v="42.13"/>
    <n v="5.72"/>
    <s v="Yes"/>
    <x v="0"/>
    <x v="1"/>
    <n v="1"/>
    <x v="1"/>
    <x v="0"/>
    <x v="1"/>
    <s v="2/Sep/1997"/>
    <n v="3238.44"/>
    <x v="1"/>
    <s v="tier - 3"/>
    <x v="0"/>
    <n v="27"/>
  </r>
  <r>
    <s v="Id1995"/>
    <s v="Zicko"/>
    <n v="33.99"/>
    <n v="4.83"/>
    <s v="Yes"/>
    <x v="0"/>
    <x v="1"/>
    <n v="1"/>
    <x v="1"/>
    <x v="0"/>
    <x v="2"/>
    <s v="2/Aug/1997"/>
    <n v="3227.12"/>
    <x v="1"/>
    <s v="tier - 3"/>
    <x v="0"/>
    <n v="27"/>
  </r>
  <r>
    <s v="Id1996"/>
    <s v="Graham"/>
    <n v="28.594999999999999"/>
    <n v="4.1399999999999997"/>
    <s v="Yes"/>
    <x v="0"/>
    <x v="1"/>
    <n v="1"/>
    <x v="1"/>
    <x v="1"/>
    <x v="2"/>
    <s v="6/Jul/1997"/>
    <n v="3213.62"/>
    <x v="1"/>
    <s v="tier - 2"/>
    <x v="2"/>
    <n v="27"/>
  </r>
  <r>
    <s v="Id1997"/>
    <s v="Boland"/>
    <n v="20.8"/>
    <n v="4.07"/>
    <s v="Yes"/>
    <x v="0"/>
    <x v="1"/>
    <n v="1"/>
    <x v="1"/>
    <x v="2"/>
    <x v="2"/>
    <s v="22/Dec/1997"/>
    <n v="3208.79"/>
    <x v="1"/>
    <s v="tier - 3"/>
    <x v="3"/>
    <n v="26"/>
  </r>
  <r>
    <s v="Id1998"/>
    <s v="Cupp"/>
    <n v="23.465"/>
    <n v="6.26"/>
    <s v="Yes"/>
    <x v="0"/>
    <x v="1"/>
    <n v="1"/>
    <x v="1"/>
    <x v="2"/>
    <x v="1"/>
    <s v="5/Jul/1997"/>
    <n v="3206.49"/>
    <x v="1"/>
    <s v="tier - 3"/>
    <x v="2"/>
    <n v="27"/>
  </r>
  <r>
    <s v="Id1999"/>
    <s v="Shaw"/>
    <n v="40.185000000000002"/>
    <n v="5.88"/>
    <s v="Yes"/>
    <x v="0"/>
    <x v="0"/>
    <n v="0"/>
    <x v="1"/>
    <x v="0"/>
    <x v="1"/>
    <s v="11/Oct/1996"/>
    <n v="3201.25"/>
    <x v="1"/>
    <s v="tier - 3"/>
    <x v="1"/>
    <n v="28"/>
  </r>
  <r>
    <s v="Id2000"/>
    <s v="Klassen"/>
    <n v="21.89"/>
    <n v="5.72"/>
    <s v="Yes"/>
    <x v="0"/>
    <x v="0"/>
    <n v="0"/>
    <x v="1"/>
    <x v="2"/>
    <x v="1"/>
    <s v="2/Sep/2001"/>
    <n v="3180.51"/>
    <x v="1"/>
    <s v="tier - 2"/>
    <x v="0"/>
    <n v="23"/>
  </r>
  <r>
    <s v="Id2001"/>
    <s v="Musal"/>
    <n v="29.34"/>
    <n v="6.09"/>
    <s v="Yes"/>
    <x v="1"/>
    <x v="0"/>
    <n v="2"/>
    <x v="1"/>
    <x v="1"/>
    <x v="1"/>
    <s v="23/Sep/2000"/>
    <n v="3179.96"/>
    <x v="1"/>
    <s v="tier - 2"/>
    <x v="1"/>
    <n v="24"/>
  </r>
  <r>
    <s v="Id2002"/>
    <s v="Kitayama"/>
    <n v="22.61"/>
    <n v="4.25"/>
    <s v="Yes"/>
    <x v="0"/>
    <x v="0"/>
    <n v="0"/>
    <x v="1"/>
    <x v="2"/>
    <x v="2"/>
    <s v="3/Jul/1996"/>
    <n v="3176.82"/>
    <x v="1"/>
    <s v="tier - 1"/>
    <x v="1"/>
    <n v="28"/>
  </r>
  <r>
    <s v="Id2003"/>
    <s v="Altman"/>
    <n v="22.23"/>
    <n v="6.09"/>
    <s v="Yes"/>
    <x v="0"/>
    <x v="0"/>
    <n v="0"/>
    <x v="1"/>
    <x v="2"/>
    <x v="1"/>
    <s v="14/Aug/1996"/>
    <n v="3176.29"/>
    <x v="1"/>
    <s v="tier - 2"/>
    <x v="1"/>
    <n v="28"/>
  </r>
  <r>
    <s v="Id2004"/>
    <s v="Demchko"/>
    <n v="33.4"/>
    <n v="5.51"/>
    <s v="No"/>
    <x v="0"/>
    <x v="0"/>
    <n v="0"/>
    <x v="1"/>
    <x v="0"/>
    <x v="2"/>
    <s v="6/Jul/1994"/>
    <n v="3172.02"/>
    <x v="1"/>
    <s v="tier - 1"/>
    <x v="3"/>
    <n v="30"/>
  </r>
  <r>
    <s v="Id2005"/>
    <s v="Wild"/>
    <n v="33.11"/>
    <n v="5.63"/>
    <s v="No"/>
    <x v="0"/>
    <x v="0"/>
    <n v="0"/>
    <x v="1"/>
    <x v="0"/>
    <x v="2"/>
    <s v="25/Oct/1994"/>
    <n v="3171.61"/>
    <x v="1"/>
    <s v="tier - 3"/>
    <x v="0"/>
    <n v="30"/>
  </r>
  <r>
    <s v="Id2006"/>
    <s v="Betts"/>
    <n v="16.815000000000001"/>
    <n v="5.29"/>
    <s v="Yes"/>
    <x v="0"/>
    <x v="0"/>
    <n v="0"/>
    <x v="1"/>
    <x v="3"/>
    <x v="2"/>
    <s v="29/Aug/2001"/>
    <n v="3167.46"/>
    <x v="1"/>
    <s v="tier - 3"/>
    <x v="2"/>
    <n v="23"/>
  </r>
  <r>
    <s v="Id2007"/>
    <s v="Martin"/>
    <n v="25.61"/>
    <n v="4"/>
    <s v="No"/>
    <x v="0"/>
    <x v="1"/>
    <n v="1"/>
    <x v="1"/>
    <x v="1"/>
    <x v="2"/>
    <s v="25/Sep/1993"/>
    <n v="3162.02"/>
    <x v="1"/>
    <s v="tier - 3"/>
    <x v="0"/>
    <n v="31"/>
  </r>
  <r>
    <s v="Id2008"/>
    <s v="Vandeventer"/>
    <n v="25.8"/>
    <n v="5.49"/>
    <s v="No"/>
    <x v="0"/>
    <x v="0"/>
    <n v="0"/>
    <x v="1"/>
    <x v="1"/>
    <x v="2"/>
    <s v="10/Jul/1994"/>
    <n v="3161.45"/>
    <x v="1"/>
    <s v="tier - 1"/>
    <x v="3"/>
    <n v="30"/>
  </r>
  <r>
    <s v="Id2009"/>
    <s v="Hirano"/>
    <n v="27.39"/>
    <n v="5.34"/>
    <s v="No"/>
    <x v="0"/>
    <x v="0"/>
    <n v="0"/>
    <x v="1"/>
    <x v="1"/>
    <x v="2"/>
    <s v="25/Jun/1999"/>
    <n v="3128.35"/>
    <x v="1"/>
    <s v="tier - 3"/>
    <x v="14"/>
    <n v="25"/>
  </r>
  <r>
    <s v="Id2010"/>
    <s v="Davi"/>
    <n v="17.03"/>
    <n v="4.12"/>
    <s v="No"/>
    <x v="0"/>
    <x v="0"/>
    <n v="1"/>
    <x v="1"/>
    <x v="3"/>
    <x v="2"/>
    <s v="1/Aug/1987"/>
    <n v="3088.06"/>
    <x v="1"/>
    <s v="tier - 2"/>
    <x v="0"/>
    <n v="37"/>
  </r>
  <r>
    <s v="Id2011"/>
    <s v="Sloan"/>
    <n v="23.75"/>
    <n v="5.49"/>
    <s v="Yes"/>
    <x v="0"/>
    <x v="0"/>
    <n v="0"/>
    <x v="1"/>
    <x v="2"/>
    <x v="2"/>
    <s v="13/Oct/2001"/>
    <n v="3077.1"/>
    <x v="1"/>
    <s v="tier - 1"/>
    <x v="1"/>
    <n v="23"/>
  </r>
  <r>
    <s v="Id2012"/>
    <s v="Homich"/>
    <n v="26.03"/>
    <n v="5.1100000000000003"/>
    <s v="Yes"/>
    <x v="0"/>
    <x v="0"/>
    <n v="1"/>
    <x v="1"/>
    <x v="1"/>
    <x v="2"/>
    <s v="10/Sep/1995"/>
    <n v="3070.81"/>
    <x v="2"/>
    <s v="tier - 1"/>
    <x v="6"/>
    <n v="29"/>
  </r>
  <r>
    <s v="Id2013"/>
    <s v="Bell"/>
    <n v="16.079999999999998"/>
    <n v="5.94"/>
    <s v="No"/>
    <x v="0"/>
    <x v="0"/>
    <n v="0"/>
    <x v="1"/>
    <x v="3"/>
    <x v="1"/>
    <s v="1/Oct/1989"/>
    <n v="3065.49"/>
    <x v="1"/>
    <s v="tier - 1"/>
    <x v="1"/>
    <n v="35"/>
  </r>
  <r>
    <s v="Id2014"/>
    <s v="Kristjansson"/>
    <n v="30.875"/>
    <n v="5.54"/>
    <s v="No"/>
    <x v="0"/>
    <x v="0"/>
    <n v="0"/>
    <x v="1"/>
    <x v="0"/>
    <x v="2"/>
    <s v="26/Sep/1994"/>
    <n v="3062.51"/>
    <x v="2"/>
    <s v="tier - 1"/>
    <x v="1"/>
    <n v="30"/>
  </r>
  <r>
    <s v="Id2015"/>
    <s v="Pitman"/>
    <n v="31.79"/>
    <n v="7.09"/>
    <s v="No"/>
    <x v="0"/>
    <x v="0"/>
    <n v="0"/>
    <x v="1"/>
    <x v="0"/>
    <x v="0"/>
    <s v="21/Jun/2002"/>
    <n v="3056.39"/>
    <x v="1"/>
    <s v="tier - 3"/>
    <x v="0"/>
    <n v="22"/>
  </r>
  <r>
    <s v="Id2016"/>
    <s v="Curley"/>
    <n v="28.48"/>
    <n v="6.22"/>
    <s v="Yes"/>
    <x v="0"/>
    <x v="1"/>
    <n v="1"/>
    <x v="1"/>
    <x v="1"/>
    <x v="1"/>
    <s v="22/Dec/1997"/>
    <n v="3051.73"/>
    <x v="1"/>
    <s v="tier - 2"/>
    <x v="3"/>
    <n v="26"/>
  </r>
  <r>
    <s v="Id2017"/>
    <s v="Zimmer"/>
    <n v="26.6"/>
    <n v="4.33"/>
    <s v="No"/>
    <x v="0"/>
    <x v="0"/>
    <n v="1"/>
    <x v="1"/>
    <x v="1"/>
    <x v="2"/>
    <s v="9/Aug/1998"/>
    <n v="3046.06"/>
    <x v="1"/>
    <s v="tier - 1"/>
    <x v="8"/>
    <n v="26"/>
  </r>
  <r>
    <s v="Id2018"/>
    <s v="Granski"/>
    <n v="25.27"/>
    <n v="5.83"/>
    <s v="No"/>
    <x v="0"/>
    <x v="0"/>
    <n v="1"/>
    <x v="1"/>
    <x v="1"/>
    <x v="1"/>
    <s v="15/Sep/1998"/>
    <n v="3044.21"/>
    <x v="1"/>
    <s v="tier - 3"/>
    <x v="2"/>
    <n v="26"/>
  </r>
  <r>
    <s v="Id2019"/>
    <s v="Dunn"/>
    <n v="34.484999999999999"/>
    <n v="4.7"/>
    <s v="Yes"/>
    <x v="0"/>
    <x v="1"/>
    <n v="1"/>
    <x v="1"/>
    <x v="0"/>
    <x v="2"/>
    <s v="19/Dec/1997"/>
    <n v="3021.81"/>
    <x v="1"/>
    <s v="tier - 3"/>
    <x v="1"/>
    <n v="26"/>
  </r>
  <r>
    <s v="Id2020"/>
    <s v="Regina"/>
    <n v="15.57"/>
    <n v="4.07"/>
    <s v="Yes"/>
    <x v="0"/>
    <x v="0"/>
    <n v="1"/>
    <x v="1"/>
    <x v="3"/>
    <x v="2"/>
    <s v="28/Sep/1988"/>
    <n v="3018.04"/>
    <x v="1"/>
    <s v="tier - 2"/>
    <x v="1"/>
    <n v="36"/>
  </r>
  <r>
    <s v="Id2021"/>
    <s v="O'Connor"/>
    <n v="30.36"/>
    <n v="9.39"/>
    <s v="No"/>
    <x v="0"/>
    <x v="0"/>
    <n v="0"/>
    <x v="1"/>
    <x v="0"/>
    <x v="0"/>
    <s v="15/Dec/2002"/>
    <n v="3012.22"/>
    <x v="1"/>
    <s v="tier - 3"/>
    <x v="1"/>
    <n v="21"/>
  </r>
  <r>
    <s v="Id2022"/>
    <s v="Howe"/>
    <n v="19.37"/>
    <n v="4.18"/>
    <s v="No"/>
    <x v="0"/>
    <x v="0"/>
    <n v="0"/>
    <x v="1"/>
    <x v="2"/>
    <x v="2"/>
    <s v="20/Nov/1991"/>
    <n v="2985.67"/>
    <x v="1"/>
    <s v="tier - 2"/>
    <x v="0"/>
    <n v="32"/>
  </r>
  <r>
    <s v="Id2023"/>
    <s v="Atwater"/>
    <n v="16.71"/>
    <n v="4.18"/>
    <s v="No"/>
    <x v="0"/>
    <x v="0"/>
    <n v="1"/>
    <x v="1"/>
    <x v="3"/>
    <x v="2"/>
    <s v="18/Jun/1987"/>
    <n v="2979.52"/>
    <x v="1"/>
    <s v="tier - 3"/>
    <x v="0"/>
    <n v="37"/>
  </r>
  <r>
    <s v="Id2024"/>
    <s v="Gurganus"/>
    <n v="24.1"/>
    <n v="4.4000000000000004"/>
    <s v="Yes"/>
    <x v="0"/>
    <x v="0"/>
    <n v="1"/>
    <x v="1"/>
    <x v="2"/>
    <x v="2"/>
    <s v="24/Sep/1995"/>
    <n v="2974.13"/>
    <x v="1"/>
    <s v="tier - 1"/>
    <x v="3"/>
    <n v="29"/>
  </r>
  <r>
    <s v="Id2025"/>
    <s v="Holden"/>
    <n v="29.77"/>
    <n v="9.9"/>
    <s v="No"/>
    <x v="0"/>
    <x v="0"/>
    <n v="0"/>
    <x v="1"/>
    <x v="1"/>
    <x v="0"/>
    <s v="30/Sep/2002"/>
    <n v="2943.41"/>
    <x v="1"/>
    <s v="tier - 3"/>
    <x v="1"/>
    <n v="22"/>
  </r>
  <r>
    <s v="Id2026"/>
    <s v="Parton"/>
    <n v="46.53"/>
    <n v="4.84"/>
    <s v="Yes"/>
    <x v="0"/>
    <x v="0"/>
    <n v="0"/>
    <x v="1"/>
    <x v="0"/>
    <x v="2"/>
    <s v="30/Jun/1996"/>
    <n v="2927.06"/>
    <x v="1"/>
    <s v="tier - 2"/>
    <x v="0"/>
    <n v="28"/>
  </r>
  <r>
    <s v="Id2027"/>
    <s v="Downs"/>
    <n v="23.4"/>
    <n v="5.53"/>
    <s v="No"/>
    <x v="0"/>
    <x v="1"/>
    <n v="1"/>
    <x v="1"/>
    <x v="2"/>
    <x v="2"/>
    <s v="5/Jun/2003"/>
    <n v="2913.57"/>
    <x v="1"/>
    <s v="tier - 2"/>
    <x v="3"/>
    <n v="21"/>
  </r>
  <r>
    <s v="Id2028"/>
    <s v="Dent"/>
    <n v="30"/>
    <n v="4.33"/>
    <s v="Yes"/>
    <x v="0"/>
    <x v="0"/>
    <n v="0"/>
    <x v="1"/>
    <x v="0"/>
    <x v="2"/>
    <s v="13/Jun/1996"/>
    <n v="2904.09"/>
    <x v="1"/>
    <s v="tier - 2"/>
    <x v="3"/>
    <n v="28"/>
  </r>
  <r>
    <s v="Id2029"/>
    <s v="Ranti"/>
    <n v="29.15"/>
    <n v="4.91"/>
    <s v="Yes"/>
    <x v="0"/>
    <x v="0"/>
    <n v="0"/>
    <x v="1"/>
    <x v="1"/>
    <x v="2"/>
    <s v="24/Oct/1996"/>
    <n v="2902.91"/>
    <x v="1"/>
    <s v="tier - 2"/>
    <x v="0"/>
    <n v="28"/>
  </r>
  <r>
    <s v="Id2030"/>
    <s v="Ishaq"/>
    <n v="34.865000000000002"/>
    <n v="4.8"/>
    <s v="No"/>
    <x v="0"/>
    <x v="0"/>
    <n v="0"/>
    <x v="1"/>
    <x v="0"/>
    <x v="2"/>
    <s v="1/Nov/1999"/>
    <n v="2899.49"/>
    <x v="1"/>
    <s v="tier - 2"/>
    <x v="2"/>
    <n v="25"/>
  </r>
  <r>
    <s v="Id2031"/>
    <s v="Wiles"/>
    <n v="28.12"/>
    <n v="5.55"/>
    <s v="Yes"/>
    <x v="1"/>
    <x v="0"/>
    <n v="2"/>
    <x v="1"/>
    <x v="1"/>
    <x v="2"/>
    <s v="14/Jul/2000"/>
    <n v="2897.46"/>
    <x v="1"/>
    <s v="tier - 1"/>
    <x v="1"/>
    <n v="24"/>
  </r>
  <r>
    <s v="Id2032"/>
    <s v="Roberts"/>
    <n v="29.45"/>
    <n v="5.24"/>
    <s v="Yes"/>
    <x v="0"/>
    <x v="0"/>
    <n v="0"/>
    <x v="1"/>
    <x v="1"/>
    <x v="2"/>
    <s v="21/Jun/1996"/>
    <n v="2897.32"/>
    <x v="2"/>
    <s v="tier - 3"/>
    <x v="4"/>
    <n v="28"/>
  </r>
  <r>
    <s v="Id2033"/>
    <s v="Serafini"/>
    <n v="27.94"/>
    <n v="6.08"/>
    <s v="No"/>
    <x v="0"/>
    <x v="1"/>
    <n v="1"/>
    <x v="1"/>
    <x v="1"/>
    <x v="1"/>
    <s v="12/Aug/1993"/>
    <n v="2867.12"/>
    <x v="0"/>
    <s v="tier - 3"/>
    <x v="0"/>
    <n v="31"/>
  </r>
  <r>
    <s v="Id2034"/>
    <s v="Button"/>
    <n v="27.2"/>
    <n v="5.83"/>
    <s v="No"/>
    <x v="0"/>
    <x v="1"/>
    <n v="1"/>
    <x v="1"/>
    <x v="1"/>
    <x v="1"/>
    <s v="1/Nov/1993"/>
    <n v="2866.09"/>
    <x v="2"/>
    <s v="tier - 3"/>
    <x v="3"/>
    <n v="31"/>
  </r>
  <r>
    <s v="Id2035"/>
    <s v="Gaal"/>
    <n v="33.344999999999999"/>
    <n v="4.29"/>
    <s v="No"/>
    <x v="0"/>
    <x v="0"/>
    <n v="1"/>
    <x v="1"/>
    <x v="0"/>
    <x v="2"/>
    <s v="4/Sep/1998"/>
    <n v="2855.44"/>
    <x v="1"/>
    <s v="tier - 3"/>
    <x v="1"/>
    <n v="26"/>
  </r>
  <r>
    <s v="Id2036"/>
    <s v="Liptak"/>
    <n v="29.925000000000001"/>
    <n v="5.3"/>
    <s v="No"/>
    <x v="0"/>
    <x v="0"/>
    <n v="1"/>
    <x v="1"/>
    <x v="0"/>
    <x v="2"/>
    <s v="17/Jun/1998"/>
    <n v="2850.68"/>
    <x v="1"/>
    <s v="tier - 3"/>
    <x v="1"/>
    <n v="26"/>
  </r>
  <r>
    <s v="Id2037"/>
    <s v="Kellam"/>
    <n v="24.225000000000001"/>
    <n v="4.42"/>
    <s v="No"/>
    <x v="0"/>
    <x v="0"/>
    <n v="1"/>
    <x v="1"/>
    <x v="2"/>
    <x v="2"/>
    <s v="15/Nov/1998"/>
    <n v="2842.76"/>
    <x v="1"/>
    <s v="tier - 3"/>
    <x v="1"/>
    <n v="25"/>
  </r>
  <r>
    <s v="Id2038"/>
    <s v="Gordon"/>
    <n v="29.68"/>
    <n v="5.68"/>
    <s v="No"/>
    <x v="1"/>
    <x v="0"/>
    <n v="1"/>
    <x v="1"/>
    <x v="1"/>
    <x v="2"/>
    <s v="1/Oct/2000"/>
    <n v="2819.51"/>
    <x v="1"/>
    <s v="tier - 3"/>
    <x v="3"/>
    <n v="24"/>
  </r>
  <r>
    <s v="Id2039"/>
    <s v="Hyland"/>
    <n v="20.614999999999998"/>
    <n v="6.05"/>
    <s v="No"/>
    <x v="0"/>
    <x v="1"/>
    <n v="1"/>
    <x v="1"/>
    <x v="2"/>
    <x v="1"/>
    <s v="23/Sep/2003"/>
    <n v="2803.7"/>
    <x v="1"/>
    <s v="tier - 1"/>
    <x v="1"/>
    <n v="21"/>
  </r>
  <r>
    <s v="Id2040"/>
    <s v="Wagoner"/>
    <n v="32.119999999999997"/>
    <n v="5.33"/>
    <s v="No"/>
    <x v="1"/>
    <x v="0"/>
    <n v="1"/>
    <x v="1"/>
    <x v="0"/>
    <x v="2"/>
    <s v="4/Aug/2004"/>
    <n v="2801.26"/>
    <x v="1"/>
    <s v="tier - 3"/>
    <x v="0"/>
    <n v="20"/>
  </r>
  <r>
    <s v="Id2041"/>
    <s v="Thomas"/>
    <n v="27.36"/>
    <n v="6.22"/>
    <s v="No"/>
    <x v="0"/>
    <x v="0"/>
    <n v="0"/>
    <x v="1"/>
    <x v="1"/>
    <x v="1"/>
    <s v="24/Dec/1999"/>
    <n v="2789.06"/>
    <x v="1"/>
    <s v="tier - 3"/>
    <x v="1"/>
    <n v="24"/>
  </r>
  <r>
    <s v="Id2042"/>
    <s v="Goffi"/>
    <n v="17.385000000000002"/>
    <n v="5.84"/>
    <s v="No"/>
    <x v="0"/>
    <x v="0"/>
    <n v="0"/>
    <x v="1"/>
    <x v="3"/>
    <x v="1"/>
    <s v="29/Aug/1999"/>
    <n v="2775.19"/>
    <x v="1"/>
    <s v="tier - 1"/>
    <x v="1"/>
    <n v="25"/>
  </r>
  <r>
    <s v="Id2043"/>
    <s v="Salovaara"/>
    <n v="30.13"/>
    <n v="5.71"/>
    <s v="No"/>
    <x v="1"/>
    <x v="0"/>
    <n v="1"/>
    <x v="1"/>
    <x v="0"/>
    <x v="1"/>
    <s v="14/Nov/2004"/>
    <n v="2773.46"/>
    <x v="1"/>
    <s v="tier - 1"/>
    <x v="14"/>
    <n v="19"/>
  </r>
  <r>
    <s v="Id2044"/>
    <s v="Reid"/>
    <n v="25.44"/>
    <n v="6.04"/>
    <s v="Yes"/>
    <x v="0"/>
    <x v="1"/>
    <n v="1"/>
    <x v="1"/>
    <x v="1"/>
    <x v="1"/>
    <s v="10/Aug/1997"/>
    <n v="2758.99"/>
    <x v="1"/>
    <s v="tier - 1"/>
    <x v="1"/>
    <n v="27"/>
  </r>
  <r>
    <s v="Id2045"/>
    <s v="Allan"/>
    <n v="39.805"/>
    <n v="4.38"/>
    <s v="No"/>
    <x v="1"/>
    <x v="0"/>
    <n v="1"/>
    <x v="1"/>
    <x v="0"/>
    <x v="2"/>
    <s v="11/Oct/2000"/>
    <n v="2755.02"/>
    <x v="1"/>
    <s v="tier - 1"/>
    <x v="2"/>
    <n v="24"/>
  </r>
  <r>
    <s v="Id2046"/>
    <s v="McLaughlin"/>
    <n v="30.4"/>
    <n v="5.56"/>
    <s v="Yes"/>
    <x v="1"/>
    <x v="0"/>
    <n v="1"/>
    <x v="1"/>
    <x v="0"/>
    <x v="2"/>
    <s v="3/Oct/2000"/>
    <n v="2741.95"/>
    <x v="1"/>
    <s v="tier - 3"/>
    <x v="2"/>
    <n v="24"/>
  </r>
  <r>
    <s v="Id2047"/>
    <s v="Lee"/>
    <n v="23.18"/>
    <n v="4.24"/>
    <s v="No"/>
    <x v="1"/>
    <x v="0"/>
    <n v="1"/>
    <x v="1"/>
    <x v="2"/>
    <x v="2"/>
    <s v="17/Dec/2000"/>
    <n v="2731.91"/>
    <x v="1"/>
    <s v="tier - 3"/>
    <x v="2"/>
    <n v="23"/>
  </r>
  <r>
    <s v="Id2048"/>
    <s v="Tang"/>
    <n v="39.615000000000002"/>
    <n v="6.32"/>
    <s v="No"/>
    <x v="0"/>
    <x v="1"/>
    <n v="1"/>
    <x v="1"/>
    <x v="0"/>
    <x v="1"/>
    <s v="3/Dec/2003"/>
    <n v="2730.11"/>
    <x v="1"/>
    <s v="tier - 3"/>
    <x v="1"/>
    <n v="20"/>
  </r>
  <r>
    <s v="Id2049"/>
    <s v="Kennedy"/>
    <n v="30.59"/>
    <n v="6.3"/>
    <s v="Yes"/>
    <x v="0"/>
    <x v="1"/>
    <n v="1"/>
    <x v="1"/>
    <x v="0"/>
    <x v="1"/>
    <s v="6/Oct/1997"/>
    <n v="2727.4"/>
    <x v="2"/>
    <s v="tier - 3"/>
    <x v="4"/>
    <n v="27"/>
  </r>
  <r>
    <s v="Id2050"/>
    <s v="Condon"/>
    <n v="16.72"/>
    <n v="4.38"/>
    <s v="Yes"/>
    <x v="0"/>
    <x v="0"/>
    <n v="1"/>
    <x v="1"/>
    <x v="3"/>
    <x v="2"/>
    <s v="20/Aug/1988"/>
    <n v="2726.06"/>
    <x v="1"/>
    <s v="tier - 2"/>
    <x v="0"/>
    <n v="36"/>
  </r>
  <r>
    <s v="Id2051"/>
    <s v="Chepkwony"/>
    <n v="26.22"/>
    <n v="4.6500000000000004"/>
    <s v="Yes"/>
    <x v="0"/>
    <x v="1"/>
    <n v="1"/>
    <x v="1"/>
    <x v="1"/>
    <x v="2"/>
    <s v="30/Oct/1997"/>
    <n v="2721.32"/>
    <x v="0"/>
    <s v="tier - 3"/>
    <x v="7"/>
    <n v="27"/>
  </r>
  <r>
    <s v="Id2052"/>
    <s v="Rodriguez"/>
    <n v="31.824999999999999"/>
    <n v="4.7"/>
    <s v="No"/>
    <x v="0"/>
    <x v="1"/>
    <n v="1"/>
    <x v="1"/>
    <x v="0"/>
    <x v="2"/>
    <s v="6/Aug/2003"/>
    <n v="2719.28"/>
    <x v="1"/>
    <s v="tier - 2"/>
    <x v="1"/>
    <n v="21"/>
  </r>
  <r>
    <s v="Id2053"/>
    <s v="Szynkarczuk"/>
    <n v="25.745000000000001"/>
    <n v="4.34"/>
    <s v="No"/>
    <x v="0"/>
    <x v="1"/>
    <n v="1"/>
    <x v="1"/>
    <x v="1"/>
    <x v="2"/>
    <s v="1/Dec/2003"/>
    <n v="2710.83"/>
    <x v="1"/>
    <s v="tier - 3"/>
    <x v="1"/>
    <n v="20"/>
  </r>
  <r>
    <s v="Id2054"/>
    <s v="Brill"/>
    <n v="24.605"/>
    <n v="5.62"/>
    <s v="No"/>
    <x v="0"/>
    <x v="1"/>
    <n v="1"/>
    <x v="1"/>
    <x v="2"/>
    <x v="2"/>
    <s v="21/Nov/2003"/>
    <n v="2709.24"/>
    <x v="1"/>
    <s v="tier - 2"/>
    <x v="1"/>
    <n v="20"/>
  </r>
  <r>
    <s v="Id2055"/>
    <s v="Adams"/>
    <n v="24.51"/>
    <n v="4.24"/>
    <s v="No"/>
    <x v="0"/>
    <x v="1"/>
    <n v="1"/>
    <x v="1"/>
    <x v="2"/>
    <x v="2"/>
    <s v="17/Jul/2003"/>
    <n v="2709.11"/>
    <x v="1"/>
    <s v="tier - 2"/>
    <x v="1"/>
    <n v="21"/>
  </r>
  <r>
    <s v="Id2056"/>
    <s v="Nunn"/>
    <n v="31.065000000000001"/>
    <n v="4.57"/>
    <s v="Yes"/>
    <x v="0"/>
    <x v="0"/>
    <n v="0"/>
    <x v="1"/>
    <x v="0"/>
    <x v="2"/>
    <s v="13/Jun/1996"/>
    <n v="2699.57"/>
    <x v="1"/>
    <s v="tier - 1"/>
    <x v="1"/>
    <n v="28"/>
  </r>
  <r>
    <s v="Id2057"/>
    <s v="Blair"/>
    <n v="28.12"/>
    <n v="5.05"/>
    <s v="No"/>
    <x v="0"/>
    <x v="0"/>
    <n v="0"/>
    <x v="1"/>
    <x v="1"/>
    <x v="2"/>
    <s v="11/Jun/1999"/>
    <n v="2690.11"/>
    <x v="1"/>
    <s v="tier - 2"/>
    <x v="1"/>
    <n v="25"/>
  </r>
  <r>
    <s v="Id2058"/>
    <s v="Sharkey"/>
    <n v="38.06"/>
    <n v="6.16"/>
    <s v="No"/>
    <x v="0"/>
    <x v="0"/>
    <n v="0"/>
    <x v="1"/>
    <x v="0"/>
    <x v="1"/>
    <s v="2/Oct/1994"/>
    <n v="2689.5"/>
    <x v="2"/>
    <s v="tier - 2"/>
    <x v="0"/>
    <n v="30"/>
  </r>
  <r>
    <s v="Id2059"/>
    <s v="Scalard"/>
    <n v="24.96"/>
    <n v="4.57"/>
    <s v="No"/>
    <x v="0"/>
    <x v="0"/>
    <n v="0"/>
    <x v="1"/>
    <x v="1"/>
    <x v="2"/>
    <s v="17/Sep/1994"/>
    <n v="2684.69"/>
    <x v="1"/>
    <s v="tier - 2"/>
    <x v="0"/>
    <n v="30"/>
  </r>
  <r>
    <s v="Id2060"/>
    <s v="Burget"/>
    <n v="17.670000000000002"/>
    <n v="5.53"/>
    <s v="Yes"/>
    <x v="0"/>
    <x v="0"/>
    <n v="0"/>
    <x v="1"/>
    <x v="3"/>
    <x v="2"/>
    <s v="5/Aug/1996"/>
    <n v="2680.95"/>
    <x v="2"/>
    <s v="tier - 2"/>
    <x v="1"/>
    <n v="28"/>
  </r>
  <r>
    <s v="Id2061"/>
    <s v="English"/>
    <n v="31.35"/>
    <n v="5.84"/>
    <s v="No"/>
    <x v="1"/>
    <x v="0"/>
    <n v="1"/>
    <x v="1"/>
    <x v="0"/>
    <x v="1"/>
    <s v="9/Dec/2000"/>
    <n v="2643.27"/>
    <x v="1"/>
    <s v="tier - 1"/>
    <x v="1"/>
    <n v="23"/>
  </r>
  <r>
    <s v="Id2062"/>
    <s v="Hampton"/>
    <n v="28.31"/>
    <n v="6.41"/>
    <s v="No"/>
    <x v="1"/>
    <x v="0"/>
    <n v="1"/>
    <x v="1"/>
    <x v="1"/>
    <x v="0"/>
    <s v="24/Jun/2000"/>
    <n v="2639.04"/>
    <x v="1"/>
    <s v="tier - 2"/>
    <x v="1"/>
    <n v="24"/>
  </r>
  <r>
    <s v="Id2063"/>
    <s v="Flynn"/>
    <n v="30.3"/>
    <n v="4.7300000000000004"/>
    <s v="Yes"/>
    <x v="0"/>
    <x v="1"/>
    <n v="1"/>
    <x v="1"/>
    <x v="0"/>
    <x v="2"/>
    <s v="26/Aug/1997"/>
    <n v="2632.99"/>
    <x v="1"/>
    <s v="tier - 1"/>
    <x v="3"/>
    <n v="27"/>
  </r>
  <r>
    <s v="Id2064"/>
    <s v="Knast"/>
    <n v="26.4"/>
    <n v="6.22"/>
    <s v="Yes"/>
    <x v="0"/>
    <x v="0"/>
    <n v="0"/>
    <x v="1"/>
    <x v="1"/>
    <x v="1"/>
    <s v="26/Aug/2001"/>
    <n v="2597.7800000000002"/>
    <x v="1"/>
    <s v="tier - 1"/>
    <x v="3"/>
    <n v="23"/>
  </r>
  <r>
    <s v="Id2065"/>
    <s v="Lucas"/>
    <n v="22.135000000000002"/>
    <n v="4.46"/>
    <s v="Yes"/>
    <x v="0"/>
    <x v="0"/>
    <n v="0"/>
    <x v="1"/>
    <x v="2"/>
    <x v="2"/>
    <s v="28/Jul/2001"/>
    <n v="2585.85"/>
    <x v="1"/>
    <s v="tier - 2"/>
    <x v="2"/>
    <n v="23"/>
  </r>
  <r>
    <s v="Id2066"/>
    <s v="Thomas"/>
    <n v="17.399999999999999"/>
    <n v="4.5"/>
    <s v="Yes"/>
    <x v="0"/>
    <x v="0"/>
    <n v="0"/>
    <x v="1"/>
    <x v="3"/>
    <x v="2"/>
    <s v="15/Oct/2001"/>
    <n v="2585.27"/>
    <x v="1"/>
    <s v="tier - 3"/>
    <x v="3"/>
    <n v="23"/>
  </r>
  <r>
    <s v="Id2067"/>
    <s v="Cherewatti"/>
    <n v="28.06"/>
    <n v="8.93"/>
    <s v="No"/>
    <x v="0"/>
    <x v="0"/>
    <n v="0"/>
    <x v="1"/>
    <x v="1"/>
    <x v="0"/>
    <s v="20/Jul/2002"/>
    <n v="2585.04"/>
    <x v="1"/>
    <s v="tier - 2"/>
    <x v="14"/>
    <n v="22"/>
  </r>
  <r>
    <s v="Id2068"/>
    <s v="Olle"/>
    <n v="31.13"/>
    <n v="11.02"/>
    <s v="No"/>
    <x v="0"/>
    <x v="0"/>
    <n v="0"/>
    <x v="1"/>
    <x v="0"/>
    <x v="0"/>
    <s v="11/Oct/2002"/>
    <n v="2566.4699999999998"/>
    <x v="1"/>
    <s v="tier - 3"/>
    <x v="0"/>
    <n v="22"/>
  </r>
  <r>
    <s v="Id2069"/>
    <s v="Hamsi"/>
    <n v="18.46"/>
    <n v="5.25"/>
    <s v="No"/>
    <x v="0"/>
    <x v="0"/>
    <n v="0"/>
    <x v="1"/>
    <x v="3"/>
    <x v="2"/>
    <s v="17/Nov/1991"/>
    <n v="2545.6799999999998"/>
    <x v="1"/>
    <s v="tier - 1"/>
    <x v="0"/>
    <n v="32"/>
  </r>
  <r>
    <s v="Id2070"/>
    <s v="Finnegan"/>
    <n v="17.3"/>
    <n v="4.75"/>
    <s v="No"/>
    <x v="0"/>
    <x v="0"/>
    <n v="0"/>
    <x v="1"/>
    <x v="3"/>
    <x v="2"/>
    <s v="1/Oct/1990"/>
    <n v="2540.39"/>
    <x v="1"/>
    <s v="tier - 2"/>
    <x v="0"/>
    <n v="34"/>
  </r>
  <r>
    <s v="Id2071"/>
    <s v="Walsh"/>
    <n v="35.625"/>
    <n v="4.68"/>
    <s v="Yes"/>
    <x v="0"/>
    <x v="1"/>
    <n v="1"/>
    <x v="1"/>
    <x v="0"/>
    <x v="2"/>
    <s v="28/Jul/1997"/>
    <n v="2534.39"/>
    <x v="2"/>
    <s v="tier - 3"/>
    <x v="1"/>
    <n v="27"/>
  </r>
  <r>
    <s v="Id2072"/>
    <s v="Villa"/>
    <n v="20.234999999999999"/>
    <n v="6.17"/>
    <s v="Yes"/>
    <x v="1"/>
    <x v="0"/>
    <n v="2"/>
    <x v="1"/>
    <x v="2"/>
    <x v="1"/>
    <s v="25/Aug/2000"/>
    <n v="2527.8200000000002"/>
    <x v="1"/>
    <s v="tier - 3"/>
    <x v="1"/>
    <n v="24"/>
  </r>
  <r>
    <s v="Id2073"/>
    <s v="Cable"/>
    <n v="27.55"/>
    <n v="4.5599999999999996"/>
    <s v="Yes"/>
    <x v="0"/>
    <x v="1"/>
    <n v="1"/>
    <x v="1"/>
    <x v="1"/>
    <x v="2"/>
    <s v="2/Nov/1997"/>
    <n v="2523.17"/>
    <x v="2"/>
    <s v="tier - 1"/>
    <x v="1"/>
    <n v="27"/>
  </r>
  <r>
    <s v="Id2074"/>
    <s v="Eiring"/>
    <n v="17.97"/>
    <n v="6.3"/>
    <s v="No"/>
    <x v="0"/>
    <x v="0"/>
    <n v="0"/>
    <x v="1"/>
    <x v="3"/>
    <x v="1"/>
    <s v="5/Aug/1991"/>
    <n v="2510.79"/>
    <x v="1"/>
    <s v="tier - 1"/>
    <x v="0"/>
    <n v="33"/>
  </r>
  <r>
    <s v="Id2075"/>
    <s v="Connor"/>
    <n v="29.98"/>
    <n v="6.03"/>
    <s v="No"/>
    <x v="1"/>
    <x v="0"/>
    <n v="1"/>
    <x v="1"/>
    <x v="0"/>
    <x v="1"/>
    <s v="6/Sep/2004"/>
    <n v="2500.9299999999998"/>
    <x v="1"/>
    <s v="tier - 2"/>
    <x v="1"/>
    <n v="20"/>
  </r>
  <r>
    <s v="Id2076"/>
    <s v="Friedman"/>
    <n v="33.659999999999997"/>
    <n v="4.2"/>
    <s v="Yes"/>
    <x v="0"/>
    <x v="0"/>
    <n v="1"/>
    <x v="1"/>
    <x v="0"/>
    <x v="2"/>
    <s v="15/Oct/1995"/>
    <n v="2498.41"/>
    <x v="2"/>
    <s v="tier - 3"/>
    <x v="0"/>
    <n v="29"/>
  </r>
  <r>
    <s v="Id2077"/>
    <s v="Croker"/>
    <n v="32.67"/>
    <n v="5.61"/>
    <s v="Yes"/>
    <x v="0"/>
    <x v="0"/>
    <n v="1"/>
    <x v="1"/>
    <x v="0"/>
    <x v="2"/>
    <s v="9/Jul/1995"/>
    <n v="2497.04"/>
    <x v="2"/>
    <s v="tier - 3"/>
    <x v="0"/>
    <n v="29"/>
  </r>
  <r>
    <s v="Id2078"/>
    <s v="Beganics"/>
    <n v="30.5"/>
    <n v="5.88"/>
    <s v="Yes"/>
    <x v="0"/>
    <x v="0"/>
    <n v="1"/>
    <x v="1"/>
    <x v="0"/>
    <x v="1"/>
    <s v="14/Oct/1995"/>
    <n v="2494.02"/>
    <x v="2"/>
    <s v="tier - 1"/>
    <x v="3"/>
    <n v="29"/>
  </r>
  <r>
    <s v="Id2079"/>
    <s v="Huberty"/>
    <n v="23.1"/>
    <n v="5.92"/>
    <s v="Yes"/>
    <x v="0"/>
    <x v="0"/>
    <n v="1"/>
    <x v="1"/>
    <x v="2"/>
    <x v="1"/>
    <s v="6/Nov/1995"/>
    <n v="2483.7399999999998"/>
    <x v="2"/>
    <s v="tier - 2"/>
    <x v="0"/>
    <n v="29"/>
  </r>
  <r>
    <s v="Id2080"/>
    <s v="Jacobs"/>
    <n v="39.49"/>
    <n v="4.8099999999999996"/>
    <s v="No"/>
    <x v="0"/>
    <x v="0"/>
    <n v="1"/>
    <x v="1"/>
    <x v="0"/>
    <x v="2"/>
    <s v="20/Jun/1998"/>
    <n v="2480.98"/>
    <x v="1"/>
    <s v="tier - 2"/>
    <x v="0"/>
    <n v="26"/>
  </r>
  <r>
    <s v="Id2081"/>
    <s v="Hazlehurst"/>
    <n v="33.99"/>
    <n v="4.55"/>
    <s v="No"/>
    <x v="0"/>
    <x v="0"/>
    <n v="1"/>
    <x v="1"/>
    <x v="0"/>
    <x v="2"/>
    <s v="2/Jul/1998"/>
    <n v="2473.33"/>
    <x v="1"/>
    <s v="tier - 3"/>
    <x v="0"/>
    <n v="26"/>
  </r>
  <r>
    <s v="Id2082"/>
    <s v="Marin"/>
    <n v="27.72"/>
    <n v="6.43"/>
    <s v="No"/>
    <x v="0"/>
    <x v="0"/>
    <n v="1"/>
    <x v="1"/>
    <x v="1"/>
    <x v="0"/>
    <s v="17/Aug/1998"/>
    <n v="2464.62"/>
    <x v="1"/>
    <s v="tier - 3"/>
    <x v="0"/>
    <n v="26"/>
  </r>
  <r>
    <s v="Id2083"/>
    <s v="Dear"/>
    <n v="30.59"/>
    <n v="11.62"/>
    <s v="No"/>
    <x v="0"/>
    <x v="0"/>
    <n v="0"/>
    <x v="1"/>
    <x v="0"/>
    <x v="0"/>
    <s v="11/Jul/2002"/>
    <n v="2459.7199999999998"/>
    <x v="1"/>
    <s v="tier - 2"/>
    <x v="2"/>
    <n v="22"/>
  </r>
  <r>
    <s v="Id2084"/>
    <s v="Lederer"/>
    <n v="22.6"/>
    <n v="6.04"/>
    <s v="No"/>
    <x v="0"/>
    <x v="0"/>
    <n v="1"/>
    <x v="1"/>
    <x v="2"/>
    <x v="1"/>
    <s v="19/Nov/1998"/>
    <n v="2457.5"/>
    <x v="1"/>
    <s v="tier - 1"/>
    <x v="3"/>
    <n v="25"/>
  </r>
  <r>
    <s v="Id2085"/>
    <s v="Robson"/>
    <n v="28.785"/>
    <n v="8.82"/>
    <s v="No"/>
    <x v="0"/>
    <x v="0"/>
    <n v="0"/>
    <x v="1"/>
    <x v="1"/>
    <x v="0"/>
    <s v="29/Jul/2002"/>
    <n v="2457.21"/>
    <x v="1"/>
    <s v="tier - 1"/>
    <x v="2"/>
    <n v="22"/>
  </r>
  <r>
    <s v="Id2086"/>
    <s v="Galvan"/>
    <n v="50.38"/>
    <n v="5.8"/>
    <s v="No"/>
    <x v="0"/>
    <x v="0"/>
    <n v="0"/>
    <x v="1"/>
    <x v="0"/>
    <x v="1"/>
    <s v="21/Nov/1999"/>
    <n v="2438.06"/>
    <x v="1"/>
    <s v="tier - 2"/>
    <x v="0"/>
    <n v="24"/>
  </r>
  <r>
    <s v="Id2087"/>
    <s v="Walsh"/>
    <n v="35.200000000000003"/>
    <n v="4.28"/>
    <s v="No"/>
    <x v="0"/>
    <x v="0"/>
    <n v="0"/>
    <x v="1"/>
    <x v="0"/>
    <x v="2"/>
    <s v="12/Nov/1999"/>
    <n v="2416.96"/>
    <x v="1"/>
    <s v="tier - 2"/>
    <x v="3"/>
    <n v="25"/>
  </r>
  <r>
    <s v="Id2088"/>
    <s v="Teeuwen"/>
    <n v="35.72"/>
    <n v="5.5"/>
    <s v="Yes"/>
    <x v="0"/>
    <x v="0"/>
    <n v="0"/>
    <x v="1"/>
    <x v="0"/>
    <x v="2"/>
    <s v="3/Jun/2001"/>
    <n v="2404.73"/>
    <x v="1"/>
    <s v="tier - 3"/>
    <x v="1"/>
    <n v="23"/>
  </r>
  <r>
    <s v="Id2089"/>
    <s v="List"/>
    <n v="24.51"/>
    <n v="4.6900000000000004"/>
    <s v="No"/>
    <x v="0"/>
    <x v="0"/>
    <n v="0"/>
    <x v="1"/>
    <x v="2"/>
    <x v="2"/>
    <s v="10/Aug/1999"/>
    <n v="2396.1"/>
    <x v="1"/>
    <s v="tier - 1"/>
    <x v="9"/>
    <n v="25"/>
  </r>
  <r>
    <s v="Id2090"/>
    <s v="Shafar"/>
    <n v="23.844999999999999"/>
    <n v="4.43"/>
    <s v="No"/>
    <x v="0"/>
    <x v="0"/>
    <n v="0"/>
    <x v="1"/>
    <x v="2"/>
    <x v="2"/>
    <s v="17/Dec/1999"/>
    <n v="2395.17"/>
    <x v="1"/>
    <s v="tier - 1"/>
    <x v="7"/>
    <n v="24"/>
  </r>
  <r>
    <s v="Id2091"/>
    <s v="Copenhaver"/>
    <n v="15.68"/>
    <n v="6.16"/>
    <s v="Yes"/>
    <x v="0"/>
    <x v="0"/>
    <n v="1"/>
    <x v="1"/>
    <x v="3"/>
    <x v="1"/>
    <s v="12/Dec/1988"/>
    <n v="2373.3000000000002"/>
    <x v="1"/>
    <s v="tier - 2"/>
    <x v="0"/>
    <n v="35"/>
  </r>
  <r>
    <s v="Id2092"/>
    <s v="Stump"/>
    <n v="32.395000000000003"/>
    <n v="6.66"/>
    <s v="No"/>
    <x v="0"/>
    <x v="0"/>
    <n v="0"/>
    <x v="1"/>
    <x v="0"/>
    <x v="0"/>
    <s v="5/Nov/2002"/>
    <n v="2362.23"/>
    <x v="1"/>
    <s v="tier - 1"/>
    <x v="1"/>
    <n v="22"/>
  </r>
  <r>
    <s v="Id2093"/>
    <s v="Wehrman"/>
    <n v="23.655000000000001"/>
    <n v="5.92"/>
    <s v="No"/>
    <x v="0"/>
    <x v="0"/>
    <n v="1"/>
    <x v="1"/>
    <x v="2"/>
    <x v="1"/>
    <s v="21/Oct/1998"/>
    <n v="2352.9699999999998"/>
    <x v="2"/>
    <s v="tier - 3"/>
    <x v="1"/>
    <n v="26"/>
  </r>
  <r>
    <s v="Id2094"/>
    <s v="Sischo"/>
    <n v="28.4"/>
    <n v="5.97"/>
    <s v="No"/>
    <x v="0"/>
    <x v="1"/>
    <n v="1"/>
    <x v="1"/>
    <x v="1"/>
    <x v="1"/>
    <s v="18/Nov/2003"/>
    <n v="2331.52"/>
    <x v="1"/>
    <s v="tier - 3"/>
    <x v="3"/>
    <n v="20"/>
  </r>
  <r>
    <s v="Id2095"/>
    <s v="Fonti"/>
    <n v="35.42"/>
    <n v="4.6399999999999997"/>
    <s v="Yes"/>
    <x v="0"/>
    <x v="0"/>
    <n v="0"/>
    <x v="1"/>
    <x v="0"/>
    <x v="2"/>
    <s v="17/Dec/1996"/>
    <n v="2322.62"/>
    <x v="1"/>
    <s v="tier - 1"/>
    <x v="0"/>
    <n v="27"/>
  </r>
  <r>
    <s v="Id2096"/>
    <s v="Merlis"/>
    <n v="26.18"/>
    <n v="6.12"/>
    <s v="No"/>
    <x v="1"/>
    <x v="0"/>
    <n v="1"/>
    <x v="1"/>
    <x v="1"/>
    <x v="1"/>
    <s v="6/Sep/2004"/>
    <n v="2304"/>
    <x v="1"/>
    <s v="tier - 3"/>
    <x v="0"/>
    <n v="20"/>
  </r>
  <r>
    <s v="Id2097"/>
    <s v="Hasegawa"/>
    <n v="20.8"/>
    <n v="4.87"/>
    <s v="Yes"/>
    <x v="0"/>
    <x v="0"/>
    <n v="0"/>
    <x v="1"/>
    <x v="2"/>
    <x v="2"/>
    <s v="28/Nov/1996"/>
    <n v="2302.3000000000002"/>
    <x v="0"/>
    <s v="tier - 2"/>
    <x v="3"/>
    <n v="27"/>
  </r>
  <r>
    <s v="Id2098"/>
    <s v="Haselden"/>
    <n v="15.82"/>
    <n v="4.5999999999999996"/>
    <s v="No"/>
    <x v="0"/>
    <x v="0"/>
    <n v="0"/>
    <x v="1"/>
    <x v="3"/>
    <x v="2"/>
    <s v="5/Oct/1989"/>
    <n v="2295.2399999999998"/>
    <x v="1"/>
    <s v="tier - 1"/>
    <x v="0"/>
    <n v="35"/>
  </r>
  <r>
    <s v="Id2099"/>
    <s v="Simonson"/>
    <n v="17.670000000000002"/>
    <n v="4.78"/>
    <s v="No"/>
    <x v="0"/>
    <x v="0"/>
    <n v="0"/>
    <x v="1"/>
    <x v="3"/>
    <x v="2"/>
    <s v="16/Jun/1991"/>
    <n v="2277.7199999999998"/>
    <x v="1"/>
    <s v="tier - 1"/>
    <x v="0"/>
    <n v="33"/>
  </r>
  <r>
    <s v="Id2100"/>
    <s v="Montag"/>
    <n v="31.92"/>
    <n v="11.05"/>
    <s v="No"/>
    <x v="0"/>
    <x v="0"/>
    <n v="0"/>
    <x v="1"/>
    <x v="0"/>
    <x v="0"/>
    <s v="12/Nov/2002"/>
    <n v="2261.5700000000002"/>
    <x v="1"/>
    <s v="tier - 1"/>
    <x v="1"/>
    <n v="22"/>
  </r>
  <r>
    <s v="Id2101"/>
    <s v="Deroian"/>
    <n v="28.975000000000001"/>
    <n v="7.62"/>
    <s v="No"/>
    <x v="0"/>
    <x v="0"/>
    <n v="0"/>
    <x v="1"/>
    <x v="1"/>
    <x v="0"/>
    <s v="15/Jul/2002"/>
    <n v="2257.48"/>
    <x v="1"/>
    <s v="tier - 1"/>
    <x v="1"/>
    <n v="22"/>
  </r>
  <r>
    <s v="Id2102"/>
    <s v="Goetz"/>
    <n v="31.73"/>
    <n v="4.78"/>
    <s v="Yes"/>
    <x v="1"/>
    <x v="0"/>
    <n v="2"/>
    <x v="1"/>
    <x v="0"/>
    <x v="2"/>
    <s v="11/Dec/2000"/>
    <n v="2254.8000000000002"/>
    <x v="1"/>
    <s v="tier - 3"/>
    <x v="4"/>
    <n v="23"/>
  </r>
  <r>
    <s v="Id2103"/>
    <s v="Brady"/>
    <n v="28.88"/>
    <n v="6.09"/>
    <s v="Yes"/>
    <x v="1"/>
    <x v="0"/>
    <n v="2"/>
    <x v="1"/>
    <x v="1"/>
    <x v="1"/>
    <s v="30/Jun/2000"/>
    <n v="2250.84"/>
    <x v="1"/>
    <s v="tier - 2"/>
    <x v="11"/>
    <n v="24"/>
  </r>
  <r>
    <s v="Id2104"/>
    <s v="Moran"/>
    <n v="25.555"/>
    <n v="5.1100000000000003"/>
    <s v="No"/>
    <x v="0"/>
    <x v="1"/>
    <n v="1"/>
    <x v="1"/>
    <x v="1"/>
    <x v="2"/>
    <s v="10/Dec/2003"/>
    <n v="2221.56"/>
    <x v="1"/>
    <s v="tier - 3"/>
    <x v="1"/>
    <n v="20"/>
  </r>
  <r>
    <s v="Id2105"/>
    <s v="Strickler"/>
    <n v="37.29"/>
    <n v="4.46"/>
    <s v="No"/>
    <x v="1"/>
    <x v="0"/>
    <n v="1"/>
    <x v="1"/>
    <x v="0"/>
    <x v="2"/>
    <s v="12/Dec/2004"/>
    <n v="2219.4499999999998"/>
    <x v="1"/>
    <s v="tier - 1"/>
    <x v="0"/>
    <n v="19"/>
  </r>
  <r>
    <s v="Id2106"/>
    <s v="Simone"/>
    <n v="40.28"/>
    <n v="6.11"/>
    <s v="No"/>
    <x v="1"/>
    <x v="0"/>
    <n v="1"/>
    <x v="1"/>
    <x v="0"/>
    <x v="1"/>
    <s v="25/Sep/2004"/>
    <n v="2217.6"/>
    <x v="1"/>
    <s v="tier - 1"/>
    <x v="2"/>
    <n v="20"/>
  </r>
  <r>
    <s v="Id2107"/>
    <s v="Von Rock"/>
    <n v="40.185000000000002"/>
    <n v="4.66"/>
    <s v="No"/>
    <x v="1"/>
    <x v="0"/>
    <n v="1"/>
    <x v="1"/>
    <x v="0"/>
    <x v="2"/>
    <s v="13/Jun/2004"/>
    <n v="2217.4699999999998"/>
    <x v="1"/>
    <s v="tier - 1"/>
    <x v="2"/>
    <n v="20"/>
  </r>
  <r>
    <s v="Id2108"/>
    <s v="Woodard"/>
    <n v="23.57"/>
    <n v="6.14"/>
    <s v="No"/>
    <x v="0"/>
    <x v="0"/>
    <n v="0"/>
    <x v="1"/>
    <x v="2"/>
    <x v="1"/>
    <s v="17/Nov/1994"/>
    <n v="2213.21"/>
    <x v="1"/>
    <s v="tier - 2"/>
    <x v="0"/>
    <n v="29"/>
  </r>
  <r>
    <s v="Id2109"/>
    <s v="Li"/>
    <n v="35.625"/>
    <n v="6.21"/>
    <s v="No"/>
    <x v="1"/>
    <x v="0"/>
    <n v="1"/>
    <x v="1"/>
    <x v="0"/>
    <x v="1"/>
    <s v="27/Jul/2004"/>
    <n v="2211.13"/>
    <x v="1"/>
    <s v="tier - 2"/>
    <x v="2"/>
    <n v="20"/>
  </r>
  <r>
    <s v="Id2110"/>
    <s v="Sinda"/>
    <n v="33.155000000000001"/>
    <n v="4.5999999999999996"/>
    <s v="No"/>
    <x v="1"/>
    <x v="0"/>
    <n v="1"/>
    <x v="1"/>
    <x v="0"/>
    <x v="2"/>
    <s v="6/Aug/2004"/>
    <n v="2207.6999999999998"/>
    <x v="1"/>
    <s v="tier - 2"/>
    <x v="2"/>
    <n v="20"/>
  </r>
  <r>
    <s v="Id2111"/>
    <s v="Rydland"/>
    <n v="31.92"/>
    <n v="5.04"/>
    <s v="No"/>
    <x v="1"/>
    <x v="0"/>
    <n v="1"/>
    <x v="1"/>
    <x v="0"/>
    <x v="2"/>
    <s v="13/Nov/2004"/>
    <n v="2205.98"/>
    <x v="1"/>
    <s v="tier - 3"/>
    <x v="2"/>
    <n v="20"/>
  </r>
  <r>
    <s v="Id2112"/>
    <s v="Vespa"/>
    <n v="30.305"/>
    <n v="5.08"/>
    <s v="No"/>
    <x v="1"/>
    <x v="0"/>
    <n v="1"/>
    <x v="1"/>
    <x v="0"/>
    <x v="2"/>
    <s v="28/Oct/2004"/>
    <n v="2203.7399999999998"/>
    <x v="1"/>
    <s v="tier - 2"/>
    <x v="2"/>
    <n v="20"/>
  </r>
  <r>
    <s v="Id2113"/>
    <s v="Meadows"/>
    <n v="30.114999999999998"/>
    <n v="4.38"/>
    <s v="No"/>
    <x v="1"/>
    <x v="0"/>
    <n v="1"/>
    <x v="1"/>
    <x v="0"/>
    <x v="2"/>
    <s v="6/Aug/2004"/>
    <n v="2203.4699999999998"/>
    <x v="1"/>
    <s v="tier - 2"/>
    <x v="2"/>
    <n v="20"/>
  </r>
  <r>
    <s v="Id2114"/>
    <s v="Toppen"/>
    <n v="24.09"/>
    <n v="4.79"/>
    <s v="No"/>
    <x v="1"/>
    <x v="0"/>
    <n v="1"/>
    <x v="1"/>
    <x v="2"/>
    <x v="2"/>
    <s v="27/Jul/2004"/>
    <n v="2201.1"/>
    <x v="1"/>
    <s v="tier - 3"/>
    <x v="0"/>
    <n v="20"/>
  </r>
  <r>
    <s v="Id2115"/>
    <s v="Ermer"/>
    <n v="28.215"/>
    <n v="4.21"/>
    <s v="No"/>
    <x v="1"/>
    <x v="0"/>
    <n v="1"/>
    <x v="1"/>
    <x v="1"/>
    <x v="2"/>
    <s v="12/Sep/2004"/>
    <n v="2200.83"/>
    <x v="1"/>
    <s v="tier - 2"/>
    <x v="2"/>
    <n v="20"/>
  </r>
  <r>
    <s v="Id2116"/>
    <s v="Dionne"/>
    <n v="26.315000000000001"/>
    <n v="5.47"/>
    <s v="No"/>
    <x v="1"/>
    <x v="0"/>
    <n v="1"/>
    <x v="1"/>
    <x v="1"/>
    <x v="2"/>
    <s v="3/Sep/2004"/>
    <n v="2198.19"/>
    <x v="1"/>
    <s v="tier - 1"/>
    <x v="8"/>
    <n v="20"/>
  </r>
  <r>
    <s v="Id2117"/>
    <s v="Stasulli"/>
    <n v="25.08"/>
    <n v="5.09"/>
    <s v="No"/>
    <x v="1"/>
    <x v="0"/>
    <n v="1"/>
    <x v="1"/>
    <x v="1"/>
    <x v="2"/>
    <s v="7/Dec/2004"/>
    <n v="2196.4699999999998"/>
    <x v="1"/>
    <s v="tier - 3"/>
    <x v="2"/>
    <n v="19"/>
  </r>
  <r>
    <s v="Id2118"/>
    <s v="Duran"/>
    <n v="15.41"/>
    <n v="5.08"/>
    <s v="No"/>
    <x v="0"/>
    <x v="0"/>
    <n v="0"/>
    <x v="1"/>
    <x v="3"/>
    <x v="2"/>
    <s v="16/Dec/1991"/>
    <n v="2193.1999999999998"/>
    <x v="1"/>
    <s v="tier - 2"/>
    <x v="1"/>
    <n v="32"/>
  </r>
  <r>
    <s v="Id2119"/>
    <s v="Klundt"/>
    <n v="23.83"/>
    <n v="5.68"/>
    <s v="No"/>
    <x v="0"/>
    <x v="0"/>
    <n v="0"/>
    <x v="1"/>
    <x v="2"/>
    <x v="2"/>
    <s v="27/Sep/1994"/>
    <n v="2170.08"/>
    <x v="1"/>
    <s v="tier - 2"/>
    <x v="0"/>
    <n v="30"/>
  </r>
  <r>
    <s v="Id2120"/>
    <s v="Waters"/>
    <n v="36"/>
    <n v="4.66"/>
    <s v="No"/>
    <x v="1"/>
    <x v="0"/>
    <n v="1"/>
    <x v="1"/>
    <x v="0"/>
    <x v="2"/>
    <s v="23/Aug/2000"/>
    <n v="2166.73"/>
    <x v="1"/>
    <s v="tier - 2"/>
    <x v="3"/>
    <n v="24"/>
  </r>
  <r>
    <s v="Id2121"/>
    <s v="Rusk"/>
    <n v="28.82"/>
    <n v="5.59"/>
    <s v="No"/>
    <x v="1"/>
    <x v="0"/>
    <n v="1"/>
    <x v="1"/>
    <x v="1"/>
    <x v="2"/>
    <s v="10/Dec/2000"/>
    <n v="2156.75"/>
    <x v="1"/>
    <s v="tier - 2"/>
    <x v="0"/>
    <n v="23"/>
  </r>
  <r>
    <s v="Id2122"/>
    <s v="Gersbach"/>
    <n v="28.05"/>
    <n v="6.2"/>
    <s v="No"/>
    <x v="1"/>
    <x v="0"/>
    <n v="1"/>
    <x v="1"/>
    <x v="1"/>
    <x v="1"/>
    <s v="29/Nov/2000"/>
    <n v="2155.6799999999998"/>
    <x v="1"/>
    <s v="tier - 3"/>
    <x v="0"/>
    <n v="23"/>
  </r>
  <r>
    <s v="Id2123"/>
    <s v="Taylor-Watson"/>
    <n v="27.1"/>
    <n v="4.45"/>
    <s v="No"/>
    <x v="1"/>
    <x v="0"/>
    <n v="1"/>
    <x v="1"/>
    <x v="1"/>
    <x v="2"/>
    <s v="22/Oct/2000"/>
    <n v="2154.36"/>
    <x v="1"/>
    <s v="tier - 2"/>
    <x v="3"/>
    <n v="24"/>
  </r>
  <r>
    <s v="Id2124"/>
    <s v="Crawford"/>
    <n v="24.3"/>
    <n v="6.1"/>
    <s v="Yes"/>
    <x v="1"/>
    <x v="0"/>
    <n v="1"/>
    <x v="1"/>
    <x v="2"/>
    <x v="1"/>
    <s v="27/Dec/2000"/>
    <n v="2150.4699999999998"/>
    <x v="1"/>
    <s v="tier - 3"/>
    <x v="3"/>
    <n v="23"/>
  </r>
  <r>
    <s v="Id2125"/>
    <s v="Levitsky"/>
    <n v="30.72"/>
    <n v="6.06"/>
    <s v="No"/>
    <x v="1"/>
    <x v="0"/>
    <n v="1"/>
    <x v="1"/>
    <x v="0"/>
    <x v="1"/>
    <s v="4/Oct/2004"/>
    <n v="2144.85"/>
    <x v="1"/>
    <s v="tier - 1"/>
    <x v="3"/>
    <n v="20"/>
  </r>
  <r>
    <s v="Id2126"/>
    <s v="Carroll"/>
    <n v="37.43"/>
    <n v="4.5599999999999996"/>
    <s v="No"/>
    <x v="0"/>
    <x v="1"/>
    <n v="1"/>
    <x v="1"/>
    <x v="0"/>
    <x v="2"/>
    <s v="19/Aug/2003"/>
    <n v="2138.0700000000002"/>
    <x v="1"/>
    <s v="tier - 1"/>
    <x v="1"/>
    <n v="21"/>
  </r>
  <r>
    <s v="Id2127"/>
    <s v="Campos"/>
    <n v="25.74"/>
    <n v="6.41"/>
    <s v="Yes"/>
    <x v="0"/>
    <x v="1"/>
    <n v="1"/>
    <x v="1"/>
    <x v="1"/>
    <x v="0"/>
    <s v="3/Sep/1997"/>
    <n v="2137.65"/>
    <x v="2"/>
    <s v="tier - 1"/>
    <x v="0"/>
    <n v="27"/>
  </r>
  <r>
    <s v="Id2128"/>
    <s v="Flajslik"/>
    <n v="36.575000000000003"/>
    <n v="5.57"/>
    <s v="No"/>
    <x v="0"/>
    <x v="1"/>
    <n v="1"/>
    <x v="1"/>
    <x v="0"/>
    <x v="2"/>
    <s v="26/Sep/2003"/>
    <n v="2136.88"/>
    <x v="1"/>
    <s v="tier - 2"/>
    <x v="1"/>
    <n v="21"/>
  </r>
  <r>
    <s v="Id2129"/>
    <s v="Chua"/>
    <n v="35.15"/>
    <n v="5.47"/>
    <s v="No"/>
    <x v="0"/>
    <x v="1"/>
    <n v="1"/>
    <x v="1"/>
    <x v="0"/>
    <x v="2"/>
    <s v="1/Sep/2003"/>
    <n v="2134.9"/>
    <x v="1"/>
    <s v="tier - 3"/>
    <x v="1"/>
    <n v="21"/>
  </r>
  <r>
    <s v="Id2130"/>
    <s v="Wiltse"/>
    <n v="32.11"/>
    <n v="4.43"/>
    <s v="No"/>
    <x v="0"/>
    <x v="1"/>
    <n v="1"/>
    <x v="1"/>
    <x v="0"/>
    <x v="2"/>
    <s v="22/Dec/2003"/>
    <n v="2130.6799999999998"/>
    <x v="1"/>
    <s v="tier - 3"/>
    <x v="1"/>
    <n v="20"/>
  </r>
  <r>
    <s v="Id2131"/>
    <s v="Fisher"/>
    <n v="30.495000000000001"/>
    <n v="4.95"/>
    <s v="No"/>
    <x v="0"/>
    <x v="1"/>
    <n v="1"/>
    <x v="1"/>
    <x v="0"/>
    <x v="2"/>
    <s v="30/Aug/2003"/>
    <n v="2128.4299999999998"/>
    <x v="1"/>
    <s v="tier - 1"/>
    <x v="1"/>
    <n v="21"/>
  </r>
  <r>
    <s v="Id2132"/>
    <s v="Wilzbacher"/>
    <n v="29.24"/>
    <n v="4.04"/>
    <s v="No"/>
    <x v="1"/>
    <x v="0"/>
    <n v="1"/>
    <x v="1"/>
    <x v="1"/>
    <x v="2"/>
    <s v="4/Nov/2004"/>
    <n v="2118.61"/>
    <x v="1"/>
    <s v="tier - 1"/>
    <x v="1"/>
    <n v="20"/>
  </r>
  <r>
    <s v="Id2133"/>
    <s v="Thayer"/>
    <n v="22.515000000000001"/>
    <n v="5.93"/>
    <s v="No"/>
    <x v="0"/>
    <x v="1"/>
    <n v="1"/>
    <x v="1"/>
    <x v="2"/>
    <x v="1"/>
    <s v="30/Sep/2003"/>
    <n v="2117.34"/>
    <x v="1"/>
    <s v="tier - 3"/>
    <x v="1"/>
    <n v="21"/>
  </r>
  <r>
    <s v="Id2134"/>
    <s v="Brosseau"/>
    <n v="15.65"/>
    <n v="4.2300000000000004"/>
    <s v="No"/>
    <x v="0"/>
    <x v="0"/>
    <n v="0"/>
    <x v="1"/>
    <x v="3"/>
    <x v="2"/>
    <s v="21/Jul/1989"/>
    <n v="2106.2600000000002"/>
    <x v="1"/>
    <s v="tier - 2"/>
    <x v="0"/>
    <n v="35"/>
  </r>
  <r>
    <s v="Id2135"/>
    <s v="Phares"/>
    <n v="27.36"/>
    <n v="5.59"/>
    <s v="Yes"/>
    <x v="0"/>
    <x v="0"/>
    <n v="0"/>
    <x v="1"/>
    <x v="1"/>
    <x v="2"/>
    <s v="28/Nov/2001"/>
    <n v="2104.11"/>
    <x v="1"/>
    <s v="tier - 1"/>
    <x v="4"/>
    <n v="22"/>
  </r>
  <r>
    <s v="Id2136"/>
    <s v="Curley"/>
    <n v="22.3"/>
    <n v="4.8899999999999997"/>
    <s v="Yes"/>
    <x v="0"/>
    <x v="0"/>
    <n v="0"/>
    <x v="1"/>
    <x v="2"/>
    <x v="2"/>
    <s v="22/Jun/2001"/>
    <n v="2103.08"/>
    <x v="2"/>
    <s v="tier - 2"/>
    <x v="3"/>
    <n v="23"/>
  </r>
  <r>
    <s v="Id2137"/>
    <s v="Johnston"/>
    <n v="26.03"/>
    <n v="5.81"/>
    <s v="Yes"/>
    <x v="0"/>
    <x v="0"/>
    <n v="0"/>
    <x v="1"/>
    <x v="1"/>
    <x v="1"/>
    <s v="14/Aug/2001"/>
    <n v="2102.2600000000002"/>
    <x v="2"/>
    <s v="tier - 2"/>
    <x v="9"/>
    <n v="23"/>
  </r>
  <r>
    <s v="Id2138"/>
    <s v="Padula"/>
    <n v="27.74"/>
    <n v="4.29"/>
    <s v="No"/>
    <x v="1"/>
    <x v="0"/>
    <n v="1"/>
    <x v="1"/>
    <x v="1"/>
    <x v="2"/>
    <s v="12/Jun/2004"/>
    <n v="2094.1"/>
    <x v="2"/>
    <s v="tier - 2"/>
    <x v="15"/>
    <n v="20"/>
  </r>
  <r>
    <s v="Id2139"/>
    <s v="Gamirov"/>
    <n v="32.11"/>
    <n v="4.03"/>
    <s v="Yes"/>
    <x v="1"/>
    <x v="0"/>
    <n v="2"/>
    <x v="1"/>
    <x v="0"/>
    <x v="2"/>
    <s v="26/Jul/2000"/>
    <n v="2055.3200000000002"/>
    <x v="2"/>
    <s v="tier - 3"/>
    <x v="1"/>
    <n v="24"/>
  </r>
  <r>
    <s v="Id2140"/>
    <s v="Briot"/>
    <n v="25.175000000000001"/>
    <n v="6.29"/>
    <s v="Yes"/>
    <x v="1"/>
    <x v="0"/>
    <n v="2"/>
    <x v="1"/>
    <x v="1"/>
    <x v="1"/>
    <s v="2/Sep/2000"/>
    <n v="2045.69"/>
    <x v="2"/>
    <s v="tier - 3"/>
    <x v="1"/>
    <n v="24"/>
  </r>
  <r>
    <s v="Id2141"/>
    <s v="De Hueck"/>
    <n v="39.49"/>
    <n v="4.4800000000000004"/>
    <s v="Yes"/>
    <x v="0"/>
    <x v="0"/>
    <n v="0"/>
    <x v="1"/>
    <x v="0"/>
    <x v="2"/>
    <s v="4/Aug/2001"/>
    <n v="2026.97"/>
    <x v="2"/>
    <s v="tier - 2"/>
    <x v="0"/>
    <n v="23"/>
  </r>
  <r>
    <s v="Id2142"/>
    <s v="Putt"/>
    <n v="34.869999999999997"/>
    <n v="5.51"/>
    <s v="Yes"/>
    <x v="0"/>
    <x v="0"/>
    <n v="0"/>
    <x v="1"/>
    <x v="0"/>
    <x v="2"/>
    <s v="6/Sep/2001"/>
    <n v="2020.55"/>
    <x v="2"/>
    <s v="tier - 2"/>
    <x v="0"/>
    <n v="23"/>
  </r>
  <r>
    <s v="Id2143"/>
    <s v="Deiman"/>
    <n v="34.6"/>
    <n v="4.5"/>
    <s v="Yes"/>
    <x v="0"/>
    <x v="0"/>
    <n v="0"/>
    <x v="1"/>
    <x v="0"/>
    <x v="2"/>
    <s v="1/Jul/2001"/>
    <n v="2020.18"/>
    <x v="2"/>
    <s v="tier - 1"/>
    <x v="3"/>
    <n v="23"/>
  </r>
  <r>
    <s v="Id2144"/>
    <s v="Bonanni"/>
    <n v="25.8"/>
    <n v="6.29"/>
    <s v="Yes"/>
    <x v="0"/>
    <x v="0"/>
    <n v="0"/>
    <x v="1"/>
    <x v="1"/>
    <x v="1"/>
    <s v="14/Aug/2001"/>
    <n v="2007.95"/>
    <x v="2"/>
    <s v="tier - 2"/>
    <x v="3"/>
    <n v="23"/>
  </r>
  <r>
    <s v="Id2145"/>
    <s v="Stein"/>
    <n v="35.86"/>
    <n v="4.33"/>
    <s v="No"/>
    <x v="0"/>
    <x v="0"/>
    <n v="1"/>
    <x v="1"/>
    <x v="0"/>
    <x v="2"/>
    <s v="14/Sep/1998"/>
    <n v="1986.93"/>
    <x v="2"/>
    <s v="tier - 2"/>
    <x v="0"/>
    <n v="26"/>
  </r>
  <r>
    <s v="Id2146"/>
    <s v="Laumann"/>
    <n v="40.47"/>
    <n v="11.15"/>
    <s v="No"/>
    <x v="0"/>
    <x v="0"/>
    <n v="0"/>
    <x v="1"/>
    <x v="0"/>
    <x v="0"/>
    <s v="29/Sep/2002"/>
    <n v="1984.45"/>
    <x v="2"/>
    <s v="tier - 3"/>
    <x v="4"/>
    <n v="22"/>
  </r>
  <r>
    <s v="Id2147"/>
    <s v="Galaviz"/>
    <n v="32.01"/>
    <n v="6.45"/>
    <s v="No"/>
    <x v="0"/>
    <x v="0"/>
    <n v="1"/>
    <x v="1"/>
    <x v="0"/>
    <x v="0"/>
    <s v="29/Dec/1998"/>
    <n v="1981.58"/>
    <x v="2"/>
    <s v="tier - 1"/>
    <x v="0"/>
    <n v="25"/>
  </r>
  <r>
    <s v="Id2148"/>
    <s v="Piper"/>
    <n v="33"/>
    <n v="9.27"/>
    <s v="No"/>
    <x v="0"/>
    <x v="0"/>
    <n v="0"/>
    <x v="1"/>
    <x v="0"/>
    <x v="0"/>
    <s v="16/Jul/2002"/>
    <n v="1980.07"/>
    <x v="2"/>
    <s v="tier - 3"/>
    <x v="3"/>
    <n v="22"/>
  </r>
  <r>
    <s v="Id2149"/>
    <s v="Cantini"/>
    <n v="29.3"/>
    <n v="6.15"/>
    <s v="No"/>
    <x v="0"/>
    <x v="0"/>
    <n v="1"/>
    <x v="1"/>
    <x v="1"/>
    <x v="1"/>
    <s v="29/Sep/1998"/>
    <n v="1977.82"/>
    <x v="2"/>
    <s v="tier - 1"/>
    <x v="3"/>
    <n v="26"/>
  </r>
  <r>
    <s v="Id2150"/>
    <s v="Hartman"/>
    <n v="25.8"/>
    <n v="4.13"/>
    <s v="No"/>
    <x v="0"/>
    <x v="0"/>
    <n v="1"/>
    <x v="1"/>
    <x v="1"/>
    <x v="2"/>
    <s v="5/Oct/1998"/>
    <n v="1972.95"/>
    <x v="2"/>
    <s v="tier - 1"/>
    <x v="3"/>
    <n v="26"/>
  </r>
  <r>
    <s v="Id2151"/>
    <s v="Werhane"/>
    <n v="23.4"/>
    <n v="4.24"/>
    <s v="No"/>
    <x v="0"/>
    <x v="0"/>
    <n v="1"/>
    <x v="1"/>
    <x v="2"/>
    <x v="2"/>
    <s v="28/Sep/1998"/>
    <n v="1969.61"/>
    <x v="2"/>
    <s v="tier - 3"/>
    <x v="3"/>
    <n v="26"/>
  </r>
  <r>
    <s v="Id2152"/>
    <s v="Davies"/>
    <n v="27.93"/>
    <n v="9.8800000000000008"/>
    <s v="No"/>
    <x v="0"/>
    <x v="0"/>
    <n v="0"/>
    <x v="1"/>
    <x v="1"/>
    <x v="0"/>
    <s v="29/Jul/2002"/>
    <n v="1967.02"/>
    <x v="2"/>
    <s v="tier - 2"/>
    <x v="4"/>
    <n v="22"/>
  </r>
  <r>
    <s v="Id2153"/>
    <s v="Hummel"/>
    <n v="22"/>
    <n v="9.5"/>
    <s v="No"/>
    <x v="0"/>
    <x v="0"/>
    <n v="0"/>
    <x v="1"/>
    <x v="2"/>
    <x v="0"/>
    <s v="7/Sep/2002"/>
    <n v="1964.78"/>
    <x v="2"/>
    <s v="tier - 1"/>
    <x v="3"/>
    <n v="22"/>
  </r>
  <r>
    <s v="Id2154"/>
    <s v="Lutz"/>
    <n v="36.86"/>
    <n v="4.97"/>
    <s v="Yes"/>
    <x v="0"/>
    <x v="0"/>
    <n v="0"/>
    <x v="1"/>
    <x v="0"/>
    <x v="2"/>
    <s v="9/Dec/2001"/>
    <n v="1917.32"/>
    <x v="2"/>
    <s v="tier - 2"/>
    <x v="1"/>
    <n v="22"/>
  </r>
  <r>
    <s v="Id2155"/>
    <s v="Waters"/>
    <n v="31.254999999999999"/>
    <n v="5.49"/>
    <s v="Yes"/>
    <x v="0"/>
    <x v="0"/>
    <n v="0"/>
    <x v="1"/>
    <x v="0"/>
    <x v="2"/>
    <s v="3/Aug/2001"/>
    <n v="1909.53"/>
    <x v="2"/>
    <s v="tier - 3"/>
    <x v="1"/>
    <n v="23"/>
  </r>
  <r>
    <s v="Id2156"/>
    <s v="Viglienzoni"/>
    <n v="23.06"/>
    <n v="4.47"/>
    <s v="No"/>
    <x v="0"/>
    <x v="0"/>
    <n v="0"/>
    <x v="1"/>
    <x v="2"/>
    <x v="2"/>
    <s v="6/Oct/1994"/>
    <n v="1908.9"/>
    <x v="2"/>
    <s v="tier - 3"/>
    <x v="0"/>
    <n v="30"/>
  </r>
  <r>
    <s v="Id2157"/>
    <s v="Rathbun"/>
    <n v="28.975000000000001"/>
    <n v="4.34"/>
    <s v="Yes"/>
    <x v="0"/>
    <x v="0"/>
    <n v="0"/>
    <x v="1"/>
    <x v="1"/>
    <x v="2"/>
    <s v="10/Aug/2001"/>
    <n v="1906.36"/>
    <x v="2"/>
    <s v="tier - 1"/>
    <x v="1"/>
    <n v="23"/>
  </r>
  <r>
    <s v="Id2158"/>
    <s v="crane"/>
    <n v="33.299999999999997"/>
    <n v="9.49"/>
    <s v="No"/>
    <x v="0"/>
    <x v="0"/>
    <n v="0"/>
    <x v="1"/>
    <x v="0"/>
    <x v="0"/>
    <s v="21/Aug/2002"/>
    <n v="1880.49"/>
    <x v="2"/>
    <s v="tier - 1"/>
    <x v="3"/>
    <n v="22"/>
  </r>
  <r>
    <s v="Id2159"/>
    <s v="Conant"/>
    <n v="33"/>
    <n v="10.16"/>
    <s v="No"/>
    <x v="0"/>
    <x v="0"/>
    <n v="0"/>
    <x v="1"/>
    <x v="0"/>
    <x v="0"/>
    <s v="29/Aug/2002"/>
    <n v="1880.07"/>
    <x v="2"/>
    <s v="tier - 2"/>
    <x v="0"/>
    <n v="22"/>
  </r>
  <r>
    <s v="Id2160"/>
    <s v="Huyser-Wierenga"/>
    <n v="31.46"/>
    <n v="11.19"/>
    <s v="No"/>
    <x v="0"/>
    <x v="0"/>
    <n v="0"/>
    <x v="1"/>
    <x v="0"/>
    <x v="0"/>
    <s v="29/Oct/2002"/>
    <n v="1877.93"/>
    <x v="2"/>
    <s v="tier - 1"/>
    <x v="0"/>
    <n v="22"/>
  </r>
  <r>
    <s v="Id2161"/>
    <s v="Natalini"/>
    <n v="29.6"/>
    <n v="11.03"/>
    <s v="No"/>
    <x v="0"/>
    <x v="0"/>
    <n v="0"/>
    <x v="1"/>
    <x v="1"/>
    <x v="0"/>
    <s v="22/Sep/2002"/>
    <n v="1875.34"/>
    <x v="2"/>
    <s v="tier - 2"/>
    <x v="3"/>
    <n v="22"/>
  </r>
  <r>
    <s v="Id2162"/>
    <s v="Robbins"/>
    <n v="22.05"/>
    <n v="4.43"/>
    <s v="Yes"/>
    <x v="0"/>
    <x v="0"/>
    <n v="0"/>
    <x v="1"/>
    <x v="2"/>
    <x v="2"/>
    <s v="2/Jul/1996"/>
    <n v="1865.98"/>
    <x v="2"/>
    <s v="tier - 3"/>
    <x v="1"/>
    <n v="28"/>
  </r>
  <r>
    <s v="Id2163"/>
    <s v="Stanislav"/>
    <n v="27.06"/>
    <n v="6.14"/>
    <s v="No"/>
    <x v="1"/>
    <x v="0"/>
    <n v="1"/>
    <x v="1"/>
    <x v="1"/>
    <x v="1"/>
    <s v="27/Dec/2004"/>
    <n v="1863.45"/>
    <x v="2"/>
    <s v="tier - 1"/>
    <x v="15"/>
    <n v="19"/>
  </r>
  <r>
    <s v="Id2164"/>
    <s v="Meyer"/>
    <n v="20.49"/>
    <n v="4.87"/>
    <s v="No"/>
    <x v="0"/>
    <x v="0"/>
    <n v="0"/>
    <x v="1"/>
    <x v="2"/>
    <x v="2"/>
    <s v="6/Dec/1994"/>
    <n v="1850.55"/>
    <x v="2"/>
    <s v="tier - 2"/>
    <x v="1"/>
    <n v="29"/>
  </r>
  <r>
    <s v="Id2165"/>
    <s v="Mears"/>
    <n v="28.4"/>
    <n v="4.3"/>
    <s v="No"/>
    <x v="0"/>
    <x v="1"/>
    <n v="1"/>
    <x v="1"/>
    <x v="1"/>
    <x v="2"/>
    <s v="20/Jul/2003"/>
    <n v="1842.52"/>
    <x v="2"/>
    <s v="tier - 2"/>
    <x v="3"/>
    <n v="21"/>
  </r>
  <r>
    <s v="Id2166"/>
    <s v="Neill"/>
    <n v="41.91"/>
    <n v="6.19"/>
    <s v="No"/>
    <x v="0"/>
    <x v="0"/>
    <n v="0"/>
    <x v="1"/>
    <x v="0"/>
    <x v="1"/>
    <s v="12/Dec/1999"/>
    <n v="1837.28"/>
    <x v="2"/>
    <s v="tier - 2"/>
    <x v="0"/>
    <n v="24"/>
  </r>
  <r>
    <s v="Id2167"/>
    <s v="Tola"/>
    <n v="24.6"/>
    <n v="6.19"/>
    <s v="No"/>
    <x v="0"/>
    <x v="1"/>
    <n v="1"/>
    <x v="1"/>
    <x v="2"/>
    <x v="1"/>
    <s v="4/Aug/2003"/>
    <n v="1837.24"/>
    <x v="2"/>
    <s v="tier - 2"/>
    <x v="3"/>
    <n v="21"/>
  </r>
  <r>
    <s v="Id2168"/>
    <s v="Briskman"/>
    <n v="20.9"/>
    <n v="5.12"/>
    <s v="No"/>
    <x v="0"/>
    <x v="1"/>
    <n v="1"/>
    <x v="1"/>
    <x v="2"/>
    <x v="2"/>
    <s v="11/Aug/2003"/>
    <n v="1832.09"/>
    <x v="2"/>
    <s v="tier - 3"/>
    <x v="3"/>
    <n v="21"/>
  </r>
  <r>
    <s v="Id2169"/>
    <s v="Ritzenhein"/>
    <n v="34.4"/>
    <n v="4.04"/>
    <s v="No"/>
    <x v="0"/>
    <x v="0"/>
    <n v="0"/>
    <x v="1"/>
    <x v="0"/>
    <x v="2"/>
    <s v="1/Oct/1999"/>
    <n v="1826.84"/>
    <x v="2"/>
    <s v="tier - 2"/>
    <x v="3"/>
    <n v="25"/>
  </r>
  <r>
    <s v="Id2170"/>
    <s v="Malkowski"/>
    <n v="32.56"/>
    <n v="5.36"/>
    <s v="No"/>
    <x v="0"/>
    <x v="0"/>
    <n v="0"/>
    <x v="1"/>
    <x v="0"/>
    <x v="2"/>
    <s v="17/Nov/1999"/>
    <n v="1824.29"/>
    <x v="2"/>
    <s v="tier - 3"/>
    <x v="0"/>
    <n v="24"/>
  </r>
  <r>
    <s v="Id2171"/>
    <s v="Andreyko"/>
    <n v="27.98"/>
    <n v="4.38"/>
    <s v="No"/>
    <x v="1"/>
    <x v="0"/>
    <n v="1"/>
    <x v="1"/>
    <x v="1"/>
    <x v="2"/>
    <s v="19/Aug/2004"/>
    <n v="1822.54"/>
    <x v="2"/>
    <s v="tier - 1"/>
    <x v="1"/>
    <n v="20"/>
  </r>
  <r>
    <s v="Id2172"/>
    <s v="Landry"/>
    <n v="26.51"/>
    <n v="4.58"/>
    <s v="No"/>
    <x v="0"/>
    <x v="0"/>
    <n v="0"/>
    <x v="1"/>
    <x v="1"/>
    <x v="2"/>
    <s v="25/Sep/1999"/>
    <n v="1815.88"/>
    <x v="2"/>
    <s v="tier - 3"/>
    <x v="0"/>
    <n v="25"/>
  </r>
  <r>
    <s v="Id2173"/>
    <s v="Lozier"/>
    <n v="29.734999999999999"/>
    <n v="11.92"/>
    <s v="No"/>
    <x v="0"/>
    <x v="0"/>
    <n v="0"/>
    <x v="1"/>
    <x v="1"/>
    <x v="0"/>
    <s v="13/Dec/2002"/>
    <n v="1769.53"/>
    <x v="2"/>
    <s v="tier - 3"/>
    <x v="1"/>
    <n v="21"/>
  </r>
  <r>
    <s v="Id2174"/>
    <s v="O'Brien"/>
    <n v="40.5"/>
    <n v="5.4"/>
    <s v="No"/>
    <x v="0"/>
    <x v="1"/>
    <n v="1"/>
    <x v="1"/>
    <x v="0"/>
    <x v="2"/>
    <s v="19/Nov/2003"/>
    <n v="1759.34"/>
    <x v="2"/>
    <s v="tier - 1"/>
    <x v="3"/>
    <n v="20"/>
  </r>
  <r>
    <s v="Id2175"/>
    <s v="Rodas"/>
    <n v="25.64"/>
    <n v="4.76"/>
    <s v="No"/>
    <x v="0"/>
    <x v="0"/>
    <n v="1"/>
    <x v="1"/>
    <x v="1"/>
    <x v="2"/>
    <s v="7/Oct/1998"/>
    <n v="1756.6"/>
    <x v="2"/>
    <s v="tier - 3"/>
    <x v="0"/>
    <n v="26"/>
  </r>
  <r>
    <s v="Id2176"/>
    <s v="O'Connor"/>
    <n v="32.9"/>
    <n v="4.78"/>
    <s v="No"/>
    <x v="0"/>
    <x v="1"/>
    <n v="1"/>
    <x v="1"/>
    <x v="0"/>
    <x v="2"/>
    <s v="26/Sep/2003"/>
    <n v="1748.77"/>
    <x v="2"/>
    <s v="tier - 1"/>
    <x v="3"/>
    <n v="21"/>
  </r>
  <r>
    <s v="Id2177"/>
    <s v="White"/>
    <n v="29.8"/>
    <n v="4.26"/>
    <s v="No"/>
    <x v="0"/>
    <x v="1"/>
    <n v="1"/>
    <x v="1"/>
    <x v="1"/>
    <x v="2"/>
    <s v="28/Jul/2003"/>
    <n v="1744.47"/>
    <x v="2"/>
    <s v="tier - 1"/>
    <x v="3"/>
    <n v="21"/>
  </r>
  <r>
    <s v="Id2178"/>
    <s v="Davenport"/>
    <n v="28.9"/>
    <n v="5.85"/>
    <s v="No"/>
    <x v="0"/>
    <x v="1"/>
    <n v="1"/>
    <x v="1"/>
    <x v="1"/>
    <x v="1"/>
    <s v="25/Jul/2003"/>
    <n v="1743.21"/>
    <x v="2"/>
    <s v="tier - 1"/>
    <x v="3"/>
    <n v="21"/>
  </r>
  <r>
    <s v="Id2179"/>
    <s v="Karmen"/>
    <n v="24.7"/>
    <n v="5.32"/>
    <s v="No"/>
    <x v="0"/>
    <x v="1"/>
    <n v="1"/>
    <x v="1"/>
    <x v="2"/>
    <x v="2"/>
    <s v="14/Nov/2003"/>
    <n v="1737.38"/>
    <x v="2"/>
    <s v="tier - 2"/>
    <x v="3"/>
    <n v="20"/>
  </r>
  <r>
    <s v="Id2180"/>
    <s v="Miller"/>
    <n v="20.6"/>
    <n v="5.14"/>
    <s v="No"/>
    <x v="0"/>
    <x v="1"/>
    <n v="1"/>
    <x v="1"/>
    <x v="2"/>
    <x v="2"/>
    <s v="9/Nov/2003"/>
    <n v="1731.68"/>
    <x v="2"/>
    <s v="tier - 2"/>
    <x v="3"/>
    <n v="21"/>
  </r>
  <r>
    <s v="Id2181"/>
    <s v="Lippmann"/>
    <n v="18.600000000000001"/>
    <n v="5"/>
    <s v="No"/>
    <x v="0"/>
    <x v="1"/>
    <n v="1"/>
    <x v="1"/>
    <x v="2"/>
    <x v="2"/>
    <s v="1/Sep/2003"/>
    <n v="1728.9"/>
    <x v="2"/>
    <s v="tier - 2"/>
    <x v="3"/>
    <n v="21"/>
  </r>
  <r>
    <s v="Id2182"/>
    <s v="Klehm"/>
    <n v="17.8"/>
    <n v="4.55"/>
    <s v="No"/>
    <x v="0"/>
    <x v="1"/>
    <n v="1"/>
    <x v="1"/>
    <x v="3"/>
    <x v="2"/>
    <s v="21/Nov/2003"/>
    <n v="1727.79"/>
    <x v="2"/>
    <s v="tier - 3"/>
    <x v="3"/>
    <n v="20"/>
  </r>
  <r>
    <s v="Id2183"/>
    <s v="Murphy"/>
    <n v="35.200000000000003"/>
    <n v="5.97"/>
    <s v="No"/>
    <x v="1"/>
    <x v="0"/>
    <n v="1"/>
    <x v="1"/>
    <x v="0"/>
    <x v="1"/>
    <s v="9/Sep/2004"/>
    <n v="1727.54"/>
    <x v="2"/>
    <s v="tier - 1"/>
    <x v="0"/>
    <n v="20"/>
  </r>
  <r>
    <s v="Id2184"/>
    <s v="Desisa"/>
    <n v="33.770000000000003"/>
    <n v="4.0199999999999996"/>
    <s v="No"/>
    <x v="1"/>
    <x v="0"/>
    <n v="1"/>
    <x v="1"/>
    <x v="0"/>
    <x v="2"/>
    <s v="21/Oct/2004"/>
    <n v="1725.55"/>
    <x v="2"/>
    <s v="tier - 2"/>
    <x v="0"/>
    <n v="20"/>
  </r>
  <r>
    <s v="Id2185"/>
    <s v="Brooks"/>
    <n v="30.03"/>
    <n v="4.04"/>
    <s v="No"/>
    <x v="1"/>
    <x v="0"/>
    <n v="1"/>
    <x v="1"/>
    <x v="0"/>
    <x v="2"/>
    <s v="11/Sep/2004"/>
    <n v="1720.35"/>
    <x v="2"/>
    <s v="tier - 3"/>
    <x v="0"/>
    <n v="20"/>
  </r>
  <r>
    <s v="Id2186"/>
    <s v="Stone"/>
    <n v="29.37"/>
    <n v="5.54"/>
    <s v="No"/>
    <x v="1"/>
    <x v="0"/>
    <n v="1"/>
    <x v="1"/>
    <x v="1"/>
    <x v="2"/>
    <s v="10/Jun/2004"/>
    <n v="1719.44"/>
    <x v="2"/>
    <s v="tier - 3"/>
    <x v="0"/>
    <n v="20"/>
  </r>
  <r>
    <s v="Id2187"/>
    <s v="Weispfennig"/>
    <n v="28.5"/>
    <n v="4.03"/>
    <s v="No"/>
    <x v="1"/>
    <x v="0"/>
    <n v="1"/>
    <x v="1"/>
    <x v="1"/>
    <x v="2"/>
    <s v="21/Sep/2004"/>
    <n v="1712.23"/>
    <x v="2"/>
    <s v="tier - 1"/>
    <x v="4"/>
    <n v="20"/>
  </r>
  <r>
    <s v="Id2188"/>
    <s v="Sorrell"/>
    <n v="23.32"/>
    <n v="5.62"/>
    <s v="No"/>
    <x v="1"/>
    <x v="0"/>
    <n v="1"/>
    <x v="1"/>
    <x v="2"/>
    <x v="2"/>
    <s v="19/Sep/2004"/>
    <n v="1711.03"/>
    <x v="2"/>
    <s v="tier - 3"/>
    <x v="0"/>
    <n v="20"/>
  </r>
  <r>
    <s v="Id2189"/>
    <s v="Morris"/>
    <n v="26.125"/>
    <n v="5.27"/>
    <s v="No"/>
    <x v="1"/>
    <x v="0"/>
    <n v="1"/>
    <x v="1"/>
    <x v="1"/>
    <x v="2"/>
    <s v="12/Dec/2004"/>
    <n v="1708.93"/>
    <x v="2"/>
    <s v="tier - 1"/>
    <x v="9"/>
    <n v="19"/>
  </r>
  <r>
    <s v="Id2190"/>
    <s v="Marek"/>
    <n v="25.46"/>
    <n v="5.18"/>
    <s v="No"/>
    <x v="1"/>
    <x v="0"/>
    <n v="1"/>
    <x v="1"/>
    <x v="1"/>
    <x v="2"/>
    <s v="17/Oct/2004"/>
    <n v="1708"/>
    <x v="2"/>
    <s v="tier - 2"/>
    <x v="4"/>
    <n v="20"/>
  </r>
  <r>
    <s v="Id2191"/>
    <s v="Armstrong"/>
    <n v="23.75"/>
    <n v="5.27"/>
    <s v="No"/>
    <x v="1"/>
    <x v="0"/>
    <n v="1"/>
    <x v="1"/>
    <x v="2"/>
    <x v="2"/>
    <s v="6/Dec/2004"/>
    <n v="1705.62"/>
    <x v="1"/>
    <s v="tier - 2"/>
    <x v="5"/>
    <n v="19"/>
  </r>
  <r>
    <s v="Id2192"/>
    <s v="Werner"/>
    <n v="23.085000000000001"/>
    <n v="5.62"/>
    <s v="No"/>
    <x v="1"/>
    <x v="0"/>
    <n v="1"/>
    <x v="1"/>
    <x v="2"/>
    <x v="2"/>
    <s v="14/Dec/2004"/>
    <n v="1704.7"/>
    <x v="1"/>
    <s v="tier - 3"/>
    <x v="11"/>
    <n v="19"/>
  </r>
  <r>
    <s v="Id2193"/>
    <s v="Gries"/>
    <n v="22.99"/>
    <n v="5.0599999999999996"/>
    <s v="No"/>
    <x v="1"/>
    <x v="0"/>
    <n v="1"/>
    <x v="1"/>
    <x v="2"/>
    <x v="2"/>
    <s v="7/Nov/2004"/>
    <n v="1704.57"/>
    <x v="1"/>
    <s v="tier - 1"/>
    <x v="4"/>
    <n v="20"/>
  </r>
  <r>
    <s v="Id2194"/>
    <s v="Mills"/>
    <n v="21.47"/>
    <n v="4.6900000000000004"/>
    <s v="No"/>
    <x v="1"/>
    <x v="0"/>
    <n v="1"/>
    <x v="1"/>
    <x v="2"/>
    <x v="2"/>
    <s v="10/Dec/2004"/>
    <n v="1702.46"/>
    <x v="1"/>
    <s v="tier - 3"/>
    <x v="9"/>
    <n v="19"/>
  </r>
  <r>
    <s v="Id2195"/>
    <s v="Penny"/>
    <n v="15.96"/>
    <n v="5.44"/>
    <s v="No"/>
    <x v="1"/>
    <x v="0"/>
    <n v="1"/>
    <x v="1"/>
    <x v="3"/>
    <x v="2"/>
    <s v="17/Nov/2004"/>
    <n v="1694.8"/>
    <x v="1"/>
    <s v="tier - 2"/>
    <x v="5"/>
    <n v="19"/>
  </r>
  <r>
    <s v="Id2196"/>
    <s v="Hicks"/>
    <n v="39.5"/>
    <n v="5.05"/>
    <s v="No"/>
    <x v="1"/>
    <x v="0"/>
    <n v="1"/>
    <x v="1"/>
    <x v="0"/>
    <x v="2"/>
    <s v="21/Oct/2000"/>
    <n v="1682.6"/>
    <x v="1"/>
    <s v="tier - 2"/>
    <x v="3"/>
    <n v="24"/>
  </r>
  <r>
    <s v="Id2197"/>
    <s v="Masayesva"/>
    <n v="33.770000000000003"/>
    <n v="6"/>
    <s v="No"/>
    <x v="1"/>
    <x v="0"/>
    <n v="1"/>
    <x v="1"/>
    <x v="0"/>
    <x v="1"/>
    <s v="10/Jun/2000"/>
    <n v="1674.63"/>
    <x v="1"/>
    <s v="tier - 2"/>
    <x v="0"/>
    <n v="24"/>
  </r>
  <r>
    <s v="Id2198"/>
    <s v="Paavola"/>
    <n v="26.84"/>
    <n v="5.99"/>
    <s v="Yes"/>
    <x v="1"/>
    <x v="0"/>
    <n v="1"/>
    <x v="1"/>
    <x v="1"/>
    <x v="1"/>
    <s v="23/Oct/2000"/>
    <n v="1665"/>
    <x v="1"/>
    <s v="tier - 2"/>
    <x v="0"/>
    <n v="24"/>
  </r>
  <r>
    <s v="Id2199"/>
    <s v="Gehlsen"/>
    <n v="35.53"/>
    <n v="4.3600000000000003"/>
    <s v="No"/>
    <x v="0"/>
    <x v="1"/>
    <n v="1"/>
    <x v="1"/>
    <x v="0"/>
    <x v="2"/>
    <s v="30/Dec/2003"/>
    <n v="1646.43"/>
    <x v="1"/>
    <s v="tier - 1"/>
    <x v="1"/>
    <n v="20"/>
  </r>
  <r>
    <s v="Id2200"/>
    <s v="Roche"/>
    <n v="30.59"/>
    <n v="4.41"/>
    <s v="No"/>
    <x v="0"/>
    <x v="1"/>
    <n v="1"/>
    <x v="1"/>
    <x v="0"/>
    <x v="2"/>
    <s v="21/Aug/2003"/>
    <n v="1639.56"/>
    <x v="1"/>
    <s v="tier - 2"/>
    <x v="1"/>
    <n v="21"/>
  </r>
  <r>
    <s v="Id2201"/>
    <s v="Hearn"/>
    <n v="30.59"/>
    <n v="4.17"/>
    <s v="No"/>
    <x v="0"/>
    <x v="1"/>
    <n v="1"/>
    <x v="1"/>
    <x v="0"/>
    <x v="2"/>
    <s v="16/Sep/2003"/>
    <n v="1639.56"/>
    <x v="1"/>
    <s v="tier - 2"/>
    <x v="1"/>
    <n v="21"/>
  </r>
  <r>
    <s v="Id2202"/>
    <s v="Dimson"/>
    <n v="27.835000000000001"/>
    <n v="4.4400000000000004"/>
    <s v="No"/>
    <x v="0"/>
    <x v="1"/>
    <n v="1"/>
    <x v="1"/>
    <x v="1"/>
    <x v="2"/>
    <s v="30/Dec/2003"/>
    <n v="1635.73"/>
    <x v="1"/>
    <s v="tier - 3"/>
    <x v="1"/>
    <n v="20"/>
  </r>
  <r>
    <s v="Id2203"/>
    <s v="Slason"/>
    <n v="40.26"/>
    <n v="5.52"/>
    <s v="No"/>
    <x v="1"/>
    <x v="0"/>
    <n v="1"/>
    <x v="1"/>
    <x v="0"/>
    <x v="2"/>
    <s v="13/Jun/2004"/>
    <n v="1634.57"/>
    <x v="1"/>
    <s v="tier - 2"/>
    <x v="0"/>
    <n v="20"/>
  </r>
  <r>
    <s v="Id2204"/>
    <s v="Gibson"/>
    <n v="39.82"/>
    <n v="6.01"/>
    <s v="No"/>
    <x v="1"/>
    <x v="0"/>
    <n v="1"/>
    <x v="1"/>
    <x v="0"/>
    <x v="1"/>
    <s v="8/Aug/2004"/>
    <n v="1633.96"/>
    <x v="1"/>
    <s v="tier - 1"/>
    <x v="0"/>
    <n v="20"/>
  </r>
  <r>
    <s v="Id2205"/>
    <s v="Erdos"/>
    <n v="39.159999999999997"/>
    <n v="5.81"/>
    <s v="No"/>
    <x v="1"/>
    <x v="0"/>
    <n v="1"/>
    <x v="1"/>
    <x v="0"/>
    <x v="1"/>
    <s v="13/Dec/2004"/>
    <n v="1633.04"/>
    <x v="1"/>
    <s v="tier - 2"/>
    <x v="0"/>
    <n v="19"/>
  </r>
  <r>
    <s v="Id2206"/>
    <s v="Cushman"/>
    <n v="25.555"/>
    <n v="4.37"/>
    <s v="No"/>
    <x v="0"/>
    <x v="1"/>
    <n v="1"/>
    <x v="1"/>
    <x v="1"/>
    <x v="2"/>
    <s v="16/Sep/2003"/>
    <n v="1632.56"/>
    <x v="1"/>
    <s v="tier - 2"/>
    <x v="1"/>
    <n v="21"/>
  </r>
  <r>
    <s v="Id2207"/>
    <s v="Hammel"/>
    <n v="25.175000000000001"/>
    <n v="5.74"/>
    <s v="No"/>
    <x v="0"/>
    <x v="1"/>
    <n v="1"/>
    <x v="1"/>
    <x v="1"/>
    <x v="1"/>
    <s v="3/Oct/2003"/>
    <n v="1632.04"/>
    <x v="1"/>
    <s v="tier - 2"/>
    <x v="1"/>
    <n v="21"/>
  </r>
  <r>
    <s v="Id2208"/>
    <s v="Ytterstad"/>
    <n v="38.28"/>
    <n v="5.39"/>
    <s v="No"/>
    <x v="1"/>
    <x v="0"/>
    <n v="1"/>
    <x v="1"/>
    <x v="0"/>
    <x v="2"/>
    <s v="9/Jul/2004"/>
    <n v="1631.82"/>
    <x v="1"/>
    <s v="tier - 1"/>
    <x v="0"/>
    <n v="20"/>
  </r>
  <r>
    <s v="Id2209"/>
    <s v="Prince"/>
    <n v="38.17"/>
    <n v="4.07"/>
    <s v="No"/>
    <x v="1"/>
    <x v="0"/>
    <n v="1"/>
    <x v="1"/>
    <x v="0"/>
    <x v="2"/>
    <s v="5/Dec/2004"/>
    <n v="1631.67"/>
    <x v="1"/>
    <s v="tier - 3"/>
    <x v="0"/>
    <n v="19"/>
  </r>
  <r>
    <s v="Id2210"/>
    <s v="Freeman"/>
    <n v="36.85"/>
    <n v="5.49"/>
    <s v="No"/>
    <x v="1"/>
    <x v="0"/>
    <n v="1"/>
    <x v="1"/>
    <x v="0"/>
    <x v="2"/>
    <s v="4/Oct/2004"/>
    <n v="1629.83"/>
    <x v="1"/>
    <s v="tier - 2"/>
    <x v="0"/>
    <n v="20"/>
  </r>
  <r>
    <s v="Id2211"/>
    <s v="Petrulak"/>
    <n v="22.61"/>
    <n v="5.68"/>
    <s v="No"/>
    <x v="0"/>
    <x v="1"/>
    <n v="1"/>
    <x v="1"/>
    <x v="2"/>
    <x v="2"/>
    <s v="17/Jul/2003"/>
    <n v="1628.47"/>
    <x v="1"/>
    <s v="tier - 1"/>
    <x v="1"/>
    <n v="21"/>
  </r>
  <r>
    <s v="Id2212"/>
    <s v="Lloyd"/>
    <n v="21.754999999999999"/>
    <n v="6.09"/>
    <s v="No"/>
    <x v="0"/>
    <x v="1"/>
    <n v="1"/>
    <x v="1"/>
    <x v="2"/>
    <x v="1"/>
    <s v="4/Dec/2003"/>
    <n v="1627.28"/>
    <x v="1"/>
    <s v="tier - 2"/>
    <x v="1"/>
    <n v="20"/>
  </r>
  <r>
    <s v="Id2213"/>
    <s v="Zablocki"/>
    <n v="20.425000000000001"/>
    <n v="5.53"/>
    <s v="No"/>
    <x v="0"/>
    <x v="1"/>
    <n v="1"/>
    <x v="1"/>
    <x v="2"/>
    <x v="2"/>
    <s v="9/Sep/2003"/>
    <n v="1625.43"/>
    <x v="1"/>
    <s v="tier - 3"/>
    <x v="1"/>
    <n v="21"/>
  </r>
  <r>
    <s v="Id2214"/>
    <s v="Van Meter"/>
    <n v="31.35"/>
    <n v="4.28"/>
    <s v="No"/>
    <x v="1"/>
    <x v="0"/>
    <n v="1"/>
    <x v="1"/>
    <x v="0"/>
    <x v="2"/>
    <s v="25/Jul/2004"/>
    <n v="1622.19"/>
    <x v="1"/>
    <s v="tier - 1"/>
    <x v="0"/>
    <n v="20"/>
  </r>
  <r>
    <s v="Id2215"/>
    <s v="Babay"/>
    <n v="31.13"/>
    <n v="6.01"/>
    <s v="No"/>
    <x v="1"/>
    <x v="0"/>
    <n v="1"/>
    <x v="1"/>
    <x v="0"/>
    <x v="1"/>
    <s v="21/Aug/2004"/>
    <n v="1621.88"/>
    <x v="1"/>
    <s v="tier - 2"/>
    <x v="0"/>
    <n v="20"/>
  </r>
  <r>
    <s v="Id2216"/>
    <s v="Taylor"/>
    <n v="17.48"/>
    <n v="4.59"/>
    <s v="No"/>
    <x v="0"/>
    <x v="1"/>
    <n v="1"/>
    <x v="1"/>
    <x v="3"/>
    <x v="2"/>
    <s v="14/Sep/2003"/>
    <n v="1621.34"/>
    <x v="1"/>
    <s v="tier - 2"/>
    <x v="1"/>
    <n v="21"/>
  </r>
  <r>
    <s v="Id2217"/>
    <s v="Smith"/>
    <n v="22.57"/>
    <n v="5.8"/>
    <s v="Yes"/>
    <x v="0"/>
    <x v="0"/>
    <n v="1"/>
    <x v="1"/>
    <x v="2"/>
    <x v="1"/>
    <s v="5/Aug/1995"/>
    <n v="1617.16"/>
    <x v="1"/>
    <s v="tier - 1"/>
    <x v="0"/>
    <n v="29"/>
  </r>
  <r>
    <s v="Id2218"/>
    <s v="Moody"/>
    <n v="26.73"/>
    <n v="5.08"/>
    <s v="No"/>
    <x v="1"/>
    <x v="0"/>
    <n v="1"/>
    <x v="1"/>
    <x v="1"/>
    <x v="2"/>
    <s v="22/Jul/2004"/>
    <n v="1615.77"/>
    <x v="1"/>
    <s v="tier - 1"/>
    <x v="0"/>
    <n v="20"/>
  </r>
  <r>
    <s v="Id2219"/>
    <s v="Swierzbinski"/>
    <n v="20.79"/>
    <n v="5.84"/>
    <s v="No"/>
    <x v="1"/>
    <x v="0"/>
    <n v="1"/>
    <x v="1"/>
    <x v="2"/>
    <x v="1"/>
    <s v="19/Nov/2004"/>
    <n v="1607.51"/>
    <x v="1"/>
    <s v="tier - 3"/>
    <x v="0"/>
    <n v="19"/>
  </r>
  <r>
    <s v="Id2220"/>
    <s v="Schwartz"/>
    <n v="20.149999999999999"/>
    <n v="4.1500000000000004"/>
    <s v="No"/>
    <x v="0"/>
    <x v="0"/>
    <n v="1"/>
    <x v="1"/>
    <x v="2"/>
    <x v="2"/>
    <s v="22/Sep/1992"/>
    <n v="1566.88"/>
    <x v="1"/>
    <s v="tier - 1"/>
    <x v="0"/>
    <n v="32"/>
  </r>
  <r>
    <s v="Id2221"/>
    <s v="Sanseverino"/>
    <n v="36.85"/>
    <n v="4.3600000000000003"/>
    <s v="Yes"/>
    <x v="0"/>
    <x v="0"/>
    <n v="0"/>
    <x v="1"/>
    <x v="0"/>
    <x v="2"/>
    <s v="5/Dec/2001"/>
    <n v="1534.3"/>
    <x v="1"/>
    <s v="tier - 2"/>
    <x v="0"/>
    <n v="22"/>
  </r>
  <r>
    <s v="Id2222"/>
    <s v="Lawder"/>
    <n v="35.53"/>
    <n v="4.55"/>
    <s v="Yes"/>
    <x v="0"/>
    <x v="0"/>
    <n v="0"/>
    <x v="1"/>
    <x v="0"/>
    <x v="2"/>
    <s v="2/Jun/2001"/>
    <n v="1532.47"/>
    <x v="1"/>
    <s v="tier - 2"/>
    <x v="0"/>
    <n v="23"/>
  </r>
  <r>
    <s v="Id2223"/>
    <s v="Young"/>
    <n v="31.1"/>
    <n v="4.37"/>
    <s v="Yes"/>
    <x v="0"/>
    <x v="0"/>
    <n v="0"/>
    <x v="1"/>
    <x v="0"/>
    <x v="2"/>
    <s v="7/Jul/2001"/>
    <n v="1526.31"/>
    <x v="1"/>
    <s v="tier - 3"/>
    <x v="3"/>
    <n v="23"/>
  </r>
  <r>
    <s v="Id2224"/>
    <s v="Hoerner"/>
    <n v="23.21"/>
    <n v="5.24"/>
    <s v="Yes"/>
    <x v="0"/>
    <x v="0"/>
    <n v="0"/>
    <x v="1"/>
    <x v="2"/>
    <x v="2"/>
    <s v="25/Aug/2001"/>
    <n v="1515.34"/>
    <x v="1"/>
    <s v="tier - 3"/>
    <x v="0"/>
    <n v="23"/>
  </r>
  <r>
    <s v="Id2225"/>
    <s v="Benson"/>
    <n v="18.36"/>
    <n v="5.96"/>
    <s v="No"/>
    <x v="0"/>
    <x v="0"/>
    <n v="1"/>
    <x v="1"/>
    <x v="3"/>
    <x v="1"/>
    <s v="19/Jun/1998"/>
    <n v="1497"/>
    <x v="1"/>
    <s v="tier - 2"/>
    <x v="0"/>
    <n v="26"/>
  </r>
  <r>
    <s v="Id2226"/>
    <s v="Horton"/>
    <n v="15.92"/>
    <n v="4.76"/>
    <s v="Yes"/>
    <x v="0"/>
    <x v="0"/>
    <n v="1"/>
    <x v="1"/>
    <x v="3"/>
    <x v="2"/>
    <s v="7/Oct/1995"/>
    <n v="1493"/>
    <x v="1"/>
    <s v="tier - 3"/>
    <x v="0"/>
    <n v="29"/>
  </r>
  <r>
    <s v="Id2227"/>
    <s v="McGraw"/>
    <n v="15.17"/>
    <n v="4.3"/>
    <s v="Yes"/>
    <x v="0"/>
    <x v="1"/>
    <n v="1"/>
    <x v="1"/>
    <x v="3"/>
    <x v="2"/>
    <s v="9/Jun/1997"/>
    <n v="1481"/>
    <x v="1"/>
    <s v="tier - 1"/>
    <x v="1"/>
    <n v="27"/>
  </r>
  <r>
    <s v="Id2228"/>
    <s v="Beaulne"/>
    <n v="16.63"/>
    <n v="4.5"/>
    <s v="No"/>
    <x v="0"/>
    <x v="0"/>
    <n v="1"/>
    <x v="1"/>
    <x v="3"/>
    <x v="2"/>
    <s v="7/Dec/1998"/>
    <n v="1477"/>
    <x v="1"/>
    <s v="tier - 1"/>
    <x v="0"/>
    <n v="25"/>
  </r>
  <r>
    <s v="Id2229"/>
    <s v="Lunz"/>
    <n v="19.39"/>
    <n v="5.59"/>
    <s v="No"/>
    <x v="0"/>
    <x v="1"/>
    <n v="1"/>
    <x v="1"/>
    <x v="2"/>
    <x v="2"/>
    <s v="20/Jun/2003"/>
    <n v="1467"/>
    <x v="1"/>
    <s v="tier - 2"/>
    <x v="0"/>
    <n v="21"/>
  </r>
  <r>
    <s v="Id2230"/>
    <s v="Kyle"/>
    <n v="17.34"/>
    <n v="6.29"/>
    <s v="Yes"/>
    <x v="0"/>
    <x v="1"/>
    <n v="1"/>
    <x v="1"/>
    <x v="3"/>
    <x v="1"/>
    <s v="19/Jun/1997"/>
    <n v="1445"/>
    <x v="1"/>
    <s v="tier - 1"/>
    <x v="0"/>
    <n v="27"/>
  </r>
  <r>
    <s v="Id2231"/>
    <s v="Brackenwagen"/>
    <n v="17.940000000000001"/>
    <n v="4.1900000000000004"/>
    <s v="No"/>
    <x v="1"/>
    <x v="0"/>
    <n v="1"/>
    <x v="1"/>
    <x v="3"/>
    <x v="2"/>
    <s v="1/Sep/2000"/>
    <n v="1438"/>
    <x v="1"/>
    <s v="tier - 2"/>
    <x v="0"/>
    <n v="24"/>
  </r>
  <r>
    <s v="Id2232"/>
    <s v="Schmitt"/>
    <n v="16.670000000000002"/>
    <n v="4.7"/>
    <s v="Yes"/>
    <x v="0"/>
    <x v="1"/>
    <n v="1"/>
    <x v="1"/>
    <x v="3"/>
    <x v="2"/>
    <s v="5/Dec/1997"/>
    <n v="1422"/>
    <x v="1"/>
    <s v="tier - 2"/>
    <x v="0"/>
    <n v="26"/>
  </r>
  <r>
    <s v="Id2233"/>
    <s v="Borden"/>
    <n v="20.58"/>
    <n v="5.64"/>
    <s v="Yes"/>
    <x v="0"/>
    <x v="0"/>
    <n v="0"/>
    <x v="1"/>
    <x v="2"/>
    <x v="2"/>
    <s v="23/Aug/2001"/>
    <n v="1421"/>
    <x v="1"/>
    <s v="tier - 2"/>
    <x v="0"/>
    <n v="23"/>
  </r>
  <r>
    <s v="Id2234"/>
    <s v="McLean"/>
    <n v="16.5"/>
    <n v="4.1100000000000003"/>
    <s v="Yes"/>
    <x v="0"/>
    <x v="0"/>
    <n v="0"/>
    <x v="1"/>
    <x v="3"/>
    <x v="2"/>
    <s v="23/Jun/1996"/>
    <n v="1417"/>
    <x v="1"/>
    <s v="tier - 3"/>
    <x v="0"/>
    <n v="28"/>
  </r>
  <r>
    <s v="Id2235"/>
    <s v="Regan"/>
    <n v="15.41"/>
    <n v="5.43"/>
    <s v="Yes"/>
    <x v="0"/>
    <x v="1"/>
    <n v="1"/>
    <x v="1"/>
    <x v="3"/>
    <x v="2"/>
    <s v="27/Oct/1997"/>
    <n v="1402"/>
    <x v="1"/>
    <s v="tier - 3"/>
    <x v="3"/>
    <n v="27"/>
  </r>
  <r>
    <s v="Id2236"/>
    <s v="Koenis"/>
    <n v="24.59"/>
    <n v="4.38"/>
    <s v="No"/>
    <x v="0"/>
    <x v="0"/>
    <n v="1"/>
    <x v="1"/>
    <x v="2"/>
    <x v="2"/>
    <s v="5/Sep/1998"/>
    <n v="1400.44"/>
    <x v="1"/>
    <s v="tier - 2"/>
    <x v="0"/>
    <n v="26"/>
  </r>
  <r>
    <s v="Id2237"/>
    <s v="Kittaka"/>
    <n v="33.33"/>
    <n v="9.7899999999999991"/>
    <s v="No"/>
    <x v="0"/>
    <x v="0"/>
    <n v="0"/>
    <x v="1"/>
    <x v="0"/>
    <x v="0"/>
    <s v="22/Dec/2002"/>
    <n v="1391.53"/>
    <x v="1"/>
    <s v="tier - 1"/>
    <x v="0"/>
    <n v="21"/>
  </r>
  <r>
    <s v="Id2238"/>
    <s v="Concannon"/>
    <n v="18.5"/>
    <n v="11.84"/>
    <s v="No"/>
    <x v="0"/>
    <x v="0"/>
    <n v="0"/>
    <x v="1"/>
    <x v="2"/>
    <x v="0"/>
    <s v="14/Nov/2002"/>
    <n v="1390"/>
    <x v="1"/>
    <s v="tier - 2"/>
    <x v="0"/>
    <n v="21"/>
  </r>
  <r>
    <s v="Id2239"/>
    <s v="Johnson"/>
    <n v="18.579999999999998"/>
    <n v="6.22"/>
    <s v="No"/>
    <x v="0"/>
    <x v="0"/>
    <n v="0"/>
    <x v="1"/>
    <x v="2"/>
    <x v="1"/>
    <s v="6/Jul/1999"/>
    <n v="1389"/>
    <x v="1"/>
    <s v="tier - 2"/>
    <x v="0"/>
    <n v="25"/>
  </r>
  <r>
    <s v="Id2240"/>
    <s v="Schultz"/>
    <n v="16.64"/>
    <n v="10.01"/>
    <s v="No"/>
    <x v="0"/>
    <x v="0"/>
    <n v="0"/>
    <x v="1"/>
    <x v="3"/>
    <x v="0"/>
    <s v="15/Aug/2002"/>
    <n v="1382"/>
    <x v="1"/>
    <s v="tier - 1"/>
    <x v="0"/>
    <n v="22"/>
  </r>
  <r>
    <s v="Id2241"/>
    <s v="Brannigan"/>
    <n v="19.329999999999998"/>
    <n v="4.32"/>
    <s v="No"/>
    <x v="0"/>
    <x v="0"/>
    <n v="1"/>
    <x v="1"/>
    <x v="2"/>
    <x v="2"/>
    <s v="3/Dec/1998"/>
    <n v="1359"/>
    <x v="1"/>
    <s v="tier - 1"/>
    <x v="0"/>
    <n v="25"/>
  </r>
  <r>
    <s v="Id2242"/>
    <s v="Cavallo"/>
    <n v="21.26"/>
    <n v="5.65"/>
    <s v="Yes"/>
    <x v="0"/>
    <x v="1"/>
    <n v="1"/>
    <x v="1"/>
    <x v="2"/>
    <x v="2"/>
    <s v="7/Nov/1997"/>
    <n v="1341.16"/>
    <x v="1"/>
    <s v="tier - 2"/>
    <x v="1"/>
    <n v="27"/>
  </r>
  <r>
    <s v="Id2243"/>
    <s v="Chang"/>
    <n v="15.6"/>
    <n v="4.12"/>
    <s v="Yes"/>
    <x v="0"/>
    <x v="0"/>
    <n v="1"/>
    <x v="1"/>
    <x v="3"/>
    <x v="2"/>
    <s v="30/Jul/1995"/>
    <n v="1338"/>
    <x v="1"/>
    <s v="tier - 3"/>
    <x v="1"/>
    <n v="29"/>
  </r>
  <r>
    <s v="Id2244"/>
    <s v="Axelrod"/>
    <n v="24.39"/>
    <n v="6.24"/>
    <s v="No"/>
    <x v="0"/>
    <x v="0"/>
    <n v="1"/>
    <x v="1"/>
    <x v="2"/>
    <x v="1"/>
    <s v="12/Jul/1998"/>
    <n v="1332.61"/>
    <x v="1"/>
    <s v="tier - 3"/>
    <x v="0"/>
    <n v="26"/>
  </r>
  <r>
    <s v="Id2245"/>
    <s v="Davenport"/>
    <n v="24.75"/>
    <n v="4.83"/>
    <s v="No"/>
    <x v="0"/>
    <x v="0"/>
    <n v="0"/>
    <x v="1"/>
    <x v="2"/>
    <x v="2"/>
    <s v="14/Oct/1999"/>
    <n v="1329.17"/>
    <x v="1"/>
    <s v="tier - 3"/>
    <x v="0"/>
    <n v="25"/>
  </r>
  <r>
    <s v="Id2246"/>
    <s v="Roberge"/>
    <n v="20.88"/>
    <n v="7.4"/>
    <s v="No"/>
    <x v="0"/>
    <x v="0"/>
    <n v="0"/>
    <x v="1"/>
    <x v="2"/>
    <x v="0"/>
    <s v="13/Oct/2002"/>
    <n v="1315"/>
    <x v="1"/>
    <s v="tier - 2"/>
    <x v="0"/>
    <n v="22"/>
  </r>
  <r>
    <s v="Id2247"/>
    <s v="Schmidt"/>
    <n v="20.43"/>
    <n v="4.54"/>
    <s v="No"/>
    <x v="0"/>
    <x v="0"/>
    <n v="0"/>
    <x v="1"/>
    <x v="2"/>
    <x v="2"/>
    <s v="2/Dec/1999"/>
    <n v="1304"/>
    <x v="1"/>
    <s v="tier - 2"/>
    <x v="0"/>
    <n v="24"/>
  </r>
  <r>
    <s v="Id2248"/>
    <s v="Kosters"/>
    <n v="15.18"/>
    <n v="11.11"/>
    <s v="No"/>
    <x v="0"/>
    <x v="0"/>
    <n v="0"/>
    <x v="1"/>
    <x v="3"/>
    <x v="0"/>
    <s v="10/Dec/2002"/>
    <n v="1304"/>
    <x v="1"/>
    <s v="tier - 2"/>
    <x v="1"/>
    <n v="21"/>
  </r>
  <r>
    <s v="Id2249"/>
    <s v="Dykes"/>
    <n v="15.12"/>
    <n v="4.03"/>
    <s v="Yes"/>
    <x v="0"/>
    <x v="0"/>
    <n v="0"/>
    <x v="1"/>
    <x v="3"/>
    <x v="2"/>
    <s v="29/Nov/2001"/>
    <n v="1293"/>
    <x v="1"/>
    <s v="tier - 3"/>
    <x v="1"/>
    <n v="22"/>
  </r>
  <r>
    <s v="Id2250"/>
    <s v="Velan"/>
    <n v="23.88"/>
    <n v="4.51"/>
    <s v="No"/>
    <x v="0"/>
    <x v="0"/>
    <n v="1"/>
    <x v="1"/>
    <x v="2"/>
    <x v="2"/>
    <s v="4/Jun/1998"/>
    <n v="1290.93"/>
    <x v="1"/>
    <s v="tier - 2"/>
    <x v="0"/>
    <n v="26"/>
  </r>
  <r>
    <s v="Id2251"/>
    <s v="Goolik"/>
    <n v="16.13"/>
    <n v="5.56"/>
    <s v="No"/>
    <x v="1"/>
    <x v="0"/>
    <n v="1"/>
    <x v="1"/>
    <x v="3"/>
    <x v="2"/>
    <s v="26/Jun/2000"/>
    <n v="1286"/>
    <x v="1"/>
    <s v="tier - 2"/>
    <x v="0"/>
    <n v="24"/>
  </r>
  <r>
    <s v="Id2252"/>
    <s v="Bain"/>
    <n v="24.09"/>
    <n v="4.0999999999999996"/>
    <s v="No"/>
    <x v="1"/>
    <x v="0"/>
    <n v="1"/>
    <x v="1"/>
    <x v="2"/>
    <x v="2"/>
    <s v="28/Jul/2004"/>
    <n v="1285"/>
    <x v="1"/>
    <s v="tier - 3"/>
    <x v="0"/>
    <n v="20"/>
  </r>
  <r>
    <s v="Id2253"/>
    <s v="Wieck"/>
    <n v="19.43"/>
    <n v="5.85"/>
    <s v="No"/>
    <x v="1"/>
    <x v="0"/>
    <n v="1"/>
    <x v="1"/>
    <x v="2"/>
    <x v="1"/>
    <s v="30/Sep/2004"/>
    <n v="1283"/>
    <x v="1"/>
    <s v="tier - 1"/>
    <x v="0"/>
    <n v="20"/>
  </r>
  <r>
    <s v="Id2254"/>
    <s v="Friel"/>
    <n v="15.22"/>
    <n v="4.92"/>
    <s v="Yes"/>
    <x v="0"/>
    <x v="1"/>
    <n v="1"/>
    <x v="1"/>
    <x v="3"/>
    <x v="2"/>
    <s v="26/Oct/1997"/>
    <n v="1276"/>
    <x v="1"/>
    <s v="tier - 2"/>
    <x v="1"/>
    <n v="27"/>
  </r>
  <r>
    <s v="Id2255"/>
    <s v="Santandreu"/>
    <n v="20.72"/>
    <n v="9.4600000000000009"/>
    <s v="No"/>
    <x v="0"/>
    <x v="0"/>
    <n v="0"/>
    <x v="1"/>
    <x v="2"/>
    <x v="0"/>
    <s v="4/Dec/2002"/>
    <n v="1267"/>
    <x v="1"/>
    <s v="tier - 1"/>
    <x v="0"/>
    <n v="21"/>
  </r>
  <r>
    <s v="Id2256"/>
    <s v="Johnson"/>
    <n v="35.4"/>
    <n v="5.94"/>
    <s v="No"/>
    <x v="0"/>
    <x v="1"/>
    <n v="1"/>
    <x v="1"/>
    <x v="0"/>
    <x v="1"/>
    <s v="21/Nov/2003"/>
    <n v="1263.25"/>
    <x v="1"/>
    <s v="tier - 3"/>
    <x v="3"/>
    <n v="20"/>
  </r>
  <r>
    <s v="Id2257"/>
    <s v="Gerber"/>
    <n v="34.4"/>
    <n v="5.7"/>
    <s v="No"/>
    <x v="0"/>
    <x v="1"/>
    <n v="1"/>
    <x v="1"/>
    <x v="0"/>
    <x v="1"/>
    <s v="15/Aug/2003"/>
    <n v="1261.8599999999999"/>
    <x v="1"/>
    <s v="tier - 3"/>
    <x v="3"/>
    <n v="21"/>
  </r>
  <r>
    <s v="Id2258"/>
    <s v="Benadum"/>
    <n v="34.1"/>
    <n v="4.13"/>
    <s v="No"/>
    <x v="0"/>
    <x v="1"/>
    <n v="1"/>
    <x v="1"/>
    <x v="0"/>
    <x v="2"/>
    <s v="30/Oct/2003"/>
    <n v="1261.44"/>
    <x v="1"/>
    <s v="tier - 3"/>
    <x v="3"/>
    <n v="21"/>
  </r>
  <r>
    <s v="Id2259"/>
    <s v="Ragazzini"/>
    <n v="30.4"/>
    <n v="4.7699999999999996"/>
    <s v="No"/>
    <x v="0"/>
    <x v="1"/>
    <n v="1"/>
    <x v="1"/>
    <x v="0"/>
    <x v="2"/>
    <s v="13/Oct/2003"/>
    <n v="1256.3"/>
    <x v="1"/>
    <s v="tier - 3"/>
    <x v="3"/>
    <n v="21"/>
  </r>
  <r>
    <s v="Id2260"/>
    <s v="Kessinger"/>
    <n v="28.7"/>
    <n v="4.99"/>
    <s v="No"/>
    <x v="0"/>
    <x v="1"/>
    <n v="1"/>
    <x v="1"/>
    <x v="1"/>
    <x v="2"/>
    <s v="10/Dec/2003"/>
    <n v="1253.94"/>
    <x v="1"/>
    <s v="tier - 2"/>
    <x v="3"/>
    <n v="20"/>
  </r>
  <r>
    <s v="Id2261"/>
    <s v="Bezgin"/>
    <n v="17.440000000000001"/>
    <n v="4.42"/>
    <s v="Yes"/>
    <x v="0"/>
    <x v="1"/>
    <n v="1"/>
    <x v="1"/>
    <x v="3"/>
    <x v="2"/>
    <s v="4/Nov/1997"/>
    <n v="1253"/>
    <x v="1"/>
    <s v="tier - 2"/>
    <x v="0"/>
    <n v="27"/>
  </r>
  <r>
    <s v="Id2262"/>
    <s v="Woldesilassie"/>
    <n v="27.6"/>
    <n v="4.01"/>
    <s v="No"/>
    <x v="0"/>
    <x v="1"/>
    <n v="1"/>
    <x v="1"/>
    <x v="1"/>
    <x v="2"/>
    <s v="15/Sep/2003"/>
    <n v="1252.4100000000001"/>
    <x v="1"/>
    <s v="tier - 3"/>
    <x v="3"/>
    <n v="21"/>
  </r>
  <r>
    <s v="Id2263"/>
    <s v="Ruiz Herrero"/>
    <n v="20.7"/>
    <n v="4.49"/>
    <s v="No"/>
    <x v="0"/>
    <x v="1"/>
    <n v="1"/>
    <x v="1"/>
    <x v="2"/>
    <x v="2"/>
    <s v="8/Sep/2003"/>
    <n v="1242.82"/>
    <x v="1"/>
    <s v="tier - 1"/>
    <x v="3"/>
    <n v="21"/>
  </r>
  <r>
    <s v="Id2264"/>
    <s v="Bin Alias"/>
    <n v="20.3"/>
    <n v="6.37"/>
    <s v="No"/>
    <x v="0"/>
    <x v="1"/>
    <n v="1"/>
    <x v="1"/>
    <x v="2"/>
    <x v="1"/>
    <s v="15/Sep/2003"/>
    <n v="1242.26"/>
    <x v="1"/>
    <s v="tier - 1"/>
    <x v="3"/>
    <n v="21"/>
  </r>
  <r>
    <s v="Id2265"/>
    <s v="Fischer-Daly"/>
    <n v="19.8"/>
    <n v="5.12"/>
    <s v="No"/>
    <x v="0"/>
    <x v="1"/>
    <n v="1"/>
    <x v="1"/>
    <x v="2"/>
    <x v="2"/>
    <s v="2/Aug/2003"/>
    <n v="1241.57"/>
    <x v="1"/>
    <s v="tier - 2"/>
    <x v="3"/>
    <n v="21"/>
  </r>
  <r>
    <s v="Id2266"/>
    <s v="Pulliam"/>
    <n v="21.87"/>
    <n v="8.59"/>
    <s v="No"/>
    <x v="0"/>
    <x v="0"/>
    <n v="0"/>
    <x v="1"/>
    <x v="2"/>
    <x v="0"/>
    <s v="1/Jul/2002"/>
    <n v="1241"/>
    <x v="1"/>
    <s v="tier - 2"/>
    <x v="0"/>
    <n v="22"/>
  </r>
  <r>
    <s v="Id2267"/>
    <s v="Guisinger"/>
    <n v="16.600000000000001"/>
    <n v="5.87"/>
    <s v="No"/>
    <x v="0"/>
    <x v="0"/>
    <n v="1"/>
    <x v="1"/>
    <x v="3"/>
    <x v="1"/>
    <s v="11/Oct/1998"/>
    <n v="1240"/>
    <x v="1"/>
    <s v="tier - 1"/>
    <x v="1"/>
    <n v="26"/>
  </r>
  <r>
    <s v="Id2268"/>
    <s v="Arnerich"/>
    <n v="21.98"/>
    <n v="7.03"/>
    <s v="No"/>
    <x v="0"/>
    <x v="0"/>
    <n v="0"/>
    <x v="1"/>
    <x v="2"/>
    <x v="0"/>
    <s v="12/Dec/2002"/>
    <n v="1237"/>
    <x v="1"/>
    <s v="tier - 2"/>
    <x v="0"/>
    <n v="21"/>
  </r>
  <r>
    <s v="Id2269"/>
    <s v="Lynch"/>
    <n v="19.7"/>
    <n v="5.51"/>
    <s v="No"/>
    <x v="0"/>
    <x v="0"/>
    <n v="1"/>
    <x v="1"/>
    <x v="2"/>
    <x v="2"/>
    <s v="13/Jul/1998"/>
    <n v="1234"/>
    <x v="1"/>
    <s v="tier - 1"/>
    <x v="0"/>
    <n v="26"/>
  </r>
  <r>
    <s v="Id2270"/>
    <s v="Reilly"/>
    <n v="19.21"/>
    <n v="4.76"/>
    <s v="No"/>
    <x v="1"/>
    <x v="0"/>
    <n v="1"/>
    <x v="1"/>
    <x v="2"/>
    <x v="2"/>
    <s v="16/Oct/2004"/>
    <n v="1228"/>
    <x v="1"/>
    <s v="tier - 1"/>
    <x v="1"/>
    <n v="20"/>
  </r>
  <r>
    <s v="Id2271"/>
    <s v="Nolette"/>
    <n v="19.3"/>
    <n v="4.7"/>
    <s v="No"/>
    <x v="1"/>
    <x v="0"/>
    <n v="1"/>
    <x v="1"/>
    <x v="2"/>
    <x v="2"/>
    <s v="9/Jul/2004"/>
    <n v="1224"/>
    <x v="1"/>
    <s v="tier - 1"/>
    <x v="0"/>
    <n v="20"/>
  </r>
  <r>
    <s v="Id2272"/>
    <s v="Chabrier"/>
    <n v="16.22"/>
    <n v="6.21"/>
    <s v="Yes"/>
    <x v="0"/>
    <x v="0"/>
    <n v="0"/>
    <x v="1"/>
    <x v="3"/>
    <x v="1"/>
    <s v="4/Nov/1996"/>
    <n v="1220"/>
    <x v="1"/>
    <s v="tier - 3"/>
    <x v="1"/>
    <n v="28"/>
  </r>
  <r>
    <s v="Id2273"/>
    <s v="Lee"/>
    <n v="17.12"/>
    <n v="4.5199999999999996"/>
    <s v="No"/>
    <x v="1"/>
    <x v="0"/>
    <n v="1"/>
    <x v="1"/>
    <x v="3"/>
    <x v="2"/>
    <s v="2/Jun/2004"/>
    <n v="1210"/>
    <x v="1"/>
    <s v="tier - 1"/>
    <x v="0"/>
    <n v="20"/>
  </r>
  <r>
    <s v="Id2274"/>
    <s v="Knotts"/>
    <n v="19.07"/>
    <n v="5.45"/>
    <s v="No"/>
    <x v="0"/>
    <x v="0"/>
    <n v="1"/>
    <x v="1"/>
    <x v="2"/>
    <x v="2"/>
    <s v="6/Oct/1992"/>
    <n v="1200.55"/>
    <x v="1"/>
    <s v="tier - 3"/>
    <x v="0"/>
    <n v="32"/>
  </r>
  <r>
    <s v="Id2275"/>
    <s v="Pultorak"/>
    <n v="15.56"/>
    <n v="4.42"/>
    <s v="No"/>
    <x v="0"/>
    <x v="0"/>
    <n v="0"/>
    <x v="1"/>
    <x v="3"/>
    <x v="2"/>
    <s v="28/Jun/1999"/>
    <n v="1200"/>
    <x v="1"/>
    <s v="tier - 3"/>
    <x v="1"/>
    <n v="25"/>
  </r>
  <r>
    <s v="Id2276"/>
    <s v="Maxon"/>
    <n v="22.76"/>
    <n v="9.44"/>
    <s v="No"/>
    <x v="0"/>
    <x v="0"/>
    <n v="0"/>
    <x v="1"/>
    <x v="2"/>
    <x v="0"/>
    <s v="26/Aug/2002"/>
    <n v="1191"/>
    <x v="1"/>
    <s v="tier - 1"/>
    <x v="0"/>
    <n v="22"/>
  </r>
  <r>
    <s v="Id2277"/>
    <s v="Kraai"/>
    <n v="22.79"/>
    <n v="6.15"/>
    <s v="Yes"/>
    <x v="0"/>
    <x v="1"/>
    <n v="1"/>
    <x v="1"/>
    <x v="2"/>
    <x v="1"/>
    <s v="28/Jun/1997"/>
    <n v="1178.07"/>
    <x v="1"/>
    <s v="tier - 2"/>
    <x v="0"/>
    <n v="27"/>
  </r>
  <r>
    <s v="Id2278"/>
    <s v="Larosa"/>
    <n v="17.41"/>
    <n v="5.13"/>
    <s v="Yes"/>
    <x v="0"/>
    <x v="0"/>
    <n v="0"/>
    <x v="1"/>
    <x v="3"/>
    <x v="2"/>
    <s v="11/Aug/1996"/>
    <n v="1178"/>
    <x v="1"/>
    <s v="tier - 3"/>
    <x v="0"/>
    <n v="28"/>
  </r>
  <r>
    <s v="Id2279"/>
    <s v="King"/>
    <n v="19.32"/>
    <n v="4.96"/>
    <s v="Yes"/>
    <x v="0"/>
    <x v="0"/>
    <n v="0"/>
    <x v="1"/>
    <x v="2"/>
    <x v="2"/>
    <s v="12/Nov/2001"/>
    <n v="1167"/>
    <x v="1"/>
    <s v="tier - 1"/>
    <x v="0"/>
    <n v="23"/>
  </r>
  <r>
    <s v="Id2280"/>
    <s v="Haney"/>
    <n v="18.25"/>
    <n v="10.95"/>
    <s v="No"/>
    <x v="0"/>
    <x v="0"/>
    <n v="0"/>
    <x v="1"/>
    <x v="3"/>
    <x v="0"/>
    <s v="11/Jun/2002"/>
    <n v="1165"/>
    <x v="1"/>
    <s v="tier - 3"/>
    <x v="1"/>
    <n v="22"/>
  </r>
  <r>
    <s v="Id2281"/>
    <s v="Boulay"/>
    <n v="53.13"/>
    <n v="4.4400000000000004"/>
    <s v="No"/>
    <x v="1"/>
    <x v="0"/>
    <n v="1"/>
    <x v="1"/>
    <x v="0"/>
    <x v="2"/>
    <s v="11/Nov/2004"/>
    <n v="1163.46"/>
    <x v="1"/>
    <s v="tier - 3"/>
    <x v="0"/>
    <n v="20"/>
  </r>
  <r>
    <s v="Id2282"/>
    <s v="Peters"/>
    <n v="20.46"/>
    <n v="4.0199999999999996"/>
    <s v="No"/>
    <x v="0"/>
    <x v="0"/>
    <n v="0"/>
    <x v="1"/>
    <x v="2"/>
    <x v="2"/>
    <s v="26/Jul/1994"/>
    <n v="1158.32"/>
    <x v="1"/>
    <s v="tier - 1"/>
    <x v="0"/>
    <n v="30"/>
  </r>
  <r>
    <s v="Id2283"/>
    <s v="Luy"/>
    <n v="43.01"/>
    <n v="5.44"/>
    <s v="No"/>
    <x v="1"/>
    <x v="0"/>
    <n v="1"/>
    <x v="1"/>
    <x v="0"/>
    <x v="2"/>
    <s v="18/Jul/2004"/>
    <n v="1149.4000000000001"/>
    <x v="1"/>
    <s v="tier - 2"/>
    <x v="0"/>
    <n v="20"/>
  </r>
  <r>
    <s v="Id2284"/>
    <s v="Fava"/>
    <n v="15.01"/>
    <n v="4.1500000000000004"/>
    <s v="No"/>
    <x v="0"/>
    <x v="1"/>
    <n v="1"/>
    <x v="1"/>
    <x v="3"/>
    <x v="2"/>
    <s v="12/Jun/2003"/>
    <n v="1149"/>
    <x v="1"/>
    <s v="tier - 1"/>
    <x v="1"/>
    <n v="21"/>
  </r>
  <r>
    <s v="Id2285"/>
    <s v="Montoya"/>
    <n v="41.14"/>
    <n v="6.02"/>
    <s v="No"/>
    <x v="1"/>
    <x v="0"/>
    <n v="1"/>
    <x v="1"/>
    <x v="0"/>
    <x v="1"/>
    <s v="10/Jun/2004"/>
    <n v="1146.8"/>
    <x v="1"/>
    <s v="tier - 2"/>
    <x v="0"/>
    <n v="20"/>
  </r>
  <r>
    <s v="Id2286"/>
    <s v="Bain"/>
    <n v="16.55"/>
    <n v="7.73"/>
    <s v="No"/>
    <x v="0"/>
    <x v="0"/>
    <n v="0"/>
    <x v="1"/>
    <x v="3"/>
    <x v="0"/>
    <s v="1/Oct/2002"/>
    <n v="1142"/>
    <x v="2"/>
    <s v="tier - 2"/>
    <x v="3"/>
    <n v="22"/>
  </r>
  <r>
    <s v="Id2287"/>
    <s v="Albertson"/>
    <n v="37.29"/>
    <n v="5.03"/>
    <s v="No"/>
    <x v="1"/>
    <x v="0"/>
    <n v="1"/>
    <x v="1"/>
    <x v="0"/>
    <x v="2"/>
    <s v="12/Sep/2004"/>
    <n v="1141.45"/>
    <x v="2"/>
    <s v="tier - 3"/>
    <x v="0"/>
    <n v="20"/>
  </r>
  <r>
    <s v="Id2288"/>
    <s v="Barger"/>
    <n v="16.739999999999998"/>
    <n v="4.08"/>
    <s v="Yes"/>
    <x v="0"/>
    <x v="0"/>
    <n v="0"/>
    <x v="1"/>
    <x v="3"/>
    <x v="2"/>
    <s v="25/Oct/2001"/>
    <n v="1141"/>
    <x v="2"/>
    <s v="tier - 1"/>
    <x v="0"/>
    <n v="23"/>
  </r>
  <r>
    <s v="Id2289"/>
    <s v="Fraioli"/>
    <n v="34.43"/>
    <n v="4.2699999999999996"/>
    <s v="No"/>
    <x v="1"/>
    <x v="0"/>
    <n v="1"/>
    <x v="1"/>
    <x v="0"/>
    <x v="2"/>
    <s v="27/Nov/2004"/>
    <n v="1137.47"/>
    <x v="2"/>
    <s v="tier - 2"/>
    <x v="0"/>
    <n v="19"/>
  </r>
  <r>
    <s v="Id2290"/>
    <s v="April"/>
    <n v="34.1"/>
    <n v="4.07"/>
    <s v="No"/>
    <x v="1"/>
    <x v="0"/>
    <n v="1"/>
    <x v="1"/>
    <x v="0"/>
    <x v="2"/>
    <s v="15/Oct/2004"/>
    <n v="1137.01"/>
    <x v="2"/>
    <s v="tier - 1"/>
    <x v="0"/>
    <n v="20"/>
  </r>
  <r>
    <s v="Id2291"/>
    <s v="King"/>
    <n v="19.3"/>
    <n v="10.36"/>
    <s v="No"/>
    <x v="0"/>
    <x v="0"/>
    <n v="0"/>
    <x v="1"/>
    <x v="2"/>
    <x v="0"/>
    <s v="11/Aug/2002"/>
    <n v="1137"/>
    <x v="2"/>
    <s v="tier - 1"/>
    <x v="0"/>
    <n v="22"/>
  </r>
  <r>
    <s v="Id2292"/>
    <s v="Talhelm"/>
    <n v="33.659999999999997"/>
    <n v="5.71"/>
    <s v="No"/>
    <x v="1"/>
    <x v="0"/>
    <n v="1"/>
    <x v="1"/>
    <x v="0"/>
    <x v="1"/>
    <s v="28/Nov/2004"/>
    <n v="1136.4000000000001"/>
    <x v="2"/>
    <s v="tier - 3"/>
    <x v="0"/>
    <n v="19"/>
  </r>
  <r>
    <s v="Id2293"/>
    <s v="Regnier"/>
    <n v="33.33"/>
    <n v="6.08"/>
    <s v="No"/>
    <x v="1"/>
    <x v="0"/>
    <n v="1"/>
    <x v="1"/>
    <x v="0"/>
    <x v="1"/>
    <s v="11/Jun/2004"/>
    <n v="1135.94"/>
    <x v="2"/>
    <s v="tier - 3"/>
    <x v="0"/>
    <n v="20"/>
  </r>
  <r>
    <s v="Id2294"/>
    <s v="Treece"/>
    <n v="21.84"/>
    <n v="5.71"/>
    <s v="No"/>
    <x v="1"/>
    <x v="0"/>
    <n v="1"/>
    <x v="1"/>
    <x v="2"/>
    <x v="1"/>
    <s v="6/Oct/2004"/>
    <n v="1135"/>
    <x v="2"/>
    <s v="tier - 3"/>
    <x v="0"/>
    <n v="20"/>
  </r>
  <r>
    <s v="Id2295"/>
    <s v="Beisel"/>
    <n v="16.87"/>
    <n v="9.1300000000000008"/>
    <s v="No"/>
    <x v="0"/>
    <x v="0"/>
    <n v="0"/>
    <x v="1"/>
    <x v="3"/>
    <x v="0"/>
    <s v="19/Jul/2002"/>
    <n v="1132"/>
    <x v="2"/>
    <s v="tier - 1"/>
    <x v="0"/>
    <n v="22"/>
  </r>
  <r>
    <s v="Id2296"/>
    <s v="Enke"/>
    <n v="30.14"/>
    <n v="5.49"/>
    <s v="No"/>
    <x v="1"/>
    <x v="0"/>
    <n v="1"/>
    <x v="1"/>
    <x v="0"/>
    <x v="2"/>
    <s v="14/Jun/2004"/>
    <n v="1131.51"/>
    <x v="2"/>
    <s v="tier - 1"/>
    <x v="0"/>
    <n v="20"/>
  </r>
  <r>
    <s v="Id2297"/>
    <s v="Ruiz-Tagle Barros"/>
    <n v="23.21"/>
    <n v="4.37"/>
    <s v="No"/>
    <x v="1"/>
    <x v="0"/>
    <n v="1"/>
    <x v="1"/>
    <x v="2"/>
    <x v="2"/>
    <s v="12/Nov/2004"/>
    <n v="1121.8699999999999"/>
    <x v="2"/>
    <s v="tier - 1"/>
    <x v="0"/>
    <n v="20"/>
  </r>
  <r>
    <s v="Id2298"/>
    <s v="Ferrell"/>
    <n v="17.170000000000002"/>
    <n v="8.4600000000000009"/>
    <s v="No"/>
    <x v="0"/>
    <x v="0"/>
    <n v="0"/>
    <x v="1"/>
    <x v="3"/>
    <x v="0"/>
    <s v="13/Aug/2002"/>
    <n v="1086"/>
    <x v="2"/>
    <s v="tier - 3"/>
    <x v="0"/>
    <n v="22"/>
  </r>
  <r>
    <s v="Id2299"/>
    <s v="Gates"/>
    <n v="15.61"/>
    <n v="5.28"/>
    <s v="No"/>
    <x v="0"/>
    <x v="0"/>
    <n v="1"/>
    <x v="1"/>
    <x v="3"/>
    <x v="2"/>
    <s v="26/Dec/1998"/>
    <n v="1082"/>
    <x v="2"/>
    <s v="tier - 2"/>
    <x v="0"/>
    <n v="25"/>
  </r>
  <r>
    <s v="Id2300"/>
    <s v="Jeffers"/>
    <n v="17.98"/>
    <n v="5.33"/>
    <s v="Yes"/>
    <x v="0"/>
    <x v="1"/>
    <n v="1"/>
    <x v="1"/>
    <x v="3"/>
    <x v="2"/>
    <s v="13/Aug/1997"/>
    <n v="1071"/>
    <x v="2"/>
    <s v="tier - 3"/>
    <x v="0"/>
    <n v="27"/>
  </r>
  <r>
    <s v="Id2301"/>
    <s v="Sulhanek"/>
    <n v="21.64"/>
    <n v="5.5"/>
    <s v="No"/>
    <x v="1"/>
    <x v="0"/>
    <n v="1"/>
    <x v="1"/>
    <x v="2"/>
    <x v="2"/>
    <s v="24/Aug/2004"/>
    <n v="1070"/>
    <x v="2"/>
    <s v="tier - 3"/>
    <x v="0"/>
    <n v="20"/>
  </r>
  <r>
    <s v="Id2302"/>
    <s v="Ozahowski"/>
    <n v="16.399999999999999"/>
    <n v="5.4"/>
    <s v="No"/>
    <x v="0"/>
    <x v="1"/>
    <n v="1"/>
    <x v="1"/>
    <x v="3"/>
    <x v="2"/>
    <s v="28/Sep/1993"/>
    <n v="1068"/>
    <x v="2"/>
    <s v="tier - 1"/>
    <x v="0"/>
    <n v="31"/>
  </r>
  <r>
    <s v="Id2303"/>
    <s v="Caron"/>
    <n v="15.77"/>
    <n v="6.05"/>
    <s v="Yes"/>
    <x v="0"/>
    <x v="0"/>
    <n v="1"/>
    <x v="1"/>
    <x v="3"/>
    <x v="1"/>
    <s v="1/Jun/1995"/>
    <n v="1056"/>
    <x v="2"/>
    <s v="tier - 2"/>
    <x v="0"/>
    <n v="29"/>
  </r>
  <r>
    <s v="Id2304"/>
    <s v="Fullarton"/>
    <n v="18.27"/>
    <n v="11.46"/>
    <s v="No"/>
    <x v="0"/>
    <x v="0"/>
    <n v="0"/>
    <x v="1"/>
    <x v="3"/>
    <x v="0"/>
    <s v="1/Jul/2002"/>
    <n v="1049"/>
    <x v="2"/>
    <s v="tier - 2"/>
    <x v="1"/>
    <n v="22"/>
  </r>
  <r>
    <s v="Id2305"/>
    <s v="Lindgren"/>
    <n v="16.489999999999998"/>
    <n v="8.48"/>
    <s v="No"/>
    <x v="0"/>
    <x v="0"/>
    <n v="0"/>
    <x v="1"/>
    <x v="3"/>
    <x v="0"/>
    <s v="20/Jul/2002"/>
    <n v="1047"/>
    <x v="2"/>
    <s v="tier - 1"/>
    <x v="0"/>
    <n v="22"/>
  </r>
  <r>
    <s v="Id2306"/>
    <s v="Akiha"/>
    <n v="16.14"/>
    <n v="4.8600000000000003"/>
    <s v="No"/>
    <x v="0"/>
    <x v="0"/>
    <n v="0"/>
    <x v="1"/>
    <x v="3"/>
    <x v="2"/>
    <s v="17/Nov/1994"/>
    <n v="1044"/>
    <x v="2"/>
    <s v="tier - 2"/>
    <x v="0"/>
    <n v="29"/>
  </r>
  <r>
    <s v="Id2307"/>
    <s v="Sweny"/>
    <n v="20.85"/>
    <n v="4.45"/>
    <s v="Yes"/>
    <x v="0"/>
    <x v="0"/>
    <n v="1"/>
    <x v="1"/>
    <x v="2"/>
    <x v="2"/>
    <s v="5/Oct/1995"/>
    <n v="1033.74"/>
    <x v="2"/>
    <s v="tier - 1"/>
    <x v="0"/>
    <n v="29"/>
  </r>
  <r>
    <s v="Id2308"/>
    <s v="Tobin"/>
    <n v="15.88"/>
    <n v="4.3600000000000003"/>
    <s v="No"/>
    <x v="0"/>
    <x v="0"/>
    <n v="0"/>
    <x v="1"/>
    <x v="3"/>
    <x v="2"/>
    <s v="5/Aug/1999"/>
    <n v="1019"/>
    <x v="2"/>
    <s v="tier - 2"/>
    <x v="0"/>
    <n v="25"/>
  </r>
  <r>
    <s v="Id2309"/>
    <s v="Pedersen"/>
    <n v="20.66"/>
    <n v="5.8"/>
    <s v="No"/>
    <x v="1"/>
    <x v="0"/>
    <n v="1"/>
    <x v="1"/>
    <x v="2"/>
    <x v="1"/>
    <s v="9/Oct/2000"/>
    <n v="1012"/>
    <x v="2"/>
    <s v="tier - 2"/>
    <x v="0"/>
    <n v="24"/>
  </r>
  <r>
    <s v="Id2310"/>
    <s v="Lynch"/>
    <n v="20.399999999999999"/>
    <n v="5.27"/>
    <s v="No"/>
    <x v="0"/>
    <x v="0"/>
    <n v="0"/>
    <x v="1"/>
    <x v="2"/>
    <x v="2"/>
    <s v="22/Nov/1994"/>
    <n v="1006.65"/>
    <x v="2"/>
    <s v="tier - 2"/>
    <x v="0"/>
    <n v="29"/>
  </r>
  <r>
    <s v="Id2311"/>
    <s v="Keys"/>
    <n v="25.19"/>
    <n v="5.64"/>
    <s v="Yes"/>
    <x v="0"/>
    <x v="0"/>
    <n v="0"/>
    <x v="1"/>
    <x v="1"/>
    <x v="2"/>
    <s v="19/Aug/2001"/>
    <n v="964.71"/>
    <x v="2"/>
    <s v="tier - 2"/>
    <x v="0"/>
    <n v="23"/>
  </r>
  <r>
    <s v="Id2312"/>
    <s v="Wilbur"/>
    <n v="20.54"/>
    <n v="4.2"/>
    <s v="Yes"/>
    <x v="0"/>
    <x v="0"/>
    <n v="1"/>
    <x v="1"/>
    <x v="2"/>
    <x v="2"/>
    <s v="28/Oct/1995"/>
    <n v="928.59"/>
    <x v="2"/>
    <s v="tier - 1"/>
    <x v="0"/>
    <n v="29"/>
  </r>
  <r>
    <s v="Id2313"/>
    <s v="Ditota"/>
    <n v="20.13"/>
    <n v="5.42"/>
    <s v="No"/>
    <x v="0"/>
    <x v="0"/>
    <n v="0"/>
    <x v="1"/>
    <x v="2"/>
    <x v="2"/>
    <s v="30/Oct/1994"/>
    <n v="915.07"/>
    <x v="2"/>
    <s v="tier - 1"/>
    <x v="0"/>
    <n v="30"/>
  </r>
  <r>
    <s v="Id2314"/>
    <s v="Horbol"/>
    <n v="18.93"/>
    <n v="6.11"/>
    <s v="No"/>
    <x v="0"/>
    <x v="1"/>
    <n v="1"/>
    <x v="1"/>
    <x v="2"/>
    <x v="1"/>
    <s v="27/Nov/1993"/>
    <n v="896.21"/>
    <x v="2"/>
    <s v="tier - 1"/>
    <x v="0"/>
    <n v="30"/>
  </r>
  <r>
    <s v="Id2315"/>
    <s v="O'Rourke"/>
    <n v="24.14"/>
    <n v="5.29"/>
    <s v="No"/>
    <x v="1"/>
    <x v="0"/>
    <n v="1"/>
    <x v="1"/>
    <x v="2"/>
    <x v="2"/>
    <s v="18/Nov/2000"/>
    <n v="865.41"/>
    <x v="2"/>
    <s v="tier - 1"/>
    <x v="0"/>
    <n v="23"/>
  </r>
  <r>
    <s v="Id2316"/>
    <s v="Williams"/>
    <n v="25.03"/>
    <n v="5.91"/>
    <s v="No"/>
    <x v="1"/>
    <x v="0"/>
    <n v="1"/>
    <x v="1"/>
    <x v="1"/>
    <x v="1"/>
    <s v="7/Oct/2004"/>
    <n v="830.52"/>
    <x v="2"/>
    <s v="tier - 2"/>
    <x v="3"/>
    <n v="20"/>
  </r>
  <r>
    <s v="Id2317"/>
    <s v="Murakami"/>
    <n v="20.47"/>
    <n v="5.81"/>
    <s v="Yes"/>
    <x v="0"/>
    <x v="0"/>
    <n v="1"/>
    <x v="1"/>
    <x v="2"/>
    <x v="1"/>
    <s v="7/Dec/1995"/>
    <n v="773.54"/>
    <x v="2"/>
    <s v="tier - 2"/>
    <x v="0"/>
    <n v="28"/>
  </r>
  <r>
    <s v="Id2318"/>
    <s v="Gagnon"/>
    <n v="18.82"/>
    <n v="5.51"/>
    <s v="Yes"/>
    <x v="0"/>
    <x v="0"/>
    <n v="0"/>
    <x v="1"/>
    <x v="2"/>
    <x v="2"/>
    <s v="18/sep/1996"/>
    <n v="770.38"/>
    <x v="2"/>
    <s v="tier - 2"/>
    <x v="1"/>
    <n v="28"/>
  </r>
  <r>
    <s v="Id2319"/>
    <s v="Petermann"/>
    <n v="17.079999999999998"/>
    <n v="5.73"/>
    <s v="No"/>
    <x v="0"/>
    <x v="1"/>
    <n v="1"/>
    <x v="1"/>
    <x v="3"/>
    <x v="1"/>
    <s v="28/Jun/1993"/>
    <n v="770"/>
    <x v="2"/>
    <s v="tier - 3"/>
    <x v="0"/>
    <n v="31"/>
  </r>
  <r>
    <s v="Id2320"/>
    <s v="Graves - Rostro"/>
    <n v="19.21"/>
    <n v="5.53"/>
    <s v="Yes"/>
    <x v="0"/>
    <x v="0"/>
    <n v="0"/>
    <x v="1"/>
    <x v="2"/>
    <x v="2"/>
    <s v="22/Oct/1996"/>
    <n v="760"/>
    <x v="2"/>
    <s v="tier - 3"/>
    <x v="0"/>
    <n v="28"/>
  </r>
  <r>
    <s v="Id2321"/>
    <s v="Danielson"/>
    <n v="17.86"/>
    <n v="5.43"/>
    <s v="No"/>
    <x v="0"/>
    <x v="1"/>
    <n v="1"/>
    <x v="1"/>
    <x v="3"/>
    <x v="2"/>
    <s v="9/Aug/1993"/>
    <n v="760"/>
    <x v="2"/>
    <s v="tier - 1"/>
    <x v="0"/>
    <n v="31"/>
  </r>
  <r>
    <s v="Id2322"/>
    <s v="Street"/>
    <n v="21.38"/>
    <n v="8.01"/>
    <s v="No"/>
    <x v="0"/>
    <x v="0"/>
    <n v="0"/>
    <x v="1"/>
    <x v="2"/>
    <x v="0"/>
    <s v="19/sep/2002"/>
    <n v="750"/>
    <x v="2"/>
    <s v="tier - 1"/>
    <x v="1"/>
    <n v="22"/>
  </r>
  <r>
    <s v="Id2323"/>
    <s v="Buss"/>
    <n v="23.35"/>
    <n v="5.94"/>
    <s v="No"/>
    <x v="0"/>
    <x v="0"/>
    <n v="0"/>
    <x v="1"/>
    <x v="2"/>
    <x v="1"/>
    <s v="14/Dec/1999"/>
    <n v="722.99"/>
    <x v="2"/>
    <s v="tier - 1"/>
    <x v="0"/>
    <n v="24"/>
  </r>
  <r>
    <s v="Id2324"/>
    <s v="Duffy"/>
    <n v="22.24"/>
    <n v="5.04"/>
    <s v="No"/>
    <x v="0"/>
    <x v="0"/>
    <n v="0"/>
    <x v="1"/>
    <x v="2"/>
    <x v="2"/>
    <s v="26/Dec/1999"/>
    <n v="700"/>
    <x v="1"/>
    <s v="tier - 3"/>
    <x v="0"/>
    <n v="24"/>
  </r>
  <r>
    <s v="Id2325"/>
    <s v="Hines"/>
    <n v="24.76"/>
    <n v="4.54"/>
    <s v="Yes"/>
    <x v="0"/>
    <x v="0"/>
    <n v="0"/>
    <x v="1"/>
    <x v="2"/>
    <x v="2"/>
    <s v="12/Sep/2001"/>
    <n v="687.54"/>
    <x v="2"/>
    <s v="tier - 2"/>
    <x v="0"/>
    <n v="23"/>
  </r>
  <r>
    <s v="Id2326"/>
    <s v="Castro"/>
    <n v="20.100000000000001"/>
    <n v="5.6"/>
    <s v="Yes"/>
    <x v="0"/>
    <x v="1"/>
    <n v="1"/>
    <x v="1"/>
    <x v="2"/>
    <x v="2"/>
    <s v="9/Nov/1997"/>
    <n v="670"/>
    <x v="2"/>
    <s v="tier - 3"/>
    <x v="0"/>
    <n v="27"/>
  </r>
  <r>
    <s v="Id2327"/>
    <s v="Howell"/>
    <n v="21.77"/>
    <n v="10.67"/>
    <s v="No"/>
    <x v="0"/>
    <x v="0"/>
    <n v="0"/>
    <x v="1"/>
    <x v="2"/>
    <x v="0"/>
    <s v="29/Nov/2002"/>
    <n v="668"/>
    <x v="2"/>
    <s v="tier - 2"/>
    <x v="1"/>
    <n v="21"/>
  </r>
  <r>
    <s v="Id2328"/>
    <s v="Avery"/>
    <n v="17.82"/>
    <n v="5.26"/>
    <s v="Yes"/>
    <x v="0"/>
    <x v="0"/>
    <n v="1"/>
    <x v="1"/>
    <x v="3"/>
    <x v="2"/>
    <s v="4/Jul/1995"/>
    <n v="650"/>
    <x v="2"/>
    <s v="tier - 3"/>
    <x v="0"/>
    <n v="29"/>
  </r>
  <r>
    <s v="Id2329"/>
    <s v="Bohinski"/>
    <n v="17.07"/>
    <n v="5.22"/>
    <s v="No"/>
    <x v="0"/>
    <x v="1"/>
    <n v="1"/>
    <x v="1"/>
    <x v="3"/>
    <x v="2"/>
    <s v="1/Jun/1993"/>
    <n v="650"/>
    <x v="2"/>
    <s v="tier - 3"/>
    <x v="0"/>
    <n v="31"/>
  </r>
  <r>
    <s v="Id2330"/>
    <s v="Kohls"/>
    <n v="22.24"/>
    <n v="4.29"/>
    <s v="Yes"/>
    <x v="0"/>
    <x v="0"/>
    <n v="0"/>
    <x v="1"/>
    <x v="2"/>
    <x v="2"/>
    <s v="20/Nov/2001"/>
    <n v="646.14"/>
    <x v="2"/>
    <s v="tier - 3"/>
    <x v="1"/>
    <n v="22"/>
  </r>
  <r>
    <s v="Id2331"/>
    <s v="Brietzke"/>
    <n v="22.34"/>
    <n v="5.57"/>
    <s v="No"/>
    <x v="0"/>
    <x v="0"/>
    <n v="1"/>
    <x v="1"/>
    <x v="2"/>
    <x v="2"/>
    <s v="27/Jul/1998"/>
    <n v="637.26"/>
    <x v="2"/>
    <s v="tier - 3"/>
    <x v="0"/>
    <n v="26"/>
  </r>
  <r>
    <s v="Id2332"/>
    <s v="Riveros Gonzalez"/>
    <n v="17.7"/>
    <n v="6.28"/>
    <s v="No"/>
    <x v="0"/>
    <x v="0"/>
    <n v="1"/>
    <x v="1"/>
    <x v="3"/>
    <x v="1"/>
    <s v="13/Sep/1992"/>
    <n v="604.54"/>
    <x v="2"/>
    <s v="tier - 3"/>
    <x v="0"/>
    <n v="32"/>
  </r>
  <r>
    <s v="Id2333"/>
    <s v="Albano"/>
    <n v="16.47"/>
    <n v="6.35"/>
    <s v="No"/>
    <x v="0"/>
    <x v="1"/>
    <n v="1"/>
    <x v="1"/>
    <x v="3"/>
    <x v="1"/>
    <s v="30/Jun/1993"/>
    <n v="600"/>
    <x v="1"/>
    <s v="tier - 1"/>
    <x v="0"/>
    <n v="31"/>
  </r>
  <r>
    <s v="Id2334"/>
    <s v="Rosendahl"/>
    <n v="17.600000000000001"/>
    <n v="4.3899999999999997"/>
    <s v="No"/>
    <x v="0"/>
    <x v="0"/>
    <n v="1"/>
    <x v="1"/>
    <x v="3"/>
    <x v="2"/>
    <s v="30/Nov/1992"/>
    <n v="570.62"/>
    <x v="1"/>
    <s v="tier - 1"/>
    <x v="0"/>
    <n v="31"/>
  </r>
  <r>
    <s v="Id2335"/>
    <s v="German"/>
    <n v="17.579999999999998"/>
    <n v="4.51"/>
    <s v="No"/>
    <x v="0"/>
    <x v="0"/>
    <n v="1"/>
    <x v="1"/>
    <x v="3"/>
    <x v="2"/>
    <s v="9/Jul/1992"/>
    <n v="563.84"/>
    <x v="1"/>
    <s v="tier - 3"/>
    <x v="0"/>
    <n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3">
  <r>
    <s v="Id2335"/>
    <n v="1992"/>
    <s v="Jul"/>
    <n v="9"/>
    <x v="0"/>
    <n v="563.84"/>
    <s v="tier - 2"/>
    <s v="tier - 3"/>
    <s v="R1013"/>
  </r>
  <r>
    <s v="Id2334"/>
    <n v="1992"/>
    <s v="Nov"/>
    <n v="30"/>
    <x v="0"/>
    <n v="570.62"/>
    <s v="tier - 2"/>
    <s v="tier - 1"/>
    <s v="R1013"/>
  </r>
  <r>
    <s v="Id2333"/>
    <n v="1993"/>
    <s v="Jun"/>
    <n v="30"/>
    <x v="0"/>
    <n v="600"/>
    <s v="tier - 2"/>
    <s v="tier - 1"/>
    <s v="R1013"/>
  </r>
  <r>
    <s v="Id2332"/>
    <n v="1992"/>
    <s v="Sep"/>
    <n v="13"/>
    <x v="0"/>
    <n v="604.54"/>
    <s v="tier - 3"/>
    <s v="tier - 3"/>
    <s v="R1013"/>
  </r>
  <r>
    <s v="Id2331"/>
    <n v="1998"/>
    <s v="Jul"/>
    <n v="27"/>
    <x v="0"/>
    <n v="637.26"/>
    <s v="tier - 3"/>
    <s v="tier - 3"/>
    <s v="R1013"/>
  </r>
  <r>
    <s v="Id2330"/>
    <n v="2001"/>
    <s v="Nov"/>
    <n v="20"/>
    <x v="0"/>
    <n v="646.14"/>
    <s v="tier - 3"/>
    <s v="tier - 3"/>
    <s v="R1012"/>
  </r>
  <r>
    <s v="Id2329"/>
    <n v="1993"/>
    <s v="Jun"/>
    <n v="1"/>
    <x v="0"/>
    <n v="650"/>
    <s v="tier - 3"/>
    <s v="tier - 3"/>
    <s v="R1013"/>
  </r>
  <r>
    <s v="Id2328"/>
    <n v="1995"/>
    <s v="Jul"/>
    <n v="4"/>
    <x v="0"/>
    <n v="650"/>
    <s v="tier - 3"/>
    <s v="tier - 3"/>
    <s v="R1013"/>
  </r>
  <r>
    <s v="Id2327"/>
    <n v="2002"/>
    <s v="Nov"/>
    <n v="29"/>
    <x v="0"/>
    <n v="668"/>
    <s v="tier - 3"/>
    <s v="tier - 2"/>
    <s v="R1012"/>
  </r>
  <r>
    <s v="Id2326"/>
    <n v="1997"/>
    <s v="Nov"/>
    <n v="9"/>
    <x v="0"/>
    <n v="670"/>
    <s v="tier - 3"/>
    <s v="tier - 3"/>
    <s v="R1013"/>
  </r>
  <r>
    <s v="Id2325"/>
    <n v="2001"/>
    <s v="Sep"/>
    <n v="12"/>
    <x v="0"/>
    <n v="687.54"/>
    <s v="tier - 3"/>
    <s v="tier - 2"/>
    <s v="R1013"/>
  </r>
  <r>
    <s v="Id2324"/>
    <n v="1999"/>
    <s v="Dec"/>
    <n v="26"/>
    <x v="0"/>
    <n v="700"/>
    <s v="tier - 2"/>
    <s v="tier - 3"/>
    <s v="R1013"/>
  </r>
  <r>
    <s v="Id2323"/>
    <n v="1999"/>
    <s v="Dec"/>
    <n v="14"/>
    <x v="0"/>
    <n v="722.99"/>
    <s v="tier - 3"/>
    <s v="tier - 1"/>
    <s v="R1013"/>
  </r>
  <r>
    <s v="Id2322"/>
    <n v="2002"/>
    <s v="Sep"/>
    <n v="19"/>
    <x v="0"/>
    <n v="750"/>
    <s v="tier - 3"/>
    <s v="tier - 1"/>
    <s v="R1012"/>
  </r>
  <r>
    <s v="Id2321"/>
    <n v="1993"/>
    <s v="Aug"/>
    <n v="9"/>
    <x v="0"/>
    <n v="760"/>
    <s v="tier - 3"/>
    <s v="tier - 1"/>
    <s v="R1013"/>
  </r>
  <r>
    <s v="Id2320"/>
    <n v="1996"/>
    <s v="Oct"/>
    <n v="22"/>
    <x v="0"/>
    <n v="760"/>
    <s v="tier - 3"/>
    <s v="tier - 3"/>
    <s v="R1013"/>
  </r>
  <r>
    <s v="Id2319"/>
    <n v="1993"/>
    <s v="Jun"/>
    <n v="28"/>
    <x v="0"/>
    <n v="770"/>
    <s v="tier - 3"/>
    <s v="tier - 3"/>
    <s v="R1013"/>
  </r>
  <r>
    <s v="Id2318"/>
    <n v="1996"/>
    <s v="Sep"/>
    <n v="18"/>
    <x v="0"/>
    <n v="770.38"/>
    <s v="tier - 3"/>
    <s v="tier - 2"/>
    <s v="R1012"/>
  </r>
  <r>
    <s v="Id2317"/>
    <n v="1995"/>
    <s v="Dec"/>
    <n v="7"/>
    <x v="0"/>
    <n v="773.54"/>
    <s v="tier - 3"/>
    <s v="tier - 2"/>
    <s v="R1013"/>
  </r>
  <r>
    <s v="Id2316"/>
    <n v="2004"/>
    <s v="Oct"/>
    <n v="7"/>
    <x v="0"/>
    <n v="830.52"/>
    <s v="tier - 3"/>
    <s v="tier - 2"/>
    <s v="R1011"/>
  </r>
  <r>
    <s v="Id2315"/>
    <n v="2000"/>
    <s v="Nov"/>
    <n v="18"/>
    <x v="0"/>
    <n v="865.41"/>
    <s v="tier - 3"/>
    <s v="tier - 1"/>
    <s v="R1013"/>
  </r>
  <r>
    <s v="Id2314"/>
    <n v="1993"/>
    <s v="Nov"/>
    <n v="27"/>
    <x v="0"/>
    <n v="896.21"/>
    <s v="tier - 3"/>
    <s v="tier - 1"/>
    <s v="R1013"/>
  </r>
  <r>
    <s v="Id2313"/>
    <n v="1994"/>
    <s v="Oct"/>
    <n v="30"/>
    <x v="0"/>
    <n v="915.07"/>
    <s v="tier - 3"/>
    <s v="tier - 1"/>
    <s v="R1013"/>
  </r>
  <r>
    <s v="Id2312"/>
    <n v="1995"/>
    <s v="Oct"/>
    <n v="28"/>
    <x v="0"/>
    <n v="928.59"/>
    <s v="tier - 3"/>
    <s v="tier - 1"/>
    <s v="R1013"/>
  </r>
  <r>
    <s v="Id2311"/>
    <n v="2001"/>
    <s v="Aug"/>
    <n v="19"/>
    <x v="0"/>
    <n v="964.71"/>
    <s v="tier - 3"/>
    <s v="tier - 2"/>
    <s v="R1013"/>
  </r>
  <r>
    <s v="Id2310"/>
    <n v="1994"/>
    <s v="Nov"/>
    <n v="22"/>
    <x v="0"/>
    <n v="1006.65"/>
    <s v="tier - 3"/>
    <s v="tier - 2"/>
    <s v="R1013"/>
  </r>
  <r>
    <s v="Id2309"/>
    <n v="2000"/>
    <s v="Oct"/>
    <n v="9"/>
    <x v="0"/>
    <n v="1012"/>
    <s v="tier - 3"/>
    <s v="tier - 2"/>
    <s v="R1013"/>
  </r>
  <r>
    <s v="Id2308"/>
    <n v="1999"/>
    <s v="Aug"/>
    <n v="5"/>
    <x v="0"/>
    <n v="1019"/>
    <s v="tier - 3"/>
    <s v="tier - 2"/>
    <s v="R1013"/>
  </r>
  <r>
    <s v="Id2307"/>
    <n v="1995"/>
    <s v="Oct"/>
    <n v="5"/>
    <x v="0"/>
    <n v="1033.74"/>
    <s v="tier - 3"/>
    <s v="tier - 1"/>
    <s v="R1013"/>
  </r>
  <r>
    <s v="Id2306"/>
    <n v="1994"/>
    <s v="Nov"/>
    <n v="17"/>
    <x v="0"/>
    <n v="1044"/>
    <s v="tier - 3"/>
    <s v="tier - 2"/>
    <s v="R1013"/>
  </r>
  <r>
    <s v="Id2305"/>
    <n v="2002"/>
    <s v="Jul"/>
    <n v="20"/>
    <x v="0"/>
    <n v="1047"/>
    <s v="tier - 3"/>
    <s v="tier - 1"/>
    <s v="R1013"/>
  </r>
  <r>
    <s v="Id2304"/>
    <n v="2002"/>
    <s v="Jul"/>
    <n v="1"/>
    <x v="0"/>
    <n v="1049"/>
    <s v="tier - 3"/>
    <s v="tier - 2"/>
    <s v="R1012"/>
  </r>
  <r>
    <s v="Id2303"/>
    <n v="1995"/>
    <s v="Jun"/>
    <n v="1"/>
    <x v="0"/>
    <n v="1056"/>
    <s v="tier - 3"/>
    <s v="tier - 2"/>
    <s v="R1013"/>
  </r>
  <r>
    <s v="Id2302"/>
    <n v="1993"/>
    <s v="Sep"/>
    <n v="28"/>
    <x v="0"/>
    <n v="1068"/>
    <s v="tier - 3"/>
    <s v="tier - 1"/>
    <s v="R1013"/>
  </r>
  <r>
    <s v="Id2301"/>
    <n v="2004"/>
    <s v="Aug"/>
    <n v="24"/>
    <x v="0"/>
    <n v="1070"/>
    <s v="tier - 3"/>
    <s v="tier - 3"/>
    <s v="R1013"/>
  </r>
  <r>
    <s v="Id2300"/>
    <n v="1997"/>
    <s v="Aug"/>
    <n v="13"/>
    <x v="0"/>
    <n v="1071"/>
    <s v="tier - 3"/>
    <s v="tier - 3"/>
    <s v="R1013"/>
  </r>
  <r>
    <s v="Id2299"/>
    <n v="1998"/>
    <s v="Dec"/>
    <n v="26"/>
    <x v="0"/>
    <n v="1082"/>
    <s v="tier - 3"/>
    <s v="tier - 2"/>
    <s v="R1013"/>
  </r>
  <r>
    <s v="Id2298"/>
    <n v="2002"/>
    <s v="Aug"/>
    <n v="13"/>
    <x v="0"/>
    <n v="1086"/>
    <s v="tier - 3"/>
    <s v="tier - 3"/>
    <s v="R1013"/>
  </r>
  <r>
    <s v="Id2297"/>
    <n v="2004"/>
    <s v="Nov"/>
    <n v="12"/>
    <x v="0"/>
    <n v="1121.8699999999999"/>
    <s v="tier - 3"/>
    <s v="tier - 1"/>
    <s v="R1013"/>
  </r>
  <r>
    <s v="Id2296"/>
    <n v="2004"/>
    <s v="Jun"/>
    <n v="14"/>
    <x v="0"/>
    <n v="1131.51"/>
    <s v="tier - 3"/>
    <s v="tier - 1"/>
    <s v="R1013"/>
  </r>
  <r>
    <s v="Id2295"/>
    <n v="2002"/>
    <s v="Jul"/>
    <n v="19"/>
    <x v="0"/>
    <n v="1132"/>
    <s v="tier - 3"/>
    <s v="tier - 1"/>
    <s v="R1013"/>
  </r>
  <r>
    <s v="Id2294"/>
    <n v="2004"/>
    <s v="Oct"/>
    <n v="6"/>
    <x v="0"/>
    <n v="1135"/>
    <s v="tier - 3"/>
    <s v="tier - 3"/>
    <s v="R1013"/>
  </r>
  <r>
    <s v="Id2293"/>
    <n v="2004"/>
    <s v="Jun"/>
    <n v="11"/>
    <x v="0"/>
    <n v="1135.94"/>
    <s v="tier - 3"/>
    <s v="tier - 3"/>
    <s v="R1013"/>
  </r>
  <r>
    <s v="Id2292"/>
    <n v="2004"/>
    <s v="Nov"/>
    <n v="28"/>
    <x v="0"/>
    <n v="1136.4000000000001"/>
    <s v="tier - 3"/>
    <s v="tier - 3"/>
    <s v="R1013"/>
  </r>
  <r>
    <s v="Id2291"/>
    <n v="2002"/>
    <s v="Aug"/>
    <n v="11"/>
    <x v="0"/>
    <n v="1137"/>
    <s v="tier - 3"/>
    <s v="tier - 1"/>
    <s v="R1013"/>
  </r>
  <r>
    <s v="NULL"/>
    <n v="2004"/>
    <s v="Nov"/>
    <n v="6"/>
    <x v="0"/>
    <n v="1137.01"/>
    <s v="tier - 3"/>
    <s v="tier - 1"/>
    <s v="R1013"/>
  </r>
  <r>
    <s v="Id2290"/>
    <n v="2004"/>
    <s v="Oct"/>
    <n v="15"/>
    <x v="0"/>
    <n v="1137.01"/>
    <s v="tier - 3"/>
    <s v="tier - 1"/>
    <s v="R1013"/>
  </r>
  <r>
    <s v="Id2289"/>
    <n v="2004"/>
    <s v="Nov"/>
    <n v="27"/>
    <x v="0"/>
    <n v="1137.47"/>
    <s v="tier - 3"/>
    <s v="tier - 2"/>
    <s v="R1013"/>
  </r>
  <r>
    <s v="Id2288"/>
    <n v="2001"/>
    <s v="Oct"/>
    <n v="25"/>
    <x v="0"/>
    <n v="1141"/>
    <s v="tier - 3"/>
    <s v="tier - 1"/>
    <s v="R1013"/>
  </r>
  <r>
    <s v="Id2287"/>
    <n v="2004"/>
    <s v="Sep"/>
    <n v="12"/>
    <x v="0"/>
    <n v="1141.45"/>
    <s v="tier - 3"/>
    <s v="tier - 3"/>
    <s v="R1013"/>
  </r>
  <r>
    <s v="Id2286"/>
    <n v="2002"/>
    <s v="Oct"/>
    <n v="1"/>
    <x v="0"/>
    <n v="1142"/>
    <s v="tier - 3"/>
    <s v="tier - 2"/>
    <s v="R1011"/>
  </r>
  <r>
    <s v="Id2285"/>
    <n v="2004"/>
    <s v="Jun"/>
    <n v="10"/>
    <x v="0"/>
    <n v="1146.8"/>
    <s v="tier - 2"/>
    <s v="tier - 2"/>
    <s v="R1013"/>
  </r>
  <r>
    <s v="Id2284"/>
    <n v="2003"/>
    <s v="Jun"/>
    <n v="12"/>
    <x v="0"/>
    <n v="1149"/>
    <s v="tier - 2"/>
    <s v="tier - 1"/>
    <s v="R1012"/>
  </r>
  <r>
    <s v="Id2283"/>
    <n v="2004"/>
    <s v="Jul"/>
    <n v="18"/>
    <x v="0"/>
    <n v="1149.4000000000001"/>
    <s v="tier - 2"/>
    <s v="tier - 2"/>
    <s v="R1013"/>
  </r>
  <r>
    <s v="Id2282"/>
    <n v="1994"/>
    <s v="Jul"/>
    <n v="26"/>
    <x v="0"/>
    <n v="1158.32"/>
    <s v="tier - 2"/>
    <s v="tier - 1"/>
    <s v="R1013"/>
  </r>
  <r>
    <s v="Id2281"/>
    <n v="2004"/>
    <s v="Nov"/>
    <n v="11"/>
    <x v="0"/>
    <n v="1163.46"/>
    <s v="tier - 2"/>
    <s v="tier - 3"/>
    <s v="R1013"/>
  </r>
  <r>
    <s v="Id2280"/>
    <n v="2002"/>
    <s v="Jun"/>
    <n v="11"/>
    <x v="0"/>
    <n v="1165"/>
    <s v="tier - 2"/>
    <s v="tier - 3"/>
    <s v="R1012"/>
  </r>
  <r>
    <s v="Id2279"/>
    <n v="2001"/>
    <s v="Nov"/>
    <n v="12"/>
    <x v="0"/>
    <n v="1167"/>
    <s v="tier - 2"/>
    <s v="tier - 1"/>
    <s v="R1013"/>
  </r>
  <r>
    <s v="Id2278"/>
    <n v="1996"/>
    <s v="Aug"/>
    <n v="11"/>
    <x v="0"/>
    <n v="1178"/>
    <s v="tier - 2"/>
    <s v="tier - 3"/>
    <s v="R1013"/>
  </r>
  <r>
    <s v="Id2277"/>
    <n v="1997"/>
    <s v="Jun"/>
    <n v="28"/>
    <x v="0"/>
    <n v="1178.07"/>
    <s v="tier - 2"/>
    <s v="tier - 2"/>
    <s v="R1013"/>
  </r>
  <r>
    <s v="Id2276"/>
    <n v="2002"/>
    <s v="Aug"/>
    <n v="26"/>
    <x v="0"/>
    <n v="1191"/>
    <s v="tier - 2"/>
    <s v="tier - 1"/>
    <s v="R1013"/>
  </r>
  <r>
    <s v="Id2275"/>
    <n v="1999"/>
    <s v="Jun"/>
    <n v="28"/>
    <x v="0"/>
    <n v="1200"/>
    <s v="tier - 2"/>
    <s v="tier - 3"/>
    <s v="R1012"/>
  </r>
  <r>
    <s v="Id2274"/>
    <n v="1992"/>
    <s v="Oct"/>
    <n v="6"/>
    <x v="0"/>
    <n v="1200.55"/>
    <s v="tier - 2"/>
    <s v="tier - 3"/>
    <s v="R1013"/>
  </r>
  <r>
    <s v="Id2273"/>
    <n v="2004"/>
    <s v="Jun"/>
    <n v="2"/>
    <x v="0"/>
    <n v="1210"/>
    <s v="tier - 2"/>
    <s v="tier - 1"/>
    <s v="R1013"/>
  </r>
  <r>
    <s v="Id2272"/>
    <n v="1996"/>
    <s v="Nov"/>
    <n v="4"/>
    <x v="0"/>
    <n v="1220"/>
    <s v="tier - 2"/>
    <s v="tier - 3"/>
    <s v="R1012"/>
  </r>
  <r>
    <s v="Id2271"/>
    <n v="2004"/>
    <s v="Jul"/>
    <n v="9"/>
    <x v="0"/>
    <n v="1224"/>
    <s v="tier - 2"/>
    <s v="tier - 1"/>
    <s v="R1013"/>
  </r>
  <r>
    <s v="Id2270"/>
    <n v="2004"/>
    <s v="Oct"/>
    <n v="16"/>
    <x v="0"/>
    <n v="1228"/>
    <s v="tier - 2"/>
    <s v="tier - 1"/>
    <s v="R1012"/>
  </r>
  <r>
    <s v="Id2269"/>
    <n v="1998"/>
    <s v="Jul"/>
    <n v="13"/>
    <x v="0"/>
    <n v="1234"/>
    <s v="tier - 2"/>
    <s v="tier - 1"/>
    <s v="R1013"/>
  </r>
  <r>
    <s v="Id2268"/>
    <n v="2002"/>
    <s v="Dec"/>
    <n v="12"/>
    <x v="0"/>
    <n v="1237"/>
    <s v="tier - 2"/>
    <s v="tier - 2"/>
    <s v="R1013"/>
  </r>
  <r>
    <s v="Id2267"/>
    <n v="1998"/>
    <s v="Oct"/>
    <n v="11"/>
    <x v="0"/>
    <n v="1240"/>
    <s v="tier - 2"/>
    <s v="tier - 1"/>
    <s v="R1012"/>
  </r>
  <r>
    <s v="Id2266"/>
    <n v="2002"/>
    <s v="Jul"/>
    <n v="1"/>
    <x v="0"/>
    <n v="1241"/>
    <s v="tier - 2"/>
    <s v="tier - 2"/>
    <s v="R1013"/>
  </r>
  <r>
    <s v="Id2265"/>
    <n v="2003"/>
    <s v="Aug"/>
    <n v="2"/>
    <x v="0"/>
    <n v="1241.57"/>
    <s v="tier - 2"/>
    <s v="tier - 2"/>
    <s v="R1011"/>
  </r>
  <r>
    <s v="Id2264"/>
    <n v="2003"/>
    <s v="Sep"/>
    <n v="15"/>
    <x v="0"/>
    <n v="1242.26"/>
    <s v="tier - 2"/>
    <s v="tier - 1"/>
    <s v="R1011"/>
  </r>
  <r>
    <s v="Id2263"/>
    <n v="2003"/>
    <s v="Sep"/>
    <n v="8"/>
    <x v="0"/>
    <n v="1242.82"/>
    <s v="tier - 2"/>
    <s v="tier - 1"/>
    <s v="R1011"/>
  </r>
  <r>
    <s v="Id2262"/>
    <n v="2003"/>
    <s v="Sep"/>
    <n v="15"/>
    <x v="0"/>
    <n v="1252.4100000000001"/>
    <s v="tier - 2"/>
    <s v="tier - 3"/>
    <s v="R1011"/>
  </r>
  <r>
    <s v="Id2261"/>
    <n v="1997"/>
    <s v="Nov"/>
    <n v="4"/>
    <x v="0"/>
    <n v="1253"/>
    <s v="tier - 2"/>
    <s v="tier - 2"/>
    <s v="R1013"/>
  </r>
  <r>
    <s v="Id2260"/>
    <n v="2003"/>
    <s v="Dec"/>
    <n v="10"/>
    <x v="0"/>
    <n v="1253.94"/>
    <s v="tier - 2"/>
    <s v="tier - 2"/>
    <s v="R1011"/>
  </r>
  <r>
    <s v="Id2259"/>
    <n v="2003"/>
    <s v="Oct"/>
    <n v="13"/>
    <x v="0"/>
    <n v="1256.3"/>
    <s v="tier - 2"/>
    <s v="tier - 3"/>
    <s v="R1011"/>
  </r>
  <r>
    <s v="Id2258"/>
    <n v="2003"/>
    <s v="Oct"/>
    <n v="30"/>
    <x v="0"/>
    <n v="1261.44"/>
    <s v="tier - 2"/>
    <s v="tier - 3"/>
    <s v="R1011"/>
  </r>
  <r>
    <s v="Id2257"/>
    <n v="2003"/>
    <s v="Aug"/>
    <n v="15"/>
    <x v="0"/>
    <n v="1261.8599999999999"/>
    <s v="tier - 2"/>
    <s v="tier - 3"/>
    <s v="R1011"/>
  </r>
  <r>
    <s v="Id2256"/>
    <n v="2003"/>
    <s v="Nov"/>
    <n v="21"/>
    <x v="0"/>
    <n v="1263.25"/>
    <s v="tier - 2"/>
    <s v="tier - 3"/>
    <s v="R1011"/>
  </r>
  <r>
    <s v="Id2255"/>
    <n v="2002"/>
    <s v="Dec"/>
    <n v="4"/>
    <x v="0"/>
    <n v="1267"/>
    <s v="tier - 2"/>
    <s v="tier - 1"/>
    <s v="R1013"/>
  </r>
  <r>
    <s v="Id2254"/>
    <n v="1997"/>
    <s v="Oct"/>
    <n v="26"/>
    <x v="0"/>
    <n v="1276"/>
    <s v="tier - 2"/>
    <s v="tier - 2"/>
    <s v="R1012"/>
  </r>
  <r>
    <s v="Id2253"/>
    <n v="2004"/>
    <s v="Sep"/>
    <n v="30"/>
    <x v="0"/>
    <n v="1283"/>
    <s v="tier - 2"/>
    <s v="tier - 1"/>
    <s v="R1013"/>
  </r>
  <r>
    <s v="Id2252"/>
    <n v="2004"/>
    <s v="Jul"/>
    <n v="28"/>
    <x v="0"/>
    <n v="1285"/>
    <s v="tier - 2"/>
    <s v="tier - 3"/>
    <s v="R1013"/>
  </r>
  <r>
    <s v="Id2251"/>
    <n v="2000"/>
    <s v="Jun"/>
    <n v="26"/>
    <x v="0"/>
    <n v="1286"/>
    <s v="tier - 2"/>
    <s v="tier - 2"/>
    <s v="R1013"/>
  </r>
  <r>
    <s v="Id2250"/>
    <n v="1998"/>
    <s v="Jun"/>
    <n v="4"/>
    <x v="0"/>
    <n v="1290.93"/>
    <s v="tier - 2"/>
    <s v="tier - 2"/>
    <s v="R1013"/>
  </r>
  <r>
    <s v="Id2249"/>
    <n v="2001"/>
    <s v="Nov"/>
    <n v="29"/>
    <x v="0"/>
    <n v="1293"/>
    <s v="tier - 2"/>
    <s v="tier - 3"/>
    <s v="R1012"/>
  </r>
  <r>
    <s v="Id2248"/>
    <n v="2002"/>
    <s v="Dec"/>
    <n v="10"/>
    <x v="0"/>
    <n v="1304"/>
    <s v="tier - 2"/>
    <s v="tier - 2"/>
    <s v="R1012"/>
  </r>
  <r>
    <s v="Id2247"/>
    <n v="1999"/>
    <s v="Dec"/>
    <n v="2"/>
    <x v="0"/>
    <n v="1304"/>
    <s v="tier - 2"/>
    <s v="tier - 2"/>
    <s v="R1013"/>
  </r>
  <r>
    <s v="Id2246"/>
    <n v="2002"/>
    <s v="Oct"/>
    <n v="13"/>
    <x v="0"/>
    <n v="1315"/>
    <s v="tier - 2"/>
    <s v="tier - 2"/>
    <s v="R1013"/>
  </r>
  <r>
    <s v="Id2245"/>
    <n v="1999"/>
    <s v="Oct"/>
    <n v="14"/>
    <x v="0"/>
    <n v="1329.17"/>
    <s v="tier - 2"/>
    <s v="tier - 3"/>
    <s v="R1013"/>
  </r>
  <r>
    <s v="Id2244"/>
    <n v="1998"/>
    <s v="Jul"/>
    <n v="12"/>
    <x v="0"/>
    <n v="1332.61"/>
    <s v="tier - 2"/>
    <s v="tier - 3"/>
    <s v="R1013"/>
  </r>
  <r>
    <s v="Id2243"/>
    <n v="1995"/>
    <s v="Jul"/>
    <n v="30"/>
    <x v="0"/>
    <n v="1338"/>
    <s v="tier - 2"/>
    <s v="tier - 3"/>
    <s v="R1012"/>
  </r>
  <r>
    <s v="Id2242"/>
    <n v="1997"/>
    <s v="Nov"/>
    <n v="7"/>
    <x v="0"/>
    <n v="1341.16"/>
    <s v="tier - 2"/>
    <s v="tier - 2"/>
    <s v="R1012"/>
  </r>
  <r>
    <s v="Id2241"/>
    <n v="1998"/>
    <s v="Dec"/>
    <n v="3"/>
    <x v="0"/>
    <n v="1359"/>
    <s v="tier - 2"/>
    <s v="tier - 1"/>
    <s v="R1013"/>
  </r>
  <r>
    <s v="Id2240"/>
    <n v="2002"/>
    <s v="Aug"/>
    <n v="15"/>
    <x v="0"/>
    <n v="1382"/>
    <s v="tier - 2"/>
    <s v="tier - 1"/>
    <s v="R1013"/>
  </r>
  <r>
    <s v="Id2239"/>
    <n v="1999"/>
    <s v="Jul"/>
    <n v="6"/>
    <x v="0"/>
    <n v="1389"/>
    <s v="tier - 2"/>
    <s v="tier - 2"/>
    <s v="R1013"/>
  </r>
  <r>
    <s v="Id2238"/>
    <n v="2002"/>
    <s v="Nov"/>
    <n v="14"/>
    <x v="0"/>
    <n v="1390"/>
    <s v="tier - 2"/>
    <s v="tier - 2"/>
    <s v="R1013"/>
  </r>
  <r>
    <s v="Id2237"/>
    <n v="2002"/>
    <s v="Dec"/>
    <n v="22"/>
    <x v="0"/>
    <n v="1391.53"/>
    <s v="tier - 2"/>
    <s v="tier - 1"/>
    <s v="R1013"/>
  </r>
  <r>
    <s v="Id2236"/>
    <n v="1998"/>
    <s v="Sep"/>
    <n v="5"/>
    <x v="0"/>
    <n v="1400.44"/>
    <s v="tier - 2"/>
    <s v="tier - 2"/>
    <s v="R1013"/>
  </r>
  <r>
    <s v="Id2235"/>
    <n v="1997"/>
    <s v="Oct"/>
    <n v="27"/>
    <x v="0"/>
    <n v="1402"/>
    <s v="tier - 2"/>
    <s v="tier - 3"/>
    <s v="R1011"/>
  </r>
  <r>
    <s v="Id2234"/>
    <n v="1996"/>
    <s v="Jun"/>
    <n v="23"/>
    <x v="0"/>
    <n v="1417"/>
    <s v="tier - 2"/>
    <s v="tier - 3"/>
    <s v="R1013"/>
  </r>
  <r>
    <s v="Id2233"/>
    <n v="2001"/>
    <s v="Aug"/>
    <n v="23"/>
    <x v="0"/>
    <n v="1421"/>
    <s v="tier - 2"/>
    <s v="tier - 2"/>
    <s v="R1013"/>
  </r>
  <r>
    <s v="Id2232"/>
    <n v="1997"/>
    <s v="Dec"/>
    <n v="5"/>
    <x v="0"/>
    <n v="1422"/>
    <s v="tier - 2"/>
    <s v="tier - 2"/>
    <s v="R1013"/>
  </r>
  <r>
    <s v="Id2231"/>
    <n v="2000"/>
    <s v="Sep"/>
    <n v="1"/>
    <x v="0"/>
    <n v="1438"/>
    <s v="tier - 2"/>
    <s v="tier - 2"/>
    <s v="R1013"/>
  </r>
  <r>
    <s v="Id2230"/>
    <n v="1997"/>
    <s v="Jun"/>
    <n v="19"/>
    <x v="0"/>
    <n v="1445"/>
    <s v="tier - 2"/>
    <s v="tier - 1"/>
    <s v="R1013"/>
  </r>
  <r>
    <s v="Id2229"/>
    <n v="2003"/>
    <s v="Jun"/>
    <n v="20"/>
    <x v="0"/>
    <n v="1467"/>
    <s v="tier - 2"/>
    <s v="tier - 2"/>
    <s v="R1013"/>
  </r>
  <r>
    <s v="Id2228"/>
    <n v="1998"/>
    <s v="Dec"/>
    <n v="7"/>
    <x v="0"/>
    <n v="1477"/>
    <s v="tier - 2"/>
    <s v="tier - 1"/>
    <s v="R1013"/>
  </r>
  <r>
    <s v="Id2227"/>
    <n v="1997"/>
    <s v="Jun"/>
    <n v="9"/>
    <x v="0"/>
    <n v="1481"/>
    <s v="tier - 2"/>
    <s v="tier - 1"/>
    <s v="R1012"/>
  </r>
  <r>
    <s v="Id2226"/>
    <n v="1995"/>
    <s v="Oct"/>
    <n v="7"/>
    <x v="0"/>
    <n v="1493"/>
    <s v="tier - 2"/>
    <s v="tier - 3"/>
    <s v="R1013"/>
  </r>
  <r>
    <s v="Id2225"/>
    <n v="1998"/>
    <s v="Jun"/>
    <n v="19"/>
    <x v="0"/>
    <n v="1497"/>
    <s v="tier - 2"/>
    <s v="tier - 2"/>
    <s v="R1013"/>
  </r>
  <r>
    <s v="Id2224"/>
    <n v="2001"/>
    <s v="Aug"/>
    <n v="25"/>
    <x v="0"/>
    <n v="1515.34"/>
    <s v="tier - 2"/>
    <s v="tier - 3"/>
    <s v="R1013"/>
  </r>
  <r>
    <s v="Id2223"/>
    <n v="2001"/>
    <s v="Jul"/>
    <n v="7"/>
    <x v="0"/>
    <n v="1526.31"/>
    <s v="tier - 2"/>
    <s v="tier - 3"/>
    <s v="R1011"/>
  </r>
  <r>
    <s v="Id2222"/>
    <n v="2001"/>
    <s v="Jun"/>
    <n v="2"/>
    <x v="0"/>
    <n v="1532.47"/>
    <s v="tier - 2"/>
    <s v="tier - 2"/>
    <s v="R1013"/>
  </r>
  <r>
    <s v="Id2221"/>
    <n v="2001"/>
    <s v="Dec"/>
    <n v="5"/>
    <x v="0"/>
    <n v="1534.3"/>
    <s v="tier - 2"/>
    <s v="tier - 2"/>
    <s v="R1013"/>
  </r>
  <r>
    <s v="Id2220"/>
    <n v="1992"/>
    <s v="Sep"/>
    <n v="22"/>
    <x v="0"/>
    <n v="1566.88"/>
    <s v="tier - 2"/>
    <s v="tier - 1"/>
    <s v="R1013"/>
  </r>
  <r>
    <s v="Id2219"/>
    <n v="2004"/>
    <s v="Nov"/>
    <n v="19"/>
    <x v="0"/>
    <n v="1607.51"/>
    <s v="tier - 2"/>
    <s v="tier - 3"/>
    <s v="R1013"/>
  </r>
  <r>
    <s v="Id2218"/>
    <n v="2004"/>
    <s v="Jul"/>
    <n v="22"/>
    <x v="0"/>
    <n v="1615.77"/>
    <s v="tier - 2"/>
    <s v="tier - 1"/>
    <s v="R1013"/>
  </r>
  <r>
    <s v="Id2217"/>
    <n v="1995"/>
    <s v="Aug"/>
    <n v="5"/>
    <x v="0"/>
    <n v="1617.16"/>
    <s v="tier - 2"/>
    <s v="tier - 1"/>
    <s v="R1013"/>
  </r>
  <r>
    <s v="Id2216"/>
    <n v="2003"/>
    <s v="Sep"/>
    <n v="14"/>
    <x v="0"/>
    <n v="1621.34"/>
    <s v="tier - 2"/>
    <s v="tier - 2"/>
    <s v="R1012"/>
  </r>
  <r>
    <s v="Id2215"/>
    <n v="2004"/>
    <s v="Aug"/>
    <n v="21"/>
    <x v="0"/>
    <n v="1621.88"/>
    <s v="tier - 2"/>
    <s v="tier - 2"/>
    <s v="R1013"/>
  </r>
  <r>
    <s v="Id2214"/>
    <n v="2004"/>
    <s v="Jul"/>
    <n v="25"/>
    <x v="0"/>
    <n v="1622.19"/>
    <s v="tier - 2"/>
    <s v="tier - 1"/>
    <s v="R1013"/>
  </r>
  <r>
    <s v="Id2213"/>
    <n v="2003"/>
    <s v="Sep"/>
    <n v="9"/>
    <x v="0"/>
    <n v="1625.43"/>
    <s v="tier - 2"/>
    <s v="tier - 3"/>
    <s v="R1012"/>
  </r>
  <r>
    <s v="Id2212"/>
    <n v="2003"/>
    <s v="Dec"/>
    <n v="4"/>
    <x v="0"/>
    <n v="1627.28"/>
    <s v="tier - 2"/>
    <s v="tier - 2"/>
    <s v="R1012"/>
  </r>
  <r>
    <s v="Id2211"/>
    <n v="2003"/>
    <s v="Jul"/>
    <n v="17"/>
    <x v="0"/>
    <n v="1628.47"/>
    <s v="tier - 2"/>
    <s v="tier - 1"/>
    <s v="R1012"/>
  </r>
  <r>
    <s v="Id2210"/>
    <n v="2004"/>
    <s v="Oct"/>
    <n v="4"/>
    <x v="0"/>
    <n v="1629.83"/>
    <s v="tier - 2"/>
    <s v="tier - 2"/>
    <s v="R1013"/>
  </r>
  <r>
    <s v="Id2209"/>
    <n v="2004"/>
    <s v="Dec"/>
    <n v="5"/>
    <x v="0"/>
    <n v="1631.67"/>
    <s v="tier - 2"/>
    <s v="tier - 3"/>
    <s v="R1013"/>
  </r>
  <r>
    <s v="Id2208"/>
    <n v="2004"/>
    <s v="Jul"/>
    <n v="9"/>
    <x v="0"/>
    <n v="1631.82"/>
    <s v="tier - 2"/>
    <s v="tier - 1"/>
    <s v="R1013"/>
  </r>
  <r>
    <s v="Id2207"/>
    <n v="2003"/>
    <s v="Oct"/>
    <n v="3"/>
    <x v="0"/>
    <n v="1632.04"/>
    <s v="tier - 2"/>
    <s v="tier - 2"/>
    <s v="R1012"/>
  </r>
  <r>
    <s v="Id2206"/>
    <n v="2003"/>
    <s v="Sep"/>
    <n v="16"/>
    <x v="0"/>
    <n v="1632.56"/>
    <s v="tier - 2"/>
    <s v="tier - 2"/>
    <s v="R1012"/>
  </r>
  <r>
    <s v="Id2205"/>
    <n v="2004"/>
    <s v="Dec"/>
    <n v="13"/>
    <x v="0"/>
    <n v="1633.04"/>
    <s v="tier - 2"/>
    <s v="tier - 2"/>
    <s v="R1013"/>
  </r>
  <r>
    <s v="Id2204"/>
    <n v="2004"/>
    <s v="Aug"/>
    <n v="8"/>
    <x v="0"/>
    <n v="1633.96"/>
    <s v="tier - 2"/>
    <s v="tier - 1"/>
    <s v="R1013"/>
  </r>
  <r>
    <s v="Id2203"/>
    <n v="2004"/>
    <s v="Jun"/>
    <n v="13"/>
    <x v="0"/>
    <n v="1634.57"/>
    <s v="tier - 2"/>
    <s v="tier - 2"/>
    <s v="R1013"/>
  </r>
  <r>
    <s v="Id2202"/>
    <n v="2003"/>
    <s v="Dec"/>
    <n v="30"/>
    <x v="0"/>
    <n v="1635.73"/>
    <s v="tier - 2"/>
    <s v="tier - 3"/>
    <s v="R1012"/>
  </r>
  <r>
    <s v="Id2201"/>
    <n v="2003"/>
    <s v="Sep"/>
    <n v="16"/>
    <x v="0"/>
    <n v="1639.56"/>
    <s v="tier - 2"/>
    <s v="tier - 2"/>
    <s v="R1012"/>
  </r>
  <r>
    <s v="Id2200"/>
    <n v="2003"/>
    <s v="Aug"/>
    <n v="21"/>
    <x v="0"/>
    <n v="1639.56"/>
    <s v="tier - 2"/>
    <s v="tier - 2"/>
    <s v="R1012"/>
  </r>
  <r>
    <s v="Id2199"/>
    <n v="2003"/>
    <s v="Dec"/>
    <n v="30"/>
    <x v="0"/>
    <n v="1646.43"/>
    <s v="tier - 2"/>
    <s v="tier - 1"/>
    <s v="R1012"/>
  </r>
  <r>
    <s v="Id2198"/>
    <n v="2000"/>
    <s v="Oct"/>
    <n v="23"/>
    <x v="0"/>
    <n v="1665"/>
    <s v="tier - 2"/>
    <s v="tier - 2"/>
    <s v="R1013"/>
  </r>
  <r>
    <s v="Id2197"/>
    <n v="2000"/>
    <s v="Jun"/>
    <n v="10"/>
    <x v="0"/>
    <n v="1674.63"/>
    <s v="tier - 2"/>
    <s v="tier - 2"/>
    <s v="R1013"/>
  </r>
  <r>
    <s v="Id2196"/>
    <n v="2000"/>
    <s v="Oct"/>
    <n v="21"/>
    <x v="0"/>
    <n v="1682.6"/>
    <s v="tier - 2"/>
    <s v="tier - 2"/>
    <s v="R1011"/>
  </r>
  <r>
    <s v="Id2195"/>
    <n v="2004"/>
    <s v="Nov"/>
    <n v="17"/>
    <x v="0"/>
    <n v="1694.8"/>
    <s v="tier - 2"/>
    <s v="tier - 2"/>
    <s v="R1015"/>
  </r>
  <r>
    <s v="Id2194"/>
    <n v="2004"/>
    <s v="Dec"/>
    <n v="10"/>
    <x v="0"/>
    <n v="1702.46"/>
    <s v="tier - 2"/>
    <s v="tier - 3"/>
    <s v="R1019"/>
  </r>
  <r>
    <s v="Id2193"/>
    <n v="2004"/>
    <s v="Nov"/>
    <n v="7"/>
    <x v="0"/>
    <n v="1704.57"/>
    <s v="tier - 2"/>
    <s v="tier - 1"/>
    <s v="R1016"/>
  </r>
  <r>
    <s v="Id2192"/>
    <n v="2004"/>
    <s v="Dec"/>
    <n v="14"/>
    <x v="0"/>
    <n v="1704.7"/>
    <s v="tier - 2"/>
    <s v="tier - 3"/>
    <s v="R1018"/>
  </r>
  <r>
    <s v="Id2191"/>
    <n v="2004"/>
    <s v="Dec"/>
    <n v="6"/>
    <x v="0"/>
    <n v="1705.62"/>
    <s v="tier - 2"/>
    <s v="tier - 2"/>
    <s v="R1015"/>
  </r>
  <r>
    <s v="Id2190"/>
    <n v="2004"/>
    <s v="Oct"/>
    <n v="17"/>
    <x v="0"/>
    <n v="1708"/>
    <s v="tier - 3"/>
    <s v="tier - 2"/>
    <s v="R1016"/>
  </r>
  <r>
    <s v="Id2189"/>
    <n v="2004"/>
    <s v="Dec"/>
    <n v="12"/>
    <x v="0"/>
    <n v="1708.93"/>
    <s v="tier - 3"/>
    <s v="tier - 1"/>
    <s v="R1019"/>
  </r>
  <r>
    <s v="Id2188"/>
    <n v="2004"/>
    <s v="Sep"/>
    <n v="19"/>
    <x v="1"/>
    <n v="1711.03"/>
    <s v="tier - 3"/>
    <s v="tier - 3"/>
    <s v="R1013"/>
  </r>
  <r>
    <s v="Id2187"/>
    <n v="2004"/>
    <s v="Sep"/>
    <n v="21"/>
    <x v="0"/>
    <n v="1712.23"/>
    <s v="tier - 3"/>
    <s v="tier - 1"/>
    <s v="R1016"/>
  </r>
  <r>
    <s v="Id2186"/>
    <n v="2004"/>
    <s v="Jun"/>
    <n v="10"/>
    <x v="1"/>
    <n v="1719.44"/>
    <s v="tier - 3"/>
    <s v="tier - 3"/>
    <s v="R1013"/>
  </r>
  <r>
    <s v="Id2185"/>
    <n v="2004"/>
    <s v="Sep"/>
    <n v="11"/>
    <x v="1"/>
    <n v="1720.35"/>
    <s v="tier - 3"/>
    <s v="tier - 3"/>
    <s v="R1013"/>
  </r>
  <r>
    <s v="Id2184"/>
    <n v="2004"/>
    <s v="Oct"/>
    <n v="21"/>
    <x v="1"/>
    <n v="1725.55"/>
    <s v="tier - 3"/>
    <s v="tier - 2"/>
    <s v="R1013"/>
  </r>
  <r>
    <s v="Id2183"/>
    <n v="2004"/>
    <s v="Sep"/>
    <n v="9"/>
    <x v="1"/>
    <n v="1727.54"/>
    <s v="tier - 3"/>
    <s v="tier - 1"/>
    <s v="R1013"/>
  </r>
  <r>
    <s v="Id2182"/>
    <n v="2003"/>
    <s v="Nov"/>
    <n v="21"/>
    <x v="0"/>
    <n v="1727.79"/>
    <s v="tier - 3"/>
    <s v="tier - 3"/>
    <s v="R1011"/>
  </r>
  <r>
    <s v="Id2181"/>
    <n v="2003"/>
    <s v="Sep"/>
    <n v="1"/>
    <x v="0"/>
    <n v="1728.9"/>
    <s v="tier - 3"/>
    <s v="tier - 2"/>
    <s v="R1011"/>
  </r>
  <r>
    <s v="Id2180"/>
    <n v="2003"/>
    <s v="Nov"/>
    <n v="9"/>
    <x v="0"/>
    <n v="1731.68"/>
    <s v="tier - 3"/>
    <s v="tier - 2"/>
    <s v="R1011"/>
  </r>
  <r>
    <s v="Id2179"/>
    <n v="2003"/>
    <s v="Nov"/>
    <n v="14"/>
    <x v="0"/>
    <n v="1737.38"/>
    <s v="tier - 3"/>
    <s v="tier - 2"/>
    <s v="R1011"/>
  </r>
  <r>
    <s v="Id2178"/>
    <n v="2003"/>
    <s v="Jul"/>
    <n v="25"/>
    <x v="0"/>
    <n v="1743.21"/>
    <s v="tier - 3"/>
    <s v="tier - 1"/>
    <s v="R1011"/>
  </r>
  <r>
    <s v="Id2177"/>
    <n v="2003"/>
    <s v="Jul"/>
    <n v="28"/>
    <x v="0"/>
    <n v="1744.47"/>
    <s v="tier - 3"/>
    <s v="tier - 1"/>
    <s v="R1011"/>
  </r>
  <r>
    <s v="Id2176"/>
    <n v="2003"/>
    <s v="Sep"/>
    <n v="26"/>
    <x v="0"/>
    <n v="1748.77"/>
    <s v="tier - 3"/>
    <s v="tier - 1"/>
    <s v="R1011"/>
  </r>
  <r>
    <s v="Id2175"/>
    <n v="1998"/>
    <s v="Oct"/>
    <n v="7"/>
    <x v="0"/>
    <n v="1756.6"/>
    <s v="tier - 3"/>
    <s v="tier - 3"/>
    <s v="R1013"/>
  </r>
  <r>
    <s v="Id2174"/>
    <n v="2003"/>
    <s v="Nov"/>
    <n v="19"/>
    <x v="0"/>
    <n v="1759.34"/>
    <s v="tier - 3"/>
    <s v="tier - 1"/>
    <s v="R1011"/>
  </r>
  <r>
    <s v="Id2173"/>
    <n v="2002"/>
    <s v="Dec"/>
    <n v="13"/>
    <x v="0"/>
    <n v="1769.53"/>
    <s v="tier - 3"/>
    <s v="tier - 3"/>
    <s v="R1012"/>
  </r>
  <r>
    <s v="Id2172"/>
    <n v="1999"/>
    <s v="Sep"/>
    <n v="25"/>
    <x v="0"/>
    <n v="1815.88"/>
    <s v="tier - 3"/>
    <s v="tier - 3"/>
    <s v="R1013"/>
  </r>
  <r>
    <s v="Id2171"/>
    <n v="2004"/>
    <s v="Aug"/>
    <n v="19"/>
    <x v="0"/>
    <n v="1822.54"/>
    <s v="tier - 3"/>
    <s v="tier - 1"/>
    <s v="R1012"/>
  </r>
  <r>
    <s v="Id2170"/>
    <n v="1999"/>
    <s v="Nov"/>
    <n v="17"/>
    <x v="0"/>
    <n v="1824.29"/>
    <s v="tier - 3"/>
    <s v="tier - 3"/>
    <s v="R1013"/>
  </r>
  <r>
    <s v="Id2169"/>
    <n v="1999"/>
    <s v="Oct"/>
    <n v="1"/>
    <x v="0"/>
    <n v="1826.84"/>
    <s v="tier - 3"/>
    <s v="tier - 2"/>
    <s v="R1011"/>
  </r>
  <r>
    <s v="Id2168"/>
    <n v="2003"/>
    <s v="Aug"/>
    <n v="11"/>
    <x v="1"/>
    <n v="1832.09"/>
    <s v="tier - 3"/>
    <s v="tier - 3"/>
    <s v="R1011"/>
  </r>
  <r>
    <s v="Id2167"/>
    <n v="2003"/>
    <s v="Aug"/>
    <n v="4"/>
    <x v="1"/>
    <n v="1837.24"/>
    <s v="tier - 3"/>
    <s v="tier - 2"/>
    <s v="R1011"/>
  </r>
  <r>
    <s v="Id2166"/>
    <n v="1999"/>
    <s v="Dec"/>
    <n v="12"/>
    <x v="0"/>
    <n v="1837.28"/>
    <s v="tier - 3"/>
    <s v="tier - 2"/>
    <s v="R1013"/>
  </r>
  <r>
    <s v="Id2165"/>
    <n v="2003"/>
    <s v="Jul"/>
    <n v="20"/>
    <x v="1"/>
    <n v="1842.52"/>
    <s v="tier - 3"/>
    <s v="tier - 2"/>
    <s v="R1011"/>
  </r>
  <r>
    <s v="Id2164"/>
    <n v="1994"/>
    <s v="Dec"/>
    <n v="6"/>
    <x v="0"/>
    <n v="1850.55"/>
    <s v="tier - 3"/>
    <s v="tier - 2"/>
    <s v="R1012"/>
  </r>
  <r>
    <s v="Id2163"/>
    <n v="2004"/>
    <s v="Dec"/>
    <n v="27"/>
    <x v="0"/>
    <n v="1863.45"/>
    <s v="tier - 3"/>
    <s v="tier - 1"/>
    <s v="R1025"/>
  </r>
  <r>
    <s v="Id2162"/>
    <n v="1996"/>
    <s v="Jul"/>
    <n v="2"/>
    <x v="0"/>
    <n v="1865.98"/>
    <s v="tier - 3"/>
    <s v="tier - 3"/>
    <s v="R1012"/>
  </r>
  <r>
    <s v="Id2161"/>
    <n v="2002"/>
    <s v="Sep"/>
    <n v="22"/>
    <x v="0"/>
    <n v="1875.34"/>
    <s v="tier - 3"/>
    <s v="tier - 2"/>
    <s v="R1011"/>
  </r>
  <r>
    <s v="Id2160"/>
    <n v="2002"/>
    <s v="Oct"/>
    <n v="29"/>
    <x v="0"/>
    <n v="1877.93"/>
    <s v="tier - 3"/>
    <s v="tier - 1"/>
    <s v="R1013"/>
  </r>
  <r>
    <s v="Id2159"/>
    <n v="2002"/>
    <s v="Aug"/>
    <n v="29"/>
    <x v="0"/>
    <n v="1880.07"/>
    <s v="tier - 3"/>
    <s v="tier - 2"/>
    <s v="R1013"/>
  </r>
  <r>
    <s v="Id2158"/>
    <n v="2002"/>
    <s v="Aug"/>
    <n v="21"/>
    <x v="0"/>
    <n v="1880.49"/>
    <s v="tier - 3"/>
    <s v="tier - 1"/>
    <s v="R1011"/>
  </r>
  <r>
    <s v="Id2157"/>
    <n v="2001"/>
    <s v="Aug"/>
    <n v="10"/>
    <x v="0"/>
    <n v="1906.36"/>
    <s v="tier - 3"/>
    <s v="tier - 1"/>
    <s v="R1012"/>
  </r>
  <r>
    <s v="Id2156"/>
    <n v="1994"/>
    <s v="Oct"/>
    <n v="6"/>
    <x v="0"/>
    <n v="1908.9"/>
    <s v="tier - 3"/>
    <s v="tier - 3"/>
    <s v="R1013"/>
  </r>
  <r>
    <s v="Id2155"/>
    <n v="2001"/>
    <s v="Aug"/>
    <n v="3"/>
    <x v="0"/>
    <n v="1909.53"/>
    <s v="tier - 3"/>
    <s v="tier - 3"/>
    <s v="R1012"/>
  </r>
  <r>
    <s v="Id2154"/>
    <n v="2001"/>
    <s v="Dec"/>
    <n v="9"/>
    <x v="0"/>
    <n v="1917.32"/>
    <s v="tier - 3"/>
    <s v="tier - 2"/>
    <s v="R1012"/>
  </r>
  <r>
    <s v="Id2153"/>
    <n v="2002"/>
    <s v="Sep"/>
    <n v="7"/>
    <x v="1"/>
    <n v="1964.78"/>
    <s v="tier - 3"/>
    <s v="tier - 1"/>
    <s v="R1011"/>
  </r>
  <r>
    <s v="Id2152"/>
    <n v="2002"/>
    <s v="Jul"/>
    <n v="29"/>
    <x v="0"/>
    <n v="1967.02"/>
    <s v="tier - 3"/>
    <s v="tier - 2"/>
    <s v="R1016"/>
  </r>
  <r>
    <s v="Id2151"/>
    <n v="1998"/>
    <s v="Sep"/>
    <n v="28"/>
    <x v="0"/>
    <n v="1969.61"/>
    <s v="tier - 3"/>
    <s v="tier - 3"/>
    <s v="R1011"/>
  </r>
  <r>
    <s v="Id2150"/>
    <n v="1998"/>
    <s v="Oct"/>
    <n v="5"/>
    <x v="0"/>
    <n v="1972.95"/>
    <s v="tier - 3"/>
    <s v="tier - 1"/>
    <s v="R1011"/>
  </r>
  <r>
    <s v="Id2149"/>
    <n v="1998"/>
    <s v="Sep"/>
    <n v="29"/>
    <x v="0"/>
    <n v="1977.82"/>
    <s v="tier - 3"/>
    <s v="tier - 1"/>
    <s v="R1011"/>
  </r>
  <r>
    <s v="Id2148"/>
    <n v="2002"/>
    <s v="Jul"/>
    <n v="16"/>
    <x v="1"/>
    <n v="1980.07"/>
    <s v="tier - 3"/>
    <s v="tier - 3"/>
    <s v="R1011"/>
  </r>
  <r>
    <s v="Id2147"/>
    <n v="1998"/>
    <s v="Dec"/>
    <n v="29"/>
    <x v="0"/>
    <n v="1981.58"/>
    <s v="tier - 3"/>
    <s v="tier - 1"/>
    <s v="R1013"/>
  </r>
  <r>
    <s v="Id2146"/>
    <n v="2002"/>
    <s v="Sep"/>
    <n v="29"/>
    <x v="0"/>
    <n v="1984.45"/>
    <s v="tier - 3"/>
    <s v="tier - 3"/>
    <s v="R1016"/>
  </r>
  <r>
    <s v="Id2145"/>
    <n v="1998"/>
    <s v="Sep"/>
    <n v="14"/>
    <x v="0"/>
    <n v="1986.93"/>
    <s v="tier - 3"/>
    <s v="tier - 2"/>
    <s v="R1013"/>
  </r>
  <r>
    <s v="Id2144"/>
    <n v="2001"/>
    <s v="Aug"/>
    <n v="14"/>
    <x v="0"/>
    <n v="2007.95"/>
    <s v="tier - 3"/>
    <s v="tier - 2"/>
    <s v="R1011"/>
  </r>
  <r>
    <s v="Id2143"/>
    <n v="2001"/>
    <s v="Jul"/>
    <n v="1"/>
    <x v="0"/>
    <n v="2020.18"/>
    <s v="tier - 3"/>
    <s v="tier - 1"/>
    <s v="R1011"/>
  </r>
  <r>
    <s v="Id2142"/>
    <n v="2001"/>
    <s v="Sep"/>
    <n v="6"/>
    <x v="0"/>
    <n v="2020.55"/>
    <s v="tier - 3"/>
    <s v="tier - 2"/>
    <s v="R1013"/>
  </r>
  <r>
    <s v="Id2141"/>
    <n v="2001"/>
    <s v="Aug"/>
    <n v="4"/>
    <x v="0"/>
    <n v="2026.97"/>
    <s v="tier - 3"/>
    <s v="tier - 2"/>
    <s v="R1013"/>
  </r>
  <r>
    <s v="Id2140"/>
    <n v="2000"/>
    <s v="Sep"/>
    <n v="2"/>
    <x v="0"/>
    <n v="2045.69"/>
    <s v="tier - 3"/>
    <s v="tier - 3"/>
    <s v="R1012"/>
  </r>
  <r>
    <s v="Id2139"/>
    <n v="2000"/>
    <s v="Jul"/>
    <n v="26"/>
    <x v="0"/>
    <n v="2055.3200000000002"/>
    <s v="tier - 3"/>
    <s v="tier - 3"/>
    <s v="R1012"/>
  </r>
  <r>
    <s v="Id2138"/>
    <n v="2004"/>
    <s v="Jun"/>
    <n v="12"/>
    <x v="0"/>
    <n v="2094.1"/>
    <s v="tier - 3"/>
    <s v="tier - 2"/>
    <s v="R1025"/>
  </r>
  <r>
    <s v="Id2137"/>
    <n v="2001"/>
    <s v="Aug"/>
    <n v="14"/>
    <x v="0"/>
    <n v="2102.2600000000002"/>
    <s v="tier - 3"/>
    <s v="tier - 2"/>
    <s v="R1019"/>
  </r>
  <r>
    <s v="Id2136"/>
    <n v="2001"/>
    <s v="Jun"/>
    <n v="22"/>
    <x v="1"/>
    <n v="2103.08"/>
    <s v="tier - 3"/>
    <s v="tier - 2"/>
    <s v="R1011"/>
  </r>
  <r>
    <s v="Id2135"/>
    <n v="2001"/>
    <s v="Nov"/>
    <n v="28"/>
    <x v="0"/>
    <n v="2104.11"/>
    <s v="tier - 2"/>
    <s v="tier - 1"/>
    <s v="R1016"/>
  </r>
  <r>
    <s v="Id2134"/>
    <n v="1989"/>
    <s v="Jul"/>
    <n v="21"/>
    <x v="2"/>
    <n v="2106.2600000000002"/>
    <s v="tier - 2"/>
    <s v="tier - 2"/>
    <s v="R1013"/>
  </r>
  <r>
    <s v="Id2133"/>
    <n v="2003"/>
    <s v="Sep"/>
    <n v="30"/>
    <x v="0"/>
    <n v="2117.34"/>
    <s v="tier - 2"/>
    <s v="tier - 3"/>
    <s v="R1012"/>
  </r>
  <r>
    <s v="Id2132"/>
    <n v="2004"/>
    <s v="Nov"/>
    <n v="4"/>
    <x v="0"/>
    <n v="2118.61"/>
    <s v="tier - 2"/>
    <s v="tier - 1"/>
    <s v="R1012"/>
  </r>
  <r>
    <s v="Id2131"/>
    <n v="2003"/>
    <s v="Aug"/>
    <n v="30"/>
    <x v="0"/>
    <n v="2128.4299999999998"/>
    <s v="tier - 2"/>
    <s v="tier - 1"/>
    <s v="R1012"/>
  </r>
  <r>
    <s v="Id2130"/>
    <n v="2003"/>
    <s v="Dec"/>
    <n v="22"/>
    <x v="0"/>
    <n v="2130.6799999999998"/>
    <s v="tier - 2"/>
    <s v="tier - 3"/>
    <s v="R1012"/>
  </r>
  <r>
    <s v="Id2129"/>
    <n v="2003"/>
    <s v="Sep"/>
    <n v="1"/>
    <x v="0"/>
    <n v="2134.9"/>
    <s v="tier - 2"/>
    <s v="tier - 3"/>
    <s v="R1012"/>
  </r>
  <r>
    <s v="Id2128"/>
    <n v="2003"/>
    <s v="Sep"/>
    <n v="26"/>
    <x v="0"/>
    <n v="2136.88"/>
    <s v="tier - 2"/>
    <s v="tier - 2"/>
    <s v="R1012"/>
  </r>
  <r>
    <s v="Id2127"/>
    <n v="1997"/>
    <s v="Sep"/>
    <n v="3"/>
    <x v="0"/>
    <n v="2137.65"/>
    <s v="tier - 3"/>
    <s v="tier - 1"/>
    <s v="R1013"/>
  </r>
  <r>
    <s v="Id2126"/>
    <n v="2003"/>
    <s v="Aug"/>
    <n v="19"/>
    <x v="0"/>
    <n v="2138.0700000000002"/>
    <s v="tier - 2"/>
    <s v="tier - 1"/>
    <s v="R1012"/>
  </r>
  <r>
    <s v="Id2125"/>
    <n v="2004"/>
    <s v="Oct"/>
    <n v="4"/>
    <x v="0"/>
    <n v="2144.85"/>
    <s v="tier - 2"/>
    <s v="tier - 1"/>
    <s v="R1011"/>
  </r>
  <r>
    <s v="Id2124"/>
    <n v="2000"/>
    <s v="Dec"/>
    <n v="27"/>
    <x v="0"/>
    <n v="2150.4699999999998"/>
    <s v="tier - 2"/>
    <s v="tier - 3"/>
    <s v="R1011"/>
  </r>
  <r>
    <s v="Id2123"/>
    <n v="2000"/>
    <s v="Oct"/>
    <n v="22"/>
    <x v="0"/>
    <n v="2154.36"/>
    <s v="tier - 2"/>
    <s v="tier - 2"/>
    <s v="R1011"/>
  </r>
  <r>
    <s v="Id2122"/>
    <n v="2000"/>
    <s v="Nov"/>
    <n v="29"/>
    <x v="0"/>
    <n v="2155.6799999999998"/>
    <s v="tier - 2"/>
    <s v="tier - 3"/>
    <s v="R1013"/>
  </r>
  <r>
    <s v="Id2121"/>
    <n v="2000"/>
    <s v="Dec"/>
    <n v="10"/>
    <x v="0"/>
    <n v="2156.75"/>
    <s v="tier - 2"/>
    <s v="tier - 2"/>
    <s v="R1013"/>
  </r>
  <r>
    <s v="Id2120"/>
    <n v="2000"/>
    <s v="Aug"/>
    <n v="23"/>
    <x v="0"/>
    <n v="2166.73"/>
    <s v="tier - 2"/>
    <s v="tier - 2"/>
    <s v="R1011"/>
  </r>
  <r>
    <s v="Id2119"/>
    <n v="1994"/>
    <s v="Sep"/>
    <n v="27"/>
    <x v="0"/>
    <n v="2170.08"/>
    <s v="tier - 2"/>
    <s v="tier - 2"/>
    <s v="R1013"/>
  </r>
  <r>
    <s v="Id2118"/>
    <n v="1991"/>
    <s v="Dec"/>
    <n v="16"/>
    <x v="2"/>
    <n v="2193.1999999999998"/>
    <s v="tier - 2"/>
    <s v="tier - 2"/>
    <s v="R1012"/>
  </r>
  <r>
    <s v="Id2117"/>
    <n v="2004"/>
    <s v="Dec"/>
    <n v="7"/>
    <x v="0"/>
    <n v="2196.4699999999998"/>
    <s v="tier - 2"/>
    <s v="tier - 3"/>
    <s v="R1024"/>
  </r>
  <r>
    <s v="Id2116"/>
    <n v="2004"/>
    <s v="Sep"/>
    <n v="3"/>
    <x v="0"/>
    <n v="2198.19"/>
    <s v="tier - 2"/>
    <s v="tier - 1"/>
    <s v="R1023"/>
  </r>
  <r>
    <s v="Id2115"/>
    <n v="2004"/>
    <s v="Sep"/>
    <n v="12"/>
    <x v="0"/>
    <n v="2200.83"/>
    <s v="tier - 2"/>
    <s v="tier - 2"/>
    <s v="R1024"/>
  </r>
  <r>
    <s v="Id2114"/>
    <n v="2004"/>
    <s v="Jul"/>
    <n v="27"/>
    <x v="1"/>
    <n v="2201.1"/>
    <s v="tier - 2"/>
    <s v="tier - 3"/>
    <s v="R1013"/>
  </r>
  <r>
    <s v="Id2113"/>
    <n v="2004"/>
    <s v="Aug"/>
    <n v="6"/>
    <x v="0"/>
    <n v="2203.4699999999998"/>
    <s v="tier - 2"/>
    <s v="tier - 2"/>
    <s v="R1024"/>
  </r>
  <r>
    <s v="Id2112"/>
    <n v="2004"/>
    <s v="Oct"/>
    <n v="28"/>
    <x v="0"/>
    <n v="2203.7399999999998"/>
    <s v="tier - 2"/>
    <s v="tier - 2"/>
    <s v="R1024"/>
  </r>
  <r>
    <s v="Id2111"/>
    <n v="2004"/>
    <s v="Nov"/>
    <n v="13"/>
    <x v="0"/>
    <n v="2205.98"/>
    <s v="tier - 2"/>
    <s v="tier - 3"/>
    <s v="R1024"/>
  </r>
  <r>
    <s v="Id2110"/>
    <n v="2004"/>
    <s v="Aug"/>
    <n v="6"/>
    <x v="0"/>
    <n v="2207.6999999999998"/>
    <s v="tier - 2"/>
    <s v="tier - 2"/>
    <s v="R1024"/>
  </r>
  <r>
    <s v="Id2109"/>
    <n v="2004"/>
    <s v="Jul"/>
    <n v="27"/>
    <x v="0"/>
    <n v="2211.13"/>
    <s v="tier - 2"/>
    <s v="tier - 2"/>
    <s v="R1024"/>
  </r>
  <r>
    <s v="Id2108"/>
    <n v="1994"/>
    <s v="Nov"/>
    <n v="17"/>
    <x v="0"/>
    <n v="2213.21"/>
    <s v="tier - 2"/>
    <s v="tier - 2"/>
    <s v="R1013"/>
  </r>
  <r>
    <s v="Id2107"/>
    <n v="2004"/>
    <s v="Jun"/>
    <n v="13"/>
    <x v="0"/>
    <n v="2217.4699999999998"/>
    <s v="tier - 2"/>
    <s v="tier - 1"/>
    <s v="R1024"/>
  </r>
  <r>
    <s v="Id2106"/>
    <n v="2004"/>
    <s v="Sep"/>
    <n v="25"/>
    <x v="0"/>
    <n v="2217.6"/>
    <s v="tier - 2"/>
    <s v="tier - 1"/>
    <s v="R1024"/>
  </r>
  <r>
    <s v="Id2105"/>
    <n v="2004"/>
    <s v="Dec"/>
    <n v="12"/>
    <x v="1"/>
    <n v="2219.4499999999998"/>
    <s v="tier - 2"/>
    <s v="tier - 1"/>
    <s v="R1013"/>
  </r>
  <r>
    <s v="Id2104"/>
    <n v="2003"/>
    <s v="Dec"/>
    <n v="10"/>
    <x v="1"/>
    <n v="2221.56"/>
    <s v="tier - 2"/>
    <s v="tier - 3"/>
    <s v="R1012"/>
  </r>
  <r>
    <s v="Id2103"/>
    <n v="2000"/>
    <s v="Jun"/>
    <n v="30"/>
    <x v="0"/>
    <n v="2250.84"/>
    <s v="tier - 2"/>
    <s v="tier - 2"/>
    <s v="R1018"/>
  </r>
  <r>
    <s v="Id2102"/>
    <n v="2000"/>
    <s v="Dec"/>
    <n v="11"/>
    <x v="0"/>
    <n v="2254.8000000000002"/>
    <s v="tier - 2"/>
    <s v="tier - 3"/>
    <s v="R1016"/>
  </r>
  <r>
    <s v="Id2101"/>
    <n v="2002"/>
    <s v="Jul"/>
    <n v="15"/>
    <x v="0"/>
    <n v="2257.48"/>
    <s v="tier - 2"/>
    <s v="tier - 1"/>
    <s v="R1012"/>
  </r>
  <r>
    <s v="Id2100"/>
    <n v="2002"/>
    <s v="Nov"/>
    <n v="12"/>
    <x v="0"/>
    <n v="2261.5700000000002"/>
    <s v="tier - 2"/>
    <s v="tier - 1"/>
    <s v="R1012"/>
  </r>
  <r>
    <s v="Id2099"/>
    <n v="1991"/>
    <s v="Jun"/>
    <n v="16"/>
    <x v="2"/>
    <n v="2277.7199999999998"/>
    <s v="tier - 2"/>
    <s v="tier - 1"/>
    <s v="R1013"/>
  </r>
  <r>
    <s v="Id2098"/>
    <n v="1989"/>
    <s v="Oct"/>
    <n v="5"/>
    <x v="2"/>
    <n v="2295.2399999999998"/>
    <s v="tier - 2"/>
    <s v="tier - 1"/>
    <s v="R1013"/>
  </r>
  <r>
    <s v="Id2097"/>
    <n v="1996"/>
    <s v="Nov"/>
    <n v="28"/>
    <x v="0"/>
    <n v="2302.3000000000002"/>
    <s v="tier - 1"/>
    <s v="tier - 2"/>
    <s v="R1011"/>
  </r>
  <r>
    <s v="Id2096"/>
    <n v="2004"/>
    <s v="Sep"/>
    <n v="6"/>
    <x v="3"/>
    <n v="2304"/>
    <s v="tier - 2"/>
    <s v="tier - 3"/>
    <s v="R1013"/>
  </r>
  <r>
    <s v="Id2095"/>
    <n v="1996"/>
    <s v="Dec"/>
    <n v="17"/>
    <x v="0"/>
    <n v="2322.62"/>
    <s v="tier - 2"/>
    <s v="tier - 1"/>
    <s v="R1013"/>
  </r>
  <r>
    <s v="Id2094"/>
    <n v="2003"/>
    <s v="Nov"/>
    <n v="18"/>
    <x v="1"/>
    <n v="2331.52"/>
    <s v="tier - 2"/>
    <s v="tier - 3"/>
    <s v="R1011"/>
  </r>
  <r>
    <s v="Id2093"/>
    <n v="1998"/>
    <s v="Oct"/>
    <n v="21"/>
    <x v="0"/>
    <n v="2352.9699999999998"/>
    <s v="tier - 3"/>
    <s v="tier - 3"/>
    <s v="R1012"/>
  </r>
  <r>
    <s v="Id2092"/>
    <n v="2002"/>
    <s v="Nov"/>
    <n v="5"/>
    <x v="1"/>
    <n v="2362.23"/>
    <s v="tier - 2"/>
    <s v="tier - 1"/>
    <s v="R1012"/>
  </r>
  <r>
    <s v="Id2091"/>
    <n v="1988"/>
    <s v="Dec"/>
    <n v="12"/>
    <x v="2"/>
    <n v="2373.3000000000002"/>
    <s v="tier - 2"/>
    <s v="tier - 2"/>
    <s v="R1013"/>
  </r>
  <r>
    <s v="Id2090"/>
    <n v="1999"/>
    <s v="Dec"/>
    <n v="17"/>
    <x v="0"/>
    <n v="2395.17"/>
    <s v="tier - 2"/>
    <s v="tier - 1"/>
    <s v="R1014"/>
  </r>
  <r>
    <s v="Id2089"/>
    <n v="1999"/>
    <s v="Aug"/>
    <n v="10"/>
    <x v="0"/>
    <n v="2396.1"/>
    <s v="tier - 2"/>
    <s v="tier - 1"/>
    <s v="R1019"/>
  </r>
  <r>
    <s v="Id2088"/>
    <n v="2001"/>
    <s v="Jun"/>
    <n v="3"/>
    <x v="0"/>
    <n v="2404.73"/>
    <s v="tier - 2"/>
    <s v="tier - 3"/>
    <s v="R1012"/>
  </r>
  <r>
    <s v="Id2087"/>
    <n v="1999"/>
    <s v="Nov"/>
    <n v="12"/>
    <x v="1"/>
    <n v="2416.96"/>
    <s v="tier - 2"/>
    <s v="tier - 2"/>
    <s v="R1011"/>
  </r>
  <r>
    <s v="Id2086"/>
    <n v="1999"/>
    <s v="Nov"/>
    <n v="21"/>
    <x v="1"/>
    <n v="2438.06"/>
    <s v="tier - 2"/>
    <s v="tier - 2"/>
    <s v="R1013"/>
  </r>
  <r>
    <s v="Id2085"/>
    <n v="2002"/>
    <s v="Jul"/>
    <n v="29"/>
    <x v="0"/>
    <n v="2457.21"/>
    <s v="tier - 2"/>
    <s v="tier - 1"/>
    <s v="R1024"/>
  </r>
  <r>
    <s v="Id2084"/>
    <n v="1998"/>
    <s v="Nov"/>
    <n v="19"/>
    <x v="0"/>
    <n v="2457.5"/>
    <s v="tier - 2"/>
    <s v="tier - 1"/>
    <s v="R1011"/>
  </r>
  <r>
    <s v="Id2083"/>
    <n v="2002"/>
    <s v="Jul"/>
    <n v="11"/>
    <x v="0"/>
    <n v="2459.7199999999998"/>
    <s v="tier - 2"/>
    <s v="tier - 2"/>
    <s v="R1024"/>
  </r>
  <r>
    <s v="Id2082"/>
    <n v="1998"/>
    <s v="Aug"/>
    <n v="17"/>
    <x v="0"/>
    <n v="2464.62"/>
    <s v="tier - 2"/>
    <s v="tier - 3"/>
    <s v="R1013"/>
  </r>
  <r>
    <s v="Id2081"/>
    <n v="1998"/>
    <s v="Jul"/>
    <n v="2"/>
    <x v="0"/>
    <n v="2473.33"/>
    <s v="tier - 2"/>
    <s v="tier - 3"/>
    <s v="R1013"/>
  </r>
  <r>
    <s v="Id2080"/>
    <n v="1998"/>
    <s v="Jun"/>
    <n v="20"/>
    <x v="0"/>
    <n v="2480.98"/>
    <s v="tier - 2"/>
    <s v="tier - 2"/>
    <s v="R1013"/>
  </r>
  <r>
    <s v="Id2079"/>
    <n v="1995"/>
    <s v="Nov"/>
    <n v="6"/>
    <x v="0"/>
    <n v="2483.7399999999998"/>
    <s v="tier - 3"/>
    <s v="tier - 2"/>
    <s v="R1013"/>
  </r>
  <r>
    <s v="Id2078"/>
    <n v="1995"/>
    <s v="Oct"/>
    <n v="14"/>
    <x v="0"/>
    <n v="2494.02"/>
    <s v="tier - 3"/>
    <s v="tier - 1"/>
    <s v="R1011"/>
  </r>
  <r>
    <s v="Id2077"/>
    <n v="1995"/>
    <s v="Jul"/>
    <n v="9"/>
    <x v="0"/>
    <n v="2497.04"/>
    <s v="tier - 3"/>
    <s v="tier - 3"/>
    <s v="R1013"/>
  </r>
  <r>
    <s v="Id2076"/>
    <n v="1995"/>
    <s v="Oct"/>
    <n v="15"/>
    <x v="0"/>
    <n v="2498.41"/>
    <s v="tier - 3"/>
    <s v="tier - 3"/>
    <s v="R1013"/>
  </r>
  <r>
    <s v="Id2075"/>
    <n v="2004"/>
    <s v="Sep"/>
    <n v="6"/>
    <x v="0"/>
    <n v="2500.9299999999998"/>
    <s v="tier - 2"/>
    <s v="tier - 2"/>
    <s v="R1012"/>
  </r>
  <r>
    <s v="Id2074"/>
    <n v="1991"/>
    <s v="Aug"/>
    <n v="5"/>
    <x v="2"/>
    <n v="2510.79"/>
    <s v="tier - 2"/>
    <s v="tier - 1"/>
    <s v="R1013"/>
  </r>
  <r>
    <s v="Id2073"/>
    <n v="1997"/>
    <s v="Nov"/>
    <n v="2"/>
    <x v="0"/>
    <n v="2523.17"/>
    <s v="tier - 3"/>
    <s v="tier - 1"/>
    <s v="R1012"/>
  </r>
  <r>
    <s v="Id2072"/>
    <n v="2000"/>
    <s v="Aug"/>
    <n v="25"/>
    <x v="0"/>
    <n v="2527.8200000000002"/>
    <s v="tier - 2"/>
    <s v="tier - 3"/>
    <s v="R1012"/>
  </r>
  <r>
    <s v="Id2071"/>
    <n v="1997"/>
    <s v="Jul"/>
    <n v="28"/>
    <x v="0"/>
    <n v="2534.39"/>
    <s v="tier - 3"/>
    <s v="tier - 3"/>
    <s v="R1012"/>
  </r>
  <r>
    <s v="Id2070"/>
    <n v="1990"/>
    <s v="Oct"/>
    <n v="1"/>
    <x v="2"/>
    <n v="2540.39"/>
    <s v="tier - 2"/>
    <s v="tier - 2"/>
    <s v="R1013"/>
  </r>
  <r>
    <s v="Id2069"/>
    <n v="1991"/>
    <s v="Nov"/>
    <n v="17"/>
    <x v="2"/>
    <n v="2545.6799999999998"/>
    <s v="tier - 2"/>
    <s v="tier - 1"/>
    <s v="R1013"/>
  </r>
  <r>
    <s v="Id2068"/>
    <n v="2002"/>
    <s v="Oct"/>
    <n v="11"/>
    <x v="3"/>
    <n v="2566.4699999999998"/>
    <s v="tier - 2"/>
    <s v="tier - 3"/>
    <s v="R1013"/>
  </r>
  <r>
    <s v="Id2067"/>
    <n v="2002"/>
    <s v="Jul"/>
    <n v="20"/>
    <x v="0"/>
    <n v="2585.04"/>
    <s v="tier - 2"/>
    <s v="tier - 2"/>
    <s v="R1021"/>
  </r>
  <r>
    <s v="Id2066"/>
    <n v="2001"/>
    <s v="Oct"/>
    <n v="15"/>
    <x v="1"/>
    <n v="2585.27"/>
    <s v="tier - 2"/>
    <s v="tier - 3"/>
    <s v="R1011"/>
  </r>
  <r>
    <s v="Id2065"/>
    <n v="2001"/>
    <s v="Jul"/>
    <n v="28"/>
    <x v="0"/>
    <n v="2585.85"/>
    <s v="tier - 2"/>
    <s v="tier - 2"/>
    <s v="R1024"/>
  </r>
  <r>
    <s v="Id2064"/>
    <n v="2001"/>
    <s v="Aug"/>
    <n v="26"/>
    <x v="1"/>
    <n v="2597.7800000000002"/>
    <s v="tier - 2"/>
    <s v="tier - 1"/>
    <s v="R1011"/>
  </r>
  <r>
    <s v="Id2063"/>
    <n v="1997"/>
    <s v="Aug"/>
    <n v="26"/>
    <x v="0"/>
    <n v="2632.99"/>
    <s v="tier - 2"/>
    <s v="tier - 1"/>
    <s v="R1011"/>
  </r>
  <r>
    <s v="Id2062"/>
    <n v="2000"/>
    <s v="Jun"/>
    <n v="24"/>
    <x v="1"/>
    <n v="2639.04"/>
    <s v="tier - 2"/>
    <s v="tier - 2"/>
    <s v="R1012"/>
  </r>
  <r>
    <s v="Id2061"/>
    <n v="2000"/>
    <s v="Dec"/>
    <n v="9"/>
    <x v="1"/>
    <n v="2643.27"/>
    <s v="tier - 2"/>
    <s v="tier - 1"/>
    <s v="R1012"/>
  </r>
  <r>
    <s v="Id2060"/>
    <n v="1996"/>
    <s v="Aug"/>
    <n v="5"/>
    <x v="0"/>
    <n v="2680.95"/>
    <s v="tier - 3"/>
    <s v="tier - 2"/>
    <s v="R1012"/>
  </r>
  <r>
    <s v="Id2059"/>
    <n v="1994"/>
    <s v="Sep"/>
    <n v="17"/>
    <x v="0"/>
    <n v="2684.69"/>
    <s v="tier - 2"/>
    <s v="tier - 2"/>
    <s v="R1013"/>
  </r>
  <r>
    <s v="Id2058"/>
    <n v="1994"/>
    <s v="Oct"/>
    <n v="2"/>
    <x v="0"/>
    <n v="2689.5"/>
    <s v="tier - 3"/>
    <s v="tier - 2"/>
    <s v="R1013"/>
  </r>
  <r>
    <s v="Id2057"/>
    <n v="1999"/>
    <s v="Jun"/>
    <n v="11"/>
    <x v="0"/>
    <n v="2690.11"/>
    <s v="tier - 2"/>
    <s v="tier - 2"/>
    <s v="R1012"/>
  </r>
  <r>
    <s v="Id2056"/>
    <n v="1996"/>
    <s v="Jun"/>
    <n v="13"/>
    <x v="0"/>
    <n v="2699.57"/>
    <s v="tier - 2"/>
    <s v="tier - 1"/>
    <s v="R1012"/>
  </r>
  <r>
    <s v="Id2055"/>
    <n v="2003"/>
    <s v="Jul"/>
    <n v="17"/>
    <x v="1"/>
    <n v="2709.11"/>
    <s v="tier - 2"/>
    <s v="tier - 2"/>
    <s v="R1012"/>
  </r>
  <r>
    <s v="Id2054"/>
    <n v="2003"/>
    <s v="Nov"/>
    <n v="21"/>
    <x v="1"/>
    <n v="2709.24"/>
    <s v="tier - 2"/>
    <s v="tier - 2"/>
    <s v="R1012"/>
  </r>
  <r>
    <s v="Id2053"/>
    <n v="2003"/>
    <s v="Dec"/>
    <n v="1"/>
    <x v="1"/>
    <n v="2710.83"/>
    <s v="tier - 2"/>
    <s v="tier - 3"/>
    <s v="R1012"/>
  </r>
  <r>
    <s v="Id2052"/>
    <n v="2003"/>
    <s v="Aug"/>
    <n v="6"/>
    <x v="1"/>
    <n v="2719.28"/>
    <s v="tier - 2"/>
    <s v="tier - 2"/>
    <s v="R1012"/>
  </r>
  <r>
    <s v="Id2051"/>
    <n v="1997"/>
    <s v="Oct"/>
    <n v="30"/>
    <x v="0"/>
    <n v="2721.32"/>
    <s v="tier - 1"/>
    <s v="tier - 3"/>
    <s v="R1014"/>
  </r>
  <r>
    <s v="Id2050"/>
    <n v="1988"/>
    <s v="Aug"/>
    <n v="20"/>
    <x v="2"/>
    <n v="2726.06"/>
    <s v="tier - 2"/>
    <s v="tier - 2"/>
    <s v="R1013"/>
  </r>
  <r>
    <s v="Id2049"/>
    <n v="1997"/>
    <s v="Oct"/>
    <n v="6"/>
    <x v="0"/>
    <n v="2727.4"/>
    <s v="tier - 3"/>
    <s v="tier - 3"/>
    <s v="R1016"/>
  </r>
  <r>
    <s v="Id2048"/>
    <n v="2003"/>
    <s v="Dec"/>
    <n v="3"/>
    <x v="1"/>
    <n v="2730.11"/>
    <s v="tier - 2"/>
    <s v="tier - 3"/>
    <s v="R1012"/>
  </r>
  <r>
    <s v="Id2047"/>
    <n v="2000"/>
    <s v="Dec"/>
    <n v="17"/>
    <x v="0"/>
    <n v="2731.91"/>
    <s v="tier - 2"/>
    <s v="tier - 3"/>
    <s v="R1024"/>
  </r>
  <r>
    <s v="Id2046"/>
    <n v="2000"/>
    <s v="Oct"/>
    <n v="3"/>
    <x v="0"/>
    <n v="2741.95"/>
    <s v="tier - 2"/>
    <s v="tier - 3"/>
    <s v="R1024"/>
  </r>
  <r>
    <s v="Id2045"/>
    <n v="2000"/>
    <s v="Oct"/>
    <n v="11"/>
    <x v="0"/>
    <n v="2755.02"/>
    <s v="tier - 2"/>
    <s v="tier - 1"/>
    <s v="R1024"/>
  </r>
  <r>
    <s v="Id2044"/>
    <n v="1997"/>
    <s v="Aug"/>
    <n v="10"/>
    <x v="0"/>
    <n v="2758.99"/>
    <s v="tier - 2"/>
    <s v="tier - 1"/>
    <s v="R1012"/>
  </r>
  <r>
    <s v="Id2043"/>
    <n v="2004"/>
    <s v="Nov"/>
    <n v="14"/>
    <x v="0"/>
    <n v="2773.46"/>
    <s v="tier - 2"/>
    <s v="tier - 1"/>
    <s v="R1021"/>
  </r>
  <r>
    <s v="NULL"/>
    <n v="1999"/>
    <s v="Jun"/>
    <n v="9"/>
    <x v="1"/>
    <n v="2775.19"/>
    <s v="tier - 2"/>
    <s v="tier - 1"/>
    <s v="R1012"/>
  </r>
  <r>
    <s v="Id2042"/>
    <n v="1999"/>
    <s v="Aug"/>
    <n v="29"/>
    <x v="1"/>
    <n v="2775.19"/>
    <s v="tier - 2"/>
    <s v="tier - 1"/>
    <s v="R1012"/>
  </r>
  <r>
    <s v="Id2041"/>
    <n v="1999"/>
    <s v="Dec"/>
    <n v="24"/>
    <x v="1"/>
    <n v="2789.06"/>
    <s v="tier - 2"/>
    <s v="tier - 3"/>
    <s v="R1012"/>
  </r>
  <r>
    <s v="Id2040"/>
    <n v="2004"/>
    <s v="Aug"/>
    <n v="4"/>
    <x v="3"/>
    <n v="2801.26"/>
    <s v="tier - 2"/>
    <s v="tier - 3"/>
    <s v="R1013"/>
  </r>
  <r>
    <s v="Id2039"/>
    <n v="2003"/>
    <s v="Sep"/>
    <n v="23"/>
    <x v="3"/>
    <n v="2803.7"/>
    <s v="tier - 2"/>
    <s v="tier - 1"/>
    <s v="R1012"/>
  </r>
  <r>
    <s v="Id2038"/>
    <n v="2000"/>
    <s v="Oct"/>
    <n v="1"/>
    <x v="0"/>
    <n v="2819.51"/>
    <s v="tier - 2"/>
    <s v="tier - 3"/>
    <s v="R1011"/>
  </r>
  <r>
    <s v="Id2037"/>
    <n v="1998"/>
    <s v="Nov"/>
    <n v="15"/>
    <x v="0"/>
    <n v="2842.76"/>
    <s v="tier - 2"/>
    <s v="tier - 3"/>
    <s v="R1012"/>
  </r>
  <r>
    <s v="Id2036"/>
    <n v="1998"/>
    <s v="Jun"/>
    <n v="17"/>
    <x v="0"/>
    <n v="2850.68"/>
    <s v="tier - 2"/>
    <s v="tier - 3"/>
    <s v="R1012"/>
  </r>
  <r>
    <s v="Id2035"/>
    <n v="1998"/>
    <s v="Sep"/>
    <n v="4"/>
    <x v="0"/>
    <n v="2855.44"/>
    <s v="tier - 2"/>
    <s v="tier - 3"/>
    <s v="R1012"/>
  </r>
  <r>
    <s v="Id2034"/>
    <n v="1993"/>
    <s v="Nov"/>
    <n v="1"/>
    <x v="0"/>
    <n v="2866.09"/>
    <s v="tier - 3"/>
    <s v="tier - 3"/>
    <s v="R1011"/>
  </r>
  <r>
    <s v="Id2033"/>
    <n v="1993"/>
    <s v="Aug"/>
    <n v="12"/>
    <x v="0"/>
    <n v="2867.12"/>
    <s v="tier - 1"/>
    <s v="tier - 3"/>
    <s v="R1013"/>
  </r>
  <r>
    <s v="Id2032"/>
    <n v="1996"/>
    <s v="Jun"/>
    <n v="21"/>
    <x v="0"/>
    <n v="2897.32"/>
    <s v="tier - 3"/>
    <s v="tier - 3"/>
    <s v="R1016"/>
  </r>
  <r>
    <s v="Id2031"/>
    <n v="2000"/>
    <s v="Jul"/>
    <n v="14"/>
    <x v="0"/>
    <n v="2897.46"/>
    <s v="tier - 2"/>
    <s v="tier - 1"/>
    <s v="R1012"/>
  </r>
  <r>
    <s v="Id2030"/>
    <n v="1999"/>
    <s v="Nov"/>
    <n v="1"/>
    <x v="0"/>
    <n v="2899.49"/>
    <s v="tier - 2"/>
    <s v="tier - 2"/>
    <s v="R1024"/>
  </r>
  <r>
    <s v="Id2029"/>
    <n v="1996"/>
    <s v="Oct"/>
    <n v="24"/>
    <x v="1"/>
    <n v="2902.91"/>
    <s v="tier - 2"/>
    <s v="tier - 2"/>
    <s v="R1013"/>
  </r>
  <r>
    <s v="Id2028"/>
    <n v="1996"/>
    <s v="Jun"/>
    <n v="13"/>
    <x v="1"/>
    <n v="2904.09"/>
    <s v="tier - 2"/>
    <s v="tier - 2"/>
    <s v="R1011"/>
  </r>
  <r>
    <s v="Id2027"/>
    <n v="2003"/>
    <s v="Jun"/>
    <n v="5"/>
    <x v="3"/>
    <n v="2913.57"/>
    <s v="tier - 2"/>
    <s v="tier - 2"/>
    <s v="R1011"/>
  </r>
  <r>
    <s v="Id2026"/>
    <n v="1996"/>
    <s v="Jun"/>
    <n v="30"/>
    <x v="1"/>
    <n v="2927.06"/>
    <s v="tier - 2"/>
    <s v="tier - 2"/>
    <s v="R1013"/>
  </r>
  <r>
    <s v="Id2025"/>
    <n v="2002"/>
    <s v="Sep"/>
    <n v="30"/>
    <x v="0"/>
    <n v="2943.41"/>
    <s v="tier - 2"/>
    <s v="tier - 3"/>
    <s v="R1012"/>
  </r>
  <r>
    <s v="Id2024"/>
    <n v="1995"/>
    <s v="Sep"/>
    <n v="24"/>
    <x v="0"/>
    <n v="2974.13"/>
    <s v="tier - 2"/>
    <s v="tier - 1"/>
    <s v="R1011"/>
  </r>
  <r>
    <s v="Id2023"/>
    <n v="1987"/>
    <s v="Jun"/>
    <n v="18"/>
    <x v="2"/>
    <n v="2979.52"/>
    <s v="tier - 2"/>
    <s v="tier - 3"/>
    <s v="R1013"/>
  </r>
  <r>
    <s v="Id2022"/>
    <n v="1991"/>
    <s v="Nov"/>
    <n v="20"/>
    <x v="2"/>
    <n v="2985.67"/>
    <s v="tier - 2"/>
    <s v="tier - 2"/>
    <s v="R1013"/>
  </r>
  <r>
    <s v="Id2021"/>
    <n v="2002"/>
    <s v="Dec"/>
    <n v="15"/>
    <x v="0"/>
    <n v="3012.22"/>
    <s v="tier - 2"/>
    <s v="tier - 3"/>
    <s v="R1012"/>
  </r>
  <r>
    <s v="Id2020"/>
    <n v="1988"/>
    <s v="Sep"/>
    <n v="28"/>
    <x v="2"/>
    <n v="3018.04"/>
    <s v="tier - 2"/>
    <s v="tier - 2"/>
    <s v="R1012"/>
  </r>
  <r>
    <s v="Id2019"/>
    <n v="1997"/>
    <s v="Dec"/>
    <n v="19"/>
    <x v="0"/>
    <n v="3021.81"/>
    <s v="tier - 2"/>
    <s v="tier - 3"/>
    <s v="R1012"/>
  </r>
  <r>
    <s v="Id2018"/>
    <n v="1998"/>
    <s v="Sep"/>
    <n v="15"/>
    <x v="0"/>
    <n v="3044.21"/>
    <s v="tier - 2"/>
    <s v="tier - 3"/>
    <s v="R1024"/>
  </r>
  <r>
    <s v="Id2017"/>
    <n v="1998"/>
    <s v="Aug"/>
    <n v="9"/>
    <x v="0"/>
    <n v="3046.06"/>
    <s v="tier - 2"/>
    <s v="tier - 1"/>
    <s v="R1023"/>
  </r>
  <r>
    <s v="Id2016"/>
    <n v="1997"/>
    <s v="Dec"/>
    <n v="22"/>
    <x v="0"/>
    <n v="3051.73"/>
    <s v="tier - 2"/>
    <s v="tier - 2"/>
    <s v="R1011"/>
  </r>
  <r>
    <s v="Id2015"/>
    <n v="2002"/>
    <s v="Jun"/>
    <n v="21"/>
    <x v="3"/>
    <n v="3056.39"/>
    <s v="tier - 2"/>
    <s v="tier - 3"/>
    <s v="R1013"/>
  </r>
  <r>
    <s v="Id2014"/>
    <n v="1994"/>
    <s v="Sep"/>
    <n v="26"/>
    <x v="0"/>
    <n v="3062.51"/>
    <s v="tier - 3"/>
    <s v="tier - 1"/>
    <s v="R1012"/>
  </r>
  <r>
    <s v="Id2013"/>
    <n v="1989"/>
    <s v="Oct"/>
    <n v="1"/>
    <x v="2"/>
    <n v="3065.49"/>
    <s v="tier - 2"/>
    <s v="tier - 1"/>
    <s v="R1012"/>
  </r>
  <r>
    <s v="Id2012"/>
    <n v="1995"/>
    <s v="Sep"/>
    <n v="10"/>
    <x v="0"/>
    <n v="3070.81"/>
    <s v="tier - 3"/>
    <s v="tier - 1"/>
    <s v="R1017"/>
  </r>
  <r>
    <s v="Id2011"/>
    <n v="2001"/>
    <s v="Oct"/>
    <n v="13"/>
    <x v="3"/>
    <n v="3077.1"/>
    <s v="tier - 2"/>
    <s v="tier - 1"/>
    <s v="R1012"/>
  </r>
  <r>
    <s v="Id2010"/>
    <n v="1987"/>
    <s v="Aug"/>
    <n v="1"/>
    <x v="2"/>
    <n v="3088.06"/>
    <s v="tier - 2"/>
    <s v="tier - 2"/>
    <s v="R1013"/>
  </r>
  <r>
    <s v="Id2009"/>
    <n v="1999"/>
    <s v="Jun"/>
    <n v="25"/>
    <x v="0"/>
    <n v="3128.35"/>
    <s v="tier - 2"/>
    <s v="tier - 3"/>
    <s v="R1021"/>
  </r>
  <r>
    <s v="Id2008"/>
    <n v="1994"/>
    <s v="Jul"/>
    <n v="10"/>
    <x v="0"/>
    <n v="3161.45"/>
    <s v="tier - 2"/>
    <s v="tier - 1"/>
    <s v="R1011"/>
  </r>
  <r>
    <s v="Id2007"/>
    <n v="1993"/>
    <s v="Sep"/>
    <n v="25"/>
    <x v="0"/>
    <n v="3162.02"/>
    <s v="tier - 2"/>
    <s v="tier - 3"/>
    <s v="R1013"/>
  </r>
  <r>
    <s v="Id2006"/>
    <n v="2001"/>
    <s v="Aug"/>
    <n v="29"/>
    <x v="1"/>
    <n v="3167.46"/>
    <s v="tier - 2"/>
    <s v="tier - 3"/>
    <s v="R1024"/>
  </r>
  <r>
    <s v="Id2005"/>
    <n v="1994"/>
    <s v="Oct"/>
    <n v="25"/>
    <x v="0"/>
    <n v="3171.61"/>
    <s v="tier - 2"/>
    <s v="tier - 3"/>
    <s v="R1013"/>
  </r>
  <r>
    <s v="Id2004"/>
    <n v="1994"/>
    <s v="Jul"/>
    <n v="6"/>
    <x v="0"/>
    <n v="3172.02"/>
    <s v="tier - 2"/>
    <s v="tier - 1"/>
    <s v="R1011"/>
  </r>
  <r>
    <s v="Id2003"/>
    <n v="1996"/>
    <s v="Aug"/>
    <n v="14"/>
    <x v="0"/>
    <n v="3176.29"/>
    <s v="tier - 2"/>
    <s v="tier - 2"/>
    <s v="R1012"/>
  </r>
  <r>
    <s v="Id2002"/>
    <n v="1996"/>
    <s v="Jul"/>
    <n v="3"/>
    <x v="0"/>
    <n v="3176.82"/>
    <s v="tier - 2"/>
    <s v="tier - 1"/>
    <s v="R1012"/>
  </r>
  <r>
    <s v="Id2001"/>
    <n v="2000"/>
    <s v="Sep"/>
    <n v="23"/>
    <x v="0"/>
    <n v="3179.96"/>
    <s v="tier - 2"/>
    <s v="tier - 2"/>
    <s v="R1012"/>
  </r>
  <r>
    <s v="Id2000"/>
    <n v="2001"/>
    <s v="Sep"/>
    <n v="2"/>
    <x v="3"/>
    <n v="3180.51"/>
    <s v="tier - 2"/>
    <s v="tier - 2"/>
    <s v="R1013"/>
  </r>
  <r>
    <s v="Id1999"/>
    <n v="1996"/>
    <s v="Oct"/>
    <n v="11"/>
    <x v="0"/>
    <n v="3201.25"/>
    <s v="tier - 2"/>
    <s v="tier - 3"/>
    <s v="R1012"/>
  </r>
  <r>
    <s v="Id1998"/>
    <n v="1997"/>
    <s v="Jul"/>
    <n v="5"/>
    <x v="0"/>
    <n v="3206.49"/>
    <s v="tier - 2"/>
    <s v="tier - 3"/>
    <s v="R1024"/>
  </r>
  <r>
    <s v="Id1997"/>
    <n v="1997"/>
    <s v="Dec"/>
    <n v="22"/>
    <x v="1"/>
    <n v="3208.79"/>
    <s v="tier - 2"/>
    <s v="tier - 3"/>
    <s v="R1011"/>
  </r>
  <r>
    <s v="Id1996"/>
    <n v="1997"/>
    <s v="Jul"/>
    <n v="6"/>
    <x v="0"/>
    <n v="3213.62"/>
    <s v="tier - 2"/>
    <s v="tier - 2"/>
    <s v="R1024"/>
  </r>
  <r>
    <s v="Id1995"/>
    <n v="1997"/>
    <s v="Aug"/>
    <n v="2"/>
    <x v="1"/>
    <n v="3227.12"/>
    <s v="tier - 2"/>
    <s v="tier - 3"/>
    <s v="R1013"/>
  </r>
  <r>
    <s v="Id1994"/>
    <n v="1997"/>
    <s v="Sep"/>
    <n v="2"/>
    <x v="1"/>
    <n v="3238.44"/>
    <s v="tier - 2"/>
    <s v="tier - 3"/>
    <s v="R1013"/>
  </r>
  <r>
    <s v="Id1993"/>
    <n v="1991"/>
    <s v="Nov"/>
    <n v="13"/>
    <x v="0"/>
    <n v="3260.2"/>
    <s v="tier - 3"/>
    <s v="tier - 2"/>
    <s v="R1011"/>
  </r>
  <r>
    <s v="Id1992"/>
    <n v="1994"/>
    <s v="Dec"/>
    <n v="2"/>
    <x v="0"/>
    <n v="3268.85"/>
    <s v="tier - 3"/>
    <s v="tier - 1"/>
    <s v="R1016"/>
  </r>
  <r>
    <s v="Id1991"/>
    <n v="1994"/>
    <s v="Jul"/>
    <n v="1"/>
    <x v="1"/>
    <n v="3277.16"/>
    <s v="tier - 2"/>
    <s v="tier - 3"/>
    <s v="R1011"/>
  </r>
  <r>
    <s v="Id1990"/>
    <n v="2001"/>
    <s v="Oct"/>
    <n v="6"/>
    <x v="3"/>
    <n v="3279.87"/>
    <s v="tier - 2"/>
    <s v="tier - 1"/>
    <s v="R1017"/>
  </r>
  <r>
    <s v="Id1989"/>
    <n v="2003"/>
    <s v="Jul"/>
    <n v="3"/>
    <x v="0"/>
    <n v="3280.22"/>
    <s v="tier - 2"/>
    <s v="tier - 3"/>
    <s v="R1011"/>
  </r>
  <r>
    <s v="Id1988"/>
    <n v="1996"/>
    <s v="Nov"/>
    <n v="17"/>
    <x v="1"/>
    <n v="3292.53"/>
    <s v="tier - 2"/>
    <s v="tier - 2"/>
    <s v="R1012"/>
  </r>
  <r>
    <s v="Id1987"/>
    <n v="2003"/>
    <s v="Dec"/>
    <n v="5"/>
    <x v="0"/>
    <n v="3300.7"/>
    <s v="tier - 2"/>
    <s v="tier - 2"/>
    <s v="R1025"/>
  </r>
  <r>
    <s v="Id1986"/>
    <n v="2003"/>
    <s v="Nov"/>
    <n v="18"/>
    <x v="0"/>
    <n v="3308.46"/>
    <s v="tier - 2"/>
    <s v="tier - 1"/>
    <s v="R1021"/>
  </r>
  <r>
    <s v="Id1985"/>
    <n v="1997"/>
    <s v="Jun"/>
    <n v="20"/>
    <x v="1"/>
    <n v="3309.79"/>
    <s v="tier - 3"/>
    <s v="tier - 3"/>
    <s v="R1017"/>
  </r>
  <r>
    <s v="Id1984"/>
    <n v="1991"/>
    <s v="Sep"/>
    <n v="1"/>
    <x v="2"/>
    <n v="3342.79"/>
    <s v="tier - 2"/>
    <s v="tier - 1"/>
    <s v="R1013"/>
  </r>
  <r>
    <s v="Id1983"/>
    <n v="1993"/>
    <s v="Oct"/>
    <n v="28"/>
    <x v="0"/>
    <n v="3353.28"/>
    <s v="tier - 2"/>
    <s v="tier - 1"/>
    <s v="R1011"/>
  </r>
  <r>
    <s v="Id1982"/>
    <n v="1995"/>
    <s v="Jun"/>
    <n v="23"/>
    <x v="0"/>
    <n v="3353.47"/>
    <s v="tier - 2"/>
    <s v="tier - 3"/>
    <s v="R1012"/>
  </r>
  <r>
    <s v="Id1981"/>
    <n v="1993"/>
    <s v="Oct"/>
    <n v="7"/>
    <x v="0"/>
    <n v="3366.67"/>
    <s v="tier - 2"/>
    <s v="tier - 2"/>
    <s v="R1013"/>
  </r>
  <r>
    <s v="Id1980"/>
    <n v="1996"/>
    <s v="Dec"/>
    <n v="14"/>
    <x v="1"/>
    <n v="3378.91"/>
    <s v="tier - 2"/>
    <s v="tier - 1"/>
    <s v="R1011"/>
  </r>
  <r>
    <s v="Id1979"/>
    <n v="1996"/>
    <s v="Nov"/>
    <n v="13"/>
    <x v="0"/>
    <n v="3385.4"/>
    <s v="tier - 2"/>
    <s v="tier - 2"/>
    <s v="R1024"/>
  </r>
  <r>
    <s v="Id1978"/>
    <n v="1996"/>
    <s v="Aug"/>
    <n v="10"/>
    <x v="1"/>
    <n v="3392.37"/>
    <s v="tier - 2"/>
    <s v="tier - 3"/>
    <s v="R1013"/>
  </r>
  <r>
    <s v="Id1977"/>
    <n v="1996"/>
    <s v="Oct"/>
    <n v="27"/>
    <x v="1"/>
    <n v="3392.98"/>
    <s v="tier - 2"/>
    <s v="tier - 3"/>
    <s v="R1013"/>
  </r>
  <r>
    <s v="Id1976"/>
    <n v="2004"/>
    <s v="Jul"/>
    <n v="16"/>
    <x v="3"/>
    <n v="3393.36"/>
    <s v="tier - 2"/>
    <s v="tier - 2"/>
    <s v="R1023"/>
  </r>
  <r>
    <s v="Id1975"/>
    <n v="1996"/>
    <s v="Dec"/>
    <n v="19"/>
    <x v="1"/>
    <n v="3410.32"/>
    <s v="tier - 2"/>
    <s v="tier - 2"/>
    <s v="R1011"/>
  </r>
  <r>
    <s v="Id1974"/>
    <n v="2001"/>
    <s v="Dec"/>
    <n v="26"/>
    <x v="0"/>
    <n v="3434.38"/>
    <s v="tier - 2"/>
    <s v="tier - 2"/>
    <s v="R1011"/>
  </r>
  <r>
    <s v="Id1973"/>
    <n v="1986"/>
    <s v="Aug"/>
    <n v="27"/>
    <x v="2"/>
    <n v="3436.5"/>
    <s v="tier - 2"/>
    <s v="tier - 1"/>
    <s v="R1013"/>
  </r>
  <r>
    <s v="Id1972"/>
    <n v="2000"/>
    <s v="Jun"/>
    <n v="20"/>
    <x v="2"/>
    <n v="3443.06"/>
    <s v="tier - 2"/>
    <s v="tier - 1"/>
    <s v="R1011"/>
  </r>
  <r>
    <s v="Id1971"/>
    <n v="1987"/>
    <s v="Sep"/>
    <n v="14"/>
    <x v="2"/>
    <n v="3453.77"/>
    <s v="tier - 2"/>
    <s v="tier - 1"/>
    <s v="R1011"/>
  </r>
  <r>
    <s v="Id1970"/>
    <n v="2003"/>
    <s v="Jul"/>
    <n v="29"/>
    <x v="0"/>
    <n v="3463.51"/>
    <s v="tier - 2"/>
    <s v="tier - 1"/>
    <s v="R1025"/>
  </r>
  <r>
    <s v="Id1969"/>
    <n v="1993"/>
    <s v="Oct"/>
    <n v="12"/>
    <x v="1"/>
    <n v="3471.41"/>
    <s v="tier - 2"/>
    <s v="tier - 2"/>
    <s v="R1013"/>
  </r>
  <r>
    <s v="Id1968"/>
    <n v="2004"/>
    <s v="Jun"/>
    <n v="26"/>
    <x v="2"/>
    <n v="3481.87"/>
    <s v="tier - 2"/>
    <s v="tier - 3"/>
    <s v="R1016"/>
  </r>
  <r>
    <s v="Id1967"/>
    <n v="1996"/>
    <s v="Sep"/>
    <n v="19"/>
    <x v="3"/>
    <n v="3484.33"/>
    <s v="tier - 3"/>
    <s v="tier - 3"/>
    <s v="R1011"/>
  </r>
  <r>
    <s v="Id1966"/>
    <n v="1996"/>
    <s v="Sep"/>
    <n v="18"/>
    <x v="1"/>
    <n v="3490.55"/>
    <s v="tier - 1"/>
    <s v="tier - 2"/>
    <s v="R1015"/>
  </r>
  <r>
    <s v="Id1965"/>
    <n v="1999"/>
    <s v="Sep"/>
    <n v="22"/>
    <x v="3"/>
    <n v="3500.61"/>
    <s v="tier - 2"/>
    <s v="tier - 2"/>
    <s v="R1013"/>
  </r>
  <r>
    <s v="Id1964"/>
    <n v="1998"/>
    <s v="Sep"/>
    <n v="16"/>
    <x v="3"/>
    <n v="3537.7"/>
    <s v="tier - 3"/>
    <s v="tier - 3"/>
    <s v="R1012"/>
  </r>
  <r>
    <s v="Id1963"/>
    <n v="2003"/>
    <s v="Aug"/>
    <n v="24"/>
    <x v="0"/>
    <n v="3538.9"/>
    <s v="tier - 2"/>
    <s v="tier - 2"/>
    <s v="R1012"/>
  </r>
  <r>
    <s v="Id1962"/>
    <n v="1988"/>
    <s v="Oct"/>
    <n v="15"/>
    <x v="2"/>
    <n v="3540.12"/>
    <s v="tier - 2"/>
    <s v="tier - 1"/>
    <s v="R1013"/>
  </r>
  <r>
    <s v="Id1961"/>
    <n v="1992"/>
    <s v="Dec"/>
    <n v="22"/>
    <x v="0"/>
    <n v="3554.2"/>
    <s v="tier - 2"/>
    <s v="tier - 3"/>
    <s v="R1011"/>
  </r>
  <r>
    <s v="Id1960"/>
    <n v="1994"/>
    <s v="Sep"/>
    <n v="24"/>
    <x v="0"/>
    <n v="3556.92"/>
    <s v="tier - 2"/>
    <s v="tier - 3"/>
    <s v="R1012"/>
  </r>
  <r>
    <s v="Id1959"/>
    <n v="1995"/>
    <s v="Oct"/>
    <n v="9"/>
    <x v="0"/>
    <n v="3558.62"/>
    <s v="tier - 2"/>
    <s v="tier - 3"/>
    <s v="R1024"/>
  </r>
  <r>
    <s v="Id1958"/>
    <n v="1995"/>
    <s v="Jun"/>
    <n v="16"/>
    <x v="1"/>
    <n v="3561.89"/>
    <s v="tier - 2"/>
    <s v="tier - 1"/>
    <s v="R1013"/>
  </r>
  <r>
    <s v="Id1957"/>
    <n v="1981"/>
    <s v="Oct"/>
    <n v="10"/>
    <x v="1"/>
    <n v="3562.87"/>
    <s v="tier - 2"/>
    <s v="tier - 1"/>
    <s v="R1013"/>
  </r>
  <r>
    <s v="Id1956"/>
    <n v="1988"/>
    <s v="Aug"/>
    <n v="18"/>
    <x v="2"/>
    <n v="3569.96"/>
    <s v="tier - 2"/>
    <s v="tier - 1"/>
    <s v="R1012"/>
  </r>
  <r>
    <s v="Id1955"/>
    <n v="1995"/>
    <s v="Aug"/>
    <n v="23"/>
    <x v="1"/>
    <n v="3578"/>
    <s v="tier - 2"/>
    <s v="tier - 3"/>
    <s v="R1011"/>
  </r>
  <r>
    <s v="Id1954"/>
    <n v="2001"/>
    <s v="Nov"/>
    <n v="11"/>
    <x v="3"/>
    <n v="3579.83"/>
    <s v="tier - 2"/>
    <s v="tier - 2"/>
    <s v="R1012"/>
  </r>
  <r>
    <s v="Id1953"/>
    <n v="1986"/>
    <s v="Dec"/>
    <n v="27"/>
    <x v="2"/>
    <n v="3589.14"/>
    <s v="tier - 2"/>
    <s v="tier - 2"/>
    <s v="R1013"/>
  </r>
  <r>
    <s v="Id1952"/>
    <n v="1999"/>
    <s v="Jun"/>
    <n v="6"/>
    <x v="2"/>
    <n v="3591.48"/>
    <s v="tier - 2"/>
    <s v="tier - 3"/>
    <s v="R1011"/>
  </r>
  <r>
    <s v="Id1951"/>
    <n v="1997"/>
    <s v="Nov"/>
    <n v="4"/>
    <x v="1"/>
    <n v="3594.17"/>
    <s v="tier - 2"/>
    <s v="tier - 2"/>
    <s v="R1012"/>
  </r>
  <r>
    <s v="Id1950"/>
    <n v="1999"/>
    <s v="Aug"/>
    <n v="12"/>
    <x v="2"/>
    <n v="3597.6"/>
    <s v="tier - 2"/>
    <s v="tier - 2"/>
    <s v="R1011"/>
  </r>
  <r>
    <s v="Id1949"/>
    <n v="1988"/>
    <s v="Nov"/>
    <n v="4"/>
    <x v="2"/>
    <n v="3603.6"/>
    <s v="tier - 2"/>
    <s v="tier - 1"/>
    <s v="R1013"/>
  </r>
  <r>
    <s v="Id1948"/>
    <n v="1990"/>
    <s v="Oct"/>
    <n v="11"/>
    <x v="2"/>
    <n v="3606.43"/>
    <s v="tier - 2"/>
    <s v="tier - 1"/>
    <s v="R1013"/>
  </r>
  <r>
    <s v="Id1947"/>
    <n v="1985"/>
    <s v="Jun"/>
    <n v="14"/>
    <x v="2"/>
    <n v="3622.13"/>
    <s v="tier - 2"/>
    <s v="tier - 1"/>
    <s v="R1013"/>
  </r>
  <r>
    <s v="Id1946"/>
    <n v="1992"/>
    <s v="Nov"/>
    <n v="17"/>
    <x v="0"/>
    <n v="3645.09"/>
    <s v="tier - 1"/>
    <s v="tier - 2"/>
    <s v="R1014"/>
  </r>
  <r>
    <s v="Id1945"/>
    <n v="1990"/>
    <s v="Nov"/>
    <n v="8"/>
    <x v="2"/>
    <n v="3653.29"/>
    <s v="tier - 2"/>
    <s v="tier - 3"/>
    <s v="R1011"/>
  </r>
  <r>
    <s v="Id1944"/>
    <n v="1992"/>
    <s v="Sep"/>
    <n v="14"/>
    <x v="1"/>
    <n v="3659.35"/>
    <s v="tier - 3"/>
    <s v="tier - 1"/>
    <s v="R1011"/>
  </r>
  <r>
    <s v="Id1943"/>
    <n v="1984"/>
    <s v="Jul"/>
    <n v="6"/>
    <x v="2"/>
    <n v="3678.86"/>
    <s v="tier - 2"/>
    <s v="tier - 3"/>
    <s v="R1013"/>
  </r>
  <r>
    <s v="Id1942"/>
    <n v="2003"/>
    <s v="Jul"/>
    <n v="10"/>
    <x v="0"/>
    <n v="3688.35"/>
    <s v="tier - 2"/>
    <s v="tier - 2"/>
    <s v="R1021"/>
  </r>
  <r>
    <s v="Id1941"/>
    <n v="1981"/>
    <s v="Dec"/>
    <n v="14"/>
    <x v="1"/>
    <n v="3688.38"/>
    <s v="tier - 2"/>
    <s v="tier - 2"/>
    <s v="R1013"/>
  </r>
  <r>
    <s v="Id1940"/>
    <n v="1995"/>
    <s v="Oct"/>
    <n v="21"/>
    <x v="3"/>
    <n v="3693.43"/>
    <s v="tier - 2"/>
    <s v="tier - 3"/>
    <s v="R1011"/>
  </r>
  <r>
    <s v="Id1939"/>
    <n v="1988"/>
    <s v="Aug"/>
    <n v="18"/>
    <x v="2"/>
    <n v="3699.54"/>
    <s v="tier - 2"/>
    <s v="tier - 3"/>
    <s v="R1013"/>
  </r>
  <r>
    <s v="Id1938"/>
    <n v="1989"/>
    <s v="Dec"/>
    <n v="2"/>
    <x v="0"/>
    <n v="3704.35"/>
    <s v="tier - 2"/>
    <s v="tier - 2"/>
    <s v="R1013"/>
  </r>
  <r>
    <s v="Id1937"/>
    <n v="2004"/>
    <s v="Nov"/>
    <n v="5"/>
    <x v="0"/>
    <n v="3722.23"/>
    <s v="tier - 2"/>
    <s v="tier - 2"/>
    <s v="R1025"/>
  </r>
  <r>
    <s v="Id1936"/>
    <n v="1986"/>
    <s v="Dec"/>
    <n v="1"/>
    <x v="2"/>
    <n v="3731.6"/>
    <s v="tier - 2"/>
    <s v="tier - 2"/>
    <s v="R1013"/>
  </r>
  <r>
    <s v="Id1935"/>
    <n v="1994"/>
    <s v="Aug"/>
    <n v="22"/>
    <x v="0"/>
    <n v="3732.63"/>
    <s v="tier - 2"/>
    <s v="tier - 3"/>
    <s v="R1024"/>
  </r>
  <r>
    <s v="Id1934"/>
    <n v="1993"/>
    <s v="Jun"/>
    <n v="22"/>
    <x v="0"/>
    <n v="3736.46"/>
    <s v="tier - 2"/>
    <s v="tier - 2"/>
    <s v="R1012"/>
  </r>
  <r>
    <s v="Id1933"/>
    <n v="1986"/>
    <s v="Sep"/>
    <n v="9"/>
    <x v="2"/>
    <n v="3748.56"/>
    <s v="tier - 2"/>
    <s v="tier - 2"/>
    <s v="R1013"/>
  </r>
  <r>
    <s v="Id1932"/>
    <n v="1991"/>
    <s v="Oct"/>
    <n v="28"/>
    <x v="0"/>
    <n v="3756.62"/>
    <s v="tier - 2"/>
    <s v="tier - 2"/>
    <s v="R1013"/>
  </r>
  <r>
    <s v="Id1931"/>
    <n v="1991"/>
    <s v="Aug"/>
    <n v="25"/>
    <x v="0"/>
    <n v="3757.84"/>
    <s v="tier - 2"/>
    <s v="tier - 1"/>
    <s v="R1013"/>
  </r>
  <r>
    <s v="Id1930"/>
    <n v="1991"/>
    <s v="Oct"/>
    <n v="24"/>
    <x v="0"/>
    <n v="3761.29"/>
    <s v="tier - 2"/>
    <s v="tier - 3"/>
    <s v="R1011"/>
  </r>
  <r>
    <s v="Id1929"/>
    <n v="1994"/>
    <s v="Nov"/>
    <n v="21"/>
    <x v="1"/>
    <n v="3766.88"/>
    <s v="tier - 2"/>
    <s v="tier - 1"/>
    <s v="R1013"/>
  </r>
  <r>
    <s v="Id1928"/>
    <n v="1987"/>
    <s v="Oct"/>
    <n v="24"/>
    <x v="2"/>
    <n v="3773.23"/>
    <s v="tier - 2"/>
    <s v="tier - 3"/>
    <s v="R1013"/>
  </r>
  <r>
    <s v="Id1927"/>
    <n v="1981"/>
    <s v="Dec"/>
    <n v="13"/>
    <x v="1"/>
    <n v="3785.77"/>
    <s v="tier - 2"/>
    <s v="tier - 1"/>
    <s v="R1013"/>
  </r>
  <r>
    <s v="Id1926"/>
    <n v="1988"/>
    <s v="Aug"/>
    <n v="28"/>
    <x v="2"/>
    <n v="3793.55"/>
    <s v="tier - 2"/>
    <s v="tier - 3"/>
    <s v="R1013"/>
  </r>
  <r>
    <s v="Id1925"/>
    <n v="1999"/>
    <s v="Jun"/>
    <n v="24"/>
    <x v="0"/>
    <n v="3796.36"/>
    <s v="tier - 2"/>
    <s v="tier - 3"/>
    <s v="R1012"/>
  </r>
  <r>
    <s v="Id1924"/>
    <n v="1981"/>
    <s v="Sep"/>
    <n v="29"/>
    <x v="1"/>
    <n v="3797.2"/>
    <s v="tier - 2"/>
    <s v="tier - 3"/>
    <s v="R1012"/>
  </r>
  <r>
    <s v="Id1923"/>
    <n v="1994"/>
    <s v="Aug"/>
    <n v="12"/>
    <x v="3"/>
    <n v="3847.67"/>
    <s v="tier - 3"/>
    <s v="tier - 2"/>
    <s v="R1011"/>
  </r>
  <r>
    <s v="Id1922"/>
    <n v="1991"/>
    <s v="Aug"/>
    <n v="19"/>
    <x v="0"/>
    <n v="3857.76"/>
    <s v="tier - 3"/>
    <s v="tier - 1"/>
    <s v="R1016"/>
  </r>
  <r>
    <s v="Id1921"/>
    <n v="2001"/>
    <s v="Jun"/>
    <n v="6"/>
    <x v="0"/>
    <n v="3858.51"/>
    <s v="tier - 2"/>
    <s v="tier - 3"/>
    <s v="R1025"/>
  </r>
  <r>
    <s v="Id1920"/>
    <n v="2001"/>
    <s v="Oct"/>
    <n v="18"/>
    <x v="2"/>
    <n v="3861.21"/>
    <s v="tier - 2"/>
    <s v="tier - 2"/>
    <s v="R1016"/>
  </r>
  <r>
    <s v="Id1919"/>
    <n v="1990"/>
    <s v="Jun"/>
    <n v="24"/>
    <x v="0"/>
    <n v="3866.86"/>
    <s v="tier - 1"/>
    <s v="tier - 1"/>
    <s v="R1012"/>
  </r>
  <r>
    <s v="Id1918"/>
    <n v="1991"/>
    <s v="Jul"/>
    <n v="25"/>
    <x v="1"/>
    <n v="3875.73"/>
    <s v="tier - 2"/>
    <s v="tier - 3"/>
    <s v="R1013"/>
  </r>
  <r>
    <s v="Id1917"/>
    <n v="1996"/>
    <s v="Oct"/>
    <n v="23"/>
    <x v="3"/>
    <n v="3877.3"/>
    <s v="tier - 1"/>
    <s v="tier - 3"/>
    <s v="R1012"/>
  </r>
  <r>
    <s v="Id1916"/>
    <n v="2004"/>
    <s v="Jul"/>
    <n v="13"/>
    <x v="0"/>
    <n v="3889.2"/>
    <s v="tier - 2"/>
    <s v="tier - 2"/>
    <s v="R1012"/>
  </r>
  <r>
    <s v="Id1915"/>
    <n v="1993"/>
    <s v="Sep"/>
    <n v="14"/>
    <x v="0"/>
    <n v="3898.35"/>
    <s v="tier - 2"/>
    <s v="tier - 2"/>
    <s v="R1012"/>
  </r>
  <r>
    <s v="Id1914"/>
    <n v="1981"/>
    <s v="Aug"/>
    <n v="27"/>
    <x v="1"/>
    <n v="3902.07"/>
    <s v="tier - 2"/>
    <s v="tier - 2"/>
    <s v="R1013"/>
  </r>
  <r>
    <s v="Id1913"/>
    <n v="1997"/>
    <s v="Nov"/>
    <n v="24"/>
    <x v="2"/>
    <n v="3906.13"/>
    <s v="tier - 3"/>
    <s v="tier - 3"/>
    <s v="R1011"/>
  </r>
  <r>
    <s v="Id1912"/>
    <n v="1985"/>
    <s v="Jul"/>
    <n v="5"/>
    <x v="2"/>
    <n v="3910.44"/>
    <s v="tier - 2"/>
    <s v="tier - 2"/>
    <s v="R1013"/>
  </r>
  <r>
    <s v="Id1911"/>
    <n v="2000"/>
    <s v="Jul"/>
    <n v="10"/>
    <x v="3"/>
    <n v="3925.76"/>
    <s v="tier - 2"/>
    <s v="tier - 2"/>
    <s v="R1024"/>
  </r>
  <r>
    <s v="Id1910"/>
    <n v="2002"/>
    <s v="Jun"/>
    <n v="15"/>
    <x v="0"/>
    <n v="3931.51"/>
    <s v="tier - 2"/>
    <s v="tier - 3"/>
    <s v="R1011"/>
  </r>
  <r>
    <s v="Id1909"/>
    <n v="1988"/>
    <s v="Oct"/>
    <n v="24"/>
    <x v="0"/>
    <n v="3935.18"/>
    <s v="tier - 3"/>
    <s v="tier - 1"/>
    <s v="R1013"/>
  </r>
  <r>
    <s v="Id1908"/>
    <n v="1993"/>
    <s v="Sep"/>
    <n v="29"/>
    <x v="0"/>
    <n v="3943.6"/>
    <s v="tier - 2"/>
    <s v="tier - 3"/>
    <s v="R1024"/>
  </r>
  <r>
    <s v="Id1907"/>
    <n v="1993"/>
    <s v="Nov"/>
    <n v="11"/>
    <x v="1"/>
    <n v="3947.41"/>
    <s v="tier - 2"/>
    <s v="tier - 2"/>
    <s v="R1013"/>
  </r>
  <r>
    <s v="Id1906"/>
    <n v="1999"/>
    <s v="Jul"/>
    <n v="10"/>
    <x v="0"/>
    <n v="3955.98"/>
    <s v="tier - 2"/>
    <s v="tier - 3"/>
    <s v="R1021"/>
  </r>
  <r>
    <s v="Id1905"/>
    <n v="1995"/>
    <s v="Jul"/>
    <n v="11"/>
    <x v="1"/>
    <n v="3956.07"/>
    <s v="tier - 2"/>
    <s v="tier - 2"/>
    <s v="R1012"/>
  </r>
  <r>
    <s v="Id1904"/>
    <n v="1990"/>
    <s v="Jul"/>
    <n v="29"/>
    <x v="0"/>
    <n v="3972.92"/>
    <s v="tier - 2"/>
    <s v="tier - 3"/>
    <s v="R1013"/>
  </r>
  <r>
    <s v="Id1903"/>
    <n v="1996"/>
    <s v="Aug"/>
    <n v="17"/>
    <x v="3"/>
    <n v="3981.98"/>
    <s v="tier - 2"/>
    <s v="tier - 2"/>
    <s v="R1013"/>
  </r>
  <r>
    <s v="Id1902"/>
    <n v="1996"/>
    <s v="Sep"/>
    <n v="8"/>
    <x v="3"/>
    <n v="3987.93"/>
    <s v="tier - 2"/>
    <s v="tier - 2"/>
    <s v="R1011"/>
  </r>
  <r>
    <s v="Id1901"/>
    <n v="1990"/>
    <s v="Nov"/>
    <n v="22"/>
    <x v="0"/>
    <n v="3989.84"/>
    <s v="tier - 2"/>
    <s v="tier - 2"/>
    <s v="R1011"/>
  </r>
  <r>
    <s v="Id1900"/>
    <n v="1990"/>
    <s v="Nov"/>
    <n v="1"/>
    <x v="0"/>
    <n v="3994.18"/>
    <s v="tier - 2"/>
    <s v="tier - 2"/>
    <s v="R1013"/>
  </r>
  <r>
    <s v="Id1899"/>
    <n v="1989"/>
    <s v="Jul"/>
    <n v="10"/>
    <x v="2"/>
    <n v="4002.36"/>
    <s v="tier - 2"/>
    <s v="tier - 1"/>
    <s v="R1013"/>
  </r>
  <r>
    <s v="Id1898"/>
    <n v="2000"/>
    <s v="Sep"/>
    <n v="13"/>
    <x v="2"/>
    <n v="4005.42"/>
    <s v="tier - 2"/>
    <s v="tier - 1"/>
    <s v="R1015"/>
  </r>
  <r>
    <s v="Id1897"/>
    <n v="1992"/>
    <s v="Oct"/>
    <n v="11"/>
    <x v="1"/>
    <n v="4032.24"/>
    <s v="tier - 3"/>
    <s v="tier - 3"/>
    <s v="R1012"/>
  </r>
  <r>
    <s v="Id1896"/>
    <n v="1984"/>
    <s v="Jul"/>
    <n v="7"/>
    <x v="2"/>
    <n v="4038.41"/>
    <s v="tier - 2"/>
    <s v="tier - 1"/>
    <s v="R1013"/>
  </r>
  <r>
    <s v="Id1895"/>
    <n v="1983"/>
    <s v="Nov"/>
    <n v="10"/>
    <x v="2"/>
    <n v="4039.9"/>
    <s v="tier - 2"/>
    <s v="tier - 1"/>
    <s v="R1013"/>
  </r>
  <r>
    <s v="Id1894"/>
    <n v="1993"/>
    <s v="Dec"/>
    <n v="26"/>
    <x v="1"/>
    <n v="4040.56"/>
    <s v="tier - 3"/>
    <s v="tier - 3"/>
    <s v="R1015"/>
  </r>
  <r>
    <s v="Id1893"/>
    <n v="1988"/>
    <s v="Nov"/>
    <n v="30"/>
    <x v="2"/>
    <n v="4047.94"/>
    <s v="tier - 2"/>
    <s v="tier - 1"/>
    <s v="R1013"/>
  </r>
  <r>
    <s v="Id1892"/>
    <n v="1993"/>
    <s v="Aug"/>
    <n v="13"/>
    <x v="3"/>
    <n v="4058.12"/>
    <s v="tier - 2"/>
    <s v="tier - 1"/>
    <s v="R1013"/>
  </r>
  <r>
    <s v="Id1891"/>
    <n v="1995"/>
    <s v="Sep"/>
    <n v="14"/>
    <x v="3"/>
    <n v="4058.71"/>
    <s v="tier - 3"/>
    <s v="tier - 3"/>
    <s v="R1012"/>
  </r>
  <r>
    <s v="Id1890"/>
    <n v="1983"/>
    <s v="Sep"/>
    <n v="16"/>
    <x v="2"/>
    <n v="4070.42"/>
    <s v="tier - 2"/>
    <s v="tier - 1"/>
    <s v="R1013"/>
  </r>
  <r>
    <s v="Id1889"/>
    <n v="2002"/>
    <s v="Oct"/>
    <n v="18"/>
    <x v="0"/>
    <n v="4070.51"/>
    <s v="tier - 2"/>
    <s v="tier - 1"/>
    <s v="R1012"/>
  </r>
  <r>
    <s v="Id1888"/>
    <n v="1990"/>
    <s v="Dec"/>
    <n v="1"/>
    <x v="1"/>
    <n v="4074.45"/>
    <s v="tier - 3"/>
    <s v="tier - 2"/>
    <s v="R1013"/>
  </r>
  <r>
    <s v="Id1887"/>
    <n v="1990"/>
    <s v="Dec"/>
    <n v="14"/>
    <x v="1"/>
    <n v="4076.5"/>
    <s v="tier - 2"/>
    <s v="tier - 3"/>
    <s v="R1011"/>
  </r>
  <r>
    <s v="Id1886"/>
    <n v="1994"/>
    <s v="Aug"/>
    <n v="21"/>
    <x v="1"/>
    <n v="4133.6400000000003"/>
    <s v="tier - 2"/>
    <s v="tier - 3"/>
    <s v="R1012"/>
  </r>
  <r>
    <s v="Id1885"/>
    <n v="1991"/>
    <s v="Aug"/>
    <n v="6"/>
    <x v="0"/>
    <n v="4134.08"/>
    <s v="tier - 2"/>
    <s v="tier - 1"/>
    <s v="R1012"/>
  </r>
  <r>
    <s v="Id1884"/>
    <n v="1992"/>
    <s v="Jun"/>
    <n v="18"/>
    <x v="0"/>
    <n v="4137.5200000000004"/>
    <s v="tier - 2"/>
    <s v="tier - 3"/>
    <s v="R1024"/>
  </r>
  <r>
    <s v="Id1883"/>
    <n v="1992"/>
    <s v="Jun"/>
    <n v="28"/>
    <x v="1"/>
    <n v="4149.74"/>
    <s v="tier - 2"/>
    <s v="tier - 1"/>
    <s v="R1011"/>
  </r>
  <r>
    <s v="Id1882"/>
    <n v="1992"/>
    <s v="Aug"/>
    <n v="4"/>
    <x v="1"/>
    <n v="4151.03"/>
    <s v="tier - 2"/>
    <s v="tier - 2"/>
    <s v="R1013"/>
  </r>
  <r>
    <s v="Id1881"/>
    <n v="1998"/>
    <s v="Nov"/>
    <n v="26"/>
    <x v="0"/>
    <n v="4154.97"/>
    <s v="tier - 2"/>
    <s v="tier - 1"/>
    <s v="R1012"/>
  </r>
  <r>
    <s v="Id1880"/>
    <n v="1984"/>
    <s v="Sep"/>
    <n v="16"/>
    <x v="2"/>
    <n v="4163.21"/>
    <s v="tier - 2"/>
    <s v="tier - 2"/>
    <s v="R1012"/>
  </r>
  <r>
    <s v="Id1879"/>
    <n v="1989"/>
    <s v="Jun"/>
    <n v="25"/>
    <x v="0"/>
    <n v="4185.1000000000004"/>
    <s v="tier - 2"/>
    <s v="tier - 3"/>
    <s v="R1013"/>
  </r>
  <r>
    <s v="Id1878"/>
    <n v="1995"/>
    <s v="Oct"/>
    <n v="3"/>
    <x v="0"/>
    <n v="4188.7299999999996"/>
    <s v="tier - 2"/>
    <s v="tier - 2"/>
    <s v="R1025"/>
  </r>
  <r>
    <s v="Id1877"/>
    <n v="1997"/>
    <s v="Sep"/>
    <n v="6"/>
    <x v="3"/>
    <n v="4189.1099999999997"/>
    <s v="tier - 2"/>
    <s v="tier - 2"/>
    <s v="R1012"/>
  </r>
  <r>
    <s v="Id1876"/>
    <n v="1998"/>
    <s v="Dec"/>
    <n v="14"/>
    <x v="2"/>
    <n v="4234.93"/>
    <s v="tier - 2"/>
    <s v="tier - 1"/>
    <s v="R1011"/>
  </r>
  <r>
    <s v="Id1875"/>
    <n v="1992"/>
    <s v="Jun"/>
    <n v="27"/>
    <x v="1"/>
    <n v="4237.13"/>
    <s v="tier - 3"/>
    <s v="tier - 1"/>
    <s v="R1016"/>
  </r>
  <r>
    <s v="Id1874"/>
    <n v="1991"/>
    <s v="Nov"/>
    <n v="3"/>
    <x v="1"/>
    <n v="4239.8900000000003"/>
    <s v="tier - 2"/>
    <s v="tier - 2"/>
    <s v="R1012"/>
  </r>
  <r>
    <s v="Id1873"/>
    <n v="1991"/>
    <s v="Dec"/>
    <n v="1"/>
    <x v="1"/>
    <n v="4243.59"/>
    <s v="tier - 3"/>
    <s v="tier - 1"/>
    <s v="R1012"/>
  </r>
  <r>
    <s v="Id1872"/>
    <n v="1982"/>
    <s v="Jun"/>
    <n v="16"/>
    <x v="2"/>
    <n v="4250.24"/>
    <s v="tier - 2"/>
    <s v="tier - 3"/>
    <s v="R1013"/>
  </r>
  <r>
    <s v="Id1871"/>
    <n v="1995"/>
    <s v="Oct"/>
    <n v="14"/>
    <x v="2"/>
    <n v="4260.74"/>
    <s v="tier - 3"/>
    <s v="tier - 2"/>
    <s v="R1011"/>
  </r>
  <r>
    <s v="Id1870"/>
    <n v="1983"/>
    <s v="Nov"/>
    <n v="20"/>
    <x v="2"/>
    <n v="4265.01"/>
    <s v="tier - 2"/>
    <s v="tier - 1"/>
    <s v="R1012"/>
  </r>
  <r>
    <s v="Id1869"/>
    <n v="1992"/>
    <s v="Jun"/>
    <n v="18"/>
    <x v="3"/>
    <n v="4266.17"/>
    <s v="tier - 3"/>
    <s v="tier - 2"/>
    <s v="R1013"/>
  </r>
  <r>
    <s v="Id1868"/>
    <n v="2003"/>
    <s v="Jun"/>
    <n v="8"/>
    <x v="0"/>
    <n v="4278.55"/>
    <s v="tier - 2"/>
    <s v="tier - 1"/>
    <s v="R1021"/>
  </r>
  <r>
    <s v="Id1867"/>
    <n v="2000"/>
    <s v="Nov"/>
    <n v="25"/>
    <x v="2"/>
    <n v="4296.2700000000004"/>
    <s v="tier - 2"/>
    <s v="tier - 3"/>
    <s v="R1012"/>
  </r>
  <r>
    <s v="Id1866"/>
    <n v="1988"/>
    <s v="Dec"/>
    <n v="19"/>
    <x v="0"/>
    <n v="4320.41"/>
    <s v="tier - 2"/>
    <s v="tier - 1"/>
    <s v="R1012"/>
  </r>
  <r>
    <s v="Id1865"/>
    <n v="1994"/>
    <s v="Nov"/>
    <n v="2"/>
    <x v="1"/>
    <n v="4337.74"/>
    <s v="tier - 2"/>
    <s v="tier - 1"/>
    <s v="R1024"/>
  </r>
  <r>
    <s v="Id1864"/>
    <n v="1994"/>
    <s v="Oct"/>
    <n v="26"/>
    <x v="3"/>
    <n v="4340.4399999999996"/>
    <s v="tier - 2"/>
    <s v="tier - 1"/>
    <s v="R1013"/>
  </r>
  <r>
    <s v="Id1863"/>
    <n v="1991"/>
    <s v="Jun"/>
    <n v="1"/>
    <x v="0"/>
    <n v="4347.0200000000004"/>
    <s v="tier - 2"/>
    <s v="tier - 1"/>
    <s v="R1024"/>
  </r>
  <r>
    <s v="Id1862"/>
    <n v="1994"/>
    <s v="Nov"/>
    <n v="1"/>
    <x v="3"/>
    <n v="4349.46"/>
    <s v="tier - 2"/>
    <s v="tier - 2"/>
    <s v="R1013"/>
  </r>
  <r>
    <s v="Id1861"/>
    <n v="1991"/>
    <s v="Sep"/>
    <n v="13"/>
    <x v="1"/>
    <n v="4350.51"/>
    <s v="tier - 2"/>
    <s v="tier - 2"/>
    <s v="R1013"/>
  </r>
  <r>
    <s v="Id1860"/>
    <n v="1990"/>
    <s v="Aug"/>
    <n v="28"/>
    <x v="0"/>
    <n v="4357.04"/>
    <s v="tier - 2"/>
    <s v="tier - 3"/>
    <s v="R1012"/>
  </r>
  <r>
    <s v="Id1859"/>
    <n v="1997"/>
    <s v="Nov"/>
    <n v="29"/>
    <x v="2"/>
    <n v="4391.6499999999996"/>
    <s v="tier - 2"/>
    <s v="tier - 2"/>
    <s v="R1011"/>
  </r>
  <r>
    <s v="Id1858"/>
    <n v="1982"/>
    <s v="Jun"/>
    <n v="29"/>
    <x v="2"/>
    <n v="4392.7"/>
    <s v="tier - 2"/>
    <s v="tier - 2"/>
    <s v="R1013"/>
  </r>
  <r>
    <s v="Id1857"/>
    <n v="1988"/>
    <s v="Jul"/>
    <n v="18"/>
    <x v="2"/>
    <n v="4397.3100000000004"/>
    <s v="tier - 2"/>
    <s v="tier - 2"/>
    <s v="R1013"/>
  </r>
  <r>
    <s v="Id1856"/>
    <n v="1986"/>
    <s v="Aug"/>
    <n v="11"/>
    <x v="0"/>
    <n v="4399.7299999999996"/>
    <s v="tier - 3"/>
    <s v="tier - 2"/>
    <s v="R1013"/>
  </r>
  <r>
    <s v="Id1855"/>
    <n v="1986"/>
    <s v="Jul"/>
    <n v="13"/>
    <x v="0"/>
    <n v="4402.2299999999996"/>
    <s v="tier - 2"/>
    <s v="tier - 2"/>
    <s v="R1011"/>
  </r>
  <r>
    <s v="Id1854"/>
    <n v="1988"/>
    <s v="Sep"/>
    <n v="16"/>
    <x v="0"/>
    <n v="4415.16"/>
    <s v="tier - 2"/>
    <s v="tier - 1"/>
    <s v="R1013"/>
  </r>
  <r>
    <s v="Id1853"/>
    <n v="1992"/>
    <s v="Aug"/>
    <n v="15"/>
    <x v="0"/>
    <n v="4420.95"/>
    <s v="tier - 2"/>
    <s v="tier - 3"/>
    <s v="R1020"/>
  </r>
  <r>
    <s v="Id1852"/>
    <n v="1994"/>
    <s v="Dec"/>
    <n v="29"/>
    <x v="3"/>
    <n v="4428.8900000000003"/>
    <s v="tier - 3"/>
    <s v="tier - 1"/>
    <s v="R1017"/>
  </r>
  <r>
    <s v="Id1851"/>
    <n v="1993"/>
    <s v="Sep"/>
    <n v="4"/>
    <x v="3"/>
    <n v="4433.3900000000003"/>
    <s v="tier - 2"/>
    <s v="tier - 3"/>
    <s v="R1012"/>
  </r>
  <r>
    <s v="Id1850"/>
    <n v="1993"/>
    <s v="Dec"/>
    <n v="23"/>
    <x v="3"/>
    <n v="4433.92"/>
    <s v="tier - 2"/>
    <s v="tier - 2"/>
    <s v="R1012"/>
  </r>
  <r>
    <s v="Id1849"/>
    <n v="1994"/>
    <s v="Oct"/>
    <n v="8"/>
    <x v="3"/>
    <n v="4435.09"/>
    <s v="tier - 3"/>
    <s v="tier - 2"/>
    <s v="R1016"/>
  </r>
  <r>
    <s v="Id1848"/>
    <n v="1994"/>
    <s v="Oct"/>
    <n v="24"/>
    <x v="3"/>
    <n v="4438.26"/>
    <s v="tier - 2"/>
    <s v="tier - 3"/>
    <s v="R1017"/>
  </r>
  <r>
    <s v="Id1847"/>
    <n v="1991"/>
    <s v="Sep"/>
    <n v="3"/>
    <x v="1"/>
    <n v="4441.21"/>
    <s v="tier - 1"/>
    <s v="tier - 2"/>
    <s v="R1014"/>
  </r>
  <r>
    <s v="Id1846"/>
    <n v="1994"/>
    <s v="Jun"/>
    <n v="28"/>
    <x v="2"/>
    <n v="4449.46"/>
    <s v="tier - 1"/>
    <s v="tier - 2"/>
    <s v="R1013"/>
  </r>
  <r>
    <s v="Id1845"/>
    <n v="1990"/>
    <s v="Aug"/>
    <n v="8"/>
    <x v="1"/>
    <n v="4454.3999999999996"/>
    <s v="tier - 2"/>
    <s v="tier - 3"/>
    <s v="R1012"/>
  </r>
  <r>
    <s v="Id1844"/>
    <n v="1990"/>
    <s v="Jul"/>
    <n v="15"/>
    <x v="1"/>
    <n v="4462.72"/>
    <s v="tier - 2"/>
    <s v="tier - 3"/>
    <s v="R1012"/>
  </r>
  <r>
    <s v="Id1843"/>
    <n v="1991"/>
    <s v="Jul"/>
    <n v="4"/>
    <x v="3"/>
    <n v="4463.21"/>
    <s v="tier - 3"/>
    <s v="tier - 3"/>
    <s v="R1013"/>
  </r>
  <r>
    <s v="Id1842"/>
    <n v="1999"/>
    <s v="Nov"/>
    <n v="20"/>
    <x v="2"/>
    <n v="4466.62"/>
    <s v="tier - 2"/>
    <s v="tier - 2"/>
    <s v="R1012"/>
  </r>
  <r>
    <s v="Id1841"/>
    <n v="2004"/>
    <s v="Jul"/>
    <n v="18"/>
    <x v="0"/>
    <n v="4468.25"/>
    <s v="tier - 2"/>
    <s v="tier - 2"/>
    <s v="R1012"/>
  </r>
  <r>
    <s v="Id1840"/>
    <n v="1992"/>
    <s v="Jul"/>
    <n v="12"/>
    <x v="0"/>
    <n v="4488.58"/>
    <s v="tier - 2"/>
    <s v="tier - 3"/>
    <s v="R1012"/>
  </r>
  <r>
    <s v="Id1839"/>
    <n v="1988"/>
    <s v="Jun"/>
    <n v="26"/>
    <x v="0"/>
    <n v="4500.34"/>
    <s v="tier - 2"/>
    <s v="tier - 1"/>
    <s v="R1017"/>
  </r>
  <r>
    <s v="Id1838"/>
    <n v="1997"/>
    <s v="Oct"/>
    <n v="13"/>
    <x v="4"/>
    <n v="4504.66"/>
    <s v="tier - 1"/>
    <s v="tier - 2"/>
    <s v="R1013"/>
  </r>
  <r>
    <s v="Id1837"/>
    <n v="1982"/>
    <s v="Sep"/>
    <n v="27"/>
    <x v="2"/>
    <n v="4511.41"/>
    <s v="tier - 2"/>
    <s v="tier - 3"/>
    <s v="R1013"/>
  </r>
  <r>
    <s v="Id1836"/>
    <n v="1980"/>
    <s v="Jun"/>
    <n v="16"/>
    <x v="3"/>
    <n v="4515.71"/>
    <s v="tier - 2"/>
    <s v="tier - 3"/>
    <s v="R1013"/>
  </r>
  <r>
    <s v="Id1835"/>
    <n v="2003"/>
    <s v="Oct"/>
    <n v="2"/>
    <x v="0"/>
    <n v="4518.3999999999996"/>
    <s v="tier - 2"/>
    <s v="tier - 3"/>
    <s v="R1026"/>
  </r>
  <r>
    <s v="Id1834"/>
    <n v="1987"/>
    <s v="Dec"/>
    <n v="5"/>
    <x v="2"/>
    <n v="4518.7700000000004"/>
    <s v="tier - 2"/>
    <s v="tier - 3"/>
    <s v="R1012"/>
  </r>
  <r>
    <s v="Id1833"/>
    <n v="1988"/>
    <s v="Dec"/>
    <n v="21"/>
    <x v="0"/>
    <n v="4518.83"/>
    <s v="tier - 2"/>
    <s v="tier - 2"/>
    <s v="R1017"/>
  </r>
  <r>
    <s v="Id1832"/>
    <n v="1992"/>
    <s v="Aug"/>
    <n v="13"/>
    <x v="1"/>
    <n v="4527.18"/>
    <s v="tier - 2"/>
    <s v="tier - 2"/>
    <s v="R1012"/>
  </r>
  <r>
    <s v="Id1831"/>
    <n v="1993"/>
    <s v="Jun"/>
    <n v="29"/>
    <x v="3"/>
    <n v="4529.4799999999996"/>
    <s v="tier - 2"/>
    <s v="tier - 1"/>
    <s v="R1011"/>
  </r>
  <r>
    <s v="Id1830"/>
    <n v="1988"/>
    <s v="Jun"/>
    <n v="13"/>
    <x v="1"/>
    <n v="4536.26"/>
    <s v="tier - 2"/>
    <s v="tier - 2"/>
    <s v="R1011"/>
  </r>
  <r>
    <s v="Id1829"/>
    <n v="1990"/>
    <s v="Nov"/>
    <n v="17"/>
    <x v="0"/>
    <n v="4544.2299999999996"/>
    <s v="tier - 2"/>
    <s v="tier - 1"/>
    <s v="R1024"/>
  </r>
  <r>
    <s v="Id1828"/>
    <n v="2004"/>
    <s v="Dec"/>
    <n v="22"/>
    <x v="4"/>
    <n v="4561.1899999999996"/>
    <s v="tier - 2"/>
    <s v="tier - 2"/>
    <s v="R1024"/>
  </r>
  <r>
    <s v="Id1827"/>
    <n v="1990"/>
    <s v="Sep"/>
    <n v="20"/>
    <x v="1"/>
    <n v="4562.84"/>
    <s v="tier - 2"/>
    <s v="tier - 2"/>
    <s v="R1013"/>
  </r>
  <r>
    <s v="Id1826"/>
    <n v="1996"/>
    <s v="Dec"/>
    <n v="25"/>
    <x v="3"/>
    <n v="4564.1899999999996"/>
    <s v="tier - 2"/>
    <s v="tier - 2"/>
    <s v="R1024"/>
  </r>
  <r>
    <s v="Id1825"/>
    <n v="1989"/>
    <s v="Sep"/>
    <n v="18"/>
    <x v="0"/>
    <n v="4571.41"/>
    <s v="tier - 2"/>
    <s v="tier - 2"/>
    <s v="R1012"/>
  </r>
  <r>
    <s v="Id1824"/>
    <n v="2000"/>
    <s v="Jul"/>
    <n v="2"/>
    <x v="0"/>
    <n v="4608.03"/>
    <s v="tier - 2"/>
    <s v="tier - 3"/>
    <s v="R1011"/>
  </r>
  <r>
    <s v="Id1823"/>
    <n v="1998"/>
    <s v="Jun"/>
    <n v="29"/>
    <x v="2"/>
    <n v="4618.08"/>
    <s v="tier - 2"/>
    <s v="tier - 1"/>
    <s v="R1012"/>
  </r>
  <r>
    <s v="Id1822"/>
    <n v="1985"/>
    <s v="Jun"/>
    <n v="22"/>
    <x v="0"/>
    <n v="4646.76"/>
    <s v="tier - 1"/>
    <s v="tier - 1"/>
    <s v="R1011"/>
  </r>
  <r>
    <s v="Id1821"/>
    <n v="1996"/>
    <s v="Oct"/>
    <n v="25"/>
    <x v="2"/>
    <n v="4661.29"/>
    <s v="tier - 2"/>
    <s v="tier - 1"/>
    <s v="R1017"/>
  </r>
  <r>
    <s v="Id1820"/>
    <n v="1990"/>
    <s v="Aug"/>
    <n v="5"/>
    <x v="1"/>
    <n v="4667.6099999999997"/>
    <s v="tier - 3"/>
    <s v="tier - 3"/>
    <s v="R1016"/>
  </r>
  <r>
    <s v="Id1819"/>
    <n v="1990"/>
    <s v="Sep"/>
    <n v="26"/>
    <x v="3"/>
    <n v="4670.6400000000003"/>
    <s v="tier - 2"/>
    <s v="tier - 2"/>
    <s v="R1011"/>
  </r>
  <r>
    <s v="Id1818"/>
    <n v="1990"/>
    <s v="Jul"/>
    <n v="13"/>
    <x v="3"/>
    <n v="4673.3900000000003"/>
    <s v="tier - 2"/>
    <s v="tier - 1"/>
    <s v="R1013"/>
  </r>
  <r>
    <s v="Id1817"/>
    <n v="1979"/>
    <s v="Oct"/>
    <n v="18"/>
    <x v="3"/>
    <n v="4674.2"/>
    <s v="tier - 2"/>
    <s v="tier - 1"/>
    <s v="R1013"/>
  </r>
  <r>
    <s v="Id1816"/>
    <n v="2003"/>
    <s v="Oct"/>
    <n v="4"/>
    <x v="0"/>
    <n v="4678.8"/>
    <s v="tier - 2"/>
    <s v="tier - 1"/>
    <s v="R1021"/>
  </r>
  <r>
    <s v="Id1815"/>
    <n v="1990"/>
    <s v="Sep"/>
    <n v="4"/>
    <x v="3"/>
    <n v="4686.3900000000003"/>
    <s v="tier - 3"/>
    <s v="tier - 3"/>
    <s v="R1013"/>
  </r>
  <r>
    <s v="Id1814"/>
    <n v="2003"/>
    <s v="Jun"/>
    <n v="22"/>
    <x v="5"/>
    <n v="4687.8"/>
    <s v="tier - 2"/>
    <s v="tier - 3"/>
    <s v="R1011"/>
  </r>
  <r>
    <s v="Id1813"/>
    <n v="1977"/>
    <s v="Dec"/>
    <n v="4"/>
    <x v="3"/>
    <n v="4699.47"/>
    <s v="tier - 2"/>
    <s v="tier - 3"/>
    <s v="R1013"/>
  </r>
  <r>
    <s v="Id1812"/>
    <n v="1981"/>
    <s v="Aug"/>
    <n v="12"/>
    <x v="1"/>
    <n v="4712.12"/>
    <s v="tier - 2"/>
    <s v="tier - 3"/>
    <s v="R1011"/>
  </r>
  <r>
    <s v="Id1811"/>
    <n v="1992"/>
    <s v="Oct"/>
    <n v="9"/>
    <x v="1"/>
    <n v="4718.2"/>
    <s v="tier - 2"/>
    <s v="tier - 3"/>
    <s v="R1024"/>
  </r>
  <r>
    <s v="Id1810"/>
    <n v="1992"/>
    <s v="Sep"/>
    <n v="28"/>
    <x v="1"/>
    <n v="4719.5200000000004"/>
    <s v="tier - 2"/>
    <s v="tier - 2"/>
    <s v="R1024"/>
  </r>
  <r>
    <s v="Id1809"/>
    <n v="1994"/>
    <s v="Aug"/>
    <n v="12"/>
    <x v="3"/>
    <n v="4719.74"/>
    <s v="tier - 2"/>
    <s v="tier - 1"/>
    <s v="R1012"/>
  </r>
  <r>
    <s v="Id1808"/>
    <n v="1980"/>
    <s v="Jul"/>
    <n v="2"/>
    <x v="3"/>
    <n v="4728.71"/>
    <s v="tier - 2"/>
    <s v="tier - 3"/>
    <s v="R1012"/>
  </r>
  <r>
    <s v="Id1807"/>
    <n v="1986"/>
    <s v="Sep"/>
    <n v="5"/>
    <x v="2"/>
    <n v="4734.6400000000003"/>
    <s v="tier - 2"/>
    <s v="tier - 1"/>
    <s v="R1013"/>
  </r>
  <r>
    <s v="Id1806"/>
    <n v="1991"/>
    <s v="Oct"/>
    <n v="12"/>
    <x v="1"/>
    <n v="4738.2700000000004"/>
    <s v="tier - 2"/>
    <s v="tier - 3"/>
    <s v="R1012"/>
  </r>
  <r>
    <s v="Id1805"/>
    <n v="2004"/>
    <s v="Nov"/>
    <n v="24"/>
    <x v="0"/>
    <n v="4740.78"/>
    <s v="tier - 2"/>
    <s v="tier - 3"/>
    <s v="R1021"/>
  </r>
  <r>
    <s v="Id1804"/>
    <n v="1987"/>
    <s v="Jun"/>
    <n v="5"/>
    <x v="1"/>
    <n v="4746.34"/>
    <s v="tier - 2"/>
    <s v="tier - 2"/>
    <s v="R1011"/>
  </r>
  <r>
    <s v="Id1803"/>
    <n v="1987"/>
    <s v="Sep"/>
    <n v="2"/>
    <x v="1"/>
    <n v="4747.05"/>
    <s v="tier - 2"/>
    <s v="tier - 2"/>
    <s v="R1013"/>
  </r>
  <r>
    <s v="Id1802"/>
    <n v="1987"/>
    <s v="Nov"/>
    <n v="22"/>
    <x v="1"/>
    <n v="4751.07"/>
    <s v="tier - 3"/>
    <s v="tier - 1"/>
    <s v="R1011"/>
  </r>
  <r>
    <s v="Id1801"/>
    <n v="1992"/>
    <s v="Aug"/>
    <n v="16"/>
    <x v="3"/>
    <n v="4753.6400000000003"/>
    <s v="tier - 2"/>
    <s v="tier - 3"/>
    <s v="R1013"/>
  </r>
  <r>
    <s v="Id1800"/>
    <n v="1987"/>
    <s v="Sep"/>
    <n v="27"/>
    <x v="1"/>
    <n v="4762.33"/>
    <s v="tier - 3"/>
    <s v="tier - 3"/>
    <s v="R1011"/>
  </r>
  <r>
    <s v="Id1799"/>
    <n v="1989"/>
    <s v="Aug"/>
    <n v="1"/>
    <x v="1"/>
    <n v="4766.0200000000004"/>
    <s v="tier - 2"/>
    <s v="tier - 3"/>
    <s v="R1011"/>
  </r>
  <r>
    <s v="Id1798"/>
    <n v="1989"/>
    <s v="Dec"/>
    <n v="9"/>
    <x v="1"/>
    <n v="4779.6000000000004"/>
    <s v="tier - 2"/>
    <s v="tier - 3"/>
    <s v="R1013"/>
  </r>
  <r>
    <s v="Id1797"/>
    <n v="1987"/>
    <s v="Jun"/>
    <n v="22"/>
    <x v="2"/>
    <n v="4787.42"/>
    <s v="tier - 2"/>
    <s v="tier - 3"/>
    <s v="R1013"/>
  </r>
  <r>
    <s v="Id1796"/>
    <n v="1989"/>
    <s v="Dec"/>
    <n v="16"/>
    <x v="1"/>
    <n v="4795.66"/>
    <s v="tier - 2"/>
    <s v="tier - 1"/>
    <s v="R1013"/>
  </r>
  <r>
    <s v="Id1795"/>
    <n v="1978"/>
    <s v="Oct"/>
    <n v="3"/>
    <x v="3"/>
    <n v="4812.34"/>
    <s v="tier - 2"/>
    <s v="tier - 3"/>
    <s v="R1013"/>
  </r>
  <r>
    <s v="Id1794"/>
    <n v="1981"/>
    <s v="Jul"/>
    <n v="3"/>
    <x v="1"/>
    <n v="4827.1000000000004"/>
    <s v="tier - 2"/>
    <s v="tier - 1"/>
    <s v="R1013"/>
  </r>
  <r>
    <s v="Id1793"/>
    <n v="1995"/>
    <s v="Dec"/>
    <n v="1"/>
    <x v="2"/>
    <n v="4827.8999999999996"/>
    <s v="tier - 1"/>
    <s v="tier - 2"/>
    <m/>
  </r>
  <r>
    <s v="Id1792"/>
    <n v="2002"/>
    <s v="Jun"/>
    <n v="27"/>
    <x v="5"/>
    <n v="4830.63"/>
    <s v="tier - 2"/>
    <s v="tier - 1"/>
    <s v="R1011"/>
  </r>
  <r>
    <s v="Id1791"/>
    <n v="2000"/>
    <s v="Dec"/>
    <n v="11"/>
    <x v="0"/>
    <n v="4835.43"/>
    <s v="tier - 2"/>
    <s v="tier - 2"/>
    <s v="R1021"/>
  </r>
  <r>
    <s v="Id1790"/>
    <n v="1992"/>
    <s v="Sep"/>
    <n v="10"/>
    <x v="2"/>
    <n v="4837.58"/>
    <s v="tier - 3"/>
    <s v="tier - 2"/>
    <s v="R1013"/>
  </r>
  <r>
    <s v="Id1789"/>
    <n v="1984"/>
    <s v="Oct"/>
    <n v="15"/>
    <x v="2"/>
    <n v="4839.18"/>
    <s v="tier - 2"/>
    <s v="tier - 1"/>
    <s v="R1012"/>
  </r>
  <r>
    <s v="Id1788"/>
    <n v="1995"/>
    <s v="Sep"/>
    <n v="29"/>
    <x v="0"/>
    <n v="4840.95"/>
    <s v="tier - 2"/>
    <s v="tier - 1"/>
    <s v="R1021"/>
  </r>
  <r>
    <s v="Id1787"/>
    <n v="1979"/>
    <s v="Dec"/>
    <n v="13"/>
    <x v="3"/>
    <n v="4843.79"/>
    <s v="tier - 2"/>
    <s v="tier - 3"/>
    <s v="R1013"/>
  </r>
  <r>
    <s v="Id1786"/>
    <n v="1974"/>
    <s v="Sep"/>
    <n v="11"/>
    <x v="0"/>
    <n v="4844.67"/>
    <s v="tier - 2"/>
    <s v="tier - 2"/>
    <s v="R1013"/>
  </r>
  <r>
    <s v="Id1785"/>
    <n v="2001"/>
    <s v="Jun"/>
    <n v="7"/>
    <x v="0"/>
    <n v="4846.53"/>
    <s v="tier - 2"/>
    <s v="tier - 3"/>
    <s v="R1021"/>
  </r>
  <r>
    <s v="Id1784"/>
    <n v="1995"/>
    <s v="Dec"/>
    <n v="27"/>
    <x v="2"/>
    <n v="4846.92"/>
    <s v="tier - 2"/>
    <s v="tier - 3"/>
    <s v="R1017"/>
  </r>
  <r>
    <s v="Id1783"/>
    <n v="1989"/>
    <s v="Sep"/>
    <n v="1"/>
    <x v="2"/>
    <n v="4859.8900000000003"/>
    <s v="tier - 2"/>
    <s v="tier - 3"/>
    <s v="R1011"/>
  </r>
  <r>
    <s v="Id1782"/>
    <n v="1997"/>
    <s v="Sep"/>
    <n v="29"/>
    <x v="4"/>
    <n v="4877.9799999999996"/>
    <s v="tier - 2"/>
    <s v="tier - 3"/>
    <s v="R1012"/>
  </r>
  <r>
    <s v="Id1781"/>
    <n v="1986"/>
    <s v="Dec"/>
    <n v="23"/>
    <x v="0"/>
    <n v="4883.87"/>
    <s v="tier - 2"/>
    <s v="tier - 1"/>
    <s v="R1011"/>
  </r>
  <r>
    <s v="Id1780"/>
    <n v="1986"/>
    <s v="Oct"/>
    <n v="27"/>
    <x v="0"/>
    <n v="4889.04"/>
    <s v="tier - 2"/>
    <s v="tier - 1"/>
    <s v="R1013"/>
  </r>
  <r>
    <s v="Id1779"/>
    <n v="1989"/>
    <s v="Jul"/>
    <n v="10"/>
    <x v="3"/>
    <n v="4890"/>
    <s v="tier - 3"/>
    <s v="tier - 2"/>
    <s v="R1013"/>
  </r>
  <r>
    <s v="Id1778"/>
    <n v="1990"/>
    <s v="Nov"/>
    <n v="28"/>
    <x v="2"/>
    <n v="4894.3900000000003"/>
    <s v="tier - 2"/>
    <s v="tier - 3"/>
    <s v="R1013"/>
  </r>
  <r>
    <s v="Id1777"/>
    <n v="1988"/>
    <s v="Sep"/>
    <n v="23"/>
    <x v="1"/>
    <n v="4894.75"/>
    <s v="tier - 3"/>
    <s v="tier - 3"/>
    <s v="R1012"/>
  </r>
  <r>
    <s v="Id1776"/>
    <n v="1993"/>
    <s v="Jul"/>
    <n v="10"/>
    <x v="3"/>
    <n v="4906.41"/>
    <s v="tier - 2"/>
    <s v="tier - 1"/>
    <s v="R1012"/>
  </r>
  <r>
    <s v="Id1775"/>
    <n v="1981"/>
    <s v="Oct"/>
    <n v="18"/>
    <x v="1"/>
    <n v="4911.8900000000003"/>
    <s v="tier - 2"/>
    <s v="tier - 3"/>
    <s v="R1013"/>
  </r>
  <r>
    <s v="Id1774"/>
    <n v="2002"/>
    <s v="Aug"/>
    <n v="21"/>
    <x v="5"/>
    <n v="4915.0600000000004"/>
    <s v="tier - 2"/>
    <s v="tier - 1"/>
    <s v="R1017"/>
  </r>
  <r>
    <s v="Id1773"/>
    <n v="1993"/>
    <s v="Aug"/>
    <n v="10"/>
    <x v="3"/>
    <n v="4922.92"/>
    <s v="tier - 2"/>
    <s v="tier - 2"/>
    <s v="R1012"/>
  </r>
  <r>
    <s v="Id1772"/>
    <n v="1991"/>
    <s v="Aug"/>
    <n v="23"/>
    <x v="3"/>
    <n v="4931.6499999999996"/>
    <s v="tier - 2"/>
    <s v="tier - 3"/>
    <s v="R1011"/>
  </r>
  <r>
    <s v="Id1771"/>
    <n v="1991"/>
    <s v="Nov"/>
    <n v="27"/>
    <x v="3"/>
    <n v="4934.71"/>
    <s v="tier - 2"/>
    <s v="tier - 3"/>
    <s v="R1011"/>
  </r>
  <r>
    <s v="Id1770"/>
    <n v="1974"/>
    <s v="Jun"/>
    <n v="26"/>
    <x v="0"/>
    <n v="4942.0600000000004"/>
    <s v="tier - 2"/>
    <s v="tier - 2"/>
    <s v="R1013"/>
  </r>
  <r>
    <s v="Id1769"/>
    <n v="1991"/>
    <s v="Aug"/>
    <n v="30"/>
    <x v="3"/>
    <n v="4949.76"/>
    <s v="tier - 2"/>
    <s v="tier - 1"/>
    <s v="R1013"/>
  </r>
  <r>
    <s v="Id1768"/>
    <n v="1973"/>
    <s v="Nov"/>
    <n v="7"/>
    <x v="0"/>
    <n v="4985.22"/>
    <s v="tier - 2"/>
    <s v="tier - 3"/>
    <s v="R1013"/>
  </r>
  <r>
    <s v="Id1767"/>
    <n v="1988"/>
    <s v="Jun"/>
    <n v="24"/>
    <x v="0"/>
    <n v="4992.38"/>
    <s v="tier - 2"/>
    <s v="tier - 3"/>
    <s v="R1024"/>
  </r>
  <r>
    <s v="Id1766"/>
    <n v="2001"/>
    <s v="Oct"/>
    <n v="5"/>
    <x v="0"/>
    <n v="4999.04"/>
    <s v="tier - 2"/>
    <s v="tier - 2"/>
    <s v="R1011"/>
  </r>
  <r>
    <s v="Id1765"/>
    <n v="1988"/>
    <s v="Sep"/>
    <n v="4"/>
    <x v="1"/>
    <n v="5002.78"/>
    <s v="tier - 2"/>
    <s v="tier - 2"/>
    <s v="R1013"/>
  </r>
  <r>
    <s v="Id1764"/>
    <n v="1977"/>
    <s v="Jun"/>
    <n v="9"/>
    <x v="3"/>
    <n v="5003.7700000000004"/>
    <s v="tier - 2"/>
    <s v="tier - 3"/>
    <s v="R1013"/>
  </r>
  <r>
    <s v="Id1763"/>
    <n v="1988"/>
    <s v="Jul"/>
    <n v="8"/>
    <x v="1"/>
    <n v="5003.8500000000004"/>
    <s v="tier - 2"/>
    <s v="tier - 3"/>
    <s v="R1011"/>
  </r>
  <r>
    <s v="Id1762"/>
    <n v="1988"/>
    <s v="Nov"/>
    <n v="9"/>
    <x v="1"/>
    <n v="5012.47"/>
    <s v="tier - 2"/>
    <s v="tier - 3"/>
    <s v="R1011"/>
  </r>
  <r>
    <s v="Id1761"/>
    <n v="1985"/>
    <s v="Dec"/>
    <n v="28"/>
    <x v="0"/>
    <n v="5028.1499999999996"/>
    <s v="tier - 1"/>
    <s v="tier - 2"/>
    <s v="R1012"/>
  </r>
  <r>
    <s v="Id1760"/>
    <n v="1991"/>
    <s v="Sep"/>
    <n v="10"/>
    <x v="3"/>
    <n v="5031.2700000000004"/>
    <s v="tier - 3"/>
    <s v="tier - 1"/>
    <s v="R1016"/>
  </r>
  <r>
    <s v="Id1759"/>
    <n v="1986"/>
    <s v="Jun"/>
    <n v="29"/>
    <x v="2"/>
    <n v="5034.1000000000004"/>
    <s v="tier - 2"/>
    <s v="tier - 2"/>
    <s v="R1013"/>
  </r>
  <r>
    <s v="Id1758"/>
    <n v="1997"/>
    <s v="Dec"/>
    <n v="4"/>
    <x v="0"/>
    <n v="5038.57"/>
    <s v="tier - 2"/>
    <s v="tier - 2"/>
    <s v="R1025"/>
  </r>
  <r>
    <s v="Id1757"/>
    <n v="2001"/>
    <s v="Oct"/>
    <n v="16"/>
    <x v="0"/>
    <n v="5043.13"/>
    <s v="tier - 2"/>
    <s v="tier - 3"/>
    <s v="R1011"/>
  </r>
  <r>
    <s v="Id1756"/>
    <n v="1997"/>
    <s v="Jul"/>
    <n v="29"/>
    <x v="0"/>
    <n v="5045.1499999999996"/>
    <s v="tier - 2"/>
    <s v="tier - 2"/>
    <s v="R1012"/>
  </r>
  <r>
    <s v="Id1755"/>
    <n v="1980"/>
    <s v="Sep"/>
    <n v="7"/>
    <x v="3"/>
    <n v="5054.05"/>
    <s v="tier - 2"/>
    <s v="tier - 2"/>
    <s v="R1013"/>
  </r>
  <r>
    <s v="Id1754"/>
    <n v="1993"/>
    <s v="Jun"/>
    <n v="11"/>
    <x v="0"/>
    <n v="5059.5600000000004"/>
    <s v="tier - 2"/>
    <s v="tier - 1"/>
    <s v="R1021"/>
  </r>
  <r>
    <s v="Id1753"/>
    <n v="1978"/>
    <s v="Nov"/>
    <n v="22"/>
    <x v="3"/>
    <n v="5077.1899999999996"/>
    <s v="tier - 2"/>
    <s v="tier - 3"/>
    <s v="R1012"/>
  </r>
  <r>
    <s v="Id1752"/>
    <n v="1997"/>
    <s v="Jul"/>
    <n v="14"/>
    <x v="5"/>
    <n v="5080.1000000000004"/>
    <s v="tier - 3"/>
    <s v="tier - 2"/>
    <s v="R1011"/>
  </r>
  <r>
    <s v="Id1751"/>
    <n v="1999"/>
    <s v="Jun"/>
    <n v="19"/>
    <x v="0"/>
    <n v="5087.92"/>
    <s v="tier - 2"/>
    <s v="tier - 2"/>
    <s v="R1026"/>
  </r>
  <r>
    <s v="Id1750"/>
    <n v="1987"/>
    <s v="Nov"/>
    <n v="18"/>
    <x v="1"/>
    <n v="5116.5"/>
    <s v="tier - 2"/>
    <s v="tier - 2"/>
    <s v="R1012"/>
  </r>
  <r>
    <s v="Id1749"/>
    <n v="1988"/>
    <s v="Nov"/>
    <n v="1"/>
    <x v="3"/>
    <n v="5124.1899999999996"/>
    <s v="tier - 2"/>
    <s v="tier - 3"/>
    <s v="R1013"/>
  </r>
  <r>
    <s v="Id1748"/>
    <n v="1987"/>
    <s v="Sep"/>
    <n v="13"/>
    <x v="1"/>
    <n v="5125.22"/>
    <s v="tier - 1"/>
    <s v="tier - 2"/>
    <s v="R1012"/>
  </r>
  <r>
    <s v="Id1747"/>
    <n v="1988"/>
    <s v="Sep"/>
    <n v="15"/>
    <x v="2"/>
    <n v="5136.75"/>
    <s v="tier - 2"/>
    <s v="tier - 1"/>
    <s v="R1013"/>
  </r>
  <r>
    <s v="Id1746"/>
    <n v="1993"/>
    <s v="Dec"/>
    <n v="10"/>
    <x v="2"/>
    <n v="5138.26"/>
    <s v="tier - 2"/>
    <s v="tier - 2"/>
    <s v="R1013"/>
  </r>
  <r>
    <s v="Id1745"/>
    <n v="1984"/>
    <s v="Aug"/>
    <n v="22"/>
    <x v="2"/>
    <n v="5144.18"/>
    <s v="tier - 2"/>
    <s v="tier - 1"/>
    <s v="R1013"/>
  </r>
  <r>
    <s v="Id1744"/>
    <n v="1990"/>
    <s v="Aug"/>
    <n v="22"/>
    <x v="1"/>
    <n v="5148.55"/>
    <s v="tier - 2"/>
    <s v="tier - 2"/>
    <s v="R1024"/>
  </r>
  <r>
    <s v="Id1743"/>
    <n v="1990"/>
    <s v="Oct"/>
    <n v="9"/>
    <x v="3"/>
    <n v="5152.13"/>
    <s v="tier - 2"/>
    <s v="tier - 2"/>
    <s v="R1011"/>
  </r>
  <r>
    <s v="Id1742"/>
    <n v="1991"/>
    <s v="Aug"/>
    <n v="29"/>
    <x v="2"/>
    <n v="5166.96"/>
    <s v="tier - 2"/>
    <s v="tier - 2"/>
    <s v="R1012"/>
  </r>
  <r>
    <s v="Id1741"/>
    <n v="1984"/>
    <s v="Oct"/>
    <n v="16"/>
    <x v="2"/>
    <n v="5177.12"/>
    <s v="tier - 2"/>
    <s v="tier - 1"/>
    <s v="R1013"/>
  </r>
  <r>
    <s v="Id1740"/>
    <n v="1979"/>
    <s v="Sep"/>
    <n v="12"/>
    <x v="3"/>
    <n v="5195.58"/>
    <s v="tier - 2"/>
    <s v="tier - 2"/>
    <s v="R1013"/>
  </r>
  <r>
    <s v="Id1739"/>
    <n v="2004"/>
    <s v="Jun"/>
    <n v="6"/>
    <x v="0"/>
    <n v="5198.6899999999996"/>
    <s v="tier - 2"/>
    <s v="tier - 2"/>
    <s v="R1022"/>
  </r>
  <r>
    <s v="Id1738"/>
    <n v="1983"/>
    <s v="Oct"/>
    <n v="24"/>
    <x v="2"/>
    <n v="5207.97"/>
    <s v="tier - 2"/>
    <s v="tier - 2"/>
    <s v="R1012"/>
  </r>
  <r>
    <s v="Id1737"/>
    <n v="1993"/>
    <s v="Jun"/>
    <n v="17"/>
    <x v="2"/>
    <n v="5209.58"/>
    <s v="tier - 3"/>
    <s v="tier - 3"/>
    <s v="R1017"/>
  </r>
  <r>
    <s v="Id1736"/>
    <n v="1999"/>
    <s v="Dec"/>
    <n v="1"/>
    <x v="0"/>
    <n v="5213.22"/>
    <s v="tier - 2"/>
    <s v="tier - 1"/>
    <s v="R1012"/>
  </r>
  <r>
    <s v="Id1735"/>
    <n v="1995"/>
    <s v="Jun"/>
    <n v="6"/>
    <x v="0"/>
    <n v="5216.4799999999996"/>
    <s v="tier - 2"/>
    <s v="tier - 2"/>
    <s v="R1025"/>
  </r>
  <r>
    <s v="Id1734"/>
    <n v="1987"/>
    <s v="Jun"/>
    <n v="29"/>
    <x v="0"/>
    <n v="5227.99"/>
    <s v="tier - 2"/>
    <s v="tier - 1"/>
    <s v="R1024"/>
  </r>
  <r>
    <s v="Id1733"/>
    <n v="1987"/>
    <s v="Dec"/>
    <n v="26"/>
    <x v="1"/>
    <n v="5240.7700000000004"/>
    <s v="tier - 2"/>
    <s v="tier - 2"/>
    <s v="R1011"/>
  </r>
  <r>
    <s v="Id1732"/>
    <n v="1987"/>
    <s v="Jul"/>
    <n v="5"/>
    <x v="1"/>
    <n v="5245.23"/>
    <s v="tier - 2"/>
    <s v="tier - 2"/>
    <s v="R1013"/>
  </r>
  <r>
    <s v="Id1731"/>
    <n v="1987"/>
    <s v="Sep"/>
    <n v="9"/>
    <x v="1"/>
    <n v="5246.05"/>
    <s v="tier - 2"/>
    <s v="tier - 3"/>
    <s v="R1011"/>
  </r>
  <r>
    <s v="Id1730"/>
    <n v="1990"/>
    <s v="Jul"/>
    <n v="6"/>
    <x v="2"/>
    <n v="5253.52"/>
    <s v="tier - 3"/>
    <s v="tier - 3"/>
    <s v="R1011"/>
  </r>
  <r>
    <s v="Id1729"/>
    <n v="1989"/>
    <s v="Nov"/>
    <n v="25"/>
    <x v="3"/>
    <n v="5257.51"/>
    <s v="tier - 2"/>
    <s v="tier - 2"/>
    <s v="R1012"/>
  </r>
  <r>
    <s v="Id1728"/>
    <n v="1989"/>
    <s v="Jul"/>
    <n v="19"/>
    <x v="3"/>
    <n v="5261.47"/>
    <s v="tier - 2"/>
    <s v="tier - 2"/>
    <s v="R1012"/>
  </r>
  <r>
    <s v="Id1727"/>
    <n v="1986"/>
    <s v="Oct"/>
    <n v="25"/>
    <x v="0"/>
    <n v="5266.37"/>
    <s v="tier - 2"/>
    <s v="tier - 2"/>
    <s v="R1012"/>
  </r>
  <r>
    <s v="Id1726"/>
    <n v="1986"/>
    <s v="Sep"/>
    <n v="20"/>
    <x v="0"/>
    <n v="5267.82"/>
    <s v="tier - 2"/>
    <s v="tier - 2"/>
    <s v="R1012"/>
  </r>
  <r>
    <s v="Id1725"/>
    <n v="1986"/>
    <s v="Oct"/>
    <n v="20"/>
    <x v="0"/>
    <n v="5272.18"/>
    <s v="tier - 2"/>
    <s v="tier - 3"/>
    <s v="R1012"/>
  </r>
  <r>
    <s v="Id1724"/>
    <n v="1987"/>
    <s v="Sep"/>
    <n v="1"/>
    <x v="2"/>
    <n v="5275.86"/>
    <s v="tier - 2"/>
    <s v="tier - 2"/>
    <s v="R1013"/>
  </r>
  <r>
    <s v="Id1723"/>
    <n v="1974"/>
    <s v="Nov"/>
    <n v="12"/>
    <x v="0"/>
    <n v="5291.71"/>
    <s v="tier - 2"/>
    <s v="tier - 2"/>
    <s v="R1012"/>
  </r>
  <r>
    <s v="Id1722"/>
    <n v="2004"/>
    <s v="Aug"/>
    <n v="22"/>
    <x v="0"/>
    <n v="5293.67"/>
    <s v="tier - 2"/>
    <s v="tier - 2"/>
    <s v="R1022"/>
  </r>
  <r>
    <s v="Id1721"/>
    <n v="2000"/>
    <s v="Sep"/>
    <n v="9"/>
    <x v="0"/>
    <n v="5306.7"/>
    <s v="tier - 2"/>
    <s v="tier - 3"/>
    <s v="R1012"/>
  </r>
  <r>
    <s v="Id1720"/>
    <n v="1994"/>
    <s v="Nov"/>
    <n v="13"/>
    <x v="2"/>
    <n v="5312.17"/>
    <s v="tier - 2"/>
    <s v="tier - 2"/>
    <s v="R1012"/>
  </r>
  <r>
    <s v="Id1719"/>
    <n v="1974"/>
    <s v="Sep"/>
    <n v="2"/>
    <x v="0"/>
    <n v="5322.24"/>
    <s v="tier - 2"/>
    <s v="tier - 1"/>
    <s v="R1012"/>
  </r>
  <r>
    <s v="Id1718"/>
    <n v="1992"/>
    <s v="Jun"/>
    <n v="18"/>
    <x v="2"/>
    <n v="5325.65"/>
    <s v="tier - 2"/>
    <s v="tier - 1"/>
    <s v="R1011"/>
  </r>
  <r>
    <s v="Id1717"/>
    <n v="1991"/>
    <s v="Aug"/>
    <n v="28"/>
    <x v="3"/>
    <n v="5327.4"/>
    <s v="tier - 2"/>
    <s v="tier - 1"/>
    <s v="R1012"/>
  </r>
  <r>
    <s v="Id1716"/>
    <n v="1972"/>
    <s v="Dec"/>
    <n v="15"/>
    <x v="0"/>
    <n v="5344.81"/>
    <s v="tier - 2"/>
    <s v="tier - 3"/>
    <s v="R1013"/>
  </r>
  <r>
    <s v="Id1715"/>
    <n v="1989"/>
    <s v="Nov"/>
    <n v="7"/>
    <x v="1"/>
    <n v="5354.07"/>
    <s v="tier - 2"/>
    <s v="tier - 3"/>
    <s v="R1024"/>
  </r>
  <r>
    <s v="Id1714"/>
    <n v="1994"/>
    <s v="Dec"/>
    <n v="7"/>
    <x v="0"/>
    <n v="5364.66"/>
    <s v="tier - 2"/>
    <s v="tier - 1"/>
    <s v="R1011"/>
  </r>
  <r>
    <s v="Id1713"/>
    <n v="1986"/>
    <s v="Jun"/>
    <n v="1"/>
    <x v="1"/>
    <n v="5373.36"/>
    <s v="tier - 2"/>
    <s v="tier - 2"/>
    <s v="R1012"/>
  </r>
  <r>
    <s v="Id1712"/>
    <n v="1989"/>
    <s v="Nov"/>
    <n v="18"/>
    <x v="3"/>
    <n v="5375.04"/>
    <s v="tier - 2"/>
    <s v="tier - 1"/>
    <s v="R1011"/>
  </r>
  <r>
    <s v="Id1711"/>
    <n v="1986"/>
    <s v="Jul"/>
    <n v="22"/>
    <x v="1"/>
    <n v="5377.46"/>
    <s v="tier - 2"/>
    <s v="tier - 3"/>
    <s v="R1012"/>
  </r>
  <r>
    <s v="Id1710"/>
    <n v="1984"/>
    <s v="Jun"/>
    <n v="1"/>
    <x v="0"/>
    <n v="5383.54"/>
    <s v="tier - 2"/>
    <s v="tier - 3"/>
    <s v="R1011"/>
  </r>
  <r>
    <s v="Id1709"/>
    <n v="1988"/>
    <s v="Aug"/>
    <n v="8"/>
    <x v="1"/>
    <n v="5385.34"/>
    <s v="tier - 2"/>
    <s v="tier - 3"/>
    <s v="R1012"/>
  </r>
  <r>
    <s v="Id1708"/>
    <n v="1989"/>
    <s v="Nov"/>
    <n v="6"/>
    <x v="2"/>
    <n v="5396.44"/>
    <s v="tier - 2"/>
    <s v="tier - 3"/>
    <s v="R1013"/>
  </r>
  <r>
    <s v="Id1707"/>
    <n v="1984"/>
    <s v="Sep"/>
    <n v="3"/>
    <x v="0"/>
    <n v="5397.62"/>
    <s v="tier - 2"/>
    <s v="tier - 2"/>
    <s v="R1013"/>
  </r>
  <r>
    <s v="Id1706"/>
    <n v="1984"/>
    <s v="Aug"/>
    <n v="1"/>
    <x v="0"/>
    <n v="5400.98"/>
    <s v="tier - 2"/>
    <s v="tier - 2"/>
    <s v="R1013"/>
  </r>
  <r>
    <s v="Id1705"/>
    <n v="1985"/>
    <s v="Dec"/>
    <n v="23"/>
    <x v="2"/>
    <n v="5402.89"/>
    <s v="tier - 2"/>
    <s v="tier - 1"/>
    <s v="R1013"/>
  </r>
  <r>
    <s v="Id1704"/>
    <n v="1975"/>
    <s v="Sep"/>
    <n v="27"/>
    <x v="1"/>
    <n v="5411.99"/>
    <s v="tier - 2"/>
    <s v="tier - 3"/>
    <s v="R1012"/>
  </r>
  <r>
    <s v="Id1703"/>
    <n v="1982"/>
    <s v="Sep"/>
    <n v="27"/>
    <x v="0"/>
    <n v="5415.66"/>
    <s v="tier - 2"/>
    <s v="tier - 3"/>
    <s v="R1013"/>
  </r>
  <r>
    <s v="Id1702"/>
    <n v="1991"/>
    <s v="Jul"/>
    <n v="6"/>
    <x v="2"/>
    <n v="5425.02"/>
    <s v="tier - 2"/>
    <s v="tier - 1"/>
    <s v="R1012"/>
  </r>
  <r>
    <s v="Id1701"/>
    <n v="1992"/>
    <s v="Sep"/>
    <n v="17"/>
    <x v="2"/>
    <n v="5428.73"/>
    <s v="tier - 3"/>
    <s v="tier - 1"/>
    <s v="R1017"/>
  </r>
  <r>
    <s v="Id1700"/>
    <n v="1978"/>
    <s v="Jun"/>
    <n v="8"/>
    <x v="3"/>
    <n v="5428.98"/>
    <s v="tier - 2"/>
    <s v="tier - 2"/>
    <s v="R1012"/>
  </r>
  <r>
    <s v="Id1699"/>
    <n v="1982"/>
    <s v="Aug"/>
    <n v="25"/>
    <x v="0"/>
    <n v="5438.75"/>
    <s v="tier - 3"/>
    <s v="tier - 2"/>
    <s v="R1013"/>
  </r>
  <r>
    <s v="Id1698"/>
    <n v="1986"/>
    <s v="Dec"/>
    <n v="25"/>
    <x v="0"/>
    <n v="5458.05"/>
    <s v="tier - 2"/>
    <s v="tier - 2"/>
    <s v="R1024"/>
  </r>
  <r>
    <s v="Id1697"/>
    <n v="1973"/>
    <s v="Oct"/>
    <n v="24"/>
    <x v="0"/>
    <n v="5466.88"/>
    <s v="tier - 2"/>
    <s v="tier - 2"/>
    <s v="R1013"/>
  </r>
  <r>
    <s v="Id1696"/>
    <n v="1986"/>
    <s v="Dec"/>
    <n v="2"/>
    <x v="0"/>
    <n v="5469.01"/>
    <s v="tier - 2"/>
    <s v="tier - 2"/>
    <s v="R1024"/>
  </r>
  <r>
    <s v="Id1695"/>
    <n v="1986"/>
    <s v="Jul"/>
    <n v="12"/>
    <x v="1"/>
    <n v="5472.45"/>
    <s v="tier - 2"/>
    <s v="tier - 3"/>
    <s v="R1011"/>
  </r>
  <r>
    <s v="Id1694"/>
    <n v="1986"/>
    <s v="Sep"/>
    <n v="30"/>
    <x v="1"/>
    <n v="5478.04"/>
    <s v="tier - 2"/>
    <s v="tier - 3"/>
    <s v="R1013"/>
  </r>
  <r>
    <s v="Id1693"/>
    <n v="1984"/>
    <s v="Aug"/>
    <n v="26"/>
    <x v="1"/>
    <n v="5484.47"/>
    <s v="tier - 2"/>
    <s v="tier - 2"/>
    <s v="R1013"/>
  </r>
  <r>
    <s v="Id1692"/>
    <n v="1984"/>
    <s v="Aug"/>
    <n v="17"/>
    <x v="1"/>
    <n v="5488.26"/>
    <s v="tier - 2"/>
    <s v="tier - 3"/>
    <s v="R1011"/>
  </r>
  <r>
    <s v="Id1691"/>
    <n v="1988"/>
    <s v="Jul"/>
    <n v="29"/>
    <x v="2"/>
    <n v="5503.36"/>
    <s v="tier - 2"/>
    <s v="tier - 2"/>
    <s v="R1012"/>
  </r>
  <r>
    <s v="Id1690"/>
    <n v="1981"/>
    <s v="Nov"/>
    <n v="7"/>
    <x v="1"/>
    <n v="5539.4"/>
    <s v="tier - 2"/>
    <s v="tier - 2"/>
    <s v="R1013"/>
  </r>
  <r>
    <s v="Id1689"/>
    <n v="1980"/>
    <s v="Dec"/>
    <n v="7"/>
    <x v="3"/>
    <n v="5540.35"/>
    <s v="tier - 2"/>
    <s v="tier - 2"/>
    <s v="R1012"/>
  </r>
  <r>
    <s v="Id1688"/>
    <n v="1999"/>
    <s v="Sep"/>
    <n v="22"/>
    <x v="0"/>
    <n v="5552.61"/>
    <s v="tier - 2"/>
    <s v="tier - 3"/>
    <s v="R1026"/>
  </r>
  <r>
    <s v="Id1687"/>
    <n v="1974"/>
    <s v="Sep"/>
    <n v="18"/>
    <x v="0"/>
    <n v="5576.35"/>
    <s v="tier - 2"/>
    <s v="tier - 3"/>
    <s v="R1013"/>
  </r>
  <r>
    <s v="Id1686"/>
    <n v="1985"/>
    <s v="Sep"/>
    <n v="5"/>
    <x v="2"/>
    <n v="5582.95"/>
    <s v="tier - 2"/>
    <s v="tier - 1"/>
    <s v="R1012"/>
  </r>
  <r>
    <s v="Id1685"/>
    <n v="1986"/>
    <s v="Nov"/>
    <n v="21"/>
    <x v="3"/>
    <n v="5584.31"/>
    <s v="tier - 3"/>
    <s v="tier - 1"/>
    <s v="R1013"/>
  </r>
  <r>
    <s v="Id1684"/>
    <n v="1983"/>
    <s v="Oct"/>
    <n v="3"/>
    <x v="2"/>
    <n v="5587.59"/>
    <s v="tier - 2"/>
    <s v="tier - 1"/>
    <s v="R1013"/>
  </r>
  <r>
    <s v="Id1683"/>
    <n v="1988"/>
    <s v="Nov"/>
    <n v="18"/>
    <x v="1"/>
    <n v="5594.85"/>
    <s v="tier - 2"/>
    <s v="tier - 3"/>
    <s v="R1024"/>
  </r>
  <r>
    <s v="Id1682"/>
    <n v="1978"/>
    <s v="Sep"/>
    <n v="11"/>
    <x v="3"/>
    <n v="5612.83"/>
    <s v="tier - 2"/>
    <s v="tier - 3"/>
    <s v="R1013"/>
  </r>
  <r>
    <s v="Id1681"/>
    <n v="1994"/>
    <s v="Nov"/>
    <n v="15"/>
    <x v="5"/>
    <n v="5615.37"/>
    <s v="tier - 2"/>
    <s v="tier - 3"/>
    <s v="R1011"/>
  </r>
  <r>
    <s v="Id1680"/>
    <n v="1987"/>
    <s v="Dec"/>
    <n v="9"/>
    <x v="1"/>
    <n v="5630.46"/>
    <s v="tier - 2"/>
    <s v="tier - 3"/>
    <s v="R1012"/>
  </r>
  <r>
    <s v="Id1679"/>
    <n v="1983"/>
    <s v="Jun"/>
    <n v="8"/>
    <x v="0"/>
    <n v="5649.72"/>
    <s v="tier - 2"/>
    <s v="tier - 3"/>
    <s v="R1011"/>
  </r>
  <r>
    <s v="Id1678"/>
    <n v="1978"/>
    <s v="Sep"/>
    <n v="27"/>
    <x v="3"/>
    <n v="5650.14"/>
    <s v="tier - 2"/>
    <s v="tier - 1"/>
    <s v="R1013"/>
  </r>
  <r>
    <s v="Id1677"/>
    <n v="1983"/>
    <s v="Sep"/>
    <n v="3"/>
    <x v="0"/>
    <n v="5662.23"/>
    <s v="tier - 2"/>
    <s v="tier - 1"/>
    <s v="R1013"/>
  </r>
  <r>
    <s v="Id1676"/>
    <n v="1984"/>
    <s v="Aug"/>
    <n v="12"/>
    <x v="2"/>
    <n v="5679.13"/>
    <s v="tier - 2"/>
    <s v="tier - 2"/>
    <s v="R1013"/>
  </r>
  <r>
    <s v="Id1675"/>
    <n v="1972"/>
    <s v="Oct"/>
    <n v="28"/>
    <x v="0"/>
    <n v="5690.79"/>
    <s v="tier - 2"/>
    <s v="tier - 1"/>
    <s v="R1013"/>
  </r>
  <r>
    <s v="Id1674"/>
    <n v="1992"/>
    <s v="Nov"/>
    <n v="3"/>
    <x v="2"/>
    <n v="5693.43"/>
    <s v="tier - 2"/>
    <s v="tier - 3"/>
    <s v="R1012"/>
  </r>
  <r>
    <s v="Id1673"/>
    <n v="1974"/>
    <s v="Jul"/>
    <n v="6"/>
    <x v="0"/>
    <n v="5698.74"/>
    <s v="tier - 2"/>
    <s v="tier - 2"/>
    <s v="R1012"/>
  </r>
  <r>
    <s v="Id1672"/>
    <n v="1981"/>
    <s v="Jun"/>
    <n v="15"/>
    <x v="0"/>
    <n v="5699.84"/>
    <s v="tier - 2"/>
    <s v="tier - 3"/>
    <s v="R1013"/>
  </r>
  <r>
    <s v="Id1671"/>
    <n v="1993"/>
    <s v="Nov"/>
    <n v="3"/>
    <x v="4"/>
    <n v="5708.87"/>
    <s v="tier - 2"/>
    <s v="tier - 1"/>
    <s v="R1011"/>
  </r>
  <r>
    <s v="Id1670"/>
    <n v="1981"/>
    <s v="Aug"/>
    <n v="30"/>
    <x v="0"/>
    <n v="5709.16"/>
    <s v="tier - 3"/>
    <s v="tier - 3"/>
    <s v="R1013"/>
  </r>
  <r>
    <s v="Id1669"/>
    <n v="1971"/>
    <s v="Dec"/>
    <n v="18"/>
    <x v="0"/>
    <n v="5720.38"/>
    <s v="tier - 2"/>
    <s v="tier - 1"/>
    <s v="R1013"/>
  </r>
  <r>
    <s v="Id1668"/>
    <n v="1987"/>
    <s v="Oct"/>
    <n v="19"/>
    <x v="3"/>
    <n v="5729.01"/>
    <s v="tier - 1"/>
    <s v="tier - 2"/>
    <s v="R1012"/>
  </r>
  <r>
    <s v="Id1667"/>
    <n v="1972"/>
    <s v="Aug"/>
    <n v="21"/>
    <x v="0"/>
    <n v="5741.67"/>
    <s v="tier - 2"/>
    <s v="tier - 3"/>
    <s v="R1013"/>
  </r>
  <r>
    <s v="Id1666"/>
    <n v="1993"/>
    <s v="Jun"/>
    <n v="10"/>
    <x v="0"/>
    <n v="5748.13"/>
    <s v="tier - 2"/>
    <s v="tier - 1"/>
    <s v="R1021"/>
  </r>
  <r>
    <s v="Id1665"/>
    <n v="1983"/>
    <s v="Aug"/>
    <n v="30"/>
    <x v="0"/>
    <n v="5757.41"/>
    <s v="tier - 2"/>
    <s v="tier - 3"/>
    <s v="R1019"/>
  </r>
  <r>
    <s v="Id1664"/>
    <n v="2004"/>
    <s v="Nov"/>
    <n v="1"/>
    <x v="0"/>
    <n v="5778.71"/>
    <s v="tier - 2"/>
    <s v="tier - 3"/>
    <s v="R1022"/>
  </r>
  <r>
    <s v="Id1663"/>
    <n v="1980"/>
    <s v="Sep"/>
    <n v="18"/>
    <x v="3"/>
    <n v="5807.06"/>
    <s v="tier - 2"/>
    <s v="tier - 3"/>
    <s v="R1013"/>
  </r>
  <r>
    <s v="Id1662"/>
    <n v="1972"/>
    <s v="Nov"/>
    <n v="2"/>
    <x v="0"/>
    <n v="5812.9"/>
    <s v="tier - 2"/>
    <s v="tier - 2"/>
    <s v="R1013"/>
  </r>
  <r>
    <s v="Id1661"/>
    <n v="2002"/>
    <s v="Jul"/>
    <n v="22"/>
    <x v="0"/>
    <n v="5816.58"/>
    <s v="tier - 2"/>
    <s v="tier - 2"/>
    <s v="R1026"/>
  </r>
  <r>
    <s v="Id1660"/>
    <n v="1971"/>
    <s v="Sep"/>
    <n v="27"/>
    <x v="0"/>
    <n v="5832.6"/>
    <s v="tier - 2"/>
    <s v="tier - 3"/>
    <s v="R1012"/>
  </r>
  <r>
    <s v="Id1659"/>
    <n v="1987"/>
    <s v="Jul"/>
    <n v="27"/>
    <x v="3"/>
    <n v="5836.52"/>
    <s v="tier - 2"/>
    <s v="tier - 3"/>
    <s v="R1013"/>
  </r>
  <r>
    <s v="Id1658"/>
    <n v="1995"/>
    <s v="Aug"/>
    <n v="20"/>
    <x v="0"/>
    <n v="5843.99"/>
    <s v="tier - 2"/>
    <s v="tier - 2"/>
    <s v="R1025"/>
  </r>
  <r>
    <s v="Id1657"/>
    <n v="1987"/>
    <s v="Sep"/>
    <n v="30"/>
    <x v="3"/>
    <n v="5846.92"/>
    <s v="tier - 2"/>
    <s v="tier - 2"/>
    <s v="R1013"/>
  </r>
  <r>
    <s v="Id1656"/>
    <n v="1985"/>
    <s v="Jun"/>
    <n v="18"/>
    <x v="2"/>
    <n v="5847.24"/>
    <s v="tier - 2"/>
    <s v="tier - 1"/>
    <s v="R1013"/>
  </r>
  <r>
    <s v="Id1655"/>
    <n v="1984"/>
    <s v="Nov"/>
    <n v="22"/>
    <x v="1"/>
    <n v="5855.9"/>
    <s v="tier - 2"/>
    <s v="tier - 3"/>
    <s v="R1012"/>
  </r>
  <r>
    <s v="Id1654"/>
    <n v="1993"/>
    <s v="Oct"/>
    <n v="19"/>
    <x v="0"/>
    <n v="5877.02"/>
    <s v="tier - 2"/>
    <s v="tier - 2"/>
    <s v="R1021"/>
  </r>
  <r>
    <s v="Id1653"/>
    <n v="1982"/>
    <s v="Jul"/>
    <n v="8"/>
    <x v="0"/>
    <n v="5910.94"/>
    <s v="tier - 2"/>
    <s v="tier - 1"/>
    <s v="R1011"/>
  </r>
  <r>
    <s v="Id1652"/>
    <n v="1982"/>
    <s v="Dec"/>
    <n v="21"/>
    <x v="0"/>
    <n v="5920.1"/>
    <s v="tier - 2"/>
    <s v="tier - 1"/>
    <s v="R1013"/>
  </r>
  <r>
    <s v="Id1651"/>
    <n v="1987"/>
    <s v="Jul"/>
    <n v="29"/>
    <x v="2"/>
    <n v="5926.85"/>
    <s v="tier - 3"/>
    <s v="tier - 3"/>
    <s v="R1011"/>
  </r>
  <r>
    <s v="Id1650"/>
    <n v="1993"/>
    <s v="Aug"/>
    <n v="13"/>
    <x v="0"/>
    <n v="5926.93"/>
    <s v="tier - 2"/>
    <s v="tier - 2"/>
    <s v="R1025"/>
  </r>
  <r>
    <s v="Id1649"/>
    <n v="1994"/>
    <s v="Jul"/>
    <n v="30"/>
    <x v="0"/>
    <n v="5927.65"/>
    <s v="tier - 2"/>
    <s v="tier - 1"/>
    <s v="R1012"/>
  </r>
  <r>
    <s v="Id1648"/>
    <n v="1987"/>
    <s v="Jul"/>
    <n v="14"/>
    <x v="2"/>
    <n v="5934.38"/>
    <s v="tier - 3"/>
    <s v="tier - 2"/>
    <s v="R1013"/>
  </r>
  <r>
    <s v="Id1647"/>
    <n v="2003"/>
    <s v="Aug"/>
    <n v="13"/>
    <x v="0"/>
    <n v="5957.35"/>
    <s v="tier - 2"/>
    <s v="tier - 2"/>
    <s v="R1012"/>
  </r>
  <r>
    <s v="Id1646"/>
    <n v="2004"/>
    <s v="Jul"/>
    <n v="15"/>
    <x v="0"/>
    <n v="5960.91"/>
    <s v="tier - 2"/>
    <s v="tier - 1"/>
    <s v="R1026"/>
  </r>
  <r>
    <s v="Id1645"/>
    <n v="1980"/>
    <s v="Aug"/>
    <n v="5"/>
    <x v="0"/>
    <n v="5966.89"/>
    <s v="tier - 2"/>
    <s v="tier - 3"/>
    <s v="R1013"/>
  </r>
  <r>
    <s v="Id1644"/>
    <n v="1980"/>
    <s v="Jul"/>
    <n v="21"/>
    <x v="0"/>
    <n v="5969.72"/>
    <s v="tier - 3"/>
    <s v="tier - 3"/>
    <s v="R1011"/>
  </r>
  <r>
    <s v="Id1643"/>
    <n v="1989"/>
    <s v="Jul"/>
    <n v="22"/>
    <x v="2"/>
    <n v="5972.38"/>
    <s v="tier - 2"/>
    <s v="tier - 2"/>
    <s v="R1011"/>
  </r>
  <r>
    <s v="Id1642"/>
    <n v="1984"/>
    <s v="Sep"/>
    <n v="19"/>
    <x v="1"/>
    <n v="5974.38"/>
    <s v="tier - 2"/>
    <s v="tier - 3"/>
    <s v="R1013"/>
  </r>
  <r>
    <s v="Id1641"/>
    <n v="1984"/>
    <s v="Nov"/>
    <n v="11"/>
    <x v="1"/>
    <n v="5976.83"/>
    <s v="tier - 2"/>
    <s v="tier - 2"/>
    <s v="R1013"/>
  </r>
  <r>
    <s v="Id1640"/>
    <n v="1970"/>
    <s v="Jun"/>
    <n v="25"/>
    <x v="0"/>
    <n v="5979.66"/>
    <s v="tier - 2"/>
    <s v="tier - 3"/>
    <s v="R1013"/>
  </r>
  <r>
    <s v="Id1639"/>
    <n v="1980"/>
    <s v="Oct"/>
    <n v="10"/>
    <x v="0"/>
    <n v="5979.73"/>
    <s v="tier - 2"/>
    <s v="tier - 2"/>
    <s v="R1011"/>
  </r>
  <r>
    <s v="Id1638"/>
    <n v="1974"/>
    <s v="Oct"/>
    <n v="11"/>
    <x v="0"/>
    <n v="5979.99"/>
    <s v="tier - 2"/>
    <s v="tier - 3"/>
    <s v="R1013"/>
  </r>
  <r>
    <s v="Id1637"/>
    <n v="1988"/>
    <s v="Jun"/>
    <n v="10"/>
    <x v="3"/>
    <n v="5989.52"/>
    <s v="tier - 2"/>
    <s v="tier - 1"/>
    <s v="R1012"/>
  </r>
  <r>
    <s v="Id1636"/>
    <n v="1974"/>
    <s v="Aug"/>
    <n v="17"/>
    <x v="0"/>
    <n v="5990.17"/>
    <s v="tier - 2"/>
    <s v="tier - 2"/>
    <s v="R1013"/>
  </r>
  <r>
    <s v="Id1635"/>
    <n v="1980"/>
    <s v="Aug"/>
    <n v="8"/>
    <x v="3"/>
    <n v="5993.62"/>
    <s v="tier - 2"/>
    <s v="tier - 3"/>
    <s v="R1013"/>
  </r>
  <r>
    <s v="Id1634"/>
    <n v="1989"/>
    <s v="Aug"/>
    <n v="16"/>
    <x v="4"/>
    <n v="6059.17"/>
    <s v="tier - 2"/>
    <s v="tier - 1"/>
    <s v="R1011"/>
  </r>
  <r>
    <s v="Id1633"/>
    <n v="1996"/>
    <s v="Jul"/>
    <n v="28"/>
    <x v="0"/>
    <n v="6061.8"/>
    <s v="tier - 2"/>
    <s v="tier - 3"/>
    <s v="R1012"/>
  </r>
  <r>
    <s v="Id1632"/>
    <n v="1994"/>
    <s v="Nov"/>
    <n v="8"/>
    <x v="0"/>
    <n v="6064.37"/>
    <s v="tier - 2"/>
    <s v="tier - 2"/>
    <s v="R1011"/>
  </r>
  <r>
    <s v="Id1631"/>
    <n v="1984"/>
    <s v="Sep"/>
    <n v="21"/>
    <x v="1"/>
    <n v="6067.13"/>
    <s v="tier - 3"/>
    <s v="tier - 1"/>
    <s v="R1016"/>
  </r>
  <r>
    <s v="Id1630"/>
    <n v="1979"/>
    <s v="Aug"/>
    <n v="8"/>
    <x v="3"/>
    <n v="6074.37"/>
    <s v="tier - 2"/>
    <s v="tier - 2"/>
    <s v="R1012"/>
  </r>
  <r>
    <s v="Id1629"/>
    <n v="1984"/>
    <s v="Oct"/>
    <n v="14"/>
    <x v="1"/>
    <n v="6079.67"/>
    <s v="tier - 1"/>
    <s v="tier - 1"/>
    <s v="R1014"/>
  </r>
  <r>
    <s v="Id1628"/>
    <n v="1984"/>
    <s v="Jul"/>
    <n v="25"/>
    <x v="3"/>
    <n v="6082.41"/>
    <s v="tier - 1"/>
    <s v="tier - 2"/>
    <s v="R1011"/>
  </r>
  <r>
    <s v="Id1627"/>
    <n v="1970"/>
    <s v="Jun"/>
    <n v="9"/>
    <x v="0"/>
    <n v="6098.38"/>
    <s v="tier - 2"/>
    <s v="tier - 2"/>
    <s v="R1013"/>
  </r>
  <r>
    <s v="Id1626"/>
    <n v="1995"/>
    <s v="Sep"/>
    <n v="9"/>
    <x v="0"/>
    <n v="6111.95"/>
    <s v="tier - 2"/>
    <s v="tier - 3"/>
    <s v="R1026"/>
  </r>
  <r>
    <s v="Id1625"/>
    <n v="1985"/>
    <s v="Jul"/>
    <n v="21"/>
    <x v="1"/>
    <n v="6112.35"/>
    <s v="tier - 2"/>
    <s v="tier - 1"/>
    <s v="R1012"/>
  </r>
  <r>
    <s v="Id1624"/>
    <n v="1991"/>
    <s v="Jul"/>
    <n v="25"/>
    <x v="2"/>
    <n v="6113.23"/>
    <s v="tier - 2"/>
    <s v="tier - 2"/>
    <s v="R1024"/>
  </r>
  <r>
    <s v="Id1623"/>
    <n v="1983"/>
    <s v="Aug"/>
    <n v="11"/>
    <x v="1"/>
    <n v="6117.49"/>
    <s v="tier - 2"/>
    <s v="tier - 3"/>
    <s v="R1012"/>
  </r>
  <r>
    <s v="Id1622"/>
    <n v="1983"/>
    <s v="Nov"/>
    <n v="16"/>
    <x v="1"/>
    <n v="6123.57"/>
    <s v="tier - 3"/>
    <s v="tier - 2"/>
    <s v="R1012"/>
  </r>
  <r>
    <s v="Id1621"/>
    <n v="1990"/>
    <s v="Aug"/>
    <n v="18"/>
    <x v="2"/>
    <n v="6128.8"/>
    <s v="tier - 2"/>
    <s v="tier - 3"/>
    <s v="R1012"/>
  </r>
  <r>
    <s v="Id1620"/>
    <n v="1969"/>
    <s v="Nov"/>
    <n v="9"/>
    <x v="0"/>
    <n v="6138.5"/>
    <s v="tier - 2"/>
    <s v="tier - 2"/>
    <s v="R1011"/>
  </r>
  <r>
    <s v="Id1619"/>
    <n v="1978"/>
    <s v="Sep"/>
    <n v="5"/>
    <x v="3"/>
    <n v="6138.58"/>
    <s v="tier - 2"/>
    <s v="tier - 1"/>
    <s v="R1013"/>
  </r>
  <r>
    <s v="Id1618"/>
    <n v="1976"/>
    <s v="Dec"/>
    <n v="12"/>
    <x v="3"/>
    <n v="6139.14"/>
    <s v="tier - 2"/>
    <s v="tier - 3"/>
    <s v="R1013"/>
  </r>
  <r>
    <s v="Id1617"/>
    <n v="1970"/>
    <s v="Oct"/>
    <n v="14"/>
    <x v="0"/>
    <n v="6147.12"/>
    <s v="tier - 2"/>
    <s v="tier - 3"/>
    <s v="R1012"/>
  </r>
  <r>
    <s v="Id1616"/>
    <n v="1973"/>
    <s v="Nov"/>
    <n v="6"/>
    <x v="0"/>
    <n v="6152.05"/>
    <s v="tier - 2"/>
    <s v="tier - 3"/>
    <s v="R1013"/>
  </r>
  <r>
    <s v="Id1615"/>
    <n v="1985"/>
    <s v="Oct"/>
    <n v="15"/>
    <x v="2"/>
    <n v="6159.57"/>
    <s v="tier - 2"/>
    <s v="tier - 1"/>
    <s v="R1012"/>
  </r>
  <r>
    <s v="Id1614"/>
    <n v="1984"/>
    <s v="Oct"/>
    <n v="6"/>
    <x v="2"/>
    <n v="6170.96"/>
    <s v="tier - 2"/>
    <s v="tier - 1"/>
    <s v="R1013"/>
  </r>
  <r>
    <s v="Id1613"/>
    <n v="1985"/>
    <s v="Aug"/>
    <n v="9"/>
    <x v="2"/>
    <n v="6183.32"/>
    <s v="tier - 2"/>
    <s v="tier - 2"/>
    <s v="R1012"/>
  </r>
  <r>
    <s v="Id1612"/>
    <n v="1970"/>
    <s v="Oct"/>
    <n v="5"/>
    <x v="0"/>
    <n v="6183.46"/>
    <s v="tier - 2"/>
    <s v="tier - 2"/>
    <s v="R1012"/>
  </r>
  <r>
    <s v="Id1611"/>
    <n v="1988"/>
    <s v="Nov"/>
    <n v="1"/>
    <x v="2"/>
    <n v="6184.3"/>
    <s v="tier - 2"/>
    <s v="tier - 3"/>
    <s v="R1013"/>
  </r>
  <r>
    <s v="Id1610"/>
    <n v="1981"/>
    <s v="Nov"/>
    <n v="22"/>
    <x v="0"/>
    <n v="6185.32"/>
    <s v="tier - 2"/>
    <s v="tier - 1"/>
    <s v="R1013"/>
  </r>
  <r>
    <s v="Id1609"/>
    <n v="1981"/>
    <s v="Oct"/>
    <n v="1"/>
    <x v="0"/>
    <n v="6186.13"/>
    <s v="tier - 2"/>
    <s v="tier - 3"/>
    <s v="R1011"/>
  </r>
  <r>
    <s v="Id1608"/>
    <n v="1988"/>
    <s v="Oct"/>
    <n v="23"/>
    <x v="2"/>
    <n v="6196.45"/>
    <s v="tier - 2"/>
    <s v="tier - 1"/>
    <s v="R1011"/>
  </r>
  <r>
    <s v="Id1607"/>
    <n v="1985"/>
    <s v="Jul"/>
    <n v="22"/>
    <x v="3"/>
    <n v="6198.75"/>
    <s v="tier - 2"/>
    <s v="tier - 1"/>
    <s v="R1012"/>
  </r>
  <r>
    <s v="NULL"/>
    <n v="1985"/>
    <s v="Dec"/>
    <n v="20"/>
    <x v="3"/>
    <n v="6203.9"/>
    <s v="tier - 1"/>
    <s v="tier - 2"/>
    <s v="R1012"/>
  </r>
  <r>
    <s v="Id1606"/>
    <n v="1985"/>
    <s v="Sep"/>
    <n v="22"/>
    <x v="3"/>
    <n v="6203.9"/>
    <s v="tier - 2"/>
    <s v="tier - 2"/>
    <s v="R1012"/>
  </r>
  <r>
    <s v="Id1605"/>
    <n v="1999"/>
    <s v="Sep"/>
    <n v="10"/>
    <x v="0"/>
    <n v="6207.26"/>
    <s v="tier - 2"/>
    <s v="tier - 2"/>
    <s v="R1026"/>
  </r>
  <r>
    <s v="Id1604"/>
    <n v="1992"/>
    <s v="Aug"/>
    <n v="12"/>
    <x v="0"/>
    <n v="6208.5"/>
    <s v="tier - 2"/>
    <s v="tier - 1"/>
    <s v="R1021"/>
  </r>
  <r>
    <s v="Id1603"/>
    <n v="1972"/>
    <s v="Jun"/>
    <n v="29"/>
    <x v="0"/>
    <n v="6219.93"/>
    <s v="tier - 2"/>
    <s v="tier - 2"/>
    <s v="R1013"/>
  </r>
  <r>
    <s v="Id1602"/>
    <n v="1978"/>
    <s v="Sep"/>
    <n v="19"/>
    <x v="3"/>
    <n v="6236.95"/>
    <s v="tier - 2"/>
    <s v="tier - 2"/>
    <s v="R1013"/>
  </r>
  <r>
    <s v="Id1601"/>
    <n v="1983"/>
    <s v="Aug"/>
    <n v="11"/>
    <x v="1"/>
    <n v="6238.3"/>
    <s v="tier - 2"/>
    <s v="tier - 1"/>
    <s v="R1011"/>
  </r>
  <r>
    <s v="Id1600"/>
    <n v="1979"/>
    <s v="Oct"/>
    <n v="10"/>
    <x v="0"/>
    <n v="6250.44"/>
    <s v="tier - 2"/>
    <s v="tier - 1"/>
    <s v="R1011"/>
  </r>
  <r>
    <s v="Id1599"/>
    <n v="1972"/>
    <s v="Nov"/>
    <n v="11"/>
    <x v="0"/>
    <n v="6253.85"/>
    <s v="tier - 2"/>
    <s v="tier - 2"/>
    <s v="R1013"/>
  </r>
  <r>
    <s v="Id1598"/>
    <n v="1972"/>
    <s v="Sep"/>
    <n v="8"/>
    <x v="0"/>
    <n v="6254.13"/>
    <s v="tier - 2"/>
    <s v="tier - 2"/>
    <s v="R1012"/>
  </r>
  <r>
    <s v="Id1597"/>
    <n v="1970"/>
    <s v="Oct"/>
    <n v="11"/>
    <x v="0"/>
    <n v="6255.38"/>
    <s v="tier - 2"/>
    <s v="tier - 2"/>
    <s v="R1013"/>
  </r>
  <r>
    <s v="Id1596"/>
    <n v="1995"/>
    <s v="Oct"/>
    <n v="17"/>
    <x v="0"/>
    <n v="6261.2"/>
    <s v="tier - 2"/>
    <s v="tier - 1"/>
    <s v="R1026"/>
  </r>
  <r>
    <s v="Id1595"/>
    <n v="1984"/>
    <s v="Sep"/>
    <n v="25"/>
    <x v="2"/>
    <n v="6269.33"/>
    <s v="tier - 2"/>
    <s v="tier - 1"/>
    <s v="R1013"/>
  </r>
  <r>
    <s v="Id1594"/>
    <n v="1981"/>
    <s v="Jun"/>
    <n v="30"/>
    <x v="1"/>
    <n v="6272.48"/>
    <s v="tier - 1"/>
    <s v="tier - 3"/>
    <s v="R1013"/>
  </r>
  <r>
    <s v="Id1593"/>
    <n v="1993"/>
    <s v="Oct"/>
    <n v="16"/>
    <x v="0"/>
    <n v="6276.3"/>
    <s v="tier - 2"/>
    <s v="tier - 1"/>
    <s v="R1025"/>
  </r>
  <r>
    <s v="Id1592"/>
    <n v="1981"/>
    <s v="Nov"/>
    <n v="24"/>
    <x v="1"/>
    <n v="6282.24"/>
    <s v="tier - 2"/>
    <s v="tier - 1"/>
    <s v="R1011"/>
  </r>
  <r>
    <s v="Id1591"/>
    <n v="1981"/>
    <s v="Aug"/>
    <n v="26"/>
    <x v="1"/>
    <n v="6289.75"/>
    <s v="tier - 2"/>
    <s v="tier - 3"/>
    <s v="R1013"/>
  </r>
  <r>
    <s v="Id1590"/>
    <n v="1996"/>
    <s v="Jul"/>
    <n v="4"/>
    <x v="0"/>
    <n v="6293.63"/>
    <s v="tier - 2"/>
    <s v="tier - 3"/>
    <s v="R1021"/>
  </r>
  <r>
    <s v="Id1589"/>
    <n v="1974"/>
    <s v="Sep"/>
    <n v="17"/>
    <x v="0"/>
    <n v="6302.23"/>
    <s v="tier - 2"/>
    <s v="tier - 1"/>
    <s v="R1013"/>
  </r>
  <r>
    <s v="Id1588"/>
    <n v="1969"/>
    <s v="Sep"/>
    <n v="4"/>
    <x v="0"/>
    <n v="6305.61"/>
    <s v="tier - 2"/>
    <s v="tier - 2"/>
    <s v="R1012"/>
  </r>
  <r>
    <s v="Id1587"/>
    <n v="2004"/>
    <s v="Jul"/>
    <n v="27"/>
    <x v="0"/>
    <n v="6311.11"/>
    <s v="tier - 2"/>
    <s v="tier - 2"/>
    <s v="R1011"/>
  </r>
  <r>
    <s v="Id1586"/>
    <n v="1985"/>
    <s v="Nov"/>
    <n v="19"/>
    <x v="3"/>
    <n v="6311.95"/>
    <s v="tier - 2"/>
    <s v="tier - 1"/>
    <s v="R1011"/>
  </r>
  <r>
    <s v="Id1585"/>
    <n v="1985"/>
    <s v="Dec"/>
    <n v="15"/>
    <x v="3"/>
    <n v="6313.76"/>
    <s v="tier - 2"/>
    <s v="tier - 1"/>
    <s v="R1013"/>
  </r>
  <r>
    <s v="Id1584"/>
    <n v="1990"/>
    <s v="Aug"/>
    <n v="13"/>
    <x v="2"/>
    <n v="6334.34"/>
    <s v="tier - 2"/>
    <s v="tier - 2"/>
    <s v="R1024"/>
  </r>
  <r>
    <s v="Id1583"/>
    <n v="1986"/>
    <s v="Sep"/>
    <n v="25"/>
    <x v="2"/>
    <n v="6335.64"/>
    <s v="tier - 2"/>
    <s v="tier - 2"/>
    <s v="R1013"/>
  </r>
  <r>
    <s v="Id1582"/>
    <n v="1983"/>
    <s v="Oct"/>
    <n v="21"/>
    <x v="3"/>
    <n v="6338.08"/>
    <s v="tier - 2"/>
    <s v="tier - 1"/>
    <s v="R1013"/>
  </r>
  <r>
    <s v="Id1581"/>
    <n v="1983"/>
    <s v="Aug"/>
    <n v="19"/>
    <x v="3"/>
    <n v="6356.27"/>
    <s v="tier - 3"/>
    <s v="tier - 2"/>
    <s v="R1013"/>
  </r>
  <r>
    <s v="Id1580"/>
    <n v="1980"/>
    <s v="Oct"/>
    <n v="30"/>
    <x v="0"/>
    <n v="6358.78"/>
    <s v="tier - 2"/>
    <s v="tier - 1"/>
    <s v="R1012"/>
  </r>
  <r>
    <s v="Id1579"/>
    <n v="1989"/>
    <s v="Jun"/>
    <n v="24"/>
    <x v="2"/>
    <n v="6360.99"/>
    <s v="tier - 2"/>
    <s v="tier - 2"/>
    <s v="R1012"/>
  </r>
  <r>
    <s v="Id1578"/>
    <n v="1996"/>
    <s v="Jul"/>
    <n v="7"/>
    <x v="0"/>
    <n v="6361.47"/>
    <s v="tier - 2"/>
    <s v="tier - 3"/>
    <s v="R1021"/>
  </r>
  <r>
    <s v="Id1577"/>
    <n v="1970"/>
    <s v="Nov"/>
    <n v="9"/>
    <x v="0"/>
    <n v="6367.31"/>
    <s v="tier - 2"/>
    <s v="tier - 1"/>
    <s v="R1013"/>
  </r>
  <r>
    <s v="Id1576"/>
    <n v="1984"/>
    <s v="Aug"/>
    <n v="13"/>
    <x v="1"/>
    <n v="6373.56"/>
    <s v="tier - 2"/>
    <s v="tier - 1"/>
    <s v="R1012"/>
  </r>
  <r>
    <s v="Id1575"/>
    <n v="1976"/>
    <s v="Nov"/>
    <n v="18"/>
    <x v="3"/>
    <n v="6374.16"/>
    <s v="tier - 2"/>
    <s v="tier - 2"/>
    <s v="R1013"/>
  </r>
  <r>
    <s v="Id1574"/>
    <n v="1982"/>
    <s v="Aug"/>
    <n v="6"/>
    <x v="1"/>
    <n v="6389.38"/>
    <s v="tier - 1"/>
    <s v="tier - 2"/>
    <s v="R1012"/>
  </r>
  <r>
    <s v="Id1573"/>
    <n v="1997"/>
    <s v="Aug"/>
    <n v="16"/>
    <x v="0"/>
    <n v="6389.53"/>
    <s v="tier - 2"/>
    <s v="tier - 2"/>
    <s v="R1021"/>
  </r>
  <r>
    <s v="Id1572"/>
    <n v="1982"/>
    <s v="Oct"/>
    <n v="28"/>
    <x v="1"/>
    <n v="6393.6"/>
    <s v="tier - 2"/>
    <s v="tier - 1"/>
    <s v="R1012"/>
  </r>
  <r>
    <s v="Id1571"/>
    <n v="1987"/>
    <s v="Sep"/>
    <n v="9"/>
    <x v="3"/>
    <n v="6402.29"/>
    <s v="tier - 2"/>
    <s v="tier - 3"/>
    <s v="R1024"/>
  </r>
  <r>
    <s v="Id1570"/>
    <n v="1985"/>
    <s v="Dec"/>
    <n v="10"/>
    <x v="3"/>
    <n v="6406.41"/>
    <s v="tier - 1"/>
    <s v="tier - 3"/>
    <s v="R1014"/>
  </r>
  <r>
    <s v="Id1569"/>
    <n v="1970"/>
    <s v="Aug"/>
    <n v="20"/>
    <x v="0"/>
    <n v="6407.05"/>
    <s v="tier - 2"/>
    <s v="tier - 1"/>
    <s v="R1013"/>
  </r>
  <r>
    <s v="Id1568"/>
    <n v="1971"/>
    <s v="Aug"/>
    <n v="22"/>
    <x v="0"/>
    <n v="6412.34"/>
    <s v="tier - 2"/>
    <s v="tier - 3"/>
    <s v="R1013"/>
  </r>
  <r>
    <s v="Id1567"/>
    <n v="1987"/>
    <s v="Sep"/>
    <n v="4"/>
    <x v="2"/>
    <n v="6414.18"/>
    <s v="tier - 2"/>
    <s v="tier - 2"/>
    <s v="R1011"/>
  </r>
  <r>
    <s v="Id1566"/>
    <n v="1976"/>
    <s v="Dec"/>
    <n v="30"/>
    <x v="3"/>
    <n v="6417.28"/>
    <s v="tier - 2"/>
    <s v="tier - 3"/>
    <s v="R1013"/>
  </r>
  <r>
    <s v="Id1565"/>
    <n v="1975"/>
    <s v="Aug"/>
    <n v="5"/>
    <x v="1"/>
    <n v="6423.48"/>
    <s v="tier - 2"/>
    <s v="tier - 3"/>
    <s v="R1013"/>
  </r>
  <r>
    <s v="Id1564"/>
    <n v="1985"/>
    <s v="Jul"/>
    <n v="22"/>
    <x v="2"/>
    <n v="6435.62"/>
    <s v="tier - 3"/>
    <s v="tier - 2"/>
    <s v="R1013"/>
  </r>
  <r>
    <s v="Id1563"/>
    <n v="1984"/>
    <s v="Aug"/>
    <n v="26"/>
    <x v="3"/>
    <n v="6455.86"/>
    <s v="tier - 3"/>
    <s v="tier - 3"/>
    <s v="R1012"/>
  </r>
  <r>
    <s v="Id1562"/>
    <n v="1984"/>
    <s v="Nov"/>
    <n v="1"/>
    <x v="3"/>
    <n v="6457.84"/>
    <s v="tier - 2"/>
    <s v="tier - 3"/>
    <s v="R1012"/>
  </r>
  <r>
    <s v="Id1561"/>
    <n v="1981"/>
    <s v="Jul"/>
    <n v="27"/>
    <x v="1"/>
    <n v="6473.15"/>
    <s v="tier - 2"/>
    <s v="tier - 2"/>
    <s v="R1013"/>
  </r>
  <r>
    <s v="Id1560"/>
    <n v="1980"/>
    <s v="Jun"/>
    <n v="8"/>
    <x v="0"/>
    <n v="6474.01"/>
    <s v="tier - 2"/>
    <s v="tier - 3"/>
    <s v="R1011"/>
  </r>
  <r>
    <s v="Id1559"/>
    <n v="1970"/>
    <s v="Dec"/>
    <n v="1"/>
    <x v="0"/>
    <n v="6481.67"/>
    <s v="tier - 2"/>
    <s v="tier - 2"/>
    <s v="R1013"/>
  </r>
  <r>
    <s v="Id1558"/>
    <n v="1982"/>
    <s v="Oct"/>
    <n v="9"/>
    <x v="1"/>
    <n v="6496.89"/>
    <s v="tier - 2"/>
    <s v="tier - 3"/>
    <s v="R1011"/>
  </r>
  <r>
    <s v="Id1557"/>
    <n v="1982"/>
    <s v="Aug"/>
    <n v="28"/>
    <x v="1"/>
    <n v="6500.24"/>
    <s v="tier - 2"/>
    <s v="tier - 2"/>
    <s v="R1013"/>
  </r>
  <r>
    <s v="Id1556"/>
    <n v="1994"/>
    <s v="Jul"/>
    <n v="7"/>
    <x v="0"/>
    <n v="6512.24"/>
    <s v="tier - 2"/>
    <s v="tier - 1"/>
    <s v="R1021"/>
  </r>
  <r>
    <s v="Id1555"/>
    <n v="1976"/>
    <s v="Oct"/>
    <n v="23"/>
    <x v="3"/>
    <n v="6529.21"/>
    <s v="tier - 2"/>
    <s v="tier - 1"/>
    <s v="R1013"/>
  </r>
  <r>
    <s v="Id1554"/>
    <n v="1982"/>
    <s v="Aug"/>
    <n v="12"/>
    <x v="2"/>
    <n v="6532.04"/>
    <s v="tier - 2"/>
    <s v="tier - 1"/>
    <s v="R1013"/>
  </r>
  <r>
    <s v="Id1553"/>
    <n v="1982"/>
    <s v="Oct"/>
    <n v="2"/>
    <x v="2"/>
    <n v="6536.68"/>
    <s v="tier - 2"/>
    <s v="tier - 2"/>
    <s v="R1012"/>
  </r>
  <r>
    <s v="Id1552"/>
    <n v="1969"/>
    <s v="Dec"/>
    <n v="3"/>
    <x v="0"/>
    <n v="6546.16"/>
    <s v="tier - 2"/>
    <s v="tier - 3"/>
    <s v="R1013"/>
  </r>
  <r>
    <s v="Id1551"/>
    <n v="1986"/>
    <s v="Dec"/>
    <n v="18"/>
    <x v="2"/>
    <n v="6548.2"/>
    <s v="tier - 2"/>
    <s v="tier - 3"/>
    <s v="R1012"/>
  </r>
  <r>
    <s v="Id1550"/>
    <n v="1989"/>
    <s v="Aug"/>
    <n v="6"/>
    <x v="2"/>
    <n v="6551.75"/>
    <s v="tier - 2"/>
    <s v="tier - 2"/>
    <s v="R1024"/>
  </r>
  <r>
    <s v="Id1549"/>
    <n v="1968"/>
    <s v="Dec"/>
    <n v="11"/>
    <x v="0"/>
    <n v="6552.01"/>
    <s v="tier - 3"/>
    <s v="tier - 2"/>
    <s v="R1013"/>
  </r>
  <r>
    <s v="Id1548"/>
    <n v="1984"/>
    <s v="Sep"/>
    <n v="20"/>
    <x v="1"/>
    <n v="6555.07"/>
    <s v="tier - 2"/>
    <s v="tier - 2"/>
    <s v="R1024"/>
  </r>
  <r>
    <s v="Id1547"/>
    <n v="1981"/>
    <s v="Jul"/>
    <n v="20"/>
    <x v="0"/>
    <n v="6571.02"/>
    <s v="tier - 2"/>
    <s v="tier - 1"/>
    <s v="R1012"/>
  </r>
  <r>
    <s v="Id1546"/>
    <n v="1984"/>
    <s v="Oct"/>
    <n v="5"/>
    <x v="3"/>
    <n v="6571.54"/>
    <s v="tier - 2"/>
    <s v="tier - 3"/>
    <s v="R1011"/>
  </r>
  <r>
    <s v="Id1545"/>
    <n v="1982"/>
    <s v="Nov"/>
    <n v="22"/>
    <x v="3"/>
    <n v="6593.51"/>
    <s v="tier - 2"/>
    <s v="tier - 1"/>
    <s v="R1013"/>
  </r>
  <r>
    <s v="Id1544"/>
    <n v="1982"/>
    <s v="Dec"/>
    <n v="29"/>
    <x v="1"/>
    <n v="6600.21"/>
    <s v="tier - 3"/>
    <s v="tier - 2"/>
    <s v="R1016"/>
  </r>
  <r>
    <s v="Id1543"/>
    <n v="1982"/>
    <s v="Nov"/>
    <n v="7"/>
    <x v="3"/>
    <n v="6600.36"/>
    <s v="tier - 2"/>
    <s v="tier - 3"/>
    <s v="R1011"/>
  </r>
  <r>
    <s v="Id1542"/>
    <n v="1982"/>
    <s v="Aug"/>
    <n v="28"/>
    <x v="1"/>
    <n v="6610.11"/>
    <s v="tier - 3"/>
    <s v="tier - 2"/>
    <s v="R1015"/>
  </r>
  <r>
    <s v="Id1541"/>
    <n v="1973"/>
    <s v="Aug"/>
    <n v="29"/>
    <x v="0"/>
    <n v="6630.31"/>
    <s v="tier - 2"/>
    <s v="tier - 1"/>
    <s v="R1013"/>
  </r>
  <r>
    <s v="Id1540"/>
    <n v="2003"/>
    <s v="Sep"/>
    <n v="4"/>
    <x v="0"/>
    <n v="6638.16"/>
    <s v="tier - 2"/>
    <s v="tier - 1"/>
    <s v="R1012"/>
  </r>
  <r>
    <s v="Id1539"/>
    <n v="1990"/>
    <s v="Jun"/>
    <n v="6"/>
    <x v="2"/>
    <n v="6639.3"/>
    <s v="tier - 2"/>
    <s v="tier - 2"/>
    <s v="R1021"/>
  </r>
  <r>
    <s v="Id1538"/>
    <n v="1984"/>
    <s v="Dec"/>
    <n v="8"/>
    <x v="3"/>
    <n v="6640.54"/>
    <s v="tier - 2"/>
    <s v="tier - 3"/>
    <s v="R1019"/>
  </r>
  <r>
    <s v="Id1537"/>
    <n v="1970"/>
    <s v="Nov"/>
    <n v="8"/>
    <x v="0"/>
    <n v="6651.26"/>
    <s v="tier - 2"/>
    <s v="tier - 3"/>
    <s v="R1013"/>
  </r>
  <r>
    <s v="Id1536"/>
    <n v="1984"/>
    <s v="Jul"/>
    <n v="1"/>
    <x v="2"/>
    <n v="6652.53"/>
    <s v="tier - 3"/>
    <s v="tier - 2"/>
    <s v="R1013"/>
  </r>
  <r>
    <s v="Id1535"/>
    <n v="1989"/>
    <s v="Nov"/>
    <n v="19"/>
    <x v="5"/>
    <n v="6653.79"/>
    <s v="tier - 2"/>
    <s v="tier - 1"/>
    <s v="R1013"/>
  </r>
  <r>
    <s v="Id1534"/>
    <n v="1982"/>
    <s v="Sep"/>
    <n v="27"/>
    <x v="2"/>
    <n v="6664.32"/>
    <s v="tier - 2"/>
    <s v="tier - 2"/>
    <s v="R1013"/>
  </r>
  <r>
    <s v="Id1533"/>
    <n v="1981"/>
    <s v="Sep"/>
    <n v="17"/>
    <x v="1"/>
    <n v="6664.69"/>
    <s v="tier - 3"/>
    <s v="tier - 1"/>
    <s v="R1012"/>
  </r>
  <r>
    <s v="Id1532"/>
    <n v="1989"/>
    <s v="Oct"/>
    <n v="20"/>
    <x v="5"/>
    <n v="6666.24"/>
    <s v="tier - 3"/>
    <s v="tier - 1"/>
    <s v="R1011"/>
  </r>
  <r>
    <s v="Id1531"/>
    <n v="1985"/>
    <s v="Jul"/>
    <n v="9"/>
    <x v="3"/>
    <n v="6686.43"/>
    <s v="tier - 2"/>
    <s v="tier - 3"/>
    <s v="R1012"/>
  </r>
  <r>
    <s v="Id1530"/>
    <n v="1968"/>
    <s v="Jul"/>
    <n v="13"/>
    <x v="0"/>
    <n v="6700.56"/>
    <s v="tier - 3"/>
    <s v="tier - 1"/>
    <s v="R1012"/>
  </r>
  <r>
    <s v="Id1529"/>
    <n v="1971"/>
    <s v="Dec"/>
    <n v="12"/>
    <x v="0"/>
    <n v="6706.47"/>
    <s v="tier - 2"/>
    <s v="tier - 1"/>
    <s v="R1013"/>
  </r>
  <r>
    <s v="Id1528"/>
    <n v="1983"/>
    <s v="Jun"/>
    <n v="12"/>
    <x v="3"/>
    <n v="6710.19"/>
    <s v="tier - 3"/>
    <s v="tier - 3"/>
    <s v="R1012"/>
  </r>
  <r>
    <s v="Id1527"/>
    <n v="1994"/>
    <s v="Jun"/>
    <n v="13"/>
    <x v="0"/>
    <n v="6721.37"/>
    <s v="tier - 2"/>
    <s v="tier - 1"/>
    <s v="R1012"/>
  </r>
  <r>
    <s v="Id1526"/>
    <n v="1978"/>
    <s v="Oct"/>
    <n v="21"/>
    <x v="3"/>
    <n v="6737.98"/>
    <s v="tier - 2"/>
    <s v="tier - 3"/>
    <s v="R1013"/>
  </r>
  <r>
    <s v="Id1525"/>
    <n v="1968"/>
    <s v="Jul"/>
    <n v="18"/>
    <x v="0"/>
    <n v="6738.84"/>
    <s v="tier - 3"/>
    <s v="tier - 1"/>
    <s v="R1012"/>
  </r>
  <r>
    <s v="Id1524"/>
    <n v="1986"/>
    <s v="Aug"/>
    <n v="7"/>
    <x v="2"/>
    <n v="6746.74"/>
    <s v="tier - 3"/>
    <s v="tier - 2"/>
    <s v="R1016"/>
  </r>
  <r>
    <s v="Id1523"/>
    <n v="1986"/>
    <s v="Jun"/>
    <n v="5"/>
    <x v="2"/>
    <n v="6748.59"/>
    <s v="tier - 3"/>
    <s v="tier - 1"/>
    <s v="R1016"/>
  </r>
  <r>
    <s v="Id1522"/>
    <n v="1970"/>
    <s v="Jun"/>
    <n v="17"/>
    <x v="0"/>
    <n v="6749.63"/>
    <s v="tier - 2"/>
    <s v="tier - 1"/>
    <s v="R1013"/>
  </r>
  <r>
    <s v="Id1521"/>
    <n v="1966"/>
    <s v="Dec"/>
    <n v="9"/>
    <x v="0"/>
    <n v="6750.27"/>
    <s v="tier - 3"/>
    <s v="tier - 2"/>
    <s v="R1013"/>
  </r>
  <r>
    <s v="Id1520"/>
    <n v="1988"/>
    <s v="Oct"/>
    <n v="10"/>
    <x v="2"/>
    <n v="6753.04"/>
    <s v="tier - 2"/>
    <s v="tier - 2"/>
    <s v="R1024"/>
  </r>
  <r>
    <s v="Id1519"/>
    <n v="1981"/>
    <s v="Sep"/>
    <n v="21"/>
    <x v="1"/>
    <n v="6770.19"/>
    <s v="tier - 2"/>
    <s v="tier - 3"/>
    <s v="R1013"/>
  </r>
  <r>
    <s v="Id1518"/>
    <n v="1981"/>
    <s v="Sep"/>
    <n v="3"/>
    <x v="1"/>
    <n v="6775.96"/>
    <s v="tier - 2"/>
    <s v="tier - 3"/>
    <s v="R1011"/>
  </r>
  <r>
    <s v="Id1517"/>
    <n v="1981"/>
    <s v="Oct"/>
    <n v="8"/>
    <x v="1"/>
    <n v="6781.35"/>
    <s v="tier - 2"/>
    <s v="tier - 1"/>
    <s v="R1013"/>
  </r>
  <r>
    <s v="Id1516"/>
    <n v="1980"/>
    <s v="Nov"/>
    <n v="23"/>
    <x v="3"/>
    <n v="6781.52"/>
    <s v="tier - 2"/>
    <s v="tier - 2"/>
    <s v="R1013"/>
  </r>
  <r>
    <s v="Id1515"/>
    <n v="1985"/>
    <s v="Dec"/>
    <n v="24"/>
    <x v="2"/>
    <n v="6796.86"/>
    <s v="tier - 3"/>
    <s v="tier - 3"/>
    <s v="R1012"/>
  </r>
  <r>
    <s v="Id1514"/>
    <n v="1991"/>
    <s v="Jun"/>
    <n v="29"/>
    <x v="5"/>
    <n v="6799.46"/>
    <s v="tier - 1"/>
    <s v="tier - 2"/>
    <s v="R1014"/>
  </r>
  <r>
    <s v="Id1513"/>
    <n v="1975"/>
    <s v="Aug"/>
    <n v="17"/>
    <x v="1"/>
    <n v="6809.46"/>
    <s v="tier - 2"/>
    <s v="tier - 1"/>
    <s v="R1012"/>
  </r>
  <r>
    <s v="Id1512"/>
    <n v="1994"/>
    <s v="Jul"/>
    <n v="8"/>
    <x v="0"/>
    <n v="6827.69"/>
    <s v="tier - 2"/>
    <s v="tier - 2"/>
    <s v="R1021"/>
  </r>
  <r>
    <s v="Id1511"/>
    <n v="1979"/>
    <s v="Jul"/>
    <n v="15"/>
    <x v="0"/>
    <n v="6837.37"/>
    <s v="tier - 3"/>
    <s v="tier - 1"/>
    <s v="R1016"/>
  </r>
  <r>
    <s v="Id1510"/>
    <n v="2000"/>
    <s v="Nov"/>
    <n v="30"/>
    <x v="0"/>
    <n v="6842.28"/>
    <s v="tier - 2"/>
    <s v="tier - 1"/>
    <s v="R1012"/>
  </r>
  <r>
    <s v="Id1509"/>
    <n v="1977"/>
    <s v="Jun"/>
    <n v="15"/>
    <x v="3"/>
    <n v="6843.17"/>
    <s v="tier - 2"/>
    <s v="tier - 1"/>
    <s v="R1013"/>
  </r>
  <r>
    <s v="Id1508"/>
    <n v="1979"/>
    <s v="Nov"/>
    <n v="4"/>
    <x v="1"/>
    <n v="6849.03"/>
    <s v="tier - 2"/>
    <s v="tier - 2"/>
    <s v="R1011"/>
  </r>
  <r>
    <s v="Id1507"/>
    <n v="1981"/>
    <s v="Jun"/>
    <n v="19"/>
    <x v="1"/>
    <n v="6858.48"/>
    <s v="tier - 2"/>
    <s v="tier - 2"/>
    <s v="R1019"/>
  </r>
  <r>
    <s v="Id1506"/>
    <n v="1978"/>
    <s v="Aug"/>
    <n v="5"/>
    <x v="3"/>
    <n v="6863.49"/>
    <s v="tier - 2"/>
    <s v="tier - 1"/>
    <s v="R1013"/>
  </r>
  <r>
    <s v="Id1505"/>
    <n v="1969"/>
    <s v="Oct"/>
    <n v="23"/>
    <x v="0"/>
    <n v="6868.39"/>
    <s v="tier - 2"/>
    <s v="tier - 2"/>
    <s v="R1013"/>
  </r>
  <r>
    <s v="Id1504"/>
    <n v="1981"/>
    <s v="Jun"/>
    <n v="23"/>
    <x v="3"/>
    <n v="6875.96"/>
    <s v="tier - 2"/>
    <s v="tier - 2"/>
    <s v="R1011"/>
  </r>
  <r>
    <s v="Id1503"/>
    <n v="2004"/>
    <s v="Dec"/>
    <n v="24"/>
    <x v="0"/>
    <n v="6876.53"/>
    <s v="tier - 2"/>
    <s v="tier - 1"/>
    <s v="R1012"/>
  </r>
  <r>
    <s v="Id1502"/>
    <n v="1985"/>
    <s v="Sep"/>
    <n v="10"/>
    <x v="3"/>
    <n v="6877.98"/>
    <s v="tier - 2"/>
    <s v="tier - 1"/>
    <s v="R1024"/>
  </r>
  <r>
    <s v="Id1501"/>
    <n v="1989"/>
    <s v="Dec"/>
    <n v="21"/>
    <x v="2"/>
    <n v="6895.19"/>
    <s v="tier - 2"/>
    <s v="tier - 3"/>
    <s v="R1024"/>
  </r>
  <r>
    <s v="Id1500"/>
    <n v="1984"/>
    <s v="Sep"/>
    <n v="5"/>
    <x v="3"/>
    <n v="6933.24"/>
    <s v="tier - 2"/>
    <s v="tier - 3"/>
    <s v="R1012"/>
  </r>
  <r>
    <s v="Id1499"/>
    <n v="1978"/>
    <s v="Nov"/>
    <n v="29"/>
    <x v="3"/>
    <n v="6938.11"/>
    <s v="tier - 2"/>
    <s v="tier - 2"/>
    <s v="R1013"/>
  </r>
  <r>
    <s v="Id1498"/>
    <n v="1980"/>
    <s v="Aug"/>
    <n v="30"/>
    <x v="1"/>
    <n v="6940.91"/>
    <s v="tier - 2"/>
    <s v="tier - 2"/>
    <s v="R1012"/>
  </r>
  <r>
    <s v="Id1497"/>
    <n v="1980"/>
    <s v="Oct"/>
    <n v="5"/>
    <x v="3"/>
    <n v="6940.94"/>
    <s v="tier - 2"/>
    <s v="tier - 3"/>
    <s v="R1013"/>
  </r>
  <r>
    <s v="Id1496"/>
    <n v="1978"/>
    <s v="Dec"/>
    <n v="15"/>
    <x v="0"/>
    <n v="6948.7"/>
    <s v="tier - 1"/>
    <s v="tier - 2"/>
    <s v="R1012"/>
  </r>
  <r>
    <s v="Id1495"/>
    <n v="1980"/>
    <s v="Aug"/>
    <n v="18"/>
    <x v="3"/>
    <n v="6951.12"/>
    <s v="tier - 2"/>
    <s v="tier - 2"/>
    <s v="R1013"/>
  </r>
  <r>
    <s v="Id1494"/>
    <n v="1975"/>
    <s v="Jun"/>
    <n v="3"/>
    <x v="1"/>
    <n v="6965.21"/>
    <s v="tier - 2"/>
    <s v="tier - 3"/>
    <s v="R1013"/>
  </r>
  <r>
    <s v="Id1493"/>
    <n v="1985"/>
    <s v="Dec"/>
    <n v="10"/>
    <x v="2"/>
    <n v="6985.51"/>
    <s v="tier - 2"/>
    <s v="tier - 2"/>
    <s v="R1019"/>
  </r>
  <r>
    <s v="Id1492"/>
    <n v="1982"/>
    <s v="Oct"/>
    <n v="18"/>
    <x v="3"/>
    <n v="6986.7"/>
    <s v="tier - 3"/>
    <s v="tier - 1"/>
    <s v="R1012"/>
  </r>
  <r>
    <s v="Id1491"/>
    <n v="1982"/>
    <s v="Sep"/>
    <n v="1"/>
    <x v="2"/>
    <n v="6989.95"/>
    <s v="tier - 2"/>
    <s v="tier - 1"/>
    <s v="R1013"/>
  </r>
  <r>
    <s v="Id1490"/>
    <n v="1969"/>
    <s v="Jul"/>
    <n v="6"/>
    <x v="0"/>
    <n v="7003.1"/>
    <s v="tier - 2"/>
    <s v="tier - 3"/>
    <s v="R1013"/>
  </r>
  <r>
    <s v="Id1489"/>
    <n v="1978"/>
    <s v="Jun"/>
    <n v="2"/>
    <x v="3"/>
    <n v="7033.08"/>
    <s v="tier - 2"/>
    <s v="tier - 2"/>
    <s v="R1013"/>
  </r>
  <r>
    <s v="Id1488"/>
    <n v="1995"/>
    <s v="Oct"/>
    <n v="29"/>
    <x v="0"/>
    <n v="7042.11"/>
    <s v="tier - 2"/>
    <s v="tier - 3"/>
    <s v="R1012"/>
  </r>
  <r>
    <s v="Id1487"/>
    <n v="1980"/>
    <s v="Jul"/>
    <n v="26"/>
    <x v="1"/>
    <n v="7045.5"/>
    <s v="tier - 2"/>
    <s v="tier - 1"/>
    <s v="R1011"/>
  </r>
  <r>
    <s v="Id1486"/>
    <n v="1980"/>
    <s v="Oct"/>
    <n v="22"/>
    <x v="1"/>
    <n v="7046.72"/>
    <s v="tier - 2"/>
    <s v="tier - 3"/>
    <s v="R1013"/>
  </r>
  <r>
    <s v="Id1485"/>
    <n v="1980"/>
    <s v="Jul"/>
    <n v="21"/>
    <x v="0"/>
    <n v="7050.02"/>
    <s v="tier - 2"/>
    <s v="tier - 1"/>
    <s v="R1024"/>
  </r>
  <r>
    <s v="Id1484"/>
    <n v="1980"/>
    <s v="Jun"/>
    <n v="28"/>
    <x v="1"/>
    <n v="7050.64"/>
    <s v="tier - 2"/>
    <s v="tier - 3"/>
    <s v="R1011"/>
  </r>
  <r>
    <s v="Id1483"/>
    <n v="1978"/>
    <s v="Jun"/>
    <n v="24"/>
    <x v="3"/>
    <n v="7054.41"/>
    <s v="tier - 2"/>
    <s v="tier - 2"/>
    <s v="R1013"/>
  </r>
  <r>
    <s v="Id1482"/>
    <n v="1982"/>
    <s v="Oct"/>
    <n v="6"/>
    <x v="1"/>
    <n v="7077.19"/>
    <s v="tier - 2"/>
    <s v="tier - 3"/>
    <s v="R1024"/>
  </r>
  <r>
    <s v="Id1481"/>
    <n v="1992"/>
    <s v="Jun"/>
    <n v="18"/>
    <x v="0"/>
    <n v="7096.98"/>
    <s v="tier - 2"/>
    <s v="tier - 2"/>
    <s v="R1012"/>
  </r>
  <r>
    <s v="Id1480"/>
    <n v="1987"/>
    <s v="Aug"/>
    <n v="11"/>
    <x v="2"/>
    <n v="7106.81"/>
    <s v="tier - 2"/>
    <s v="tier - 1"/>
    <s v="R1012"/>
  </r>
  <r>
    <s v="Id1479"/>
    <n v="1968"/>
    <s v="Jun"/>
    <n v="29"/>
    <x v="0"/>
    <n v="7125.25"/>
    <s v="tier - 3"/>
    <s v="tier - 2"/>
    <s v="R1013"/>
  </r>
  <r>
    <s v="Id1478"/>
    <n v="1993"/>
    <s v="Aug"/>
    <n v="1"/>
    <x v="0"/>
    <n v="7128.64"/>
    <s v="tier - 2"/>
    <s v="tier - 2"/>
    <s v="R1021"/>
  </r>
  <r>
    <s v="Id1477"/>
    <n v="1984"/>
    <s v="Jul"/>
    <n v="7"/>
    <x v="3"/>
    <n v="7133.9"/>
    <s v="tier - 2"/>
    <s v="tier - 1"/>
    <s v="R1024"/>
  </r>
  <r>
    <s v="Id1476"/>
    <n v="1999"/>
    <s v="Aug"/>
    <n v="8"/>
    <x v="0"/>
    <n v="7144.4"/>
    <s v="tier - 2"/>
    <s v="tier - 1"/>
    <s v="R1022"/>
  </r>
  <r>
    <s v="Id1475"/>
    <n v="1984"/>
    <s v="Nov"/>
    <n v="21"/>
    <x v="3"/>
    <n v="7144.86"/>
    <s v="tier - 2"/>
    <s v="tier - 2"/>
    <s v="R1024"/>
  </r>
  <r>
    <s v="Id1474"/>
    <n v="1976"/>
    <s v="Jun"/>
    <n v="24"/>
    <x v="0"/>
    <n v="7147.11"/>
    <s v="tier - 3"/>
    <s v="tier - 2"/>
    <s v="R1011"/>
  </r>
  <r>
    <s v="Id1473"/>
    <n v="1978"/>
    <s v="Jul"/>
    <n v="30"/>
    <x v="1"/>
    <n v="7147.47"/>
    <s v="tier - 2"/>
    <s v="tier - 3"/>
    <s v="R1013"/>
  </r>
  <r>
    <s v="Id1472"/>
    <n v="1984"/>
    <s v="Jun"/>
    <n v="29"/>
    <x v="2"/>
    <n v="7151.09"/>
    <s v="tier - 2"/>
    <s v="tier - 2"/>
    <s v="R1011"/>
  </r>
  <r>
    <s v="Id1471"/>
    <n v="1978"/>
    <s v="Sep"/>
    <n v="6"/>
    <x v="1"/>
    <n v="7152.67"/>
    <s v="tier - 3"/>
    <s v="tier - 2"/>
    <s v="R1013"/>
  </r>
  <r>
    <s v="Id1470"/>
    <n v="1981"/>
    <s v="Jul"/>
    <n v="17"/>
    <x v="1"/>
    <n v="7153.55"/>
    <s v="tier - 2"/>
    <s v="tier - 1"/>
    <s v="R1012"/>
  </r>
  <r>
    <s v="Id1469"/>
    <n v="1980"/>
    <s v="Jun"/>
    <n v="22"/>
    <x v="3"/>
    <n v="7160.09"/>
    <s v="tier - 2"/>
    <s v="tier - 2"/>
    <s v="R1011"/>
  </r>
  <r>
    <s v="Id1468"/>
    <n v="1980"/>
    <s v="Oct"/>
    <n v="7"/>
    <x v="3"/>
    <n v="7160.33"/>
    <s v="tier - 2"/>
    <s v="tier - 1"/>
    <s v="R1013"/>
  </r>
  <r>
    <s v="Id1467"/>
    <n v="1980"/>
    <s v="Sep"/>
    <n v="30"/>
    <x v="3"/>
    <n v="7162.01"/>
    <s v="tier - 2"/>
    <s v="tier - 3"/>
    <s v="R1013"/>
  </r>
  <r>
    <s v="Id1466"/>
    <n v="1982"/>
    <s v="Aug"/>
    <n v="16"/>
    <x v="3"/>
    <n v="7173.36"/>
    <s v="tier - 3"/>
    <s v="tier - 2"/>
    <s v="R1016"/>
  </r>
  <r>
    <s v="Id1465"/>
    <n v="1975"/>
    <s v="Jul"/>
    <n v="19"/>
    <x v="1"/>
    <n v="7175.51"/>
    <s v="tier - 2"/>
    <s v="tier - 3"/>
    <s v="R1013"/>
  </r>
  <r>
    <s v="Id1464"/>
    <n v="1968"/>
    <s v="Aug"/>
    <n v="26"/>
    <x v="0"/>
    <n v="7179.52"/>
    <s v="tier - 3"/>
    <s v="tier - 3"/>
    <s v="R1013"/>
  </r>
  <r>
    <s v="Id1463"/>
    <n v="1982"/>
    <s v="Sep"/>
    <n v="14"/>
    <x v="2"/>
    <n v="7196.87"/>
    <s v="tier - 3"/>
    <s v="tier - 2"/>
    <s v="R1011"/>
  </r>
  <r>
    <s v="Id1462"/>
    <n v="1983"/>
    <s v="Aug"/>
    <n v="11"/>
    <x v="3"/>
    <n v="7201.7"/>
    <s v="tier - 2"/>
    <s v="tier - 3"/>
    <s v="R1012"/>
  </r>
  <r>
    <s v="Id1461"/>
    <n v="1983"/>
    <s v="Nov"/>
    <n v="21"/>
    <x v="3"/>
    <n v="7209.49"/>
    <s v="tier - 2"/>
    <s v="tier - 3"/>
    <s v="R1012"/>
  </r>
  <r>
    <s v="Id1460"/>
    <n v="1991"/>
    <s v="Jun"/>
    <n v="28"/>
    <x v="2"/>
    <n v="7220.25"/>
    <s v="tier - 2"/>
    <s v="tier - 2"/>
    <s v="R1021"/>
  </r>
  <r>
    <s v="Id1459"/>
    <n v="1977"/>
    <s v="Sep"/>
    <n v="15"/>
    <x v="0"/>
    <n v="7222.79"/>
    <s v="tier - 3"/>
    <s v="tier - 3"/>
    <s v="R1012"/>
  </r>
  <r>
    <s v="Id1458"/>
    <n v="1986"/>
    <s v="Jul"/>
    <n v="13"/>
    <x v="2"/>
    <n v="7228.22"/>
    <s v="tier - 2"/>
    <s v="tier - 1"/>
    <s v="R1024"/>
  </r>
  <r>
    <s v="Id1457"/>
    <n v="1986"/>
    <s v="Sep"/>
    <n v="2"/>
    <x v="4"/>
    <n v="7243.81"/>
    <s v="tier - 2"/>
    <s v="tier - 3"/>
    <s v="R1013"/>
  </r>
  <r>
    <s v="Id1456"/>
    <n v="1982"/>
    <s v="Jul"/>
    <n v="24"/>
    <x v="2"/>
    <n v="7248.71"/>
    <s v="tier - 2"/>
    <s v="tier - 1"/>
    <s v="R1013"/>
  </r>
  <r>
    <s v="Id1455"/>
    <n v="1981"/>
    <s v="Aug"/>
    <n v="14"/>
    <x v="3"/>
    <n v="7256.72"/>
    <s v="tier - 3"/>
    <s v="tier - 2"/>
    <s v="R1012"/>
  </r>
  <r>
    <s v="Id1454"/>
    <n v="1981"/>
    <s v="Jun"/>
    <n v="13"/>
    <x v="3"/>
    <n v="7261.74"/>
    <s v="tier - 3"/>
    <s v="tier - 3"/>
    <s v="R1012"/>
  </r>
  <r>
    <s v="Id1453"/>
    <n v="1973"/>
    <s v="Oct"/>
    <n v="25"/>
    <x v="0"/>
    <n v="7265.58"/>
    <s v="tier - 2"/>
    <s v="tier - 2"/>
    <s v="R1013"/>
  </r>
  <r>
    <s v="Id1452"/>
    <n v="1981"/>
    <s v="Aug"/>
    <n v="4"/>
    <x v="3"/>
    <n v="7265.7"/>
    <s v="tier - 3"/>
    <s v="tier - 3"/>
    <s v="R1012"/>
  </r>
  <r>
    <s v="Id1451"/>
    <n v="1976"/>
    <s v="Dec"/>
    <n v="18"/>
    <x v="3"/>
    <n v="7273.02"/>
    <s v="tier - 2"/>
    <s v="tier - 1"/>
    <s v="R1013"/>
  </r>
  <r>
    <s v="Id1450"/>
    <n v="1985"/>
    <s v="Nov"/>
    <n v="2"/>
    <x v="2"/>
    <n v="7281.51"/>
    <s v="tier - 2"/>
    <s v="tier - 1"/>
    <s v="R1012"/>
  </r>
  <r>
    <s v="Id1449"/>
    <n v="1966"/>
    <s v="Dec"/>
    <n v="26"/>
    <x v="0"/>
    <n v="7302.46"/>
    <s v="tier - 3"/>
    <s v="tier - 1"/>
    <s v="R1012"/>
  </r>
  <r>
    <s v="Id1448"/>
    <n v="1965"/>
    <s v="Jun"/>
    <n v="6"/>
    <x v="0"/>
    <n v="7304.65"/>
    <s v="tier - 3"/>
    <s v="tier - 3"/>
    <s v="R1013"/>
  </r>
  <r>
    <s v="Id1447"/>
    <n v="1965"/>
    <s v="Jun"/>
    <n v="25"/>
    <x v="0"/>
    <n v="7318.21"/>
    <s v="tier - 3"/>
    <s v="tier - 1"/>
    <s v="R1013"/>
  </r>
  <r>
    <s v="Id1446"/>
    <n v="1972"/>
    <s v="Aug"/>
    <n v="11"/>
    <x v="0"/>
    <n v="7318.22"/>
    <s v="tier - 2"/>
    <s v="tier - 3"/>
    <s v="R1012"/>
  </r>
  <r>
    <s v="Id1445"/>
    <n v="1965"/>
    <s v="Jul"/>
    <n v="11"/>
    <x v="0"/>
    <n v="7322.86"/>
    <s v="tier - 3"/>
    <s v="tier - 3"/>
    <s v="R1012"/>
  </r>
  <r>
    <s v="Id1444"/>
    <n v="2004"/>
    <s v="Nov"/>
    <n v="15"/>
    <x v="0"/>
    <n v="7323.73"/>
    <s v="tier - 2"/>
    <s v="tier - 2"/>
    <s v="R1024"/>
  </r>
  <r>
    <s v="Id1443"/>
    <n v="1979"/>
    <s v="Jun"/>
    <n v="19"/>
    <x v="0"/>
    <n v="7325.05"/>
    <s v="tier - 2"/>
    <s v="tier - 3"/>
    <s v="R1024"/>
  </r>
  <r>
    <s v="Id1442"/>
    <n v="1984"/>
    <s v="Jul"/>
    <n v="25"/>
    <x v="2"/>
    <n v="7325.47"/>
    <s v="tier - 2"/>
    <s v="tier - 1"/>
    <s v="R1012"/>
  </r>
  <r>
    <s v="Id1441"/>
    <n v="1979"/>
    <s v="Sep"/>
    <n v="19"/>
    <x v="1"/>
    <n v="7337.75"/>
    <s v="tier - 2"/>
    <s v="tier - 3"/>
    <s v="R1011"/>
  </r>
  <r>
    <s v="Id1440"/>
    <n v="1986"/>
    <s v="Jun"/>
    <n v="15"/>
    <x v="2"/>
    <n v="7339.93"/>
    <s v="tier - 2"/>
    <s v="tier - 2"/>
    <s v="R1012"/>
  </r>
  <r>
    <s v="Id1439"/>
    <n v="1977"/>
    <s v="Dec"/>
    <n v="18"/>
    <x v="0"/>
    <n v="7345.08"/>
    <s v="tier - 2"/>
    <s v="tier - 1"/>
    <s v="R1011"/>
  </r>
  <r>
    <s v="Id1438"/>
    <n v="1979"/>
    <s v="Jun"/>
    <n v="26"/>
    <x v="1"/>
    <n v="7345.73"/>
    <s v="tier - 2"/>
    <s v="tier - 1"/>
    <s v="R1013"/>
  </r>
  <r>
    <s v="Id1437"/>
    <n v="1977"/>
    <s v="Dec"/>
    <n v="1"/>
    <x v="0"/>
    <n v="7348.14"/>
    <s v="tier - 2"/>
    <s v="tier - 1"/>
    <s v="R1011"/>
  </r>
  <r>
    <s v="Id1436"/>
    <n v="1993"/>
    <s v="Oct"/>
    <n v="5"/>
    <x v="0"/>
    <n v="7349.12"/>
    <s v="tier - 2"/>
    <s v="tier - 2"/>
    <s v="R1021"/>
  </r>
  <r>
    <s v="Id1435"/>
    <n v="1983"/>
    <s v="Jun"/>
    <n v="21"/>
    <x v="2"/>
    <n v="7357.49"/>
    <s v="tier - 2"/>
    <s v="tier - 2"/>
    <s v="R1012"/>
  </r>
  <r>
    <s v="Id1434"/>
    <n v="1981"/>
    <s v="Jul"/>
    <n v="16"/>
    <x v="1"/>
    <n v="7358.18"/>
    <s v="tier - 2"/>
    <s v="tier - 3"/>
    <s v="R1024"/>
  </r>
  <r>
    <s v="Id1433"/>
    <n v="1965"/>
    <s v="Dec"/>
    <n v="9"/>
    <x v="0"/>
    <n v="7362.31"/>
    <s v="tier - 3"/>
    <s v="tier - 3"/>
    <s v="R1013"/>
  </r>
  <r>
    <s v="Id1432"/>
    <n v="1981"/>
    <s v="Nov"/>
    <n v="24"/>
    <x v="3"/>
    <n v="7371.77"/>
    <s v="tier - 2"/>
    <s v="tier - 1"/>
    <s v="R1011"/>
  </r>
  <r>
    <s v="Id1431"/>
    <n v="1993"/>
    <s v="Jul"/>
    <n v="22"/>
    <x v="0"/>
    <n v="7388.85"/>
    <s v="tier - 2"/>
    <s v="tier - 2"/>
    <s v="R1026"/>
  </r>
  <r>
    <s v="Id1430"/>
    <n v="1965"/>
    <s v="Dec"/>
    <n v="5"/>
    <x v="0"/>
    <n v="7403.98"/>
    <s v="tier - 3"/>
    <s v="tier - 2"/>
    <s v="R1013"/>
  </r>
  <r>
    <s v="Id1429"/>
    <n v="1983"/>
    <s v="Sep"/>
    <n v="19"/>
    <x v="2"/>
    <n v="7418.52"/>
    <s v="tier - 2"/>
    <s v="tier - 2"/>
    <s v="R1011"/>
  </r>
  <r>
    <s v="Id1428"/>
    <n v="1978"/>
    <s v="Nov"/>
    <n v="12"/>
    <x v="0"/>
    <n v="7419.48"/>
    <s v="tier - 2"/>
    <s v="tier - 2"/>
    <s v="R1012"/>
  </r>
  <r>
    <s v="Id1427"/>
    <n v="1978"/>
    <s v="Dec"/>
    <n v="2"/>
    <x v="0"/>
    <n v="7421.19"/>
    <s v="tier - 2"/>
    <s v="tier - 3"/>
    <s v="R1012"/>
  </r>
  <r>
    <s v="Id1426"/>
    <n v="1977"/>
    <s v="Aug"/>
    <n v="25"/>
    <x v="1"/>
    <n v="7441.05"/>
    <s v="tier - 3"/>
    <s v="tier - 2"/>
    <s v="R1011"/>
  </r>
  <r>
    <s v="Id1425"/>
    <n v="1979"/>
    <s v="Sep"/>
    <n v="1"/>
    <x v="3"/>
    <n v="7441.5"/>
    <s v="tier - 3"/>
    <s v="tier - 2"/>
    <s v="R1011"/>
  </r>
  <r>
    <s v="Id1424"/>
    <n v="1980"/>
    <s v="Jul"/>
    <n v="7"/>
    <x v="1"/>
    <n v="7443.64"/>
    <s v="tier - 2"/>
    <s v="tier - 3"/>
    <s v="R1012"/>
  </r>
  <r>
    <s v="Id1423"/>
    <n v="1977"/>
    <s v="Sep"/>
    <n v="25"/>
    <x v="1"/>
    <n v="7445.92"/>
    <s v="tier - 3"/>
    <s v="tier - 1"/>
    <s v="R1011"/>
  </r>
  <r>
    <s v="Id1422"/>
    <n v="1977"/>
    <s v="Sep"/>
    <n v="30"/>
    <x v="0"/>
    <n v="7448.4"/>
    <s v="tier - 3"/>
    <s v="tier - 3"/>
    <s v="R1017"/>
  </r>
  <r>
    <s v="Id1421"/>
    <n v="2001"/>
    <s v="Jun"/>
    <n v="1"/>
    <x v="0"/>
    <n v="7450.36"/>
    <s v="tier - 2"/>
    <s v="tier - 2"/>
    <s v="R1012"/>
  </r>
  <r>
    <s v="Id1420"/>
    <n v="1967"/>
    <s v="Aug"/>
    <n v="4"/>
    <x v="0"/>
    <n v="7463.51"/>
    <s v="tier - 3"/>
    <s v="tier - 3"/>
    <s v="R1013"/>
  </r>
  <r>
    <s v="Id1419"/>
    <n v="1996"/>
    <s v="Jun"/>
    <n v="14"/>
    <x v="0"/>
    <n v="7487.38"/>
    <s v="tier - 2"/>
    <s v="tier - 3"/>
    <s v="R1012"/>
  </r>
  <r>
    <s v="Id1418"/>
    <n v="1988"/>
    <s v="Dec"/>
    <n v="15"/>
    <x v="2"/>
    <n v="7494.63"/>
    <s v="tier - 2"/>
    <s v="tier - 3"/>
    <s v="R1025"/>
  </r>
  <r>
    <s v="Id1417"/>
    <n v="1997"/>
    <s v="Oct"/>
    <n v="28"/>
    <x v="0"/>
    <n v="7504.3"/>
    <s v="tier - 2"/>
    <s v="tier - 1"/>
    <s v="R1012"/>
  </r>
  <r>
    <s v="Id1416"/>
    <n v="1983"/>
    <s v="Jul"/>
    <n v="10"/>
    <x v="4"/>
    <n v="7512.27"/>
    <s v="tier - 3"/>
    <s v="tier - 2"/>
    <s v="R1011"/>
  </r>
  <r>
    <s v="Id1415"/>
    <n v="1978"/>
    <s v="Oct"/>
    <n v="18"/>
    <x v="1"/>
    <n v="7518.03"/>
    <s v="tier - 2"/>
    <s v="tier - 3"/>
    <s v="R1012"/>
  </r>
  <r>
    <s v="Id1414"/>
    <n v="1976"/>
    <s v="Oct"/>
    <n v="10"/>
    <x v="0"/>
    <n v="7526.71"/>
    <s v="tier - 3"/>
    <s v="tier - 1"/>
    <s v="R1012"/>
  </r>
  <r>
    <s v="Id1413"/>
    <n v="1978"/>
    <s v="Dec"/>
    <n v="14"/>
    <x v="3"/>
    <n v="7531.7"/>
    <s v="tier - 2"/>
    <s v="tier - 1"/>
    <s v="R1013"/>
  </r>
  <r>
    <s v="Id1412"/>
    <n v="1984"/>
    <s v="Aug"/>
    <n v="22"/>
    <x v="2"/>
    <n v="7537.16"/>
    <s v="tier - 2"/>
    <s v="tier - 2"/>
    <s v="R1012"/>
  </r>
  <r>
    <s v="Id1411"/>
    <n v="1988"/>
    <s v="Dec"/>
    <n v="15"/>
    <x v="2"/>
    <n v="7538.52"/>
    <s v="tier - 2"/>
    <s v="tier - 2"/>
    <s v="R1012"/>
  </r>
  <r>
    <s v="Id1410"/>
    <n v="1994"/>
    <s v="Aug"/>
    <n v="14"/>
    <x v="0"/>
    <n v="7567.13"/>
    <s v="tier - 2"/>
    <s v="tier - 2"/>
    <s v="R1021"/>
  </r>
  <r>
    <s v="Id1409"/>
    <n v="1967"/>
    <s v="Jul"/>
    <n v="17"/>
    <x v="0"/>
    <n v="7585.62"/>
    <s v="tier - 3"/>
    <s v="tier - 2"/>
    <s v="R1013"/>
  </r>
  <r>
    <s v="Id1408"/>
    <n v="1997"/>
    <s v="Sep"/>
    <n v="30"/>
    <x v="0"/>
    <n v="7607.03"/>
    <s v="tier - 2"/>
    <s v="tier - 2"/>
    <s v="R1012"/>
  </r>
  <r>
    <s v="Id1407"/>
    <n v="1968"/>
    <s v="Jul"/>
    <n v="3"/>
    <x v="0"/>
    <n v="7609.6"/>
    <s v="tier - 3"/>
    <s v="tier - 2"/>
    <s v="R1012"/>
  </r>
  <r>
    <s v="Id1406"/>
    <n v="1996"/>
    <s v="Sep"/>
    <n v="17"/>
    <x v="0"/>
    <n v="7623.13"/>
    <s v="tier - 2"/>
    <s v="tier - 3"/>
    <s v="R1011"/>
  </r>
  <r>
    <s v="Id1405"/>
    <n v="1978"/>
    <s v="Nov"/>
    <n v="28"/>
    <x v="1"/>
    <n v="7623.52"/>
    <s v="tier - 2"/>
    <s v="tier - 1"/>
    <s v="R1011"/>
  </r>
  <r>
    <s v="Id1404"/>
    <n v="1978"/>
    <s v="Nov"/>
    <n v="6"/>
    <x v="1"/>
    <n v="7624.63"/>
    <s v="tier - 2"/>
    <s v="tier - 1"/>
    <s v="R1011"/>
  </r>
  <r>
    <s v="Id1403"/>
    <n v="1978"/>
    <s v="Nov"/>
    <n v="29"/>
    <x v="1"/>
    <n v="7626.99"/>
    <s v="tier - 2"/>
    <s v="tier - 2"/>
    <s v="R1011"/>
  </r>
  <r>
    <s v="Id1402"/>
    <n v="1978"/>
    <s v="Aug"/>
    <n v="24"/>
    <x v="1"/>
    <n v="7633.72"/>
    <s v="tier - 2"/>
    <s v="tier - 1"/>
    <s v="R1013"/>
  </r>
  <r>
    <s v="Id1401"/>
    <n v="2001"/>
    <s v="Dec"/>
    <n v="13"/>
    <x v="0"/>
    <n v="7636.92"/>
    <s v="tier - 2"/>
    <s v="tier - 3"/>
    <s v="R1012"/>
  </r>
  <r>
    <s v="Id1400"/>
    <n v="1980"/>
    <s v="Jun"/>
    <n v="20"/>
    <x v="1"/>
    <n v="7639.42"/>
    <s v="tier - 2"/>
    <s v="tier - 2"/>
    <s v="R1024"/>
  </r>
  <r>
    <s v="Id1399"/>
    <n v="1980"/>
    <s v="Jul"/>
    <n v="24"/>
    <x v="3"/>
    <n v="7640.31"/>
    <s v="tier - 2"/>
    <s v="tier - 1"/>
    <s v="R1013"/>
  </r>
  <r>
    <s v="Id1398"/>
    <n v="1999"/>
    <s v="Jun"/>
    <n v="15"/>
    <x v="0"/>
    <n v="7642.05"/>
    <s v="tier - 2"/>
    <s v="tier - 2"/>
    <s v="R1026"/>
  </r>
  <r>
    <s v="Id1397"/>
    <n v="1980"/>
    <s v="Oct"/>
    <n v="16"/>
    <x v="1"/>
    <n v="7650.77"/>
    <s v="tier - 2"/>
    <s v="tier - 2"/>
    <s v="R1024"/>
  </r>
  <r>
    <s v="Id1396"/>
    <n v="1993"/>
    <s v="Aug"/>
    <n v="10"/>
    <x v="0"/>
    <n v="7650.8"/>
    <s v="tier - 2"/>
    <s v="tier - 2"/>
    <s v="R1012"/>
  </r>
  <r>
    <s v="Id1395"/>
    <n v="1998"/>
    <s v="Sep"/>
    <n v="30"/>
    <x v="0"/>
    <n v="7652.26"/>
    <s v="tier - 2"/>
    <s v="tier - 3"/>
    <s v="R1023"/>
  </r>
  <r>
    <s v="Id1394"/>
    <n v="1965"/>
    <s v="Dec"/>
    <n v="27"/>
    <x v="0"/>
    <n v="7657.69"/>
    <s v="tier - 3"/>
    <s v="tier - 3"/>
    <s v="R1012"/>
  </r>
  <r>
    <s v="Id1393"/>
    <n v="1976"/>
    <s v="Oct"/>
    <n v="9"/>
    <x v="3"/>
    <n v="7662.47"/>
    <s v="tier - 2"/>
    <s v="tier - 1"/>
    <s v="R1011"/>
  </r>
  <r>
    <s v="Id1392"/>
    <n v="1996"/>
    <s v="Nov"/>
    <n v="24"/>
    <x v="0"/>
    <n v="7670.75"/>
    <s v="tier - 2"/>
    <s v="tier - 2"/>
    <s v="R1022"/>
  </r>
  <r>
    <s v="Id1391"/>
    <n v="1995"/>
    <s v="Sep"/>
    <n v="13"/>
    <x v="0"/>
    <n v="7676.4"/>
    <s v="tier - 2"/>
    <s v="tier - 1"/>
    <s v="R1012"/>
  </r>
  <r>
    <s v="Id1390"/>
    <n v="1971"/>
    <s v="Oct"/>
    <n v="11"/>
    <x v="0"/>
    <n v="7680.92"/>
    <s v="tier - 2"/>
    <s v="tier - 1"/>
    <s v="R1013"/>
  </r>
  <r>
    <s v="Id1389"/>
    <n v="1981"/>
    <s v="Dec"/>
    <n v="19"/>
    <x v="1"/>
    <n v="7681.17"/>
    <s v="tier - 2"/>
    <s v="tier - 2"/>
    <s v="R1020"/>
  </r>
  <r>
    <s v="Id1388"/>
    <n v="1982"/>
    <s v="Dec"/>
    <n v="18"/>
    <x v="2"/>
    <n v="7682.67"/>
    <s v="tier - 2"/>
    <s v="tier - 1"/>
    <s v="R1013"/>
  </r>
  <r>
    <s v="Id1387"/>
    <n v="1987"/>
    <s v="Jul"/>
    <n v="12"/>
    <x v="2"/>
    <n v="7684.62"/>
    <s v="tier - 2"/>
    <s v="tier - 3"/>
    <s v="R1021"/>
  </r>
  <r>
    <s v="Id1386"/>
    <n v="1978"/>
    <s v="Dec"/>
    <n v="29"/>
    <x v="3"/>
    <n v="7726.85"/>
    <s v="tier - 1"/>
    <s v="tier - 2"/>
    <s v="R1011"/>
  </r>
  <r>
    <s v="Id1385"/>
    <n v="1979"/>
    <s v="Jun"/>
    <n v="2"/>
    <x v="1"/>
    <n v="7727.25"/>
    <s v="tier - 2"/>
    <s v="tier - 3"/>
    <s v="R1012"/>
  </r>
  <r>
    <s v="Id1384"/>
    <n v="1980"/>
    <s v="Sep"/>
    <n v="10"/>
    <x v="3"/>
    <n v="7729.65"/>
    <s v="tier - 3"/>
    <s v="tier - 1"/>
    <s v="R1016"/>
  </r>
  <r>
    <s v="Id1383"/>
    <n v="1978"/>
    <s v="Dec"/>
    <n v="4"/>
    <x v="3"/>
    <n v="7731.43"/>
    <s v="tier - 3"/>
    <s v="tier - 2"/>
    <s v="R1013"/>
  </r>
  <r>
    <s v="Id1382"/>
    <n v="1977"/>
    <s v="Aug"/>
    <n v="29"/>
    <x v="0"/>
    <n v="7731.86"/>
    <s v="tier - 2"/>
    <s v="tier - 3"/>
    <s v="R1012"/>
  </r>
  <r>
    <s v="Id1381"/>
    <n v="1965"/>
    <s v="Jul"/>
    <n v="18"/>
    <x v="0"/>
    <n v="7736.39"/>
    <s v="tier - 3"/>
    <s v="tier - 2"/>
    <s v="R1013"/>
  </r>
  <r>
    <s v="Id1380"/>
    <n v="1978"/>
    <s v="Sep"/>
    <n v="4"/>
    <x v="3"/>
    <n v="7740.34"/>
    <s v="tier - 1"/>
    <s v="tier - 1"/>
    <s v="R1011"/>
  </r>
  <r>
    <s v="Id1379"/>
    <n v="1976"/>
    <s v="Dec"/>
    <n v="12"/>
    <x v="1"/>
    <n v="7742.11"/>
    <s v="tier - 3"/>
    <s v="tier - 2"/>
    <s v="R1013"/>
  </r>
  <r>
    <s v="Id1378"/>
    <n v="1981"/>
    <s v="Jun"/>
    <n v="30"/>
    <x v="3"/>
    <n v="7749.16"/>
    <s v="tier - 2"/>
    <s v="tier - 1"/>
    <s v="R1012"/>
  </r>
  <r>
    <s v="Id1377"/>
    <n v="1997"/>
    <s v="Dec"/>
    <n v="21"/>
    <x v="0"/>
    <n v="7763.06"/>
    <s v="tier - 2"/>
    <s v="tier - 1"/>
    <s v="R1012"/>
  </r>
  <r>
    <s v="Id1376"/>
    <n v="1974"/>
    <s v="Dec"/>
    <n v="6"/>
    <x v="0"/>
    <n v="7789.64"/>
    <s v="tier - 1"/>
    <s v="tier - 3"/>
    <s v="R1013"/>
  </r>
  <r>
    <s v="Id1375"/>
    <n v="1999"/>
    <s v="Dec"/>
    <n v="25"/>
    <x v="0"/>
    <n v="7794.68"/>
    <s v="tier - 2"/>
    <s v="tier - 2"/>
    <s v="R1026"/>
  </r>
  <r>
    <s v="Id1374"/>
    <n v="1997"/>
    <s v="Dec"/>
    <n v="2"/>
    <x v="0"/>
    <n v="7803.77"/>
    <s v="tier - 2"/>
    <s v="tier - 3"/>
    <s v="R1012"/>
  </r>
  <r>
    <s v="Id1373"/>
    <n v="1974"/>
    <s v="Nov"/>
    <n v="9"/>
    <x v="0"/>
    <n v="7804.16"/>
    <s v="tier - 2"/>
    <s v="tier - 3"/>
    <s v="R1013"/>
  </r>
  <r>
    <s v="Id1372"/>
    <n v="1991"/>
    <s v="Dec"/>
    <n v="21"/>
    <x v="2"/>
    <n v="7812.67"/>
    <s v="tier - 2"/>
    <s v="tier - 1"/>
    <s v="R1012"/>
  </r>
  <r>
    <s v="Id1371"/>
    <n v="1989"/>
    <s v="Oct"/>
    <n v="12"/>
    <x v="2"/>
    <n v="7824.37"/>
    <s v="tier - 2"/>
    <s v="tier - 2"/>
    <s v="R1012"/>
  </r>
  <r>
    <s v="Id1370"/>
    <n v="2001"/>
    <s v="Oct"/>
    <n v="5"/>
    <x v="0"/>
    <n v="7844.8"/>
    <s v="tier - 2"/>
    <s v="tier - 2"/>
    <s v="R1012"/>
  </r>
  <r>
    <s v="Id1369"/>
    <n v="1994"/>
    <s v="Nov"/>
    <n v="17"/>
    <x v="0"/>
    <n v="7851.85"/>
    <s v="tier - 2"/>
    <s v="tier - 3"/>
    <s v="R1012"/>
  </r>
  <r>
    <s v="Id1368"/>
    <n v="1962"/>
    <s v="Oct"/>
    <n v="10"/>
    <x v="0"/>
    <n v="7896.41"/>
    <s v="tier - 3"/>
    <s v="tier - 2"/>
    <s v="R1013"/>
  </r>
  <r>
    <s v="Id1367"/>
    <n v="1977"/>
    <s v="Jul"/>
    <n v="20"/>
    <x v="0"/>
    <n v="7935.29"/>
    <s v="tier - 2"/>
    <s v="tier - 1"/>
    <s v="R1024"/>
  </r>
  <r>
    <s v="Id1366"/>
    <n v="1987"/>
    <s v="Oct"/>
    <n v="29"/>
    <x v="2"/>
    <n v="7948.22"/>
    <s v="tier - 2"/>
    <s v="tier - 3"/>
    <s v="R1025"/>
  </r>
  <r>
    <s v="Id1365"/>
    <n v="1966"/>
    <s v="Jul"/>
    <n v="9"/>
    <x v="0"/>
    <n v="7953.72"/>
    <s v="tier - 3"/>
    <s v="tier - 3"/>
    <s v="R1012"/>
  </r>
  <r>
    <s v="Id1364"/>
    <n v="1981"/>
    <s v="Dec"/>
    <n v="28"/>
    <x v="2"/>
    <n v="7954.52"/>
    <s v="tier - 2"/>
    <s v="tier - 2"/>
    <s v="R1011"/>
  </r>
  <r>
    <s v="Id1363"/>
    <n v="1970"/>
    <s v="Jun"/>
    <n v="19"/>
    <x v="0"/>
    <n v="7958.13"/>
    <s v="tier - 2"/>
    <s v="tier - 2"/>
    <s v="R1013"/>
  </r>
  <r>
    <s v="Id1362"/>
    <n v="1975"/>
    <s v="Aug"/>
    <n v="10"/>
    <x v="1"/>
    <n v="7966.81"/>
    <s v="tier - 2"/>
    <s v="tier - 2"/>
    <s v="R1013"/>
  </r>
  <r>
    <s v="Id1361"/>
    <n v="1972"/>
    <s v="Nov"/>
    <n v="23"/>
    <x v="0"/>
    <n v="7980.34"/>
    <s v="tier - 2"/>
    <s v="tier - 2"/>
    <s v="R1013"/>
  </r>
  <r>
    <s v="Id1360"/>
    <n v="1983"/>
    <s v="Aug"/>
    <n v="28"/>
    <x v="2"/>
    <n v="7985.82"/>
    <s v="tier - 2"/>
    <s v="tier - 1"/>
    <s v="R1024"/>
  </r>
  <r>
    <s v="Id1359"/>
    <n v="1983"/>
    <s v="Aug"/>
    <n v="20"/>
    <x v="2"/>
    <n v="7986.48"/>
    <s v="tier - 2"/>
    <s v="tier - 3"/>
    <s v="R1024"/>
  </r>
  <r>
    <s v="Id1358"/>
    <n v="1962"/>
    <s v="Aug"/>
    <n v="22"/>
    <x v="0"/>
    <n v="8004.96"/>
    <s v="tier - 3"/>
    <s v="tier - 1"/>
    <s v="R1013"/>
  </r>
  <r>
    <s v="Id1357"/>
    <n v="1995"/>
    <s v="Sep"/>
    <n v="18"/>
    <x v="0"/>
    <n v="8014.62"/>
    <s v="tier - 2"/>
    <s v="tier - 3"/>
    <s v="R1012"/>
  </r>
  <r>
    <s v="Id1356"/>
    <n v="1980"/>
    <s v="Nov"/>
    <n v="8"/>
    <x v="3"/>
    <n v="8017.06"/>
    <s v="tier - 2"/>
    <s v="tier - 2"/>
    <s v="R1012"/>
  </r>
  <r>
    <s v="Id1355"/>
    <n v="1989"/>
    <s v="Nov"/>
    <n v="3"/>
    <x v="2"/>
    <n v="8021.11"/>
    <s v="tier - 2"/>
    <s v="tier - 1"/>
    <s v="R1012"/>
  </r>
  <r>
    <s v="Id1354"/>
    <n v="1978"/>
    <s v="Jul"/>
    <n v="17"/>
    <x v="1"/>
    <n v="8023.14"/>
    <s v="tier - 2"/>
    <s v="tier - 3"/>
    <s v="R1012"/>
  </r>
  <r>
    <s v="Id1353"/>
    <n v="1976"/>
    <s v="Dec"/>
    <n v="20"/>
    <x v="0"/>
    <n v="8026.67"/>
    <s v="tier - 2"/>
    <s v="tier - 2"/>
    <s v="R1012"/>
  </r>
  <r>
    <s v="Id1352"/>
    <n v="1977"/>
    <s v="Nov"/>
    <n v="6"/>
    <x v="3"/>
    <n v="8027.97"/>
    <s v="tier - 3"/>
    <s v="tier - 2"/>
    <s v="R1011"/>
  </r>
  <r>
    <s v="Id1351"/>
    <n v="2003"/>
    <s v="Dec"/>
    <n v="12"/>
    <x v="0"/>
    <n v="8035.64"/>
    <s v="tier - 2"/>
    <s v="tier - 2"/>
    <s v="R1012"/>
  </r>
  <r>
    <s v="Id1350"/>
    <n v="1985"/>
    <s v="Nov"/>
    <n v="28"/>
    <x v="2"/>
    <n v="8059.06"/>
    <s v="tier - 2"/>
    <s v="tier - 3"/>
    <s v="R1012"/>
  </r>
  <r>
    <s v="Id1349"/>
    <n v="1982"/>
    <s v="Dec"/>
    <n v="27"/>
    <x v="2"/>
    <n v="8059.68"/>
    <s v="tier - 2"/>
    <s v="tier - 3"/>
    <s v="R1012"/>
  </r>
  <r>
    <s v="Id1348"/>
    <n v="1970"/>
    <s v="Dec"/>
    <n v="12"/>
    <x v="0"/>
    <n v="8062.31"/>
    <s v="tier - 2"/>
    <s v="tier - 1"/>
    <s v="R1013"/>
  </r>
  <r>
    <s v="Id1347"/>
    <n v="1975"/>
    <s v="Jun"/>
    <n v="28"/>
    <x v="1"/>
    <n v="8062.76"/>
    <s v="tier - 3"/>
    <s v="tier - 3"/>
    <s v="R1011"/>
  </r>
  <r>
    <s v="Id1346"/>
    <n v="1965"/>
    <s v="Aug"/>
    <n v="11"/>
    <x v="0"/>
    <n v="8067.83"/>
    <s v="tier - 3"/>
    <s v="tier - 1"/>
    <s v="R1013"/>
  </r>
  <r>
    <s v="Id1345"/>
    <n v="1975"/>
    <s v="Dec"/>
    <n v="15"/>
    <x v="1"/>
    <n v="8068.19"/>
    <s v="tier - 3"/>
    <s v="tier - 2"/>
    <s v="R1011"/>
  </r>
  <r>
    <s v="Id1344"/>
    <n v="1965"/>
    <s v="Oct"/>
    <n v="21"/>
    <x v="0"/>
    <n v="8071.57"/>
    <s v="tier - 3"/>
    <s v="tier - 1"/>
    <s v="R1011"/>
  </r>
  <r>
    <s v="Id1343"/>
    <n v="1993"/>
    <s v="Nov"/>
    <n v="7"/>
    <x v="0"/>
    <n v="8077.41"/>
    <s v="tier - 2"/>
    <s v="tier - 1"/>
    <s v="R1026"/>
  </r>
  <r>
    <s v="Id1342"/>
    <n v="2001"/>
    <s v="Aug"/>
    <n v="28"/>
    <x v="0"/>
    <n v="8081.26"/>
    <s v="tier - 2"/>
    <s v="tier - 2"/>
    <s v="R1012"/>
  </r>
  <r>
    <s v="Id1341"/>
    <n v="1994"/>
    <s v="Oct"/>
    <n v="12"/>
    <x v="0"/>
    <n v="8081.74"/>
    <s v="tier - 2"/>
    <s v="tier - 2"/>
    <s v="R1026"/>
  </r>
  <r>
    <s v="Id1340"/>
    <n v="1975"/>
    <s v="Dec"/>
    <n v="21"/>
    <x v="1"/>
    <n v="8083.92"/>
    <s v="tier - 3"/>
    <s v="tier - 3"/>
    <s v="R1013"/>
  </r>
  <r>
    <s v="Id1339"/>
    <n v="1967"/>
    <s v="Jun"/>
    <n v="10"/>
    <x v="0"/>
    <n v="8091.3"/>
    <s v="tier - 3"/>
    <s v="tier - 1"/>
    <s v="R1012"/>
  </r>
  <r>
    <s v="Id1338"/>
    <n v="1973"/>
    <s v="Oct"/>
    <n v="11"/>
    <x v="0"/>
    <n v="8112.59"/>
    <s v="tier - 2"/>
    <s v="tier - 2"/>
    <s v="R1013"/>
  </r>
  <r>
    <s v="Id1337"/>
    <n v="1978"/>
    <s v="Sep"/>
    <n v="1"/>
    <x v="3"/>
    <n v="8116.27"/>
    <s v="tier - 3"/>
    <s v="tier - 1"/>
    <s v="R1012"/>
  </r>
  <r>
    <s v="Id1336"/>
    <n v="1973"/>
    <s v="Dec"/>
    <n v="16"/>
    <x v="0"/>
    <n v="8116.68"/>
    <s v="tier - 3"/>
    <s v="tier - 1"/>
    <s v="R1011"/>
  </r>
  <r>
    <s v="Id1335"/>
    <n v="1973"/>
    <s v="Aug"/>
    <n v="30"/>
    <x v="0"/>
    <n v="8124.41"/>
    <s v="tier - 3"/>
    <s v="tier - 1"/>
    <s v="R1013"/>
  </r>
  <r>
    <s v="Id1334"/>
    <n v="1973"/>
    <s v="Sep"/>
    <n v="3"/>
    <x v="0"/>
    <n v="8125.78"/>
    <s v="tier - 2"/>
    <s v="tier - 2"/>
    <s v="R1013"/>
  </r>
  <r>
    <s v="Id1333"/>
    <n v="1990"/>
    <s v="Jun"/>
    <n v="21"/>
    <x v="2"/>
    <n v="8157.92"/>
    <s v="tier - 2"/>
    <s v="tier - 3"/>
    <s v="R1025"/>
  </r>
  <r>
    <s v="Id1332"/>
    <n v="1982"/>
    <s v="Jun"/>
    <n v="28"/>
    <x v="4"/>
    <n v="8162.72"/>
    <s v="tier - 3"/>
    <s v="tier - 3"/>
    <s v="R1012"/>
  </r>
  <r>
    <s v="Id1331"/>
    <n v="1963"/>
    <s v="Nov"/>
    <n v="5"/>
    <x v="0"/>
    <n v="8177.9"/>
    <s v="tier - 3"/>
    <s v="tier - 1"/>
    <s v="R1013"/>
  </r>
  <r>
    <s v="Id1330"/>
    <n v="1983"/>
    <s v="Jun"/>
    <n v="8"/>
    <x v="2"/>
    <n v="8179.51"/>
    <s v="tier - 2"/>
    <s v="tier - 2"/>
    <s v="R1020"/>
  </r>
  <r>
    <s v="Id1329"/>
    <n v="1997"/>
    <s v="Oct"/>
    <n v="21"/>
    <x v="0"/>
    <n v="8182.89"/>
    <s v="tier - 2"/>
    <s v="tier - 1"/>
    <s v="R1026"/>
  </r>
  <r>
    <s v="Id1328"/>
    <n v="1962"/>
    <s v="Nov"/>
    <n v="23"/>
    <x v="0"/>
    <n v="8188.12"/>
    <s v="tier - 3"/>
    <s v="tier - 3"/>
    <s v="R1013"/>
  </r>
  <r>
    <s v="Id1327"/>
    <n v="1978"/>
    <s v="Oct"/>
    <n v="24"/>
    <x v="3"/>
    <n v="8211.1"/>
    <s v="tier - 2"/>
    <s v="tier - 3"/>
    <s v="R1013"/>
  </r>
  <r>
    <s v="Id1326"/>
    <n v="1978"/>
    <s v="Jun"/>
    <n v="30"/>
    <x v="3"/>
    <n v="8219.2000000000007"/>
    <s v="tier - 2"/>
    <s v="tier - 2"/>
    <s v="R1013"/>
  </r>
  <r>
    <s v="Id1325"/>
    <n v="1976"/>
    <s v="Sep"/>
    <n v="3"/>
    <x v="1"/>
    <n v="8232.64"/>
    <s v="tier - 2"/>
    <s v="tier - 3"/>
    <s v="R1013"/>
  </r>
  <r>
    <s v="Id1324"/>
    <n v="1976"/>
    <s v="Jun"/>
    <n v="30"/>
    <x v="1"/>
    <n v="8233.1"/>
    <s v="tier - 2"/>
    <s v="tier - 2"/>
    <s v="R1013"/>
  </r>
  <r>
    <s v="Id1323"/>
    <n v="1976"/>
    <s v="Sep"/>
    <n v="2"/>
    <x v="1"/>
    <n v="8240.59"/>
    <s v="tier - 2"/>
    <s v="tier - 2"/>
    <s v="R1013"/>
  </r>
  <r>
    <s v="Id1322"/>
    <n v="1982"/>
    <s v="Sep"/>
    <n v="27"/>
    <x v="2"/>
    <n v="8252.2800000000007"/>
    <s v="tier - 2"/>
    <s v="tier - 2"/>
    <s v="R1024"/>
  </r>
  <r>
    <s v="Id1321"/>
    <n v="1964"/>
    <s v="Sep"/>
    <n v="5"/>
    <x v="0"/>
    <n v="8268"/>
    <s v="tier - 3"/>
    <s v="tier - 3"/>
    <s v="R1013"/>
  </r>
  <r>
    <s v="Id1320"/>
    <n v="1974"/>
    <s v="Aug"/>
    <n v="5"/>
    <x v="0"/>
    <n v="8269.0400000000009"/>
    <s v="tier - 2"/>
    <s v="tier - 1"/>
    <s v="R1011"/>
  </r>
  <r>
    <s v="Id1319"/>
    <n v="2000"/>
    <s v="Nov"/>
    <n v="28"/>
    <x v="0"/>
    <n v="8271.4599999999991"/>
    <s v="tier - 2"/>
    <s v="tier - 1"/>
    <s v="R1023"/>
  </r>
  <r>
    <s v="Id1318"/>
    <n v="1974"/>
    <s v="Sep"/>
    <n v="26"/>
    <x v="0"/>
    <n v="8277.52"/>
    <s v="tier - 2"/>
    <s v="tier - 2"/>
    <s v="R1011"/>
  </r>
  <r>
    <s v="Id1317"/>
    <n v="1974"/>
    <s v="Dec"/>
    <n v="22"/>
    <x v="0"/>
    <n v="8280.6200000000008"/>
    <s v="tier - 2"/>
    <s v="tier - 2"/>
    <s v="R1013"/>
  </r>
  <r>
    <s v="Id1316"/>
    <n v="1974"/>
    <s v="Jun"/>
    <n v="6"/>
    <x v="0"/>
    <n v="8283.68"/>
    <s v="tier - 2"/>
    <s v="tier - 3"/>
    <s v="R1013"/>
  </r>
  <r>
    <s v="Id1315"/>
    <n v="1978"/>
    <s v="Jun"/>
    <n v="26"/>
    <x v="3"/>
    <n v="8302.5400000000009"/>
    <s v="tier - 3"/>
    <s v="tier - 3"/>
    <s v="R1016"/>
  </r>
  <r>
    <s v="Id1314"/>
    <n v="1979"/>
    <s v="Aug"/>
    <n v="7"/>
    <x v="3"/>
    <n v="8310.84"/>
    <s v="tier - 2"/>
    <s v="tier - 2"/>
    <s v="R1012"/>
  </r>
  <r>
    <s v="Id1313"/>
    <n v="1993"/>
    <s v="Jun"/>
    <n v="22"/>
    <x v="0"/>
    <n v="8314.65"/>
    <s v="tier - 2"/>
    <s v="tier - 1"/>
    <s v="R1012"/>
  </r>
  <r>
    <s v="Id1312"/>
    <n v="1976"/>
    <s v="Jul"/>
    <n v="12"/>
    <x v="1"/>
    <n v="8334.4599999999991"/>
    <s v="tier - 3"/>
    <s v="tier - 2"/>
    <s v="R1016"/>
  </r>
  <r>
    <s v="Id1311"/>
    <n v="1976"/>
    <s v="Jul"/>
    <n v="20"/>
    <x v="1"/>
    <n v="8334.59"/>
    <s v="tier - 3"/>
    <s v="tier - 2"/>
    <s v="R1016"/>
  </r>
  <r>
    <s v="Id1310"/>
    <n v="1976"/>
    <s v="Jul"/>
    <n v="7"/>
    <x v="1"/>
    <n v="8342.91"/>
    <s v="tier - 3"/>
    <s v="tier - 1"/>
    <s v="R1016"/>
  </r>
  <r>
    <s v="Id1309"/>
    <n v="1976"/>
    <s v="Jun"/>
    <n v="12"/>
    <x v="3"/>
    <n v="8347.16"/>
    <s v="tier - 2"/>
    <s v="tier - 1"/>
    <s v="R1013"/>
  </r>
  <r>
    <s v="Id1308"/>
    <n v="1963"/>
    <s v="Sep"/>
    <n v="21"/>
    <x v="0"/>
    <n v="8355.5400000000009"/>
    <s v="tier - 3"/>
    <s v="tier - 3"/>
    <s v="R1012"/>
  </r>
  <r>
    <s v="Id1307"/>
    <n v="1971"/>
    <s v="Sep"/>
    <n v="4"/>
    <x v="0"/>
    <n v="8396.6200000000008"/>
    <s v="tier - 2"/>
    <s v="tier - 3"/>
    <s v="R1013"/>
  </r>
  <r>
    <s v="Id1306"/>
    <n v="1971"/>
    <s v="Sep"/>
    <n v="18"/>
    <x v="0"/>
    <n v="8400.01"/>
    <s v="tier - 2"/>
    <s v="tier - 3"/>
    <s v="R1013"/>
  </r>
  <r>
    <s v="Id1305"/>
    <n v="1979"/>
    <s v="Jun"/>
    <n v="11"/>
    <x v="2"/>
    <n v="8410.0499999999993"/>
    <s v="tier - 2"/>
    <s v="tier - 2"/>
    <s v="R1012"/>
  </r>
  <r>
    <s v="Id1304"/>
    <n v="1977"/>
    <s v="Sep"/>
    <n v="4"/>
    <x v="3"/>
    <n v="8413.4599999999991"/>
    <s v="tier - 3"/>
    <s v="tier - 1"/>
    <s v="R1012"/>
  </r>
  <r>
    <s v="Id1303"/>
    <n v="1975"/>
    <s v="Sep"/>
    <n v="28"/>
    <x v="1"/>
    <n v="8428.07"/>
    <s v="tier - 3"/>
    <s v="tier - 2"/>
    <s v="R1012"/>
  </r>
  <r>
    <s v="Id1302"/>
    <n v="1963"/>
    <s v="Sep"/>
    <n v="24"/>
    <x v="0"/>
    <n v="8440.0499999999993"/>
    <s v="tier - 3"/>
    <s v="tier - 2"/>
    <s v="R1013"/>
  </r>
  <r>
    <s v="Id1301"/>
    <n v="1972"/>
    <s v="Sep"/>
    <n v="9"/>
    <x v="0"/>
    <n v="8442.67"/>
    <s v="tier - 2"/>
    <s v="tier - 3"/>
    <s v="R1013"/>
  </r>
  <r>
    <s v="Id1300"/>
    <n v="1972"/>
    <s v="Sep"/>
    <n v="4"/>
    <x v="0"/>
    <n v="8444.4699999999993"/>
    <s v="tier - 3"/>
    <s v="tier - 1"/>
    <s v="R1011"/>
  </r>
  <r>
    <s v="Id1299"/>
    <n v="1966"/>
    <s v="Jun"/>
    <n v="12"/>
    <x v="0"/>
    <n v="8448.66"/>
    <s v="tier - 3"/>
    <s v="tier - 1"/>
    <s v="R1013"/>
  </r>
  <r>
    <s v="Id1298"/>
    <n v="1984"/>
    <s v="Jun"/>
    <n v="19"/>
    <x v="2"/>
    <n v="8450.82"/>
    <s v="tier - 2"/>
    <s v="tier - 2"/>
    <s v="R1025"/>
  </r>
  <r>
    <s v="Id1297"/>
    <n v="1972"/>
    <s v="Dec"/>
    <n v="26"/>
    <x v="0"/>
    <n v="8457.82"/>
    <s v="tier - 2"/>
    <s v="tier - 3"/>
    <s v="R1011"/>
  </r>
  <r>
    <s v="Id1296"/>
    <n v="1992"/>
    <s v="Sep"/>
    <n v="9"/>
    <x v="0"/>
    <n v="8466.35"/>
    <s v="tier - 2"/>
    <s v="tier - 2"/>
    <s v="R1012"/>
  </r>
  <r>
    <s v="Id1295"/>
    <n v="1993"/>
    <s v="Nov"/>
    <n v="10"/>
    <x v="0"/>
    <n v="8471.65"/>
    <s v="tier - 2"/>
    <s v="tier - 1"/>
    <s v="R1012"/>
  </r>
  <r>
    <s v="Id1294"/>
    <n v="1977"/>
    <s v="Dec"/>
    <n v="26"/>
    <x v="3"/>
    <n v="8515.76"/>
    <s v="tier - 2"/>
    <s v="tier - 2"/>
    <s v="R1013"/>
  </r>
  <r>
    <s v="Id1293"/>
    <n v="1977"/>
    <s v="Jun"/>
    <n v="21"/>
    <x v="3"/>
    <n v="8516.83"/>
    <s v="tier - 2"/>
    <s v="tier - 1"/>
    <s v="R1013"/>
  </r>
  <r>
    <s v="Id1292"/>
    <n v="1977"/>
    <s v="Dec"/>
    <n v="29"/>
    <x v="3"/>
    <n v="8520.0300000000007"/>
    <s v="tier - 2"/>
    <s v="tier - 3"/>
    <s v="R1011"/>
  </r>
  <r>
    <s v="Id1291"/>
    <n v="1979"/>
    <s v="Aug"/>
    <n v="13"/>
    <x v="2"/>
    <n v="8522"/>
    <s v="tier - 2"/>
    <s v="tier - 2"/>
    <s v="R1011"/>
  </r>
  <r>
    <s v="Id1290"/>
    <n v="1977"/>
    <s v="Jul"/>
    <n v="26"/>
    <x v="3"/>
    <n v="8527.5300000000007"/>
    <s v="tier - 2"/>
    <s v="tier - 2"/>
    <s v="R1013"/>
  </r>
  <r>
    <s v="Id1289"/>
    <m/>
    <s v="Jul"/>
    <n v="24"/>
    <x v="0"/>
    <n v="8534.67"/>
    <s v="tier - 2"/>
    <s v="tier - 3"/>
    <s v="R1024"/>
  </r>
  <r>
    <s v="Id1288"/>
    <n v="1981"/>
    <s v="Dec"/>
    <n v="27"/>
    <x v="2"/>
    <n v="8538.2900000000009"/>
    <s v="tier - 2"/>
    <s v="tier - 3"/>
    <s v="R1024"/>
  </r>
  <r>
    <s v="Id1287"/>
    <n v="1975"/>
    <s v="Nov"/>
    <n v="6"/>
    <x v="1"/>
    <n v="8539.67"/>
    <s v="tier - 2"/>
    <s v="tier - 3"/>
    <s v="R1011"/>
  </r>
  <r>
    <s v="Id1286"/>
    <m/>
    <s v="Dec"/>
    <n v="12"/>
    <x v="1"/>
    <n v="8547.69"/>
    <s v="tier - 2"/>
    <s v="tier - 1"/>
    <s v="R1013"/>
  </r>
  <r>
    <s v="Id1285"/>
    <n v="1975"/>
    <s v="Aug"/>
    <n v="6"/>
    <x v="1"/>
    <n v="8551.35"/>
    <s v="tier - 2"/>
    <s v="tier - 2"/>
    <s v="R1011"/>
  </r>
  <r>
    <s v="Id1284"/>
    <n v="1975"/>
    <s v="Aug"/>
    <n v="21"/>
    <x v="1"/>
    <n v="8556.91"/>
    <s v="tier - 2"/>
    <s v="tier - 1"/>
    <s v="R1011"/>
  </r>
  <r>
    <s v="Id1283"/>
    <n v="1988"/>
    <s v="Sep"/>
    <n v="21"/>
    <x v="2"/>
    <n v="8567.25"/>
    <s v="tier - 2"/>
    <s v="tier - 1"/>
    <s v="R1012"/>
  </r>
  <r>
    <s v="Id1282"/>
    <n v="1975"/>
    <s v="Sep"/>
    <n v="26"/>
    <x v="1"/>
    <n v="8569.86"/>
    <s v="tier - 2"/>
    <s v="tier - 3"/>
    <s v="R1013"/>
  </r>
  <r>
    <s v="Id1281"/>
    <n v="1982"/>
    <s v="Dec"/>
    <n v="6"/>
    <x v="2"/>
    <n v="8572.0400000000009"/>
    <s v="tier - 2"/>
    <s v="tier - 2"/>
    <s v="R1021"/>
  </r>
  <r>
    <s v="Id1280"/>
    <n v="1987"/>
    <s v="Nov"/>
    <n v="11"/>
    <x v="2"/>
    <n v="8573.2999999999993"/>
    <s v="tier - 2"/>
    <s v="tier - 2"/>
    <s v="R1021"/>
  </r>
  <r>
    <s v="Id1279"/>
    <n v="1983"/>
    <s v="Dec"/>
    <n v="30"/>
    <x v="5"/>
    <n v="8582.2999999999993"/>
    <s v="tier - 2"/>
    <s v="tier - 1"/>
    <s v="R1013"/>
  </r>
  <r>
    <s v="Id1278"/>
    <n v="1983"/>
    <s v="Jul"/>
    <n v="25"/>
    <x v="5"/>
    <n v="8596.83"/>
    <s v="tier - 2"/>
    <s v="tier - 3"/>
    <s v="R1013"/>
  </r>
  <r>
    <s v="Id1277"/>
    <n v="1973"/>
    <s v="Jul"/>
    <n v="11"/>
    <x v="0"/>
    <n v="8601.33"/>
    <s v="tier - 2"/>
    <s v="tier - 1"/>
    <s v="R1013"/>
  </r>
  <r>
    <s v="Id1276"/>
    <n v="1977"/>
    <s v="Sep"/>
    <n v="24"/>
    <x v="3"/>
    <n v="8603.82"/>
    <s v="tier - 2"/>
    <s v="tier - 1"/>
    <s v="R1019"/>
  </r>
  <r>
    <s v="Id1275"/>
    <n v="1977"/>
    <s v="Nov"/>
    <n v="12"/>
    <x v="3"/>
    <n v="8604.48"/>
    <s v="tier - 3"/>
    <s v="tier - 2"/>
    <s v="R1016"/>
  </r>
  <r>
    <s v="Id1274"/>
    <n v="1977"/>
    <s v="Oct"/>
    <n v="15"/>
    <x v="2"/>
    <n v="8605.36"/>
    <s v="tier - 2"/>
    <s v="tier - 2"/>
    <s v="R1013"/>
  </r>
  <r>
    <s v="Id1273"/>
    <n v="1979"/>
    <s v="Jul"/>
    <n v="17"/>
    <x v="2"/>
    <n v="8606.2199999999993"/>
    <s v="tier - 1"/>
    <s v="tier - 2"/>
    <s v="R1014"/>
  </r>
  <r>
    <s v="Id1272"/>
    <n v="1977"/>
    <s v="Sep"/>
    <n v="2"/>
    <x v="2"/>
    <n v="8615.2999999999993"/>
    <s v="tier - 2"/>
    <s v="tier - 3"/>
    <s v="R1011"/>
  </r>
  <r>
    <s v="Id1271"/>
    <n v="1975"/>
    <s v="Aug"/>
    <n v="3"/>
    <x v="1"/>
    <n v="8627.5400000000009"/>
    <s v="tier - 2"/>
    <s v="tier - 2"/>
    <s v="R1017"/>
  </r>
  <r>
    <s v="Id1270"/>
    <n v="1965"/>
    <s v="Oct"/>
    <n v="21"/>
    <x v="0"/>
    <n v="8665.09"/>
    <s v="tier - 3"/>
    <s v="tier - 2"/>
    <s v="R1012"/>
  </r>
  <r>
    <s v="Id1269"/>
    <n v="1969"/>
    <s v="Aug"/>
    <n v="10"/>
    <x v="0"/>
    <n v="8665.14"/>
    <s v="tier - 2"/>
    <s v="tier - 3"/>
    <s v="R1013"/>
  </r>
  <r>
    <s v="Id1268"/>
    <n v="1974"/>
    <s v="Aug"/>
    <n v="16"/>
    <x v="0"/>
    <n v="8671.19"/>
    <s v="tier - 2"/>
    <s v="tier - 1"/>
    <s v="R1012"/>
  </r>
  <r>
    <s v="Id1267"/>
    <n v="1973"/>
    <s v="Oct"/>
    <n v="11"/>
    <x v="0"/>
    <n v="8688.86"/>
    <s v="tier - 2"/>
    <s v="tier - 1"/>
    <s v="R1017"/>
  </r>
  <r>
    <s v="Id1266"/>
    <n v="1980"/>
    <s v="Oct"/>
    <n v="28"/>
    <x v="3"/>
    <n v="8701.84"/>
    <s v="tier - 2"/>
    <s v="tier - 3"/>
    <s v="R1021"/>
  </r>
  <r>
    <s v="Id1265"/>
    <n v="1973"/>
    <s v="Jun"/>
    <n v="25"/>
    <x v="1"/>
    <n v="8703.4599999999991"/>
    <s v="tier - 3"/>
    <s v="tier - 3"/>
    <s v="R1011"/>
  </r>
  <r>
    <s v="Id1264"/>
    <n v="1976"/>
    <s v="Jun"/>
    <n v="17"/>
    <x v="3"/>
    <n v="8733.23"/>
    <s v="tier - 2"/>
    <s v="tier - 3"/>
    <s v="R1012"/>
  </r>
  <r>
    <s v="Id1263"/>
    <n v="1999"/>
    <s v="Aug"/>
    <n v="23"/>
    <x v="0"/>
    <n v="8747.68"/>
    <s v="tier - 2"/>
    <s v="tier - 3"/>
    <s v="R1011"/>
  </r>
  <r>
    <s v="Id1262"/>
    <n v="1969"/>
    <s v="Sep"/>
    <n v="9"/>
    <x v="0"/>
    <n v="8760.1200000000008"/>
    <s v="tier - 2"/>
    <s v="tier - 1"/>
    <s v="R1013"/>
  </r>
  <r>
    <s v="Id1261"/>
    <n v="1974"/>
    <s v="Sep"/>
    <n v="6"/>
    <x v="1"/>
    <n v="8765.25"/>
    <s v="tier - 2"/>
    <s v="tier - 3"/>
    <s v="R1012"/>
  </r>
  <r>
    <s v="Id1260"/>
    <n v="1971"/>
    <s v="Aug"/>
    <n v="23"/>
    <x v="0"/>
    <n v="8782.4699999999993"/>
    <s v="tier - 2"/>
    <s v="tier - 3"/>
    <s v="R1011"/>
  </r>
  <r>
    <s v="Id1259"/>
    <n v="1971"/>
    <s v="Jun"/>
    <n v="18"/>
    <x v="0"/>
    <n v="8798.59"/>
    <s v="tier - 2"/>
    <s v="tier - 1"/>
    <s v="R1011"/>
  </r>
  <r>
    <s v="Id1258"/>
    <n v="1965"/>
    <s v="Aug"/>
    <n v="29"/>
    <x v="0"/>
    <n v="8800.49"/>
    <s v="tier - 3"/>
    <s v="tier - 2"/>
    <s v="R1013"/>
  </r>
  <r>
    <s v="Id1257"/>
    <n v="2001"/>
    <s v="Nov"/>
    <n v="7"/>
    <x v="0"/>
    <n v="8821.8799999999992"/>
    <s v="tier - 2"/>
    <s v="tier - 3"/>
    <s v="R1023"/>
  </r>
  <r>
    <s v="Id1256"/>
    <n v="1976"/>
    <s v="Jun"/>
    <n v="14"/>
    <x v="3"/>
    <n v="8823.2800000000007"/>
    <s v="tier - 2"/>
    <s v="tier - 1"/>
    <s v="R1011"/>
  </r>
  <r>
    <s v="Id1255"/>
    <n v="1976"/>
    <s v="Oct"/>
    <n v="19"/>
    <x v="1"/>
    <n v="8823.99"/>
    <s v="tier - 2"/>
    <s v="tier - 3"/>
    <s v="R1024"/>
  </r>
  <r>
    <s v="Id1254"/>
    <n v="1988"/>
    <s v="Aug"/>
    <n v="22"/>
    <x v="2"/>
    <n v="8824.27"/>
    <s v="tier - 2"/>
    <s v="tier - 1"/>
    <s v="R1025"/>
  </r>
  <r>
    <s v="Id1253"/>
    <n v="1976"/>
    <s v="Jul"/>
    <n v="14"/>
    <x v="3"/>
    <n v="8825.09"/>
    <s v="tier - 2"/>
    <s v="tier - 3"/>
    <s v="R1011"/>
  </r>
  <r>
    <s v="Id1252"/>
    <n v="1972"/>
    <s v="Nov"/>
    <n v="14"/>
    <x v="0"/>
    <n v="8827.2099999999991"/>
    <s v="tier - 3"/>
    <s v="tier - 1"/>
    <s v="R1012"/>
  </r>
  <r>
    <s v="Id1251"/>
    <n v="1972"/>
    <s v="Nov"/>
    <n v="22"/>
    <x v="0"/>
    <n v="8835.26"/>
    <s v="tier - 3"/>
    <s v="tier - 2"/>
    <s v="R1012"/>
  </r>
  <r>
    <s v="Id1250"/>
    <n v="1974"/>
    <s v="Jun"/>
    <n v="18"/>
    <x v="1"/>
    <n v="8871.15"/>
    <s v="tier - 2"/>
    <s v="tier - 3"/>
    <s v="R1013"/>
  </r>
  <r>
    <s v="Id1249"/>
    <n v="1973"/>
    <s v="Sep"/>
    <n v="9"/>
    <x v="0"/>
    <n v="8890.59"/>
    <s v="tier - 2"/>
    <s v="tier - 3"/>
    <s v="R1012"/>
  </r>
  <r>
    <s v="Id1248"/>
    <n v="1978"/>
    <s v="Dec"/>
    <n v="16"/>
    <x v="2"/>
    <n v="8891.14"/>
    <s v="tier - 2"/>
    <s v="tier - 3"/>
    <s v="R1017"/>
  </r>
  <r>
    <s v="Id1247"/>
    <n v="1997"/>
    <s v="Nov"/>
    <n v="28"/>
    <x v="0"/>
    <n v="8906.14"/>
    <s v="tier - 2"/>
    <s v="tier - 2"/>
    <s v="R1012"/>
  </r>
  <r>
    <s v="Id1246"/>
    <n v="1967"/>
    <s v="Sep"/>
    <n v="6"/>
    <x v="0"/>
    <n v="8908.4699999999993"/>
    <s v="tier - 3"/>
    <s v="tier - 2"/>
    <s v="R1013"/>
  </r>
  <r>
    <s v="Id1245"/>
    <n v="1975"/>
    <s v="Jul"/>
    <n v="7"/>
    <x v="1"/>
    <n v="8930.93"/>
    <s v="tier - 2"/>
    <s v="tier - 2"/>
    <s v="R1012"/>
  </r>
  <r>
    <s v="Id1244"/>
    <n v="1972"/>
    <s v="Jun"/>
    <n v="6"/>
    <x v="0"/>
    <n v="8932.08"/>
    <s v="tier - 2"/>
    <s v="tier - 1"/>
    <s v="R1011"/>
  </r>
  <r>
    <s v="Id1243"/>
    <n v="1976"/>
    <s v="Dec"/>
    <n v="25"/>
    <x v="2"/>
    <n v="8944.1200000000008"/>
    <s v="tier - 3"/>
    <s v="tier - 2"/>
    <s v="R1013"/>
  </r>
  <r>
    <s v="Id1242"/>
    <n v="1992"/>
    <s v="Sep"/>
    <n v="27"/>
    <x v="0"/>
    <n v="8954.99"/>
    <s v="tier - 2"/>
    <s v="tier - 3"/>
    <s v="R1026"/>
  </r>
  <r>
    <s v="Id1241"/>
    <n v="1974"/>
    <s v="Aug"/>
    <n v="17"/>
    <x v="1"/>
    <n v="8964.06"/>
    <s v="tier - 3"/>
    <s v="tier - 2"/>
    <s v="R1016"/>
  </r>
  <r>
    <s v="Id1240"/>
    <n v="1983"/>
    <s v="Jul"/>
    <n v="15"/>
    <x v="5"/>
    <n v="8965.7999999999993"/>
    <s v="tier - 2"/>
    <s v="tier - 3"/>
    <s v="R1012"/>
  </r>
  <r>
    <s v="Id1239"/>
    <n v="1974"/>
    <s v="Sep"/>
    <n v="8"/>
    <x v="3"/>
    <n v="8968.33"/>
    <s v="tier - 3"/>
    <s v="tier - 2"/>
    <s v="R1011"/>
  </r>
  <r>
    <s v="Id1238"/>
    <n v="1974"/>
    <s v="Jul"/>
    <n v="21"/>
    <x v="3"/>
    <n v="8978.19"/>
    <s v="tier - 2"/>
    <s v="tier - 2"/>
    <s v="R1013"/>
  </r>
  <r>
    <s v="Id1237"/>
    <n v="1973"/>
    <s v="Oct"/>
    <n v="11"/>
    <x v="0"/>
    <n v="8988.16"/>
    <s v="tier - 2"/>
    <s v="tier - 1"/>
    <s v="R1012"/>
  </r>
  <r>
    <s v="Id1236"/>
    <n v="1979"/>
    <s v="Dec"/>
    <n v="16"/>
    <x v="3"/>
    <n v="8998.43"/>
    <s v="tier - 2"/>
    <s v="tier - 1"/>
    <s v="R1025"/>
  </r>
  <r>
    <s v="Id1235"/>
    <n v="1993"/>
    <s v="Dec"/>
    <n v="1"/>
    <x v="0"/>
    <n v="9010.2000000000007"/>
    <s v="tier - 2"/>
    <s v="tier - 3"/>
    <s v="R1026"/>
  </r>
  <r>
    <s v="Id1234"/>
    <n v="1972"/>
    <s v="Dec"/>
    <n v="7"/>
    <x v="1"/>
    <n v="9048.0300000000007"/>
    <s v="tier - 2"/>
    <s v="tier - 2"/>
    <s v="R1013"/>
  </r>
  <r>
    <s v="Id1233"/>
    <n v="1972"/>
    <s v="Dec"/>
    <n v="2"/>
    <x v="1"/>
    <n v="9058.73"/>
    <s v="tier - 3"/>
    <s v="tier - 2"/>
    <s v="R1013"/>
  </r>
  <r>
    <s v="Id1232"/>
    <n v="1977"/>
    <s v="Nov"/>
    <n v="4"/>
    <x v="3"/>
    <n v="9095.07"/>
    <s v="tier - 2"/>
    <s v="tier - 2"/>
    <s v="R1024"/>
  </r>
  <r>
    <s v="Id1231"/>
    <n v="1965"/>
    <s v="Nov"/>
    <n v="9"/>
    <x v="0"/>
    <n v="9095.94"/>
    <s v="tier - 3"/>
    <s v="tier - 1"/>
    <s v="R1011"/>
  </r>
  <r>
    <s v="Id1230"/>
    <n v="1977"/>
    <s v="Dec"/>
    <n v="2"/>
    <x v="2"/>
    <n v="9101.7999999999993"/>
    <s v="tier - 2"/>
    <s v="tier - 1"/>
    <s v="R1011"/>
  </r>
  <r>
    <s v="Id1229"/>
    <n v="1970"/>
    <s v="Aug"/>
    <n v="12"/>
    <x v="0"/>
    <n v="9140.9500000000007"/>
    <s v="tier - 3"/>
    <s v="tier - 3"/>
    <s v="R1013"/>
  </r>
  <r>
    <s v="Id1228"/>
    <n v="1970"/>
    <s v="Oct"/>
    <n v="18"/>
    <x v="0"/>
    <n v="9144.57"/>
    <s v="tier - 3"/>
    <s v="tier - 2"/>
    <s v="R1011"/>
  </r>
  <r>
    <s v="Id1227"/>
    <n v="1982"/>
    <s v="Dec"/>
    <n v="8"/>
    <x v="2"/>
    <n v="9147.5"/>
    <s v="tier - 2"/>
    <s v="tier - 1"/>
    <s v="R1012"/>
  </r>
  <r>
    <s v="Id1226"/>
    <n v="1990"/>
    <s v="Aug"/>
    <n v="23"/>
    <x v="2"/>
    <n v="9159.51"/>
    <s v="tier - 2"/>
    <s v="tier - 2"/>
    <s v="R1021"/>
  </r>
  <r>
    <s v="Id1225"/>
    <n v="1970"/>
    <s v="Oct"/>
    <n v="24"/>
    <x v="0"/>
    <n v="9171.75"/>
    <s v="tier - 2"/>
    <s v="tier - 2"/>
    <s v="R1012"/>
  </r>
  <r>
    <s v="Id1224"/>
    <n v="1971"/>
    <s v="Dec"/>
    <n v="29"/>
    <x v="0"/>
    <n v="9174.14"/>
    <s v="tier - 3"/>
    <s v="tier - 1"/>
    <s v="R1012"/>
  </r>
  <r>
    <s v="Id1223"/>
    <n v="1973"/>
    <s v="Dec"/>
    <n v="25"/>
    <x v="1"/>
    <n v="9182.17"/>
    <s v="tier - 2"/>
    <s v="tier - 3"/>
    <s v="R1011"/>
  </r>
  <r>
    <s v="Id1222"/>
    <n v="1976"/>
    <s v="Sep"/>
    <n v="10"/>
    <x v="3"/>
    <n v="9193.84"/>
    <s v="tier - 2"/>
    <s v="tier - 1"/>
    <s v="R1012"/>
  </r>
  <r>
    <s v="Id1221"/>
    <n v="1986"/>
    <s v="Dec"/>
    <n v="25"/>
    <x v="2"/>
    <n v="9210.06"/>
    <s v="tier - 2"/>
    <s v="tier - 3"/>
    <s v="R1021"/>
  </r>
  <r>
    <s v="Id1220"/>
    <n v="1981"/>
    <s v="Dec"/>
    <n v="5"/>
    <x v="5"/>
    <n v="9222.4"/>
    <s v="tier - 2"/>
    <s v="tier - 3"/>
    <s v="R1019"/>
  </r>
  <r>
    <s v="Id1219"/>
    <n v="1975"/>
    <s v="Dec"/>
    <n v="6"/>
    <x v="3"/>
    <n v="9225.26"/>
    <s v="tier - 3"/>
    <s v="tier - 3"/>
    <s v="R1015"/>
  </r>
  <r>
    <s v="Id1218"/>
    <n v="1980"/>
    <s v="Oct"/>
    <n v="5"/>
    <x v="3"/>
    <n v="9247.94"/>
    <s v="tier - 2"/>
    <s v="tier - 1"/>
    <s v="R1021"/>
  </r>
  <r>
    <s v="Id1217"/>
    <n v="1974"/>
    <s v="Aug"/>
    <n v="21"/>
    <x v="1"/>
    <n v="9249.5"/>
    <s v="tier - 2"/>
    <s v="tier - 1"/>
    <s v="R1012"/>
  </r>
  <r>
    <s v="Id1216"/>
    <n v="1971"/>
    <s v="Aug"/>
    <n v="6"/>
    <x v="0"/>
    <n v="9264.7999999999993"/>
    <s v="tier - 2"/>
    <s v="tier - 1"/>
    <s v="R1011"/>
  </r>
  <r>
    <s v="Id1215"/>
    <n v="1973"/>
    <s v="Oct"/>
    <n v="27"/>
    <x v="1"/>
    <n v="9282.48"/>
    <s v="tier - 3"/>
    <s v="tier - 2"/>
    <s v="R1016"/>
  </r>
  <r>
    <s v="Id1214"/>
    <n v="1971"/>
    <s v="Jul"/>
    <n v="2"/>
    <x v="0"/>
    <n v="9283.56"/>
    <s v="tier - 2"/>
    <s v="tier - 3"/>
    <s v="R1013"/>
  </r>
  <r>
    <s v="Id1213"/>
    <n v="1969"/>
    <s v="Nov"/>
    <n v="26"/>
    <x v="0"/>
    <n v="9285.8700000000008"/>
    <s v="tier - 2"/>
    <s v="tier - 3"/>
    <s v="R1013"/>
  </r>
  <r>
    <s v="Id1212"/>
    <n v="1973"/>
    <s v="Oct"/>
    <n v="16"/>
    <x v="1"/>
    <n v="9288.0300000000007"/>
    <s v="tier - 2"/>
    <s v="tier - 3"/>
    <s v="R1018"/>
  </r>
  <r>
    <s v="Id1211"/>
    <n v="1973"/>
    <s v="Sep"/>
    <n v="18"/>
    <x v="1"/>
    <n v="9290.14"/>
    <s v="tier - 3"/>
    <s v="tier - 3"/>
    <s v="R1016"/>
  </r>
  <r>
    <s v="Id1210"/>
    <n v="1976"/>
    <s v="Nov"/>
    <n v="3"/>
    <x v="2"/>
    <n v="9301.89"/>
    <s v="tier - 2"/>
    <s v="tier - 1"/>
    <s v="R1012"/>
  </r>
  <r>
    <s v="Id1209"/>
    <n v="1973"/>
    <s v="Oct"/>
    <n v="16"/>
    <x v="3"/>
    <n v="9304.7000000000007"/>
    <s v="tier - 3"/>
    <s v="tier - 3"/>
    <s v="R1013"/>
  </r>
  <r>
    <s v="Id1208"/>
    <n v="1963"/>
    <s v="Jun"/>
    <n v="8"/>
    <x v="0"/>
    <n v="9310.81"/>
    <s v="tier - 3"/>
    <s v="tier - 1"/>
    <s v="R1013"/>
  </r>
  <r>
    <s v="Id1207"/>
    <n v="1977"/>
    <s v="Oct"/>
    <n v="12"/>
    <x v="3"/>
    <n v="9315.41"/>
    <s v="tier - 2"/>
    <s v="tier - 1"/>
    <s v="R1024"/>
  </r>
  <r>
    <s v="Id1206"/>
    <n v="1988"/>
    <s v="Jul"/>
    <n v="9"/>
    <x v="2"/>
    <n v="9320.26"/>
    <s v="tier - 2"/>
    <s v="tier - 1"/>
    <s v="R1012"/>
  </r>
  <r>
    <s v="Id1205"/>
    <n v="1996"/>
    <s v="Oct"/>
    <n v="12"/>
    <x v="0"/>
    <n v="9338.61"/>
    <s v="tier - 2"/>
    <s v="tier - 1"/>
    <s v="R1026"/>
  </r>
  <r>
    <s v="Id1204"/>
    <n v="1988"/>
    <s v="Jul"/>
    <n v="1"/>
    <x v="2"/>
    <n v="9344.2000000000007"/>
    <s v="tier - 2"/>
    <s v="tier - 1"/>
    <s v="R1021"/>
  </r>
  <r>
    <s v="Id1203"/>
    <n v="1971"/>
    <s v="Oct"/>
    <n v="8"/>
    <x v="0"/>
    <n v="9361.33"/>
    <s v="tier - 3"/>
    <s v="tier - 1"/>
    <s v="R1016"/>
  </r>
  <r>
    <s v="Id1202"/>
    <n v="1969"/>
    <s v="Nov"/>
    <n v="24"/>
    <x v="0"/>
    <n v="9377.4500000000007"/>
    <s v="tier - 2"/>
    <s v="tier - 3"/>
    <s v="R1013"/>
  </r>
  <r>
    <s v="Id1201"/>
    <n v="1971"/>
    <s v="Nov"/>
    <n v="26"/>
    <x v="1"/>
    <n v="9377.9"/>
    <s v="tier - 2"/>
    <s v="tier - 1"/>
    <s v="R1013"/>
  </r>
  <r>
    <s v="Id1200"/>
    <n v="1975"/>
    <s v="Dec"/>
    <n v="2"/>
    <x v="1"/>
    <n v="9380.75"/>
    <s v="tier - 2"/>
    <s v="tier - 2"/>
    <s v="R1024"/>
  </r>
  <r>
    <s v="Id1199"/>
    <n v="1971"/>
    <s v="Dec"/>
    <n v="29"/>
    <x v="1"/>
    <n v="9386.16"/>
    <s v="tier - 3"/>
    <s v="tier - 2"/>
    <s v="R1013"/>
  </r>
  <r>
    <s v="Id1198"/>
    <n v="1971"/>
    <s v="Oct"/>
    <n v="20"/>
    <x v="1"/>
    <n v="9391.35"/>
    <s v="tier - 3"/>
    <s v="tier - 3"/>
    <s v="R1011"/>
  </r>
  <r>
    <s v="Id1197"/>
    <n v="1976"/>
    <s v="Oct"/>
    <n v="17"/>
    <x v="3"/>
    <n v="9411.01"/>
    <s v="tier - 2"/>
    <s v="tier - 3"/>
    <s v="R1024"/>
  </r>
  <r>
    <s v="Id1196"/>
    <n v="1976"/>
    <s v="Oct"/>
    <n v="30"/>
    <x v="2"/>
    <n v="9414.92"/>
    <s v="tier - 2"/>
    <s v="tier - 2"/>
    <s v="R1011"/>
  </r>
  <r>
    <s v="Id1195"/>
    <n v="1976"/>
    <s v="Nov"/>
    <n v="3"/>
    <x v="3"/>
    <n v="9432.93"/>
    <s v="tier - 2"/>
    <s v="tier - 1"/>
    <s v="R1024"/>
  </r>
  <r>
    <s v="Id1194"/>
    <n v="1974"/>
    <s v="Nov"/>
    <n v="27"/>
    <x v="1"/>
    <n v="9447.25"/>
    <s v="tier - 2"/>
    <s v="tier - 1"/>
    <s v="R1024"/>
  </r>
  <r>
    <s v="Id1193"/>
    <n v="1974"/>
    <s v="Jun"/>
    <n v="8"/>
    <x v="1"/>
    <n v="9447.3799999999992"/>
    <s v="tier - 2"/>
    <s v="tier - 3"/>
    <s v="R1024"/>
  </r>
  <r>
    <s v="Id1192"/>
    <n v="1987"/>
    <s v="Nov"/>
    <n v="14"/>
    <x v="2"/>
    <n v="9448.42"/>
    <s v="tier - 2"/>
    <s v="tier - 3"/>
    <s v="R1021"/>
  </r>
  <r>
    <s v="Id1191"/>
    <n v="1979"/>
    <s v="Jul"/>
    <n v="17"/>
    <x v="3"/>
    <n v="9453.92"/>
    <s v="tier - 2"/>
    <s v="tier - 2"/>
    <s v="R1021"/>
  </r>
  <r>
    <s v="Id1190"/>
    <n v="1969"/>
    <s v="Jun"/>
    <n v="4"/>
    <x v="0"/>
    <n v="9487.64"/>
    <s v="tier - 2"/>
    <s v="tier - 2"/>
    <s v="R1013"/>
  </r>
  <r>
    <s v="Id1189"/>
    <n v="1976"/>
    <s v="Nov"/>
    <n v="28"/>
    <x v="2"/>
    <n v="9500.57"/>
    <s v="tier - 2"/>
    <s v="tier - 3"/>
    <s v="R1017"/>
  </r>
  <r>
    <s v="Id1188"/>
    <n v="1969"/>
    <s v="Aug"/>
    <n v="24"/>
    <x v="0"/>
    <n v="9504.31"/>
    <s v="tier - 3"/>
    <s v="tier - 2"/>
    <s v="R1013"/>
  </r>
  <r>
    <s v="Id1187"/>
    <n v="1992"/>
    <s v="Aug"/>
    <n v="22"/>
    <x v="0"/>
    <n v="9507.68"/>
    <s v="tier - 2"/>
    <s v="tier - 1"/>
    <s v="R1012"/>
  </r>
  <r>
    <s v="Id1186"/>
    <n v="1971"/>
    <s v="Nov"/>
    <n v="29"/>
    <x v="0"/>
    <n v="9528.9"/>
    <s v="tier - 2"/>
    <s v="tier - 2"/>
    <s v="R1011"/>
  </r>
  <r>
    <s v="Id1185"/>
    <n v="1973"/>
    <s v="Dec"/>
    <n v="21"/>
    <x v="0"/>
    <n v="9538.65"/>
    <s v="tier - 2"/>
    <s v="tier - 3"/>
    <s v="R1021"/>
  </r>
  <r>
    <s v="Id1184"/>
    <n v="1975"/>
    <s v="Jul"/>
    <n v="28"/>
    <x v="1"/>
    <n v="9540.17"/>
    <s v="tier - 2"/>
    <s v="tier - 2"/>
    <s v="R1024"/>
  </r>
  <r>
    <s v="Id1183"/>
    <n v="1972"/>
    <s v="Sep"/>
    <n v="22"/>
    <x v="0"/>
    <n v="9541.7000000000007"/>
    <s v="tier - 2"/>
    <s v="tier - 1"/>
    <s v="R1024"/>
  </r>
  <r>
    <s v="Id1182"/>
    <n v="1972"/>
    <s v="Sep"/>
    <n v="22"/>
    <x v="1"/>
    <n v="9549.57"/>
    <s v="tier - 2"/>
    <s v="tier - 1"/>
    <s v="R1013"/>
  </r>
  <r>
    <s v="Id1181"/>
    <n v="1974"/>
    <s v="Aug"/>
    <n v="14"/>
    <x v="2"/>
    <n v="9563.0300000000007"/>
    <s v="tier - 3"/>
    <s v="tier - 1"/>
    <s v="R1011"/>
  </r>
  <r>
    <s v="Id1180"/>
    <n v="1973"/>
    <s v="Dec"/>
    <n v="1"/>
    <x v="1"/>
    <n v="9566.99"/>
    <s v="tier - 2"/>
    <s v="tier - 1"/>
    <s v="R1012"/>
  </r>
  <r>
    <s v="Id1179"/>
    <n v="1966"/>
    <s v="Dec"/>
    <n v="4"/>
    <x v="0"/>
    <n v="9582.5400000000009"/>
    <s v="tier - 3"/>
    <s v="tier - 2"/>
    <s v="R1013"/>
  </r>
  <r>
    <s v="Id1178"/>
    <n v="1973"/>
    <s v="Nov"/>
    <n v="28"/>
    <x v="1"/>
    <n v="9583.89"/>
    <s v="tier - 2"/>
    <s v="tier - 3"/>
    <s v="R1012"/>
  </r>
  <r>
    <s v="Id1177"/>
    <n v="1981"/>
    <s v="Oct"/>
    <n v="18"/>
    <x v="1"/>
    <n v="9584.0400000000009"/>
    <s v="tier - 2"/>
    <s v="tier - 1"/>
    <s v="R1021"/>
  </r>
  <r>
    <s v="Id1176"/>
    <n v="1964"/>
    <s v="Dec"/>
    <n v="15"/>
    <x v="0"/>
    <n v="9597.6299999999992"/>
    <s v="tier - 3"/>
    <s v="tier - 3"/>
    <s v="R1013"/>
  </r>
  <r>
    <s v="Id1175"/>
    <n v="1972"/>
    <s v="Dec"/>
    <n v="27"/>
    <x v="1"/>
    <n v="9617.66"/>
    <s v="tier - 3"/>
    <s v="tier - 3"/>
    <s v="R1016"/>
  </r>
  <r>
    <s v="Id1174"/>
    <n v="1982"/>
    <s v="Aug"/>
    <n v="29"/>
    <x v="2"/>
    <n v="9619.18"/>
    <s v="tier - 2"/>
    <s v="tier - 1"/>
    <s v="R1025"/>
  </r>
  <r>
    <s v="Id1173"/>
    <n v="1975"/>
    <s v="Oct"/>
    <n v="29"/>
    <x v="2"/>
    <n v="9620.33"/>
    <s v="tier - 3"/>
    <s v="tier - 3"/>
    <s v="R1012"/>
  </r>
  <r>
    <s v="Id1172"/>
    <n v="1970"/>
    <s v="Dec"/>
    <n v="16"/>
    <x v="0"/>
    <n v="9625.92"/>
    <s v="tier - 2"/>
    <s v="tier - 3"/>
    <s v="R1011"/>
  </r>
  <r>
    <s v="Id1171"/>
    <n v="1998"/>
    <s v="Jun"/>
    <n v="23"/>
    <x v="0"/>
    <n v="9628.7900000000009"/>
    <s v="tier - 2"/>
    <s v="tier - 2"/>
    <s v="R1026"/>
  </r>
  <r>
    <s v="Id1170"/>
    <n v="1979"/>
    <s v="Dec"/>
    <n v="19"/>
    <x v="3"/>
    <n v="9630.2999999999993"/>
    <s v="tier - 2"/>
    <s v="tier - 2"/>
    <s v="R1021"/>
  </r>
  <r>
    <s v="Id1169"/>
    <n v="1972"/>
    <s v="Oct"/>
    <n v="23"/>
    <x v="3"/>
    <n v="9630.4"/>
    <s v="tier - 2"/>
    <s v="tier - 2"/>
    <s v="R1011"/>
  </r>
  <r>
    <s v="Id1168"/>
    <n v="1968"/>
    <s v="Jun"/>
    <n v="22"/>
    <x v="0"/>
    <n v="9630.91"/>
    <s v="tier - 3"/>
    <s v="tier - 2"/>
    <s v="R1013"/>
  </r>
  <r>
    <s v="Id1167"/>
    <n v="1970"/>
    <s v="Sep"/>
    <n v="30"/>
    <x v="0"/>
    <n v="9634.5400000000009"/>
    <s v="tier - 2"/>
    <s v="tier - 2"/>
    <s v="R1011"/>
  </r>
  <r>
    <s v="Id1166"/>
    <n v="1971"/>
    <s v="Jul"/>
    <n v="19"/>
    <x v="0"/>
    <n v="9644.25"/>
    <s v="tier - 2"/>
    <s v="tier - 1"/>
    <s v="R1012"/>
  </r>
  <r>
    <s v="Id1165"/>
    <n v="1974"/>
    <s v="Jul"/>
    <n v="8"/>
    <x v="0"/>
    <n v="9653.81"/>
    <s v="tier - 2"/>
    <s v="tier - 2"/>
    <s v="R1011"/>
  </r>
  <r>
    <s v="Id1164"/>
    <n v="1981"/>
    <s v="Aug"/>
    <n v="8"/>
    <x v="1"/>
    <n v="9664.34"/>
    <s v="tier - 2"/>
    <s v="tier - 3"/>
    <s v="R1011"/>
  </r>
  <r>
    <s v="Id1163"/>
    <n v="1966"/>
    <s v="Sep"/>
    <n v="16"/>
    <x v="0"/>
    <n v="9684.2900000000009"/>
    <s v="tier - 3"/>
    <s v="tier - 2"/>
    <s v="R1013"/>
  </r>
  <r>
    <s v="Id1162"/>
    <n v="1964"/>
    <s v="Nov"/>
    <n v="7"/>
    <x v="0"/>
    <n v="9698.42"/>
    <s v="tier - 3"/>
    <s v="tier - 3"/>
    <s v="R1013"/>
  </r>
  <r>
    <s v="Id1161"/>
    <n v="1977"/>
    <s v="Sep"/>
    <n v="19"/>
    <x v="2"/>
    <n v="9704.67"/>
    <s v="tier - 2"/>
    <s v="tier - 3"/>
    <s v="R1024"/>
  </r>
  <r>
    <s v="Id1160"/>
    <n v="1972"/>
    <s v="Jul"/>
    <n v="10"/>
    <x v="0"/>
    <n v="9710.7099999999991"/>
    <s v="tier - 2"/>
    <s v="tier - 1"/>
    <s v="R1021"/>
  </r>
  <r>
    <s v="Id1159"/>
    <n v="1975"/>
    <s v="Jun"/>
    <n v="27"/>
    <x v="3"/>
    <n v="9715.84"/>
    <s v="tier - 2"/>
    <s v="tier - 1"/>
    <s v="R1024"/>
  </r>
  <r>
    <s v="Id1158"/>
    <n v="1970"/>
    <s v="Sep"/>
    <n v="12"/>
    <x v="0"/>
    <n v="9722.77"/>
    <s v="tier - 3"/>
    <s v="tier - 1"/>
    <s v="R1016"/>
  </r>
  <r>
    <s v="Id1157"/>
    <n v="1970"/>
    <s v="Aug"/>
    <n v="18"/>
    <x v="1"/>
    <n v="9724.5300000000007"/>
    <s v="tier - 3"/>
    <s v="tier - 1"/>
    <s v="R1011"/>
  </r>
  <r>
    <s v="Id1156"/>
    <n v="1970"/>
    <s v="Jul"/>
    <n v="4"/>
    <x v="1"/>
    <n v="9748.91"/>
    <s v="tier - 2"/>
    <s v="tier - 1"/>
    <s v="R1013"/>
  </r>
  <r>
    <s v="Id1155"/>
    <n v="2001"/>
    <s v="Jul"/>
    <n v="14"/>
    <x v="0"/>
    <n v="9753.49"/>
    <s v="tier - 2"/>
    <s v="tier - 2"/>
    <s v="R1012"/>
  </r>
  <r>
    <s v="Id1154"/>
    <n v="1965"/>
    <s v="Sep"/>
    <n v="5"/>
    <x v="0"/>
    <n v="9764.08"/>
    <s v="tier - 3"/>
    <s v="tier - 1"/>
    <s v="R1012"/>
  </r>
  <r>
    <s v="Id1153"/>
    <n v="1973"/>
    <s v="Jul"/>
    <n v="7"/>
    <x v="1"/>
    <n v="9778.35"/>
    <s v="tier - 2"/>
    <s v="tier - 2"/>
    <s v="R1024"/>
  </r>
  <r>
    <s v="Id1152"/>
    <n v="1996"/>
    <s v="Aug"/>
    <n v="8"/>
    <x v="0"/>
    <n v="9787.32"/>
    <s v="tier - 2"/>
    <s v="tier - 3"/>
    <s v="R1023"/>
  </r>
  <r>
    <s v="Id1151"/>
    <n v="1977"/>
    <s v="Jun"/>
    <n v="7"/>
    <x v="5"/>
    <n v="9788.8700000000008"/>
    <s v="tier - 3"/>
    <s v="tier - 2"/>
    <s v="R1013"/>
  </r>
  <r>
    <s v="Id1150"/>
    <n v="1973"/>
    <s v="Sep"/>
    <n v="17"/>
    <x v="3"/>
    <n v="9800.89"/>
    <s v="tier - 2"/>
    <s v="tier - 1"/>
    <s v="R1013"/>
  </r>
  <r>
    <s v="Id1149"/>
    <n v="1972"/>
    <s v="Jun"/>
    <n v="28"/>
    <x v="0"/>
    <n v="9819.25"/>
    <s v="tier - 2"/>
    <s v="tier - 2"/>
    <s v="R1021"/>
  </r>
  <r>
    <s v="Id1148"/>
    <n v="1972"/>
    <s v="Sep"/>
    <n v="26"/>
    <x v="0"/>
    <n v="9836.2099999999991"/>
    <s v="tier - 2"/>
    <s v="tier - 3"/>
    <s v="R1021"/>
  </r>
  <r>
    <s v="Id1147"/>
    <n v="1992"/>
    <s v="Aug"/>
    <n v="13"/>
    <x v="0"/>
    <n v="9844.4500000000007"/>
    <s v="tier - 2"/>
    <s v="tier - 1"/>
    <s v="R1012"/>
  </r>
  <r>
    <s v="Id1146"/>
    <n v="1968"/>
    <s v="Nov"/>
    <n v="4"/>
    <x v="0"/>
    <n v="9850.43"/>
    <s v="tier - 3"/>
    <s v="tier - 3"/>
    <s v="R1011"/>
  </r>
  <r>
    <s v="Id1145"/>
    <n v="1971"/>
    <s v="Oct"/>
    <n v="23"/>
    <x v="1"/>
    <n v="9855.1299999999992"/>
    <s v="tier - 2"/>
    <s v="tier - 3"/>
    <s v="R1013"/>
  </r>
  <r>
    <s v="Id1144"/>
    <n v="1971"/>
    <s v="Jul"/>
    <n v="17"/>
    <x v="1"/>
    <n v="9861.0300000000007"/>
    <s v="tier - 2"/>
    <s v="tier - 2"/>
    <s v="R1011"/>
  </r>
  <r>
    <s v="Id1143"/>
    <n v="1969"/>
    <s v="Oct"/>
    <n v="20"/>
    <x v="0"/>
    <n v="9863.4699999999993"/>
    <s v="tier - 3"/>
    <s v="tier - 3"/>
    <s v="R1012"/>
  </r>
  <r>
    <s v="Id1142"/>
    <n v="1971"/>
    <s v="Nov"/>
    <n v="9"/>
    <x v="0"/>
    <n v="9866.2999999999993"/>
    <s v="tier - 2"/>
    <s v="tier - 3"/>
    <s v="R1024"/>
  </r>
  <r>
    <s v="Id1141"/>
    <n v="1969"/>
    <s v="Aug"/>
    <n v="13"/>
    <x v="0"/>
    <n v="9869.81"/>
    <s v="tier - 3"/>
    <s v="tier - 3"/>
    <s v="R1012"/>
  </r>
  <r>
    <s v="Id1140"/>
    <n v="1998"/>
    <s v="Jul"/>
    <n v="6"/>
    <x v="0"/>
    <n v="9870.59"/>
    <s v="tier - 2"/>
    <s v="tier - 2"/>
    <s v="R1023"/>
  </r>
  <r>
    <s v="Id1139"/>
    <n v="1971"/>
    <s v="Dec"/>
    <n v="22"/>
    <x v="1"/>
    <n v="9872.7000000000007"/>
    <s v="tier - 2"/>
    <s v="tier - 2"/>
    <s v="R1011"/>
  </r>
  <r>
    <s v="Id1138"/>
    <n v="1971"/>
    <s v="Jul"/>
    <n v="3"/>
    <x v="0"/>
    <n v="9875.68"/>
    <s v="tier - 2"/>
    <s v="tier - 3"/>
    <s v="R1024"/>
  </r>
  <r>
    <s v="Id1137"/>
    <n v="1971"/>
    <s v="Oct"/>
    <n v="3"/>
    <x v="1"/>
    <n v="9877.61"/>
    <s v="tier - 2"/>
    <s v="tier - 1"/>
    <s v="R1013"/>
  </r>
  <r>
    <s v="Id1136"/>
    <n v="1971"/>
    <s v="Nov"/>
    <n v="8"/>
    <x v="1"/>
    <n v="9880.07"/>
    <s v="tier - 2"/>
    <s v="tier - 3"/>
    <s v="R1011"/>
  </r>
  <r>
    <s v="Id1135"/>
    <n v="1966"/>
    <s v="Nov"/>
    <n v="5"/>
    <x v="0"/>
    <n v="9890.23"/>
    <s v="tier - 3"/>
    <s v="tier - 3"/>
    <s v="R1013"/>
  </r>
  <r>
    <s v="Id1134"/>
    <n v="1996"/>
    <s v="Jul"/>
    <n v="8"/>
    <x v="0"/>
    <n v="9894.69"/>
    <s v="tier - 2"/>
    <s v="tier - 3"/>
    <s v="R1012"/>
  </r>
  <r>
    <s v="Id1133"/>
    <n v="1962"/>
    <s v="Aug"/>
    <n v="17"/>
    <x v="0"/>
    <n v="9907.83"/>
    <s v="tier - 3"/>
    <s v="tier - 2"/>
    <s v="R1013"/>
  </r>
  <r>
    <s v="Id1132"/>
    <n v="1972"/>
    <s v="Sep"/>
    <n v="14"/>
    <x v="1"/>
    <n v="9910.36"/>
    <s v="tier - 2"/>
    <s v="tier - 3"/>
    <s v="R1012"/>
  </r>
  <r>
    <s v="Id1131"/>
    <n v="1985"/>
    <s v="Aug"/>
    <n v="19"/>
    <x v="2"/>
    <n v="9930.64"/>
    <s v="tier - 2"/>
    <s v="tier - 3"/>
    <s v="R1025"/>
  </r>
  <r>
    <s v="Id1130"/>
    <n v="1983"/>
    <s v="Dec"/>
    <n v="3"/>
    <x v="2"/>
    <n v="9931.9599999999991"/>
    <s v="tier - 2"/>
    <s v="tier - 2"/>
    <s v="R1012"/>
  </r>
  <r>
    <s v="Id1129"/>
    <n v="1964"/>
    <s v="Sep"/>
    <n v="11"/>
    <x v="0"/>
    <n v="9933.44"/>
    <s v="tier - 3"/>
    <s v="tier - 3"/>
    <s v="R1013"/>
  </r>
  <r>
    <s v="Id1128"/>
    <n v="1971"/>
    <s v="Dec"/>
    <n v="26"/>
    <x v="1"/>
    <n v="9957.7199999999993"/>
    <s v="tier - 2"/>
    <s v="tier - 3"/>
    <s v="R1018"/>
  </r>
  <r>
    <s v="Id1127"/>
    <n v="1971"/>
    <s v="Oct"/>
    <n v="6"/>
    <x v="1"/>
    <n v="9964.06"/>
    <s v="tier - 2"/>
    <s v="tier - 2"/>
    <s v="R1019"/>
  </r>
  <r>
    <s v="Id1126"/>
    <n v="1970"/>
    <s v="Aug"/>
    <n v="11"/>
    <x v="0"/>
    <n v="9991.0400000000009"/>
    <s v="tier - 2"/>
    <s v="tier - 3"/>
    <s v="R1012"/>
  </r>
  <r>
    <s v="Id1125"/>
    <n v="1988"/>
    <s v="Jul"/>
    <n v="3"/>
    <x v="2"/>
    <n v="10011.44"/>
    <s v="tier - 3"/>
    <s v="tier - 3"/>
    <s v="R1026"/>
  </r>
  <r>
    <s v="Id1124"/>
    <n v="1979"/>
    <s v="Dec"/>
    <n v="28"/>
    <x v="3"/>
    <n v="10027.15"/>
    <s v="tier - 3"/>
    <s v="tier - 1"/>
    <s v="R1021"/>
  </r>
  <r>
    <s v="Id1123"/>
    <n v="1974"/>
    <s v="Aug"/>
    <n v="30"/>
    <x v="3"/>
    <n v="10043.25"/>
    <s v="tier - 3"/>
    <s v="tier - 2"/>
    <s v="R1024"/>
  </r>
  <r>
    <s v="Id1122"/>
    <n v="1969"/>
    <s v="Aug"/>
    <n v="22"/>
    <x v="1"/>
    <n v="10065.41"/>
    <s v="tier - 3"/>
    <s v="tier - 2"/>
    <s v="R1011"/>
  </r>
  <r>
    <s v="Id1121"/>
    <n v="1969"/>
    <s v="Oct"/>
    <n v="27"/>
    <x v="0"/>
    <n v="10072.06"/>
    <s v="tier - 3"/>
    <s v="tier - 1"/>
    <s v="R1017"/>
  </r>
  <r>
    <s v="Id1120"/>
    <n v="1969"/>
    <s v="Jul"/>
    <n v="3"/>
    <x v="1"/>
    <n v="10085.85"/>
    <s v="tier - 3"/>
    <s v="tier - 3"/>
    <s v="R1011"/>
  </r>
  <r>
    <s v="Id1119"/>
    <n v="1976"/>
    <s v="Dec"/>
    <n v="19"/>
    <x v="5"/>
    <n v="10096.969999999999"/>
    <s v="tier - 3"/>
    <s v="tier - 2"/>
    <s v="R1011"/>
  </r>
  <r>
    <s v="Id1118"/>
    <n v="1972"/>
    <s v="Oct"/>
    <n v="19"/>
    <x v="1"/>
    <n v="10106.129999999999"/>
    <s v="tier - 3"/>
    <s v="tier - 1"/>
    <s v="R1024"/>
  </r>
  <r>
    <s v="Id1117"/>
    <n v="1972"/>
    <s v="Aug"/>
    <n v="8"/>
    <x v="3"/>
    <n v="10107.219999999999"/>
    <s v="tier - 3"/>
    <s v="tier - 1"/>
    <s v="R1013"/>
  </r>
  <r>
    <s v="Id1116"/>
    <n v="1975"/>
    <s v="Jul"/>
    <n v="2"/>
    <x v="2"/>
    <n v="10115.01"/>
    <s v="tier - 3"/>
    <s v="tier - 3"/>
    <s v="R1012"/>
  </r>
  <r>
    <s v="Id1115"/>
    <n v="1972"/>
    <s v="Nov"/>
    <n v="16"/>
    <x v="3"/>
    <n v="10118.42"/>
    <s v="tier - 3"/>
    <s v="tier - 3"/>
    <s v="R1011"/>
  </r>
  <r>
    <s v="Id1114"/>
    <n v="1997"/>
    <s v="Sep"/>
    <n v="5"/>
    <x v="0"/>
    <n v="10139.84"/>
    <s v="tier - 3"/>
    <s v="tier - 2"/>
    <s v="R1012"/>
  </r>
  <r>
    <s v="Id1113"/>
    <n v="1974"/>
    <s v="Dec"/>
    <n v="30"/>
    <x v="2"/>
    <n v="10141.14"/>
    <s v="tier - 3"/>
    <s v="tier - 1"/>
    <s v="R1016"/>
  </r>
  <r>
    <s v="Id1112"/>
    <n v="1981"/>
    <s v="Jun"/>
    <n v="12"/>
    <x v="1"/>
    <n v="10146.129999999999"/>
    <s v="tier - 3"/>
    <s v="tier - 1"/>
    <s v="R1025"/>
  </r>
  <r>
    <s v="Id1111"/>
    <n v="1973"/>
    <s v="Oct"/>
    <n v="13"/>
    <x v="3"/>
    <n v="10156.780000000001"/>
    <s v="tier - 3"/>
    <s v="tier - 2"/>
    <s v="R1012"/>
  </r>
  <r>
    <s v="Id1110"/>
    <n v="1972"/>
    <s v="Jul"/>
    <n v="10"/>
    <x v="0"/>
    <n v="10160.870000000001"/>
    <s v="tier - 3"/>
    <s v="tier - 3"/>
    <s v="R1025"/>
  </r>
  <r>
    <s v="Id1109"/>
    <n v="1985"/>
    <s v="Oct"/>
    <n v="16"/>
    <x v="2"/>
    <n v="10191.82"/>
    <s v="tier - 3"/>
    <s v="tier - 2"/>
    <s v="R1026"/>
  </r>
  <r>
    <s v="Id1108"/>
    <n v="1970"/>
    <s v="Dec"/>
    <n v="24"/>
    <x v="0"/>
    <n v="10197.77"/>
    <s v="tier - 3"/>
    <s v="tier - 1"/>
    <s v="R1024"/>
  </r>
  <r>
    <s v="Id1107"/>
    <n v="1967"/>
    <s v="Sep"/>
    <n v="26"/>
    <x v="0"/>
    <n v="10214.64"/>
    <s v="tier - 3"/>
    <s v="tier - 2"/>
    <s v="R1011"/>
  </r>
  <r>
    <s v="Id1106"/>
    <n v="1967"/>
    <s v="Jun"/>
    <n v="28"/>
    <x v="0"/>
    <n v="10226.280000000001"/>
    <s v="tier - 3"/>
    <s v="tier - 3"/>
    <s v="R1013"/>
  </r>
  <r>
    <s v="Id1105"/>
    <n v="1968"/>
    <s v="Sep"/>
    <n v="23"/>
    <x v="0"/>
    <n v="10231.5"/>
    <s v="tier - 3"/>
    <s v="tier - 1"/>
    <s v="R1012"/>
  </r>
  <r>
    <s v="Id1104"/>
    <n v="1975"/>
    <s v="Aug"/>
    <n v="15"/>
    <x v="1"/>
    <n v="10259.129999999999"/>
    <s v="tier - 3"/>
    <s v="tier - 2"/>
    <s v="R1011"/>
  </r>
  <r>
    <s v="Id1103"/>
    <n v="1973"/>
    <s v="Sep"/>
    <n v="5"/>
    <x v="2"/>
    <n v="10264.44"/>
    <s v="tier - 3"/>
    <s v="tier - 2"/>
    <s v="R1012"/>
  </r>
  <r>
    <s v="Id1102"/>
    <n v="1973"/>
    <s v="Nov"/>
    <n v="27"/>
    <x v="2"/>
    <n v="10269.459999999999"/>
    <s v="tier - 3"/>
    <s v="tier - 3"/>
    <s v="R1012"/>
  </r>
  <r>
    <s v="Id1101"/>
    <n v="1970"/>
    <s v="Jun"/>
    <n v="21"/>
    <x v="0"/>
    <n v="10274.33"/>
    <s v="tier - 3"/>
    <s v="tier - 1"/>
    <s v="R1024"/>
  </r>
  <r>
    <s v="Id1100"/>
    <n v="1988"/>
    <s v="Sep"/>
    <n v="14"/>
    <x v="2"/>
    <n v="10276.99"/>
    <s v="tier - 3"/>
    <s v="tier - 1"/>
    <s v="R1021"/>
  </r>
  <r>
    <s v="Id1099"/>
    <n v="1963"/>
    <s v="Sep"/>
    <n v="24"/>
    <x v="0"/>
    <n v="10308.040000000001"/>
    <s v="tier - 3"/>
    <s v="tier - 1"/>
    <s v="R1013"/>
  </r>
  <r>
    <s v="Id1098"/>
    <n v="1962"/>
    <s v="Jul"/>
    <n v="12"/>
    <x v="0"/>
    <n v="10310.780000000001"/>
    <s v="tier - 3"/>
    <s v="tier - 3"/>
    <s v="R1012"/>
  </r>
  <r>
    <s v="Id1097"/>
    <n v="1991"/>
    <s v="Nov"/>
    <n v="17"/>
    <x v="2"/>
    <n v="10315.91"/>
    <s v="tier - 3"/>
    <s v="tier - 2"/>
    <s v="R1012"/>
  </r>
  <r>
    <s v="Id1096"/>
    <n v="1991"/>
    <s v="Aug"/>
    <n v="21"/>
    <x v="2"/>
    <n v="10322.9"/>
    <s v="tier - 3"/>
    <s v="tier - 1"/>
    <s v="R1026"/>
  </r>
  <r>
    <s v="Id1095"/>
    <n v="1970"/>
    <s v="Dec"/>
    <n v="1"/>
    <x v="3"/>
    <n v="10325.209999999999"/>
    <s v="tier - 3"/>
    <s v="tier - 3"/>
    <s v="R1011"/>
  </r>
  <r>
    <s v="Id1094"/>
    <n v="1982"/>
    <s v="Jul"/>
    <n v="21"/>
    <x v="2"/>
    <n v="10329.06"/>
    <s v="tier - 3"/>
    <s v="tier - 1"/>
    <s v="R1021"/>
  </r>
  <r>
    <s v="Id1093"/>
    <n v="1968"/>
    <s v="Jul"/>
    <n v="19"/>
    <x v="0"/>
    <n v="10338.93"/>
    <s v="tier - 3"/>
    <s v="tier - 1"/>
    <s v="R1013"/>
  </r>
  <r>
    <s v="Id1092"/>
    <n v="1973"/>
    <s v="Aug"/>
    <n v="8"/>
    <x v="0"/>
    <n v="10345.93"/>
    <s v="tier - 3"/>
    <s v="tier - 2"/>
    <s v="R1021"/>
  </r>
  <r>
    <s v="Id1091"/>
    <n v="1974"/>
    <s v="Sep"/>
    <n v="29"/>
    <x v="0"/>
    <n v="10352.48"/>
    <s v="tier - 3"/>
    <s v="tier - 1"/>
    <s v="R1012"/>
  </r>
  <r>
    <s v="Id1090"/>
    <n v="1969"/>
    <s v="Jun"/>
    <n v="17"/>
    <x v="0"/>
    <n v="10355.64"/>
    <s v="tier - 3"/>
    <s v="tier - 1"/>
    <s v="R1012"/>
  </r>
  <r>
    <s v="Id1089"/>
    <n v="1971"/>
    <s v="Sep"/>
    <n v="6"/>
    <x v="0"/>
    <n v="10356.67"/>
    <s v="tier - 3"/>
    <s v="tier - 1"/>
    <s v="R1025"/>
  </r>
  <r>
    <s v="Id1088"/>
    <n v="1973"/>
    <s v="Sep"/>
    <n v="29"/>
    <x v="3"/>
    <n v="10370.91"/>
    <s v="tier - 3"/>
    <s v="tier - 3"/>
    <s v="R1024"/>
  </r>
  <r>
    <s v="Id1087"/>
    <n v="1973"/>
    <s v="Sep"/>
    <n v="19"/>
    <x v="2"/>
    <n v="10381.48"/>
    <s v="tier - 3"/>
    <s v="tier - 3"/>
    <s v="R1013"/>
  </r>
  <r>
    <s v="Id1086"/>
    <n v="1969"/>
    <s v="Jul"/>
    <n v="7"/>
    <x v="0"/>
    <n v="10403.27"/>
    <s v="tier - 3"/>
    <s v="tier - 2"/>
    <s v="R1020"/>
  </r>
  <r>
    <s v="Id1085"/>
    <n v="1975"/>
    <s v="Jun"/>
    <n v="5"/>
    <x v="4"/>
    <n v="10407.09"/>
    <s v="tier - 3"/>
    <s v="tier - 1"/>
    <s v="R1015"/>
  </r>
  <r>
    <s v="Id1084"/>
    <n v="1980"/>
    <s v="Oct"/>
    <n v="24"/>
    <x v="3"/>
    <n v="10407.98"/>
    <s v="tier - 3"/>
    <s v="tier - 1"/>
    <s v="R1021"/>
  </r>
  <r>
    <s v="Id1083"/>
    <n v="1973"/>
    <s v="Oct"/>
    <n v="11"/>
    <x v="0"/>
    <n v="10419.59"/>
    <s v="tier - 3"/>
    <s v="tier - 2"/>
    <s v="R1025"/>
  </r>
  <r>
    <s v="Id1082"/>
    <n v="1979"/>
    <s v="Nov"/>
    <n v="25"/>
    <x v="3"/>
    <n v="10419.65"/>
    <s v="tier - 3"/>
    <s v="tier - 2"/>
    <s v="R1025"/>
  </r>
  <r>
    <s v="Id1081"/>
    <n v="1968"/>
    <s v="Dec"/>
    <n v="27"/>
    <x v="0"/>
    <n v="10422.92"/>
    <s v="tier - 3"/>
    <s v="tier - 1"/>
    <s v="R1017"/>
  </r>
  <r>
    <s v="Id1080"/>
    <n v="1968"/>
    <s v="Aug"/>
    <n v="23"/>
    <x v="0"/>
    <n v="10435.07"/>
    <s v="tier - 3"/>
    <s v="tier - 1"/>
    <s v="R1016"/>
  </r>
  <r>
    <s v="Id1079"/>
    <n v="1968"/>
    <s v="Aug"/>
    <n v="29"/>
    <x v="1"/>
    <n v="10436.1"/>
    <s v="tier - 3"/>
    <s v="tier - 3"/>
    <s v="R1011"/>
  </r>
  <r>
    <s v="Id1078"/>
    <n v="1968"/>
    <s v="Nov"/>
    <n v="8"/>
    <x v="1"/>
    <n v="10450.549999999999"/>
    <s v="tier - 3"/>
    <s v="tier - 1"/>
    <s v="R1011"/>
  </r>
  <r>
    <s v="Id1077"/>
    <n v="1964"/>
    <s v="Oct"/>
    <n v="14"/>
    <x v="0"/>
    <n v="10455.1"/>
    <s v="tier - 3"/>
    <s v="tier - 1"/>
    <s v="R1012"/>
  </r>
  <r>
    <s v="Id1076"/>
    <n v="1976"/>
    <s v="Aug"/>
    <n v="3"/>
    <x v="3"/>
    <n v="10455.14"/>
    <s v="tier - 3"/>
    <s v="tier - 2"/>
    <s v="R1021"/>
  </r>
  <r>
    <s v="Id1075"/>
    <n v="1964"/>
    <s v="Jul"/>
    <n v="27"/>
    <x v="0"/>
    <n v="10459.19"/>
    <s v="tier - 3"/>
    <s v="tier - 1"/>
    <s v="R1013"/>
  </r>
  <r>
    <s v="Id1074"/>
    <n v="1969"/>
    <s v="Sep"/>
    <n v="22"/>
    <x v="1"/>
    <n v="10461.98"/>
    <s v="tier - 3"/>
    <s v="tier - 1"/>
    <s v="R1012"/>
  </r>
  <r>
    <s v="Id1073"/>
    <n v="1987"/>
    <s v="Jun"/>
    <n v="28"/>
    <x v="2"/>
    <n v="10464.83"/>
    <s v="tier - 3"/>
    <s v="tier - 1"/>
    <s v="R1012"/>
  </r>
  <r>
    <s v="Id1072"/>
    <n v="1978"/>
    <s v="Aug"/>
    <n v="21"/>
    <x v="3"/>
    <n v="10486.55"/>
    <s v="tier - 3"/>
    <s v="tier - 3"/>
    <s v="R1025"/>
  </r>
  <r>
    <s v="Id1071"/>
    <n v="1972"/>
    <s v="Oct"/>
    <n v="19"/>
    <x v="3"/>
    <n v="10493.95"/>
    <s v="tier - 3"/>
    <s v="tier - 1"/>
    <s v="R1012"/>
  </r>
  <r>
    <s v="Id1070"/>
    <n v="1977"/>
    <s v="Oct"/>
    <n v="25"/>
    <x v="3"/>
    <n v="10495.6"/>
    <s v="tier - 3"/>
    <s v="tier - 1"/>
    <s v="R1012"/>
  </r>
  <r>
    <s v="Id1069"/>
    <n v="1971"/>
    <s v="Sep"/>
    <n v="26"/>
    <x v="0"/>
    <n v="10546.48"/>
    <s v="tier - 3"/>
    <s v="tier - 3"/>
    <s v="R1011"/>
  </r>
  <r>
    <s v="Id1068"/>
    <n v="1971"/>
    <s v="Jun"/>
    <n v="29"/>
    <x v="2"/>
    <n v="10560.49"/>
    <s v="tier - 3"/>
    <s v="tier - 2"/>
    <s v="R1013"/>
  </r>
  <r>
    <s v="Id1067"/>
    <n v="1969"/>
    <s v="Jul"/>
    <n v="17"/>
    <x v="0"/>
    <n v="10564.88"/>
    <s v="tier - 3"/>
    <s v="tier - 1"/>
    <s v="R1024"/>
  </r>
  <r>
    <s v="Id1066"/>
    <n v="1966"/>
    <s v="Dec"/>
    <n v="11"/>
    <x v="0"/>
    <n v="10577.09"/>
    <s v="tier - 3"/>
    <s v="tier - 3"/>
    <s v="R1011"/>
  </r>
  <r>
    <s v="Id1065"/>
    <n v="1969"/>
    <s v="Dec"/>
    <n v="25"/>
    <x v="1"/>
    <n v="10579.71"/>
    <s v="tier - 3"/>
    <s v="tier - 3"/>
    <s v="R1013"/>
  </r>
  <r>
    <s v="Id1064"/>
    <n v="1966"/>
    <s v="Nov"/>
    <n v="3"/>
    <x v="0"/>
    <n v="10594.23"/>
    <s v="tier - 3"/>
    <s v="tier - 3"/>
    <s v="R1013"/>
  </r>
  <r>
    <s v="Id1063"/>
    <n v="1967"/>
    <s v="Nov"/>
    <n v="29"/>
    <x v="0"/>
    <n v="10594.5"/>
    <s v="tier - 3"/>
    <s v="tier - 1"/>
    <s v="R1012"/>
  </r>
  <r>
    <s v="Id1062"/>
    <n v="1972"/>
    <s v="Dec"/>
    <n v="14"/>
    <x v="2"/>
    <n v="10600.55"/>
    <s v="tier - 3"/>
    <s v="tier - 1"/>
    <s v="R1012"/>
  </r>
  <r>
    <s v="Id1061"/>
    <n v="1966"/>
    <s v="Jul"/>
    <n v="20"/>
    <x v="0"/>
    <n v="10601.41"/>
    <s v="tier - 3"/>
    <s v="tier - 2"/>
    <s v="R1011"/>
  </r>
  <r>
    <s v="Id1060"/>
    <n v="1967"/>
    <s v="Jun"/>
    <n v="23"/>
    <x v="0"/>
    <n v="10601.63"/>
    <s v="tier - 3"/>
    <s v="tier - 2"/>
    <s v="R1012"/>
  </r>
  <r>
    <s v="Id1059"/>
    <n v="1966"/>
    <s v="Jul"/>
    <n v="2"/>
    <x v="0"/>
    <n v="10602.39"/>
    <s v="tier - 3"/>
    <s v="tier - 3"/>
    <s v="R1011"/>
  </r>
  <r>
    <s v="Id1058"/>
    <n v="1965"/>
    <s v="Jun"/>
    <n v="27"/>
    <x v="0"/>
    <n v="10608.67"/>
    <s v="tier - 3"/>
    <s v="tier - 3"/>
    <s v="R1012"/>
  </r>
  <r>
    <s v="Id1057"/>
    <n v="1992"/>
    <s v="Jul"/>
    <n v="23"/>
    <x v="0"/>
    <n v="10617.04"/>
    <s v="tier - 3"/>
    <s v="tier - 3"/>
    <s v="R1026"/>
  </r>
  <r>
    <s v="Id1056"/>
    <n v="1990"/>
    <s v="Jul"/>
    <n v="6"/>
    <x v="2"/>
    <n v="10620.26"/>
    <s v="tier - 3"/>
    <s v="tier - 3"/>
    <s v="R1012"/>
  </r>
  <r>
    <s v="Id1055"/>
    <n v="1964"/>
    <s v="Aug"/>
    <n v="8"/>
    <x v="0"/>
    <n v="10627.81"/>
    <s v="tier - 3"/>
    <s v="tier - 3"/>
    <s v="R1013"/>
  </r>
  <r>
    <s v="Id1054"/>
    <n v="1976"/>
    <s v="Nov"/>
    <n v="22"/>
    <x v="3"/>
    <n v="10665.44"/>
    <s v="tier - 3"/>
    <s v="tier - 2"/>
    <s v="R1021"/>
  </r>
  <r>
    <s v="Id1053"/>
    <n v="1962"/>
    <s v="Sep"/>
    <n v="7"/>
    <x v="0"/>
    <n v="10676.83"/>
    <s v="tier - 3"/>
    <s v="tier - 3"/>
    <s v="R1013"/>
  </r>
  <r>
    <s v="Id1052"/>
    <n v="1977"/>
    <s v="Aug"/>
    <n v="2"/>
    <x v="3"/>
    <n v="10690.11"/>
    <s v="tier - 3"/>
    <s v="tier - 2"/>
    <s v="R1021"/>
  </r>
  <r>
    <s v="Id1051"/>
    <n v="1976"/>
    <s v="Sep"/>
    <n v="30"/>
    <x v="3"/>
    <n v="10698.38"/>
    <s v="tier - 3"/>
    <s v="tier - 1"/>
    <s v="R1025"/>
  </r>
  <r>
    <s v="Id1050"/>
    <n v="1972"/>
    <s v="Oct"/>
    <n v="24"/>
    <x v="2"/>
    <n v="10702.64"/>
    <s v="tier - 3"/>
    <s v="tier - 3"/>
    <s v="R1013"/>
  </r>
  <r>
    <s v="Id1049"/>
    <n v="1967"/>
    <s v="Jul"/>
    <n v="30"/>
    <x v="0"/>
    <n v="10704.47"/>
    <s v="tier - 3"/>
    <s v="tier - 2"/>
    <s v="R1011"/>
  </r>
  <r>
    <s v="Id1048"/>
    <n v="1967"/>
    <s v="Oct"/>
    <n v="5"/>
    <x v="0"/>
    <n v="10713.64"/>
    <s v="tier - 3"/>
    <s v="tier - 3"/>
    <s v="R1011"/>
  </r>
  <r>
    <s v="Id1047"/>
    <n v="1992"/>
    <s v="Jun"/>
    <n v="25"/>
    <x v="0"/>
    <n v="10719.57"/>
    <s v="tier - 3"/>
    <s v="tier - 1"/>
    <s v="R1012"/>
  </r>
  <r>
    <s v="Id1046"/>
    <n v="1974"/>
    <s v="Dec"/>
    <n v="9"/>
    <x v="4"/>
    <n v="10736.87"/>
    <s v="tier - 3"/>
    <s v="tier - 1"/>
    <s v="R1016"/>
  </r>
  <r>
    <s v="Id1045"/>
    <n v="1986"/>
    <s v="Aug"/>
    <n v="29"/>
    <x v="2"/>
    <n v="10749.02"/>
    <s v="tier - 3"/>
    <s v="tier - 1"/>
    <s v="R1026"/>
  </r>
  <r>
    <s v="Id1044"/>
    <n v="1989"/>
    <s v="Nov"/>
    <n v="25"/>
    <x v="2"/>
    <n v="10769.75"/>
    <s v="tier - 3"/>
    <s v="tier - 2"/>
    <s v="R1022"/>
  </r>
  <r>
    <s v="Id1043"/>
    <n v="1967"/>
    <s v="Nov"/>
    <n v="11"/>
    <x v="1"/>
    <n v="10791.96"/>
    <s v="tier - 3"/>
    <s v="tier - 2"/>
    <s v="R1011"/>
  </r>
  <r>
    <s v="Id1042"/>
    <n v="1999"/>
    <s v="Dec"/>
    <n v="24"/>
    <x v="0"/>
    <n v="10795.94"/>
    <s v="tier - 3"/>
    <s v="tier - 1"/>
    <s v="R1011"/>
  </r>
  <r>
    <s v="Id1041"/>
    <n v="1967"/>
    <s v="Oct"/>
    <n v="23"/>
    <x v="0"/>
    <n v="10796.35"/>
    <s v="tier - 3"/>
    <s v="tier - 1"/>
    <s v="R1019"/>
  </r>
  <r>
    <s v="Id1040"/>
    <n v="1970"/>
    <s v="Oct"/>
    <n v="28"/>
    <x v="1"/>
    <n v="10797.34"/>
    <s v="tier - 3"/>
    <s v="tier - 2"/>
    <s v="R1023"/>
  </r>
  <r>
    <s v="Id1039"/>
    <n v="1970"/>
    <s v="Dec"/>
    <n v="18"/>
    <x v="3"/>
    <n v="10806.84"/>
    <s v="tier - 3"/>
    <s v="tier - 2"/>
    <s v="R1011"/>
  </r>
  <r>
    <s v="Id1038"/>
    <n v="1967"/>
    <s v="Oct"/>
    <n v="2"/>
    <x v="1"/>
    <n v="10807.49"/>
    <s v="tier - 3"/>
    <s v="tier - 2"/>
    <s v="R1013"/>
  </r>
  <r>
    <s v="Id1037"/>
    <n v="1968"/>
    <s v="Jul"/>
    <n v="28"/>
    <x v="1"/>
    <n v="10825.25"/>
    <s v="tier - 3"/>
    <s v="tier - 3"/>
    <s v="R1012"/>
  </r>
  <r>
    <s v="Id1036"/>
    <n v="1971"/>
    <s v="Dec"/>
    <n v="20"/>
    <x v="3"/>
    <n v="10848.13"/>
    <s v="tier - 3"/>
    <s v="tier - 3"/>
    <s v="R1012"/>
  </r>
  <r>
    <s v="Id1035"/>
    <n v="1994"/>
    <s v="Sep"/>
    <n v="6"/>
    <x v="0"/>
    <n v="10886.66"/>
    <s v="tier - 3"/>
    <s v="tier - 3"/>
    <s v="R1012"/>
  </r>
  <r>
    <s v="Id1034"/>
    <n v="1968"/>
    <s v="Nov"/>
    <n v="13"/>
    <x v="0"/>
    <n v="10923.93"/>
    <s v="tier - 3"/>
    <s v="tier - 1"/>
    <s v="R1024"/>
  </r>
  <r>
    <s v="Id1033"/>
    <n v="1968"/>
    <s v="Nov"/>
    <n v="12"/>
    <x v="1"/>
    <n v="10928.85"/>
    <s v="tier - 3"/>
    <s v="tier - 3"/>
    <s v="R1013"/>
  </r>
  <r>
    <s v="Id1032"/>
    <n v="1969"/>
    <s v="Nov"/>
    <n v="10"/>
    <x v="1"/>
    <n v="10942.13"/>
    <s v="tier - 3"/>
    <s v="tier - 3"/>
    <s v="R1012"/>
  </r>
  <r>
    <s v="Id1031"/>
    <n v="1965"/>
    <s v="Dec"/>
    <n v="4"/>
    <x v="0"/>
    <n v="10959.33"/>
    <s v="tier - 3"/>
    <s v="tier - 3"/>
    <s v="R1011"/>
  </r>
  <r>
    <s v="Id1030"/>
    <n v="1969"/>
    <s v="Aug"/>
    <n v="14"/>
    <x v="1"/>
    <n v="10959.69"/>
    <s v="tier - 3"/>
    <s v="tier - 3"/>
    <s v="R1012"/>
  </r>
  <r>
    <s v="Id1029"/>
    <n v="1965"/>
    <s v="Jun"/>
    <n v="19"/>
    <x v="0"/>
    <n v="10965.45"/>
    <s v="tier - 3"/>
    <s v="tier - 2"/>
    <s v="R1011"/>
  </r>
  <r>
    <s v="Id1028"/>
    <n v="1966"/>
    <s v="Jul"/>
    <n v="9"/>
    <x v="0"/>
    <n v="10976.25"/>
    <s v="tier - 3"/>
    <s v="tier - 2"/>
    <s v="R1012"/>
  </r>
  <r>
    <s v="Id1027"/>
    <n v="1973"/>
    <s v="Oct"/>
    <n v="21"/>
    <x v="4"/>
    <n v="10977.21"/>
    <s v="tier - 3"/>
    <s v="tier - 1"/>
    <s v="R1013"/>
  </r>
  <r>
    <s v="Id1026"/>
    <n v="1965"/>
    <s v="Dec"/>
    <n v="18"/>
    <x v="0"/>
    <n v="10982.5"/>
    <s v="tier - 3"/>
    <s v="tier - 3"/>
    <s v="R1013"/>
  </r>
  <r>
    <s v="Id1025"/>
    <n v="2000"/>
    <s v="Sep"/>
    <n v="17"/>
    <x v="0"/>
    <n v="10991.58"/>
    <s v="tier - 3"/>
    <s v="tier - 3"/>
    <s v="R1012"/>
  </r>
  <r>
    <s v="Id1024"/>
    <n v="1968"/>
    <s v="Oct"/>
    <n v="24"/>
    <x v="3"/>
    <n v="11013.71"/>
    <s v="tier - 3"/>
    <s v="tier - 1"/>
    <s v="R1013"/>
  </r>
  <r>
    <s v="Id1023"/>
    <n v="1974"/>
    <s v="Dec"/>
    <n v="15"/>
    <x v="4"/>
    <n v="11015.17"/>
    <s v="tier - 3"/>
    <s v="tier - 1"/>
    <s v="R1012"/>
  </r>
  <r>
    <s v="Id1022"/>
    <n v="1991"/>
    <s v="Jun"/>
    <n v="26"/>
    <x v="2"/>
    <n v="11018.05"/>
    <s v="tier - 3"/>
    <s v="tier - 2"/>
    <s v="R1012"/>
  </r>
  <r>
    <s v="Id1021"/>
    <n v="1996"/>
    <s v="Jul"/>
    <n v="21"/>
    <x v="0"/>
    <n v="11028.56"/>
    <s v="tier - 3"/>
    <s v="tier - 3"/>
    <s v="R1012"/>
  </r>
  <r>
    <s v="Id1020"/>
    <n v="1974"/>
    <s v="Dec"/>
    <n v="10"/>
    <x v="4"/>
    <n v="11033.66"/>
    <s v="tier - 3"/>
    <s v="tier - 3"/>
    <s v="R1012"/>
  </r>
  <r>
    <s v="Id1019"/>
    <n v="1989"/>
    <s v="Oct"/>
    <n v="25"/>
    <x v="2"/>
    <n v="11037.51"/>
    <s v="tier - 3"/>
    <s v="tier - 1"/>
    <s v="R1012"/>
  </r>
  <r>
    <s v="Id1018"/>
    <n v="1974"/>
    <s v="Aug"/>
    <n v="30"/>
    <x v="0"/>
    <n v="11037.85"/>
    <s v="tier - 3"/>
    <s v="tier - 2"/>
    <s v="R1025"/>
  </r>
  <r>
    <s v="Id1017"/>
    <n v="2001"/>
    <s v="Dec"/>
    <n v="17"/>
    <x v="0"/>
    <n v="11046.02"/>
    <s v="tier - 3"/>
    <s v="tier - 1"/>
    <s v="R1026"/>
  </r>
  <r>
    <s v="Id1016"/>
    <n v="2000"/>
    <s v="Sep"/>
    <n v="18"/>
    <x v="0"/>
    <n v="11068.7"/>
    <s v="tier - 3"/>
    <s v="tier - 1"/>
    <s v="R1011"/>
  </r>
  <r>
    <s v="Id1015"/>
    <n v="1971"/>
    <s v="Nov"/>
    <n v="9"/>
    <x v="0"/>
    <n v="11068.77"/>
    <s v="tier - 3"/>
    <s v="tier - 2"/>
    <s v="R1012"/>
  </r>
  <r>
    <s v="Id1014"/>
    <n v="1966"/>
    <s v="Nov"/>
    <n v="7"/>
    <x v="0"/>
    <n v="11070.54"/>
    <s v="tier - 3"/>
    <s v="tier - 3"/>
    <s v="R1011"/>
  </r>
  <r>
    <s v="Id1013"/>
    <n v="1966"/>
    <s v="Nov"/>
    <n v="20"/>
    <x v="0"/>
    <n v="11073.18"/>
    <s v="tier - 3"/>
    <s v="tier - 3"/>
    <s v="R1011"/>
  </r>
  <r>
    <s v="Id1012"/>
    <n v="1967"/>
    <s v="Sep"/>
    <n v="4"/>
    <x v="0"/>
    <n v="11082.58"/>
    <s v="tier - 3"/>
    <s v="tier - 2"/>
    <s v="R1012"/>
  </r>
  <r>
    <s v="Id1011"/>
    <n v="1972"/>
    <s v="Oct"/>
    <n v="7"/>
    <x v="2"/>
    <n v="11085.59"/>
    <s v="tier - 3"/>
    <s v="tier - 2"/>
    <s v="R1012"/>
  </r>
  <r>
    <s v="Id1010"/>
    <n v="1966"/>
    <s v="Sep"/>
    <n v="9"/>
    <x v="0"/>
    <n v="11090.72"/>
    <s v="tier - 3"/>
    <s v="tier - 1"/>
    <s v="R1013"/>
  </r>
  <r>
    <s v="Id1009"/>
    <n v="1966"/>
    <s v="Jul"/>
    <n v="5"/>
    <x v="0"/>
    <n v="11093.62"/>
    <s v="tier - 3"/>
    <s v="tier - 1"/>
    <s v="R1013"/>
  </r>
  <r>
    <s v="Id1008"/>
    <n v="1980"/>
    <s v="Aug"/>
    <n v="20"/>
    <x v="3"/>
    <n v="11103.33"/>
    <s v="tier - 3"/>
    <s v="tier - 1"/>
    <s v="R1021"/>
  </r>
  <r>
    <s v="Id1007"/>
    <n v="1969"/>
    <s v="Nov"/>
    <n v="30"/>
    <x v="3"/>
    <n v="11150.78"/>
    <s v="tier - 3"/>
    <s v="tier - 2"/>
    <s v="R1011"/>
  </r>
  <r>
    <s v="Id1006"/>
    <n v="1969"/>
    <s v="Jun"/>
    <n v="25"/>
    <x v="3"/>
    <n v="11163.57"/>
    <s v="tier - 3"/>
    <s v="tier - 2"/>
    <s v="R1011"/>
  </r>
  <r>
    <s v="Id1005"/>
    <n v="1966"/>
    <s v="Aug"/>
    <n v="6"/>
    <x v="0"/>
    <n v="11165.42"/>
    <s v="tier - 3"/>
    <s v="tier - 1"/>
    <s v="R1016"/>
  </r>
  <r>
    <s v="Id1004"/>
    <n v="1972"/>
    <s v="Sep"/>
    <n v="3"/>
    <x v="0"/>
    <n v="11186.2"/>
    <s v="tier - 3"/>
    <s v="tier - 2"/>
    <s v="R1021"/>
  </r>
  <r>
    <s v="Id1003"/>
    <n v="1970"/>
    <s v="Jun"/>
    <n v="14"/>
    <x v="3"/>
    <n v="11187.66"/>
    <s v="tier - 3"/>
    <s v="tier - 2"/>
    <s v="R1012"/>
  </r>
  <r>
    <s v="Id1002"/>
    <n v="1976"/>
    <s v="Jun"/>
    <n v="28"/>
    <x v="3"/>
    <n v="11217.35"/>
    <s v="tier - 3"/>
    <s v="tier - 2"/>
    <s v="R1025"/>
  </r>
  <r>
    <s v="Id1001"/>
    <n v="1969"/>
    <s v="Dec"/>
    <n v="30"/>
    <x v="3"/>
    <n v="11244.38"/>
    <s v="tier - 3"/>
    <s v="tier - 1"/>
    <s v="R1016"/>
  </r>
  <r>
    <s v="Id1000"/>
    <n v="1989"/>
    <s v="Dec"/>
    <n v="17"/>
    <x v="2"/>
    <n v="11250.43"/>
    <s v="tier - 3"/>
    <s v="tier - 2"/>
    <s v="R1026"/>
  </r>
  <r>
    <s v="Id999"/>
    <n v="1969"/>
    <s v="Aug"/>
    <n v="20"/>
    <x v="2"/>
    <n v="11253.42"/>
    <s v="tier - 3"/>
    <s v="tier - 1"/>
    <s v="R1011"/>
  </r>
  <r>
    <s v="Id998"/>
    <n v="1981"/>
    <s v="Oct"/>
    <n v="2"/>
    <x v="1"/>
    <n v="11255.29"/>
    <s v="tier - 3"/>
    <s v="tier - 1"/>
    <s v="R1026"/>
  </r>
  <r>
    <s v="Id997"/>
    <n v="1969"/>
    <s v="Oct"/>
    <n v="11"/>
    <x v="2"/>
    <n v="11264.54"/>
    <s v="tier - 3"/>
    <s v="tier - 2"/>
    <s v="R1011"/>
  </r>
  <r>
    <s v="Id996"/>
    <n v="1971"/>
    <s v="Dec"/>
    <n v="26"/>
    <x v="0"/>
    <n v="11265.71"/>
    <s v="tier - 3"/>
    <s v="tier - 1"/>
    <s v="R1025"/>
  </r>
  <r>
    <s v="Id995"/>
    <n v="2004"/>
    <s v="Oct"/>
    <n v="4"/>
    <x v="1"/>
    <n v="11272.33"/>
    <s v="tier - 3"/>
    <s v="tier - 2"/>
    <s v="R1019"/>
  </r>
  <r>
    <s v="Id994"/>
    <n v="1967"/>
    <s v="Jun"/>
    <n v="14"/>
    <x v="0"/>
    <n v="11286.54"/>
    <s v="tier - 3"/>
    <s v="tier - 3"/>
    <s v="R1024"/>
  </r>
  <r>
    <s v="Id993"/>
    <n v="1970"/>
    <s v="Jun"/>
    <n v="22"/>
    <x v="2"/>
    <n v="11289.11"/>
    <s v="tier - 3"/>
    <s v="tier - 1"/>
    <s v="R1012"/>
  </r>
  <r>
    <s v="Id992"/>
    <n v="1988"/>
    <s v="Nov"/>
    <n v="14"/>
    <x v="2"/>
    <n v="11294.57"/>
    <s v="tier - 3"/>
    <s v="tier - 1"/>
    <s v="R1022"/>
  </r>
  <r>
    <s v="Id991"/>
    <n v="1972"/>
    <s v="Sep"/>
    <n v="25"/>
    <x v="4"/>
    <n v="11299.34"/>
    <s v="tier - 3"/>
    <s v="tier - 2"/>
    <s v="R1011"/>
  </r>
  <r>
    <s v="Id990"/>
    <n v="1968"/>
    <s v="Oct"/>
    <n v="6"/>
    <x v="1"/>
    <n v="11305.93"/>
    <s v="tier - 3"/>
    <s v="tier - 1"/>
    <s v="R1012"/>
  </r>
  <r>
    <s v="Id989"/>
    <n v="1963"/>
    <s v="Nov"/>
    <n v="22"/>
    <x v="0"/>
    <n v="11312.33"/>
    <s v="tier - 3"/>
    <s v="tier - 3"/>
    <s v="R1012"/>
  </r>
  <r>
    <s v="Id988"/>
    <n v="1995"/>
    <s v="Dec"/>
    <n v="10"/>
    <x v="0"/>
    <n v="11318.57"/>
    <s v="tier - 3"/>
    <s v="tier - 2"/>
    <s v="R1026"/>
  </r>
  <r>
    <s v="Id987"/>
    <n v="1963"/>
    <s v="Jul"/>
    <n v="11"/>
    <x v="0"/>
    <n v="11319.12"/>
    <s v="tier - 3"/>
    <s v="tier - 1"/>
    <s v="R1012"/>
  </r>
  <r>
    <s v="Id986"/>
    <n v="2002"/>
    <s v="Sep"/>
    <n v="20"/>
    <x v="0"/>
    <n v="11321.49"/>
    <s v="tier - 3"/>
    <s v="tier - 3"/>
    <s v="R1012"/>
  </r>
  <r>
    <s v="Id985"/>
    <n v="1989"/>
    <s v="Aug"/>
    <n v="19"/>
    <x v="1"/>
    <n v="11326.71"/>
    <s v="tier - 3"/>
    <s v="tier - 3"/>
    <s v="R1013"/>
  </r>
  <r>
    <s v="Id984"/>
    <n v="1968"/>
    <s v="Nov"/>
    <n v="2"/>
    <x v="0"/>
    <n v="11344.32"/>
    <s v="tier - 3"/>
    <s v="tier - 2"/>
    <s v="R1025"/>
  </r>
  <r>
    <s v="Id983"/>
    <n v="1964"/>
    <s v="Jul"/>
    <n v="12"/>
    <x v="0"/>
    <n v="11345.52"/>
    <s v="tier - 3"/>
    <s v="tier - 3"/>
    <s v="R1011"/>
  </r>
  <r>
    <s v="Id982"/>
    <n v="1965"/>
    <s v="Nov"/>
    <n v="29"/>
    <x v="0"/>
    <n v="11353.23"/>
    <s v="tier - 3"/>
    <s v="tier - 1"/>
    <s v="R1012"/>
  </r>
  <r>
    <s v="Id981"/>
    <n v="1965"/>
    <s v="Sep"/>
    <n v="26"/>
    <x v="0"/>
    <n v="11356.66"/>
    <s v="tier - 3"/>
    <s v="tier - 3"/>
    <s v="R1012"/>
  </r>
  <r>
    <s v="Id980"/>
    <n v="1964"/>
    <s v="Jul"/>
    <n v="4"/>
    <x v="0"/>
    <n v="11362.76"/>
    <s v="tier - 3"/>
    <s v="tier - 1"/>
    <s v="R1011"/>
  </r>
  <r>
    <s v="Id979"/>
    <n v="1964"/>
    <s v="Jul"/>
    <n v="3"/>
    <x v="0"/>
    <n v="11363.28"/>
    <s v="tier - 3"/>
    <s v="tier - 1"/>
    <s v="R1013"/>
  </r>
  <r>
    <s v="Id978"/>
    <n v="1964"/>
    <s v="Dec"/>
    <n v="13"/>
    <x v="0"/>
    <n v="11365.95"/>
    <s v="tier - 3"/>
    <s v="tier - 2"/>
    <s v="R1011"/>
  </r>
  <r>
    <s v="Id977"/>
    <n v="1979"/>
    <s v="Jun"/>
    <n v="7"/>
    <x v="3"/>
    <n v="11369.39"/>
    <s v="tier - 3"/>
    <s v="tier - 1"/>
    <s v="R1026"/>
  </r>
  <r>
    <s v="Id976"/>
    <n v="1972"/>
    <s v="Dec"/>
    <n v="6"/>
    <x v="0"/>
    <n v="11378.57"/>
    <s v="tier - 3"/>
    <s v="tier - 2"/>
    <s v="R1025"/>
  </r>
  <r>
    <s v="Id975"/>
    <n v="1964"/>
    <s v="Jun"/>
    <n v="13"/>
    <x v="0"/>
    <n v="11381.33"/>
    <s v="tier - 3"/>
    <s v="tier - 2"/>
    <s v="R1013"/>
  </r>
  <r>
    <s v="Id974"/>
    <n v="1997"/>
    <s v="Jul"/>
    <n v="28"/>
    <x v="0"/>
    <n v="11388.27"/>
    <s v="tier - 3"/>
    <s v="tier - 2"/>
    <s v="R1026"/>
  </r>
  <r>
    <s v="Id973"/>
    <n v="1967"/>
    <s v="Dec"/>
    <n v="19"/>
    <x v="1"/>
    <n v="11394.07"/>
    <s v="tier - 3"/>
    <s v="tier - 1"/>
    <s v="R1018"/>
  </r>
  <r>
    <s v="Id972"/>
    <n v="1970"/>
    <s v="Oct"/>
    <n v="2"/>
    <x v="3"/>
    <n v="11396.9"/>
    <s v="tier - 3"/>
    <s v="tier - 3"/>
    <s v="R1024"/>
  </r>
  <r>
    <s v="Id971"/>
    <n v="1970"/>
    <s v="Oct"/>
    <n v="7"/>
    <x v="2"/>
    <n v="11411.69"/>
    <s v="tier - 3"/>
    <s v="tier - 2"/>
    <s v="R1011"/>
  </r>
  <r>
    <s v="Id970"/>
    <n v="1983"/>
    <s v="Oct"/>
    <n v="23"/>
    <x v="2"/>
    <n v="11412.02"/>
    <s v="tier - 3"/>
    <s v="tier - 1"/>
    <s v="R1021"/>
  </r>
  <r>
    <s v="Id969"/>
    <n v="1985"/>
    <s v="Jun"/>
    <n v="9"/>
    <x v="2"/>
    <n v="11419.49"/>
    <s v="tier - 3"/>
    <s v="tier - 1"/>
    <s v="R1012"/>
  </r>
  <r>
    <s v="Id968"/>
    <n v="1980"/>
    <s v="Jul"/>
    <n v="17"/>
    <x v="3"/>
    <n v="11435.74"/>
    <s v="tier - 3"/>
    <s v="tier - 3"/>
    <s v="R1021"/>
  </r>
  <r>
    <s v="Id967"/>
    <n v="1971"/>
    <s v="Sep"/>
    <n v="12"/>
    <x v="2"/>
    <n v="11436.74"/>
    <s v="tier - 3"/>
    <s v="tier - 3"/>
    <s v="R1012"/>
  </r>
  <r>
    <s v="Id966"/>
    <n v="1966"/>
    <s v="Jun"/>
    <n v="14"/>
    <x v="0"/>
    <n v="11454.02"/>
    <s v="tier - 3"/>
    <s v="tier - 1"/>
    <s v="R1012"/>
  </r>
  <r>
    <s v="Id965"/>
    <n v="1965"/>
    <s v="Jun"/>
    <n v="23"/>
    <x v="0"/>
    <n v="11455.28"/>
    <s v="tier - 3"/>
    <s v="tier - 2"/>
    <s v="R1011"/>
  </r>
  <r>
    <s v="Id964"/>
    <n v="1966"/>
    <s v="Sep"/>
    <n v="7"/>
    <x v="0"/>
    <n v="11478.14"/>
    <s v="tier - 3"/>
    <s v="tier - 2"/>
    <s v="R1025"/>
  </r>
  <r>
    <s v="Id963"/>
    <n v="2004"/>
    <s v="Sep"/>
    <n v="10"/>
    <x v="0"/>
    <n v="11482.63"/>
    <s v="tier - 3"/>
    <s v="tier - 2"/>
    <s v="R1013"/>
  </r>
  <r>
    <s v="Id962"/>
    <n v="1970"/>
    <s v="Oct"/>
    <n v="13"/>
    <x v="2"/>
    <n v="11488.32"/>
    <s v="tier - 3"/>
    <s v="tier - 1"/>
    <s v="R1014"/>
  </r>
  <r>
    <s v="Id961"/>
    <n v="1983"/>
    <s v="Jun"/>
    <n v="7"/>
    <x v="2"/>
    <n v="11492.46"/>
    <s v="tier - 3"/>
    <s v="tier - 3"/>
    <s v="R1026"/>
  </r>
  <r>
    <s v="Id960"/>
    <n v="1969"/>
    <s v="Aug"/>
    <n v="11"/>
    <x v="0"/>
    <n v="11497.69"/>
    <s v="tier - 3"/>
    <s v="tier - 1"/>
    <s v="R1012"/>
  </r>
  <r>
    <s v="Id959"/>
    <n v="1989"/>
    <s v="Oct"/>
    <n v="6"/>
    <x v="2"/>
    <n v="11511.61"/>
    <s v="tier - 3"/>
    <s v="tier - 3"/>
    <s v="R1026"/>
  </r>
  <r>
    <s v="Id958"/>
    <n v="1968"/>
    <s v="Jun"/>
    <n v="24"/>
    <x v="1"/>
    <n v="11512.41"/>
    <s v="tier - 3"/>
    <s v="tier - 1"/>
    <s v="R1024"/>
  </r>
  <r>
    <s v="Id957"/>
    <n v="1971"/>
    <s v="Dec"/>
    <n v="19"/>
    <x v="4"/>
    <n v="11520.1"/>
    <s v="tier - 3"/>
    <s v="tier - 1"/>
    <s v="R1012"/>
  </r>
  <r>
    <s v="Id956"/>
    <n v="1988"/>
    <s v="Jun"/>
    <n v="12"/>
    <x v="2"/>
    <n v="11524.25"/>
    <s v="tier - 3"/>
    <s v="tier - 1"/>
    <s v="R1026"/>
  </r>
  <r>
    <s v="Id955"/>
    <n v="1970"/>
    <s v="Jul"/>
    <n v="23"/>
    <x v="0"/>
    <n v="11530.12"/>
    <s v="tier - 3"/>
    <s v="tier - 1"/>
    <s v="R1012"/>
  </r>
  <r>
    <s v="Id954"/>
    <n v="1965"/>
    <s v="Oct"/>
    <n v="3"/>
    <x v="0"/>
    <n v="11534.87"/>
    <s v="tier - 3"/>
    <s v="tier - 1"/>
    <s v="R1017"/>
  </r>
  <r>
    <s v="Id953"/>
    <n v="1968"/>
    <s v="Nov"/>
    <n v="14"/>
    <x v="3"/>
    <n v="11538.42"/>
    <s v="tier - 3"/>
    <s v="tier - 1"/>
    <s v="R1011"/>
  </r>
  <r>
    <s v="Id952"/>
    <n v="1971"/>
    <s v="Dec"/>
    <n v="1"/>
    <x v="0"/>
    <n v="11540.25"/>
    <s v="tier - 3"/>
    <s v="tier - 1"/>
    <s v="R1012"/>
  </r>
  <r>
    <s v="Id951"/>
    <n v="1973"/>
    <s v="Jul"/>
    <n v="23"/>
    <x v="5"/>
    <n v="11552.9"/>
    <s v="tier - 3"/>
    <s v="tier - 2"/>
    <s v="R1011"/>
  </r>
  <r>
    <s v="Id950"/>
    <n v="1965"/>
    <s v="Oct"/>
    <n v="27"/>
    <x v="1"/>
    <n v="11554.22"/>
    <s v="tier - 3"/>
    <s v="tier - 1"/>
    <s v="R1013"/>
  </r>
  <r>
    <s v="Id949"/>
    <n v="1965"/>
    <s v="Dec"/>
    <n v="25"/>
    <x v="0"/>
    <n v="11566.3"/>
    <s v="tier - 3"/>
    <s v="tier - 3"/>
    <s v="R1016"/>
  </r>
  <r>
    <s v="Id948"/>
    <n v="1965"/>
    <s v="Nov"/>
    <n v="6"/>
    <x v="1"/>
    <n v="11576.13"/>
    <s v="tier - 3"/>
    <s v="tier - 3"/>
    <s v="R1011"/>
  </r>
  <r>
    <s v="Id947"/>
    <n v="1964"/>
    <s v="Jun"/>
    <n v="20"/>
    <x v="0"/>
    <n v="11602.75"/>
    <s v="tier - 3"/>
    <s v="tier - 1"/>
    <s v="R1020"/>
  </r>
  <r>
    <s v="Id946"/>
    <n v="1986"/>
    <s v="Jul"/>
    <n v="17"/>
    <x v="2"/>
    <n v="11625.11"/>
    <s v="tier - 3"/>
    <s v="tier - 3"/>
    <s v="R1022"/>
  </r>
  <r>
    <s v="Id945"/>
    <n v="1966"/>
    <s v="Oct"/>
    <n v="4"/>
    <x v="0"/>
    <n v="11657.72"/>
    <s v="tier - 3"/>
    <s v="tier - 2"/>
    <s v="R1024"/>
  </r>
  <r>
    <s v="Id944"/>
    <n v="1994"/>
    <s v="Jul"/>
    <n v="20"/>
    <x v="0"/>
    <n v="11657.81"/>
    <s v="tier - 3"/>
    <s v="tier - 2"/>
    <s v="R1023"/>
  </r>
  <r>
    <s v="Id943"/>
    <n v="1966"/>
    <s v="Jul"/>
    <n v="6"/>
    <x v="0"/>
    <n v="11658.12"/>
    <s v="tier - 3"/>
    <s v="tier - 1"/>
    <s v="R1024"/>
  </r>
  <r>
    <s v="Id942"/>
    <n v="1966"/>
    <s v="Aug"/>
    <n v="23"/>
    <x v="0"/>
    <n v="11658.38"/>
    <s v="tier - 3"/>
    <s v="tier - 3"/>
    <s v="R1024"/>
  </r>
  <r>
    <s v="Id941"/>
    <n v="1966"/>
    <s v="Nov"/>
    <n v="9"/>
    <x v="1"/>
    <n v="11674.13"/>
    <s v="tier - 3"/>
    <s v="tier - 1"/>
    <s v="R1011"/>
  </r>
  <r>
    <s v="Id940"/>
    <n v="1970"/>
    <s v="Dec"/>
    <n v="1"/>
    <x v="0"/>
    <n v="11696.52"/>
    <s v="tier - 3"/>
    <s v="tier - 1"/>
    <s v="R1021"/>
  </r>
  <r>
    <s v="Id939"/>
    <n v="1982"/>
    <s v="Oct"/>
    <n v="21"/>
    <x v="2"/>
    <n v="11712.97"/>
    <s v="tier - 3"/>
    <s v="tier - 2"/>
    <s v="R1021"/>
  </r>
  <r>
    <s v="Id938"/>
    <n v="1969"/>
    <s v="Oct"/>
    <n v="12"/>
    <x v="3"/>
    <n v="11729.68"/>
    <s v="tier - 3"/>
    <s v="tier - 1"/>
    <s v="R1024"/>
  </r>
  <r>
    <s v="Id937"/>
    <n v="1984"/>
    <s v="Nov"/>
    <n v="26"/>
    <x v="2"/>
    <n v="11730.82"/>
    <s v="tier - 3"/>
    <s v="tier - 3"/>
    <s v="R1026"/>
  </r>
  <r>
    <s v="Id936"/>
    <n v="1964"/>
    <s v="Nov"/>
    <n v="9"/>
    <x v="0"/>
    <n v="11735.88"/>
    <s v="tier - 3"/>
    <s v="tier - 1"/>
    <s v="R1012"/>
  </r>
  <r>
    <s v="Id935"/>
    <n v="1988"/>
    <s v="Sep"/>
    <n v="5"/>
    <x v="3"/>
    <n v="11737.85"/>
    <s v="tier - 3"/>
    <s v="tier - 1"/>
    <s v="R1011"/>
  </r>
  <r>
    <s v="Id934"/>
    <n v="1969"/>
    <s v="Nov"/>
    <n v="12"/>
    <x v="2"/>
    <n v="11741.73"/>
    <s v="tier - 3"/>
    <s v="tier - 1"/>
    <s v="R1011"/>
  </r>
  <r>
    <s v="Id933"/>
    <n v="1963"/>
    <s v="Jun"/>
    <n v="9"/>
    <x v="0"/>
    <n v="11743.3"/>
    <s v="tier - 3"/>
    <s v="tier - 3"/>
    <s v="R1013"/>
  </r>
  <r>
    <s v="Id932"/>
    <n v="1964"/>
    <s v="Dec"/>
    <n v="2"/>
    <x v="0"/>
    <n v="11743.93"/>
    <s v="tier - 3"/>
    <s v="tier - 1"/>
    <s v="R1012"/>
  </r>
  <r>
    <s v="Id931"/>
    <n v="1979"/>
    <s v="Nov"/>
    <n v="6"/>
    <x v="3"/>
    <n v="11752.68"/>
    <s v="tier - 3"/>
    <s v="tier - 1"/>
    <s v="R1026"/>
  </r>
  <r>
    <s v="Id930"/>
    <n v="1966"/>
    <s v="Jul"/>
    <n v="25"/>
    <x v="1"/>
    <n v="11763"/>
    <s v="tier - 3"/>
    <s v="tier - 3"/>
    <s v="R1016"/>
  </r>
  <r>
    <s v="Id929"/>
    <n v="1982"/>
    <s v="Nov"/>
    <n v="20"/>
    <x v="2"/>
    <n v="11773.06"/>
    <s v="tier - 3"/>
    <s v="tier - 3"/>
    <s v="R1026"/>
  </r>
  <r>
    <s v="Id928"/>
    <n v="1965"/>
    <s v="Oct"/>
    <n v="3"/>
    <x v="0"/>
    <n v="11830.61"/>
    <s v="tier - 3"/>
    <s v="tier - 1"/>
    <s v="R1012"/>
  </r>
  <r>
    <s v="Id927"/>
    <n v="1964"/>
    <s v="Jun"/>
    <n v="27"/>
    <x v="0"/>
    <n v="11833.78"/>
    <s v="tier - 3"/>
    <s v="tier - 3"/>
    <s v="R1013"/>
  </r>
  <r>
    <s v="Id926"/>
    <n v="1964"/>
    <s v="Sep"/>
    <n v="11"/>
    <x v="0"/>
    <n v="11837.16"/>
    <s v="tier - 3"/>
    <s v="tier - 3"/>
    <s v="R1011"/>
  </r>
  <r>
    <s v="Id925"/>
    <n v="1965"/>
    <s v="Sep"/>
    <n v="25"/>
    <x v="0"/>
    <n v="11840.78"/>
    <s v="tier - 3"/>
    <s v="tier - 2"/>
    <s v="R1012"/>
  </r>
  <r>
    <s v="Id924"/>
    <n v="1964"/>
    <s v="Jul"/>
    <n v="11"/>
    <x v="0"/>
    <n v="11842.44"/>
    <s v="tier - 3"/>
    <s v="tier - 2"/>
    <s v="R1011"/>
  </r>
  <r>
    <s v="Id923"/>
    <n v="1965"/>
    <s v="Nov"/>
    <n v="10"/>
    <x v="0"/>
    <n v="11842.62"/>
    <s v="tier - 3"/>
    <s v="tier - 3"/>
    <s v="R1012"/>
  </r>
  <r>
    <s v="Id922"/>
    <n v="1964"/>
    <s v="Jun"/>
    <n v="27"/>
    <x v="0"/>
    <n v="11848.14"/>
    <s v="tier - 3"/>
    <s v="tier - 2"/>
    <s v="R1011"/>
  </r>
  <r>
    <s v="Id921"/>
    <n v="1964"/>
    <s v="Sep"/>
    <n v="29"/>
    <x v="0"/>
    <n v="11856.41"/>
    <s v="tier - 3"/>
    <s v="tier - 2"/>
    <s v="R1013"/>
  </r>
  <r>
    <s v="Id920"/>
    <n v="1974"/>
    <s v="Jul"/>
    <n v="7"/>
    <x v="0"/>
    <n v="11858.56"/>
    <s v="tier - 3"/>
    <s v="tier - 3"/>
    <s v="R1011"/>
  </r>
  <r>
    <s v="Id919"/>
    <n v="1967"/>
    <s v="Aug"/>
    <n v="24"/>
    <x v="1"/>
    <n v="11879.1"/>
    <s v="tier - 3"/>
    <s v="tier - 3"/>
    <s v="R1024"/>
  </r>
  <r>
    <s v="Id918"/>
    <n v="1967"/>
    <s v="Jul"/>
    <n v="14"/>
    <x v="3"/>
    <n v="11881.36"/>
    <s v="tier - 3"/>
    <s v="tier - 2"/>
    <s v="R1011"/>
  </r>
  <r>
    <s v="Id917"/>
    <n v="1967"/>
    <s v="Oct"/>
    <n v="29"/>
    <x v="3"/>
    <n v="11881.97"/>
    <s v="tier - 3"/>
    <s v="tier - 1"/>
    <s v="R1013"/>
  </r>
  <r>
    <s v="Id916"/>
    <n v="2004"/>
    <s v="Jun"/>
    <n v="2"/>
    <x v="3"/>
    <n v="11884.05"/>
    <s v="tier - 3"/>
    <s v="tier - 3"/>
    <s v="R1013"/>
  </r>
  <r>
    <s v="Id915"/>
    <n v="1964"/>
    <s v="Nov"/>
    <n v="19"/>
    <x v="0"/>
    <n v="11918.2"/>
    <s v="tier - 3"/>
    <s v="tier - 1"/>
    <s v="R1021"/>
  </r>
  <r>
    <s v="Id914"/>
    <n v="1964"/>
    <s v="Dec"/>
    <n v="20"/>
    <x v="0"/>
    <n v="11931.13"/>
    <s v="tier - 3"/>
    <s v="tier - 1"/>
    <s v="R1019"/>
  </r>
  <r>
    <s v="Id913"/>
    <n v="1964"/>
    <s v="Aug"/>
    <n v="2"/>
    <x v="0"/>
    <n v="11938.26"/>
    <s v="tier - 3"/>
    <s v="tier - 3"/>
    <s v="R1019"/>
  </r>
  <r>
    <s v="Id912"/>
    <n v="1991"/>
    <s v="Oct"/>
    <n v="19"/>
    <x v="2"/>
    <n v="11941.83"/>
    <s v="tier - 3"/>
    <s v="tier - 1"/>
    <s v="R1023"/>
  </r>
  <r>
    <s v="Id911"/>
    <n v="1964"/>
    <s v="Dec"/>
    <n v="25"/>
    <x v="0"/>
    <n v="11944.59"/>
    <s v="tier - 3"/>
    <s v="tier - 2"/>
    <s v="R1016"/>
  </r>
  <r>
    <s v="Id910"/>
    <n v="1965"/>
    <s v="Nov"/>
    <n v="1"/>
    <x v="1"/>
    <n v="11945.13"/>
    <s v="tier - 3"/>
    <s v="tier - 2"/>
    <s v="R1012"/>
  </r>
  <r>
    <s v="Id909"/>
    <n v="1964"/>
    <s v="Sep"/>
    <n v="29"/>
    <x v="1"/>
    <n v="11946.63"/>
    <s v="tier - 3"/>
    <s v="tier - 2"/>
    <s v="R1013"/>
  </r>
  <r>
    <s v="Id908"/>
    <n v="1967"/>
    <s v="Dec"/>
    <n v="22"/>
    <x v="2"/>
    <n v="11987.17"/>
    <s v="tier - 3"/>
    <s v="tier - 3"/>
    <s v="R1013"/>
  </r>
  <r>
    <s v="Id907"/>
    <n v="1983"/>
    <s v="Jul"/>
    <n v="4"/>
    <x v="2"/>
    <n v="11987.68"/>
    <s v="tier - 3"/>
    <s v="tier - 2"/>
    <s v="R1026"/>
  </r>
  <r>
    <s v="Id906"/>
    <n v="1993"/>
    <s v="Dec"/>
    <n v="12"/>
    <x v="0"/>
    <n v="11994.89"/>
    <s v="tier - 3"/>
    <s v="tier - 2"/>
    <s v="R1012"/>
  </r>
  <r>
    <s v="Id905"/>
    <n v="1982"/>
    <s v="Oct"/>
    <n v="17"/>
    <x v="2"/>
    <n v="12001.29"/>
    <s v="tier - 3"/>
    <s v="tier - 3"/>
    <s v="R1021"/>
  </r>
  <r>
    <s v="Id904"/>
    <n v="1965"/>
    <s v="Jun"/>
    <n v="9"/>
    <x v="0"/>
    <n v="12029.29"/>
    <s v="tier - 3"/>
    <s v="tier - 2"/>
    <s v="R1024"/>
  </r>
  <r>
    <s v="Id903"/>
    <n v="1965"/>
    <s v="Oct"/>
    <n v="29"/>
    <x v="1"/>
    <n v="12032.33"/>
    <s v="tier - 3"/>
    <s v="tier - 1"/>
    <s v="R1011"/>
  </r>
  <r>
    <s v="Id902"/>
    <n v="1979"/>
    <s v="Oct"/>
    <n v="16"/>
    <x v="3"/>
    <n v="12035.18"/>
    <s v="tier - 3"/>
    <s v="tier - 3"/>
    <s v="R1021"/>
  </r>
  <r>
    <s v="Id901"/>
    <n v="1966"/>
    <s v="Nov"/>
    <n v="24"/>
    <x v="1"/>
    <n v="12044.34"/>
    <s v="tier - 3"/>
    <s v="tier - 1"/>
    <s v="R1012"/>
  </r>
  <r>
    <s v="Id900"/>
    <n v="1986"/>
    <s v="Sep"/>
    <n v="7"/>
    <x v="2"/>
    <n v="12048.13"/>
    <s v="tier - 3"/>
    <s v="tier - 2"/>
    <s v="R1026"/>
  </r>
  <r>
    <s v="Id899"/>
    <n v="1984"/>
    <s v="Sep"/>
    <n v="2"/>
    <x v="2"/>
    <n v="12091.34"/>
    <s v="tier - 3"/>
    <s v="tier - 2"/>
    <s v="R1022"/>
  </r>
  <r>
    <s v="Id898"/>
    <n v="1968"/>
    <s v="Jun"/>
    <n v="21"/>
    <x v="2"/>
    <n v="12094.48"/>
    <s v="tier - 3"/>
    <s v="tier - 3"/>
    <s v="R1011"/>
  </r>
  <r>
    <s v="Id897"/>
    <n v="1968"/>
    <s v="Dec"/>
    <n v="9"/>
    <x v="3"/>
    <n v="12096.65"/>
    <s v="tier - 3"/>
    <s v="tier - 1"/>
    <s v="R1024"/>
  </r>
  <r>
    <s v="Id896"/>
    <n v="1968"/>
    <s v="Oct"/>
    <n v="25"/>
    <x v="2"/>
    <n v="12105.32"/>
    <s v="tier - 3"/>
    <s v="tier - 3"/>
    <s v="R1011"/>
  </r>
  <r>
    <s v="Id895"/>
    <n v="1963"/>
    <s v="Jul"/>
    <n v="20"/>
    <x v="0"/>
    <n v="12124.99"/>
    <s v="tier - 3"/>
    <s v="tier - 1"/>
    <s v="R1012"/>
  </r>
  <r>
    <s v="Id894"/>
    <n v="1963"/>
    <s v="Jun"/>
    <n v="4"/>
    <x v="0"/>
    <n v="12129.61"/>
    <s v="tier - 3"/>
    <s v="tier - 1"/>
    <s v="R1012"/>
  </r>
  <r>
    <s v="Id893"/>
    <n v="1991"/>
    <s v="Nov"/>
    <n v="6"/>
    <x v="2"/>
    <n v="12130.8"/>
    <s v="tier - 3"/>
    <s v="tier - 3"/>
    <s v="R1026"/>
  </r>
  <r>
    <s v="Id892"/>
    <n v="1974"/>
    <s v="Sep"/>
    <n v="16"/>
    <x v="0"/>
    <n v="12137.6"/>
    <s v="tier - 3"/>
    <s v="tier - 3"/>
    <s v="R1012"/>
  </r>
  <r>
    <s v="Id891"/>
    <n v="1962"/>
    <s v="Nov"/>
    <n v="4"/>
    <x v="0"/>
    <n v="12142.58"/>
    <s v="tier - 3"/>
    <s v="tier - 2"/>
    <s v="R1013"/>
  </r>
  <r>
    <s v="Id890"/>
    <n v="1962"/>
    <s v="Sep"/>
    <n v="15"/>
    <x v="0"/>
    <n v="12146.97"/>
    <s v="tier - 3"/>
    <s v="tier - 3"/>
    <s v="R1011"/>
  </r>
  <r>
    <s v="Id889"/>
    <n v="1987"/>
    <s v="Oct"/>
    <n v="5"/>
    <x v="2"/>
    <n v="12148.2"/>
    <s v="tier - 3"/>
    <s v="tier - 3"/>
    <s v="R1012"/>
  </r>
  <r>
    <s v="Id888"/>
    <n v="1991"/>
    <s v="Aug"/>
    <n v="29"/>
    <x v="2"/>
    <n v="12198.64"/>
    <s v="tier - 3"/>
    <s v="tier - 3"/>
    <s v="R1026"/>
  </r>
  <r>
    <s v="Id887"/>
    <n v="1977"/>
    <s v="Aug"/>
    <n v="14"/>
    <x v="3"/>
    <n v="12218.7"/>
    <s v="tier - 3"/>
    <s v="tier - 1"/>
    <s v="R1012"/>
  </r>
  <r>
    <s v="Id886"/>
    <n v="1964"/>
    <s v="Jul"/>
    <n v="20"/>
    <x v="0"/>
    <n v="12222.9"/>
    <s v="tier - 3"/>
    <s v="tier - 2"/>
    <s v="R1012"/>
  </r>
  <r>
    <s v="Id885"/>
    <n v="1964"/>
    <s v="Jul"/>
    <n v="2"/>
    <x v="0"/>
    <n v="12224.35"/>
    <s v="tier - 3"/>
    <s v="tier - 1"/>
    <s v="R1012"/>
  </r>
  <r>
    <s v="Id884"/>
    <n v="1964"/>
    <s v="Jun"/>
    <n v="24"/>
    <x v="0"/>
    <n v="12231.61"/>
    <s v="tier - 3"/>
    <s v="tier - 3"/>
    <s v="R1012"/>
  </r>
  <r>
    <s v="Id883"/>
    <n v="1963"/>
    <s v="Jul"/>
    <n v="19"/>
    <x v="0"/>
    <n v="12233.83"/>
    <s v="tier - 3"/>
    <s v="tier - 1"/>
    <s v="R1011"/>
  </r>
  <r>
    <s v="Id882"/>
    <n v="1964"/>
    <s v="Oct"/>
    <n v="15"/>
    <x v="0"/>
    <n v="12235.84"/>
    <s v="tier - 3"/>
    <s v="tier - 3"/>
    <s v="R1012"/>
  </r>
  <r>
    <s v="Id881"/>
    <n v="1966"/>
    <s v="Jul"/>
    <n v="29"/>
    <x v="0"/>
    <n v="12237.73"/>
    <s v="tier - 3"/>
    <s v="tier - 3"/>
    <s v="R1012"/>
  </r>
  <r>
    <s v="Id880"/>
    <n v="1963"/>
    <s v="Jul"/>
    <n v="17"/>
    <x v="0"/>
    <n v="12244.53"/>
    <s v="tier - 3"/>
    <s v="tier - 1"/>
    <s v="R1013"/>
  </r>
  <r>
    <s v="Id879"/>
    <n v="1974"/>
    <s v="Jun"/>
    <n v="23"/>
    <x v="0"/>
    <n v="12245.17"/>
    <s v="tier - 3"/>
    <s v="tier - 1"/>
    <s v="R1012"/>
  </r>
  <r>
    <s v="Id878"/>
    <n v="1989"/>
    <s v="Nov"/>
    <n v="23"/>
    <x v="2"/>
    <n v="12254.44"/>
    <s v="tier - 3"/>
    <s v="tier - 3"/>
    <s v="R1026"/>
  </r>
  <r>
    <s v="Id877"/>
    <n v="1986"/>
    <s v="Aug"/>
    <n v="13"/>
    <x v="2"/>
    <n v="12255.04"/>
    <s v="tier - 3"/>
    <s v="tier - 2"/>
    <s v="R1026"/>
  </r>
  <r>
    <s v="Id876"/>
    <n v="1966"/>
    <s v="Dec"/>
    <n v="6"/>
    <x v="3"/>
    <n v="12265.51"/>
    <s v="tier - 3"/>
    <s v="tier - 3"/>
    <s v="R1013"/>
  </r>
  <r>
    <s v="Id875"/>
    <n v="1967"/>
    <s v="Dec"/>
    <n v="30"/>
    <x v="3"/>
    <n v="12268.63"/>
    <s v="tier - 3"/>
    <s v="tier - 1"/>
    <s v="R1012"/>
  </r>
  <r>
    <s v="Id874"/>
    <n v="1967"/>
    <s v="Aug"/>
    <n v="28"/>
    <x v="3"/>
    <n v="12269.69"/>
    <s v="tier - 3"/>
    <s v="tier - 2"/>
    <s v="R1012"/>
  </r>
  <r>
    <s v="Id873"/>
    <n v="1966"/>
    <s v="Nov"/>
    <n v="16"/>
    <x v="0"/>
    <n v="12282.03"/>
    <s v="tier - 3"/>
    <s v="tier - 1"/>
    <s v="R1025"/>
  </r>
  <r>
    <s v="Id872"/>
    <n v="1990"/>
    <s v="Oct"/>
    <n v="29"/>
    <x v="2"/>
    <n v="12282.38"/>
    <s v="tier - 3"/>
    <s v="tier - 1"/>
    <s v="R1011"/>
  </r>
  <r>
    <s v="Id871"/>
    <n v="1963"/>
    <s v="Oct"/>
    <n v="28"/>
    <x v="0"/>
    <n v="12299.59"/>
    <s v="tier - 3"/>
    <s v="tier - 1"/>
    <s v="R1025"/>
  </r>
  <r>
    <s v="Id870"/>
    <n v="1963"/>
    <s v="Aug"/>
    <n v="29"/>
    <x v="0"/>
    <n v="12323.94"/>
    <s v="tier - 3"/>
    <s v="tier - 3"/>
    <s v="R1017"/>
  </r>
  <r>
    <s v="Id869"/>
    <n v="1963"/>
    <s v="Aug"/>
    <n v="2"/>
    <x v="1"/>
    <n v="12333.83"/>
    <s v="tier - 3"/>
    <s v="tier - 2"/>
    <s v="R1011"/>
  </r>
  <r>
    <s v="Id868"/>
    <n v="1963"/>
    <s v="Sep"/>
    <n v="22"/>
    <x v="1"/>
    <n v="12347.17"/>
    <s v="tier - 3"/>
    <s v="tier - 3"/>
    <s v="R1011"/>
  </r>
  <r>
    <s v="Id867"/>
    <n v="1966"/>
    <s v="Dec"/>
    <n v="29"/>
    <x v="2"/>
    <n v="12363.55"/>
    <s v="tier - 3"/>
    <s v="tier - 3"/>
    <s v="R1011"/>
  </r>
  <r>
    <s v="Id866"/>
    <n v="1962"/>
    <s v="Sep"/>
    <n v="26"/>
    <x v="0"/>
    <n v="12369.89"/>
    <s v="tier - 3"/>
    <s v="tier - 2"/>
    <s v="R1024"/>
  </r>
  <r>
    <s v="Id865"/>
    <n v="1989"/>
    <s v="Dec"/>
    <n v="29"/>
    <x v="0"/>
    <n v="12404.88"/>
    <s v="tier - 3"/>
    <s v="tier - 3"/>
    <s v="R1016"/>
  </r>
  <r>
    <s v="Id864"/>
    <n v="1972"/>
    <s v="Aug"/>
    <n v="21"/>
    <x v="0"/>
    <n v="12407.3"/>
    <s v="tier - 3"/>
    <s v="tier - 2"/>
    <s v="R1021"/>
  </r>
  <r>
    <s v="Id863"/>
    <n v="1979"/>
    <s v="Jul"/>
    <n v="14"/>
    <x v="3"/>
    <n v="12408.29"/>
    <s v="tier - 3"/>
    <s v="tier - 1"/>
    <s v="R1022"/>
  </r>
  <r>
    <s v="Id862"/>
    <n v="1964"/>
    <s v="Aug"/>
    <n v="4"/>
    <x v="0"/>
    <n v="12430.95"/>
    <s v="tier - 3"/>
    <s v="tier - 3"/>
    <s v="R1024"/>
  </r>
  <r>
    <s v="Id861"/>
    <n v="1995"/>
    <s v="Aug"/>
    <n v="9"/>
    <x v="0"/>
    <n v="12452.25"/>
    <s v="tier - 3"/>
    <s v="tier - 3"/>
    <s v="R1012"/>
  </r>
  <r>
    <s v="Id860"/>
    <n v="1968"/>
    <s v="Nov"/>
    <n v="26"/>
    <x v="2"/>
    <n v="12475.35"/>
    <s v="tier - 3"/>
    <s v="tier - 1"/>
    <s v="R1012"/>
  </r>
  <r>
    <s v="Id859"/>
    <n v="1968"/>
    <s v="Nov"/>
    <n v="12"/>
    <x v="2"/>
    <n v="12479.71"/>
    <s v="tier - 3"/>
    <s v="tier - 3"/>
    <s v="R1012"/>
  </r>
  <r>
    <s v="Id858"/>
    <n v="1967"/>
    <s v="Sep"/>
    <n v="1"/>
    <x v="2"/>
    <n v="12485.8"/>
    <s v="tier - 3"/>
    <s v="tier - 3"/>
    <s v="R1013"/>
  </r>
  <r>
    <s v="Id857"/>
    <n v="1968"/>
    <s v="Dec"/>
    <n v="3"/>
    <x v="2"/>
    <n v="12495.29"/>
    <s v="tier - 3"/>
    <s v="tier - 3"/>
    <s v="R1012"/>
  </r>
  <r>
    <s v="Id856"/>
    <n v="1966"/>
    <s v="Jul"/>
    <n v="12"/>
    <x v="0"/>
    <n v="12499.88"/>
    <s v="tier - 3"/>
    <s v="tier - 2"/>
    <s v="R1012"/>
  </r>
  <r>
    <s v="Id855"/>
    <n v="1962"/>
    <s v="Oct"/>
    <n v="16"/>
    <x v="0"/>
    <n v="12523.6"/>
    <s v="tier - 3"/>
    <s v="tier - 3"/>
    <s v="R1012"/>
  </r>
  <r>
    <s v="Id854"/>
    <n v="1961"/>
    <s v="Nov"/>
    <n v="28"/>
    <x v="0"/>
    <n v="12557.61"/>
    <s v="tier - 3"/>
    <s v="tier - 3"/>
    <s v="R1013"/>
  </r>
  <r>
    <s v="Id853"/>
    <n v="1961"/>
    <s v="Nov"/>
    <n v="28"/>
    <x v="0"/>
    <n v="12574.05"/>
    <s v="tier - 3"/>
    <s v="tier - 1"/>
    <s v="R1011"/>
  </r>
  <r>
    <s v="Id852"/>
    <n v="1969"/>
    <s v="Nov"/>
    <n v="26"/>
    <x v="0"/>
    <n v="12579.92"/>
    <s v="tier - 3"/>
    <s v="tier - 1"/>
    <s v="R1025"/>
  </r>
  <r>
    <s v="Id851"/>
    <n v="1970"/>
    <s v="Jun"/>
    <n v="18"/>
    <x v="5"/>
    <n v="12592.53"/>
    <s v="tier - 3"/>
    <s v="tier - 2"/>
    <s v="R1013"/>
  </r>
  <r>
    <s v="Id850"/>
    <n v="1988"/>
    <s v="Aug"/>
    <n v="11"/>
    <x v="2"/>
    <n v="12600.46"/>
    <s v="tier - 3"/>
    <s v="tier - 1"/>
    <s v="R1023"/>
  </r>
  <r>
    <s v="Id849"/>
    <n v="1998"/>
    <s v="Nov"/>
    <n v="18"/>
    <x v="1"/>
    <n v="12609.89"/>
    <s v="tier - 3"/>
    <s v="tier - 3"/>
    <s v="R1012"/>
  </r>
  <r>
    <s v="Id848"/>
    <n v="1963"/>
    <s v="Aug"/>
    <n v="19"/>
    <x v="0"/>
    <n v="12622.18"/>
    <s v="tier - 3"/>
    <s v="tier - 1"/>
    <s v="R1012"/>
  </r>
  <r>
    <s v="Id847"/>
    <n v="1970"/>
    <s v="Dec"/>
    <n v="28"/>
    <x v="0"/>
    <n v="12624.74"/>
    <s v="tier - 3"/>
    <s v="tier - 1"/>
    <s v="R1012"/>
  </r>
  <r>
    <s v="Id846"/>
    <n v="1965"/>
    <s v="Oct"/>
    <n v="4"/>
    <x v="3"/>
    <n v="12629.17"/>
    <s v="tier - 3"/>
    <s v="tier - 1"/>
    <s v="R1013"/>
  </r>
  <r>
    <s v="Id845"/>
    <n v="1962"/>
    <s v="Nov"/>
    <n v="22"/>
    <x v="0"/>
    <n v="12629.9"/>
    <s v="tier - 3"/>
    <s v="tier - 3"/>
    <s v="R1013"/>
  </r>
  <r>
    <s v="Id844"/>
    <n v="1962"/>
    <s v="Jul"/>
    <n v="22"/>
    <x v="0"/>
    <n v="12638.2"/>
    <s v="tier - 3"/>
    <s v="tier - 1"/>
    <s v="R1011"/>
  </r>
  <r>
    <s v="Id843"/>
    <n v="1972"/>
    <s v="Sep"/>
    <n v="5"/>
    <x v="0"/>
    <n v="12640.24"/>
    <s v="tier - 3"/>
    <s v="tier - 1"/>
    <s v="R1011"/>
  </r>
  <r>
    <s v="Id842"/>
    <n v="1966"/>
    <s v="Dec"/>
    <n v="17"/>
    <x v="3"/>
    <n v="12643.38"/>
    <s v="tier - 3"/>
    <s v="tier - 1"/>
    <s v="R1012"/>
  </r>
  <r>
    <s v="Id841"/>
    <n v="1962"/>
    <s v="Jul"/>
    <n v="11"/>
    <x v="0"/>
    <n v="12644.59"/>
    <s v="tier - 3"/>
    <s v="tier - 2"/>
    <s v="R1011"/>
  </r>
  <r>
    <s v="Id840"/>
    <n v="1965"/>
    <s v="Sep"/>
    <n v="14"/>
    <x v="3"/>
    <n v="12646.21"/>
    <s v="tier - 3"/>
    <s v="tier - 2"/>
    <s v="R1011"/>
  </r>
  <r>
    <s v="Id839"/>
    <n v="1962"/>
    <s v="Aug"/>
    <n v="27"/>
    <x v="0"/>
    <n v="12648.7"/>
    <s v="tier - 3"/>
    <s v="tier - 2"/>
    <s v="R1013"/>
  </r>
  <r>
    <s v="Id838"/>
    <n v="1974"/>
    <s v="Sep"/>
    <n v="24"/>
    <x v="0"/>
    <n v="12697.48"/>
    <s v="tier - 3"/>
    <s v="tier - 3"/>
    <s v="R1021"/>
  </r>
  <r>
    <s v="Id837"/>
    <n v="1992"/>
    <s v="Jul"/>
    <n v="7"/>
    <x v="0"/>
    <n v="12699.56"/>
    <s v="tier - 3"/>
    <s v="tier - 2"/>
    <s v="R1011"/>
  </r>
  <r>
    <s v="Id836"/>
    <n v="1964"/>
    <s v="Nov"/>
    <n v="28"/>
    <x v="0"/>
    <n v="12700.63"/>
    <s v="tier - 3"/>
    <s v="tier - 3"/>
    <s v="R1011"/>
  </r>
  <r>
    <s v="Id835"/>
    <n v="1970"/>
    <s v="Jul"/>
    <n v="8"/>
    <x v="0"/>
    <n v="12713"/>
    <s v="tier - 3"/>
    <s v="tier - 1"/>
    <s v="R1011"/>
  </r>
  <r>
    <s v="Id834"/>
    <n v="1988"/>
    <s v="Jul"/>
    <n v="17"/>
    <x v="2"/>
    <n v="12718.21"/>
    <s v="tier - 3"/>
    <s v="tier - 1"/>
    <s v="R1026"/>
  </r>
  <r>
    <s v="Id833"/>
    <n v="1962"/>
    <s v="Sep"/>
    <n v="2"/>
    <x v="0"/>
    <n v="12731"/>
    <s v="tier - 3"/>
    <s v="tier - 3"/>
    <s v="R1016"/>
  </r>
  <r>
    <s v="Id832"/>
    <n v="1962"/>
    <s v="Oct"/>
    <n v="1"/>
    <x v="0"/>
    <n v="12741.17"/>
    <s v="tier - 3"/>
    <s v="tier - 1"/>
    <s v="R1017"/>
  </r>
  <r>
    <s v="Id831"/>
    <n v="1975"/>
    <s v="Sep"/>
    <n v="25"/>
    <x v="1"/>
    <n v="12770.27"/>
    <s v="tier - 3"/>
    <s v="tier - 3"/>
    <s v="R1021"/>
  </r>
  <r>
    <s v="Id830"/>
    <n v="1972"/>
    <s v="Oct"/>
    <n v="7"/>
    <x v="0"/>
    <n v="12776.05"/>
    <s v="tier - 3"/>
    <s v="tier - 3"/>
    <s v="R1026"/>
  </r>
  <r>
    <s v="Id829"/>
    <n v="1963"/>
    <s v="Dec"/>
    <n v="5"/>
    <x v="0"/>
    <n v="12788.03"/>
    <s v="tier - 3"/>
    <s v="tier - 3"/>
    <s v="R1025"/>
  </r>
  <r>
    <s v="Id828"/>
    <n v="1983"/>
    <s v="Oct"/>
    <n v="29"/>
    <x v="2"/>
    <n v="12788.18"/>
    <s v="tier - 3"/>
    <s v="tier - 1"/>
    <s v="R1026"/>
  </r>
  <r>
    <s v="Id827"/>
    <n v="1978"/>
    <s v="Jul"/>
    <n v="24"/>
    <x v="0"/>
    <n v="12797.21"/>
    <s v="tier - 3"/>
    <s v="tier - 1"/>
    <s v="R1024"/>
  </r>
  <r>
    <s v="Id826"/>
    <n v="1963"/>
    <s v="Jul"/>
    <n v="20"/>
    <x v="0"/>
    <n v="12815.44"/>
    <s v="tier - 3"/>
    <s v="tier - 3"/>
    <s v="R1024"/>
  </r>
  <r>
    <s v="Id825"/>
    <n v="1967"/>
    <s v="Sep"/>
    <n v="25"/>
    <x v="0"/>
    <n v="12823.25"/>
    <s v="tier - 3"/>
    <s v="tier - 3"/>
    <s v="R1021"/>
  </r>
  <r>
    <s v="Id824"/>
    <n v="2004"/>
    <s v="Nov"/>
    <n v="9"/>
    <x v="3"/>
    <n v="12829.46"/>
    <s v="tier - 3"/>
    <s v="tier - 3"/>
    <s v="R1016"/>
  </r>
  <r>
    <s v="Id823"/>
    <n v="1993"/>
    <s v="Sep"/>
    <n v="27"/>
    <x v="0"/>
    <n v="12847.24"/>
    <s v="tier - 3"/>
    <s v="tier - 2"/>
    <s v="R1012"/>
  </r>
  <r>
    <s v="Id822"/>
    <n v="1973"/>
    <s v="Sep"/>
    <n v="22"/>
    <x v="0"/>
    <n v="12852.37"/>
    <s v="tier - 3"/>
    <s v="tier - 1"/>
    <s v="R1012"/>
  </r>
  <r>
    <s v="Id821"/>
    <n v="1963"/>
    <s v="Sep"/>
    <n v="27"/>
    <x v="0"/>
    <n v="12856.84"/>
    <s v="tier - 3"/>
    <s v="tier - 3"/>
    <s v="R1021"/>
  </r>
  <r>
    <s v="Id820"/>
    <n v="1984"/>
    <s v="Aug"/>
    <n v="6"/>
    <x v="2"/>
    <n v="12870.31"/>
    <s v="tier - 3"/>
    <s v="tier - 3"/>
    <s v="R1012"/>
  </r>
  <r>
    <s v="Id819"/>
    <n v="2004"/>
    <s v="Jul"/>
    <n v="9"/>
    <x v="0"/>
    <n v="12890.06"/>
    <s v="tier - 3"/>
    <s v="tier - 1"/>
    <s v="R1019"/>
  </r>
  <r>
    <s v="Id818"/>
    <n v="1963"/>
    <s v="Aug"/>
    <n v="16"/>
    <x v="1"/>
    <n v="12913.99"/>
    <s v="tier - 3"/>
    <s v="tier - 2"/>
    <s v="R1016"/>
  </r>
  <r>
    <s v="Id817"/>
    <n v="1963"/>
    <s v="Sep"/>
    <n v="1"/>
    <x v="3"/>
    <n v="12925.89"/>
    <s v="tier - 3"/>
    <s v="tier - 2"/>
    <s v="R1013"/>
  </r>
  <r>
    <s v="Id816"/>
    <n v="1963"/>
    <s v="Aug"/>
    <n v="14"/>
    <x v="3"/>
    <n v="12928.79"/>
    <s v="tier - 3"/>
    <s v="tier - 2"/>
    <s v="R1013"/>
  </r>
  <r>
    <s v="Id815"/>
    <n v="1966"/>
    <s v="Dec"/>
    <n v="22"/>
    <x v="4"/>
    <n v="12949.16"/>
    <s v="tier - 3"/>
    <s v="tier - 3"/>
    <s v="R1013"/>
  </r>
  <r>
    <s v="Id814"/>
    <n v="1961"/>
    <s v="Aug"/>
    <n v="20"/>
    <x v="0"/>
    <n v="12950.07"/>
    <s v="tier - 3"/>
    <s v="tier - 1"/>
    <s v="R1012"/>
  </r>
  <r>
    <s v="Id813"/>
    <n v="1960"/>
    <s v="Nov"/>
    <n v="4"/>
    <x v="0"/>
    <n v="12957.12"/>
    <s v="tier - 3"/>
    <s v="tier - 1"/>
    <s v="R1011"/>
  </r>
  <r>
    <s v="Id812"/>
    <n v="1960"/>
    <s v="Jun"/>
    <n v="22"/>
    <x v="0"/>
    <n v="12979.36"/>
    <s v="tier - 3"/>
    <s v="tier - 1"/>
    <s v="R1011"/>
  </r>
  <r>
    <s v="Id811"/>
    <n v="1960"/>
    <s v="Sep"/>
    <n v="23"/>
    <x v="0"/>
    <n v="12981.35"/>
    <s v="tier - 3"/>
    <s v="tier - 3"/>
    <s v="R1013"/>
  </r>
  <r>
    <s v="Id810"/>
    <n v="1960"/>
    <s v="Nov"/>
    <n v="28"/>
    <x v="0"/>
    <n v="12982.87"/>
    <s v="tier - 3"/>
    <s v="tier - 1"/>
    <s v="R1013"/>
  </r>
  <r>
    <s v="Id809"/>
    <n v="1979"/>
    <s v="Nov"/>
    <n v="27"/>
    <x v="3"/>
    <n v="12994.12"/>
    <s v="tier - 3"/>
    <s v="tier - 2"/>
    <s v="R1026"/>
  </r>
  <r>
    <s v="Id808"/>
    <n v="1981"/>
    <s v="Oct"/>
    <n v="30"/>
    <x v="1"/>
    <n v="13002.91"/>
    <s v="tier - 3"/>
    <s v="tier - 1"/>
    <s v="R1012"/>
  </r>
  <r>
    <s v="Id807"/>
    <n v="1962"/>
    <s v="Jun"/>
    <n v="24"/>
    <x v="0"/>
    <n v="13004.95"/>
    <s v="tier - 3"/>
    <s v="tier - 1"/>
    <s v="R1012"/>
  </r>
  <r>
    <s v="Id806"/>
    <n v="1969"/>
    <s v="Dec"/>
    <n v="13"/>
    <x v="0"/>
    <n v="13008.07"/>
    <s v="tier - 3"/>
    <s v="tier - 3"/>
    <s v="R1012"/>
  </r>
  <r>
    <s v="Id805"/>
    <n v="1972"/>
    <s v="Sep"/>
    <n v="27"/>
    <x v="0"/>
    <n v="13010.86"/>
    <s v="tier - 3"/>
    <s v="tier - 2"/>
    <s v="R1012"/>
  </r>
  <r>
    <s v="Id804"/>
    <n v="1962"/>
    <s v="Jul"/>
    <n v="20"/>
    <x v="0"/>
    <n v="13012.21"/>
    <s v="tier - 3"/>
    <s v="tier - 1"/>
    <s v="R1012"/>
  </r>
  <r>
    <s v="Id803"/>
    <n v="1964"/>
    <s v="Sep"/>
    <n v="23"/>
    <x v="1"/>
    <n v="13019.16"/>
    <s v="tier - 3"/>
    <s v="tier - 1"/>
    <s v="R1024"/>
  </r>
  <r>
    <s v="Id802"/>
    <n v="1965"/>
    <s v="Nov"/>
    <n v="4"/>
    <x v="0"/>
    <n v="13023.93"/>
    <s v="tier - 3"/>
    <s v="tier - 2"/>
    <s v="R1025"/>
  </r>
  <r>
    <s v="Id801"/>
    <n v="1961"/>
    <s v="Nov"/>
    <n v="9"/>
    <x v="0"/>
    <n v="13041.92"/>
    <s v="tier - 3"/>
    <s v="tier - 1"/>
    <s v="R1011"/>
  </r>
  <r>
    <s v="Id800"/>
    <n v="1969"/>
    <s v="Sep"/>
    <n v="23"/>
    <x v="0"/>
    <n v="13044.41"/>
    <s v="tier - 3"/>
    <s v="tier - 1"/>
    <s v="R1012"/>
  </r>
  <r>
    <s v="Id799"/>
    <n v="1967"/>
    <s v="Aug"/>
    <n v="6"/>
    <x v="2"/>
    <n v="13047.33"/>
    <s v="tier - 3"/>
    <s v="tier - 3"/>
    <s v="R1024"/>
  </r>
  <r>
    <s v="Id798"/>
    <n v="1985"/>
    <s v="Oct"/>
    <n v="26"/>
    <x v="2"/>
    <n v="13051.22"/>
    <s v="tier - 3"/>
    <s v="tier - 1"/>
    <s v="R1026"/>
  </r>
  <r>
    <s v="Id797"/>
    <n v="1961"/>
    <s v="Nov"/>
    <n v="6"/>
    <x v="0"/>
    <n v="13063.88"/>
    <s v="tier - 3"/>
    <s v="tier - 2"/>
    <s v="R1011"/>
  </r>
  <r>
    <s v="Id796"/>
    <n v="1978"/>
    <s v="Jul"/>
    <n v="17"/>
    <x v="3"/>
    <n v="13101.74"/>
    <s v="tier - 3"/>
    <s v="tier - 2"/>
    <s v="R1026"/>
  </r>
  <r>
    <s v="Id795"/>
    <n v="1971"/>
    <s v="Oct"/>
    <n v="30"/>
    <x v="0"/>
    <n v="13110.79"/>
    <s v="tier - 3"/>
    <s v="tier - 2"/>
    <s v="R1011"/>
  </r>
  <r>
    <s v="Id794"/>
    <n v="1962"/>
    <s v="Aug"/>
    <n v="2"/>
    <x v="1"/>
    <n v="13112.6"/>
    <s v="tier - 3"/>
    <s v="tier - 3"/>
    <s v="R1012"/>
  </r>
  <r>
    <s v="Id793"/>
    <n v="1992"/>
    <s v="Aug"/>
    <n v="12"/>
    <x v="0"/>
    <n v="13113.51"/>
    <s v="tier - 3"/>
    <s v="tier - 2"/>
    <s v="R1026"/>
  </r>
  <r>
    <s v="Id792"/>
    <n v="1963"/>
    <s v="Sep"/>
    <n v="14"/>
    <x v="0"/>
    <n v="13116.84"/>
    <s v="tier - 3"/>
    <s v="tier - 1"/>
    <s v="R1012"/>
  </r>
  <r>
    <s v="Id791"/>
    <n v="1999"/>
    <s v="Aug"/>
    <n v="16"/>
    <x v="0"/>
    <n v="13126.68"/>
    <s v="tier - 3"/>
    <s v="tier - 3"/>
    <s v="R1011"/>
  </r>
  <r>
    <s v="Id790"/>
    <n v="1961"/>
    <s v="Sep"/>
    <n v="7"/>
    <x v="0"/>
    <n v="13129.6"/>
    <s v="tier - 3"/>
    <s v="tier - 2"/>
    <s v="R1017"/>
  </r>
  <r>
    <s v="Id789"/>
    <n v="1961"/>
    <s v="Dec"/>
    <n v="6"/>
    <x v="0"/>
    <n v="13143.34"/>
    <s v="tier - 3"/>
    <s v="tier - 2"/>
    <s v="R1020"/>
  </r>
  <r>
    <s v="Id788"/>
    <n v="1961"/>
    <s v="Dec"/>
    <n v="6"/>
    <x v="0"/>
    <n v="13143.86"/>
    <s v="tier - 3"/>
    <s v="tier - 2"/>
    <s v="R1016"/>
  </r>
  <r>
    <s v="Id787"/>
    <n v="1962"/>
    <s v="Aug"/>
    <n v="5"/>
    <x v="0"/>
    <n v="13204.29"/>
    <s v="tier - 3"/>
    <s v="tier - 1"/>
    <s v="R1024"/>
  </r>
  <r>
    <s v="Id786"/>
    <n v="1982"/>
    <s v="Oct"/>
    <n v="15"/>
    <x v="2"/>
    <n v="13214.43"/>
    <s v="tier - 3"/>
    <s v="tier - 2"/>
    <s v="R1012"/>
  </r>
  <r>
    <s v="Id785"/>
    <n v="1962"/>
    <s v="Dec"/>
    <n v="7"/>
    <x v="0"/>
    <n v="13217.09"/>
    <s v="tier - 3"/>
    <s v="tier - 1"/>
    <s v="R1024"/>
  </r>
  <r>
    <s v="Id784"/>
    <n v="1965"/>
    <s v="Nov"/>
    <n v="13"/>
    <x v="3"/>
    <n v="13224.06"/>
    <s v="tier - 3"/>
    <s v="tier - 3"/>
    <s v="R1024"/>
  </r>
  <r>
    <s v="Id783"/>
    <n v="1962"/>
    <s v="Nov"/>
    <n v="24"/>
    <x v="1"/>
    <n v="13224.69"/>
    <s v="tier - 3"/>
    <s v="tier - 2"/>
    <s v="R1011"/>
  </r>
  <r>
    <s v="Id782"/>
    <n v="1962"/>
    <s v="Oct"/>
    <n v="11"/>
    <x v="0"/>
    <n v="13228.85"/>
    <s v="tier - 3"/>
    <s v="tier - 3"/>
    <s v="R1023"/>
  </r>
  <r>
    <s v="Id781"/>
    <n v="1994"/>
    <s v="Jul"/>
    <n v="1"/>
    <x v="0"/>
    <n v="13292.52"/>
    <s v="tier - 3"/>
    <s v="tier - 3"/>
    <s v="R1012"/>
  </r>
  <r>
    <s v="Id780"/>
    <n v="1976"/>
    <s v="Aug"/>
    <n v="23"/>
    <x v="3"/>
    <n v="13333.71"/>
    <s v="tier - 3"/>
    <s v="tier - 2"/>
    <s v="R1012"/>
  </r>
  <r>
    <s v="Id779"/>
    <n v="1960"/>
    <s v="Nov"/>
    <n v="11"/>
    <x v="0"/>
    <n v="13352.1"/>
    <s v="tier - 3"/>
    <s v="tier - 1"/>
    <s v="R1012"/>
  </r>
  <r>
    <s v="Id778"/>
    <n v="1990"/>
    <s v="Oct"/>
    <n v="2"/>
    <x v="2"/>
    <n v="13360.94"/>
    <s v="tier - 3"/>
    <s v="tier - 1"/>
    <s v="R1012"/>
  </r>
  <r>
    <s v="Id777"/>
    <n v="1964"/>
    <s v="Sep"/>
    <n v="24"/>
    <x v="0"/>
    <n v="13375.76"/>
    <s v="tier - 3"/>
    <s v="tier - 2"/>
    <s v="R1025"/>
  </r>
  <r>
    <s v="Id776"/>
    <n v="1979"/>
    <s v="Sep"/>
    <n v="30"/>
    <x v="3"/>
    <n v="13377.41"/>
    <s v="tier - 3"/>
    <s v="tier - 3"/>
    <s v="R1026"/>
  </r>
  <r>
    <s v="Id775"/>
    <n v="1984"/>
    <s v="Jun"/>
    <n v="6"/>
    <x v="2"/>
    <n v="13383.67"/>
    <s v="tier - 3"/>
    <s v="tier - 2"/>
    <s v="R1023"/>
  </r>
  <r>
    <s v="Id774"/>
    <n v="1959"/>
    <s v="Dec"/>
    <n v="9"/>
    <x v="0"/>
    <n v="13390.56"/>
    <s v="tier - 3"/>
    <s v="tier - 3"/>
    <s v="R1011"/>
  </r>
  <r>
    <s v="Id773"/>
    <n v="1959"/>
    <s v="Nov"/>
    <n v="25"/>
    <x v="0"/>
    <n v="13393.76"/>
    <s v="tier - 3"/>
    <s v="tier - 1"/>
    <s v="R1011"/>
  </r>
  <r>
    <s v="Id772"/>
    <n v="1959"/>
    <s v="Dec"/>
    <n v="20"/>
    <x v="0"/>
    <n v="13405.39"/>
    <s v="tier - 3"/>
    <s v="tier - 3"/>
    <s v="R1013"/>
  </r>
  <r>
    <s v="Id771"/>
    <n v="1992"/>
    <s v="Dec"/>
    <n v="19"/>
    <x v="0"/>
    <n v="13412.97"/>
    <s v="tier - 3"/>
    <s v="tier - 3"/>
    <s v="R1023"/>
  </r>
  <r>
    <s v="Id770"/>
    <n v="1961"/>
    <s v="Jul"/>
    <n v="22"/>
    <x v="0"/>
    <n v="13415.04"/>
    <s v="tier - 3"/>
    <s v="tier - 2"/>
    <s v="R1012"/>
  </r>
  <r>
    <s v="Id769"/>
    <n v="1994"/>
    <s v="Jun"/>
    <n v="17"/>
    <x v="0"/>
    <n v="13417.05"/>
    <s v="tier - 3"/>
    <s v="tier - 3"/>
    <s v="R1012"/>
  </r>
  <r>
    <s v="Id768"/>
    <n v="1961"/>
    <s v="Nov"/>
    <n v="3"/>
    <x v="0"/>
    <n v="13429.04"/>
    <s v="tier - 3"/>
    <s v="tier - 3"/>
    <s v="R1012"/>
  </r>
  <r>
    <s v="Id767"/>
    <n v="1966"/>
    <s v="Nov"/>
    <n v="14"/>
    <x v="2"/>
    <n v="13430.27"/>
    <s v="tier - 3"/>
    <s v="tier - 3"/>
    <s v="R1024"/>
  </r>
  <r>
    <s v="Id766"/>
    <n v="1975"/>
    <s v="Jun"/>
    <n v="29"/>
    <x v="1"/>
    <n v="13440.7"/>
    <s v="tier - 3"/>
    <s v="tier - 2"/>
    <s v="R1012"/>
  </r>
  <r>
    <s v="Id765"/>
    <n v="1960"/>
    <s v="Aug"/>
    <n v="13"/>
    <x v="0"/>
    <n v="13451.12"/>
    <s v="tier - 3"/>
    <s v="tier - 1"/>
    <s v="R1011"/>
  </r>
  <r>
    <s v="Id764"/>
    <n v="1960"/>
    <s v="Jul"/>
    <n v="11"/>
    <x v="0"/>
    <n v="13457.96"/>
    <s v="tier - 3"/>
    <s v="tier - 1"/>
    <s v="R1013"/>
  </r>
  <r>
    <s v="Id763"/>
    <n v="1960"/>
    <s v="Dec"/>
    <n v="16"/>
    <x v="0"/>
    <n v="13462.52"/>
    <s v="tier - 3"/>
    <s v="tier - 2"/>
    <s v="R1011"/>
  </r>
  <r>
    <s v="Id762"/>
    <n v="1985"/>
    <s v="Aug"/>
    <n v="19"/>
    <x v="2"/>
    <n v="13465.8"/>
    <s v="tier - 3"/>
    <s v="tier - 1"/>
    <s v="R1012"/>
  </r>
  <r>
    <s v="Id761"/>
    <n v="1960"/>
    <s v="Jul"/>
    <n v="28"/>
    <x v="0"/>
    <n v="13470.8"/>
    <s v="tier - 3"/>
    <s v="tier - 2"/>
    <s v="R1013"/>
  </r>
  <r>
    <s v="Id760"/>
    <n v="1960"/>
    <s v="Jul"/>
    <n v="24"/>
    <x v="0"/>
    <n v="13470.86"/>
    <s v="tier - 3"/>
    <s v="tier - 3"/>
    <s v="R1011"/>
  </r>
  <r>
    <s v="Id759"/>
    <n v="1975"/>
    <s v="Aug"/>
    <n v="7"/>
    <x v="1"/>
    <n v="13472.19"/>
    <s v="tier - 3"/>
    <s v="tier - 2"/>
    <s v="R1012"/>
  </r>
  <r>
    <s v="Id758"/>
    <n v="1990"/>
    <s v="Aug"/>
    <n v="30"/>
    <x v="2"/>
    <n v="13480.83"/>
    <s v="tier - 3"/>
    <s v="tier - 2"/>
    <s v="R1023"/>
  </r>
  <r>
    <s v="Id757"/>
    <n v="1963"/>
    <s v="Oct"/>
    <n v="14"/>
    <x v="0"/>
    <n v="13511.28"/>
    <s v="tier - 3"/>
    <s v="tier - 1"/>
    <s v="R1012"/>
  </r>
  <r>
    <s v="Id756"/>
    <n v="1960"/>
    <s v="Jul"/>
    <n v="11"/>
    <x v="0"/>
    <n v="13555"/>
    <s v="tier - 3"/>
    <s v="tier - 3"/>
    <s v="R1017"/>
  </r>
  <r>
    <s v="Id755"/>
    <n v="1968"/>
    <s v="Jul"/>
    <n v="15"/>
    <x v="0"/>
    <n v="13566.04"/>
    <s v="tier - 3"/>
    <s v="tier - 3"/>
    <s v="R1026"/>
  </r>
  <r>
    <s v="Id754"/>
    <n v="1992"/>
    <s v="Aug"/>
    <n v="14"/>
    <x v="0"/>
    <n v="13588.17"/>
    <s v="tier - 3"/>
    <s v="tier - 1"/>
    <s v="R1012"/>
  </r>
  <r>
    <s v="Id753"/>
    <n v="1964"/>
    <s v="Sep"/>
    <n v="10"/>
    <x v="3"/>
    <n v="13607.37"/>
    <s v="tier - 3"/>
    <s v="tier - 1"/>
    <s v="R1024"/>
  </r>
  <r>
    <s v="Id752"/>
    <n v="1961"/>
    <s v="Nov"/>
    <n v="18"/>
    <x v="0"/>
    <n v="13616.36"/>
    <s v="tier - 3"/>
    <s v="tier - 3"/>
    <s v="R1024"/>
  </r>
  <r>
    <s v="Id751"/>
    <n v="1969"/>
    <s v="Jul"/>
    <n v="26"/>
    <x v="0"/>
    <n v="13622.01"/>
    <s v="tier - 3"/>
    <s v="tier - 3"/>
    <s v="R1012"/>
  </r>
  <r>
    <s v="Id750"/>
    <n v="1961"/>
    <s v="Dec"/>
    <n v="24"/>
    <x v="0"/>
    <n v="13635.64"/>
    <s v="tier - 3"/>
    <s v="tier - 3"/>
    <s v="R1024"/>
  </r>
  <r>
    <s v="Id749"/>
    <n v="1984"/>
    <s v="Jul"/>
    <n v="20"/>
    <x v="2"/>
    <n v="13638.06"/>
    <s v="tier - 3"/>
    <s v="tier - 3"/>
    <s v="R1023"/>
  </r>
  <r>
    <s v="Id748"/>
    <n v="1963"/>
    <s v="Aug"/>
    <n v="4"/>
    <x v="0"/>
    <n v="13677.68"/>
    <s v="tier - 3"/>
    <s v="tier - 2"/>
    <s v="R1021"/>
  </r>
  <r>
    <s v="Id747"/>
    <n v="1985"/>
    <s v="Sep"/>
    <n v="14"/>
    <x v="2"/>
    <n v="13685.51"/>
    <s v="tier - 3"/>
    <s v="tier - 1"/>
    <s v="R1026"/>
  </r>
  <r>
    <s v="Id746"/>
    <n v="1986"/>
    <s v="Nov"/>
    <n v="24"/>
    <x v="2"/>
    <n v="13714.55"/>
    <s v="tier - 3"/>
    <s v="tier - 2"/>
    <s v="R1023"/>
  </r>
  <r>
    <s v="Id745"/>
    <n v="1981"/>
    <s v="Aug"/>
    <n v="2"/>
    <x v="1"/>
    <n v="13725.47"/>
    <s v="tier - 3"/>
    <s v="tier - 2"/>
    <s v="R1024"/>
  </r>
  <r>
    <s v="Id744"/>
    <n v="1985"/>
    <s v="Aug"/>
    <n v="29"/>
    <x v="2"/>
    <n v="13726.21"/>
    <s v="tier - 3"/>
    <s v="tier - 3"/>
    <s v="R1026"/>
  </r>
  <r>
    <s v="Id743"/>
    <n v="1969"/>
    <s v="Oct"/>
    <n v="23"/>
    <x v="0"/>
    <n v="13746.74"/>
    <s v="tier - 3"/>
    <s v="tier - 2"/>
    <s v="R1026"/>
  </r>
  <r>
    <s v="Id742"/>
    <n v="2004"/>
    <s v="Jul"/>
    <n v="16"/>
    <x v="0"/>
    <n v="13747.87"/>
    <s v="tier - 3"/>
    <s v="tier - 2"/>
    <s v="R1018"/>
  </r>
  <r>
    <s v="Id741"/>
    <n v="1959"/>
    <s v="Aug"/>
    <n v="6"/>
    <x v="0"/>
    <n v="13770.1"/>
    <s v="tier - 3"/>
    <s v="tier - 1"/>
    <s v="R1012"/>
  </r>
  <r>
    <s v="Id740"/>
    <n v="1966"/>
    <s v="Nov"/>
    <n v="10"/>
    <x v="0"/>
    <n v="13801.61"/>
    <s v="tier - 3"/>
    <s v="tier - 3"/>
    <s v="R1026"/>
  </r>
  <r>
    <s v="Id739"/>
    <n v="1986"/>
    <s v="Dec"/>
    <n v="8"/>
    <x v="2"/>
    <n v="13819.49"/>
    <s v="tier - 3"/>
    <s v="tier - 2"/>
    <s v="R1012"/>
  </r>
  <r>
    <s v="Id738"/>
    <n v="1958"/>
    <s v="Nov"/>
    <n v="25"/>
    <x v="0"/>
    <n v="13822.8"/>
    <s v="tier - 3"/>
    <s v="tier - 3"/>
    <s v="R1011"/>
  </r>
  <r>
    <s v="Id737"/>
    <n v="1958"/>
    <s v="Dec"/>
    <n v="10"/>
    <x v="0"/>
    <n v="13831.12"/>
    <s v="tier - 3"/>
    <s v="tier - 1"/>
    <s v="R1013"/>
  </r>
  <r>
    <s v="Id736"/>
    <n v="2003"/>
    <s v="Jun"/>
    <n v="7"/>
    <x v="0"/>
    <n v="13844.51"/>
    <s v="tier - 2"/>
    <s v="tier - 1"/>
    <s v="R1011"/>
  </r>
  <r>
    <s v="Id735"/>
    <n v="1960"/>
    <s v="Jul"/>
    <n v="21"/>
    <x v="0"/>
    <n v="13844.8"/>
    <s v="tier - 2"/>
    <s v="tier - 2"/>
    <s v="R1012"/>
  </r>
  <r>
    <s v="Id734"/>
    <n v="1978"/>
    <s v="Dec"/>
    <n v="19"/>
    <x v="3"/>
    <n v="13874.89"/>
    <s v="tier - 2"/>
    <s v="tier - 1"/>
    <s v="R1012"/>
  </r>
  <r>
    <s v="Id733"/>
    <n v="1959"/>
    <s v="Oct"/>
    <n v="5"/>
    <x v="0"/>
    <n v="13880.95"/>
    <s v="tier - 2"/>
    <s v="tier - 2"/>
    <s v="R1011"/>
  </r>
  <r>
    <s v="Id732"/>
    <n v="1985"/>
    <s v="Sep"/>
    <n v="25"/>
    <x v="2"/>
    <n v="13886.4"/>
    <s v="tier - 2"/>
    <s v="tier - 2"/>
    <s v="R1012"/>
  </r>
  <r>
    <s v="Id731"/>
    <n v="1959"/>
    <s v="Dec"/>
    <n v="29"/>
    <x v="0"/>
    <n v="13887.2"/>
    <s v="tier - 2"/>
    <s v="tier - 3"/>
    <s v="R1013"/>
  </r>
  <r>
    <s v="Id730"/>
    <n v="1959"/>
    <s v="Jul"/>
    <n v="7"/>
    <x v="0"/>
    <n v="13887.97"/>
    <s v="tier - 2"/>
    <s v="tier - 2"/>
    <s v="R1013"/>
  </r>
  <r>
    <s v="Id729"/>
    <n v="1962"/>
    <s v="Jul"/>
    <n v="27"/>
    <x v="2"/>
    <n v="13919.82"/>
    <s v="tier - 2"/>
    <s v="tier - 2"/>
    <s v="R1013"/>
  </r>
  <r>
    <s v="Id728"/>
    <n v="1960"/>
    <s v="Jun"/>
    <n v="18"/>
    <x v="1"/>
    <n v="13937.67"/>
    <s v="tier - 2"/>
    <s v="tier - 1"/>
    <s v="R1012"/>
  </r>
  <r>
    <s v="Id727"/>
    <n v="1959"/>
    <s v="Aug"/>
    <n v="29"/>
    <x v="0"/>
    <n v="13974.46"/>
    <s v="tier - 2"/>
    <s v="tier - 2"/>
    <s v="R1019"/>
  </r>
  <r>
    <s v="Id726"/>
    <n v="1990"/>
    <s v="Jul"/>
    <n v="13"/>
    <x v="2"/>
    <n v="13979.45"/>
    <s v="tier - 2"/>
    <s v="tier - 1"/>
    <s v="R1023"/>
  </r>
  <r>
    <s v="Id725"/>
    <n v="1959"/>
    <s v="Sep"/>
    <n v="6"/>
    <x v="0"/>
    <n v="13981.85"/>
    <s v="tier - 2"/>
    <s v="tier - 1"/>
    <s v="R1016"/>
  </r>
  <r>
    <s v="Id724"/>
    <n v="1963"/>
    <s v="Dec"/>
    <n v="23"/>
    <x v="2"/>
    <n v="14001.13"/>
    <s v="tier - 2"/>
    <s v="tier - 1"/>
    <s v="R1013"/>
  </r>
  <r>
    <s v="Id723"/>
    <n v="1963"/>
    <s v="Jul"/>
    <n v="6"/>
    <x v="2"/>
    <n v="14001.29"/>
    <s v="tier - 2"/>
    <s v="tier - 2"/>
    <s v="R1013"/>
  </r>
  <r>
    <s v="Id722"/>
    <n v="1963"/>
    <s v="Jul"/>
    <n v="8"/>
    <x v="2"/>
    <n v="14007.22"/>
    <s v="tier - 2"/>
    <s v="tier - 3"/>
    <s v="R1011"/>
  </r>
  <r>
    <s v="Id721"/>
    <n v="1960"/>
    <s v="Nov"/>
    <n v="8"/>
    <x v="0"/>
    <n v="14043.48"/>
    <s v="tier - 2"/>
    <s v="tier - 3"/>
    <s v="R1024"/>
  </r>
  <r>
    <s v="Id720"/>
    <n v="1991"/>
    <s v="Sep"/>
    <n v="12"/>
    <x v="2"/>
    <n v="14081.93"/>
    <s v="tier - 2"/>
    <s v="tier - 3"/>
    <s v="R1012"/>
  </r>
  <r>
    <s v="Id719"/>
    <n v="1976"/>
    <s v="Sep"/>
    <n v="26"/>
    <x v="3"/>
    <n v="14098.07"/>
    <s v="tier - 2"/>
    <s v="tier - 3"/>
    <s v="R1023"/>
  </r>
  <r>
    <s v="Id718"/>
    <n v="1961"/>
    <s v="Jun"/>
    <n v="14"/>
    <x v="3"/>
    <n v="14119.62"/>
    <s v="tier - 2"/>
    <s v="tier - 1"/>
    <s v="R1012"/>
  </r>
  <r>
    <s v="Id717"/>
    <n v="2004"/>
    <s v="Jul"/>
    <n v="6"/>
    <x v="0"/>
    <n v="14133.04"/>
    <s v="tier - 2"/>
    <s v="tier - 3"/>
    <s v="R1013"/>
  </r>
  <r>
    <s v="Id716"/>
    <n v="1984"/>
    <s v="Jul"/>
    <n v="7"/>
    <x v="2"/>
    <n v="14152.46"/>
    <s v="tier - 2"/>
    <s v="tier - 1"/>
    <s v="R1012"/>
  </r>
  <r>
    <s v="Id715"/>
    <n v="1968"/>
    <s v="Dec"/>
    <n v="25"/>
    <x v="0"/>
    <n v="14193.55"/>
    <s v="tier - 2"/>
    <s v="tier - 1"/>
    <s v="R1026"/>
  </r>
  <r>
    <s v="Id714"/>
    <n v="1983"/>
    <s v="Nov"/>
    <n v="17"/>
    <x v="2"/>
    <n v="14209.4"/>
    <s v="tier - 2"/>
    <s v="tier - 1"/>
    <s v="R1026"/>
  </r>
  <r>
    <s v="Id713"/>
    <n v="1958"/>
    <s v="Sep"/>
    <n v="21"/>
    <x v="0"/>
    <n v="14210.54"/>
    <s v="tier - 2"/>
    <s v="tier - 2"/>
    <s v="R1012"/>
  </r>
  <r>
    <s v="Id712"/>
    <n v="1961"/>
    <s v="Sep"/>
    <n v="25"/>
    <x v="3"/>
    <n v="14235.07"/>
    <s v="tier - 2"/>
    <s v="tier - 1"/>
    <s v="R1011"/>
  </r>
  <r>
    <s v="Id711"/>
    <n v="1959"/>
    <s v="Oct"/>
    <n v="10"/>
    <x v="0"/>
    <n v="14254.61"/>
    <s v="tier - 2"/>
    <s v="tier - 1"/>
    <s v="R1012"/>
  </r>
  <r>
    <s v="Id710"/>
    <n v="1959"/>
    <s v="Nov"/>
    <n v="8"/>
    <x v="0"/>
    <n v="14256.19"/>
    <s v="tier - 2"/>
    <s v="tier - 3"/>
    <s v="R1012"/>
  </r>
  <r>
    <s v="Id709"/>
    <n v="1974"/>
    <s v="Dec"/>
    <n v="26"/>
    <x v="0"/>
    <n v="14256.79"/>
    <s v="tier - 2"/>
    <s v="tier - 2"/>
    <s v="R1026"/>
  </r>
  <r>
    <s v="Id708"/>
    <n v="1972"/>
    <s v="Jul"/>
    <n v="13"/>
    <x v="0"/>
    <n v="14258.33"/>
    <s v="tier - 2"/>
    <s v="tier - 2"/>
    <s v="R1026"/>
  </r>
  <r>
    <s v="Id707"/>
    <n v="2004"/>
    <s v="Sep"/>
    <n v="6"/>
    <x v="0"/>
    <n v="14283.46"/>
    <s v="tier - 2"/>
    <s v="tier - 2"/>
    <s v="R1024"/>
  </r>
  <r>
    <s v="Id706"/>
    <n v="1968"/>
    <s v="Dec"/>
    <n v="15"/>
    <x v="0"/>
    <n v="14285.9"/>
    <s v="tier - 2"/>
    <s v="tier - 3"/>
    <s v="R1012"/>
  </r>
  <r>
    <s v="Id705"/>
    <n v="1958"/>
    <s v="Oct"/>
    <n v="15"/>
    <x v="0"/>
    <n v="14313.85"/>
    <s v="tier - 2"/>
    <s v="tier - 3"/>
    <s v="R1013"/>
  </r>
  <r>
    <s v="Id704"/>
    <n v="1958"/>
    <s v="Jul"/>
    <n v="10"/>
    <x v="0"/>
    <n v="14319.03"/>
    <s v="tier - 2"/>
    <s v="tier - 2"/>
    <s v="R1011"/>
  </r>
  <r>
    <s v="Id703"/>
    <n v="1969"/>
    <s v="Sep"/>
    <n v="26"/>
    <x v="0"/>
    <n v="14337.91"/>
    <s v="tier - 2"/>
    <s v="tier - 3"/>
    <s v="R1022"/>
  </r>
  <r>
    <s v="Id702"/>
    <n v="1959"/>
    <s v="Dec"/>
    <n v="24"/>
    <x v="1"/>
    <n v="14349.85"/>
    <s v="tier - 2"/>
    <s v="tier - 2"/>
    <s v="R1012"/>
  </r>
  <r>
    <s v="Id701"/>
    <n v="1967"/>
    <s v="Oct"/>
    <n v="10"/>
    <x v="0"/>
    <n v="14355.43"/>
    <s v="tier - 2"/>
    <s v="tier - 1"/>
    <s v="R1026"/>
  </r>
  <r>
    <s v="Id700"/>
    <n v="1988"/>
    <s v="Nov"/>
    <n v="16"/>
    <x v="1"/>
    <n v="14358.36"/>
    <s v="tier - 2"/>
    <s v="tier - 2"/>
    <s v="R1011"/>
  </r>
  <r>
    <s v="Id699"/>
    <n v="1963"/>
    <s v="Jul"/>
    <n v="16"/>
    <x v="2"/>
    <n v="14382.71"/>
    <s v="tier - 2"/>
    <s v="tier - 2"/>
    <s v="R1012"/>
  </r>
  <r>
    <s v="Id698"/>
    <n v="1965"/>
    <s v="Jun"/>
    <n v="22"/>
    <x v="4"/>
    <n v="14394.4"/>
    <s v="tier - 2"/>
    <s v="tier - 3"/>
    <s v="R1024"/>
  </r>
  <r>
    <s v="Id697"/>
    <n v="1958"/>
    <s v="Sep"/>
    <n v="14"/>
    <x v="0"/>
    <n v="14394.56"/>
    <s v="tier - 2"/>
    <s v="tier - 1"/>
    <s v="R1018"/>
  </r>
  <r>
    <s v="Id696"/>
    <n v="1958"/>
    <s v="Jul"/>
    <n v="29"/>
    <x v="0"/>
    <n v="14410.93"/>
    <s v="tier - 2"/>
    <s v="tier - 2"/>
    <s v="R1016"/>
  </r>
  <r>
    <s v="Id695"/>
    <n v="1958"/>
    <s v="Sep"/>
    <n v="20"/>
    <x v="1"/>
    <n v="14418.28"/>
    <s v="tier - 2"/>
    <s v="tier - 3"/>
    <s v="R1013"/>
  </r>
  <r>
    <s v="Id694"/>
    <n v="1999"/>
    <s v="Aug"/>
    <n v="10"/>
    <x v="3"/>
    <n v="14426.07"/>
    <s v="tier - 2"/>
    <s v="tier - 1"/>
    <s v="R1012"/>
  </r>
  <r>
    <s v="Id693"/>
    <n v="1967"/>
    <s v="Aug"/>
    <n v="15"/>
    <x v="0"/>
    <n v="14426.66"/>
    <s v="tier - 2"/>
    <s v="tier - 2"/>
    <s v="R1026"/>
  </r>
  <r>
    <s v="Id692"/>
    <n v="1967"/>
    <s v="Nov"/>
    <n v="4"/>
    <x v="0"/>
    <n v="14427.63"/>
    <s v="tier - 2"/>
    <s v="tier - 2"/>
    <s v="R1021"/>
  </r>
  <r>
    <s v="Id691"/>
    <n v="1959"/>
    <s v="Jun"/>
    <n v="29"/>
    <x v="0"/>
    <n v="14449.85"/>
    <s v="tier - 2"/>
    <s v="tier - 1"/>
    <s v="R1024"/>
  </r>
  <r>
    <s v="Id690"/>
    <n v="1959"/>
    <s v="Aug"/>
    <n v="3"/>
    <x v="0"/>
    <n v="14451.84"/>
    <s v="tier - 2"/>
    <s v="tier - 3"/>
    <s v="R1023"/>
  </r>
  <r>
    <s v="Id689"/>
    <n v="1996"/>
    <s v="Nov"/>
    <n v="10"/>
    <x v="3"/>
    <n v="14455.64"/>
    <s v="tier - 2"/>
    <s v="tier - 3"/>
    <s v="R1024"/>
  </r>
  <r>
    <s v="Id688"/>
    <n v="1976"/>
    <s v="Nov"/>
    <n v="27"/>
    <x v="3"/>
    <n v="14470.01"/>
    <s v="tier - 2"/>
    <s v="tier - 3"/>
    <s v="R1012"/>
  </r>
  <r>
    <s v="Id687"/>
    <n v="1959"/>
    <s v="Nov"/>
    <n v="20"/>
    <x v="1"/>
    <n v="14474.68"/>
    <s v="tier - 2"/>
    <s v="tier - 2"/>
    <s v="R1013"/>
  </r>
  <r>
    <s v="Id686"/>
    <n v="1979"/>
    <s v="Oct"/>
    <n v="20"/>
    <x v="5"/>
    <n v="14478.33"/>
    <s v="tier - 2"/>
    <s v="tier - 2"/>
    <s v="R1013"/>
  </r>
  <r>
    <s v="Id685"/>
    <n v="1989"/>
    <s v="Jul"/>
    <n v="22"/>
    <x v="2"/>
    <n v="14507.46"/>
    <s v="tier - 2"/>
    <s v="tier - 3"/>
    <s v="R1012"/>
  </r>
  <r>
    <s v="Id684"/>
    <n v="1989"/>
    <s v="Jul"/>
    <n v="14"/>
    <x v="2"/>
    <n v="14547.26"/>
    <s v="tier - 2"/>
    <s v="tier - 3"/>
    <s v="R1011"/>
  </r>
  <r>
    <s v="Id683"/>
    <n v="1998"/>
    <s v="Sep"/>
    <n v="12"/>
    <x v="0"/>
    <n v="14571.89"/>
    <s v="tier - 2"/>
    <s v="tier - 1"/>
    <s v="R1024"/>
  </r>
  <r>
    <s v="Id682"/>
    <n v="1962"/>
    <s v="Dec"/>
    <n v="3"/>
    <x v="0"/>
    <n v="14574.64"/>
    <s v="tier - 2"/>
    <s v="tier - 1"/>
    <s v="R1025"/>
  </r>
  <r>
    <s v="Id681"/>
    <n v="1963"/>
    <s v="Oct"/>
    <n v="14"/>
    <x v="2"/>
    <n v="14590.63"/>
    <s v="tier - 2"/>
    <s v="tier - 1"/>
    <s v="R1024"/>
  </r>
  <r>
    <s v="Id680"/>
    <n v="1967"/>
    <s v="Jul"/>
    <n v="18"/>
    <x v="0"/>
    <n v="14600.62"/>
    <s v="tier - 2"/>
    <s v="tier - 3"/>
    <s v="R1022"/>
  </r>
  <r>
    <s v="Id679"/>
    <n v="1965"/>
    <s v="Nov"/>
    <n v="8"/>
    <x v="0"/>
    <n v="14612.33"/>
    <s v="tier - 2"/>
    <s v="tier - 3"/>
    <s v="R1021"/>
  </r>
  <r>
    <s v="Id678"/>
    <n v="1991"/>
    <s v="Aug"/>
    <n v="21"/>
    <x v="2"/>
    <n v="14630.52"/>
    <s v="tier - 2"/>
    <s v="tier - 3"/>
    <s v="R1011"/>
  </r>
  <r>
    <s v="Id677"/>
    <n v="1967"/>
    <s v="Sep"/>
    <n v="1"/>
    <x v="0"/>
    <n v="14640.35"/>
    <s v="tier - 2"/>
    <s v="tier - 3"/>
    <s v="R1026"/>
  </r>
  <r>
    <s v="Id676"/>
    <n v="1981"/>
    <s v="Nov"/>
    <n v="13"/>
    <x v="1"/>
    <n v="14657.2"/>
    <s v="tier - 2"/>
    <s v="tier - 1"/>
    <s v="R1012"/>
  </r>
  <r>
    <s v="Id675"/>
    <n v="1969"/>
    <s v="Oct"/>
    <n v="20"/>
    <x v="0"/>
    <n v="14665.75"/>
    <s v="tier - 2"/>
    <s v="tier - 1"/>
    <s v="R1012"/>
  </r>
  <r>
    <s v="Id674"/>
    <n v="1958"/>
    <s v="Jul"/>
    <n v="23"/>
    <x v="0"/>
    <n v="14692.67"/>
    <s v="tier - 2"/>
    <s v="tier - 1"/>
    <s v="R1012"/>
  </r>
  <r>
    <s v="Id673"/>
    <n v="1982"/>
    <s v="Sep"/>
    <n v="4"/>
    <x v="2"/>
    <n v="14696.77"/>
    <s v="tier - 2"/>
    <s v="tier - 2"/>
    <s v="R1011"/>
  </r>
  <r>
    <s v="Id672"/>
    <n v="2002"/>
    <s v="Sep"/>
    <n v="24"/>
    <x v="0"/>
    <n v="14711.74"/>
    <s v="tier - 2"/>
    <s v="tier - 2"/>
    <s v="R1012"/>
  </r>
  <r>
    <s v="Id671"/>
    <n v="1962"/>
    <s v="Jul"/>
    <n v="29"/>
    <x v="0"/>
    <n v="14738.43"/>
    <s v="tier - 2"/>
    <s v="tier - 3"/>
    <s v="R1021"/>
  </r>
  <r>
    <s v="Id670"/>
    <n v="1965"/>
    <s v="Jul"/>
    <n v="27"/>
    <x v="0"/>
    <n v="14750.42"/>
    <s v="tier - 2"/>
    <s v="tier - 2"/>
    <s v="R1026"/>
  </r>
  <r>
    <s v="Id669"/>
    <n v="1975"/>
    <s v="Dec"/>
    <n v="10"/>
    <x v="1"/>
    <n v="14819"/>
    <s v="tier - 2"/>
    <s v="tier - 3"/>
    <s v="R1023"/>
  </r>
  <r>
    <s v="Id668"/>
    <n v="1979"/>
    <s v="Oct"/>
    <n v="18"/>
    <x v="3"/>
    <n v="14839.34"/>
    <s v="tier - 2"/>
    <s v="tier - 3"/>
    <s v="R1026"/>
  </r>
  <r>
    <s v="Id667"/>
    <n v="1981"/>
    <s v="Jun"/>
    <n v="5"/>
    <x v="1"/>
    <n v="14843.96"/>
    <s v="tier - 2"/>
    <s v="tier - 3"/>
    <s v="R1026"/>
  </r>
  <r>
    <s v="Id666"/>
    <n v="1970"/>
    <s v="Nov"/>
    <n v="11"/>
    <x v="0"/>
    <n v="14847.63"/>
    <s v="tier - 2"/>
    <s v="tier - 2"/>
    <s v="R1023"/>
  </r>
  <r>
    <s v="Id665"/>
    <n v="1958"/>
    <s v="Oct"/>
    <n v="17"/>
    <x v="0"/>
    <n v="14901.52"/>
    <s v="tier - 2"/>
    <s v="tier - 2"/>
    <s v="R1024"/>
  </r>
  <r>
    <s v="Id664"/>
    <n v="1981"/>
    <s v="Jul"/>
    <n v="4"/>
    <x v="1"/>
    <n v="14908.27"/>
    <s v="tier - 2"/>
    <s v="tier - 1"/>
    <s v="R1011"/>
  </r>
  <r>
    <s v="Id663"/>
    <n v="1968"/>
    <s v="Nov"/>
    <n v="8"/>
    <x v="0"/>
    <n v="14926.97"/>
    <s v="tier - 2"/>
    <s v="tier - 2"/>
    <s v="R1012"/>
  </r>
  <r>
    <s v="Id662"/>
    <n v="1962"/>
    <s v="Nov"/>
    <n v="29"/>
    <x v="0"/>
    <n v="14945.34"/>
    <s v="tier - 2"/>
    <s v="tier - 1"/>
    <s v="R1021"/>
  </r>
  <r>
    <s v="Id661"/>
    <n v="1958"/>
    <s v="Jul"/>
    <n v="29"/>
    <x v="3"/>
    <n v="14988.43"/>
    <s v="tier - 2"/>
    <s v="tier - 3"/>
    <s v="R1011"/>
  </r>
  <r>
    <s v="Id660"/>
    <n v="1995"/>
    <s v="Aug"/>
    <n v="2"/>
    <x v="3"/>
    <n v="15006.58"/>
    <s v="tier - 2"/>
    <s v="tier - 2"/>
    <s v="R1024"/>
  </r>
  <r>
    <s v="Id659"/>
    <n v="1960"/>
    <s v="Aug"/>
    <n v="8"/>
    <x v="3"/>
    <n v="15019.76"/>
    <s v="tier - 2"/>
    <s v="tier - 2"/>
    <s v="R1012"/>
  </r>
  <r>
    <s v="Id658"/>
    <n v="1979"/>
    <s v="Nov"/>
    <n v="25"/>
    <x v="3"/>
    <n v="15025.76"/>
    <s v="tier - 2"/>
    <s v="tier - 1"/>
    <s v="R1011"/>
  </r>
  <r>
    <s v="Id657"/>
    <n v="1970"/>
    <s v="Sep"/>
    <n v="11"/>
    <x v="0"/>
    <n v="15026.3"/>
    <s v="tier - 2"/>
    <s v="tier - 3"/>
    <s v="R1011"/>
  </r>
  <r>
    <s v="Id656"/>
    <n v="1971"/>
    <s v="Aug"/>
    <n v="15"/>
    <x v="0"/>
    <n v="15038.51"/>
    <s v="tier - 2"/>
    <s v="tier - 3"/>
    <s v="R1023"/>
  </r>
  <r>
    <s v="Id655"/>
    <n v="1968"/>
    <s v="Jun"/>
    <n v="12"/>
    <x v="0"/>
    <n v="15052.68"/>
    <s v="tier - 2"/>
    <s v="tier - 2"/>
    <s v="R1022"/>
  </r>
  <r>
    <s v="Id654"/>
    <n v="1975"/>
    <s v="Oct"/>
    <n v="26"/>
    <x v="1"/>
    <n v="15090.35"/>
    <s v="tier - 2"/>
    <s v="tier - 1"/>
    <s v="R1023"/>
  </r>
  <r>
    <s v="Id653"/>
    <n v="1972"/>
    <s v="Nov"/>
    <n v="7"/>
    <x v="0"/>
    <n v="15103.69"/>
    <s v="tier - 2"/>
    <s v="tier - 1"/>
    <s v="R1012"/>
  </r>
  <r>
    <s v="Id652"/>
    <n v="1978"/>
    <s v="Sep"/>
    <n v="5"/>
    <x v="3"/>
    <n v="15123.19"/>
    <s v="tier - 2"/>
    <s v="tier - 1"/>
    <s v="R1011"/>
  </r>
  <r>
    <s v="Id651"/>
    <n v="1971"/>
    <s v="Nov"/>
    <n v="25"/>
    <x v="0"/>
    <n v="15150.44"/>
    <s v="tier - 2"/>
    <s v="tier - 1"/>
    <s v="R1023"/>
  </r>
  <r>
    <s v="Id650"/>
    <n v="1962"/>
    <s v="Oct"/>
    <n v="25"/>
    <x v="0"/>
    <n v="15161.25"/>
    <s v="tier - 2"/>
    <s v="tier - 2"/>
    <s v="R1012"/>
  </r>
  <r>
    <s v="Id649"/>
    <n v="1959"/>
    <s v="Jun"/>
    <n v="4"/>
    <x v="2"/>
    <n v="15161.53"/>
    <s v="tier - 2"/>
    <s v="tier - 1"/>
    <s v="R1013"/>
  </r>
  <r>
    <s v="Id648"/>
    <n v="1959"/>
    <s v="Dec"/>
    <n v="3"/>
    <x v="2"/>
    <n v="15170.07"/>
    <s v="tier - 2"/>
    <s v="tier - 3"/>
    <s v="R1011"/>
  </r>
  <r>
    <s v="Id647"/>
    <n v="1962"/>
    <s v="Jun"/>
    <n v="17"/>
    <x v="0"/>
    <n v="15174.81"/>
    <s v="tier - 2"/>
    <s v="tier - 1"/>
    <s v="R1012"/>
  </r>
  <r>
    <s v="Id646"/>
    <n v="1978"/>
    <s v="Nov"/>
    <n v="23"/>
    <x v="3"/>
    <n v="15207.92"/>
    <s v="tier - 2"/>
    <s v="tier - 1"/>
    <s v="R1012"/>
  </r>
  <r>
    <s v="Id645"/>
    <n v="1960"/>
    <s v="Jul"/>
    <n v="25"/>
    <x v="3"/>
    <n v="15230.32"/>
    <s v="tier - 2"/>
    <s v="tier - 2"/>
    <s v="R1024"/>
  </r>
  <r>
    <s v="Id644"/>
    <n v="1969"/>
    <s v="Sep"/>
    <n v="16"/>
    <x v="0"/>
    <n v="15260.52"/>
    <s v="tier - 2"/>
    <s v="tier - 2"/>
    <s v="R1023"/>
  </r>
  <r>
    <s v="Id643"/>
    <n v="1963"/>
    <s v="Dec"/>
    <n v="13"/>
    <x v="0"/>
    <n v="15322.77"/>
    <s v="tier - 2"/>
    <s v="tier - 3"/>
    <s v="R1021"/>
  </r>
  <r>
    <s v="Id642"/>
    <n v="2001"/>
    <s v="Jul"/>
    <n v="14"/>
    <x v="1"/>
    <n v="15359.1"/>
    <s v="tier - 2"/>
    <s v="tier - 3"/>
    <s v="R1024"/>
  </r>
  <r>
    <s v="Id641"/>
    <n v="1988"/>
    <s v="Dec"/>
    <n v="17"/>
    <x v="2"/>
    <n v="15361.5"/>
    <s v="tier - 2"/>
    <s v="tier - 3"/>
    <s v="R1023"/>
  </r>
  <r>
    <s v="Id640"/>
    <n v="1968"/>
    <s v="Jul"/>
    <n v="18"/>
    <x v="0"/>
    <n v="15363.77"/>
    <s v="tier - 2"/>
    <s v="tier - 1"/>
    <s v="R1026"/>
  </r>
  <r>
    <s v="Id639"/>
    <n v="1962"/>
    <s v="Sep"/>
    <n v="6"/>
    <x v="0"/>
    <n v="15368.22"/>
    <s v="tier - 2"/>
    <s v="tier - 2"/>
    <s v="R1011"/>
  </r>
  <r>
    <s v="Id638"/>
    <n v="1964"/>
    <s v="Sep"/>
    <n v="4"/>
    <x v="0"/>
    <n v="15377.77"/>
    <s v="tier - 2"/>
    <s v="tier - 2"/>
    <s v="R1012"/>
  </r>
  <r>
    <s v="Id637"/>
    <n v="1990"/>
    <s v="Oct"/>
    <n v="25"/>
    <x v="2"/>
    <n v="15440.2"/>
    <s v="tier - 2"/>
    <s v="tier - 1"/>
    <s v="R1012"/>
  </r>
  <r>
    <s v="Id636"/>
    <n v="1976"/>
    <s v="Jul"/>
    <n v="20"/>
    <x v="3"/>
    <n v="15450.48"/>
    <s v="tier - 2"/>
    <s v="tier - 1"/>
    <s v="R1026"/>
  </r>
  <r>
    <s v="Id635"/>
    <n v="2004"/>
    <s v="Jul"/>
    <n v="17"/>
    <x v="0"/>
    <n v="15518.18"/>
    <s v="tier - 2"/>
    <s v="tier - 3"/>
    <s v="R1015"/>
  </r>
  <r>
    <s v="Id634"/>
    <n v="1974"/>
    <s v="Jun"/>
    <n v="28"/>
    <x v="0"/>
    <n v="15532.16"/>
    <s v="tier - 2"/>
    <s v="tier - 2"/>
    <s v="R1026"/>
  </r>
  <r>
    <s v="Id633"/>
    <n v="1959"/>
    <s v="Oct"/>
    <n v="2"/>
    <x v="2"/>
    <n v="15555.19"/>
    <s v="tier - 2"/>
    <s v="tier - 3"/>
    <s v="R1012"/>
  </r>
  <r>
    <s v="Id632"/>
    <n v="1974"/>
    <s v="Jul"/>
    <n v="30"/>
    <x v="0"/>
    <n v="15556.67"/>
    <s v="tier - 2"/>
    <s v="tier - 2"/>
    <s v="R1012"/>
  </r>
  <r>
    <s v="Id631"/>
    <n v="1965"/>
    <s v="Oct"/>
    <n v="28"/>
    <x v="0"/>
    <n v="15608.58"/>
    <s v="tier - 2"/>
    <s v="tier - 2"/>
    <s v="R1026"/>
  </r>
  <r>
    <s v="Id630"/>
    <n v="1960"/>
    <s v="Jun"/>
    <n v="6"/>
    <x v="2"/>
    <n v="15612.19"/>
    <s v="tier - 2"/>
    <s v="tier - 2"/>
    <s v="R1012"/>
  </r>
  <r>
    <s v="Id629"/>
    <n v="1988"/>
    <s v="Dec"/>
    <n v="22"/>
    <x v="2"/>
    <n v="15646.28"/>
    <s v="tier - 2"/>
    <s v="tier - 2"/>
    <s v="R1011"/>
  </r>
  <r>
    <s v="Id628"/>
    <n v="1973"/>
    <s v="Jun"/>
    <n v="26"/>
    <x v="0"/>
    <n v="15670.3"/>
    <s v="tier - 2"/>
    <s v="tier - 2"/>
    <s v="R1026"/>
  </r>
  <r>
    <s v="Id627"/>
    <n v="1976"/>
    <s v="Sep"/>
    <n v="20"/>
    <x v="3"/>
    <n v="15698.86"/>
    <s v="tier - 2"/>
    <s v="tier - 2"/>
    <s v="R1012"/>
  </r>
  <r>
    <s v="Id626"/>
    <n v="1974"/>
    <s v="Aug"/>
    <n v="29"/>
    <x v="0"/>
    <n v="15746.62"/>
    <s v="tier - 2"/>
    <s v="tier - 1"/>
    <s v="R1012"/>
  </r>
  <r>
    <s v="Id625"/>
    <n v="1997"/>
    <s v="Oct"/>
    <n v="9"/>
    <x v="0"/>
    <n v="15817.99"/>
    <s v="tier - 2"/>
    <s v="tier - 2"/>
    <s v="R1012"/>
  </r>
  <r>
    <s v="Id624"/>
    <n v="1984"/>
    <s v="Jun"/>
    <n v="26"/>
    <x v="0"/>
    <n v="15820.7"/>
    <s v="tier - 2"/>
    <s v="tier - 3"/>
    <s v="R1011"/>
  </r>
  <r>
    <s v="Id623"/>
    <n v="1982"/>
    <s v="Nov"/>
    <n v="11"/>
    <x v="4"/>
    <n v="15828.82"/>
    <s v="tier - 2"/>
    <s v="tier - 3"/>
    <s v="R1011"/>
  </r>
  <r>
    <s v="Id622"/>
    <n v="1962"/>
    <s v="Dec"/>
    <n v="25"/>
    <x v="0"/>
    <n v="15840.81"/>
    <s v="tier - 2"/>
    <s v="tier - 1"/>
    <s v="R1022"/>
  </r>
  <r>
    <s v="Id621"/>
    <n v="1980"/>
    <s v="Oct"/>
    <n v="12"/>
    <x v="3"/>
    <n v="15922.29"/>
    <s v="tier - 2"/>
    <s v="tier - 3"/>
    <s v="R1026"/>
  </r>
  <r>
    <s v="Id620"/>
    <n v="1982"/>
    <s v="Jul"/>
    <n v="24"/>
    <x v="2"/>
    <n v="15965.29"/>
    <s v="tier - 2"/>
    <s v="tier - 1"/>
    <s v="R1012"/>
  </r>
  <r>
    <s v="Id619"/>
    <n v="1980"/>
    <s v="Sep"/>
    <n v="19"/>
    <x v="3"/>
    <n v="15966.19"/>
    <s v="tier - 2"/>
    <s v="tier - 2"/>
    <s v="R1012"/>
  </r>
  <r>
    <s v="Id618"/>
    <n v="1988"/>
    <s v="Dec"/>
    <n v="5"/>
    <x v="2"/>
    <n v="16059.06"/>
    <s v="tier - 2"/>
    <s v="tier - 3"/>
    <s v="R1012"/>
  </r>
  <r>
    <s v="Id617"/>
    <n v="1978"/>
    <s v="Sep"/>
    <n v="16"/>
    <x v="3"/>
    <n v="16062.89"/>
    <s v="tier - 2"/>
    <s v="tier - 2"/>
    <s v="R1026"/>
  </r>
  <r>
    <s v="Id616"/>
    <n v="1958"/>
    <s v="Oct"/>
    <n v="22"/>
    <x v="3"/>
    <n v="16069.08"/>
    <s v="tier - 2"/>
    <s v="tier - 2"/>
    <s v="R1024"/>
  </r>
  <r>
    <s v="Id615"/>
    <n v="1958"/>
    <s v="Jun"/>
    <n v="21"/>
    <x v="2"/>
    <n v="16085.13"/>
    <s v="tier - 2"/>
    <s v="tier - 2"/>
    <s v="R1013"/>
  </r>
  <r>
    <s v="Id614"/>
    <n v="1985"/>
    <s v="Aug"/>
    <n v="27"/>
    <x v="2"/>
    <n v="16097.94"/>
    <s v="tier - 2"/>
    <s v="tier - 3"/>
    <s v="R1012"/>
  </r>
  <r>
    <s v="Id613"/>
    <n v="1993"/>
    <s v="Aug"/>
    <n v="8"/>
    <x v="0"/>
    <n v="16115.3"/>
    <s v="tier - 2"/>
    <s v="tier - 1"/>
    <s v="R1024"/>
  </r>
  <r>
    <s v="Id612"/>
    <n v="1987"/>
    <s v="Oct"/>
    <n v="6"/>
    <x v="2"/>
    <n v="16122.65"/>
    <s v="tier - 2"/>
    <s v="tier - 1"/>
    <s v="R1011"/>
  </r>
  <r>
    <s v="Id611"/>
    <n v="1993"/>
    <s v="Dec"/>
    <n v="12"/>
    <x v="0"/>
    <n v="16138.76"/>
    <s v="tier - 2"/>
    <s v="tier - 3"/>
    <s v="R1017"/>
  </r>
  <r>
    <s v="Id610"/>
    <n v="1982"/>
    <s v="Jul"/>
    <n v="6"/>
    <x v="2"/>
    <n v="16152.04"/>
    <s v="tier - 2"/>
    <s v="tier - 1"/>
    <s v="R1026"/>
  </r>
  <r>
    <s v="Id609"/>
    <n v="1974"/>
    <s v="Sep"/>
    <n v="11"/>
    <x v="0"/>
    <n v="16190.97"/>
    <s v="tier - 2"/>
    <s v="tier - 3"/>
    <s v="R1012"/>
  </r>
  <r>
    <s v="Id608"/>
    <n v="1988"/>
    <s v="Aug"/>
    <n v="6"/>
    <x v="2"/>
    <n v="16199.1"/>
    <s v="tier - 2"/>
    <s v="tier - 2"/>
    <s v="R1012"/>
  </r>
  <r>
    <s v="Id607"/>
    <n v="1988"/>
    <s v="Aug"/>
    <n v="21"/>
    <x v="2"/>
    <n v="16205.88"/>
    <s v="tier - 2"/>
    <s v="tier - 1"/>
    <s v="R1012"/>
  </r>
  <r>
    <s v="Id606"/>
    <n v="2002"/>
    <s v="Sep"/>
    <n v="8"/>
    <x v="0"/>
    <n v="16232.85"/>
    <s v="tier - 2"/>
    <s v="tier - 1"/>
    <s v="R1011"/>
  </r>
  <r>
    <s v="Id605"/>
    <n v="1972"/>
    <s v="Jul"/>
    <n v="30"/>
    <x v="0"/>
    <n v="16267.32"/>
    <s v="tier - 2"/>
    <s v="tier - 2"/>
    <s v="R1023"/>
  </r>
  <r>
    <s v="Id604"/>
    <n v="2003"/>
    <s v="Aug"/>
    <n v="24"/>
    <x v="0"/>
    <n v="16297.85"/>
    <s v="tier - 2"/>
    <s v="tier - 3"/>
    <s v="R1011"/>
  </r>
  <r>
    <s v="Id603"/>
    <n v="1969"/>
    <s v="Aug"/>
    <n v="8"/>
    <x v="0"/>
    <n v="16311.05"/>
    <s v="tier - 2"/>
    <s v="tier - 3"/>
    <s v="R1026"/>
  </r>
  <r>
    <s v="Id602"/>
    <n v="1965"/>
    <s v="Dec"/>
    <n v="5"/>
    <x v="0"/>
    <n v="16351.42"/>
    <s v="tier - 2"/>
    <s v="tier - 3"/>
    <s v="R1026"/>
  </r>
  <r>
    <s v="Id601"/>
    <n v="1995"/>
    <s v="Sep"/>
    <n v="28"/>
    <x v="2"/>
    <n v="16420.490000000002"/>
    <s v="tier - 2"/>
    <s v="tier - 3"/>
    <s v="R1012"/>
  </r>
  <r>
    <s v="Id600"/>
    <n v="2003"/>
    <s v="Dec"/>
    <n v="20"/>
    <x v="1"/>
    <n v="16450.89"/>
    <s v="tier - 2"/>
    <s v="tier - 1"/>
    <s v="R1012"/>
  </r>
  <r>
    <s v="Id599"/>
    <n v="1958"/>
    <s v="Oct"/>
    <n v="10"/>
    <x v="2"/>
    <n v="16455.71"/>
    <s v="tier - 2"/>
    <s v="tier - 2"/>
    <s v="R1012"/>
  </r>
  <r>
    <s v="Id598"/>
    <n v="1995"/>
    <s v="Dec"/>
    <n v="23"/>
    <x v="0"/>
    <n v="16577.78"/>
    <s v="tier - 2"/>
    <s v="tier - 1"/>
    <s v="R1013"/>
  </r>
  <r>
    <s v="Id597"/>
    <n v="2001"/>
    <s v="Jun"/>
    <n v="25"/>
    <x v="0"/>
    <n v="16586.5"/>
    <s v="tier - 2"/>
    <s v="tier - 1"/>
    <s v="R1013"/>
  </r>
  <r>
    <s v="Id596"/>
    <n v="1963"/>
    <s v="Jun"/>
    <n v="25"/>
    <x v="0"/>
    <n v="16587.96"/>
    <s v="tier - 2"/>
    <s v="tier - 2"/>
    <s v="R1023"/>
  </r>
  <r>
    <s v="Id595"/>
    <n v="1970"/>
    <s v="Jul"/>
    <n v="10"/>
    <x v="0"/>
    <n v="16600.16"/>
    <s v="tier - 2"/>
    <s v="tier - 2"/>
    <s v="R1011"/>
  </r>
  <r>
    <s v="Id594"/>
    <n v="1975"/>
    <s v="Jul"/>
    <n v="24"/>
    <x v="1"/>
    <n v="16602.18"/>
    <s v="tier - 2"/>
    <s v="tier - 1"/>
    <s v="R1026"/>
  </r>
  <r>
    <s v="Id593"/>
    <n v="1977"/>
    <s v="Sep"/>
    <n v="25"/>
    <x v="3"/>
    <n v="16631.61"/>
    <s v="tier - 2"/>
    <s v="tier - 1"/>
    <s v="R1012"/>
  </r>
  <r>
    <s v="Id592"/>
    <n v="1993"/>
    <s v="Nov"/>
    <n v="5"/>
    <x v="1"/>
    <n v="16657.72"/>
    <s v="tier - 2"/>
    <s v="tier - 1"/>
    <s v="R1024"/>
  </r>
  <r>
    <s v="Id591"/>
    <n v="1974"/>
    <s v="Aug"/>
    <n v="28"/>
    <x v="0"/>
    <n v="16770.990000000002"/>
    <s v="tier - 2"/>
    <s v="tier - 1"/>
    <s v="R1012"/>
  </r>
  <r>
    <s v="Id590"/>
    <n v="1989"/>
    <s v="Sep"/>
    <n v="23"/>
    <x v="3"/>
    <n v="16776.3"/>
    <s v="tier - 2"/>
    <s v="tier - 2"/>
    <s v="R1024"/>
  </r>
  <r>
    <s v="Id589"/>
    <n v="1962"/>
    <s v="Jul"/>
    <n v="29"/>
    <x v="0"/>
    <n v="16779.400000000001"/>
    <s v="tier - 2"/>
    <s v="tier - 2"/>
    <s v="R1026"/>
  </r>
  <r>
    <s v="Id588"/>
    <n v="1995"/>
    <s v="Oct"/>
    <n v="19"/>
    <x v="1"/>
    <n v="16796.41"/>
    <s v="tier - 2"/>
    <s v="tier - 3"/>
    <s v="R1024"/>
  </r>
  <r>
    <s v="Id587"/>
    <n v="1974"/>
    <s v="Aug"/>
    <n v="8"/>
    <x v="0"/>
    <n v="16841.32"/>
    <s v="tier - 2"/>
    <s v="tier - 3"/>
    <s v="R1011"/>
  </r>
  <r>
    <s v="Id586"/>
    <n v="2003"/>
    <s v="Sep"/>
    <n v="10"/>
    <x v="0"/>
    <n v="16884.919999999998"/>
    <s v="tier - 2"/>
    <s v="tier - 2"/>
    <s v="R1011"/>
  </r>
  <r>
    <s v="Id585"/>
    <n v="1968"/>
    <s v="Oct"/>
    <n v="21"/>
    <x v="0"/>
    <n v="16903.5"/>
    <s v="tier - 2"/>
    <s v="tier - 3"/>
    <s v="R1012"/>
  </r>
  <r>
    <s v="Id584"/>
    <n v="1977"/>
    <s v="Aug"/>
    <n v="25"/>
    <x v="3"/>
    <n v="16921.09"/>
    <s v="tier - 2"/>
    <s v="tier - 3"/>
    <s v="R1023"/>
  </r>
  <r>
    <s v="Id583"/>
    <n v="1980"/>
    <s v="Jul"/>
    <n v="16"/>
    <x v="3"/>
    <n v="16990.55"/>
    <s v="tier - 2"/>
    <s v="tier - 3"/>
    <s v="R1012"/>
  </r>
  <r>
    <s v="Id582"/>
    <n v="1971"/>
    <s v="Aug"/>
    <n v="22"/>
    <x v="0"/>
    <n v="17016.009999999998"/>
    <s v="tier - 2"/>
    <s v="tier - 2"/>
    <s v="R1023"/>
  </r>
  <r>
    <s v="Id581"/>
    <n v="1996"/>
    <s v="Jun"/>
    <n v="10"/>
    <x v="0"/>
    <n v="17043.34"/>
    <s v="tier - 2"/>
    <s v="tier - 3"/>
    <s v="R1013"/>
  </r>
  <r>
    <s v="Id580"/>
    <n v="2003"/>
    <s v="Dec"/>
    <n v="26"/>
    <x v="0"/>
    <n v="17081.080000000002"/>
    <s v="tier - 2"/>
    <s v="tier - 2"/>
    <s v="R1011"/>
  </r>
  <r>
    <s v="Id579"/>
    <n v="2002"/>
    <s v="Jun"/>
    <n v="28"/>
    <x v="1"/>
    <n v="17085.27"/>
    <s v="tier - 2"/>
    <s v="tier - 3"/>
    <s v="R1013"/>
  </r>
  <r>
    <s v="Id578"/>
    <n v="1998"/>
    <s v="Jun"/>
    <n v="3"/>
    <x v="4"/>
    <n v="17128.43"/>
    <s v="tier - 2"/>
    <s v="tier - 3"/>
    <s v="R1016"/>
  </r>
  <r>
    <s v="Id577"/>
    <n v="1965"/>
    <s v="Sep"/>
    <n v="16"/>
    <x v="0"/>
    <n v="17172.27"/>
    <s v="tier - 2"/>
    <s v="tier - 2"/>
    <s v="R1026"/>
  </r>
  <r>
    <s v="Id576"/>
    <n v="1964"/>
    <s v="Jun"/>
    <n v="7"/>
    <x v="0"/>
    <n v="17174.52"/>
    <s v="tier - 2"/>
    <s v="tier - 2"/>
    <s v="R1012"/>
  </r>
  <r>
    <s v="Id575"/>
    <n v="2004"/>
    <s v="Aug"/>
    <n v="18"/>
    <x v="1"/>
    <n v="17178.68"/>
    <s v="tier - 2"/>
    <s v="tier - 2"/>
    <s v="R1019"/>
  </r>
  <r>
    <s v="Id574"/>
    <n v="1982"/>
    <s v="Oct"/>
    <n v="22"/>
    <x v="1"/>
    <n v="17179.52"/>
    <s v="tier - 2"/>
    <s v="tier - 1"/>
    <s v="R1013"/>
  </r>
  <r>
    <s v="Id573"/>
    <n v="1975"/>
    <s v="Aug"/>
    <n v="25"/>
    <x v="1"/>
    <n v="17253.43"/>
    <s v="tier - 2"/>
    <s v="tier - 3"/>
    <s v="R1026"/>
  </r>
  <r>
    <s v="Id572"/>
    <n v="1963"/>
    <s v="Jul"/>
    <n v="12"/>
    <x v="0"/>
    <n v="17337.580000000002"/>
    <s v="tier - 2"/>
    <s v="tier - 3"/>
    <s v="R1023"/>
  </r>
  <r>
    <s v="Id571"/>
    <n v="2003"/>
    <s v="Nov"/>
    <n v="1"/>
    <x v="0"/>
    <n v="17352.68"/>
    <s v="tier - 2"/>
    <s v="tier - 3"/>
    <s v="R1012"/>
  </r>
  <r>
    <s v="Id570"/>
    <n v="1992"/>
    <s v="Oct"/>
    <n v="18"/>
    <x v="3"/>
    <n v="17361.77"/>
    <s v="tier - 2"/>
    <s v="tier - 1"/>
    <s v="R1012"/>
  </r>
  <r>
    <s v="Id569"/>
    <n v="2003"/>
    <s v="Nov"/>
    <n v="2"/>
    <x v="0"/>
    <n v="17468.98"/>
    <s v="tier - 2"/>
    <s v="tier - 1"/>
    <s v="R1012"/>
  </r>
  <r>
    <s v="Id568"/>
    <n v="1971"/>
    <s v="Jun"/>
    <n v="8"/>
    <x v="0"/>
    <n v="17479.53"/>
    <s v="tier - 1"/>
    <s v="tier - 1"/>
    <s v="R1012"/>
  </r>
  <r>
    <s v="Id567"/>
    <n v="1990"/>
    <s v="Dec"/>
    <n v="29"/>
    <x v="0"/>
    <n v="17496.310000000001"/>
    <s v="tier - 1"/>
    <s v="tier - 2"/>
    <s v="R1011"/>
  </r>
  <r>
    <s v="Id566"/>
    <n v="1965"/>
    <s v="Jun"/>
    <n v="16"/>
    <x v="0"/>
    <n v="17505.650000000001"/>
    <s v="tier - 1"/>
    <s v="tier - 2"/>
    <s v="R1023"/>
  </r>
  <r>
    <s v="Id565"/>
    <n v="1968"/>
    <s v="Jul"/>
    <n v="12"/>
    <x v="0"/>
    <n v="17507.47"/>
    <s v="tier - 1"/>
    <s v="tier - 1"/>
    <s v="R1026"/>
  </r>
  <r>
    <s v="Id564"/>
    <n v="1963"/>
    <s v="Nov"/>
    <n v="16"/>
    <x v="0"/>
    <n v="17556.88"/>
    <s v="tier - 1"/>
    <s v="tier - 2"/>
    <s v="R1012"/>
  </r>
  <r>
    <s v="Id563"/>
    <n v="2002"/>
    <s v="Aug"/>
    <n v="25"/>
    <x v="1"/>
    <n v="17560.38"/>
    <s v="tier - 1"/>
    <s v="tier - 1"/>
    <s v="R1012"/>
  </r>
  <r>
    <s v="Id562"/>
    <n v="1970"/>
    <s v="Jul"/>
    <n v="26"/>
    <x v="0"/>
    <n v="17584.72"/>
    <s v="tier - 1"/>
    <s v="tier - 3"/>
    <s v="R1012"/>
  </r>
  <r>
    <s v="Id561"/>
    <n v="1990"/>
    <s v="Oct"/>
    <n v="25"/>
    <x v="1"/>
    <n v="17626.240000000002"/>
    <s v="tier - 1"/>
    <s v="tier - 3"/>
    <s v="R1013"/>
  </r>
  <r>
    <s v="Id560"/>
    <n v="1994"/>
    <s v="Jul"/>
    <n v="1"/>
    <x v="2"/>
    <n v="17663.14"/>
    <s v="tier - 1"/>
    <s v="tier - 3"/>
    <s v="R1013"/>
  </r>
  <r>
    <s v="Id559"/>
    <n v="2003"/>
    <s v="Jul"/>
    <n v="14"/>
    <x v="0"/>
    <n v="17748.509999999998"/>
    <s v="tier - 1"/>
    <s v="tier - 1"/>
    <s v="R1012"/>
  </r>
  <r>
    <s v="Id558"/>
    <n v="1966"/>
    <s v="Jun"/>
    <n v="21"/>
    <x v="0"/>
    <n v="17777.73"/>
    <s v="tier - 1"/>
    <s v="tier - 3"/>
    <s v="R1012"/>
  </r>
  <r>
    <s v="Id557"/>
    <n v="1979"/>
    <s v="Oct"/>
    <n v="10"/>
    <x v="3"/>
    <n v="17779.939999999999"/>
    <s v="tier - 1"/>
    <s v="tier - 2"/>
    <s v="R1012"/>
  </r>
  <r>
    <s v="Id556"/>
    <n v="1963"/>
    <s v="Dec"/>
    <n v="8"/>
    <x v="0"/>
    <n v="17832.599999999999"/>
    <s v="tier - 1"/>
    <s v="tier - 2"/>
    <s v="R1012"/>
  </r>
  <r>
    <s v="Id555"/>
    <n v="1976"/>
    <s v="Dec"/>
    <n v="12"/>
    <x v="3"/>
    <n v="17862.919999999998"/>
    <s v="tier - 1"/>
    <s v="tier - 2"/>
    <s v="R1012"/>
  </r>
  <r>
    <s v="Id554"/>
    <n v="1997"/>
    <s v="Aug"/>
    <n v="26"/>
    <x v="0"/>
    <n v="17878.900000000001"/>
    <s v="tier - 1"/>
    <s v="tier - 2"/>
    <s v="R1024"/>
  </r>
  <r>
    <s v="Id553"/>
    <n v="1979"/>
    <s v="Nov"/>
    <n v="12"/>
    <x v="3"/>
    <n v="17882.669999999998"/>
    <s v="tier - 1"/>
    <s v="tier - 3"/>
    <s v="R1012"/>
  </r>
  <r>
    <s v="Id552"/>
    <n v="1989"/>
    <s v="Dec"/>
    <n v="4"/>
    <x v="0"/>
    <n v="17904.53"/>
    <s v="tier - 1"/>
    <s v="tier - 2"/>
    <s v="R1017"/>
  </r>
  <r>
    <s v="Id551"/>
    <n v="1977"/>
    <s v="Oct"/>
    <n v="17"/>
    <x v="0"/>
    <n v="17929.3"/>
    <s v="tier - 1"/>
    <s v="tier - 2"/>
    <s v="R1013"/>
  </r>
  <r>
    <s v="Id550"/>
    <n v="2001"/>
    <s v="Sep"/>
    <n v="28"/>
    <x v="4"/>
    <n v="17942.11"/>
    <s v="tier - 1"/>
    <s v="tier - 2"/>
    <s v="R1011"/>
  </r>
  <r>
    <s v="Id549"/>
    <n v="1975"/>
    <s v="Jun"/>
    <n v="27"/>
    <x v="1"/>
    <n v="18031.16"/>
    <s v="tier - 1"/>
    <s v="tier - 3"/>
    <s v="R1023"/>
  </r>
  <r>
    <s v="Id548"/>
    <n v="1965"/>
    <s v="Oct"/>
    <n v="17"/>
    <x v="0"/>
    <n v="18031.189999999999"/>
    <s v="tier - 1"/>
    <s v="tier - 2"/>
    <s v="R1012"/>
  </r>
  <r>
    <s v="Id547"/>
    <n v="1999"/>
    <s v="Oct"/>
    <n v="24"/>
    <x v="0"/>
    <n v="18033.97"/>
    <s v="tier - 1"/>
    <s v="tier - 1"/>
    <s v="R1012"/>
  </r>
  <r>
    <s v="Id546"/>
    <n v="1993"/>
    <s v="Jul"/>
    <n v="12"/>
    <x v="3"/>
    <n v="18157.88"/>
    <s v="tier - 1"/>
    <s v="tier - 1"/>
    <s v="R1012"/>
  </r>
  <r>
    <s v="Id545"/>
    <n v="1963"/>
    <s v="Jul"/>
    <n v="4"/>
    <x v="0"/>
    <n v="18208.34"/>
    <s v="tier - 1"/>
    <s v="tier - 2"/>
    <s v="R1026"/>
  </r>
  <r>
    <s v="Id544"/>
    <n v="1997"/>
    <s v="Jun"/>
    <n v="15"/>
    <x v="1"/>
    <n v="18218.16"/>
    <s v="tier - 1"/>
    <s v="tier - 1"/>
    <s v="R1013"/>
  </r>
  <r>
    <s v="Id543"/>
    <n v="2004"/>
    <s v="Sep"/>
    <n v="10"/>
    <x v="2"/>
    <n v="18223.45"/>
    <s v="tier - 1"/>
    <s v="tier - 3"/>
    <s v="R1013"/>
  </r>
  <r>
    <s v="Id542"/>
    <n v="1995"/>
    <s v="Aug"/>
    <n v="3"/>
    <x v="0"/>
    <n v="18246.5"/>
    <s v="tier - 1"/>
    <s v="tier - 1"/>
    <s v="R1013"/>
  </r>
  <r>
    <s v="Id541"/>
    <n v="1992"/>
    <s v="Dec"/>
    <n v="25"/>
    <x v="2"/>
    <n v="18259.22"/>
    <s v="tier - 1"/>
    <s v="tier - 3"/>
    <s v="R1011"/>
  </r>
  <r>
    <s v="Id540"/>
    <n v="1995"/>
    <s v="Jul"/>
    <n v="4"/>
    <x v="0"/>
    <n v="18310.740000000002"/>
    <s v="tier - 1"/>
    <s v="tier - 3"/>
    <s v="R1012"/>
  </r>
  <r>
    <s v="Id539"/>
    <n v="1999"/>
    <s v="Dec"/>
    <n v="15"/>
    <x v="1"/>
    <n v="18328.240000000002"/>
    <s v="tier - 1"/>
    <s v="tier - 2"/>
    <s v="R1013"/>
  </r>
  <r>
    <s v="Id538"/>
    <n v="1964"/>
    <s v="Sep"/>
    <n v="26"/>
    <x v="0"/>
    <n v="18443.11"/>
    <s v="tier - 1"/>
    <s v="tier - 2"/>
    <s v="R1012"/>
  </r>
  <r>
    <s v="Id537"/>
    <n v="1986"/>
    <s v="Aug"/>
    <n v="12"/>
    <x v="3"/>
    <n v="18608.259999999998"/>
    <s v="tier - 1"/>
    <s v="tier - 3"/>
    <s v="R1011"/>
  </r>
  <r>
    <s v="Id536"/>
    <n v="1998"/>
    <s v="Sep"/>
    <n v="23"/>
    <x v="0"/>
    <n v="18648.419999999998"/>
    <s v="tier - 1"/>
    <s v="tier - 1"/>
    <s v="R1019"/>
  </r>
  <r>
    <s v="Id535"/>
    <n v="1970"/>
    <s v="Oct"/>
    <n v="17"/>
    <x v="0"/>
    <n v="18682.740000000002"/>
    <s v="tier - 1"/>
    <s v="tier - 3"/>
    <s v="R1012"/>
  </r>
  <r>
    <s v="Id534"/>
    <n v="1967"/>
    <s v="Aug"/>
    <n v="30"/>
    <x v="0"/>
    <n v="18694.689999999999"/>
    <s v="tier - 1"/>
    <s v="tier - 1"/>
    <s v="R1023"/>
  </r>
  <r>
    <s v="Id533"/>
    <n v="1992"/>
    <s v="Dec"/>
    <n v="27"/>
    <x v="2"/>
    <n v="18765.88"/>
    <s v="tier - 1"/>
    <s v="tier - 2"/>
    <s v="R1012"/>
  </r>
  <r>
    <s v="Id532"/>
    <n v="1979"/>
    <s v="Nov"/>
    <n v="19"/>
    <x v="3"/>
    <n v="18767.740000000002"/>
    <s v="tier - 1"/>
    <s v="tier - 1"/>
    <s v="R1013"/>
  </r>
  <r>
    <s v="Id531"/>
    <n v="1995"/>
    <s v="Nov"/>
    <n v="28"/>
    <x v="2"/>
    <n v="18804.75"/>
    <s v="tier - 1"/>
    <s v="tier - 1"/>
    <s v="R1012"/>
  </r>
  <r>
    <s v="Id530"/>
    <n v="1979"/>
    <s v="Oct"/>
    <n v="15"/>
    <x v="3"/>
    <n v="18806.150000000001"/>
    <s v="tier - 1"/>
    <s v="tier - 2"/>
    <s v="R1013"/>
  </r>
  <r>
    <s v="Id529"/>
    <n v="1962"/>
    <s v="Dec"/>
    <n v="18"/>
    <x v="0"/>
    <n v="18815.53"/>
    <s v="tier - 1"/>
    <s v="tier - 1"/>
    <s v="R1023"/>
  </r>
  <r>
    <s v="Id528"/>
    <n v="2003"/>
    <s v="Jul"/>
    <n v="24"/>
    <x v="2"/>
    <n v="18838.7"/>
    <s v="tier - 1"/>
    <s v="tier - 3"/>
    <s v="R1012"/>
  </r>
  <r>
    <s v="Id527"/>
    <n v="1963"/>
    <s v="Dec"/>
    <n v="6"/>
    <x v="0"/>
    <n v="18883.330000000002"/>
    <s v="tier - 1"/>
    <s v="tier - 1"/>
    <s v="R1026"/>
  </r>
  <r>
    <s v="Id526"/>
    <n v="1995"/>
    <s v="Sep"/>
    <n v="27"/>
    <x v="1"/>
    <n v="18903.490000000002"/>
    <s v="tier - 1"/>
    <s v="tier - 2"/>
    <s v="R1024"/>
  </r>
  <r>
    <s v="Id525"/>
    <n v="1969"/>
    <s v="Aug"/>
    <n v="3"/>
    <x v="0"/>
    <n v="18932.810000000001"/>
    <s v="tier - 1"/>
    <s v="tier - 3"/>
    <s v="R1012"/>
  </r>
  <r>
    <s v="Id524"/>
    <n v="1963"/>
    <s v="Oct"/>
    <n v="20"/>
    <x v="0"/>
    <n v="18954.560000000001"/>
    <s v="tier - 1"/>
    <s v="tier - 1"/>
    <s v="R1026"/>
  </r>
  <r>
    <s v="Id523"/>
    <n v="1998"/>
    <s v="Aug"/>
    <n v="6"/>
    <x v="0"/>
    <n v="18955.22"/>
    <s v="tier - 1"/>
    <s v="tier - 3"/>
    <s v="R1011"/>
  </r>
  <r>
    <s v="Id522"/>
    <n v="1992"/>
    <s v="Nov"/>
    <n v="30"/>
    <x v="1"/>
    <n v="18963.169999999998"/>
    <s v="tier - 1"/>
    <s v="tier - 1"/>
    <s v="R1013"/>
  </r>
  <r>
    <s v="Id521"/>
    <n v="1988"/>
    <s v="Oct"/>
    <n v="24"/>
    <x v="3"/>
    <n v="18972.5"/>
    <s v="tier - 1"/>
    <s v="tier - 3"/>
    <s v="R1013"/>
  </r>
  <r>
    <s v="Id520"/>
    <n v="1983"/>
    <s v="Dec"/>
    <n v="19"/>
    <x v="5"/>
    <n v="19023.259999999998"/>
    <s v="tier - 1"/>
    <s v="tier - 3"/>
    <s v="R1011"/>
  </r>
  <r>
    <s v="Id519"/>
    <n v="1989"/>
    <s v="Jun"/>
    <n v="5"/>
    <x v="1"/>
    <n v="19040.88"/>
    <s v="tier - 1"/>
    <s v="tier - 3"/>
    <s v="R1011"/>
  </r>
  <r>
    <s v="Id518"/>
    <n v="1993"/>
    <s v="Sep"/>
    <n v="28"/>
    <x v="1"/>
    <n v="19107.78"/>
    <s v="tier - 1"/>
    <s v="tier - 2"/>
    <s v="R1013"/>
  </r>
  <r>
    <s v="Id517"/>
    <n v="1979"/>
    <s v="Jul"/>
    <n v="2"/>
    <x v="3"/>
    <n v="19144.580000000002"/>
    <s v="tier - 1"/>
    <s v="tier - 1"/>
    <s v="R1024"/>
  </r>
  <r>
    <s v="Id516"/>
    <n v="1991"/>
    <s v="Sep"/>
    <n v="16"/>
    <x v="2"/>
    <n v="19199.939999999999"/>
    <s v="tier - 1"/>
    <s v="tier - 3"/>
    <s v="R1011"/>
  </r>
  <r>
    <s v="Id515"/>
    <n v="1985"/>
    <s v="Dec"/>
    <n v="28"/>
    <x v="0"/>
    <n v="19214.71"/>
    <s v="tier - 1"/>
    <s v="tier - 3"/>
    <s v="R1013"/>
  </r>
  <r>
    <s v="Id514"/>
    <n v="1967"/>
    <s v="Jul"/>
    <n v="29"/>
    <x v="0"/>
    <n v="19259.96"/>
    <s v="tier - 1"/>
    <s v="tier - 1"/>
    <s v="R1012"/>
  </r>
  <r>
    <s v="Id513"/>
    <n v="1966"/>
    <s v="Nov"/>
    <n v="15"/>
    <x v="0"/>
    <n v="19321.060000000001"/>
    <s v="tier - 1"/>
    <s v="tier - 1"/>
    <s v="R1012"/>
  </r>
  <r>
    <s v="Id512"/>
    <n v="1991"/>
    <s v="Aug"/>
    <n v="24"/>
    <x v="0"/>
    <n v="19350.37"/>
    <s v="tier - 1"/>
    <s v="tier - 3"/>
    <s v="R1013"/>
  </r>
  <r>
    <s v="Id511"/>
    <n v="1987"/>
    <s v="Jun"/>
    <n v="30"/>
    <x v="2"/>
    <n v="19362"/>
    <s v="tier - 1"/>
    <s v="tier - 3"/>
    <s v="R1013"/>
  </r>
  <r>
    <s v="Id510"/>
    <n v="1993"/>
    <s v="Sep"/>
    <n v="6"/>
    <x v="3"/>
    <n v="19442.349999999999"/>
    <s v="tier - 1"/>
    <s v="tier - 3"/>
    <s v="R1012"/>
  </r>
  <r>
    <s v="Id509"/>
    <n v="1982"/>
    <s v="Dec"/>
    <n v="15"/>
    <x v="3"/>
    <n v="19444.27"/>
    <s v="tier - 1"/>
    <s v="tier - 1"/>
    <s v="R1013"/>
  </r>
  <r>
    <s v="Id508"/>
    <n v="1987"/>
    <s v="Nov"/>
    <n v="30"/>
    <x v="4"/>
    <n v="19496.72"/>
    <s v="tier - 1"/>
    <s v="tier - 3"/>
    <s v="R1019"/>
  </r>
  <r>
    <s v="Id507"/>
    <n v="1980"/>
    <s v="Nov"/>
    <n v="8"/>
    <x v="0"/>
    <n v="19515.54"/>
    <s v="tier - 1"/>
    <s v="tier - 1"/>
    <s v="R1013"/>
  </r>
  <r>
    <s v="Id506"/>
    <n v="1992"/>
    <s v="Aug"/>
    <n v="19"/>
    <x v="1"/>
    <n v="19521.97"/>
    <s v="tier - 1"/>
    <s v="tier - 2"/>
    <s v="R1013"/>
  </r>
  <r>
    <s v="Id505"/>
    <n v="1985"/>
    <s v="Sep"/>
    <n v="17"/>
    <x v="0"/>
    <n v="19539.240000000002"/>
    <s v="tier - 1"/>
    <s v="tier - 1"/>
    <s v="R1013"/>
  </r>
  <r>
    <s v="Id504"/>
    <n v="1963"/>
    <s v="Jul"/>
    <n v="14"/>
    <x v="0"/>
    <n v="19551.34"/>
    <s v="tier - 1"/>
    <s v="tier - 3"/>
    <s v="R1012"/>
  </r>
  <r>
    <s v="Id503"/>
    <n v="1978"/>
    <s v="Sep"/>
    <n v="24"/>
    <x v="1"/>
    <n v="19594.810000000001"/>
    <s v="tier - 1"/>
    <s v="tier - 1"/>
    <s v="R1024"/>
  </r>
  <r>
    <s v="Id502"/>
    <n v="1994"/>
    <s v="Aug"/>
    <n v="27"/>
    <x v="0"/>
    <n v="19673.34"/>
    <s v="tier - 1"/>
    <s v="tier - 2"/>
    <s v="R1012"/>
  </r>
  <r>
    <s v="Id501"/>
    <n v="1990"/>
    <s v="Aug"/>
    <n v="8"/>
    <x v="1"/>
    <n v="19719.689999999999"/>
    <s v="tier - 1"/>
    <s v="tier - 2"/>
    <s v="R1013"/>
  </r>
  <r>
    <s v="Id500"/>
    <n v="1972"/>
    <s v="Jun"/>
    <n v="14"/>
    <x v="2"/>
    <n v="19749.38"/>
    <s v="tier - 1"/>
    <s v="tier - 3"/>
    <s v="R1013"/>
  </r>
  <r>
    <s v="Id499"/>
    <n v="1979"/>
    <s v="Oct"/>
    <n v="30"/>
    <x v="3"/>
    <n v="19798.05"/>
    <s v="tier - 1"/>
    <s v="tier - 1"/>
    <s v="R1024"/>
  </r>
  <r>
    <s v="Id498"/>
    <n v="1997"/>
    <s v="Oct"/>
    <n v="18"/>
    <x v="2"/>
    <n v="19933.46"/>
    <s v="tier - 1"/>
    <s v="tier - 3"/>
    <s v="R1011"/>
  </r>
  <r>
    <s v="Id497"/>
    <n v="1980"/>
    <s v="Oct"/>
    <n v="9"/>
    <x v="0"/>
    <n v="19964.75"/>
    <s v="tier - 1"/>
    <s v="tier - 2"/>
    <s v="R1024"/>
  </r>
  <r>
    <s v="Id496"/>
    <n v="1966"/>
    <s v="Aug"/>
    <n v="10"/>
    <x v="0"/>
    <n v="19995.29"/>
    <s v="tier - 1"/>
    <s v="tier - 3"/>
    <s v="R1026"/>
  </r>
  <r>
    <s v="Id495"/>
    <n v="1988"/>
    <s v="Jul"/>
    <n v="25"/>
    <x v="1"/>
    <n v="20009.63"/>
    <s v="tier - 2"/>
    <s v="tier - 1"/>
    <s v="R1012"/>
  </r>
  <r>
    <s v="Id494"/>
    <n v="1983"/>
    <s v="Oct"/>
    <n v="6"/>
    <x v="0"/>
    <n v="20149.32"/>
    <s v="tier - 2"/>
    <s v="tier - 1"/>
    <s v="R1016"/>
  </r>
  <r>
    <s v="Id493"/>
    <n v="2002"/>
    <s v="Jul"/>
    <n v="9"/>
    <x v="0"/>
    <n v="20167.34"/>
    <s v="tier - 3"/>
    <s v="tier - 3"/>
    <s v="R1011"/>
  </r>
  <r>
    <s v="Id492"/>
    <n v="1994"/>
    <s v="Jun"/>
    <n v="8"/>
    <x v="3"/>
    <n v="20177.669999999998"/>
    <s v="tier - 2"/>
    <s v="tier - 1"/>
    <s v="R1011"/>
  </r>
  <r>
    <s v="Id491"/>
    <n v="1987"/>
    <s v="Oct"/>
    <n v="17"/>
    <x v="0"/>
    <n v="20234.849999999999"/>
    <s v="tier - 2"/>
    <s v="tier - 3"/>
    <s v="R1012"/>
  </r>
  <r>
    <s v="Id490"/>
    <n v="1966"/>
    <s v="Aug"/>
    <n v="22"/>
    <x v="0"/>
    <n v="20253.84"/>
    <s v="tier - 2"/>
    <s v="tier - 3"/>
    <s v="R1012"/>
  </r>
  <r>
    <s v="Id489"/>
    <n v="1993"/>
    <s v="Sep"/>
    <n v="7"/>
    <x v="1"/>
    <n v="20277.810000000001"/>
    <s v="tier - 3"/>
    <s v="tier - 3"/>
    <s v="R1016"/>
  </r>
  <r>
    <s v="Id488"/>
    <n v="1985"/>
    <s v="Sep"/>
    <n v="17"/>
    <x v="1"/>
    <n v="20296.86"/>
    <s v="tier - 3"/>
    <s v="tier - 1"/>
    <s v="R1024"/>
  </r>
  <r>
    <s v="Id487"/>
    <n v="1962"/>
    <s v="Jul"/>
    <n v="2"/>
    <x v="0"/>
    <n v="20354.5"/>
    <s v="tier - 3"/>
    <s v="tier - 2"/>
    <s v="R1026"/>
  </r>
  <r>
    <s v="Id486"/>
    <n v="1985"/>
    <s v="Jul"/>
    <n v="12"/>
    <x v="0"/>
    <n v="20420.599999999999"/>
    <s v="tier - 3"/>
    <s v="tier - 2"/>
    <s v="R1011"/>
  </r>
  <r>
    <s v="Id485"/>
    <n v="1962"/>
    <s v="Oct"/>
    <n v="18"/>
    <x v="0"/>
    <n v="20446.849999999999"/>
    <s v="tier - 2"/>
    <s v="tier - 1"/>
    <s v="R1012"/>
  </r>
  <r>
    <s v="Id484"/>
    <n v="1969"/>
    <s v="Oct"/>
    <n v="13"/>
    <x v="2"/>
    <n v="20463"/>
    <s v="tier - 2"/>
    <s v="tier - 2"/>
    <s v="R1013"/>
  </r>
  <r>
    <s v="Id483"/>
    <n v="1966"/>
    <s v="Jul"/>
    <n v="9"/>
    <x v="0"/>
    <n v="20568.32"/>
    <s v="tier - 3"/>
    <s v="tier - 2"/>
    <s v="R1012"/>
  </r>
  <r>
    <s v="Id482"/>
    <n v="1967"/>
    <s v="Dec"/>
    <n v="17"/>
    <x v="0"/>
    <n v="20630.28"/>
    <s v="tier - 2"/>
    <s v="tier - 3"/>
    <s v="R1011"/>
  </r>
  <r>
    <s v="Id481"/>
    <n v="1965"/>
    <s v="Aug"/>
    <n v="1"/>
    <x v="0"/>
    <n v="20709.02"/>
    <s v="tier - 3"/>
    <s v="tier - 2"/>
    <s v="R1019"/>
  </r>
  <r>
    <s v="Id480"/>
    <n v="1992"/>
    <s v="Sep"/>
    <n v="14"/>
    <x v="2"/>
    <n v="20745.990000000002"/>
    <s v="tier - 3"/>
    <s v="tier - 1"/>
    <s v="R1012"/>
  </r>
  <r>
    <s v="Id479"/>
    <n v="1986"/>
    <s v="Aug"/>
    <n v="4"/>
    <x v="1"/>
    <n v="20773.63"/>
    <s v="tier - 2"/>
    <s v="tier - 3"/>
    <s v="R1017"/>
  </r>
  <r>
    <s v="Id478"/>
    <n v="1967"/>
    <s v="Sep"/>
    <n v="8"/>
    <x v="0"/>
    <n v="20781.490000000002"/>
    <s v="tier - 2"/>
    <s v="tier - 3"/>
    <s v="R1013"/>
  </r>
  <r>
    <s v="Id477"/>
    <n v="1975"/>
    <s v="Dec"/>
    <n v="8"/>
    <x v="0"/>
    <n v="20878.78"/>
    <s v="tier - 2"/>
    <s v="tier - 1"/>
    <s v="R1024"/>
  </r>
  <r>
    <s v="Id476"/>
    <n v="1964"/>
    <s v="Nov"/>
    <n v="19"/>
    <x v="0"/>
    <n v="20893.060000000001"/>
    <s v="tier - 2"/>
    <s v="tier - 3"/>
    <s v="R1012"/>
  </r>
  <r>
    <s v="id2444"/>
    <n v="1987"/>
    <s v="Nov"/>
    <n v="27"/>
    <x v="3"/>
    <n v="20984.09"/>
    <s v="tier - 2"/>
    <s v="tier - 2"/>
    <s v="R1015"/>
  </r>
  <r>
    <s v="Id475"/>
    <n v="1983"/>
    <s v="Jul"/>
    <n v="2"/>
    <x v="1"/>
    <n v="21082.16"/>
    <s v="tier - 3"/>
    <s v="tier - 2"/>
    <s v="R1011"/>
  </r>
  <r>
    <s v="Id474"/>
    <n v="1977"/>
    <s v="Nov"/>
    <n v="23"/>
    <x v="3"/>
    <n v="21098.55"/>
    <s v="tier - 3"/>
    <s v="tier - 3"/>
    <s v="R1012"/>
  </r>
  <r>
    <s v="Id473"/>
    <n v="1969"/>
    <s v="Aug"/>
    <n v="26"/>
    <x v="0"/>
    <n v="21195.82"/>
    <s v="tier - 3"/>
    <s v="tier - 1"/>
    <s v="R1013"/>
  </r>
  <r>
    <s v="Id472"/>
    <n v="1974"/>
    <s v="Oct"/>
    <n v="14"/>
    <x v="0"/>
    <n v="21223.68"/>
    <s v="tier - 3"/>
    <s v="tier - 2"/>
    <s v="R1013"/>
  </r>
  <r>
    <s v="Id471"/>
    <n v="1974"/>
    <s v="Sep"/>
    <n v="3"/>
    <x v="0"/>
    <n v="21232.18"/>
    <s v="tier - 3"/>
    <s v="tier - 2"/>
    <s v="R1011"/>
  </r>
  <r>
    <s v="Id470"/>
    <n v="1980"/>
    <s v="Dec"/>
    <n v="10"/>
    <x v="3"/>
    <n v="21259.38"/>
    <s v="tier - 3"/>
    <s v="tier - 3"/>
    <s v="R1019"/>
  </r>
  <r>
    <s v="Id469"/>
    <n v="2004"/>
    <s v="Aug"/>
    <n v="4"/>
    <x v="0"/>
    <n v="21344.85"/>
    <s v="tier - 3"/>
    <s v="tier - 1"/>
    <s v="R1024"/>
  </r>
  <r>
    <s v="Id468"/>
    <n v="1980"/>
    <s v="Sep"/>
    <n v="4"/>
    <x v="0"/>
    <n v="21348.71"/>
    <s v="tier - 2"/>
    <s v="tier - 1"/>
    <s v="R1012"/>
  </r>
  <r>
    <s v="Id467"/>
    <n v="1990"/>
    <s v="Nov"/>
    <n v="21"/>
    <x v="4"/>
    <n v="21472.48"/>
    <s v="tier - 2"/>
    <s v="tier - 2"/>
    <s v="R1012"/>
  </r>
  <r>
    <s v="Id466"/>
    <n v="1999"/>
    <s v="Jun"/>
    <n v="12"/>
    <x v="0"/>
    <n v="21595.38"/>
    <s v="tier - 2"/>
    <s v="tier - 3"/>
    <s v="R1012"/>
  </r>
  <r>
    <s v="Id465"/>
    <n v="1983"/>
    <s v="Dec"/>
    <n v="25"/>
    <x v="2"/>
    <n v="21659.93"/>
    <s v="tier - 3"/>
    <s v="tier - 3"/>
    <s v="R1024"/>
  </r>
  <r>
    <s v="Id464"/>
    <n v="1962"/>
    <s v="Nov"/>
    <n v="16"/>
    <x v="0"/>
    <n v="21661.16"/>
    <s v="tier - 2"/>
    <s v="tier - 2"/>
    <s v="R1012"/>
  </r>
  <r>
    <s v="Id463"/>
    <n v="1976"/>
    <s v="Jul"/>
    <n v="18"/>
    <x v="1"/>
    <n v="21677.279999999999"/>
    <s v="tier - 3"/>
    <s v="tier - 1"/>
    <s v="R1012"/>
  </r>
  <r>
    <s v="Id462"/>
    <n v="1979"/>
    <s v="Sep"/>
    <n v="20"/>
    <x v="1"/>
    <n v="21771.34"/>
    <s v="tier - 3"/>
    <s v="tier - 1"/>
    <s v="R1024"/>
  </r>
  <r>
    <s v="Id461"/>
    <n v="1979"/>
    <s v="Sep"/>
    <n v="28"/>
    <x v="0"/>
    <n v="21774.32"/>
    <s v="tier - 3"/>
    <s v="tier - 2"/>
    <s v="R1012"/>
  </r>
  <r>
    <s v="Id460"/>
    <n v="1963"/>
    <s v="Aug"/>
    <n v="27"/>
    <x v="0"/>
    <n v="21797"/>
    <s v="tier - 3"/>
    <s v="tier - 1"/>
    <s v="R1011"/>
  </r>
  <r>
    <s v="Id459"/>
    <n v="1979"/>
    <s v="Aug"/>
    <n v="17"/>
    <x v="3"/>
    <n v="21880.82"/>
    <s v="tier - 3"/>
    <s v="tier - 1"/>
    <s v="R1012"/>
  </r>
  <r>
    <s v="Id458"/>
    <n v="2003"/>
    <s v="Sep"/>
    <n v="28"/>
    <x v="0"/>
    <n v="21882.400000000001"/>
    <s v="tier - 2"/>
    <s v="tier - 1"/>
    <s v="R1011"/>
  </r>
  <r>
    <s v="Id457"/>
    <n v="1975"/>
    <s v="Dec"/>
    <n v="19"/>
    <x v="1"/>
    <n v="21978.68"/>
    <s v="tier - 3"/>
    <s v="tier - 3"/>
    <s v="R1013"/>
  </r>
  <r>
    <s v="Id456"/>
    <n v="1989"/>
    <s v="Oct"/>
    <n v="14"/>
    <x v="0"/>
    <n v="21984.47"/>
    <s v="tier - 3"/>
    <s v="tier - 1"/>
    <s v="R1012"/>
  </r>
  <r>
    <s v="Id455"/>
    <n v="2001"/>
    <s v="Aug"/>
    <n v="28"/>
    <x v="0"/>
    <n v="22097.62"/>
    <s v="tier - 3"/>
    <s v="tier - 1"/>
    <s v="R1011"/>
  </r>
  <r>
    <s v="Id454"/>
    <n v="1980"/>
    <s v="Sep"/>
    <n v="12"/>
    <x v="0"/>
    <n v="22144.03"/>
    <s v="tier - 2"/>
    <s v="tier - 2"/>
    <s v="R1011"/>
  </r>
  <r>
    <s v="Id453"/>
    <n v="1965"/>
    <s v="Aug"/>
    <n v="24"/>
    <x v="1"/>
    <n v="22192.44"/>
    <s v="tier - 3"/>
    <s v="tier - 1"/>
    <s v="R1013"/>
  </r>
  <r>
    <s v="Id452"/>
    <n v="1971"/>
    <s v="Jun"/>
    <n v="16"/>
    <x v="1"/>
    <n v="22218.11"/>
    <s v="tier - 2"/>
    <s v="tier - 3"/>
    <s v="R1013"/>
  </r>
  <r>
    <s v="Id451"/>
    <n v="1982"/>
    <s v="Dec"/>
    <n v="27"/>
    <x v="1"/>
    <n v="22331.57"/>
    <s v="tier - 2"/>
    <s v="tier - 3"/>
    <s v="R1024"/>
  </r>
  <r>
    <s v="Id450"/>
    <n v="1999"/>
    <s v="Aug"/>
    <n v="26"/>
    <x v="3"/>
    <n v="22395.74"/>
    <s v="tier - 3"/>
    <s v="tier - 2"/>
    <s v="R1024"/>
  </r>
  <r>
    <s v="Id449"/>
    <n v="1966"/>
    <s v="Aug"/>
    <n v="18"/>
    <x v="0"/>
    <n v="22412.65"/>
    <s v="tier - 3"/>
    <s v="tier - 3"/>
    <s v="R1014"/>
  </r>
  <r>
    <s v="Id448"/>
    <n v="1983"/>
    <s v="Dec"/>
    <n v="21"/>
    <x v="1"/>
    <n v="22462.04"/>
    <s v="tier - 3"/>
    <s v="tier - 1"/>
    <s v="R1019"/>
  </r>
  <r>
    <s v="Id447"/>
    <n v="1979"/>
    <s v="Nov"/>
    <n v="14"/>
    <x v="3"/>
    <n v="22478.6"/>
    <s v="tier - 3"/>
    <s v="tier - 2"/>
    <s v="R1011"/>
  </r>
  <r>
    <s v="Id446"/>
    <n v="2003"/>
    <s v="Jul"/>
    <n v="25"/>
    <x v="3"/>
    <n v="22493.66"/>
    <s v="tier - 2"/>
    <s v="tier - 1"/>
    <s v="R1012"/>
  </r>
  <r>
    <s v="Id445"/>
    <n v="1970"/>
    <s v="Nov"/>
    <n v="9"/>
    <x v="0"/>
    <n v="23045.57"/>
    <s v="tier - 2"/>
    <s v="tier - 2"/>
    <s v="R1024"/>
  </r>
  <r>
    <s v="Id444"/>
    <n v="1975"/>
    <s v="Sep"/>
    <n v="9"/>
    <x v="0"/>
    <n v="23065.42"/>
    <s v="tier - 2"/>
    <s v="tier - 2"/>
    <s v="R1013"/>
  </r>
  <r>
    <s v="Id443"/>
    <n v="2003"/>
    <s v="Dec"/>
    <n v="14"/>
    <x v="0"/>
    <n v="23082.959999999999"/>
    <s v="tier - 2"/>
    <s v="tier - 2"/>
    <s v="R1011"/>
  </r>
  <r>
    <s v="Id442"/>
    <n v="1997"/>
    <s v="Aug"/>
    <n v="7"/>
    <x v="3"/>
    <n v="23241.47"/>
    <s v="tier - 2"/>
    <s v="tier - 3"/>
    <s v="R1018"/>
  </r>
  <r>
    <s v="Id441"/>
    <n v="1969"/>
    <s v="Nov"/>
    <n v="14"/>
    <x v="1"/>
    <n v="23244.79"/>
    <s v="tier - 2"/>
    <s v="tier - 3"/>
    <s v="R1013"/>
  </r>
  <r>
    <s v="Id440"/>
    <n v="1994"/>
    <s v="Oct"/>
    <n v="3"/>
    <x v="1"/>
    <n v="23288.93"/>
    <s v="tier - 2"/>
    <s v="tier - 3"/>
    <s v="R1024"/>
  </r>
  <r>
    <s v="Id439"/>
    <n v="1973"/>
    <s v="Oct"/>
    <n v="22"/>
    <x v="3"/>
    <n v="23306.55"/>
    <s v="tier - 2"/>
    <s v="tier - 2"/>
    <s v="R1011"/>
  </r>
  <r>
    <s v="Id438"/>
    <n v="1975"/>
    <s v="Nov"/>
    <n v="13"/>
    <x v="1"/>
    <n v="23401.31"/>
    <s v="tier - 2"/>
    <s v="tier - 3"/>
    <s v="R1024"/>
  </r>
  <r>
    <s v="Id437"/>
    <n v="1983"/>
    <s v="Aug"/>
    <n v="26"/>
    <x v="3"/>
    <n v="23563.02"/>
    <s v="tier - 2"/>
    <s v="tier - 2"/>
    <s v="R1013"/>
  </r>
  <r>
    <s v="Id436"/>
    <n v="1974"/>
    <s v="Jun"/>
    <n v="2"/>
    <x v="1"/>
    <n v="23568.27"/>
    <s v="tier - 2"/>
    <s v="tier - 2"/>
    <s v="R1011"/>
  </r>
  <r>
    <s v="Id435"/>
    <n v="1973"/>
    <s v="Jun"/>
    <n v="27"/>
    <x v="3"/>
    <n v="23807.24"/>
    <s v="tier - 2"/>
    <s v="tier - 3"/>
    <s v="R1012"/>
  </r>
  <r>
    <s v="Id434"/>
    <n v="1970"/>
    <s v="Aug"/>
    <n v="8"/>
    <x v="1"/>
    <n v="23887.66"/>
    <s v="tier - 2"/>
    <s v="tier - 3"/>
    <s v="R1012"/>
  </r>
  <r>
    <s v="Id433"/>
    <n v="1971"/>
    <s v="Jul"/>
    <n v="10"/>
    <x v="3"/>
    <n v="23967.38"/>
    <s v="tier - 2"/>
    <s v="tier - 2"/>
    <s v="R1012"/>
  </r>
  <r>
    <s v="Id432"/>
    <n v="2003"/>
    <s v="Dec"/>
    <n v="30"/>
    <x v="3"/>
    <n v="24059.68"/>
    <s v="tier - 2"/>
    <s v="tier - 2"/>
    <s v="R1012"/>
  </r>
  <r>
    <s v="Id431"/>
    <n v="1973"/>
    <s v="Jun"/>
    <n v="13"/>
    <x v="2"/>
    <n v="24106.91"/>
    <s v="tier - 2"/>
    <s v="tier - 2"/>
    <s v="R1024"/>
  </r>
  <r>
    <s v="Id430"/>
    <n v="1974"/>
    <s v="Sep"/>
    <n v="10"/>
    <x v="2"/>
    <n v="24180.93"/>
    <s v="tier - 2"/>
    <s v="tier - 1"/>
    <s v="R1013"/>
  </r>
  <r>
    <s v="Id429"/>
    <n v="1964"/>
    <s v="Dec"/>
    <n v="16"/>
    <x v="0"/>
    <n v="24227.34"/>
    <s v="tier - 2"/>
    <s v="tier - 1"/>
    <s v="R1013"/>
  </r>
  <r>
    <s v="Id428"/>
    <n v="2004"/>
    <s v="Aug"/>
    <n v="3"/>
    <x v="0"/>
    <n v="24294.02"/>
    <s v="tier - 2"/>
    <s v="tier - 1"/>
    <s v="R1011"/>
  </r>
  <r>
    <s v="Id427"/>
    <n v="1999"/>
    <s v="Oct"/>
    <n v="7"/>
    <x v="0"/>
    <n v="24387.74"/>
    <s v="tier - 2"/>
    <s v="tier - 1"/>
    <s v="R1011"/>
  </r>
  <r>
    <s v="Id426"/>
    <n v="1970"/>
    <s v="Nov"/>
    <n v="30"/>
    <x v="0"/>
    <n v="24393.62"/>
    <s v="tier - 2"/>
    <s v="tier - 3"/>
    <s v="R1012"/>
  </r>
  <r>
    <s v="Id425"/>
    <n v="1968"/>
    <s v="Jul"/>
    <n v="6"/>
    <x v="0"/>
    <n v="24476.48"/>
    <s v="tier - 2"/>
    <s v="tier - 2"/>
    <s v="R1012"/>
  </r>
  <r>
    <s v="Id424"/>
    <n v="1961"/>
    <s v="Oct"/>
    <n v="21"/>
    <x v="0"/>
    <n v="24513.09"/>
    <s v="tier - 2"/>
    <s v="tier - 2"/>
    <s v="R1013"/>
  </r>
  <r>
    <s v="Id423"/>
    <n v="1972"/>
    <s v="Sep"/>
    <n v="14"/>
    <x v="1"/>
    <n v="24520.26"/>
    <s v="tier - 2"/>
    <s v="tier - 3"/>
    <s v="R1011"/>
  </r>
  <r>
    <s v="Id422"/>
    <n v="1975"/>
    <s v="Jun"/>
    <n v="13"/>
    <x v="3"/>
    <n v="24535.7"/>
    <s v="tier - 2"/>
    <s v="tier - 2"/>
    <s v="R1012"/>
  </r>
  <r>
    <s v="Id421"/>
    <n v="1976"/>
    <s v="Oct"/>
    <n v="12"/>
    <x v="0"/>
    <n v="24603.05"/>
    <s v="tier - 2"/>
    <s v="tier - 2"/>
    <s v="R1011"/>
  </r>
  <r>
    <s v="Id420"/>
    <n v="1970"/>
    <s v="Jun"/>
    <n v="12"/>
    <x v="3"/>
    <n v="24667.42"/>
    <s v="tier - 2"/>
    <s v="tier - 3"/>
    <s v="R1013"/>
  </r>
  <r>
    <s v="Id419"/>
    <n v="1996"/>
    <s v="Aug"/>
    <n v="28"/>
    <x v="4"/>
    <n v="24671.66"/>
    <s v="tier - 2"/>
    <s v="tier - 1"/>
    <s v="R1024"/>
  </r>
  <r>
    <s v="Id418"/>
    <n v="1992"/>
    <s v="Oct"/>
    <n v="11"/>
    <x v="0"/>
    <n v="24795.040000000001"/>
    <s v="tier - 2"/>
    <s v="tier - 3"/>
    <s v="R1011"/>
  </r>
  <r>
    <s v="Id417"/>
    <n v="1994"/>
    <s v="Sep"/>
    <n v="9"/>
    <x v="0"/>
    <n v="24817.25"/>
    <s v="tier - 2"/>
    <s v="tier - 2"/>
    <s v="R1011"/>
  </r>
  <r>
    <s v="Id416"/>
    <n v="1995"/>
    <s v="Jun"/>
    <n v="10"/>
    <x v="0"/>
    <n v="24863.25"/>
    <s v="tier - 2"/>
    <s v="tier - 3"/>
    <s v="R1011"/>
  </r>
  <r>
    <s v="Id415"/>
    <n v="1970"/>
    <s v="Nov"/>
    <n v="26"/>
    <x v="2"/>
    <n v="24869.84"/>
    <s v="tier - 2"/>
    <s v="tier - 2"/>
    <s v="R1016"/>
  </r>
  <r>
    <s v="Id414"/>
    <n v="1969"/>
    <s v="Jul"/>
    <n v="23"/>
    <x v="2"/>
    <n v="24873.38"/>
    <s v="tier - 2"/>
    <s v="tier - 1"/>
    <s v="R1024"/>
  </r>
  <r>
    <s v="Id413"/>
    <n v="1987"/>
    <s v="Jun"/>
    <n v="14"/>
    <x v="3"/>
    <n v="24915.05"/>
    <s v="tier - 2"/>
    <s v="tier - 1"/>
    <s v="R1024"/>
  </r>
  <r>
    <s v="Id412"/>
    <n v="1975"/>
    <s v="Nov"/>
    <n v="14"/>
    <x v="2"/>
    <n v="24915.22"/>
    <s v="tier - 2"/>
    <s v="tier - 3"/>
    <s v="R1012"/>
  </r>
  <r>
    <s v="Id411"/>
    <n v="1995"/>
    <s v="Dec"/>
    <n v="4"/>
    <x v="0"/>
    <n v="25075.97"/>
    <s v="tier - 2"/>
    <s v="tier - 2"/>
    <s v="R1011"/>
  </r>
  <r>
    <s v="Id410"/>
    <n v="1998"/>
    <s v="Jun"/>
    <n v="14"/>
    <x v="0"/>
    <n v="25081.77"/>
    <s v="tier - 2"/>
    <s v="tier - 2"/>
    <s v="R1013"/>
  </r>
  <r>
    <s v="Id409"/>
    <n v="1998"/>
    <s v="Nov"/>
    <n v="24"/>
    <x v="0"/>
    <n v="25127.22"/>
    <s v="tier - 2"/>
    <s v="tier - 3"/>
    <s v="R1011"/>
  </r>
  <r>
    <s v="Id408"/>
    <n v="1975"/>
    <s v="Dec"/>
    <n v="14"/>
    <x v="2"/>
    <n v="25309.49"/>
    <s v="tier - 2"/>
    <s v="tier - 1"/>
    <s v="R1011"/>
  </r>
  <r>
    <s v="Id407"/>
    <n v="1972"/>
    <s v="Sep"/>
    <n v="26"/>
    <x v="3"/>
    <n v="25333.33"/>
    <s v="tier - 2"/>
    <s v="tier - 2"/>
    <s v="R1017"/>
  </r>
  <r>
    <s v="Id406"/>
    <n v="1968"/>
    <s v="Aug"/>
    <n v="22"/>
    <x v="2"/>
    <n v="25382.3"/>
    <s v="tier - 2"/>
    <s v="tier - 2"/>
    <s v="R1011"/>
  </r>
  <r>
    <s v="Id405"/>
    <n v="1968"/>
    <s v="Dec"/>
    <n v="11"/>
    <x v="1"/>
    <n v="25517.11"/>
    <s v="tier - 2"/>
    <s v="tier - 3"/>
    <s v="R1017"/>
  </r>
  <r>
    <s v="Id404"/>
    <n v="2001"/>
    <s v="Aug"/>
    <n v="2"/>
    <x v="0"/>
    <n v="25648.98"/>
    <s v="tier - 2"/>
    <s v="tier - 1"/>
    <s v="R1011"/>
  </r>
  <r>
    <s v="Id403"/>
    <n v="1972"/>
    <s v="Jul"/>
    <n v="17"/>
    <x v="0"/>
    <n v="25656.58"/>
    <s v="tier - 2"/>
    <s v="tier - 3"/>
    <s v="R1024"/>
  </r>
  <r>
    <s v="Id402"/>
    <n v="1963"/>
    <s v="Aug"/>
    <n v="21"/>
    <x v="0"/>
    <n v="25678.78"/>
    <s v="tier - 2"/>
    <s v="tier - 3"/>
    <s v="R1012"/>
  </r>
  <r>
    <s v="Id401"/>
    <n v="1970"/>
    <s v="Dec"/>
    <n v="3"/>
    <x v="2"/>
    <n v="25992.82"/>
    <s v="tier - 2"/>
    <s v="tier - 2"/>
    <s v="R1013"/>
  </r>
  <r>
    <s v="Id400"/>
    <n v="2001"/>
    <s v="Jun"/>
    <n v="5"/>
    <x v="3"/>
    <n v="26018.95"/>
    <s v="tier - 2"/>
    <s v="tier - 2"/>
    <s v="R1012"/>
  </r>
  <r>
    <s v="Id399"/>
    <n v="2000"/>
    <s v="Dec"/>
    <n v="26"/>
    <x v="0"/>
    <n v="26026.97"/>
    <s v="tier - 2"/>
    <s v="tier - 3"/>
    <s v="R1011"/>
  </r>
  <r>
    <s v="Id398"/>
    <n v="1966"/>
    <s v="Jul"/>
    <n v="9"/>
    <x v="1"/>
    <n v="26109.33"/>
    <s v="tier - 2"/>
    <s v="tier - 3"/>
    <s v="R1012"/>
  </r>
  <r>
    <s v="Id397"/>
    <n v="2002"/>
    <s v="Oct"/>
    <n v="11"/>
    <x v="0"/>
    <n v="26125.67"/>
    <s v="tier - 2"/>
    <s v="tier - 1"/>
    <s v="R1013"/>
  </r>
  <r>
    <s v="Id396"/>
    <n v="1973"/>
    <s v="Jul"/>
    <n v="7"/>
    <x v="1"/>
    <n v="26140.36"/>
    <s v="tier - 2"/>
    <s v="tier - 3"/>
    <s v="R1011"/>
  </r>
  <r>
    <s v="Id395"/>
    <n v="1975"/>
    <s v="Jun"/>
    <n v="4"/>
    <x v="1"/>
    <n v="26236.58"/>
    <s v="tier - 2"/>
    <s v="tier - 1"/>
    <s v="R1011"/>
  </r>
  <r>
    <s v="Id394"/>
    <n v="2004"/>
    <s v="Dec"/>
    <n v="5"/>
    <x v="0"/>
    <n v="26316.59"/>
    <s v="tier - 2"/>
    <s v="tier - 3"/>
    <s v="R1011"/>
  </r>
  <r>
    <s v="Id393"/>
    <n v="1974"/>
    <s v="Sep"/>
    <n v="21"/>
    <x v="1"/>
    <n v="26392.26"/>
    <s v="tier - 2"/>
    <s v="tier - 2"/>
    <s v="R1024"/>
  </r>
  <r>
    <s v="Id392"/>
    <n v="1970"/>
    <s v="Aug"/>
    <n v="27"/>
    <x v="3"/>
    <n v="26467.1"/>
    <s v="tier - 2"/>
    <s v="tier - 3"/>
    <s v="R1012"/>
  </r>
  <r>
    <s v="Id391"/>
    <n v="2004"/>
    <s v="Sep"/>
    <n v="5"/>
    <x v="0"/>
    <n v="26479.4"/>
    <s v="tier - 2"/>
    <s v="tier - 2"/>
    <s v="R1011"/>
  </r>
  <r>
    <s v="Id390"/>
    <n v="1988"/>
    <s v="Jul"/>
    <n v="22"/>
    <x v="2"/>
    <n v="26607.89"/>
    <s v="tier - 2"/>
    <s v="tier - 1"/>
    <s v="R1011"/>
  </r>
  <r>
    <s v="Id389"/>
    <n v="1991"/>
    <s v="Aug"/>
    <n v="22"/>
    <x v="2"/>
    <n v="26912.560000000001"/>
    <s v="tier - 2"/>
    <s v="tier - 2"/>
    <s v="R1011"/>
  </r>
  <r>
    <s v="Id388"/>
    <n v="1958"/>
    <s v="Dec"/>
    <n v="25"/>
    <x v="0"/>
    <n v="26926.51"/>
    <s v="tier - 2"/>
    <s v="tier - 1"/>
    <s v="R1013"/>
  </r>
  <r>
    <s v="Id387"/>
    <n v="2002"/>
    <s v="Jun"/>
    <n v="17"/>
    <x v="0"/>
    <n v="26927.69"/>
    <s v="tier - 2"/>
    <s v="tier - 2"/>
    <s v="R1011"/>
  </r>
  <r>
    <s v="Id386"/>
    <n v="2000"/>
    <s v="Nov"/>
    <n v="9"/>
    <x v="0"/>
    <n v="26936.98"/>
    <s v="tier - 2"/>
    <s v="tier - 3"/>
    <s v="R1011"/>
  </r>
  <r>
    <s v="Id385"/>
    <n v="1960"/>
    <s v="Jul"/>
    <n v="9"/>
    <x v="1"/>
    <n v="27000.98"/>
    <s v="tier - 2"/>
    <s v="tier - 2"/>
    <s v="R1013"/>
  </r>
  <r>
    <s v="Id384"/>
    <n v="1958"/>
    <s v="Jun"/>
    <n v="30"/>
    <x v="0"/>
    <n v="27037.91"/>
    <s v="tier - 2"/>
    <s v="tier - 2"/>
    <s v="R1013"/>
  </r>
  <r>
    <s v="Id383"/>
    <n v="1994"/>
    <s v="Jul"/>
    <n v="2"/>
    <x v="0"/>
    <n v="27080.639999999999"/>
    <s v="tier - 2"/>
    <s v="tier - 2"/>
    <s v="R1011"/>
  </r>
  <r>
    <s v="Id382"/>
    <n v="1990"/>
    <s v="Dec"/>
    <n v="13"/>
    <x v="2"/>
    <n v="27092.38"/>
    <s v="tier - 2"/>
    <s v="tier - 3"/>
    <s v="R1011"/>
  </r>
  <r>
    <s v="Id381"/>
    <n v="1970"/>
    <s v="Oct"/>
    <n v="2"/>
    <x v="0"/>
    <n v="27117.99"/>
    <s v="tier - 2"/>
    <s v="tier - 2"/>
    <s v="R1013"/>
  </r>
  <r>
    <s v="Id380"/>
    <n v="1965"/>
    <s v="Dec"/>
    <n v="21"/>
    <x v="0"/>
    <n v="27218.44"/>
    <s v="tier - 2"/>
    <s v="tier - 1"/>
    <s v="R1017"/>
  </r>
  <r>
    <s v="Id379"/>
    <n v="1999"/>
    <s v="Dec"/>
    <n v="2"/>
    <x v="0"/>
    <n v="27236.959999999999"/>
    <s v="tier - 2"/>
    <s v="tier - 1"/>
    <s v="R1011"/>
  </r>
  <r>
    <s v="Id378"/>
    <n v="1968"/>
    <s v="Jun"/>
    <n v="6"/>
    <x v="2"/>
    <n v="27322.73"/>
    <s v="tier - 2"/>
    <s v="tier - 2"/>
    <s v="R1013"/>
  </r>
  <r>
    <s v="Id377"/>
    <n v="1969"/>
    <s v="Oct"/>
    <n v="16"/>
    <x v="0"/>
    <n v="27346.04"/>
    <s v="tier - 2"/>
    <s v="tier - 2"/>
    <s v="R1013"/>
  </r>
  <r>
    <s v="Id376"/>
    <n v="1988"/>
    <s v="Sep"/>
    <n v="15"/>
    <x v="3"/>
    <n v="27375.9"/>
    <s v="tier - 2"/>
    <s v="tier - 3"/>
    <s v="R1015"/>
  </r>
  <r>
    <s v="Id375"/>
    <n v="1985"/>
    <s v="Dec"/>
    <n v="5"/>
    <x v="2"/>
    <n v="27432.73"/>
    <s v="tier - 2"/>
    <s v="tier - 1"/>
    <s v="R1011"/>
  </r>
  <r>
    <s v="Id374"/>
    <n v="1981"/>
    <s v="Oct"/>
    <n v="3"/>
    <x v="1"/>
    <n v="27495.59"/>
    <s v="tier - 2"/>
    <s v="tier - 1"/>
    <s v="R1011"/>
  </r>
  <r>
    <s v="Id373"/>
    <n v="1965"/>
    <s v="Oct"/>
    <n v="19"/>
    <x v="0"/>
    <n v="27533.91"/>
    <s v="tier - 2"/>
    <s v="tier - 3"/>
    <s v="R1013"/>
  </r>
  <r>
    <s v="Id372"/>
    <n v="1984"/>
    <s v="Jul"/>
    <n v="22"/>
    <x v="2"/>
    <n v="27534.53"/>
    <s v="tier - 2"/>
    <s v="tier - 2"/>
    <s v="R1011"/>
  </r>
  <r>
    <s v="Id371"/>
    <n v="1985"/>
    <s v="Nov"/>
    <n v="6"/>
    <x v="2"/>
    <n v="27598.93"/>
    <s v="tier - 2"/>
    <s v="tier - 1"/>
    <s v="R1011"/>
  </r>
  <r>
    <s v="Id370"/>
    <n v="1992"/>
    <s v="Jun"/>
    <n v="11"/>
    <x v="0"/>
    <n v="27614.71"/>
    <s v="tier - 2"/>
    <s v="tier - 3"/>
    <s v="R1011"/>
  </r>
  <r>
    <s v="Id369"/>
    <n v="1997"/>
    <s v="Sep"/>
    <n v="9"/>
    <x v="0"/>
    <n v="27619.360000000001"/>
    <s v="tier - 2"/>
    <s v="tier - 3"/>
    <s v="R1011"/>
  </r>
  <r>
    <s v="Id368"/>
    <n v="1997"/>
    <s v="Oct"/>
    <n v="7"/>
    <x v="0"/>
    <n v="27625.17"/>
    <s v="tier - 1"/>
    <s v="tier - 1"/>
    <s v="R1011"/>
  </r>
  <r>
    <s v="Id367"/>
    <n v="1992"/>
    <s v="Jul"/>
    <n v="3"/>
    <x v="0"/>
    <n v="27696.11"/>
    <s v="tier - 1"/>
    <s v="tier - 2"/>
    <s v="R1011"/>
  </r>
  <r>
    <s v="Id366"/>
    <n v="2002"/>
    <s v="Dec"/>
    <n v="6"/>
    <x v="1"/>
    <n v="27724.29"/>
    <s v="tier - 1"/>
    <s v="tier - 3"/>
    <s v="R1013"/>
  </r>
  <r>
    <s v="Id365"/>
    <n v="1960"/>
    <s v="Jul"/>
    <n v="6"/>
    <x v="0"/>
    <n v="27808.73"/>
    <s v="tier - 1"/>
    <s v="tier - 1"/>
    <s v="R1013"/>
  </r>
  <r>
    <s v="Id364"/>
    <n v="1985"/>
    <s v="Dec"/>
    <n v="4"/>
    <x v="2"/>
    <n v="27849.94"/>
    <s v="tier - 1"/>
    <s v="tier - 1"/>
    <s v="R1011"/>
  </r>
  <r>
    <s v="Id363"/>
    <n v="1989"/>
    <s v="Nov"/>
    <n v="21"/>
    <x v="2"/>
    <n v="27925.86"/>
    <s v="tier - 1"/>
    <s v="tier - 2"/>
    <s v="R1011"/>
  </r>
  <r>
    <s v="Id362"/>
    <n v="1991"/>
    <s v="Jun"/>
    <n v="4"/>
    <x v="2"/>
    <n v="27931.11"/>
    <s v="tier - 1"/>
    <s v="tier - 3"/>
    <s v="R1011"/>
  </r>
  <r>
    <s v="Id361"/>
    <n v="1961"/>
    <s v="Jul"/>
    <n v="28"/>
    <x v="2"/>
    <n v="27941.29"/>
    <s v="tier - 1"/>
    <s v="tier - 3"/>
    <s v="R1011"/>
  </r>
  <r>
    <s v="Id360"/>
    <n v="1999"/>
    <s v="Dec"/>
    <n v="21"/>
    <x v="0"/>
    <n v="27980.77"/>
    <s v="tier - 1"/>
    <s v="tier - 1"/>
    <s v="R1011"/>
  </r>
  <r>
    <s v="Id359"/>
    <n v="1985"/>
    <s v="Nov"/>
    <n v="29"/>
    <x v="2"/>
    <n v="28006.94"/>
    <s v="tier - 1"/>
    <s v="tier - 2"/>
    <s v="R1011"/>
  </r>
  <r>
    <s v="Id358"/>
    <n v="1960"/>
    <s v="Nov"/>
    <n v="22"/>
    <x v="0"/>
    <n v="28101.33"/>
    <s v="tier - 1"/>
    <s v="tier - 2"/>
    <s v="R1019"/>
  </r>
  <r>
    <s v="Id357"/>
    <n v="1999"/>
    <s v="Sep"/>
    <n v="6"/>
    <x v="0"/>
    <n v="28245.34"/>
    <s v="tier - 1"/>
    <s v="tier - 3"/>
    <s v="R1011"/>
  </r>
  <r>
    <s v="Id356"/>
    <n v="1963"/>
    <s v="Nov"/>
    <n v="25"/>
    <x v="1"/>
    <n v="28287.9"/>
    <s v="tier - 1"/>
    <s v="tier - 1"/>
    <s v="R1013"/>
  </r>
  <r>
    <s v="Id355"/>
    <n v="1990"/>
    <s v="Dec"/>
    <n v="24"/>
    <x v="2"/>
    <n v="28302.33"/>
    <s v="tier - 1"/>
    <s v="tier - 2"/>
    <s v="R1011"/>
  </r>
  <r>
    <s v="Id354"/>
    <n v="1977"/>
    <s v="Dec"/>
    <n v="2"/>
    <x v="1"/>
    <n v="28340.19"/>
    <s v="tier - 1"/>
    <s v="tier - 2"/>
    <s v="R1012"/>
  </r>
  <r>
    <s v="Id353"/>
    <n v="1974"/>
    <s v="Sep"/>
    <n v="16"/>
    <x v="1"/>
    <n v="28468.92"/>
    <s v="tier - 1"/>
    <s v="tier - 1"/>
    <s v="R1012"/>
  </r>
  <r>
    <s v="Id352"/>
    <n v="1982"/>
    <s v="Dec"/>
    <n v="11"/>
    <x v="1"/>
    <n v="28476.73"/>
    <s v="tier - 1"/>
    <s v="tier - 2"/>
    <s v="R1012"/>
  </r>
  <r>
    <s v="Id351"/>
    <n v="1985"/>
    <s v="Sep"/>
    <n v="27"/>
    <x v="2"/>
    <n v="28542.86"/>
    <s v="tier - 1"/>
    <s v="tier - 3"/>
    <s v="R1011"/>
  </r>
  <r>
    <s v="Id350"/>
    <n v="1990"/>
    <s v="Dec"/>
    <n v="5"/>
    <x v="2"/>
    <n v="28716.14"/>
    <s v="tier - 1"/>
    <s v="tier - 3"/>
    <s v="R1011"/>
  </r>
  <r>
    <s v="Id349"/>
    <n v="1961"/>
    <s v="Aug"/>
    <n v="3"/>
    <x v="1"/>
    <n v="28868.66"/>
    <s v="tier - 1"/>
    <s v="tier - 2"/>
    <s v="R1012"/>
  </r>
  <r>
    <s v="Id348"/>
    <n v="1962"/>
    <s v="Jul"/>
    <n v="25"/>
    <x v="0"/>
    <n v="28923.14"/>
    <s v="tier - 1"/>
    <s v="tier - 1"/>
    <s v="R1012"/>
  </r>
  <r>
    <s v="Id347"/>
    <n v="1959"/>
    <s v="Dec"/>
    <n v="5"/>
    <x v="0"/>
    <n v="28950.47"/>
    <s v="tier - 1"/>
    <s v="tier - 1"/>
    <s v="R1012"/>
  </r>
  <r>
    <s v="Id346"/>
    <n v="2003"/>
    <s v="Sep"/>
    <n v="1"/>
    <x v="0"/>
    <n v="28998.68"/>
    <s v="tier - 1"/>
    <s v="tier - 3"/>
    <s v="R1011"/>
  </r>
  <r>
    <s v="Id345"/>
    <n v="1992"/>
    <s v="Jul"/>
    <n v="7"/>
    <x v="0"/>
    <n v="29007.82"/>
    <s v="tier - 1"/>
    <s v="tier - 3"/>
    <s v="R1011"/>
  </r>
  <r>
    <s v="Id344"/>
    <n v="1980"/>
    <s v="Jul"/>
    <n v="14"/>
    <x v="3"/>
    <n v="29114.21"/>
    <s v="tier - 1"/>
    <s v="tier - 3"/>
    <s v="R1011"/>
  </r>
  <r>
    <s v="Id343"/>
    <n v="1978"/>
    <s v="Nov"/>
    <n v="29"/>
    <x v="3"/>
    <n v="29114.77"/>
    <s v="tier - 1"/>
    <s v="tier - 1"/>
    <s v="R1011"/>
  </r>
  <r>
    <s v="Id342"/>
    <n v="1961"/>
    <s v="Dec"/>
    <n v="24"/>
    <x v="0"/>
    <n v="29141.360000000001"/>
    <s v="tier - 1"/>
    <s v="tier - 3"/>
    <s v="R1012"/>
  </r>
  <r>
    <s v="Id341"/>
    <n v="1976"/>
    <s v="Nov"/>
    <n v="8"/>
    <x v="3"/>
    <n v="29160.39"/>
    <s v="tier - 1"/>
    <s v="tier - 2"/>
    <s v="R1011"/>
  </r>
  <r>
    <s v="Id340"/>
    <n v="1969"/>
    <s v="Jul"/>
    <n v="9"/>
    <x v="3"/>
    <n v="29186.48"/>
    <s v="tier - 1"/>
    <s v="tier - 3"/>
    <s v="R1024"/>
  </r>
  <r>
    <s v="Id339"/>
    <n v="1978"/>
    <s v="Jul"/>
    <n v="21"/>
    <x v="3"/>
    <n v="29227.599999999999"/>
    <s v="tier - 1"/>
    <s v="tier - 3"/>
    <s v="R1012"/>
  </r>
  <r>
    <s v="Id338"/>
    <n v="1958"/>
    <s v="Jun"/>
    <n v="5"/>
    <x v="0"/>
    <n v="29330.98"/>
    <s v="tier - 1"/>
    <s v="tier - 2"/>
    <s v="R1012"/>
  </r>
  <r>
    <s v="Id337"/>
    <n v="1985"/>
    <s v="Nov"/>
    <n v="7"/>
    <x v="2"/>
    <n v="29352.560000000001"/>
    <s v="tier - 1"/>
    <s v="tier - 1"/>
    <s v="R1011"/>
  </r>
  <r>
    <s v="Id336"/>
    <n v="1987"/>
    <s v="Jul"/>
    <n v="16"/>
    <x v="2"/>
    <n v="29443.59"/>
    <s v="tier - 1"/>
    <s v="tier - 1"/>
    <s v="R1011"/>
  </r>
  <r>
    <s v="Id335"/>
    <n v="1959"/>
    <s v="Oct"/>
    <n v="20"/>
    <x v="0"/>
    <n v="29523.17"/>
    <s v="tier - 1"/>
    <s v="tier - 2"/>
    <s v="R1024"/>
  </r>
  <r>
    <s v="Id334"/>
    <n v="1975"/>
    <s v="Nov"/>
    <n v="3"/>
    <x v="1"/>
    <n v="29583.8"/>
    <s v="tier - 1"/>
    <s v="tier - 1"/>
    <s v="R1011"/>
  </r>
  <r>
    <s v="Id333"/>
    <n v="1993"/>
    <s v="Jul"/>
    <n v="27"/>
    <x v="0"/>
    <n v="29622.69"/>
    <s v="tier - 1"/>
    <s v="tier - 1"/>
    <s v="R1011"/>
  </r>
  <r>
    <s v="Id332"/>
    <n v="1973"/>
    <s v="Aug"/>
    <n v="23"/>
    <x v="0"/>
    <n v="29757.69"/>
    <s v="tier - 1"/>
    <s v="tier - 3"/>
    <s v="R1011"/>
  </r>
  <r>
    <s v="Id331"/>
    <n v="1998"/>
    <s v="Jun"/>
    <n v="20"/>
    <x v="0"/>
    <n v="29760.6"/>
    <s v="tier - 1"/>
    <s v="tier - 2"/>
    <s v="R1011"/>
  </r>
  <r>
    <s v="Id330"/>
    <n v="1981"/>
    <s v="Aug"/>
    <n v="13"/>
    <x v="1"/>
    <n v="29816.639999999999"/>
    <s v="tier - 1"/>
    <s v="tier - 2"/>
    <s v="R1011"/>
  </r>
  <r>
    <s v="Id329"/>
    <n v="1982"/>
    <s v="Oct"/>
    <n v="29"/>
    <x v="2"/>
    <n v="29818.76"/>
    <s v="tier - 1"/>
    <s v="tier - 1"/>
    <s v="R1012"/>
  </r>
  <r>
    <s v="Id328"/>
    <n v="1989"/>
    <s v="Dec"/>
    <n v="30"/>
    <x v="2"/>
    <n v="29852.48"/>
    <s v="tier - 1"/>
    <s v="tier - 3"/>
    <s v="R1011"/>
  </r>
  <r>
    <s v="Id327"/>
    <n v="1975"/>
    <s v="Aug"/>
    <n v="19"/>
    <x v="1"/>
    <n v="29899.25"/>
    <s v="tier - 1"/>
    <s v="tier - 3"/>
    <s v="R1011"/>
  </r>
  <r>
    <s v="Id326"/>
    <n v="1988"/>
    <s v="Dec"/>
    <n v="30"/>
    <x v="2"/>
    <n v="29929.56"/>
    <s v="tier - 1"/>
    <s v="tier - 1"/>
    <s v="R1011"/>
  </r>
  <r>
    <s v="Id325"/>
    <n v="1976"/>
    <s v="Jun"/>
    <n v="12"/>
    <x v="3"/>
    <n v="29933.75"/>
    <s v="tier - 1"/>
    <s v="tier - 1"/>
    <s v="R1011"/>
  </r>
  <r>
    <s v="Id324"/>
    <n v="1991"/>
    <s v="Oct"/>
    <n v="5"/>
    <x v="2"/>
    <n v="29969.67"/>
    <s v="tier - 1"/>
    <s v="tier - 1"/>
    <s v="R1011"/>
  </r>
  <r>
    <s v="Id323"/>
    <n v="1981"/>
    <s v="Aug"/>
    <n v="4"/>
    <x v="1"/>
    <n v="30026.87"/>
    <s v="tier - 2"/>
    <s v="tier - 3"/>
    <s v="R1012"/>
  </r>
  <r>
    <s v="Id322"/>
    <n v="1967"/>
    <s v="Jun"/>
    <n v="16"/>
    <x v="2"/>
    <n v="30063.58"/>
    <s v="tier - 1"/>
    <s v="tier - 1"/>
    <s v="R1012"/>
  </r>
  <r>
    <s v="Id321"/>
    <n v="1979"/>
    <s v="Sep"/>
    <n v="2"/>
    <x v="3"/>
    <n v="30095.97"/>
    <s v="tier - 2"/>
    <s v="tier - 3"/>
    <s v="R1011"/>
  </r>
  <r>
    <s v="Id320"/>
    <n v="1971"/>
    <s v="Dec"/>
    <n v="25"/>
    <x v="0"/>
    <n v="30134.75"/>
    <s v="tier - 2"/>
    <s v="tier - 3"/>
    <s v="R1011"/>
  </r>
  <r>
    <s v="Id319"/>
    <n v="1958"/>
    <s v="Aug"/>
    <n v="11"/>
    <x v="1"/>
    <n v="30166.62"/>
    <s v="tier - 1"/>
    <s v="tier - 3"/>
    <s v="R1012"/>
  </r>
  <r>
    <s v="Id318"/>
    <n v="1963"/>
    <s v="Sep"/>
    <n v="13"/>
    <x v="2"/>
    <n v="30184.94"/>
    <s v="tier - 1"/>
    <s v="tier - 1"/>
    <s v="R1014"/>
  </r>
  <r>
    <s v="Id317"/>
    <n v="1962"/>
    <s v="Sep"/>
    <n v="15"/>
    <x v="0"/>
    <n v="30260"/>
    <s v="tier - 1"/>
    <s v="tier - 1"/>
    <s v="R1014"/>
  </r>
  <r>
    <s v="Id316"/>
    <n v="1972"/>
    <s v="Jul"/>
    <n v="24"/>
    <x v="3"/>
    <n v="30284.639999999999"/>
    <s v="tier - 1"/>
    <s v="tier - 1"/>
    <s v="R1012"/>
  </r>
  <r>
    <s v="Id315"/>
    <n v="2004"/>
    <s v="Jun"/>
    <n v="1"/>
    <x v="0"/>
    <n v="30328.27"/>
    <s v="tier - 2"/>
    <s v="tier - 2"/>
    <s v="R1011"/>
  </r>
  <r>
    <s v="Id314"/>
    <n v="1969"/>
    <s v="Jul"/>
    <n v="30"/>
    <x v="0"/>
    <n v="30366.93"/>
    <s v="tier - 2"/>
    <s v="tier - 2"/>
    <s v="R1011"/>
  </r>
  <r>
    <s v="Id313"/>
    <n v="1976"/>
    <s v="Sep"/>
    <n v="3"/>
    <x v="3"/>
    <n v="30409.53"/>
    <s v="tier - 2"/>
    <s v="tier - 3"/>
    <s v="R1012"/>
  </r>
  <r>
    <s v="Id312"/>
    <n v="1998"/>
    <s v="Oct"/>
    <n v="28"/>
    <x v="0"/>
    <n v="30422.03"/>
    <s v="tier - 2"/>
    <s v="tier - 3"/>
    <s v="R1011"/>
  </r>
  <r>
    <s v="Id311"/>
    <n v="1983"/>
    <s v="Sep"/>
    <n v="3"/>
    <x v="2"/>
    <n v="30457.37"/>
    <s v="tier - 2"/>
    <s v="tier - 1"/>
    <s v="R1012"/>
  </r>
  <r>
    <s v="Id310"/>
    <n v="1986"/>
    <s v="Aug"/>
    <n v="10"/>
    <x v="2"/>
    <n v="30530.5"/>
    <s v="tier - 2"/>
    <s v="tier - 1"/>
    <s v="R1011"/>
  </r>
  <r>
    <s v="Id309"/>
    <n v="1970"/>
    <s v="Nov"/>
    <n v="11"/>
    <x v="0"/>
    <n v="30625.65"/>
    <s v="tier - 2"/>
    <s v="tier - 3"/>
    <s v="R1011"/>
  </r>
  <r>
    <s v="Id308"/>
    <n v="1999"/>
    <s v="Sep"/>
    <n v="21"/>
    <x v="0"/>
    <n v="30697.71"/>
    <s v="tier - 1"/>
    <s v="tier - 2"/>
    <s v="R1011"/>
  </r>
  <r>
    <s v="Id307"/>
    <n v="1983"/>
    <s v="Dec"/>
    <n v="21"/>
    <x v="2"/>
    <n v="30724.44"/>
    <s v="tier - 2"/>
    <s v="tier - 3"/>
    <s v="R1011"/>
  </r>
  <r>
    <s v="Id306"/>
    <n v="1988"/>
    <s v="Sep"/>
    <n v="5"/>
    <x v="2"/>
    <n v="30763.01"/>
    <s v="tier - 2"/>
    <s v="tier - 1"/>
    <s v="R1011"/>
  </r>
  <r>
    <s v="Id305"/>
    <n v="1961"/>
    <s v="Sep"/>
    <n v="9"/>
    <x v="2"/>
    <n v="30942.19"/>
    <s v="tier - 2"/>
    <s v="tier - 2"/>
    <s v="R1013"/>
  </r>
  <r>
    <s v="Id304"/>
    <n v="2004"/>
    <s v="Nov"/>
    <n v="9"/>
    <x v="0"/>
    <n v="31196.61"/>
    <s v="tier - 2"/>
    <s v="tier - 1"/>
    <s v="R1011"/>
  </r>
  <r>
    <s v="Id303"/>
    <n v="2000"/>
    <s v="Jul"/>
    <n v="22"/>
    <x v="0"/>
    <n v="31234.560000000001"/>
    <s v="tier - 1"/>
    <s v="tier - 1"/>
    <s v="R1011"/>
  </r>
  <r>
    <s v="Id302"/>
    <n v="1968"/>
    <s v="Jul"/>
    <n v="9"/>
    <x v="0"/>
    <n v="31322.53"/>
    <s v="tier - 2"/>
    <s v="tier - 1"/>
    <s v="R1011"/>
  </r>
  <r>
    <s v="Id301"/>
    <n v="1995"/>
    <s v="Sep"/>
    <n v="27"/>
    <x v="0"/>
    <n v="31328.27"/>
    <s v="tier - 2"/>
    <s v="tier - 2"/>
    <s v="R1011"/>
  </r>
  <r>
    <s v="Id300"/>
    <n v="1974"/>
    <s v="Oct"/>
    <n v="8"/>
    <x v="0"/>
    <n v="31368.81"/>
    <s v="tier - 2"/>
    <s v="tier - 3"/>
    <s v="R1011"/>
  </r>
  <r>
    <s v="Id299"/>
    <n v="1975"/>
    <s v="Oct"/>
    <n v="29"/>
    <x v="1"/>
    <n v="31591.82"/>
    <s v="tier - 2"/>
    <s v="tier - 1"/>
    <s v="R1011"/>
  </r>
  <r>
    <s v="Id298"/>
    <n v="1960"/>
    <s v="Dec"/>
    <n v="13"/>
    <x v="1"/>
    <n v="31620"/>
    <s v="tier - 2"/>
    <s v="tier - 1"/>
    <s v="R1024"/>
  </r>
  <r>
    <s v="Id297"/>
    <n v="1977"/>
    <s v="Oct"/>
    <n v="14"/>
    <x v="3"/>
    <n v="31736.7"/>
    <s v="tier - 2"/>
    <s v="tier - 2"/>
    <s v="R1012"/>
  </r>
  <r>
    <s v="Id296"/>
    <n v="1984"/>
    <s v="Sep"/>
    <n v="10"/>
    <x v="2"/>
    <n v="31743.919999999998"/>
    <s v="tier - 2"/>
    <s v="tier - 1"/>
    <s v="R1011"/>
  </r>
  <r>
    <s v="Id295"/>
    <n v="1975"/>
    <s v="Sep"/>
    <n v="25"/>
    <x v="1"/>
    <n v="31897.1"/>
    <s v="tier - 2"/>
    <s v="tier - 3"/>
    <s v="R1011"/>
  </r>
  <r>
    <s v="Id294"/>
    <n v="1972"/>
    <s v="Sep"/>
    <n v="21"/>
    <x v="0"/>
    <n v="31980.89"/>
    <s v="tier - 2"/>
    <s v="tier - 1"/>
    <s v="R1011"/>
  </r>
  <r>
    <s v="Id293"/>
    <n v="1993"/>
    <s v="Sep"/>
    <n v="13"/>
    <x v="0"/>
    <n v="32086.21"/>
    <s v="tier - 1"/>
    <s v="tier - 3"/>
    <s v="R1011"/>
  </r>
  <r>
    <s v="Id292"/>
    <n v="1978"/>
    <s v="Nov"/>
    <n v="10"/>
    <x v="3"/>
    <n v="32108.66"/>
    <s v="tier - 1"/>
    <s v="tier - 3"/>
    <s v="R1017"/>
  </r>
  <r>
    <s v="Id291"/>
    <n v="1969"/>
    <s v="Sep"/>
    <n v="11"/>
    <x v="0"/>
    <n v="32192.76"/>
    <s v="tier - 1"/>
    <s v="tier - 2"/>
    <s v="R1011"/>
  </r>
  <r>
    <s v="Id290"/>
    <n v="1994"/>
    <s v="Sep"/>
    <n v="8"/>
    <x v="0"/>
    <n v="32222.81"/>
    <s v="tier - 2"/>
    <s v="tier - 1"/>
    <s v="R1011"/>
  </r>
  <r>
    <s v="Id289"/>
    <n v="1975"/>
    <s v="Dec"/>
    <n v="17"/>
    <x v="1"/>
    <n v="32259.96"/>
    <s v="tier - 2"/>
    <s v="tier - 3"/>
    <s v="R1012"/>
  </r>
  <r>
    <s v="Id288"/>
    <n v="1986"/>
    <s v="Dec"/>
    <n v="2"/>
    <x v="2"/>
    <n v="32288.49"/>
    <s v="tier - 2"/>
    <s v="tier - 2"/>
    <s v="R1011"/>
  </r>
  <r>
    <s v="Id287"/>
    <n v="1972"/>
    <s v="Oct"/>
    <n v="19"/>
    <x v="0"/>
    <n v="32428.63"/>
    <s v="tier - 2"/>
    <s v="tier - 2"/>
    <s v="R1011"/>
  </r>
  <r>
    <s v="Id286"/>
    <n v="1976"/>
    <s v="Aug"/>
    <n v="9"/>
    <x v="3"/>
    <n v="32430.22"/>
    <s v="tier - 2"/>
    <s v="tier - 3"/>
    <s v="R1011"/>
  </r>
  <r>
    <s v="Id285"/>
    <n v="1981"/>
    <s v="Sep"/>
    <n v="27"/>
    <x v="1"/>
    <n v="32462.35"/>
    <s v="tier - 2"/>
    <s v="tier - 2"/>
    <s v="R1011"/>
  </r>
  <r>
    <s v="Id284"/>
    <n v="1976"/>
    <s v="Sep"/>
    <n v="19"/>
    <x v="3"/>
    <n v="32485.46"/>
    <s v="tier - 2"/>
    <s v="tier - 1"/>
    <s v="R1011"/>
  </r>
  <r>
    <s v="Id283"/>
    <n v="2003"/>
    <s v="Oct"/>
    <n v="8"/>
    <x v="0"/>
    <n v="32548.34"/>
    <s v="tier - 1"/>
    <s v="tier - 2"/>
    <s v="R1013"/>
  </r>
  <r>
    <s v="Id282"/>
    <n v="1990"/>
    <s v="Jul"/>
    <n v="13"/>
    <x v="2"/>
    <n v="32672.11"/>
    <s v="tier - 1"/>
    <s v="tier - 1"/>
    <s v="R1011"/>
  </r>
  <r>
    <s v="Id281"/>
    <n v="1968"/>
    <s v="Nov"/>
    <n v="1"/>
    <x v="0"/>
    <n v="32686.080000000002"/>
    <s v="tier - 2"/>
    <s v="tier - 3"/>
    <s v="R1011"/>
  </r>
  <r>
    <s v="Id280"/>
    <n v="1990"/>
    <s v="Sep"/>
    <n v="30"/>
    <x v="2"/>
    <n v="32716.2"/>
    <s v="tier - 1"/>
    <s v="tier - 2"/>
    <s v="R1011"/>
  </r>
  <r>
    <s v="Id279"/>
    <n v="1990"/>
    <s v="Jul"/>
    <n v="9"/>
    <x v="3"/>
    <n v="32734.19"/>
    <s v="tier - 2"/>
    <s v="tier - 1"/>
    <s v="R1012"/>
  </r>
  <r>
    <s v="Id278"/>
    <n v="1974"/>
    <s v="Dec"/>
    <n v="6"/>
    <x v="0"/>
    <n v="32760.48"/>
    <s v="tier - 1"/>
    <s v="tier - 1"/>
    <s v="R1011"/>
  </r>
  <r>
    <s v="Id277"/>
    <n v="1972"/>
    <s v="Nov"/>
    <n v="7"/>
    <x v="0"/>
    <n v="32765.33"/>
    <s v="tier - 2"/>
    <s v="tier - 2"/>
    <s v="R1012"/>
  </r>
  <r>
    <s v="Id276"/>
    <n v="1980"/>
    <s v="Dec"/>
    <n v="12"/>
    <x v="2"/>
    <n v="32787.46"/>
    <s v="tier - 1"/>
    <s v="tier - 3"/>
    <s v="R1012"/>
  </r>
  <r>
    <s v="Id275"/>
    <n v="1995"/>
    <s v="Dec"/>
    <n v="4"/>
    <x v="0"/>
    <n v="32827.51"/>
    <s v="tier - 1"/>
    <s v="tier - 2"/>
    <s v="R1011"/>
  </r>
  <r>
    <s v="Id274"/>
    <n v="1981"/>
    <s v="Nov"/>
    <n v="17"/>
    <x v="1"/>
    <n v="32906.69"/>
    <s v="tier - 2"/>
    <s v="tier - 3"/>
    <s v="R1011"/>
  </r>
  <r>
    <s v="Id273"/>
    <n v="1971"/>
    <s v="Aug"/>
    <n v="24"/>
    <x v="0"/>
    <n v="32947.629999999997"/>
    <s v="tier - 2"/>
    <s v="tier - 1"/>
    <s v="R1011"/>
  </r>
  <r>
    <s v="Id272"/>
    <n v="1995"/>
    <s v="Jul"/>
    <n v="8"/>
    <x v="0"/>
    <n v="33017.46"/>
    <s v="tier - 1"/>
    <s v="tier - 1"/>
    <s v="R1011"/>
  </r>
  <r>
    <s v="Id271"/>
    <n v="1967"/>
    <s v="Jul"/>
    <n v="10"/>
    <x v="0"/>
    <n v="33025.32"/>
    <s v="tier - 2"/>
    <s v="tier - 3"/>
    <s v="R1011"/>
  </r>
  <r>
    <s v="Id270"/>
    <n v="1994"/>
    <s v="Jul"/>
    <n v="28"/>
    <x v="0"/>
    <n v="33057.230000000003"/>
    <s v="tier - 1"/>
    <s v="tier - 2"/>
    <s v="R1011"/>
  </r>
  <r>
    <s v="Id269"/>
    <n v="1962"/>
    <s v="Jul"/>
    <n v="1"/>
    <x v="0"/>
    <n v="33074.94"/>
    <s v="tier - 1"/>
    <s v="tier - 2"/>
    <s v="R1011"/>
  </r>
  <r>
    <s v="Id268"/>
    <n v="1969"/>
    <s v="Oct"/>
    <n v="30"/>
    <x v="0"/>
    <n v="33090.660000000003"/>
    <s v="tier - 2"/>
    <s v="tier - 2"/>
    <s v="R1011"/>
  </r>
  <r>
    <s v="Id267"/>
    <n v="1985"/>
    <s v="Jul"/>
    <n v="15"/>
    <x v="2"/>
    <n v="33121"/>
    <s v="tier - 2"/>
    <s v="tier - 1"/>
    <s v="R1011"/>
  </r>
  <r>
    <s v="Id266"/>
    <n v="1990"/>
    <s v="Oct"/>
    <n v="12"/>
    <x v="2"/>
    <n v="33292.83"/>
    <s v="tier - 2"/>
    <s v="tier - 1"/>
    <s v="R1011"/>
  </r>
  <r>
    <s v="Id265"/>
    <n v="2003"/>
    <s v="Nov"/>
    <n v="28"/>
    <x v="0"/>
    <n v="33307.550000000003"/>
    <s v="tier - 2"/>
    <s v="tier - 3"/>
    <s v="R1012"/>
  </r>
  <r>
    <s v="Id264"/>
    <n v="1972"/>
    <s v="Sep"/>
    <n v="5"/>
    <x v="0"/>
    <n v="33344.449999999997"/>
    <s v="tier - 2"/>
    <s v="tier - 3"/>
    <s v="R1011"/>
  </r>
  <r>
    <s v="Id263"/>
    <n v="1985"/>
    <s v="Dec"/>
    <n v="7"/>
    <x v="2"/>
    <n v="33450.99"/>
    <s v="tier - 2"/>
    <s v="tier - 2"/>
    <s v="R1011"/>
  </r>
  <r>
    <s v="Id262"/>
    <n v="1970"/>
    <s v="Jun"/>
    <n v="18"/>
    <x v="3"/>
    <n v="33471.97"/>
    <s v="tier - 2"/>
    <s v="tier - 2"/>
    <s v="R1012"/>
  </r>
  <r>
    <s v="Id261"/>
    <n v="2002"/>
    <s v="Aug"/>
    <n v="25"/>
    <x v="0"/>
    <n v="33475.82"/>
    <s v="tier - 1"/>
    <s v="tier - 1"/>
    <s v="R1018"/>
  </r>
  <r>
    <s v="Id260"/>
    <n v="1984"/>
    <s v="Jul"/>
    <n v="22"/>
    <x v="2"/>
    <n v="33527.1"/>
    <s v="tier - 2"/>
    <s v="tier - 3"/>
    <s v="R1011"/>
  </r>
  <r>
    <s v="Id259"/>
    <n v="2003"/>
    <s v="Sep"/>
    <n v="9"/>
    <x v="0"/>
    <n v="33611.71"/>
    <s v="tier - 1"/>
    <s v="tier - 2"/>
    <s v="R1011"/>
  </r>
  <r>
    <s v="Id258"/>
    <n v="1993"/>
    <s v="Nov"/>
    <n v="28"/>
    <x v="0"/>
    <n v="33707.550000000003"/>
    <s v="tier - 2"/>
    <s v="tier - 2"/>
    <s v="R1011"/>
  </r>
  <r>
    <s v="Id257"/>
    <n v="2004"/>
    <s v="Nov"/>
    <n v="1"/>
    <x v="0"/>
    <n v="33732.69"/>
    <s v="tier - 1"/>
    <s v="tier - 1"/>
    <s v="R1017"/>
  </r>
  <r>
    <s v="Id256"/>
    <n v="2003"/>
    <s v="Sep"/>
    <n v="12"/>
    <x v="0"/>
    <n v="33750.29"/>
    <s v="tier - 1"/>
    <s v="tier - 3"/>
    <s v="R1012"/>
  </r>
  <r>
    <s v="Id255"/>
    <n v="1962"/>
    <s v="Dec"/>
    <n v="11"/>
    <x v="0"/>
    <n v="33753.32"/>
    <s v="tier - 1"/>
    <s v="tier - 3"/>
    <s v="R1011"/>
  </r>
  <r>
    <s v="Id254"/>
    <n v="2000"/>
    <s v="Oct"/>
    <n v="26"/>
    <x v="0"/>
    <n v="33829.39"/>
    <s v="tier - 2"/>
    <s v="tier - 3"/>
    <s v="R1011"/>
  </r>
  <r>
    <s v="Id253"/>
    <n v="1997"/>
    <s v="Aug"/>
    <n v="9"/>
    <x v="0"/>
    <n v="33900.65"/>
    <s v="tier - 2"/>
    <s v="tier - 3"/>
    <s v="R1011"/>
  </r>
  <r>
    <s v="Id252"/>
    <n v="2000"/>
    <s v="Dec"/>
    <n v="27"/>
    <x v="0"/>
    <n v="33907.550000000003"/>
    <s v="tier - 2"/>
    <s v="tier - 2"/>
    <s v="R1012"/>
  </r>
  <r>
    <s v="Id251"/>
    <n v="1994"/>
    <s v="Sep"/>
    <n v="25"/>
    <x v="0"/>
    <n v="33975.47"/>
    <s v="tier - 2"/>
    <s v="tier - 2"/>
    <s v="R1011"/>
  </r>
  <r>
    <s v="Id250"/>
    <n v="1972"/>
    <s v="Jul"/>
    <n v="26"/>
    <x v="0"/>
    <n v="34053.360000000001"/>
    <s v="tier - 2"/>
    <s v="tier - 2"/>
    <s v="R1011"/>
  </r>
  <r>
    <s v="Id249"/>
    <n v="2002"/>
    <s v="Dec"/>
    <n v="26"/>
    <x v="0"/>
    <n v="34084.68"/>
    <s v="tier - 2"/>
    <s v="tier - 3"/>
    <s v="R1011"/>
  </r>
  <r>
    <s v="Id248"/>
    <n v="1999"/>
    <s v="Nov"/>
    <n v="6"/>
    <x v="0"/>
    <n v="34166.269999999997"/>
    <s v="tier - 2"/>
    <s v="tier - 3"/>
    <s v="R1011"/>
  </r>
  <r>
    <s v="Id247"/>
    <n v="1971"/>
    <s v="Aug"/>
    <n v="25"/>
    <x v="0"/>
    <n v="34205.07"/>
    <s v="tier - 2"/>
    <s v="tier - 2"/>
    <s v="R1011"/>
  </r>
  <r>
    <s v="Id246"/>
    <n v="1975"/>
    <s v="Jul"/>
    <n v="21"/>
    <x v="1"/>
    <n v="34210.33"/>
    <s v="tier - 2"/>
    <s v="tier - 1"/>
    <s v="R1012"/>
  </r>
  <r>
    <s v="Id245"/>
    <n v="1962"/>
    <s v="Jul"/>
    <n v="5"/>
    <x v="0"/>
    <n v="34218.019999999997"/>
    <s v="tier - 1"/>
    <s v="tier - 1"/>
    <s v="R1011"/>
  </r>
  <r>
    <s v="Id244"/>
    <n v="1998"/>
    <s v="Jun"/>
    <n v="11"/>
    <x v="0"/>
    <n v="34254.050000000003"/>
    <s v="tier - 1"/>
    <s v="tier - 3"/>
    <s v="R1019"/>
  </r>
  <r>
    <s v="Id243"/>
    <n v="1995"/>
    <s v="Oct"/>
    <n v="30"/>
    <x v="0"/>
    <n v="34289.43"/>
    <s v="tier - 1"/>
    <s v="tier - 1"/>
    <s v="R1011"/>
  </r>
  <r>
    <s v="Id242"/>
    <n v="1986"/>
    <s v="Oct"/>
    <n v="11"/>
    <x v="2"/>
    <n v="34293.120000000003"/>
    <s v="tier - 1"/>
    <s v="tier - 2"/>
    <s v="R1011"/>
  </r>
  <r>
    <s v="id3444"/>
    <n v="2004"/>
    <s v="Nov"/>
    <n v="1"/>
    <x v="3"/>
    <n v="34303.17"/>
    <s v="tier - 1"/>
    <s v="tier - 3"/>
    <s v="R1013"/>
  </r>
  <r>
    <s v="Id241"/>
    <n v="1983"/>
    <s v="Oct"/>
    <n v="2"/>
    <x v="2"/>
    <n v="34307.22"/>
    <s v="tier - 2"/>
    <s v="tier - 2"/>
    <s v="R1012"/>
  </r>
  <r>
    <s v="Id240"/>
    <n v="1984"/>
    <s v="Oct"/>
    <n v="1"/>
    <x v="2"/>
    <n v="34402.22"/>
    <s v="tier - 2"/>
    <s v="tier - 3"/>
    <s v="R1011"/>
  </r>
  <r>
    <s v="Id239"/>
    <n v="2003"/>
    <s v="Oct"/>
    <n v="5"/>
    <x v="0"/>
    <n v="34439.86"/>
    <s v="tier - 2"/>
    <s v="tier - 1"/>
    <s v="R1013"/>
  </r>
  <r>
    <s v="Id238"/>
    <n v="1990"/>
    <s v="Sep"/>
    <n v="24"/>
    <x v="2"/>
    <n v="34456.269999999997"/>
    <s v="tier - 1"/>
    <s v="tier - 2"/>
    <s v="R1011"/>
  </r>
  <r>
    <s v="Id237"/>
    <n v="1998"/>
    <s v="Jun"/>
    <n v="24"/>
    <x v="0"/>
    <n v="34472.839999999997"/>
    <s v="tier - 1"/>
    <s v="tier - 3"/>
    <s v="R1011"/>
  </r>
  <r>
    <s v="Id236"/>
    <n v="1976"/>
    <s v="Nov"/>
    <n v="25"/>
    <x v="3"/>
    <n v="34543.39"/>
    <s v="tier - 2"/>
    <s v="tier - 3"/>
    <s v="R1011"/>
  </r>
  <r>
    <s v="Id235"/>
    <n v="2004"/>
    <s v="Oct"/>
    <n v="9"/>
    <x v="0"/>
    <n v="34617.839999999997"/>
    <s v="tier - 1"/>
    <s v="tier - 3"/>
    <s v="R1016"/>
  </r>
  <r>
    <s v="Id234"/>
    <n v="1994"/>
    <s v="Jul"/>
    <n v="7"/>
    <x v="0"/>
    <n v="34672.15"/>
    <s v="tier - 1"/>
    <s v="tier - 3"/>
    <s v="R1013"/>
  </r>
  <r>
    <s v="Id233"/>
    <n v="2003"/>
    <s v="Jul"/>
    <n v="3"/>
    <x v="0"/>
    <n v="34779.620000000003"/>
    <s v="tier - 1"/>
    <s v="tier - 2"/>
    <s v="R1011"/>
  </r>
  <r>
    <s v="Id232"/>
    <n v="1995"/>
    <s v="Dec"/>
    <n v="27"/>
    <x v="1"/>
    <n v="34806.47"/>
    <s v="tier - 1"/>
    <s v="tier - 2"/>
    <s v="R1013"/>
  </r>
  <r>
    <s v="Id231"/>
    <n v="2003"/>
    <s v="Sep"/>
    <n v="17"/>
    <x v="0"/>
    <n v="34828.65"/>
    <s v="tier - 1"/>
    <s v="tier - 3"/>
    <s v="R1011"/>
  </r>
  <r>
    <s v="Id230"/>
    <n v="1995"/>
    <s v="Oct"/>
    <n v="17"/>
    <x v="0"/>
    <n v="34838.870000000003"/>
    <s v="tier - 2"/>
    <s v="tier - 3"/>
    <s v="R1011"/>
  </r>
  <r>
    <s v="Id229"/>
    <n v="1983"/>
    <s v="Jul"/>
    <n v="29"/>
    <x v="2"/>
    <n v="34940.61"/>
    <s v="tier - 2"/>
    <s v="tier - 3"/>
    <s v="R1011"/>
  </r>
  <r>
    <s v="Id228"/>
    <n v="1967"/>
    <s v="Oct"/>
    <n v="7"/>
    <x v="0"/>
    <n v="34975.68"/>
    <s v="tier - 2"/>
    <s v="tier - 2"/>
    <s v="R1011"/>
  </r>
  <r>
    <s v="Id227"/>
    <n v="1998"/>
    <s v="Aug"/>
    <n v="22"/>
    <x v="0"/>
    <n v="34976.42"/>
    <s v="tier - 2"/>
    <s v="tier - 1"/>
    <s v="R1011"/>
  </r>
  <r>
    <s v="Id226"/>
    <n v="1997"/>
    <s v="Aug"/>
    <n v="22"/>
    <x v="0"/>
    <n v="34979.86"/>
    <s v="tier - 2"/>
    <s v="tier - 2"/>
    <s v="R1011"/>
  </r>
  <r>
    <s v="Id225"/>
    <n v="1982"/>
    <s v="Jul"/>
    <n v="5"/>
    <x v="2"/>
    <n v="35000.730000000003"/>
    <s v="tier - 2"/>
    <s v="tier - 3"/>
    <s v="R1011"/>
  </r>
  <r>
    <s v="Id224"/>
    <n v="1975"/>
    <s v="Aug"/>
    <n v="29"/>
    <x v="1"/>
    <n v="35050.620000000003"/>
    <s v="tier - 2"/>
    <s v="tier - 1"/>
    <s v="R1011"/>
  </r>
  <r>
    <s v="Id223"/>
    <n v="1977"/>
    <s v="Jun"/>
    <n v="29"/>
    <x v="0"/>
    <n v="35069.370000000003"/>
    <s v="tier - 1"/>
    <s v="tier - 1"/>
    <s v="R1017"/>
  </r>
  <r>
    <s v="Id222"/>
    <n v="1998"/>
    <s v="Dec"/>
    <n v="22"/>
    <x v="0"/>
    <n v="35147.53"/>
    <s v="tier - 1"/>
    <s v="tier - 1"/>
    <s v="R1016"/>
  </r>
  <r>
    <s v="Id221"/>
    <n v="1967"/>
    <s v="Dec"/>
    <n v="30"/>
    <x v="1"/>
    <n v="35160.129999999997"/>
    <s v="tier - 2"/>
    <s v="tier - 2"/>
    <s v="R1011"/>
  </r>
  <r>
    <s v="Id220"/>
    <n v="1997"/>
    <s v="Jul"/>
    <n v="9"/>
    <x v="0"/>
    <n v="35302.089999999997"/>
    <s v="tier - 1"/>
    <s v="tier - 2"/>
    <s v="R1011"/>
  </r>
  <r>
    <s v="Id219"/>
    <n v="1988"/>
    <s v="Sep"/>
    <n v="19"/>
    <x v="2"/>
    <n v="35315.96"/>
    <s v="tier - 2"/>
    <s v="tier - 1"/>
    <s v="R1011"/>
  </r>
  <r>
    <s v="Id218"/>
    <n v="1971"/>
    <s v="Sep"/>
    <n v="22"/>
    <x v="0"/>
    <n v="35345.730000000003"/>
    <s v="tier - 2"/>
    <s v="tier - 3"/>
    <s v="R1011"/>
  </r>
  <r>
    <s v="Id217"/>
    <n v="1988"/>
    <s v="Nov"/>
    <n v="20"/>
    <x v="0"/>
    <n v="35491.64"/>
    <s v="tier - 1"/>
    <s v="tier - 2"/>
    <s v="R1011"/>
  </r>
  <r>
    <s v="Id216"/>
    <n v="1973"/>
    <s v="Dec"/>
    <n v="16"/>
    <x v="0"/>
    <n v="35517.19"/>
    <s v="tier - 2"/>
    <s v="tier - 2"/>
    <s v="R1011"/>
  </r>
  <r>
    <s v="Id215"/>
    <n v="1992"/>
    <s v="Sep"/>
    <n v="13"/>
    <x v="0"/>
    <n v="35547.47"/>
    <s v="tier - 2"/>
    <s v="tier - 3"/>
    <s v="R1011"/>
  </r>
  <r>
    <s v="Id214"/>
    <n v="1973"/>
    <s v="Oct"/>
    <n v="27"/>
    <x v="0"/>
    <n v="35547.72"/>
    <s v="tier - 1"/>
    <s v="tier - 1"/>
    <s v="R1011"/>
  </r>
  <r>
    <s v="Id213"/>
    <n v="1964"/>
    <s v="Aug"/>
    <n v="29"/>
    <x v="0"/>
    <n v="35573.26"/>
    <s v="tier - 2"/>
    <s v="tier - 1"/>
    <s v="R1011"/>
  </r>
  <r>
    <s v="Id212"/>
    <n v="1971"/>
    <s v="Aug"/>
    <n v="10"/>
    <x v="0"/>
    <n v="35583.17"/>
    <s v="tier - 1"/>
    <s v="tier - 3"/>
    <s v="R1011"/>
  </r>
  <r>
    <s v="NULL"/>
    <n v="2000"/>
    <s v="Oct"/>
    <n v="13"/>
    <x v="0"/>
    <n v="35585.58"/>
    <s v="tier - 1"/>
    <s v="tier - 2"/>
    <s v="R1011"/>
  </r>
  <r>
    <s v="Id211"/>
    <n v="2000"/>
    <s v="Nov"/>
    <n v="19"/>
    <x v="0"/>
    <n v="35585.58"/>
    <s v="tier - 2"/>
    <s v="tier - 3"/>
    <s v="R1011"/>
  </r>
  <r>
    <s v="Id210"/>
    <n v="2000"/>
    <s v="Dec"/>
    <n v="17"/>
    <x v="2"/>
    <n v="35595.589999999997"/>
    <s v="tier - 2"/>
    <s v="tier - 3"/>
    <s v="R1013"/>
  </r>
  <r>
    <s v="Id209"/>
    <n v="1978"/>
    <s v="Dec"/>
    <n v="19"/>
    <x v="3"/>
    <n v="35701.9"/>
    <s v="tier - 2"/>
    <s v="tier - 1"/>
    <s v="R1011"/>
  </r>
  <r>
    <s v="Id208"/>
    <n v="1974"/>
    <s v="Jul"/>
    <n v="15"/>
    <x v="0"/>
    <n v="35711.39"/>
    <s v="tier - 2"/>
    <s v="tier - 3"/>
    <s v="R1012"/>
  </r>
  <r>
    <s v="Id207"/>
    <n v="1976"/>
    <s v="Oct"/>
    <n v="4"/>
    <x v="3"/>
    <n v="35733.96"/>
    <s v="tier - 2"/>
    <s v="tier - 2"/>
    <s v="R1011"/>
  </r>
  <r>
    <s v="Id206"/>
    <n v="1992"/>
    <s v="Jun"/>
    <n v="18"/>
    <x v="0"/>
    <n v="35883.269999999997"/>
    <s v="tier - 2"/>
    <s v="tier - 1"/>
    <s v="R1011"/>
  </r>
  <r>
    <s v="Id205"/>
    <n v="1981"/>
    <s v="Nov"/>
    <n v="22"/>
    <x v="1"/>
    <n v="35952.65"/>
    <s v="tier - 1"/>
    <s v="tier - 3"/>
    <s v="R1011"/>
  </r>
  <r>
    <s v="Id204"/>
    <n v="1999"/>
    <s v="Sep"/>
    <n v="4"/>
    <x v="3"/>
    <n v="36021.01"/>
    <s v="tier - 2"/>
    <s v="tier - 3"/>
    <s v="R1013"/>
  </r>
  <r>
    <s v="Id203"/>
    <n v="1963"/>
    <s v="Jul"/>
    <n v="22"/>
    <x v="0"/>
    <n v="36074.339999999997"/>
    <s v="tier - 2"/>
    <s v="tier - 1"/>
    <s v="R1011"/>
  </r>
  <r>
    <s v="Id202"/>
    <n v="1996"/>
    <s v="Aug"/>
    <n v="20"/>
    <x v="3"/>
    <n v="36085.22"/>
    <s v="tier - 1"/>
    <s v="tier - 1"/>
    <s v="R1011"/>
  </r>
  <r>
    <s v="Id201"/>
    <n v="1979"/>
    <s v="Nov"/>
    <n v="4"/>
    <x v="3"/>
    <n v="36090.49"/>
    <s v="tier - 2"/>
    <s v="tier - 2"/>
    <s v="R1011"/>
  </r>
  <r>
    <s v="Id200"/>
    <n v="1997"/>
    <s v="Jun"/>
    <n v="12"/>
    <x v="3"/>
    <n v="36124.57"/>
    <s v="tier - 1"/>
    <s v="tier - 3"/>
    <s v="R1013"/>
  </r>
  <r>
    <s v="Id199"/>
    <n v="2004"/>
    <s v="Aug"/>
    <n v="30"/>
    <x v="0"/>
    <n v="36149.480000000003"/>
    <s v="tier - 2"/>
    <s v="tier - 2"/>
    <s v="R1013"/>
  </r>
  <r>
    <s v="Id198"/>
    <n v="1974"/>
    <s v="Dec"/>
    <n v="6"/>
    <x v="0"/>
    <n v="36182.870000000003"/>
    <s v="tier - 2"/>
    <s v="tier - 3"/>
    <s v="R1012"/>
  </r>
  <r>
    <s v="Id197"/>
    <n v="1999"/>
    <s v="Oct"/>
    <n v="1"/>
    <x v="2"/>
    <n v="36189.1"/>
    <s v="tier - 1"/>
    <s v="tier - 3"/>
    <s v="R1016"/>
  </r>
  <r>
    <s v="Id196"/>
    <n v="1993"/>
    <s v="Dec"/>
    <n v="28"/>
    <x v="0"/>
    <n v="36197.699999999997"/>
    <s v="tier - 1"/>
    <s v="tier - 3"/>
    <s v="R1011"/>
  </r>
  <r>
    <s v="Id195"/>
    <n v="2003"/>
    <s v="Sep"/>
    <n v="5"/>
    <x v="0"/>
    <n v="36219.410000000003"/>
    <s v="tier - 1"/>
    <s v="tier - 1"/>
    <s v="R1012"/>
  </r>
  <r>
    <s v="Id194"/>
    <n v="2004"/>
    <s v="Dec"/>
    <n v="25"/>
    <x v="0"/>
    <n v="36307.800000000003"/>
    <s v="tier - 1"/>
    <s v="tier - 2"/>
    <s v="R1013"/>
  </r>
  <r>
    <s v="Id193"/>
    <n v="1992"/>
    <s v="Jun"/>
    <n v="16"/>
    <x v="0"/>
    <n v="36314.050000000003"/>
    <s v="tier - 2"/>
    <s v="tier - 2"/>
    <s v="R1011"/>
  </r>
  <r>
    <s v="Id192"/>
    <n v="1967"/>
    <s v="Oct"/>
    <n v="18"/>
    <x v="0"/>
    <n v="36332.449999999997"/>
    <s v="tier - 1"/>
    <s v="tier - 3"/>
    <s v="R1011"/>
  </r>
  <r>
    <s v="Id191"/>
    <n v="1975"/>
    <s v="Jun"/>
    <n v="5"/>
    <x v="1"/>
    <n v="36350.71"/>
    <s v="tier - 1"/>
    <s v="tier - 2"/>
    <s v="R1011"/>
  </r>
  <r>
    <s v="Id190"/>
    <n v="2003"/>
    <s v="Dec"/>
    <n v="9"/>
    <x v="3"/>
    <n v="36397.58"/>
    <s v="tier - 2"/>
    <s v="tier - 3"/>
    <s v="R1011"/>
  </r>
  <r>
    <s v="Id189"/>
    <n v="1962"/>
    <s v="Nov"/>
    <n v="19"/>
    <x v="0"/>
    <n v="36445.550000000003"/>
    <s v="tier - 2"/>
    <s v="tier - 2"/>
    <s v="R1011"/>
  </r>
  <r>
    <s v="Id188"/>
    <n v="1973"/>
    <s v="Aug"/>
    <n v="9"/>
    <x v="0"/>
    <n v="36541.550000000003"/>
    <s v="tier - 2"/>
    <s v="tier - 3"/>
    <s v="R1011"/>
  </r>
  <r>
    <s v="Id187"/>
    <n v="1992"/>
    <s v="Oct"/>
    <n v="9"/>
    <x v="0"/>
    <n v="36572.800000000003"/>
    <s v="tier - 1"/>
    <s v="tier - 2"/>
    <s v="R1011"/>
  </r>
  <r>
    <s v="Id186"/>
    <n v="1961"/>
    <s v="Jul"/>
    <n v="29"/>
    <x v="4"/>
    <n v="36580.28"/>
    <s v="tier - 2"/>
    <s v="tier - 2"/>
    <s v="R1013"/>
  </r>
  <r>
    <s v="Id185"/>
    <n v="1970"/>
    <s v="Jul"/>
    <n v="14"/>
    <x v="0"/>
    <n v="36786.370000000003"/>
    <s v="tier - 1"/>
    <s v="tier - 1"/>
    <s v="R1011"/>
  </r>
  <r>
    <s v="Id184"/>
    <n v="1965"/>
    <s v="Dec"/>
    <n v="28"/>
    <x v="0"/>
    <n v="36795.29"/>
    <s v="tier - 2"/>
    <s v="tier - 1"/>
    <s v="R1011"/>
  </r>
  <r>
    <s v="NULL"/>
    <n v="1992"/>
    <s v="Oct"/>
    <n v="6"/>
    <x v="0"/>
    <n v="36837.47"/>
    <s v="tier - 1"/>
    <s v="tier - 2"/>
    <s v="R1011"/>
  </r>
  <r>
    <s v="Id183"/>
    <n v="1992"/>
    <s v="Jul"/>
    <n v="4"/>
    <x v="0"/>
    <n v="36837.47"/>
    <s v="tier - 2"/>
    <s v="tier - 3"/>
    <s v="R1011"/>
  </r>
  <r>
    <s v="Id182"/>
    <n v="1972"/>
    <s v="Dec"/>
    <n v="5"/>
    <x v="0"/>
    <n v="36889.99"/>
    <s v="tier - 1"/>
    <s v="tier - 3"/>
    <s v="R1011"/>
  </r>
  <r>
    <s v="Id181"/>
    <n v="2003"/>
    <s v="Jun"/>
    <n v="21"/>
    <x v="0"/>
    <n v="36898.730000000003"/>
    <s v="tier - 2"/>
    <s v="tier - 1"/>
    <s v="R1012"/>
  </r>
  <r>
    <s v="Id180"/>
    <n v="1963"/>
    <s v="Jul"/>
    <n v="24"/>
    <x v="3"/>
    <n v="36910.61"/>
    <s v="tier - 2"/>
    <s v="tier - 2"/>
    <s v="R1011"/>
  </r>
  <r>
    <s v="Id179"/>
    <n v="1991"/>
    <s v="Jun"/>
    <n v="10"/>
    <x v="2"/>
    <n v="36911.99"/>
    <s v="tier - 2"/>
    <s v="tier - 2"/>
    <s v="R1011"/>
  </r>
  <r>
    <s v="Id178"/>
    <n v="1968"/>
    <s v="Oct"/>
    <n v="22"/>
    <x v="0"/>
    <n v="36922.61"/>
    <s v="tier - 2"/>
    <s v="tier - 1"/>
    <s v="R1011"/>
  </r>
  <r>
    <s v="Id177"/>
    <n v="1977"/>
    <s v="Aug"/>
    <n v="13"/>
    <x v="3"/>
    <n v="36935.64"/>
    <s v="tier - 2"/>
    <s v="tier - 1"/>
    <s v="R1011"/>
  </r>
  <r>
    <s v="Id176"/>
    <n v="1992"/>
    <s v="Aug"/>
    <n v="25"/>
    <x v="0"/>
    <n v="36950.26"/>
    <s v="tier - 1"/>
    <s v="tier - 1"/>
    <s v="R1013"/>
  </r>
  <r>
    <s v="Id175"/>
    <n v="1992"/>
    <s v="Sep"/>
    <n v="13"/>
    <x v="0"/>
    <n v="36976.449999999997"/>
    <s v="tier - 2"/>
    <s v="tier - 3"/>
    <s v="R1011"/>
  </r>
  <r>
    <s v="Id174"/>
    <n v="1991"/>
    <s v="Nov"/>
    <n v="1"/>
    <x v="2"/>
    <n v="37040.879999999997"/>
    <s v="tier - 2"/>
    <s v="tier - 2"/>
    <s v="R1011"/>
  </r>
  <r>
    <s v="Id173"/>
    <n v="1988"/>
    <s v="Dec"/>
    <n v="17"/>
    <x v="2"/>
    <n v="37076.370000000003"/>
    <s v="tier - 2"/>
    <s v="tier - 1"/>
    <s v="R1011"/>
  </r>
  <r>
    <s v="Id172"/>
    <n v="1989"/>
    <s v="Jun"/>
    <n v="10"/>
    <x v="0"/>
    <n v="37079.370000000003"/>
    <s v="tier - 2"/>
    <s v="tier - 3"/>
    <s v="R1011"/>
  </r>
  <r>
    <s v="Id171"/>
    <n v="1995"/>
    <s v="Oct"/>
    <n v="30"/>
    <x v="0"/>
    <n v="37133.9"/>
    <s v="tier - 2"/>
    <s v="tier - 2"/>
    <s v="R1013"/>
  </r>
  <r>
    <s v="Id170"/>
    <n v="2000"/>
    <s v="Sep"/>
    <n v="5"/>
    <x v="1"/>
    <n v="37165.160000000003"/>
    <s v="tier - 1"/>
    <s v="tier - 3"/>
    <m/>
  </r>
  <r>
    <s v="Id169"/>
    <n v="1990"/>
    <s v="Oct"/>
    <n v="17"/>
    <x v="2"/>
    <n v="37251.22"/>
    <s v="tier - 2"/>
    <s v="tier - 2"/>
    <s v="R1011"/>
  </r>
  <r>
    <s v="Id168"/>
    <n v="1985"/>
    <s v="Nov"/>
    <n v="17"/>
    <x v="0"/>
    <n v="37270.15"/>
    <s v="tier - 2"/>
    <s v="tier - 1"/>
    <s v="R1024"/>
  </r>
  <r>
    <s v="Id167"/>
    <n v="1975"/>
    <s v="Nov"/>
    <n v="9"/>
    <x v="1"/>
    <n v="37272.339999999997"/>
    <s v="tier - 2"/>
    <s v="tier - 3"/>
    <s v="R1011"/>
  </r>
  <r>
    <s v="Id166"/>
    <n v="1969"/>
    <s v="Oct"/>
    <n v="30"/>
    <x v="0"/>
    <n v="37277.269999999997"/>
    <s v="tier - 1"/>
    <s v="tier - 3"/>
    <s v="R1011"/>
  </r>
  <r>
    <s v="Id165"/>
    <n v="1979"/>
    <s v="Aug"/>
    <n v="3"/>
    <x v="3"/>
    <n v="37425.94"/>
    <s v="tier - 2"/>
    <s v="tier - 1"/>
    <s v="R1011"/>
  </r>
  <r>
    <s v="Id164"/>
    <n v="2002"/>
    <s v="Sep"/>
    <n v="27"/>
    <x v="2"/>
    <n v="37465.339999999997"/>
    <s v="tier - 1"/>
    <s v="tier - 2"/>
    <s v="R1012"/>
  </r>
  <r>
    <s v="Id163"/>
    <n v="2000"/>
    <s v="Oct"/>
    <n v="12"/>
    <x v="3"/>
    <n v="37484.449999999997"/>
    <s v="tier - 1"/>
    <s v="tier - 1"/>
    <s v="R1013"/>
  </r>
  <r>
    <s v="Id162"/>
    <n v="1990"/>
    <s v="Nov"/>
    <n v="16"/>
    <x v="1"/>
    <n v="37607.53"/>
    <s v="tier - 1"/>
    <s v="tier - 2"/>
    <s v="R1019"/>
  </r>
  <r>
    <s v="Id161"/>
    <n v="1982"/>
    <s v="Jun"/>
    <n v="20"/>
    <x v="2"/>
    <n v="37650.74"/>
    <s v="tier - 2"/>
    <s v="tier - 2"/>
    <s v="R1012"/>
  </r>
  <r>
    <s v="Id160"/>
    <n v="1970"/>
    <s v="Oct"/>
    <n v="28"/>
    <x v="0"/>
    <n v="37675.06"/>
    <s v="tier - 2"/>
    <s v="tier - 3"/>
    <s v="R1011"/>
  </r>
  <r>
    <s v="Id159"/>
    <n v="1988"/>
    <s v="Oct"/>
    <n v="10"/>
    <x v="1"/>
    <n v="37701.879999999997"/>
    <s v="tier - 2"/>
    <s v="tier - 3"/>
    <s v="R1023"/>
  </r>
  <r>
    <s v="Id158"/>
    <n v="1976"/>
    <s v="Sep"/>
    <n v="18"/>
    <x v="3"/>
    <n v="37735.199999999997"/>
    <s v="tier - 2"/>
    <s v="tier - 2"/>
    <s v="R1011"/>
  </r>
  <r>
    <s v="Id157"/>
    <n v="1986"/>
    <s v="Aug"/>
    <n v="15"/>
    <x v="0"/>
    <n v="37742.58"/>
    <s v="tier - 1"/>
    <s v="tier - 1"/>
    <s v="R1013"/>
  </r>
  <r>
    <s v="Id156"/>
    <n v="1983"/>
    <s v="Jul"/>
    <n v="26"/>
    <x v="2"/>
    <n v="37800.980000000003"/>
    <s v="tier - 2"/>
    <s v="tier - 2"/>
    <s v="R1011"/>
  </r>
  <r>
    <s v="Id155"/>
    <n v="1979"/>
    <s v="Sep"/>
    <n v="9"/>
    <x v="0"/>
    <n v="37829.72"/>
    <s v="tier - 1"/>
    <s v="tier - 2"/>
    <s v="R1011"/>
  </r>
  <r>
    <s v="Id154"/>
    <n v="1998"/>
    <s v="Jul"/>
    <n v="29"/>
    <x v="0"/>
    <n v="38126.25"/>
    <s v="tier - 1"/>
    <s v="tier - 3"/>
    <s v="R1013"/>
  </r>
  <r>
    <s v="Id153"/>
    <n v="1972"/>
    <s v="Nov"/>
    <n v="19"/>
    <x v="0"/>
    <n v="38189.1"/>
    <s v="tier - 2"/>
    <s v="tier - 2"/>
    <s v="R1011"/>
  </r>
  <r>
    <s v="Id152"/>
    <n v="1989"/>
    <s v="Sep"/>
    <n v="8"/>
    <x v="2"/>
    <n v="38237.339999999997"/>
    <s v="tier - 2"/>
    <s v="tier - 3"/>
    <s v="R1011"/>
  </r>
  <r>
    <s v="Id151"/>
    <n v="1964"/>
    <s v="Jun"/>
    <n v="16"/>
    <x v="0"/>
    <n v="38241.74"/>
    <s v="tier - 2"/>
    <s v="tier - 3"/>
    <s v="R1011"/>
  </r>
  <r>
    <s v="Id150"/>
    <n v="1980"/>
    <s v="Aug"/>
    <n v="16"/>
    <x v="1"/>
    <n v="38245.589999999997"/>
    <s v="tier - 1"/>
    <s v="tier - 2"/>
    <s v="R1013"/>
  </r>
  <r>
    <s v="Id149"/>
    <n v="1989"/>
    <s v="Oct"/>
    <n v="30"/>
    <x v="1"/>
    <n v="38282.75"/>
    <s v="tier - 1"/>
    <s v="tier - 2"/>
    <s v="R1013"/>
  </r>
  <r>
    <s v="Id148"/>
    <n v="1980"/>
    <s v="Jun"/>
    <n v="12"/>
    <x v="3"/>
    <n v="38313.129999999997"/>
    <s v="tier - 1"/>
    <s v="tier - 3"/>
    <s v="R1011"/>
  </r>
  <r>
    <s v="Id147"/>
    <n v="2002"/>
    <s v="Sep"/>
    <n v="17"/>
    <x v="3"/>
    <n v="38344.57"/>
    <s v="tier - 1"/>
    <s v="tier - 3"/>
    <s v="R1011"/>
  </r>
  <r>
    <s v="Id146"/>
    <n v="1970"/>
    <s v="Aug"/>
    <n v="22"/>
    <x v="0"/>
    <n v="38389.79"/>
    <s v="tier - 2"/>
    <s v="tier - 3"/>
    <s v="R1011"/>
  </r>
  <r>
    <s v="Id145"/>
    <n v="1971"/>
    <s v="Dec"/>
    <n v="23"/>
    <x v="0"/>
    <n v="38405.26"/>
    <s v="tier - 2"/>
    <s v="tier - 1"/>
    <s v="R1011"/>
  </r>
  <r>
    <s v="Id144"/>
    <n v="1986"/>
    <s v="Jun"/>
    <n v="21"/>
    <x v="3"/>
    <n v="38415.47"/>
    <s v="tier - 1"/>
    <s v="tier - 2"/>
    <s v="R1011"/>
  </r>
  <r>
    <s v="Id143"/>
    <n v="1999"/>
    <s v="Nov"/>
    <n v="12"/>
    <x v="3"/>
    <n v="38511.629999999997"/>
    <s v="tier - 2"/>
    <s v="tier - 2"/>
    <s v="R1024"/>
  </r>
  <r>
    <s v="Id142"/>
    <n v="1990"/>
    <s v="Jul"/>
    <n v="13"/>
    <x v="2"/>
    <n v="38652.089999999997"/>
    <s v="tier - 2"/>
    <s v="tier - 2"/>
    <s v="R1011"/>
  </r>
  <r>
    <s v="Id141"/>
    <n v="1986"/>
    <s v="Jul"/>
    <n v="20"/>
    <x v="1"/>
    <n v="38709.18"/>
    <s v="tier - 1"/>
    <s v="tier - 3"/>
    <s v="R1013"/>
  </r>
  <r>
    <s v="NULL"/>
    <n v="1991"/>
    <s v="Nov"/>
    <n v="22"/>
    <x v="3"/>
    <n v="38711"/>
    <s v="tier - 1"/>
    <s v="tier - 3"/>
    <s v="R1011"/>
  </r>
  <r>
    <s v="Id140"/>
    <n v="1991"/>
    <s v="Nov"/>
    <n v="2"/>
    <x v="3"/>
    <n v="38711"/>
    <s v="tier - 2"/>
    <s v="tier - 2"/>
    <s v="R1011"/>
  </r>
  <r>
    <s v="Id139"/>
    <n v="1976"/>
    <s v="Jun"/>
    <n v="15"/>
    <x v="3"/>
    <n v="38740.120000000003"/>
    <s v="tier - 2"/>
    <s v="tier - 2"/>
    <s v="R1012"/>
  </r>
  <r>
    <s v="Id138"/>
    <n v="1991"/>
    <s v="Nov"/>
    <n v="8"/>
    <x v="2"/>
    <n v="38746.36"/>
    <s v="tier - 1"/>
    <s v="tier - 2"/>
    <s v="R1012"/>
  </r>
  <r>
    <s v="Id137"/>
    <n v="2004"/>
    <s v="Dec"/>
    <n v="5"/>
    <x v="0"/>
    <n v="38792.69"/>
    <s v="tier - 2"/>
    <s v="tier - 2"/>
    <s v="R1013"/>
  </r>
  <r>
    <s v="Id136"/>
    <n v="1979"/>
    <s v="Dec"/>
    <n v="3"/>
    <x v="3"/>
    <n v="38836.980000000003"/>
    <s v="tier - 2"/>
    <s v="tier - 1"/>
    <s v="R1011"/>
  </r>
  <r>
    <s v="Id135"/>
    <n v="1964"/>
    <s v="Jun"/>
    <n v="6"/>
    <x v="0"/>
    <n v="38869.25"/>
    <s v="tier - 2"/>
    <s v="tier - 2"/>
    <s v="R1011"/>
  </r>
  <r>
    <s v="Id134"/>
    <n v="1967"/>
    <s v="Jul"/>
    <n v="30"/>
    <x v="0"/>
    <n v="38893.360000000001"/>
    <s v="tier - 1"/>
    <s v="tier - 2"/>
    <s v="R1011"/>
  </r>
  <r>
    <s v="Id133"/>
    <n v="1987"/>
    <s v="Jun"/>
    <n v="16"/>
    <x v="2"/>
    <n v="38924.04"/>
    <s v="tier - 2"/>
    <s v="tier - 2"/>
    <s v="R1011"/>
  </r>
  <r>
    <s v="Id132"/>
    <n v="1976"/>
    <s v="Dec"/>
    <n v="15"/>
    <x v="3"/>
    <n v="38932.559999999998"/>
    <s v="tier - 2"/>
    <s v="tier - 3"/>
    <s v="R1011"/>
  </r>
  <r>
    <s v="Id131"/>
    <n v="1980"/>
    <s v="Sep"/>
    <n v="24"/>
    <x v="3"/>
    <n v="38947.43"/>
    <s v="tier - 2"/>
    <s v="tier - 3"/>
    <s v="R1011"/>
  </r>
  <r>
    <s v="Id130"/>
    <n v="1978"/>
    <s v="Oct"/>
    <n v="12"/>
    <x v="3"/>
    <n v="38998.550000000003"/>
    <s v="tier - 1"/>
    <s v="tier - 1"/>
    <s v="R1011"/>
  </r>
  <r>
    <s v="Id129"/>
    <n v="1985"/>
    <s v="Sep"/>
    <n v="20"/>
    <x v="1"/>
    <n v="39047.29"/>
    <s v="tier - 1"/>
    <s v="tier - 3"/>
    <s v="R1017"/>
  </r>
  <r>
    <s v="Id128"/>
    <n v="1982"/>
    <s v="Aug"/>
    <n v="4"/>
    <x v="1"/>
    <n v="39125.33"/>
    <s v="tier - 1"/>
    <s v="tier - 1"/>
    <s v="R1016"/>
  </r>
  <r>
    <s v="Id127"/>
    <n v="1962"/>
    <s v="Jul"/>
    <n v="7"/>
    <x v="0"/>
    <n v="39221.120000000003"/>
    <s v="tier - 2"/>
    <s v="tier - 1"/>
    <s v="R1011"/>
  </r>
  <r>
    <s v="Id126"/>
    <n v="1992"/>
    <s v="Nov"/>
    <n v="30"/>
    <x v="3"/>
    <n v="39241.440000000002"/>
    <s v="tier - 1"/>
    <s v="tier - 3"/>
    <s v="R1011"/>
  </r>
  <r>
    <s v="Id125"/>
    <n v="1982"/>
    <s v="Aug"/>
    <n v="16"/>
    <x v="2"/>
    <n v="39315.279999999999"/>
    <s v="tier - 2"/>
    <s v="tier - 3"/>
    <s v="R1011"/>
  </r>
  <r>
    <s v="Id124"/>
    <n v="1978"/>
    <s v="Aug"/>
    <n v="5"/>
    <x v="3"/>
    <n v="39352.6"/>
    <s v="tier - 2"/>
    <s v="tier - 3"/>
    <s v="R1011"/>
  </r>
  <r>
    <s v="Id123"/>
    <n v="1966"/>
    <s v="Jun"/>
    <n v="24"/>
    <x v="0"/>
    <n v="39396.86"/>
    <s v="tier - 2"/>
    <s v="tier - 2"/>
    <s v="R1011"/>
  </r>
  <r>
    <s v="Id122"/>
    <n v="1978"/>
    <s v="Jul"/>
    <n v="12"/>
    <x v="1"/>
    <n v="39556.49"/>
    <s v="tier - 1"/>
    <s v="tier - 2"/>
    <s v="R1015"/>
  </r>
  <r>
    <s v="Id121"/>
    <n v="1981"/>
    <s v="Jul"/>
    <n v="5"/>
    <x v="2"/>
    <n v="39597.410000000003"/>
    <s v="tier - 1"/>
    <s v="tier - 2"/>
    <s v="R1017"/>
  </r>
  <r>
    <s v="Id120"/>
    <n v="1995"/>
    <s v="Aug"/>
    <n v="7"/>
    <x v="0"/>
    <n v="39611.760000000002"/>
    <s v="tier - 1"/>
    <s v="tier - 3"/>
    <s v="R1013"/>
  </r>
  <r>
    <s v="Id119"/>
    <n v="1977"/>
    <s v="Dec"/>
    <n v="17"/>
    <x v="3"/>
    <n v="39670.44"/>
    <s v="tier - 2"/>
    <s v="tier - 1"/>
    <s v="R1012"/>
  </r>
  <r>
    <s v="Id118"/>
    <n v="1968"/>
    <s v="Sep"/>
    <n v="29"/>
    <x v="0"/>
    <n v="39721.93"/>
    <s v="tier - 2"/>
    <s v="tier - 2"/>
    <s v="R1011"/>
  </r>
  <r>
    <s v="Id117"/>
    <n v="2003"/>
    <s v="Jul"/>
    <n v="16"/>
    <x v="0"/>
    <n v="39722.75"/>
    <s v="tier - 1"/>
    <s v="tier - 1"/>
    <s v="R1013"/>
  </r>
  <r>
    <s v="Id116"/>
    <n v="1977"/>
    <s v="Aug"/>
    <n v="12"/>
    <x v="1"/>
    <n v="39725.519999999997"/>
    <s v="tier - 2"/>
    <s v="tier - 1"/>
    <s v="R1012"/>
  </r>
  <r>
    <s v="Id115"/>
    <n v="1973"/>
    <s v="Dec"/>
    <n v="17"/>
    <x v="0"/>
    <n v="39727.61"/>
    <s v="tier - 1"/>
    <s v="tier - 2"/>
    <s v="R1011"/>
  </r>
  <r>
    <s v="Id114"/>
    <n v="1987"/>
    <s v="Jul"/>
    <n v="24"/>
    <x v="1"/>
    <n v="39774.28"/>
    <s v="tier - 1"/>
    <s v="tier - 1"/>
    <s v="R1014"/>
  </r>
  <r>
    <s v="Id113"/>
    <n v="1985"/>
    <s v="Jul"/>
    <n v="17"/>
    <x v="3"/>
    <n v="39836.519999999997"/>
    <s v="tier - 2"/>
    <s v="tier - 1"/>
    <s v="R1011"/>
  </r>
  <r>
    <s v="Id112"/>
    <n v="1983"/>
    <s v="Jun"/>
    <n v="1"/>
    <x v="2"/>
    <n v="39865.699999999997"/>
    <s v="tier - 2"/>
    <s v="tier - 2"/>
    <s v="R1011"/>
  </r>
  <r>
    <s v="Id111"/>
    <n v="1985"/>
    <s v="Aug"/>
    <n v="22"/>
    <x v="1"/>
    <n v="39871.699999999997"/>
    <s v="tier - 1"/>
    <s v="tier - 2"/>
    <s v="R1013"/>
  </r>
  <r>
    <s v="Id110"/>
    <n v="1975"/>
    <s v="Dec"/>
    <n v="2"/>
    <x v="1"/>
    <n v="39963.120000000003"/>
    <s v="tier - 2"/>
    <s v="tier - 2"/>
    <s v="R1011"/>
  </r>
  <r>
    <s v="Id109"/>
    <n v="1987"/>
    <s v="Aug"/>
    <n v="8"/>
    <x v="2"/>
    <n v="39983.43"/>
    <s v="tier - 2"/>
    <s v="tier - 3"/>
    <s v="R1012"/>
  </r>
  <r>
    <s v="Id108"/>
    <n v="1982"/>
    <s v="Dec"/>
    <n v="25"/>
    <x v="3"/>
    <n v="40003.33"/>
    <s v="tier - 1"/>
    <s v="tier - 1"/>
    <s v="R1012"/>
  </r>
  <r>
    <s v="Id107"/>
    <n v="1978"/>
    <s v="Dec"/>
    <n v="20"/>
    <x v="3"/>
    <n v="40054.730000000003"/>
    <s v="tier - 1"/>
    <s v="tier - 3"/>
    <s v="R1011"/>
  </r>
  <r>
    <s v="Id106"/>
    <n v="1966"/>
    <s v="Aug"/>
    <n v="12"/>
    <x v="0"/>
    <n v="40069.440000000002"/>
    <s v="tier - 1"/>
    <s v="tier - 3"/>
    <s v="R1011"/>
  </r>
  <r>
    <s v="Id105"/>
    <n v="1983"/>
    <s v="Oct"/>
    <n v="14"/>
    <x v="3"/>
    <n v="40103.89"/>
    <s v="tier - 1"/>
    <s v="tier - 2"/>
    <s v="R1011"/>
  </r>
  <r>
    <s v="Id104"/>
    <n v="1985"/>
    <s v="Oct"/>
    <n v="21"/>
    <x v="4"/>
    <n v="40182.25"/>
    <s v="tier - 1"/>
    <s v="tier - 2"/>
    <s v="R1011"/>
  </r>
  <r>
    <s v="Id103"/>
    <n v="1979"/>
    <s v="Aug"/>
    <n v="18"/>
    <x v="3"/>
    <n v="40204.83"/>
    <s v="tier - 1"/>
    <s v="tier - 3"/>
    <s v="R1012"/>
  </r>
  <r>
    <s v="Id102"/>
    <n v="1981"/>
    <s v="Jul"/>
    <n v="28"/>
    <x v="1"/>
    <n v="40208.559999999998"/>
    <s v="tier - 1"/>
    <s v="tier - 2"/>
    <s v="R1011"/>
  </r>
  <r>
    <s v="Id101"/>
    <n v="1981"/>
    <s v="Oct"/>
    <n v="4"/>
    <x v="1"/>
    <n v="40273.65"/>
    <s v="tier - 1"/>
    <s v="tier - 3"/>
    <s v="R1013"/>
  </r>
  <r>
    <s v="Id100"/>
    <n v="1977"/>
    <s v="Jun"/>
    <n v="27"/>
    <x v="3"/>
    <n v="40284.379999999997"/>
    <s v="tier - 1"/>
    <s v="tier - 3"/>
    <s v="R1012"/>
  </r>
  <r>
    <s v="Id99"/>
    <n v="1962"/>
    <s v="Sep"/>
    <n v="4"/>
    <x v="0"/>
    <n v="40309.93"/>
    <s v="tier - 1"/>
    <s v="tier - 3"/>
    <s v="R1011"/>
  </r>
  <r>
    <s v="Id98"/>
    <n v="1966"/>
    <s v="Aug"/>
    <n v="12"/>
    <x v="0"/>
    <n v="40373.74"/>
    <s v="tier - 1"/>
    <s v="tier - 3"/>
    <s v="R1011"/>
  </r>
  <r>
    <s v="Id97"/>
    <n v="1985"/>
    <s v="Nov"/>
    <n v="3"/>
    <x v="0"/>
    <n v="40419.019999999997"/>
    <s v="tier - 1"/>
    <s v="tier - 2"/>
    <s v="R1013"/>
  </r>
  <r>
    <s v="Id96"/>
    <n v="1975"/>
    <s v="Jul"/>
    <n v="10"/>
    <x v="1"/>
    <n v="40590.550000000003"/>
    <s v="tier - 1"/>
    <s v="tier - 3"/>
    <s v="R1012"/>
  </r>
  <r>
    <s v="Id95"/>
    <n v="1970"/>
    <s v="Sep"/>
    <n v="25"/>
    <x v="0"/>
    <n v="40692.910000000003"/>
    <s v="tier - 1"/>
    <s v="tier - 1"/>
    <s v="R1011"/>
  </r>
  <r>
    <s v="Id94"/>
    <n v="1976"/>
    <s v="Dec"/>
    <n v="26"/>
    <x v="2"/>
    <n v="40720.550000000003"/>
    <s v="tier - 1"/>
    <s v="tier - 3"/>
    <s v="R1012"/>
  </r>
  <r>
    <s v="Id93"/>
    <n v="1972"/>
    <s v="Jun"/>
    <n v="10"/>
    <x v="0"/>
    <n v="40817.85"/>
    <s v="tier - 1"/>
    <s v="tier - 3"/>
    <s v="R1011"/>
  </r>
  <r>
    <s v="Id92"/>
    <n v="1999"/>
    <s v="Jul"/>
    <n v="2"/>
    <x v="1"/>
    <n v="40904.199999999997"/>
    <s v="tier - 1"/>
    <s v="tier - 1"/>
    <s v="R1024"/>
  </r>
  <r>
    <s v="Id91"/>
    <n v="1992"/>
    <s v="Aug"/>
    <n v="4"/>
    <x v="2"/>
    <n v="40932.43"/>
    <s v="tier - 1"/>
    <s v="tier - 2"/>
    <s v="R1013"/>
  </r>
  <r>
    <s v="Id90"/>
    <n v="1979"/>
    <s v="Sep"/>
    <n v="16"/>
    <x v="2"/>
    <n v="40941.29"/>
    <s v="tier - 1"/>
    <s v="tier - 2"/>
    <s v="R1013"/>
  </r>
  <r>
    <s v="Id89"/>
    <n v="1983"/>
    <s v="Sep"/>
    <n v="8"/>
    <x v="2"/>
    <n v="40961.29"/>
    <s v="tier - 1"/>
    <s v="tier - 2"/>
    <s v="R1011"/>
  </r>
  <r>
    <s v="Id88"/>
    <n v="1974"/>
    <s v="Jun"/>
    <n v="5"/>
    <x v="0"/>
    <n v="40974.160000000003"/>
    <s v="tier - 1"/>
    <s v="tier - 2"/>
    <s v="R1013"/>
  </r>
  <r>
    <s v="Id87"/>
    <n v="1979"/>
    <s v="Oct"/>
    <n v="11"/>
    <x v="1"/>
    <n v="41034.22"/>
    <s v="tier - 1"/>
    <s v="tier - 3"/>
    <s v="R1017"/>
  </r>
  <r>
    <s v="Id86"/>
    <n v="1972"/>
    <s v="Aug"/>
    <n v="12"/>
    <x v="0"/>
    <n v="41055.29"/>
    <s v="tier - 1"/>
    <s v="tier - 2"/>
    <s v="R1011"/>
  </r>
  <r>
    <s v="Id85"/>
    <n v="1972"/>
    <s v="Sep"/>
    <n v="6"/>
    <x v="0"/>
    <n v="41097.160000000003"/>
    <s v="tier - 1"/>
    <s v="tier - 3"/>
    <s v="R1016"/>
  </r>
  <r>
    <s v="Id84"/>
    <n v="1969"/>
    <s v="Aug"/>
    <n v="8"/>
    <x v="0"/>
    <n v="41191.57"/>
    <s v="tier - 1"/>
    <s v="tier - 2"/>
    <s v="R1011"/>
  </r>
  <r>
    <s v="Id83"/>
    <n v="1964"/>
    <s v="Jun"/>
    <n v="6"/>
    <x v="0"/>
    <n v="41250.39"/>
    <s v="tier - 1"/>
    <s v="tier - 3"/>
    <s v="R1011"/>
  </r>
  <r>
    <s v="Id82"/>
    <n v="1977"/>
    <s v="Aug"/>
    <n v="27"/>
    <x v="3"/>
    <n v="41271.5"/>
    <s v="tier - 1"/>
    <s v="tier - 2"/>
    <s v="R1011"/>
  </r>
  <r>
    <s v="Id81"/>
    <n v="1964"/>
    <s v="Oct"/>
    <n v="7"/>
    <x v="0"/>
    <n v="41331.79"/>
    <s v="tier - 1"/>
    <s v="tier - 2"/>
    <s v="R1011"/>
  </r>
  <r>
    <s v="Id80"/>
    <n v="1971"/>
    <s v="Oct"/>
    <n v="16"/>
    <x v="0"/>
    <n v="41351.879999999997"/>
    <s v="tier - 1"/>
    <s v="tier - 2"/>
    <s v="R1011"/>
  </r>
  <r>
    <s v="Id79"/>
    <n v="1967"/>
    <s v="Dec"/>
    <n v="22"/>
    <x v="0"/>
    <n v="41505.15"/>
    <s v="tier - 1"/>
    <s v="tier - 2"/>
    <s v="R1011"/>
  </r>
  <r>
    <s v="Id78"/>
    <n v="1974"/>
    <s v="Nov"/>
    <n v="24"/>
    <x v="0"/>
    <n v="41636.199999999997"/>
    <s v="tier - 1"/>
    <s v="tier - 1"/>
    <s v="R1011"/>
  </r>
  <r>
    <s v="Id77"/>
    <n v="1976"/>
    <s v="Oct"/>
    <n v="29"/>
    <x v="1"/>
    <n v="41661.599999999999"/>
    <s v="tier - 1"/>
    <s v="tier - 3"/>
    <s v="R1011"/>
  </r>
  <r>
    <s v="Id76"/>
    <n v="1975"/>
    <s v="Nov"/>
    <n v="14"/>
    <x v="0"/>
    <n v="41676.080000000002"/>
    <s v="tier - 1"/>
    <s v="tier - 2"/>
    <s v="R1013"/>
  </r>
  <r>
    <s v="Id75"/>
    <n v="1975"/>
    <s v="Sep"/>
    <n v="29"/>
    <x v="1"/>
    <n v="41681.86"/>
    <s v="tier - 1"/>
    <s v="tier - 1"/>
    <s v="R1011"/>
  </r>
  <r>
    <s v="Id74"/>
    <n v="1962"/>
    <s v="Sep"/>
    <n v="22"/>
    <x v="0"/>
    <n v="41794.629999999997"/>
    <s v="tier - 1"/>
    <s v="tier - 3"/>
    <s v="R1011"/>
  </r>
  <r>
    <s v="Id73"/>
    <n v="1966"/>
    <s v="Sep"/>
    <n v="21"/>
    <x v="0"/>
    <n v="41886.54"/>
    <s v="tier - 1"/>
    <s v="tier - 3"/>
    <s v="R1011"/>
  </r>
  <r>
    <s v="Id72"/>
    <n v="1972"/>
    <s v="Jun"/>
    <n v="8"/>
    <x v="1"/>
    <n v="41919.1"/>
    <s v="tier - 1"/>
    <s v="tier - 1"/>
    <s v="R1016"/>
  </r>
  <r>
    <s v="Id71"/>
    <n v="1984"/>
    <s v="Nov"/>
    <n v="10"/>
    <x v="2"/>
    <n v="41949.24"/>
    <s v="tier - 1"/>
    <s v="tier - 1"/>
    <s v="R1013"/>
  </r>
  <r>
    <s v="Id70"/>
    <n v="1968"/>
    <s v="Dec"/>
    <n v="19"/>
    <x v="1"/>
    <n v="41999.519999999997"/>
    <s v="tier - 1"/>
    <s v="tier - 3"/>
    <s v="R1013"/>
  </r>
  <r>
    <s v="Id69"/>
    <n v="1976"/>
    <s v="Nov"/>
    <n v="28"/>
    <x v="0"/>
    <n v="42111.66"/>
    <s v="tier - 1"/>
    <s v="tier - 1"/>
    <s v="R1024"/>
  </r>
  <r>
    <s v="Id68"/>
    <n v="1997"/>
    <s v="Dec"/>
    <n v="9"/>
    <x v="3"/>
    <n v="42112.24"/>
    <s v="tier - 1"/>
    <s v="tier - 3"/>
    <s v="R1013"/>
  </r>
  <r>
    <s v="Id67"/>
    <n v="1979"/>
    <s v="Jul"/>
    <n v="3"/>
    <x v="2"/>
    <n v="42124.52"/>
    <s v="tier - 1"/>
    <s v="tier - 1"/>
    <s v="R1013"/>
  </r>
  <r>
    <s v="Id66"/>
    <n v="1973"/>
    <s v="Sep"/>
    <n v="18"/>
    <x v="0"/>
    <n v="42188.15"/>
    <s v="tier - 1"/>
    <s v="tier - 1"/>
    <s v="R1011"/>
  </r>
  <r>
    <s v="Id65"/>
    <n v="1975"/>
    <s v="Aug"/>
    <n v="15"/>
    <x v="1"/>
    <n v="42211.14"/>
    <s v="tier - 1"/>
    <s v="tier - 3"/>
    <s v="R1013"/>
  </r>
  <r>
    <s v="Id64"/>
    <n v="1967"/>
    <s v="Jun"/>
    <n v="28"/>
    <x v="0"/>
    <n v="42303.69"/>
    <s v="tier - 1"/>
    <s v="tier - 2"/>
    <s v="R1016"/>
  </r>
  <r>
    <s v="Id63"/>
    <n v="1968"/>
    <s v="Aug"/>
    <n v="3"/>
    <x v="0"/>
    <n v="42478.6"/>
    <s v="tier - 1"/>
    <s v="tier - 2"/>
    <s v="R1011"/>
  </r>
  <r>
    <s v="Id62"/>
    <n v="1967"/>
    <s v="Jun"/>
    <n v="27"/>
    <x v="0"/>
    <n v="42538.720000000001"/>
    <s v="tier - 1"/>
    <s v="tier - 3"/>
    <s v="R1011"/>
  </r>
  <r>
    <s v="Id61"/>
    <n v="1979"/>
    <s v="Dec"/>
    <n v="27"/>
    <x v="3"/>
    <n v="42560.43"/>
    <s v="tier - 1"/>
    <s v="tier - 3"/>
    <s v="R1013"/>
  </r>
  <r>
    <s v="Id60"/>
    <n v="1971"/>
    <s v="Nov"/>
    <n v="3"/>
    <x v="0"/>
    <n v="42644.2"/>
    <s v="tier - 1"/>
    <s v="tier - 3"/>
    <s v="R1011"/>
  </r>
  <r>
    <s v="Id59"/>
    <n v="1977"/>
    <s v="Oct"/>
    <n v="21"/>
    <x v="3"/>
    <n v="42760.5"/>
    <s v="tier - 1"/>
    <s v="tier - 2"/>
    <s v="R1012"/>
  </r>
  <r>
    <s v="Id58"/>
    <n v="1965"/>
    <s v="Oct"/>
    <n v="29"/>
    <x v="0"/>
    <n v="42764.12"/>
    <s v="tier - 1"/>
    <s v="tier - 2"/>
    <s v="R1011"/>
  </r>
  <r>
    <s v="Id57"/>
    <n v="1972"/>
    <s v="Sep"/>
    <n v="10"/>
    <x v="3"/>
    <n v="42856.84"/>
    <s v="tier - 1"/>
    <s v="tier - 1"/>
    <s v="R1011"/>
  </r>
  <r>
    <s v="Id56"/>
    <n v="1975"/>
    <s v="Oct"/>
    <n v="23"/>
    <x v="1"/>
    <n v="42969.85"/>
    <s v="tier - 1"/>
    <s v="tier - 3"/>
    <s v="R1013"/>
  </r>
  <r>
    <s v="Id55"/>
    <n v="1978"/>
    <s v="Nov"/>
    <n v="4"/>
    <x v="0"/>
    <n v="42983.46"/>
    <s v="tier - 1"/>
    <s v="tier - 2"/>
    <s v="R1012"/>
  </r>
  <r>
    <s v="Id54"/>
    <n v="1965"/>
    <s v="Nov"/>
    <n v="29"/>
    <x v="0"/>
    <n v="43073.760000000002"/>
    <s v="tier - 2"/>
    <s v="tier - 2"/>
    <s v="R1011"/>
  </r>
  <r>
    <s v="Id53"/>
    <n v="1969"/>
    <s v="Dec"/>
    <n v="3"/>
    <x v="0"/>
    <n v="43254.42"/>
    <s v="tier - 2"/>
    <s v="tier - 2"/>
    <s v="R1016"/>
  </r>
  <r>
    <s v="Id52"/>
    <n v="1965"/>
    <s v="Aug"/>
    <n v="22"/>
    <x v="0"/>
    <n v="43578.94"/>
    <s v="tier - 2"/>
    <s v="tier - 2"/>
    <s v="R1012"/>
  </r>
  <r>
    <s v="Id51"/>
    <n v="1986"/>
    <s v="Dec"/>
    <n v="29"/>
    <x v="2"/>
    <n v="43753.34"/>
    <s v="tier - 2"/>
    <s v="tier - 1"/>
    <s v="R1015"/>
  </r>
  <r>
    <s v="Id50"/>
    <n v="1966"/>
    <s v="Oct"/>
    <n v="25"/>
    <x v="3"/>
    <n v="43813.87"/>
    <s v="tier - 2"/>
    <s v="tier - 2"/>
    <s v="R1013"/>
  </r>
  <r>
    <s v="Id49"/>
    <n v="1966"/>
    <s v="Jul"/>
    <n v="2"/>
    <x v="0"/>
    <n v="43817.45"/>
    <s v="tier - 2"/>
    <s v="tier - 3"/>
    <s v="R1012"/>
  </r>
  <r>
    <s v="Id48"/>
    <n v="1980"/>
    <s v="Nov"/>
    <n v="10"/>
    <x v="3"/>
    <n v="43896.38"/>
    <s v="tier - 2"/>
    <s v="tier - 1"/>
    <s v="R1013"/>
  </r>
  <r>
    <s v="Id47"/>
    <n v="1966"/>
    <s v="Oct"/>
    <n v="5"/>
    <x v="0"/>
    <n v="43921.18"/>
    <s v="tier - 2"/>
    <s v="tier - 2"/>
    <s v="R1012"/>
  </r>
  <r>
    <s v="Id46"/>
    <n v="1988"/>
    <s v="Jul"/>
    <n v="16"/>
    <x v="1"/>
    <n v="43943.88"/>
    <s v="tier - 2"/>
    <s v="tier - 1"/>
    <s v="R1012"/>
  </r>
  <r>
    <s v="Id45"/>
    <n v="1975"/>
    <s v="Jun"/>
    <n v="1"/>
    <x v="3"/>
    <n v="44202.65"/>
    <s v="tier - 2"/>
    <s v="tier - 2"/>
    <s v="R1013"/>
  </r>
  <r>
    <s v="Id44"/>
    <n v="1968"/>
    <s v="Nov"/>
    <n v="24"/>
    <x v="3"/>
    <n v="44260.75"/>
    <s v="tier - 2"/>
    <s v="tier - 1"/>
    <s v="R1013"/>
  </r>
  <r>
    <s v="Id43"/>
    <n v="1971"/>
    <s v="Oct"/>
    <n v="29"/>
    <x v="0"/>
    <n v="44400.41"/>
    <s v="tier - 2"/>
    <s v="tier - 2"/>
    <s v="R1013"/>
  </r>
  <r>
    <s v="Id42"/>
    <n v="1967"/>
    <s v="Sep"/>
    <n v="14"/>
    <x v="0"/>
    <n v="44423.8"/>
    <s v="tier - 2"/>
    <s v="tier - 3"/>
    <s v="R1013"/>
  </r>
  <r>
    <s v="Id41"/>
    <n v="2000"/>
    <s v="Aug"/>
    <n v="2"/>
    <x v="1"/>
    <n v="44501.4"/>
    <s v="tier - 2"/>
    <s v="tier - 3"/>
    <s v="R1013"/>
  </r>
  <r>
    <s v="Id40"/>
    <n v="1993"/>
    <s v="Oct"/>
    <n v="11"/>
    <x v="3"/>
    <n v="44585.46"/>
    <s v="tier - 2"/>
    <s v="tier - 2"/>
    <s v="R1011"/>
  </r>
  <r>
    <s v="Id39"/>
    <n v="1971"/>
    <s v="Aug"/>
    <n v="13"/>
    <x v="3"/>
    <n v="44641.2"/>
    <s v="tier - 2"/>
    <s v="tier - 3"/>
    <s v="R1024"/>
  </r>
  <r>
    <s v="Id38"/>
    <n v="1962"/>
    <s v="Dec"/>
    <n v="17"/>
    <x v="0"/>
    <n v="45008.959999999999"/>
    <s v="tier - 2"/>
    <s v="tier - 2"/>
    <s v="R1013"/>
  </r>
  <r>
    <s v="Id37"/>
    <n v="1974"/>
    <s v="Aug"/>
    <n v="9"/>
    <x v="3"/>
    <n v="45702.02"/>
    <s v="tier - 2"/>
    <s v="tier - 2"/>
    <s v="R1012"/>
  </r>
  <r>
    <s v="Id36"/>
    <n v="1960"/>
    <s v="Dec"/>
    <n v="21"/>
    <x v="0"/>
    <n v="45710.21"/>
    <s v="tier - 2"/>
    <s v="tier - 2"/>
    <s v="R1016"/>
  </r>
  <r>
    <s v="Id35"/>
    <n v="1979"/>
    <s v="Aug"/>
    <n v="12"/>
    <x v="0"/>
    <n v="45863.21"/>
    <s v="tier - 2"/>
    <s v="tier - 1"/>
    <s v="R1013"/>
  </r>
  <r>
    <s v="Id34"/>
    <n v="1985"/>
    <s v="Sep"/>
    <n v="30"/>
    <x v="3"/>
    <n v="46113.51"/>
    <s v="tier - 2"/>
    <s v="tier - 3"/>
    <s v="R1011"/>
  </r>
  <r>
    <s v="Id33"/>
    <n v="1962"/>
    <s v="Dec"/>
    <n v="4"/>
    <x v="2"/>
    <n v="46130.53"/>
    <s v="tier - 1"/>
    <s v="tier - 1"/>
    <s v="R1012"/>
  </r>
  <r>
    <s v="Id32"/>
    <n v="1976"/>
    <s v="Dec"/>
    <n v="2"/>
    <x v="2"/>
    <n v="46151.12"/>
    <s v="tier - 1"/>
    <s v="tier - 3"/>
    <s v="R1013"/>
  </r>
  <r>
    <s v="Id31"/>
    <n v="1978"/>
    <s v="Aug"/>
    <n v="17"/>
    <x v="3"/>
    <n v="46200.99"/>
    <s v="tier - 1"/>
    <s v="tier - 1"/>
    <s v="R1013"/>
  </r>
  <r>
    <s v="Id30"/>
    <n v="1971"/>
    <s v="Dec"/>
    <n v="6"/>
    <x v="2"/>
    <n v="46255.11"/>
    <s v="tier - 1"/>
    <s v="tier - 3"/>
    <s v="R1024"/>
  </r>
  <r>
    <s v="Id29"/>
    <n v="1961"/>
    <s v="Aug"/>
    <n v="8"/>
    <x v="0"/>
    <n v="46599.11"/>
    <s v="tier - 1"/>
    <s v="tier - 1"/>
    <s v="R1013"/>
  </r>
  <r>
    <s v="Id28"/>
    <n v="1969"/>
    <s v="Jun"/>
    <n v="23"/>
    <x v="2"/>
    <n v="46661.440000000002"/>
    <s v="tier - 1"/>
    <s v="tier - 3"/>
    <s v="R1012"/>
  </r>
  <r>
    <s v="Id27"/>
    <n v="1960"/>
    <s v="Nov"/>
    <n v="17"/>
    <x v="2"/>
    <n v="46718.16"/>
    <s v="tier - 1"/>
    <s v="tier - 1"/>
    <s v="R1012"/>
  </r>
  <r>
    <s v="Id26"/>
    <n v="1958"/>
    <s v="Sep"/>
    <n v="15"/>
    <x v="0"/>
    <n v="46889.26"/>
    <s v="tier - 2"/>
    <s v="tier - 3"/>
    <s v="R1013"/>
  </r>
  <r>
    <s v="Id25"/>
    <n v="1959"/>
    <s v="Jul"/>
    <n v="14"/>
    <x v="0"/>
    <n v="47055.53"/>
    <s v="tier - 2"/>
    <s v="tier - 1"/>
    <s v="R1013"/>
  </r>
  <r>
    <s v="Id24"/>
    <n v="1970"/>
    <s v="Dec"/>
    <n v="28"/>
    <x v="3"/>
    <n v="47269.85"/>
    <s v="tier - 1"/>
    <s v="tier - 2"/>
    <s v="R1013"/>
  </r>
  <r>
    <s v="Id23"/>
    <n v="1958"/>
    <s v="Sep"/>
    <n v="3"/>
    <x v="3"/>
    <n v="47291.06"/>
    <s v="tier - 2"/>
    <s v="tier - 1"/>
    <s v="R1011"/>
  </r>
  <r>
    <s v="Id22"/>
    <n v="1959"/>
    <s v="Oct"/>
    <n v="4"/>
    <x v="3"/>
    <n v="47305.31"/>
    <s v="tier - 2"/>
    <s v="tier - 1"/>
    <s v="R1011"/>
  </r>
  <r>
    <s v="Id21"/>
    <n v="1961"/>
    <s v="Jun"/>
    <n v="13"/>
    <x v="1"/>
    <n v="47403.88"/>
    <s v="tier - 1"/>
    <s v="tier - 3"/>
    <s v="R1011"/>
  </r>
  <r>
    <s v="Id20"/>
    <n v="1971"/>
    <s v="Sep"/>
    <n v="27"/>
    <x v="3"/>
    <n v="47462.89"/>
    <s v="tier - 1"/>
    <s v="tier - 2"/>
    <s v="R1013"/>
  </r>
  <r>
    <s v="Id19"/>
    <n v="1964"/>
    <s v="Nov"/>
    <n v="7"/>
    <x v="3"/>
    <n v="47496.49"/>
    <s v="tier - 1"/>
    <s v="tier - 3"/>
    <s v="R1012"/>
  </r>
  <r>
    <s v="Id18"/>
    <n v="1963"/>
    <s v="Aug"/>
    <n v="5"/>
    <x v="1"/>
    <n v="47896.79"/>
    <s v="tier - 1"/>
    <s v="tier - 3"/>
    <s v="R1024"/>
  </r>
  <r>
    <s v="Id17"/>
    <n v="1958"/>
    <s v="Nov"/>
    <n v="16"/>
    <x v="1"/>
    <n v="47928.03"/>
    <s v="tier - 2"/>
    <s v="tier - 3"/>
    <s v="R1011"/>
  </r>
  <r>
    <s v="Id16"/>
    <n v="1962"/>
    <s v="Aug"/>
    <n v="27"/>
    <x v="0"/>
    <n v="48173.36"/>
    <s v="tier - 1"/>
    <s v="tier - 3"/>
    <s v="R1011"/>
  </r>
  <r>
    <s v="Id15"/>
    <n v="1961"/>
    <s v="Dec"/>
    <n v="21"/>
    <x v="1"/>
    <n v="48517.56"/>
    <s v="tier - 1"/>
    <s v="tier - 3"/>
    <s v="R1024"/>
  </r>
  <r>
    <s v="Id14"/>
    <n v="1968"/>
    <s v="Dec"/>
    <n v="1"/>
    <x v="2"/>
    <n v="48549.18"/>
    <s v="tier - 1"/>
    <s v="tier - 3"/>
    <s v="R1016"/>
  </r>
  <r>
    <s v="Id13"/>
    <n v="1962"/>
    <s v="Oct"/>
    <n v="11"/>
    <x v="0"/>
    <n v="48673.56"/>
    <s v="tier - 1"/>
    <s v="tier - 2"/>
    <s v="R1013"/>
  </r>
  <r>
    <s v="Id12"/>
    <n v="1965"/>
    <s v="Oct"/>
    <n v="27"/>
    <x v="1"/>
    <n v="48675.519999999997"/>
    <s v="tier - 1"/>
    <s v="tier - 2"/>
    <s v="R1013"/>
  </r>
  <r>
    <s v="Id11"/>
    <n v="1959"/>
    <s v="Jul"/>
    <n v="22"/>
    <x v="0"/>
    <n v="48824.45"/>
    <s v="tier - 2"/>
    <s v="tier - 1"/>
    <s v="R1011"/>
  </r>
  <r>
    <s v="Id10"/>
    <n v="1978"/>
    <s v="Dec"/>
    <n v="29"/>
    <x v="0"/>
    <n v="48885.14"/>
    <s v="tier - 1"/>
    <s v="tier - 2"/>
    <s v="R1013"/>
  </r>
  <r>
    <s v="Id9"/>
    <n v="1963"/>
    <s v="Sep"/>
    <n v="4"/>
    <x v="1"/>
    <n v="48970.25"/>
    <s v="tier - 1"/>
    <s v="tier - 2"/>
    <s v="R1013"/>
  </r>
  <r>
    <s v="Id8"/>
    <n v="1958"/>
    <s v="Jun"/>
    <n v="27"/>
    <x v="3"/>
    <n v="49577.66"/>
    <s v="tier - 2"/>
    <s v="tier - 2"/>
    <s v="R1013"/>
  </r>
  <r>
    <s v="Id7"/>
    <n v="1994"/>
    <s v="Oct"/>
    <n v="27"/>
    <x v="1"/>
    <n v="51194.559999999998"/>
    <s v="tier - 1"/>
    <s v="tier - 3"/>
    <s v="R1011"/>
  </r>
  <r>
    <s v="Id6"/>
    <n v="1962"/>
    <s v="Aug"/>
    <n v="4"/>
    <x v="0"/>
    <n v="52590.83"/>
    <s v="tier - 1"/>
    <s v="tier - 3"/>
    <s v="R1011"/>
  </r>
  <r>
    <s v="Id5"/>
    <n v="1989"/>
    <s v="Jun"/>
    <n v="19"/>
    <x v="0"/>
    <n v="55135.4"/>
    <s v="tier - 1"/>
    <s v="tier - 2"/>
    <s v="R1012"/>
  </r>
  <r>
    <s v="Id4"/>
    <n v="1991"/>
    <s v="Jun"/>
    <n v="6"/>
    <x v="1"/>
    <n v="58571.07"/>
    <s v="tier - 1"/>
    <s v="tier - 3"/>
    <s v="R1024"/>
  </r>
  <r>
    <s v="Id3"/>
    <n v="1970"/>
    <s v="Sep"/>
    <n v="11"/>
    <x v="2"/>
    <n v="60021.4"/>
    <s v="tier - 1"/>
    <s v="tier - 1"/>
    <s v="R1012"/>
  </r>
  <r>
    <s v="Id2"/>
    <n v="1977"/>
    <s v="Jun"/>
    <n v="8"/>
    <x v="0"/>
    <n v="62592.87"/>
    <s v="tier - 2"/>
    <s v="tier - 3"/>
    <s v="R1013"/>
  </r>
  <r>
    <s v="Id1"/>
    <n v="1968"/>
    <s v="Oct"/>
    <n v="12"/>
    <x v="0"/>
    <n v="63770.43"/>
    <s v="tier - 1"/>
    <s v="tier - 3"/>
    <s v="R10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3">
  <r>
    <s v="Id2335"/>
    <n v="1992"/>
    <s v="Jul"/>
    <n v="9"/>
    <x v="0"/>
    <n v="563.84"/>
    <s v="tier - 2"/>
    <s v="tier - 3"/>
    <s v="R1013"/>
    <s v="R1013"/>
    <n v="1992"/>
    <s v="9/Jul/1992"/>
    <x v="0"/>
    <n v="563.84"/>
  </r>
  <r>
    <s v="Id2334"/>
    <n v="1992"/>
    <s v="Nov"/>
    <n v="30"/>
    <x v="0"/>
    <n v="570.62"/>
    <s v="tier - 2"/>
    <s v="tier - 1"/>
    <s v="R1013"/>
    <s v="R1013"/>
    <n v="1992"/>
    <s v="30/Nov/1992"/>
    <x v="1"/>
    <n v="570.62"/>
  </r>
  <r>
    <s v="Id2333"/>
    <n v="1993"/>
    <s v="Jun"/>
    <n v="30"/>
    <x v="0"/>
    <n v="600"/>
    <s v="tier - 2"/>
    <s v="tier - 1"/>
    <s v="R1013"/>
    <s v="R1013"/>
    <n v="1993"/>
    <s v="30/Jun/1993"/>
    <x v="1"/>
    <n v="600"/>
  </r>
  <r>
    <s v="Id2332"/>
    <n v="1992"/>
    <s v="Sep"/>
    <n v="13"/>
    <x v="0"/>
    <n v="604.54"/>
    <s v="tier - 3"/>
    <s v="tier - 3"/>
    <s v="R1013"/>
    <s v="R1013"/>
    <n v="1992"/>
    <s v="13/Sep/1992"/>
    <x v="0"/>
    <n v="604.54"/>
  </r>
  <r>
    <s v="Id2331"/>
    <n v="1998"/>
    <s v="Jul"/>
    <n v="27"/>
    <x v="0"/>
    <n v="637.26"/>
    <s v="tier - 3"/>
    <s v="tier - 3"/>
    <s v="R1013"/>
    <s v="R1013"/>
    <n v="1998"/>
    <s v="27/Jul/1998"/>
    <x v="2"/>
    <n v="637.26"/>
  </r>
  <r>
    <s v="Id2330"/>
    <n v="2001"/>
    <s v="Nov"/>
    <n v="20"/>
    <x v="0"/>
    <n v="646.14"/>
    <s v="tier - 3"/>
    <s v="tier - 3"/>
    <s v="R1012"/>
    <s v="R1012"/>
    <n v="2001"/>
    <s v="20/Nov/2001"/>
    <x v="3"/>
    <n v="646.14"/>
  </r>
  <r>
    <s v="Id2329"/>
    <n v="1993"/>
    <s v="Jun"/>
    <n v="1"/>
    <x v="0"/>
    <n v="650"/>
    <s v="tier - 3"/>
    <s v="tier - 3"/>
    <s v="R1013"/>
    <s v="R1013"/>
    <n v="1993"/>
    <s v="1/Jun/1993"/>
    <x v="1"/>
    <n v="650"/>
  </r>
  <r>
    <s v="Id2328"/>
    <n v="1995"/>
    <s v="Jul"/>
    <n v="4"/>
    <x v="0"/>
    <n v="650"/>
    <s v="tier - 3"/>
    <s v="tier - 3"/>
    <s v="R1013"/>
    <s v="R1013"/>
    <n v="1995"/>
    <s v="4/Jul/1995"/>
    <x v="4"/>
    <n v="650"/>
  </r>
  <r>
    <s v="Id2327"/>
    <n v="2002"/>
    <s v="Nov"/>
    <n v="29"/>
    <x v="0"/>
    <n v="668"/>
    <s v="tier - 3"/>
    <s v="tier - 2"/>
    <s v="R1012"/>
    <s v="R1012"/>
    <n v="2002"/>
    <s v="29/Nov/2002"/>
    <x v="5"/>
    <n v="668"/>
  </r>
  <r>
    <s v="Id2326"/>
    <n v="1997"/>
    <s v="Nov"/>
    <n v="9"/>
    <x v="0"/>
    <n v="670"/>
    <s v="tier - 3"/>
    <s v="tier - 3"/>
    <s v="R1013"/>
    <s v="R1013"/>
    <n v="1997"/>
    <s v="9/Nov/1997"/>
    <x v="6"/>
    <n v="670"/>
  </r>
  <r>
    <s v="Id2325"/>
    <n v="2001"/>
    <s v="Sep"/>
    <n v="12"/>
    <x v="0"/>
    <n v="687.54"/>
    <s v="tier - 3"/>
    <s v="tier - 2"/>
    <s v="R1013"/>
    <s v="R1013"/>
    <n v="2001"/>
    <s v="12/Sep/2001"/>
    <x v="3"/>
    <n v="687.54"/>
  </r>
  <r>
    <s v="Id2324"/>
    <n v="1999"/>
    <s v="Dec"/>
    <n v="26"/>
    <x v="0"/>
    <n v="700"/>
    <s v="tier - 2"/>
    <s v="tier - 3"/>
    <s v="R1013"/>
    <s v="R1013"/>
    <n v="1999"/>
    <s v="26/Dec/1999"/>
    <x v="7"/>
    <n v="700"/>
  </r>
  <r>
    <s v="Id2323"/>
    <n v="1999"/>
    <s v="Dec"/>
    <n v="14"/>
    <x v="0"/>
    <n v="722.99"/>
    <s v="tier - 3"/>
    <s v="tier - 1"/>
    <s v="R1013"/>
    <s v="R1013"/>
    <n v="1999"/>
    <s v="14/Dec/1999"/>
    <x v="7"/>
    <n v="722.99"/>
  </r>
  <r>
    <s v="Id2322"/>
    <n v="2002"/>
    <s v="Sep"/>
    <n v="19"/>
    <x v="0"/>
    <n v="750"/>
    <s v="tier - 3"/>
    <s v="tier - 1"/>
    <s v="R1012"/>
    <s v="R1012"/>
    <n v="2002"/>
    <s v="19/Sep/2002"/>
    <x v="8"/>
    <n v="750"/>
  </r>
  <r>
    <s v="Id2321"/>
    <n v="1993"/>
    <s v="Aug"/>
    <n v="9"/>
    <x v="0"/>
    <n v="760"/>
    <s v="tier - 3"/>
    <s v="tier - 1"/>
    <s v="R1013"/>
    <s v="R1013"/>
    <n v="1993"/>
    <s v="9/Aug/1993"/>
    <x v="1"/>
    <n v="760"/>
  </r>
  <r>
    <s v="Id2320"/>
    <n v="1996"/>
    <s v="Oct"/>
    <n v="22"/>
    <x v="0"/>
    <n v="760"/>
    <s v="tier - 3"/>
    <s v="tier - 3"/>
    <s v="R1013"/>
    <s v="R1013"/>
    <n v="1996"/>
    <s v="22/Oct/1996"/>
    <x v="9"/>
    <n v="760"/>
  </r>
  <r>
    <s v="Id2319"/>
    <n v="1993"/>
    <s v="Jun"/>
    <n v="28"/>
    <x v="0"/>
    <n v="770"/>
    <s v="tier - 3"/>
    <s v="tier - 3"/>
    <s v="R1013"/>
    <s v="R1013"/>
    <n v="1993"/>
    <s v="28/Jun/1993"/>
    <x v="1"/>
    <n v="770"/>
  </r>
  <r>
    <s v="Id2318"/>
    <n v="1996"/>
    <s v="Sep"/>
    <n v="18"/>
    <x v="0"/>
    <n v="770.38"/>
    <s v="tier - 3"/>
    <s v="tier - 2"/>
    <s v="R1012"/>
    <s v="R1012"/>
    <n v="1996"/>
    <s v="18/Sep/1996"/>
    <x v="9"/>
    <n v="770.38"/>
  </r>
  <r>
    <s v="Id2317"/>
    <n v="1995"/>
    <s v="Dec"/>
    <n v="7"/>
    <x v="0"/>
    <n v="773.54"/>
    <s v="tier - 3"/>
    <s v="tier - 2"/>
    <s v="R1013"/>
    <s v="R1013"/>
    <n v="1995"/>
    <s v="7/Dec/1995"/>
    <x v="9"/>
    <n v="773.54"/>
  </r>
  <r>
    <s v="Id2316"/>
    <n v="2004"/>
    <s v="Oct"/>
    <n v="7"/>
    <x v="0"/>
    <n v="830.52"/>
    <s v="tier - 3"/>
    <s v="tier - 2"/>
    <s v="R1011"/>
    <s v="R1011"/>
    <n v="2004"/>
    <s v="7/Oct/2004"/>
    <x v="10"/>
    <n v="830.52"/>
  </r>
  <r>
    <s v="Id2315"/>
    <n v="2000"/>
    <s v="Nov"/>
    <n v="18"/>
    <x v="0"/>
    <n v="865.41"/>
    <s v="tier - 3"/>
    <s v="tier - 1"/>
    <s v="R1013"/>
    <s v="R1013"/>
    <n v="2000"/>
    <s v="18/Nov/2000"/>
    <x v="7"/>
    <n v="865.41"/>
  </r>
  <r>
    <s v="Id2314"/>
    <n v="1993"/>
    <s v="Nov"/>
    <n v="27"/>
    <x v="0"/>
    <n v="896.21"/>
    <s v="tier - 3"/>
    <s v="tier - 1"/>
    <s v="R1013"/>
    <s v="R1013"/>
    <n v="1993"/>
    <s v="27/Nov/1993"/>
    <x v="11"/>
    <n v="896.21"/>
  </r>
  <r>
    <s v="Id2313"/>
    <n v="1994"/>
    <s v="Oct"/>
    <n v="30"/>
    <x v="0"/>
    <n v="915.07"/>
    <s v="tier - 3"/>
    <s v="tier - 1"/>
    <s v="R1013"/>
    <s v="R1013"/>
    <n v="1994"/>
    <s v="30/Oct/1994"/>
    <x v="11"/>
    <n v="915.07"/>
  </r>
  <r>
    <s v="Id2312"/>
    <n v="1995"/>
    <s v="Oct"/>
    <n v="28"/>
    <x v="0"/>
    <n v="928.59"/>
    <s v="tier - 3"/>
    <s v="tier - 1"/>
    <s v="R1013"/>
    <s v="R1013"/>
    <n v="1995"/>
    <s v="28/Oct/1995"/>
    <x v="4"/>
    <n v="928.59"/>
  </r>
  <r>
    <s v="Id2311"/>
    <n v="2001"/>
    <s v="Aug"/>
    <n v="19"/>
    <x v="0"/>
    <n v="964.71"/>
    <s v="tier - 3"/>
    <s v="tier - 2"/>
    <s v="R1013"/>
    <s v="R1013"/>
    <n v="2001"/>
    <s v="19/Aug/2001"/>
    <x v="3"/>
    <n v="964.71"/>
  </r>
  <r>
    <s v="Id2310"/>
    <n v="1994"/>
    <s v="Nov"/>
    <n v="22"/>
    <x v="0"/>
    <n v="1006.65"/>
    <s v="tier - 3"/>
    <s v="tier - 2"/>
    <s v="R1013"/>
    <s v="R1013"/>
    <n v="1994"/>
    <s v="22/Nov/1994"/>
    <x v="4"/>
    <n v="1006.65"/>
  </r>
  <r>
    <s v="Id2309"/>
    <n v="2000"/>
    <s v="Oct"/>
    <n v="9"/>
    <x v="0"/>
    <n v="1012"/>
    <s v="tier - 3"/>
    <s v="tier - 2"/>
    <s v="R1013"/>
    <s v="R1013"/>
    <n v="2000"/>
    <s v="9/Oct/2000"/>
    <x v="7"/>
    <n v="1012"/>
  </r>
  <r>
    <s v="Id2308"/>
    <n v="1999"/>
    <s v="Aug"/>
    <n v="5"/>
    <x v="0"/>
    <n v="1019"/>
    <s v="tier - 3"/>
    <s v="tier - 2"/>
    <s v="R1013"/>
    <s v="R1013"/>
    <n v="1999"/>
    <s v="5/Aug/1999"/>
    <x v="12"/>
    <n v="1019"/>
  </r>
  <r>
    <s v="Id2307"/>
    <n v="1995"/>
    <s v="Oct"/>
    <n v="5"/>
    <x v="0"/>
    <n v="1033.74"/>
    <s v="tier - 3"/>
    <s v="tier - 1"/>
    <s v="R1013"/>
    <s v="R1013"/>
    <n v="1995"/>
    <s v="5/Oct/1995"/>
    <x v="4"/>
    <n v="1033.74"/>
  </r>
  <r>
    <s v="Id2306"/>
    <n v="1994"/>
    <s v="Nov"/>
    <n v="17"/>
    <x v="0"/>
    <n v="1044"/>
    <s v="tier - 3"/>
    <s v="tier - 2"/>
    <s v="R1013"/>
    <s v="R1013"/>
    <n v="1994"/>
    <s v="17/Nov/1994"/>
    <x v="11"/>
    <n v="1044"/>
  </r>
  <r>
    <s v="Id2305"/>
    <n v="2002"/>
    <s v="Jul"/>
    <n v="20"/>
    <x v="0"/>
    <n v="1047"/>
    <s v="tier - 3"/>
    <s v="tier - 1"/>
    <s v="R1013"/>
    <s v="R1013"/>
    <n v="2002"/>
    <s v="20/Jul/2002"/>
    <x v="8"/>
    <n v="1047"/>
  </r>
  <r>
    <s v="Id2304"/>
    <n v="2002"/>
    <s v="Jul"/>
    <n v="1"/>
    <x v="0"/>
    <n v="1049"/>
    <s v="tier - 3"/>
    <s v="tier - 2"/>
    <s v="R1012"/>
    <s v="R1012"/>
    <n v="2002"/>
    <s v="1/Jul/2002"/>
    <x v="8"/>
    <n v="1049"/>
  </r>
  <r>
    <s v="Id2303"/>
    <n v="1995"/>
    <s v="Jun"/>
    <n v="1"/>
    <x v="0"/>
    <n v="1056"/>
    <s v="tier - 3"/>
    <s v="tier - 2"/>
    <s v="R1013"/>
    <s v="R1013"/>
    <n v="1995"/>
    <s v="1/Jun/1995"/>
    <x v="4"/>
    <n v="1056"/>
  </r>
  <r>
    <s v="Id2302"/>
    <n v="1993"/>
    <s v="Sep"/>
    <n v="28"/>
    <x v="0"/>
    <n v="1068"/>
    <s v="tier - 3"/>
    <s v="tier - 1"/>
    <s v="R1013"/>
    <s v="R1013"/>
    <n v="1993"/>
    <s v="28/Sep/1993"/>
    <x v="1"/>
    <n v="1068"/>
  </r>
  <r>
    <s v="Id2301"/>
    <n v="2004"/>
    <s v="Aug"/>
    <n v="24"/>
    <x v="0"/>
    <n v="1070"/>
    <s v="tier - 3"/>
    <s v="tier - 3"/>
    <s v="R1013"/>
    <s v="R1013"/>
    <n v="2004"/>
    <s v="24/Aug/2004"/>
    <x v="10"/>
    <n v="1070"/>
  </r>
  <r>
    <s v="Id2300"/>
    <n v="1997"/>
    <s v="Aug"/>
    <n v="13"/>
    <x v="0"/>
    <n v="1071"/>
    <s v="tier - 3"/>
    <s v="tier - 3"/>
    <s v="R1013"/>
    <s v="R1013"/>
    <n v="1997"/>
    <s v="13/Aug/1997"/>
    <x v="6"/>
    <n v="1071"/>
  </r>
  <r>
    <s v="Id2299"/>
    <n v="1998"/>
    <s v="Dec"/>
    <n v="26"/>
    <x v="0"/>
    <n v="1082"/>
    <s v="tier - 3"/>
    <s v="tier - 2"/>
    <s v="R1013"/>
    <s v="R1013"/>
    <n v="1998"/>
    <s v="26/Dec/1998"/>
    <x v="12"/>
    <n v="1082"/>
  </r>
  <r>
    <s v="Id2298"/>
    <n v="2002"/>
    <s v="Aug"/>
    <n v="13"/>
    <x v="0"/>
    <n v="1086"/>
    <s v="tier - 3"/>
    <s v="tier - 3"/>
    <s v="R1013"/>
    <s v="R1013"/>
    <n v="2002"/>
    <s v="13/Aug/2002"/>
    <x v="8"/>
    <n v="1086"/>
  </r>
  <r>
    <s v="Id2297"/>
    <n v="2004"/>
    <s v="Nov"/>
    <n v="12"/>
    <x v="0"/>
    <n v="1121.8699999999999"/>
    <s v="tier - 3"/>
    <s v="tier - 1"/>
    <s v="R1013"/>
    <s v="R1013"/>
    <n v="2004"/>
    <s v="12/Nov/2004"/>
    <x v="10"/>
    <n v="1121.8699999999999"/>
  </r>
  <r>
    <s v="Id2296"/>
    <n v="2004"/>
    <s v="Jun"/>
    <n v="14"/>
    <x v="0"/>
    <n v="1131.51"/>
    <s v="tier - 3"/>
    <s v="tier - 1"/>
    <s v="R1013"/>
    <s v="R1013"/>
    <n v="2004"/>
    <s v="14/Jun/2004"/>
    <x v="10"/>
    <n v="1131.51"/>
  </r>
  <r>
    <s v="Id2295"/>
    <n v="2002"/>
    <s v="Jul"/>
    <n v="19"/>
    <x v="0"/>
    <n v="1132"/>
    <s v="tier - 3"/>
    <s v="tier - 1"/>
    <s v="R1013"/>
    <s v="R1013"/>
    <n v="2002"/>
    <s v="19/Jul/2002"/>
    <x v="8"/>
    <n v="1132"/>
  </r>
  <r>
    <s v="Id2294"/>
    <n v="2004"/>
    <s v="Oct"/>
    <n v="6"/>
    <x v="0"/>
    <n v="1135"/>
    <s v="tier - 3"/>
    <s v="tier - 3"/>
    <s v="R1013"/>
    <s v="R1013"/>
    <n v="2004"/>
    <s v="6/Oct/2004"/>
    <x v="10"/>
    <n v="1135"/>
  </r>
  <r>
    <s v="Id2293"/>
    <n v="2004"/>
    <s v="Jun"/>
    <n v="11"/>
    <x v="0"/>
    <n v="1135.94"/>
    <s v="tier - 3"/>
    <s v="tier - 3"/>
    <s v="R1013"/>
    <s v="R1013"/>
    <n v="2004"/>
    <s v="11/Jun/2004"/>
    <x v="10"/>
    <n v="1135.94"/>
  </r>
  <r>
    <s v="Id2292"/>
    <n v="2004"/>
    <s v="Nov"/>
    <n v="28"/>
    <x v="0"/>
    <n v="1136.4000000000001"/>
    <s v="tier - 3"/>
    <s v="tier - 3"/>
    <s v="R1013"/>
    <s v="R1013"/>
    <n v="2004"/>
    <s v="28/Nov/2004"/>
    <x v="13"/>
    <n v="1136.4000000000001"/>
  </r>
  <r>
    <s v="Id2291"/>
    <n v="2002"/>
    <s v="Aug"/>
    <n v="11"/>
    <x v="0"/>
    <n v="1137"/>
    <s v="tier - 3"/>
    <s v="tier - 1"/>
    <s v="R1013"/>
    <s v="R1013"/>
    <n v="2002"/>
    <s v="11/Aug/2002"/>
    <x v="8"/>
    <n v="1137"/>
  </r>
  <r>
    <s v="NULL"/>
    <n v="2004"/>
    <s v="Nov"/>
    <n v="6"/>
    <x v="0"/>
    <n v="1137.01"/>
    <s v="tier - 3"/>
    <s v="tier - 1"/>
    <s v="R1013"/>
    <s v="R1013"/>
    <n v="2004"/>
    <s v="6/Nov/2004"/>
    <x v="10"/>
    <n v="1137.01"/>
  </r>
  <r>
    <s v="Id2290"/>
    <n v="2004"/>
    <s v="Oct"/>
    <n v="15"/>
    <x v="0"/>
    <n v="1137.01"/>
    <s v="tier - 3"/>
    <s v="tier - 1"/>
    <s v="R1013"/>
    <s v="R1013"/>
    <n v="2004"/>
    <s v="15/Oct/2004"/>
    <x v="10"/>
    <n v="1137.01"/>
  </r>
  <r>
    <s v="Id2289"/>
    <n v="2004"/>
    <s v="Nov"/>
    <n v="27"/>
    <x v="0"/>
    <n v="1137.47"/>
    <s v="tier - 3"/>
    <s v="tier - 2"/>
    <s v="R1013"/>
    <s v="R1013"/>
    <n v="2004"/>
    <s v="27/Nov/2004"/>
    <x v="13"/>
    <n v="1137.47"/>
  </r>
  <r>
    <s v="Id2288"/>
    <n v="2001"/>
    <s v="Oct"/>
    <n v="25"/>
    <x v="0"/>
    <n v="1141"/>
    <s v="tier - 3"/>
    <s v="tier - 1"/>
    <s v="R1013"/>
    <s v="R1013"/>
    <n v="2001"/>
    <s v="25/Oct/2001"/>
    <x v="3"/>
    <n v="1141"/>
  </r>
  <r>
    <s v="Id2287"/>
    <n v="2004"/>
    <s v="Sep"/>
    <n v="12"/>
    <x v="0"/>
    <n v="1141.45"/>
    <s v="tier - 3"/>
    <s v="tier - 3"/>
    <s v="R1013"/>
    <s v="R1013"/>
    <n v="2004"/>
    <s v="12/Sep/2004"/>
    <x v="10"/>
    <n v="1141.45"/>
  </r>
  <r>
    <s v="Id2286"/>
    <n v="2002"/>
    <s v="Oct"/>
    <n v="1"/>
    <x v="0"/>
    <n v="1142"/>
    <s v="tier - 3"/>
    <s v="tier - 2"/>
    <s v="R1011"/>
    <s v="R1011"/>
    <n v="2002"/>
    <s v="1/Oct/2002"/>
    <x v="8"/>
    <n v="1142"/>
  </r>
  <r>
    <s v="Id2285"/>
    <n v="2004"/>
    <s v="Jun"/>
    <n v="10"/>
    <x v="0"/>
    <n v="1146.8"/>
    <s v="tier - 2"/>
    <s v="tier - 2"/>
    <s v="R1013"/>
    <s v="R1013"/>
    <n v="2004"/>
    <s v="10/Jun/2004"/>
    <x v="10"/>
    <n v="1146.8"/>
  </r>
  <r>
    <s v="Id2284"/>
    <n v="2003"/>
    <s v="Jun"/>
    <n v="12"/>
    <x v="0"/>
    <n v="1149"/>
    <s v="tier - 2"/>
    <s v="tier - 1"/>
    <s v="R1012"/>
    <s v="R1012"/>
    <n v="2003"/>
    <s v="12/Jun/2003"/>
    <x v="5"/>
    <n v="1149"/>
  </r>
  <r>
    <s v="Id2283"/>
    <n v="2004"/>
    <s v="Jul"/>
    <n v="18"/>
    <x v="0"/>
    <n v="1149.4000000000001"/>
    <s v="tier - 2"/>
    <s v="tier - 2"/>
    <s v="R1013"/>
    <s v="R1013"/>
    <n v="2004"/>
    <s v="18/Jul/2004"/>
    <x v="10"/>
    <n v="1149.4000000000001"/>
  </r>
  <r>
    <s v="Id2282"/>
    <n v="1994"/>
    <s v="Jul"/>
    <n v="26"/>
    <x v="0"/>
    <n v="1158.32"/>
    <s v="tier - 2"/>
    <s v="tier - 1"/>
    <s v="R1013"/>
    <s v="R1013"/>
    <n v="1994"/>
    <s v="26/Jul/1994"/>
    <x v="11"/>
    <n v="1158.32"/>
  </r>
  <r>
    <s v="Id2281"/>
    <n v="2004"/>
    <s v="Nov"/>
    <n v="11"/>
    <x v="0"/>
    <n v="1163.46"/>
    <s v="tier - 2"/>
    <s v="tier - 3"/>
    <s v="R1013"/>
    <s v="R1013"/>
    <n v="2004"/>
    <s v="11/Nov/2004"/>
    <x v="10"/>
    <n v="1163.46"/>
  </r>
  <r>
    <s v="Id2280"/>
    <n v="2002"/>
    <s v="Jun"/>
    <n v="11"/>
    <x v="0"/>
    <n v="1165"/>
    <s v="tier - 2"/>
    <s v="tier - 3"/>
    <s v="R1012"/>
    <s v="R1012"/>
    <n v="2002"/>
    <s v="11/Jun/2002"/>
    <x v="8"/>
    <n v="1165"/>
  </r>
  <r>
    <s v="Id2279"/>
    <n v="2001"/>
    <s v="Nov"/>
    <n v="12"/>
    <x v="0"/>
    <n v="1167"/>
    <s v="tier - 2"/>
    <s v="tier - 1"/>
    <s v="R1013"/>
    <s v="R1013"/>
    <n v="2001"/>
    <s v="12/Nov/2001"/>
    <x v="3"/>
    <n v="1167"/>
  </r>
  <r>
    <s v="Id2278"/>
    <n v="1996"/>
    <s v="Aug"/>
    <n v="11"/>
    <x v="0"/>
    <n v="1178"/>
    <s v="tier - 2"/>
    <s v="tier - 3"/>
    <s v="R1013"/>
    <s v="R1013"/>
    <n v="1996"/>
    <s v="11/Aug/1996"/>
    <x v="9"/>
    <n v="1178"/>
  </r>
  <r>
    <s v="Id2277"/>
    <n v="1997"/>
    <s v="Jun"/>
    <n v="28"/>
    <x v="0"/>
    <n v="1178.07"/>
    <s v="tier - 2"/>
    <s v="tier - 2"/>
    <s v="R1013"/>
    <s v="R1013"/>
    <n v="1997"/>
    <s v="28/Jun/1997"/>
    <x v="6"/>
    <n v="1178.07"/>
  </r>
  <r>
    <s v="Id2276"/>
    <n v="2002"/>
    <s v="Aug"/>
    <n v="26"/>
    <x v="0"/>
    <n v="1191"/>
    <s v="tier - 2"/>
    <s v="tier - 1"/>
    <s v="R1013"/>
    <s v="R1013"/>
    <n v="2002"/>
    <s v="26/Aug/2002"/>
    <x v="8"/>
    <n v="1191"/>
  </r>
  <r>
    <s v="Id2275"/>
    <n v="1999"/>
    <s v="Jun"/>
    <n v="28"/>
    <x v="0"/>
    <n v="1200"/>
    <s v="tier - 2"/>
    <s v="tier - 3"/>
    <s v="R1012"/>
    <s v="R1012"/>
    <n v="1999"/>
    <s v="28/Jun/1999"/>
    <x v="12"/>
    <n v="1200"/>
  </r>
  <r>
    <s v="Id2274"/>
    <n v="1992"/>
    <s v="Oct"/>
    <n v="6"/>
    <x v="0"/>
    <n v="1200.55"/>
    <s v="tier - 2"/>
    <s v="tier - 3"/>
    <s v="R1013"/>
    <s v="R1013"/>
    <n v="1992"/>
    <s v="6/Oct/1992"/>
    <x v="0"/>
    <n v="1200.55"/>
  </r>
  <r>
    <s v="Id2273"/>
    <n v="2004"/>
    <s v="Jun"/>
    <n v="2"/>
    <x v="0"/>
    <n v="1210"/>
    <s v="tier - 2"/>
    <s v="tier - 1"/>
    <s v="R1013"/>
    <s v="R1013"/>
    <n v="2004"/>
    <s v="2/Jun/2004"/>
    <x v="10"/>
    <n v="1210"/>
  </r>
  <r>
    <s v="Id2272"/>
    <n v="1996"/>
    <s v="Nov"/>
    <n v="4"/>
    <x v="0"/>
    <n v="1220"/>
    <s v="tier - 2"/>
    <s v="tier - 3"/>
    <s v="R1012"/>
    <s v="R1012"/>
    <n v="1996"/>
    <s v="4/Nov/1996"/>
    <x v="9"/>
    <n v="1220"/>
  </r>
  <r>
    <s v="Id2271"/>
    <n v="2004"/>
    <s v="Jul"/>
    <n v="9"/>
    <x v="0"/>
    <n v="1224"/>
    <s v="tier - 2"/>
    <s v="tier - 1"/>
    <s v="R1013"/>
    <s v="R1013"/>
    <n v="2004"/>
    <s v="9/Jul/2004"/>
    <x v="10"/>
    <n v="1224"/>
  </r>
  <r>
    <s v="Id2270"/>
    <n v="2004"/>
    <s v="Oct"/>
    <n v="16"/>
    <x v="0"/>
    <n v="1228"/>
    <s v="tier - 2"/>
    <s v="tier - 1"/>
    <s v="R1012"/>
    <s v="R1012"/>
    <n v="2004"/>
    <s v="16/Oct/2004"/>
    <x v="10"/>
    <n v="1228"/>
  </r>
  <r>
    <s v="Id2269"/>
    <n v="1998"/>
    <s v="Jul"/>
    <n v="13"/>
    <x v="0"/>
    <n v="1234"/>
    <s v="tier - 2"/>
    <s v="tier - 1"/>
    <s v="R1013"/>
    <s v="R1013"/>
    <n v="1998"/>
    <s v="13/Jul/1998"/>
    <x v="2"/>
    <n v="1234"/>
  </r>
  <r>
    <s v="Id2268"/>
    <n v="2002"/>
    <s v="Dec"/>
    <n v="12"/>
    <x v="0"/>
    <n v="1237"/>
    <s v="tier - 2"/>
    <s v="tier - 2"/>
    <s v="R1013"/>
    <s v="R1013"/>
    <n v="2002"/>
    <s v="12/Dec/2002"/>
    <x v="5"/>
    <n v="1237"/>
  </r>
  <r>
    <s v="Id2267"/>
    <n v="1998"/>
    <s v="Oct"/>
    <n v="11"/>
    <x v="0"/>
    <n v="1240"/>
    <s v="tier - 2"/>
    <s v="tier - 1"/>
    <s v="R1012"/>
    <s v="R1012"/>
    <n v="1998"/>
    <s v="11/Oct/1998"/>
    <x v="2"/>
    <n v="1240"/>
  </r>
  <r>
    <s v="Id2266"/>
    <n v="2002"/>
    <s v="Jul"/>
    <n v="1"/>
    <x v="0"/>
    <n v="1241"/>
    <s v="tier - 2"/>
    <s v="tier - 2"/>
    <s v="R1013"/>
    <s v="R1013"/>
    <n v="2002"/>
    <s v="1/Jul/2002"/>
    <x v="8"/>
    <n v="1241"/>
  </r>
  <r>
    <s v="Id2265"/>
    <n v="2003"/>
    <s v="Aug"/>
    <n v="2"/>
    <x v="0"/>
    <n v="1241.57"/>
    <s v="tier - 2"/>
    <s v="tier - 2"/>
    <s v="R1011"/>
    <s v="R1011"/>
    <n v="2003"/>
    <s v="2/Aug/2003"/>
    <x v="5"/>
    <n v="1241.57"/>
  </r>
  <r>
    <s v="Id2264"/>
    <n v="2003"/>
    <s v="Sep"/>
    <n v="15"/>
    <x v="0"/>
    <n v="1242.26"/>
    <s v="tier - 2"/>
    <s v="tier - 1"/>
    <s v="R1011"/>
    <s v="R1011"/>
    <n v="2003"/>
    <s v="15/Sep/2003"/>
    <x v="5"/>
    <n v="1242.26"/>
  </r>
  <r>
    <s v="Id2263"/>
    <n v="2003"/>
    <s v="Sep"/>
    <n v="8"/>
    <x v="0"/>
    <n v="1242.82"/>
    <s v="tier - 2"/>
    <s v="tier - 1"/>
    <s v="R1011"/>
    <s v="R1011"/>
    <n v="2003"/>
    <s v="8/Sep/2003"/>
    <x v="5"/>
    <n v="1242.82"/>
  </r>
  <r>
    <s v="Id2262"/>
    <n v="2003"/>
    <s v="Sep"/>
    <n v="15"/>
    <x v="0"/>
    <n v="1252.4100000000001"/>
    <s v="tier - 2"/>
    <s v="tier - 3"/>
    <s v="R1011"/>
    <s v="R1011"/>
    <n v="2003"/>
    <s v="15/Sep/2003"/>
    <x v="5"/>
    <n v="1252.4100000000001"/>
  </r>
  <r>
    <s v="Id2261"/>
    <n v="1997"/>
    <s v="Nov"/>
    <n v="4"/>
    <x v="0"/>
    <n v="1253"/>
    <s v="tier - 2"/>
    <s v="tier - 2"/>
    <s v="R1013"/>
    <s v="R1013"/>
    <n v="1997"/>
    <s v="4/Nov/1997"/>
    <x v="6"/>
    <n v="1253"/>
  </r>
  <r>
    <s v="Id2260"/>
    <n v="2003"/>
    <s v="Dec"/>
    <n v="10"/>
    <x v="0"/>
    <n v="1253.94"/>
    <s v="tier - 2"/>
    <s v="tier - 2"/>
    <s v="R1011"/>
    <s v="R1011"/>
    <n v="2003"/>
    <s v="10/Dec/2003"/>
    <x v="10"/>
    <n v="1253.94"/>
  </r>
  <r>
    <s v="Id2259"/>
    <n v="2003"/>
    <s v="Oct"/>
    <n v="13"/>
    <x v="0"/>
    <n v="1256.3"/>
    <s v="tier - 2"/>
    <s v="tier - 3"/>
    <s v="R1011"/>
    <s v="R1011"/>
    <n v="2003"/>
    <s v="13/Oct/2003"/>
    <x v="5"/>
    <n v="1256.3"/>
  </r>
  <r>
    <s v="Id2258"/>
    <n v="2003"/>
    <s v="Oct"/>
    <n v="30"/>
    <x v="0"/>
    <n v="1261.44"/>
    <s v="tier - 2"/>
    <s v="tier - 3"/>
    <s v="R1011"/>
    <s v="R1011"/>
    <n v="2003"/>
    <s v="30/Oct/2003"/>
    <x v="5"/>
    <n v="1261.44"/>
  </r>
  <r>
    <s v="Id2257"/>
    <n v="2003"/>
    <s v="Aug"/>
    <n v="15"/>
    <x v="0"/>
    <n v="1261.8599999999999"/>
    <s v="tier - 2"/>
    <s v="tier - 3"/>
    <s v="R1011"/>
    <s v="R1011"/>
    <n v="2003"/>
    <s v="15/Aug/2003"/>
    <x v="5"/>
    <n v="1261.8599999999999"/>
  </r>
  <r>
    <s v="Id2256"/>
    <n v="2003"/>
    <s v="Nov"/>
    <n v="21"/>
    <x v="0"/>
    <n v="1263.25"/>
    <s v="tier - 2"/>
    <s v="tier - 3"/>
    <s v="R1011"/>
    <s v="R1011"/>
    <n v="2003"/>
    <s v="21/Nov/2003"/>
    <x v="5"/>
    <n v="1263.25"/>
  </r>
  <r>
    <s v="Id2255"/>
    <n v="2002"/>
    <s v="Dec"/>
    <n v="4"/>
    <x v="0"/>
    <n v="1267"/>
    <s v="tier - 2"/>
    <s v="tier - 1"/>
    <s v="R1013"/>
    <s v="R1013"/>
    <n v="2002"/>
    <s v="4/Dec/2002"/>
    <x v="5"/>
    <n v="1267"/>
  </r>
  <r>
    <s v="Id2254"/>
    <n v="1997"/>
    <s v="Oct"/>
    <n v="26"/>
    <x v="0"/>
    <n v="1276"/>
    <s v="tier - 2"/>
    <s v="tier - 2"/>
    <s v="R1012"/>
    <s v="R1012"/>
    <n v="1997"/>
    <s v="26/Oct/1997"/>
    <x v="6"/>
    <n v="1276"/>
  </r>
  <r>
    <s v="Id2253"/>
    <n v="2004"/>
    <s v="Sep"/>
    <n v="30"/>
    <x v="0"/>
    <n v="1283"/>
    <s v="tier - 2"/>
    <s v="tier - 1"/>
    <s v="R1013"/>
    <s v="R1013"/>
    <n v="2004"/>
    <s v="30/Sep/2004"/>
    <x v="10"/>
    <n v="1283"/>
  </r>
  <r>
    <s v="Id2252"/>
    <n v="2004"/>
    <s v="Jul"/>
    <n v="28"/>
    <x v="0"/>
    <n v="1285"/>
    <s v="tier - 2"/>
    <s v="tier - 3"/>
    <s v="R1013"/>
    <s v="R1013"/>
    <n v="2004"/>
    <s v="28/Jul/2004"/>
    <x v="10"/>
    <n v="1285"/>
  </r>
  <r>
    <s v="Id2251"/>
    <n v="2000"/>
    <s v="Jun"/>
    <n v="26"/>
    <x v="0"/>
    <n v="1286"/>
    <s v="tier - 2"/>
    <s v="tier - 2"/>
    <s v="R1013"/>
    <s v="R1013"/>
    <n v="2000"/>
    <s v="26/Jun/2000"/>
    <x v="7"/>
    <n v="1286"/>
  </r>
  <r>
    <s v="Id2250"/>
    <n v="1998"/>
    <s v="Jun"/>
    <n v="4"/>
    <x v="0"/>
    <n v="1290.93"/>
    <s v="tier - 2"/>
    <s v="tier - 2"/>
    <s v="R1013"/>
    <s v="R1013"/>
    <n v="1998"/>
    <s v="4/Jun/1998"/>
    <x v="2"/>
    <n v="1290.93"/>
  </r>
  <r>
    <s v="Id2249"/>
    <n v="2001"/>
    <s v="Nov"/>
    <n v="29"/>
    <x v="0"/>
    <n v="1293"/>
    <s v="tier - 2"/>
    <s v="tier - 3"/>
    <s v="R1012"/>
    <s v="R1012"/>
    <n v="2001"/>
    <s v="29/Nov/2001"/>
    <x v="8"/>
    <n v="1293"/>
  </r>
  <r>
    <s v="Id2248"/>
    <n v="2002"/>
    <s v="Dec"/>
    <n v="10"/>
    <x v="0"/>
    <n v="1304"/>
    <s v="tier - 2"/>
    <s v="tier - 2"/>
    <s v="R1012"/>
    <s v="R1012"/>
    <n v="2002"/>
    <s v="10/Dec/2002"/>
    <x v="5"/>
    <n v="1304"/>
  </r>
  <r>
    <s v="Id2247"/>
    <n v="1999"/>
    <s v="Dec"/>
    <n v="2"/>
    <x v="0"/>
    <n v="1304"/>
    <s v="tier - 2"/>
    <s v="tier - 2"/>
    <s v="R1013"/>
    <s v="R1013"/>
    <n v="1999"/>
    <s v="2/Dec/1999"/>
    <x v="7"/>
    <n v="1304"/>
  </r>
  <r>
    <s v="Id2246"/>
    <n v="2002"/>
    <s v="Oct"/>
    <n v="13"/>
    <x v="0"/>
    <n v="1315"/>
    <s v="tier - 2"/>
    <s v="tier - 2"/>
    <s v="R1013"/>
    <s v="R1013"/>
    <n v="2002"/>
    <s v="13/Oct/2002"/>
    <x v="8"/>
    <n v="1315"/>
  </r>
  <r>
    <s v="Id2245"/>
    <n v="1999"/>
    <s v="Oct"/>
    <n v="14"/>
    <x v="0"/>
    <n v="1329.17"/>
    <s v="tier - 2"/>
    <s v="tier - 3"/>
    <s v="R1013"/>
    <s v="R1013"/>
    <n v="1999"/>
    <s v="14/Oct/1999"/>
    <x v="12"/>
    <n v="1329.17"/>
  </r>
  <r>
    <s v="Id2244"/>
    <n v="1998"/>
    <s v="Jul"/>
    <n v="12"/>
    <x v="0"/>
    <n v="1332.61"/>
    <s v="tier - 2"/>
    <s v="tier - 3"/>
    <s v="R1013"/>
    <s v="R1013"/>
    <n v="1998"/>
    <s v="12/Jul/1998"/>
    <x v="2"/>
    <n v="1332.61"/>
  </r>
  <r>
    <s v="Id2243"/>
    <n v="1995"/>
    <s v="Jul"/>
    <n v="30"/>
    <x v="0"/>
    <n v="1338"/>
    <s v="tier - 2"/>
    <s v="tier - 3"/>
    <s v="R1012"/>
    <s v="R1012"/>
    <n v="1995"/>
    <s v="30/Jul/1995"/>
    <x v="4"/>
    <n v="1338"/>
  </r>
  <r>
    <s v="Id2242"/>
    <n v="1997"/>
    <s v="Nov"/>
    <n v="7"/>
    <x v="0"/>
    <n v="1341.16"/>
    <s v="tier - 2"/>
    <s v="tier - 2"/>
    <s v="R1012"/>
    <s v="R1012"/>
    <n v="1997"/>
    <s v="7/Nov/1997"/>
    <x v="6"/>
    <n v="1341.16"/>
  </r>
  <r>
    <s v="Id2241"/>
    <n v="1998"/>
    <s v="Dec"/>
    <n v="3"/>
    <x v="0"/>
    <n v="1359"/>
    <s v="tier - 2"/>
    <s v="tier - 1"/>
    <s v="R1013"/>
    <s v="R1013"/>
    <n v="1998"/>
    <s v="3/Dec/1998"/>
    <x v="12"/>
    <n v="1359"/>
  </r>
  <r>
    <s v="Id2240"/>
    <n v="2002"/>
    <s v="Aug"/>
    <n v="15"/>
    <x v="0"/>
    <n v="1382"/>
    <s v="tier - 2"/>
    <s v="tier - 1"/>
    <s v="R1013"/>
    <s v="R1013"/>
    <n v="2002"/>
    <s v="15/Aug/2002"/>
    <x v="8"/>
    <n v="1382"/>
  </r>
  <r>
    <s v="Id2239"/>
    <n v="1999"/>
    <s v="Jul"/>
    <n v="6"/>
    <x v="0"/>
    <n v="1389"/>
    <s v="tier - 2"/>
    <s v="tier - 2"/>
    <s v="R1013"/>
    <s v="R1013"/>
    <n v="1999"/>
    <s v="6/Jul/1999"/>
    <x v="12"/>
    <n v="1389"/>
  </r>
  <r>
    <s v="Id2238"/>
    <n v="2002"/>
    <s v="Nov"/>
    <n v="14"/>
    <x v="0"/>
    <n v="1390"/>
    <s v="tier - 2"/>
    <s v="tier - 2"/>
    <s v="R1013"/>
    <s v="R1013"/>
    <n v="2002"/>
    <s v="14/Nov/2002"/>
    <x v="8"/>
    <n v="1390"/>
  </r>
  <r>
    <s v="Id2237"/>
    <n v="2002"/>
    <s v="Dec"/>
    <n v="22"/>
    <x v="0"/>
    <n v="1391.53"/>
    <s v="tier - 2"/>
    <s v="tier - 1"/>
    <s v="R1013"/>
    <s v="R1013"/>
    <n v="2002"/>
    <s v="22/Dec/2002"/>
    <x v="5"/>
    <n v="1391.53"/>
  </r>
  <r>
    <s v="Id2236"/>
    <n v="1998"/>
    <s v="Sep"/>
    <n v="5"/>
    <x v="0"/>
    <n v="1400.44"/>
    <s v="tier - 2"/>
    <s v="tier - 2"/>
    <s v="R1013"/>
    <s v="R1013"/>
    <n v="1998"/>
    <s v="5/Sep/1998"/>
    <x v="2"/>
    <n v="1400.44"/>
  </r>
  <r>
    <s v="Id2235"/>
    <n v="1997"/>
    <s v="Oct"/>
    <n v="27"/>
    <x v="0"/>
    <n v="1402"/>
    <s v="tier - 2"/>
    <s v="tier - 3"/>
    <s v="R1011"/>
    <s v="R1011"/>
    <n v="1997"/>
    <s v="27/Oct/1997"/>
    <x v="6"/>
    <n v="1402"/>
  </r>
  <r>
    <s v="Id2234"/>
    <n v="1996"/>
    <s v="Jun"/>
    <n v="23"/>
    <x v="0"/>
    <n v="1417"/>
    <s v="tier - 2"/>
    <s v="tier - 3"/>
    <s v="R1013"/>
    <s v="R1013"/>
    <n v="1996"/>
    <s v="23/Jun/1996"/>
    <x v="9"/>
    <n v="1417"/>
  </r>
  <r>
    <s v="Id2233"/>
    <n v="2001"/>
    <s v="Aug"/>
    <n v="23"/>
    <x v="0"/>
    <n v="1421"/>
    <s v="tier - 2"/>
    <s v="tier - 2"/>
    <s v="R1013"/>
    <s v="R1013"/>
    <n v="2001"/>
    <s v="23/Aug/2001"/>
    <x v="3"/>
    <n v="1421"/>
  </r>
  <r>
    <s v="Id2232"/>
    <n v="1997"/>
    <s v="Dec"/>
    <n v="5"/>
    <x v="0"/>
    <n v="1422"/>
    <s v="tier - 2"/>
    <s v="tier - 2"/>
    <s v="R1013"/>
    <s v="R1013"/>
    <n v="1997"/>
    <s v="5/Dec/1997"/>
    <x v="2"/>
    <n v="1422"/>
  </r>
  <r>
    <s v="Id2231"/>
    <n v="2000"/>
    <s v="Sep"/>
    <n v="1"/>
    <x v="0"/>
    <n v="1438"/>
    <s v="tier - 2"/>
    <s v="tier - 2"/>
    <s v="R1013"/>
    <s v="R1013"/>
    <n v="2000"/>
    <s v="1/Sep/2000"/>
    <x v="7"/>
    <n v="1438"/>
  </r>
  <r>
    <s v="Id2230"/>
    <n v="1997"/>
    <s v="Jun"/>
    <n v="19"/>
    <x v="0"/>
    <n v="1445"/>
    <s v="tier - 2"/>
    <s v="tier - 1"/>
    <s v="R1013"/>
    <s v="R1013"/>
    <n v="1997"/>
    <s v="19/Jun/1997"/>
    <x v="6"/>
    <n v="1445"/>
  </r>
  <r>
    <s v="Id2229"/>
    <n v="2003"/>
    <s v="Jun"/>
    <n v="20"/>
    <x v="0"/>
    <n v="1467"/>
    <s v="tier - 2"/>
    <s v="tier - 2"/>
    <s v="R1013"/>
    <s v="R1013"/>
    <n v="2003"/>
    <s v="20/Jun/2003"/>
    <x v="5"/>
    <n v="1467"/>
  </r>
  <r>
    <s v="Id2228"/>
    <n v="1998"/>
    <s v="Dec"/>
    <n v="7"/>
    <x v="0"/>
    <n v="1477"/>
    <s v="tier - 2"/>
    <s v="tier - 1"/>
    <s v="R1013"/>
    <s v="R1013"/>
    <n v="1998"/>
    <s v="7/Dec/1998"/>
    <x v="12"/>
    <n v="1477"/>
  </r>
  <r>
    <s v="Id2227"/>
    <n v="1997"/>
    <s v="Jun"/>
    <n v="9"/>
    <x v="0"/>
    <n v="1481"/>
    <s v="tier - 2"/>
    <s v="tier - 1"/>
    <s v="R1012"/>
    <s v="R1012"/>
    <n v="1997"/>
    <s v="9/Jun/1997"/>
    <x v="6"/>
    <n v="1481"/>
  </r>
  <r>
    <s v="Id2226"/>
    <n v="1995"/>
    <s v="Oct"/>
    <n v="7"/>
    <x v="0"/>
    <n v="1493"/>
    <s v="tier - 2"/>
    <s v="tier - 3"/>
    <s v="R1013"/>
    <s v="R1013"/>
    <n v="1995"/>
    <s v="7/Oct/1995"/>
    <x v="4"/>
    <n v="1493"/>
  </r>
  <r>
    <s v="Id2225"/>
    <n v="1998"/>
    <s v="Jun"/>
    <n v="19"/>
    <x v="0"/>
    <n v="1497"/>
    <s v="tier - 2"/>
    <s v="tier - 2"/>
    <s v="R1013"/>
    <s v="R1013"/>
    <n v="1998"/>
    <s v="19/Jun/1998"/>
    <x v="2"/>
    <n v="1497"/>
  </r>
  <r>
    <s v="Id2224"/>
    <n v="2001"/>
    <s v="Aug"/>
    <n v="25"/>
    <x v="0"/>
    <n v="1515.34"/>
    <s v="tier - 2"/>
    <s v="tier - 3"/>
    <s v="R1013"/>
    <s v="R1013"/>
    <n v="2001"/>
    <s v="25/Aug/2001"/>
    <x v="3"/>
    <n v="1515.34"/>
  </r>
  <r>
    <s v="Id2223"/>
    <n v="2001"/>
    <s v="Jul"/>
    <n v="7"/>
    <x v="0"/>
    <n v="1526.31"/>
    <s v="tier - 2"/>
    <s v="tier - 3"/>
    <s v="R1011"/>
    <s v="R1011"/>
    <n v="2001"/>
    <s v="7/Jul/2001"/>
    <x v="3"/>
    <n v="1526.31"/>
  </r>
  <r>
    <s v="Id2222"/>
    <n v="2001"/>
    <s v="Jun"/>
    <n v="2"/>
    <x v="0"/>
    <n v="1532.47"/>
    <s v="tier - 2"/>
    <s v="tier - 2"/>
    <s v="R1013"/>
    <s v="R1013"/>
    <n v="2001"/>
    <s v="2/Jun/2001"/>
    <x v="3"/>
    <n v="1532.47"/>
  </r>
  <r>
    <s v="Id2221"/>
    <n v="2001"/>
    <s v="Dec"/>
    <n v="5"/>
    <x v="0"/>
    <n v="1534.3"/>
    <s v="tier - 2"/>
    <s v="tier - 2"/>
    <s v="R1013"/>
    <s v="R1013"/>
    <n v="2001"/>
    <s v="5/Dec/2001"/>
    <x v="8"/>
    <n v="1534.3"/>
  </r>
  <r>
    <s v="Id2220"/>
    <n v="1992"/>
    <s v="Sep"/>
    <n v="22"/>
    <x v="0"/>
    <n v="1566.88"/>
    <s v="tier - 2"/>
    <s v="tier - 1"/>
    <s v="R1013"/>
    <s v="R1013"/>
    <n v="1992"/>
    <s v="22/Sep/1992"/>
    <x v="0"/>
    <n v="1566.88"/>
  </r>
  <r>
    <s v="Id2219"/>
    <n v="2004"/>
    <s v="Nov"/>
    <n v="19"/>
    <x v="0"/>
    <n v="1607.51"/>
    <s v="tier - 2"/>
    <s v="tier - 3"/>
    <s v="R1013"/>
    <s v="R1013"/>
    <n v="2004"/>
    <s v="19/Nov/2004"/>
    <x v="10"/>
    <n v="1607.51"/>
  </r>
  <r>
    <s v="Id2218"/>
    <n v="2004"/>
    <s v="Jul"/>
    <n v="22"/>
    <x v="0"/>
    <n v="1615.77"/>
    <s v="tier - 2"/>
    <s v="tier - 1"/>
    <s v="R1013"/>
    <s v="R1013"/>
    <n v="2004"/>
    <s v="22/Jul/2004"/>
    <x v="10"/>
    <n v="1615.77"/>
  </r>
  <r>
    <s v="Id2217"/>
    <n v="1995"/>
    <s v="Aug"/>
    <n v="5"/>
    <x v="0"/>
    <n v="1617.16"/>
    <s v="tier - 2"/>
    <s v="tier - 1"/>
    <s v="R1013"/>
    <s v="R1013"/>
    <n v="1995"/>
    <s v="5/Aug/1995"/>
    <x v="4"/>
    <n v="1617.16"/>
  </r>
  <r>
    <s v="Id2216"/>
    <n v="2003"/>
    <s v="Sep"/>
    <n v="14"/>
    <x v="0"/>
    <n v="1621.34"/>
    <s v="tier - 2"/>
    <s v="tier - 2"/>
    <s v="R1012"/>
    <s v="R1012"/>
    <n v="2003"/>
    <s v="14/Sep/2003"/>
    <x v="5"/>
    <n v="1621.34"/>
  </r>
  <r>
    <s v="Id2215"/>
    <n v="2004"/>
    <s v="Aug"/>
    <n v="21"/>
    <x v="0"/>
    <n v="1621.88"/>
    <s v="tier - 2"/>
    <s v="tier - 2"/>
    <s v="R1013"/>
    <s v="R1013"/>
    <n v="2004"/>
    <s v="21/Aug/2004"/>
    <x v="10"/>
    <n v="1621.88"/>
  </r>
  <r>
    <s v="Id2214"/>
    <n v="2004"/>
    <s v="Jul"/>
    <n v="25"/>
    <x v="0"/>
    <n v="1622.19"/>
    <s v="tier - 2"/>
    <s v="tier - 1"/>
    <s v="R1013"/>
    <s v="R1013"/>
    <n v="2004"/>
    <s v="25/Jul/2004"/>
    <x v="10"/>
    <n v="1622.19"/>
  </r>
  <r>
    <s v="Id2213"/>
    <n v="2003"/>
    <s v="Sep"/>
    <n v="9"/>
    <x v="0"/>
    <n v="1625.43"/>
    <s v="tier - 2"/>
    <s v="tier - 3"/>
    <s v="R1012"/>
    <s v="R1012"/>
    <n v="2003"/>
    <s v="9/Sep/2003"/>
    <x v="5"/>
    <n v="1625.43"/>
  </r>
  <r>
    <s v="Id2212"/>
    <n v="2003"/>
    <s v="Dec"/>
    <n v="4"/>
    <x v="0"/>
    <n v="1627.28"/>
    <s v="tier - 2"/>
    <s v="tier - 2"/>
    <s v="R1012"/>
    <s v="R1012"/>
    <n v="2003"/>
    <s v="4/Dec/2003"/>
    <x v="10"/>
    <n v="1627.28"/>
  </r>
  <r>
    <s v="Id2211"/>
    <n v="2003"/>
    <s v="Jul"/>
    <n v="17"/>
    <x v="0"/>
    <n v="1628.47"/>
    <s v="tier - 2"/>
    <s v="tier - 1"/>
    <s v="R1012"/>
    <s v="R1012"/>
    <n v="2003"/>
    <s v="17/Jul/2003"/>
    <x v="5"/>
    <n v="1628.47"/>
  </r>
  <r>
    <s v="Id2210"/>
    <n v="2004"/>
    <s v="Oct"/>
    <n v="4"/>
    <x v="0"/>
    <n v="1629.83"/>
    <s v="tier - 2"/>
    <s v="tier - 2"/>
    <s v="R1013"/>
    <s v="R1013"/>
    <n v="2004"/>
    <s v="4/Oct/2004"/>
    <x v="10"/>
    <n v="1629.83"/>
  </r>
  <r>
    <s v="Id2209"/>
    <n v="2004"/>
    <s v="Dec"/>
    <n v="5"/>
    <x v="0"/>
    <n v="1631.67"/>
    <s v="tier - 2"/>
    <s v="tier - 3"/>
    <s v="R1013"/>
    <s v="R1013"/>
    <n v="2004"/>
    <s v="5/Dec/2004"/>
    <x v="13"/>
    <n v="1631.67"/>
  </r>
  <r>
    <s v="Id2208"/>
    <n v="2004"/>
    <s v="Jul"/>
    <n v="9"/>
    <x v="0"/>
    <n v="1631.82"/>
    <s v="tier - 2"/>
    <s v="tier - 1"/>
    <s v="R1013"/>
    <s v="R1013"/>
    <n v="2004"/>
    <s v="9/Jul/2004"/>
    <x v="10"/>
    <n v="1631.82"/>
  </r>
  <r>
    <s v="Id2207"/>
    <n v="2003"/>
    <s v="Oct"/>
    <n v="3"/>
    <x v="0"/>
    <n v="1632.04"/>
    <s v="tier - 2"/>
    <s v="tier - 2"/>
    <s v="R1012"/>
    <s v="R1012"/>
    <n v="2003"/>
    <s v="3/Oct/2003"/>
    <x v="5"/>
    <n v="1632.04"/>
  </r>
  <r>
    <s v="Id2206"/>
    <n v="2003"/>
    <s v="Sep"/>
    <n v="16"/>
    <x v="0"/>
    <n v="1632.56"/>
    <s v="tier - 2"/>
    <s v="tier - 2"/>
    <s v="R1012"/>
    <s v="R1012"/>
    <n v="2003"/>
    <s v="16/Sep/2003"/>
    <x v="5"/>
    <n v="1632.56"/>
  </r>
  <r>
    <s v="Id2205"/>
    <n v="2004"/>
    <s v="Dec"/>
    <n v="13"/>
    <x v="0"/>
    <n v="1633.04"/>
    <s v="tier - 2"/>
    <s v="tier - 2"/>
    <s v="R1013"/>
    <s v="R1013"/>
    <n v="2004"/>
    <s v="13/Dec/2004"/>
    <x v="13"/>
    <n v="1633.04"/>
  </r>
  <r>
    <s v="Id2204"/>
    <n v="2004"/>
    <s v="Aug"/>
    <n v="8"/>
    <x v="0"/>
    <n v="1633.96"/>
    <s v="tier - 2"/>
    <s v="tier - 1"/>
    <s v="R1013"/>
    <s v="R1013"/>
    <n v="2004"/>
    <s v="8/Aug/2004"/>
    <x v="10"/>
    <n v="1633.96"/>
  </r>
  <r>
    <s v="Id2203"/>
    <n v="2004"/>
    <s v="Jun"/>
    <n v="13"/>
    <x v="0"/>
    <n v="1634.57"/>
    <s v="tier - 2"/>
    <s v="tier - 2"/>
    <s v="R1013"/>
    <s v="R1013"/>
    <n v="2004"/>
    <s v="13/Jun/2004"/>
    <x v="10"/>
    <n v="1634.57"/>
  </r>
  <r>
    <s v="Id2202"/>
    <n v="2003"/>
    <s v="Dec"/>
    <n v="30"/>
    <x v="0"/>
    <n v="1635.73"/>
    <s v="tier - 2"/>
    <s v="tier - 3"/>
    <s v="R1012"/>
    <s v="R1012"/>
    <n v="2003"/>
    <s v="30/Dec/2003"/>
    <x v="10"/>
    <n v="1635.73"/>
  </r>
  <r>
    <s v="Id2201"/>
    <n v="2003"/>
    <s v="Sep"/>
    <n v="16"/>
    <x v="0"/>
    <n v="1639.56"/>
    <s v="tier - 2"/>
    <s v="tier - 2"/>
    <s v="R1012"/>
    <s v="R1012"/>
    <n v="2003"/>
    <s v="16/Sep/2003"/>
    <x v="5"/>
    <n v="1639.56"/>
  </r>
  <r>
    <s v="Id2200"/>
    <n v="2003"/>
    <s v="Aug"/>
    <n v="21"/>
    <x v="0"/>
    <n v="1639.56"/>
    <s v="tier - 2"/>
    <s v="tier - 2"/>
    <s v="R1012"/>
    <s v="R1012"/>
    <n v="2003"/>
    <s v="21/Aug/2003"/>
    <x v="5"/>
    <n v="1639.56"/>
  </r>
  <r>
    <s v="Id2199"/>
    <n v="2003"/>
    <s v="Dec"/>
    <n v="30"/>
    <x v="0"/>
    <n v="1646.43"/>
    <s v="tier - 2"/>
    <s v="tier - 1"/>
    <s v="R1012"/>
    <s v="R1012"/>
    <n v="2003"/>
    <s v="30/Dec/2003"/>
    <x v="10"/>
    <n v="1646.43"/>
  </r>
  <r>
    <s v="Id2198"/>
    <n v="2000"/>
    <s v="Oct"/>
    <n v="23"/>
    <x v="0"/>
    <n v="1665"/>
    <s v="tier - 2"/>
    <s v="tier - 2"/>
    <s v="R1013"/>
    <s v="R1013"/>
    <n v="2000"/>
    <s v="23/Oct/2000"/>
    <x v="7"/>
    <n v="1665"/>
  </r>
  <r>
    <s v="Id2197"/>
    <n v="2000"/>
    <s v="Jun"/>
    <n v="10"/>
    <x v="0"/>
    <n v="1674.63"/>
    <s v="tier - 2"/>
    <s v="tier - 2"/>
    <s v="R1013"/>
    <s v="R1013"/>
    <n v="2000"/>
    <s v="10/Jun/2000"/>
    <x v="7"/>
    <n v="1674.63"/>
  </r>
  <r>
    <s v="Id2196"/>
    <n v="2000"/>
    <s v="Oct"/>
    <n v="21"/>
    <x v="0"/>
    <n v="1682.6"/>
    <s v="tier - 2"/>
    <s v="tier - 2"/>
    <s v="R1011"/>
    <s v="R1011"/>
    <n v="2000"/>
    <s v="21/Oct/2000"/>
    <x v="7"/>
    <n v="1682.6"/>
  </r>
  <r>
    <s v="Id2195"/>
    <n v="2004"/>
    <s v="Nov"/>
    <n v="17"/>
    <x v="0"/>
    <n v="1694.8"/>
    <s v="tier - 2"/>
    <s v="tier - 2"/>
    <s v="R1015"/>
    <s v="R1015"/>
    <n v="2004"/>
    <s v="17/Nov/2004"/>
    <x v="10"/>
    <n v="1694.8"/>
  </r>
  <r>
    <s v="Id2194"/>
    <n v="2004"/>
    <s v="Dec"/>
    <n v="10"/>
    <x v="0"/>
    <n v="1702.46"/>
    <s v="tier - 2"/>
    <s v="tier - 3"/>
    <s v="R1019"/>
    <s v="R1019"/>
    <n v="2004"/>
    <s v="10/Dec/2004"/>
    <x v="13"/>
    <n v="1702.46"/>
  </r>
  <r>
    <s v="Id2193"/>
    <n v="2004"/>
    <s v="Nov"/>
    <n v="7"/>
    <x v="0"/>
    <n v="1704.57"/>
    <s v="tier - 2"/>
    <s v="tier - 1"/>
    <s v="R1016"/>
    <s v="R1016"/>
    <n v="2004"/>
    <s v="7/Nov/2004"/>
    <x v="10"/>
    <n v="1704.57"/>
  </r>
  <r>
    <s v="Id2192"/>
    <n v="2004"/>
    <s v="Dec"/>
    <n v="14"/>
    <x v="0"/>
    <n v="1704.7"/>
    <s v="tier - 2"/>
    <s v="tier - 3"/>
    <s v="R1018"/>
    <s v="R1018"/>
    <n v="2004"/>
    <s v="14/Dec/2004"/>
    <x v="13"/>
    <n v="1704.7"/>
  </r>
  <r>
    <s v="Id2191"/>
    <n v="2004"/>
    <s v="Dec"/>
    <n v="6"/>
    <x v="0"/>
    <n v="1705.62"/>
    <s v="tier - 2"/>
    <s v="tier - 2"/>
    <s v="R1015"/>
    <s v="R1015"/>
    <n v="2004"/>
    <s v="6/Dec/2004"/>
    <x v="13"/>
    <n v="1705.62"/>
  </r>
  <r>
    <s v="Id2190"/>
    <n v="2004"/>
    <s v="Oct"/>
    <n v="17"/>
    <x v="0"/>
    <n v="1708"/>
    <s v="tier - 3"/>
    <s v="tier - 2"/>
    <s v="R1016"/>
    <s v="R1016"/>
    <n v="2004"/>
    <s v="17/Oct/2004"/>
    <x v="10"/>
    <n v="1708"/>
  </r>
  <r>
    <s v="Id2189"/>
    <n v="2004"/>
    <s v="Dec"/>
    <n v="12"/>
    <x v="0"/>
    <n v="1708.93"/>
    <s v="tier - 3"/>
    <s v="tier - 1"/>
    <s v="R1019"/>
    <s v="R1019"/>
    <n v="2004"/>
    <s v="12/Dec/2004"/>
    <x v="13"/>
    <n v="1708.93"/>
  </r>
  <r>
    <s v="Id2188"/>
    <n v="2004"/>
    <s v="Sep"/>
    <n v="19"/>
    <x v="1"/>
    <n v="1711.03"/>
    <s v="tier - 3"/>
    <s v="tier - 3"/>
    <s v="R1013"/>
    <s v="R1013"/>
    <n v="2004"/>
    <s v="19/Sep/2004"/>
    <x v="10"/>
    <n v="1711.03"/>
  </r>
  <r>
    <s v="Id2187"/>
    <n v="2004"/>
    <s v="Sep"/>
    <n v="21"/>
    <x v="0"/>
    <n v="1712.23"/>
    <s v="tier - 3"/>
    <s v="tier - 1"/>
    <s v="R1016"/>
    <s v="R1016"/>
    <n v="2004"/>
    <s v="21/Sep/2004"/>
    <x v="10"/>
    <n v="1712.23"/>
  </r>
  <r>
    <s v="Id2186"/>
    <n v="2004"/>
    <s v="Jun"/>
    <n v="10"/>
    <x v="1"/>
    <n v="1719.44"/>
    <s v="tier - 3"/>
    <s v="tier - 3"/>
    <s v="R1013"/>
    <s v="R1013"/>
    <n v="2004"/>
    <s v="10/Jun/2004"/>
    <x v="10"/>
    <n v="1719.44"/>
  </r>
  <r>
    <s v="Id2185"/>
    <n v="2004"/>
    <s v="Sep"/>
    <n v="11"/>
    <x v="1"/>
    <n v="1720.35"/>
    <s v="tier - 3"/>
    <s v="tier - 3"/>
    <s v="R1013"/>
    <s v="R1013"/>
    <n v="2004"/>
    <s v="11/Sep/2004"/>
    <x v="10"/>
    <n v="1720.35"/>
  </r>
  <r>
    <s v="Id2184"/>
    <n v="2004"/>
    <s v="Oct"/>
    <n v="21"/>
    <x v="1"/>
    <n v="1725.55"/>
    <s v="tier - 3"/>
    <s v="tier - 2"/>
    <s v="R1013"/>
    <s v="R1013"/>
    <n v="2004"/>
    <s v="21/Oct/2004"/>
    <x v="10"/>
    <n v="1725.55"/>
  </r>
  <r>
    <s v="Id2183"/>
    <n v="2004"/>
    <s v="Sep"/>
    <n v="9"/>
    <x v="1"/>
    <n v="1727.54"/>
    <s v="tier - 3"/>
    <s v="tier - 1"/>
    <s v="R1013"/>
    <s v="R1013"/>
    <n v="2004"/>
    <s v="9/Sep/2004"/>
    <x v="10"/>
    <n v="1727.54"/>
  </r>
  <r>
    <s v="Id2182"/>
    <n v="2003"/>
    <s v="Nov"/>
    <n v="21"/>
    <x v="0"/>
    <n v="1727.79"/>
    <s v="tier - 3"/>
    <s v="tier - 3"/>
    <s v="R1011"/>
    <s v="R1011"/>
    <n v="2003"/>
    <s v="21/Nov/2003"/>
    <x v="5"/>
    <n v="1727.79"/>
  </r>
  <r>
    <s v="Id2181"/>
    <n v="2003"/>
    <s v="Sep"/>
    <n v="1"/>
    <x v="0"/>
    <n v="1728.9"/>
    <s v="tier - 3"/>
    <s v="tier - 2"/>
    <s v="R1011"/>
    <s v="R1011"/>
    <n v="2003"/>
    <s v="1/Sep/2003"/>
    <x v="5"/>
    <n v="1728.9"/>
  </r>
  <r>
    <s v="Id2180"/>
    <n v="2003"/>
    <s v="Nov"/>
    <n v="9"/>
    <x v="0"/>
    <n v="1731.68"/>
    <s v="tier - 3"/>
    <s v="tier - 2"/>
    <s v="R1011"/>
    <s v="R1011"/>
    <n v="2003"/>
    <s v="9/Nov/2003"/>
    <x v="5"/>
    <n v="1731.68"/>
  </r>
  <r>
    <s v="Id2179"/>
    <n v="2003"/>
    <s v="Nov"/>
    <n v="14"/>
    <x v="0"/>
    <n v="1737.38"/>
    <s v="tier - 3"/>
    <s v="tier - 2"/>
    <s v="R1011"/>
    <s v="R1011"/>
    <n v="2003"/>
    <s v="14/Nov/2003"/>
    <x v="5"/>
    <n v="1737.38"/>
  </r>
  <r>
    <s v="Id2178"/>
    <n v="2003"/>
    <s v="Jul"/>
    <n v="25"/>
    <x v="0"/>
    <n v="1743.21"/>
    <s v="tier - 3"/>
    <s v="tier - 1"/>
    <s v="R1011"/>
    <s v="R1011"/>
    <n v="2003"/>
    <s v="25/Jul/2003"/>
    <x v="5"/>
    <n v="1743.21"/>
  </r>
  <r>
    <s v="Id2177"/>
    <n v="2003"/>
    <s v="Jul"/>
    <n v="28"/>
    <x v="0"/>
    <n v="1744.47"/>
    <s v="tier - 3"/>
    <s v="tier - 1"/>
    <s v="R1011"/>
    <s v="R1011"/>
    <n v="2003"/>
    <s v="28/Jul/2003"/>
    <x v="5"/>
    <n v="1744.47"/>
  </r>
  <r>
    <s v="Id2176"/>
    <n v="2003"/>
    <s v="Sep"/>
    <n v="26"/>
    <x v="0"/>
    <n v="1748.77"/>
    <s v="tier - 3"/>
    <s v="tier - 1"/>
    <s v="R1011"/>
    <s v="R1011"/>
    <n v="2003"/>
    <s v="26/Sep/2003"/>
    <x v="5"/>
    <n v="1748.77"/>
  </r>
  <r>
    <s v="Id2175"/>
    <n v="1998"/>
    <s v="Oct"/>
    <n v="7"/>
    <x v="0"/>
    <n v="1756.6"/>
    <s v="tier - 3"/>
    <s v="tier - 3"/>
    <s v="R1013"/>
    <s v="R1013"/>
    <n v="1998"/>
    <s v="7/Oct/1998"/>
    <x v="2"/>
    <n v="1756.6"/>
  </r>
  <r>
    <s v="Id2174"/>
    <n v="2003"/>
    <s v="Nov"/>
    <n v="19"/>
    <x v="0"/>
    <n v="1759.34"/>
    <s v="tier - 3"/>
    <s v="tier - 1"/>
    <s v="R1011"/>
    <s v="R1011"/>
    <n v="2003"/>
    <s v="19/Nov/2003"/>
    <x v="5"/>
    <n v="1759.34"/>
  </r>
  <r>
    <s v="Id2173"/>
    <n v="2002"/>
    <s v="Dec"/>
    <n v="13"/>
    <x v="0"/>
    <n v="1769.53"/>
    <s v="tier - 3"/>
    <s v="tier - 3"/>
    <s v="R1012"/>
    <s v="R1012"/>
    <n v="2002"/>
    <s v="13/Dec/2002"/>
    <x v="5"/>
    <n v="1769.53"/>
  </r>
  <r>
    <s v="Id2172"/>
    <n v="1999"/>
    <s v="Sep"/>
    <n v="25"/>
    <x v="0"/>
    <n v="1815.88"/>
    <s v="tier - 3"/>
    <s v="tier - 3"/>
    <s v="R1013"/>
    <s v="R1013"/>
    <n v="1999"/>
    <s v="25/Sep/1999"/>
    <x v="12"/>
    <n v="1815.88"/>
  </r>
  <r>
    <s v="Id2171"/>
    <n v="2004"/>
    <s v="Aug"/>
    <n v="19"/>
    <x v="0"/>
    <n v="1822.54"/>
    <s v="tier - 3"/>
    <s v="tier - 1"/>
    <s v="R1012"/>
    <s v="R1012"/>
    <n v="2004"/>
    <s v="19/Aug/2004"/>
    <x v="10"/>
    <n v="1822.54"/>
  </r>
  <r>
    <s v="Id2170"/>
    <n v="1999"/>
    <s v="Nov"/>
    <n v="17"/>
    <x v="0"/>
    <n v="1824.29"/>
    <s v="tier - 3"/>
    <s v="tier - 3"/>
    <s v="R1013"/>
    <s v="R1013"/>
    <n v="1999"/>
    <s v="17/Nov/1999"/>
    <x v="12"/>
    <n v="1824.29"/>
  </r>
  <r>
    <s v="Id2169"/>
    <n v="1999"/>
    <s v="Oct"/>
    <n v="1"/>
    <x v="0"/>
    <n v="1826.84"/>
    <s v="tier - 3"/>
    <s v="tier - 2"/>
    <s v="R1011"/>
    <s v="R1011"/>
    <n v="1999"/>
    <s v="1/Oct/1999"/>
    <x v="12"/>
    <n v="1826.84"/>
  </r>
  <r>
    <s v="Id2168"/>
    <n v="2003"/>
    <s v="Aug"/>
    <n v="11"/>
    <x v="1"/>
    <n v="1832.09"/>
    <s v="tier - 3"/>
    <s v="tier - 3"/>
    <s v="R1011"/>
    <s v="R1011"/>
    <n v="2003"/>
    <s v="11/Aug/2003"/>
    <x v="5"/>
    <n v="1832.09"/>
  </r>
  <r>
    <s v="Id2167"/>
    <n v="2003"/>
    <s v="Aug"/>
    <n v="4"/>
    <x v="1"/>
    <n v="1837.24"/>
    <s v="tier - 3"/>
    <s v="tier - 2"/>
    <s v="R1011"/>
    <s v="R1011"/>
    <n v="2003"/>
    <s v="4/Aug/2003"/>
    <x v="5"/>
    <n v="1837.24"/>
  </r>
  <r>
    <s v="Id2166"/>
    <n v="1999"/>
    <s v="Dec"/>
    <n v="12"/>
    <x v="0"/>
    <n v="1837.28"/>
    <s v="tier - 3"/>
    <s v="tier - 2"/>
    <s v="R1013"/>
    <s v="R1013"/>
    <n v="1999"/>
    <s v="12/Dec/1999"/>
    <x v="7"/>
    <n v="1837.28"/>
  </r>
  <r>
    <s v="Id2165"/>
    <n v="2003"/>
    <s v="Jul"/>
    <n v="20"/>
    <x v="1"/>
    <n v="1842.52"/>
    <s v="tier - 3"/>
    <s v="tier - 2"/>
    <s v="R1011"/>
    <s v="R1011"/>
    <n v="2003"/>
    <s v="20/Jul/2003"/>
    <x v="5"/>
    <n v="1842.52"/>
  </r>
  <r>
    <s v="Id2164"/>
    <n v="1994"/>
    <s v="Dec"/>
    <n v="6"/>
    <x v="0"/>
    <n v="1850.55"/>
    <s v="tier - 3"/>
    <s v="tier - 2"/>
    <s v="R1012"/>
    <s v="R1012"/>
    <n v="1994"/>
    <s v="6/Dec/1994"/>
    <x v="4"/>
    <n v="1850.55"/>
  </r>
  <r>
    <s v="Id2163"/>
    <n v="2004"/>
    <s v="Dec"/>
    <n v="27"/>
    <x v="0"/>
    <n v="1863.45"/>
    <s v="tier - 3"/>
    <s v="tier - 1"/>
    <s v="R1025"/>
    <s v="R1025"/>
    <n v="2004"/>
    <s v="27/Dec/2004"/>
    <x v="13"/>
    <n v="1863.45"/>
  </r>
  <r>
    <s v="Id2162"/>
    <n v="1996"/>
    <s v="Jul"/>
    <n v="2"/>
    <x v="0"/>
    <n v="1865.98"/>
    <s v="tier - 3"/>
    <s v="tier - 3"/>
    <s v="R1012"/>
    <s v="R1012"/>
    <n v="1996"/>
    <s v="2/Jul/1996"/>
    <x v="9"/>
    <n v="1865.98"/>
  </r>
  <r>
    <s v="Id2161"/>
    <n v="2002"/>
    <s v="Sep"/>
    <n v="22"/>
    <x v="0"/>
    <n v="1875.34"/>
    <s v="tier - 3"/>
    <s v="tier - 2"/>
    <s v="R1011"/>
    <s v="R1011"/>
    <n v="2002"/>
    <s v="22/Sep/2002"/>
    <x v="8"/>
    <n v="1875.34"/>
  </r>
  <r>
    <s v="Id2160"/>
    <n v="2002"/>
    <s v="Oct"/>
    <n v="29"/>
    <x v="0"/>
    <n v="1877.93"/>
    <s v="tier - 3"/>
    <s v="tier - 1"/>
    <s v="R1013"/>
    <s v="R1013"/>
    <n v="2002"/>
    <s v="29/Oct/2002"/>
    <x v="8"/>
    <n v="1877.93"/>
  </r>
  <r>
    <s v="Id2159"/>
    <n v="2002"/>
    <s v="Aug"/>
    <n v="29"/>
    <x v="0"/>
    <n v="1880.07"/>
    <s v="tier - 3"/>
    <s v="tier - 2"/>
    <s v="R1013"/>
    <s v="R1013"/>
    <n v="2002"/>
    <s v="29/Aug/2002"/>
    <x v="8"/>
    <n v="1880.07"/>
  </r>
  <r>
    <s v="Id2158"/>
    <n v="2002"/>
    <s v="Aug"/>
    <n v="21"/>
    <x v="0"/>
    <n v="1880.49"/>
    <s v="tier - 3"/>
    <s v="tier - 1"/>
    <s v="R1011"/>
    <s v="R1011"/>
    <n v="2002"/>
    <s v="21/Aug/2002"/>
    <x v="8"/>
    <n v="1880.49"/>
  </r>
  <r>
    <s v="Id2157"/>
    <n v="2001"/>
    <s v="Aug"/>
    <n v="10"/>
    <x v="0"/>
    <n v="1906.36"/>
    <s v="tier - 3"/>
    <s v="tier - 1"/>
    <s v="R1012"/>
    <s v="R1012"/>
    <n v="2001"/>
    <s v="10/Aug/2001"/>
    <x v="3"/>
    <n v="1906.36"/>
  </r>
  <r>
    <s v="Id2156"/>
    <n v="1994"/>
    <s v="Oct"/>
    <n v="6"/>
    <x v="0"/>
    <n v="1908.9"/>
    <s v="tier - 3"/>
    <s v="tier - 3"/>
    <s v="R1013"/>
    <s v="R1013"/>
    <n v="1994"/>
    <s v="6/Oct/1994"/>
    <x v="11"/>
    <n v="1908.9"/>
  </r>
  <r>
    <s v="Id2155"/>
    <n v="2001"/>
    <s v="Aug"/>
    <n v="3"/>
    <x v="0"/>
    <n v="1909.53"/>
    <s v="tier - 3"/>
    <s v="tier - 3"/>
    <s v="R1012"/>
    <s v="R1012"/>
    <n v="2001"/>
    <s v="3/Aug/2001"/>
    <x v="3"/>
    <n v="1909.53"/>
  </r>
  <r>
    <s v="Id2154"/>
    <n v="2001"/>
    <s v="Dec"/>
    <n v="9"/>
    <x v="0"/>
    <n v="1917.32"/>
    <s v="tier - 3"/>
    <s v="tier - 2"/>
    <s v="R1012"/>
    <s v="R1012"/>
    <n v="2001"/>
    <s v="9/Dec/2001"/>
    <x v="8"/>
    <n v="1917.32"/>
  </r>
  <r>
    <s v="Id2153"/>
    <n v="2002"/>
    <s v="Sep"/>
    <n v="7"/>
    <x v="1"/>
    <n v="1964.78"/>
    <s v="tier - 3"/>
    <s v="tier - 1"/>
    <s v="R1011"/>
    <s v="R1011"/>
    <n v="2002"/>
    <s v="7/Sep/2002"/>
    <x v="8"/>
    <n v="1964.78"/>
  </r>
  <r>
    <s v="Id2152"/>
    <n v="2002"/>
    <s v="Jul"/>
    <n v="29"/>
    <x v="0"/>
    <n v="1967.02"/>
    <s v="tier - 3"/>
    <s v="tier - 2"/>
    <s v="R1016"/>
    <s v="R1016"/>
    <n v="2002"/>
    <s v="29/Jul/2002"/>
    <x v="8"/>
    <n v="1967.02"/>
  </r>
  <r>
    <s v="Id2151"/>
    <n v="1998"/>
    <s v="Sep"/>
    <n v="28"/>
    <x v="0"/>
    <n v="1969.61"/>
    <s v="tier - 3"/>
    <s v="tier - 3"/>
    <s v="R1011"/>
    <s v="R1011"/>
    <n v="1998"/>
    <s v="28/Sep/1998"/>
    <x v="2"/>
    <n v="1969.61"/>
  </r>
  <r>
    <s v="Id2150"/>
    <n v="1998"/>
    <s v="Oct"/>
    <n v="5"/>
    <x v="0"/>
    <n v="1972.95"/>
    <s v="tier - 3"/>
    <s v="tier - 1"/>
    <s v="R1011"/>
    <s v="R1011"/>
    <n v="1998"/>
    <s v="5/Oct/1998"/>
    <x v="2"/>
    <n v="1972.95"/>
  </r>
  <r>
    <s v="Id2149"/>
    <n v="1998"/>
    <s v="Sep"/>
    <n v="29"/>
    <x v="0"/>
    <n v="1977.82"/>
    <s v="tier - 3"/>
    <s v="tier - 1"/>
    <s v="R1011"/>
    <s v="R1011"/>
    <n v="1998"/>
    <s v="29/Sep/1998"/>
    <x v="2"/>
    <n v="1977.82"/>
  </r>
  <r>
    <s v="Id2148"/>
    <n v="2002"/>
    <s v="Jul"/>
    <n v="16"/>
    <x v="1"/>
    <n v="1980.07"/>
    <s v="tier - 3"/>
    <s v="tier - 3"/>
    <s v="R1011"/>
    <s v="R1011"/>
    <n v="2002"/>
    <s v="16/Jul/2002"/>
    <x v="8"/>
    <n v="1980.07"/>
  </r>
  <r>
    <s v="Id2147"/>
    <n v="1998"/>
    <s v="Dec"/>
    <n v="29"/>
    <x v="0"/>
    <n v="1981.58"/>
    <s v="tier - 3"/>
    <s v="tier - 1"/>
    <s v="R1013"/>
    <s v="R1013"/>
    <n v="1998"/>
    <s v="29/Dec/1998"/>
    <x v="12"/>
    <n v="1981.58"/>
  </r>
  <r>
    <s v="Id2146"/>
    <n v="2002"/>
    <s v="Sep"/>
    <n v="29"/>
    <x v="0"/>
    <n v="1984.45"/>
    <s v="tier - 3"/>
    <s v="tier - 3"/>
    <s v="R1016"/>
    <s v="R1016"/>
    <n v="2002"/>
    <s v="29/Sep/2002"/>
    <x v="8"/>
    <n v="1984.45"/>
  </r>
  <r>
    <s v="Id2145"/>
    <n v="1998"/>
    <s v="Sep"/>
    <n v="14"/>
    <x v="0"/>
    <n v="1986.93"/>
    <s v="tier - 3"/>
    <s v="tier - 2"/>
    <s v="R1013"/>
    <s v="R1013"/>
    <n v="1998"/>
    <s v="14/Sep/1998"/>
    <x v="2"/>
    <n v="1986.93"/>
  </r>
  <r>
    <s v="Id2144"/>
    <n v="2001"/>
    <s v="Aug"/>
    <n v="14"/>
    <x v="0"/>
    <n v="2007.95"/>
    <s v="tier - 3"/>
    <s v="tier - 2"/>
    <s v="R1011"/>
    <s v="R1011"/>
    <n v="2001"/>
    <s v="14/Aug/2001"/>
    <x v="3"/>
    <n v="2007.95"/>
  </r>
  <r>
    <s v="Id2143"/>
    <n v="2001"/>
    <s v="Jul"/>
    <n v="1"/>
    <x v="0"/>
    <n v="2020.18"/>
    <s v="tier - 3"/>
    <s v="tier - 1"/>
    <s v="R1011"/>
    <s v="R1011"/>
    <n v="2001"/>
    <s v="1/Jul/2001"/>
    <x v="3"/>
    <n v="2020.18"/>
  </r>
  <r>
    <s v="Id2142"/>
    <n v="2001"/>
    <s v="Sep"/>
    <n v="6"/>
    <x v="0"/>
    <n v="2020.55"/>
    <s v="tier - 3"/>
    <s v="tier - 2"/>
    <s v="R1013"/>
    <s v="R1013"/>
    <n v="2001"/>
    <s v="6/Sep/2001"/>
    <x v="3"/>
    <n v="2020.55"/>
  </r>
  <r>
    <s v="Id2141"/>
    <n v="2001"/>
    <s v="Aug"/>
    <n v="4"/>
    <x v="0"/>
    <n v="2026.97"/>
    <s v="tier - 3"/>
    <s v="tier - 2"/>
    <s v="R1013"/>
    <s v="R1013"/>
    <n v="2001"/>
    <s v="4/Aug/2001"/>
    <x v="3"/>
    <n v="2026.97"/>
  </r>
  <r>
    <s v="Id2140"/>
    <n v="2000"/>
    <s v="Sep"/>
    <n v="2"/>
    <x v="0"/>
    <n v="2045.69"/>
    <s v="tier - 3"/>
    <s v="tier - 3"/>
    <s v="R1012"/>
    <s v="R1012"/>
    <n v="2000"/>
    <s v="2/Sep/2000"/>
    <x v="7"/>
    <n v="2045.69"/>
  </r>
  <r>
    <s v="Id2139"/>
    <n v="2000"/>
    <s v="Jul"/>
    <n v="26"/>
    <x v="0"/>
    <n v="2055.3200000000002"/>
    <s v="tier - 3"/>
    <s v="tier - 3"/>
    <s v="R1012"/>
    <s v="R1012"/>
    <n v="2000"/>
    <s v="26/Jul/2000"/>
    <x v="7"/>
    <n v="2055.3200000000002"/>
  </r>
  <r>
    <s v="Id2138"/>
    <n v="2004"/>
    <s v="Jun"/>
    <n v="12"/>
    <x v="0"/>
    <n v="2094.1"/>
    <s v="tier - 3"/>
    <s v="tier - 2"/>
    <s v="R1025"/>
    <s v="R1025"/>
    <n v="2004"/>
    <s v="12/Jun/2004"/>
    <x v="10"/>
    <n v="2094.1"/>
  </r>
  <r>
    <s v="Id2137"/>
    <n v="2001"/>
    <s v="Aug"/>
    <n v="14"/>
    <x v="0"/>
    <n v="2102.2600000000002"/>
    <s v="tier - 3"/>
    <s v="tier - 2"/>
    <s v="R1019"/>
    <s v="R1019"/>
    <n v="2001"/>
    <s v="14/Aug/2001"/>
    <x v="3"/>
    <n v="2102.2600000000002"/>
  </r>
  <r>
    <s v="Id2136"/>
    <n v="2001"/>
    <s v="Jun"/>
    <n v="22"/>
    <x v="1"/>
    <n v="2103.08"/>
    <s v="tier - 3"/>
    <s v="tier - 2"/>
    <s v="R1011"/>
    <s v="R1011"/>
    <n v="2001"/>
    <s v="22/Jun/2001"/>
    <x v="3"/>
    <n v="2103.08"/>
  </r>
  <r>
    <s v="Id2135"/>
    <n v="2001"/>
    <s v="Nov"/>
    <n v="28"/>
    <x v="0"/>
    <n v="2104.11"/>
    <s v="tier - 2"/>
    <s v="tier - 1"/>
    <s v="R1016"/>
    <s v="R1016"/>
    <n v="2001"/>
    <s v="28/Nov/2001"/>
    <x v="8"/>
    <n v="2104.11"/>
  </r>
  <r>
    <s v="Id2134"/>
    <n v="1989"/>
    <s v="Jul"/>
    <n v="21"/>
    <x v="2"/>
    <n v="2106.2600000000002"/>
    <s v="tier - 2"/>
    <s v="tier - 2"/>
    <s v="R1013"/>
    <s v="R1013"/>
    <n v="1989"/>
    <s v="21/Jul/1989"/>
    <x v="14"/>
    <n v="2106.2600000000002"/>
  </r>
  <r>
    <s v="Id2133"/>
    <n v="2003"/>
    <s v="Sep"/>
    <n v="30"/>
    <x v="0"/>
    <n v="2117.34"/>
    <s v="tier - 2"/>
    <s v="tier - 3"/>
    <s v="R1012"/>
    <s v="R1012"/>
    <n v="2003"/>
    <s v="30/Sep/2003"/>
    <x v="5"/>
    <n v="2117.34"/>
  </r>
  <r>
    <s v="Id2132"/>
    <n v="2004"/>
    <s v="Nov"/>
    <n v="4"/>
    <x v="0"/>
    <n v="2118.61"/>
    <s v="tier - 2"/>
    <s v="tier - 1"/>
    <s v="R1012"/>
    <s v="R1012"/>
    <n v="2004"/>
    <s v="4/Nov/2004"/>
    <x v="10"/>
    <n v="2118.61"/>
  </r>
  <r>
    <s v="Id2131"/>
    <n v="2003"/>
    <s v="Aug"/>
    <n v="30"/>
    <x v="0"/>
    <n v="2128.4299999999998"/>
    <s v="tier - 2"/>
    <s v="tier - 1"/>
    <s v="R1012"/>
    <s v="R1012"/>
    <n v="2003"/>
    <s v="30/Aug/2003"/>
    <x v="5"/>
    <n v="2128.4299999999998"/>
  </r>
  <r>
    <s v="Id2130"/>
    <n v="2003"/>
    <s v="Dec"/>
    <n v="22"/>
    <x v="0"/>
    <n v="2130.6799999999998"/>
    <s v="tier - 2"/>
    <s v="tier - 3"/>
    <s v="R1012"/>
    <s v="R1012"/>
    <n v="2003"/>
    <s v="22/Dec/2003"/>
    <x v="10"/>
    <n v="2130.6799999999998"/>
  </r>
  <r>
    <s v="Id2129"/>
    <n v="2003"/>
    <s v="Sep"/>
    <n v="1"/>
    <x v="0"/>
    <n v="2134.9"/>
    <s v="tier - 2"/>
    <s v="tier - 3"/>
    <s v="R1012"/>
    <s v="R1012"/>
    <n v="2003"/>
    <s v="1/Sep/2003"/>
    <x v="5"/>
    <n v="2134.9"/>
  </r>
  <r>
    <s v="Id2128"/>
    <n v="2003"/>
    <s v="Sep"/>
    <n v="26"/>
    <x v="0"/>
    <n v="2136.88"/>
    <s v="tier - 2"/>
    <s v="tier - 2"/>
    <s v="R1012"/>
    <s v="R1012"/>
    <n v="2003"/>
    <s v="26/Sep/2003"/>
    <x v="5"/>
    <n v="2136.88"/>
  </r>
  <r>
    <s v="Id2127"/>
    <n v="1997"/>
    <s v="Sep"/>
    <n v="3"/>
    <x v="0"/>
    <n v="2137.65"/>
    <s v="tier - 3"/>
    <s v="tier - 1"/>
    <s v="R1013"/>
    <s v="R1013"/>
    <n v="1997"/>
    <s v="3/Sep/1997"/>
    <x v="6"/>
    <n v="2137.65"/>
  </r>
  <r>
    <s v="Id2126"/>
    <n v="2003"/>
    <s v="Aug"/>
    <n v="19"/>
    <x v="0"/>
    <n v="2138.0700000000002"/>
    <s v="tier - 2"/>
    <s v="tier - 1"/>
    <s v="R1012"/>
    <s v="R1012"/>
    <n v="2003"/>
    <s v="19/Aug/2003"/>
    <x v="5"/>
    <n v="2138.0700000000002"/>
  </r>
  <r>
    <s v="Id2125"/>
    <n v="2004"/>
    <s v="Oct"/>
    <n v="4"/>
    <x v="0"/>
    <n v="2144.85"/>
    <s v="tier - 2"/>
    <s v="tier - 1"/>
    <s v="R1011"/>
    <s v="R1011"/>
    <n v="2004"/>
    <s v="4/Oct/2004"/>
    <x v="10"/>
    <n v="2144.85"/>
  </r>
  <r>
    <s v="Id2124"/>
    <n v="2000"/>
    <s v="Dec"/>
    <n v="27"/>
    <x v="0"/>
    <n v="2150.4699999999998"/>
    <s v="tier - 2"/>
    <s v="tier - 3"/>
    <s v="R1011"/>
    <s v="R1011"/>
    <n v="2000"/>
    <s v="27/Dec/2000"/>
    <x v="3"/>
    <n v="2150.4699999999998"/>
  </r>
  <r>
    <s v="Id2123"/>
    <n v="2000"/>
    <s v="Oct"/>
    <n v="22"/>
    <x v="0"/>
    <n v="2154.36"/>
    <s v="tier - 2"/>
    <s v="tier - 2"/>
    <s v="R1011"/>
    <s v="R1011"/>
    <n v="2000"/>
    <s v="22/Oct/2000"/>
    <x v="7"/>
    <n v="2154.36"/>
  </r>
  <r>
    <s v="Id2122"/>
    <n v="2000"/>
    <s v="Nov"/>
    <n v="29"/>
    <x v="0"/>
    <n v="2155.6799999999998"/>
    <s v="tier - 2"/>
    <s v="tier - 3"/>
    <s v="R1013"/>
    <s v="R1013"/>
    <n v="2000"/>
    <s v="29/Nov/2000"/>
    <x v="3"/>
    <n v="2155.6799999999998"/>
  </r>
  <r>
    <s v="Id2121"/>
    <n v="2000"/>
    <s v="Dec"/>
    <n v="10"/>
    <x v="0"/>
    <n v="2156.75"/>
    <s v="tier - 2"/>
    <s v="tier - 2"/>
    <s v="R1013"/>
    <s v="R1013"/>
    <n v="2000"/>
    <s v="10/Dec/2000"/>
    <x v="3"/>
    <n v="2156.75"/>
  </r>
  <r>
    <s v="Id2120"/>
    <n v="2000"/>
    <s v="Aug"/>
    <n v="23"/>
    <x v="0"/>
    <n v="2166.73"/>
    <s v="tier - 2"/>
    <s v="tier - 2"/>
    <s v="R1011"/>
    <s v="R1011"/>
    <n v="2000"/>
    <s v="23/Aug/2000"/>
    <x v="7"/>
    <n v="2166.73"/>
  </r>
  <r>
    <s v="Id2119"/>
    <n v="1994"/>
    <s v="Sep"/>
    <n v="27"/>
    <x v="0"/>
    <n v="2170.08"/>
    <s v="tier - 2"/>
    <s v="tier - 2"/>
    <s v="R1013"/>
    <s v="R1013"/>
    <n v="1994"/>
    <s v="27/Sep/1994"/>
    <x v="11"/>
    <n v="2170.08"/>
  </r>
  <r>
    <s v="Id2118"/>
    <n v="1991"/>
    <s v="Dec"/>
    <n v="16"/>
    <x v="2"/>
    <n v="2193.1999999999998"/>
    <s v="tier - 2"/>
    <s v="tier - 2"/>
    <s v="R1012"/>
    <s v="R1012"/>
    <n v="1991"/>
    <s v="16/Dec/1991"/>
    <x v="0"/>
    <n v="2193.1999999999998"/>
  </r>
  <r>
    <s v="Id2117"/>
    <n v="2004"/>
    <s v="Dec"/>
    <n v="7"/>
    <x v="0"/>
    <n v="2196.4699999999998"/>
    <s v="tier - 2"/>
    <s v="tier - 3"/>
    <s v="R1024"/>
    <s v="R1024"/>
    <n v="2004"/>
    <s v="7/Dec/2004"/>
    <x v="13"/>
    <n v="2196.4699999999998"/>
  </r>
  <r>
    <s v="Id2116"/>
    <n v="2004"/>
    <s v="Sep"/>
    <n v="3"/>
    <x v="0"/>
    <n v="2198.19"/>
    <s v="tier - 2"/>
    <s v="tier - 1"/>
    <s v="R1023"/>
    <s v="R1023"/>
    <n v="2004"/>
    <s v="3/Sep/2004"/>
    <x v="10"/>
    <n v="2198.19"/>
  </r>
  <r>
    <s v="Id2115"/>
    <n v="2004"/>
    <s v="Sep"/>
    <n v="12"/>
    <x v="0"/>
    <n v="2200.83"/>
    <s v="tier - 2"/>
    <s v="tier - 2"/>
    <s v="R1024"/>
    <s v="R1024"/>
    <n v="2004"/>
    <s v="12/Sep/2004"/>
    <x v="10"/>
    <n v="2200.83"/>
  </r>
  <r>
    <s v="Id2114"/>
    <n v="2004"/>
    <s v="Jul"/>
    <n v="27"/>
    <x v="1"/>
    <n v="2201.1"/>
    <s v="tier - 2"/>
    <s v="tier - 3"/>
    <s v="R1013"/>
    <s v="R1013"/>
    <n v="2004"/>
    <s v="27/Jul/2004"/>
    <x v="10"/>
    <n v="2201.1"/>
  </r>
  <r>
    <s v="Id2113"/>
    <n v="2004"/>
    <s v="Aug"/>
    <n v="6"/>
    <x v="0"/>
    <n v="2203.4699999999998"/>
    <s v="tier - 2"/>
    <s v="tier - 2"/>
    <s v="R1024"/>
    <s v="R1024"/>
    <n v="2004"/>
    <s v="6/Aug/2004"/>
    <x v="10"/>
    <n v="2203.4699999999998"/>
  </r>
  <r>
    <s v="Id2112"/>
    <n v="2004"/>
    <s v="Oct"/>
    <n v="28"/>
    <x v="0"/>
    <n v="2203.7399999999998"/>
    <s v="tier - 2"/>
    <s v="tier - 2"/>
    <s v="R1024"/>
    <s v="R1024"/>
    <n v="2004"/>
    <s v="28/Oct/2004"/>
    <x v="10"/>
    <n v="2203.7399999999998"/>
  </r>
  <r>
    <s v="Id2111"/>
    <n v="2004"/>
    <s v="Nov"/>
    <n v="13"/>
    <x v="0"/>
    <n v="2205.98"/>
    <s v="tier - 2"/>
    <s v="tier - 3"/>
    <s v="R1024"/>
    <s v="R1024"/>
    <n v="2004"/>
    <s v="13/Nov/2004"/>
    <x v="10"/>
    <n v="2205.98"/>
  </r>
  <r>
    <s v="Id2110"/>
    <n v="2004"/>
    <s v="Aug"/>
    <n v="6"/>
    <x v="0"/>
    <n v="2207.6999999999998"/>
    <s v="tier - 2"/>
    <s v="tier - 2"/>
    <s v="R1024"/>
    <s v="R1024"/>
    <n v="2004"/>
    <s v="6/Aug/2004"/>
    <x v="10"/>
    <n v="2207.6999999999998"/>
  </r>
  <r>
    <s v="Id2109"/>
    <n v="2004"/>
    <s v="Jul"/>
    <n v="27"/>
    <x v="0"/>
    <n v="2211.13"/>
    <s v="tier - 2"/>
    <s v="tier - 2"/>
    <s v="R1024"/>
    <s v="R1024"/>
    <n v="2004"/>
    <s v="27/Jul/2004"/>
    <x v="10"/>
    <n v="2211.13"/>
  </r>
  <r>
    <s v="Id2108"/>
    <n v="1994"/>
    <s v="Nov"/>
    <n v="17"/>
    <x v="0"/>
    <n v="2213.21"/>
    <s v="tier - 2"/>
    <s v="tier - 2"/>
    <s v="R1013"/>
    <s v="R1013"/>
    <n v="1994"/>
    <s v="17/Nov/1994"/>
    <x v="11"/>
    <n v="2213.21"/>
  </r>
  <r>
    <s v="Id2107"/>
    <n v="2004"/>
    <s v="Jun"/>
    <n v="13"/>
    <x v="0"/>
    <n v="2217.4699999999998"/>
    <s v="tier - 2"/>
    <s v="tier - 1"/>
    <s v="R1024"/>
    <s v="R1024"/>
    <n v="2004"/>
    <s v="13/Jun/2004"/>
    <x v="10"/>
    <n v="2217.4699999999998"/>
  </r>
  <r>
    <s v="Id2106"/>
    <n v="2004"/>
    <s v="Sep"/>
    <n v="25"/>
    <x v="0"/>
    <n v="2217.6"/>
    <s v="tier - 2"/>
    <s v="tier - 1"/>
    <s v="R1024"/>
    <s v="R1024"/>
    <n v="2004"/>
    <s v="25/Sep/2004"/>
    <x v="10"/>
    <n v="2217.6"/>
  </r>
  <r>
    <s v="Id2105"/>
    <n v="2004"/>
    <s v="Dec"/>
    <n v="12"/>
    <x v="1"/>
    <n v="2219.4499999999998"/>
    <s v="tier - 2"/>
    <s v="tier - 1"/>
    <s v="R1013"/>
    <s v="R1013"/>
    <n v="2004"/>
    <s v="12/Dec/2004"/>
    <x v="13"/>
    <n v="2219.4499999999998"/>
  </r>
  <r>
    <s v="Id2104"/>
    <n v="2003"/>
    <s v="Dec"/>
    <n v="10"/>
    <x v="1"/>
    <n v="2221.56"/>
    <s v="tier - 2"/>
    <s v="tier - 3"/>
    <s v="R1012"/>
    <s v="R1012"/>
    <n v="2003"/>
    <s v="10/Dec/2003"/>
    <x v="10"/>
    <n v="2221.56"/>
  </r>
  <r>
    <s v="Id2103"/>
    <n v="2000"/>
    <s v="Jun"/>
    <n v="30"/>
    <x v="0"/>
    <n v="2250.84"/>
    <s v="tier - 2"/>
    <s v="tier - 2"/>
    <s v="R1018"/>
    <s v="R1018"/>
    <n v="2000"/>
    <s v="30/Jun/2000"/>
    <x v="7"/>
    <n v="2250.84"/>
  </r>
  <r>
    <s v="Id2102"/>
    <n v="2000"/>
    <s v="Dec"/>
    <n v="11"/>
    <x v="0"/>
    <n v="2254.8000000000002"/>
    <s v="tier - 2"/>
    <s v="tier - 3"/>
    <s v="R1016"/>
    <s v="R1016"/>
    <n v="2000"/>
    <s v="11/Dec/2000"/>
    <x v="3"/>
    <n v="2254.8000000000002"/>
  </r>
  <r>
    <s v="Id2101"/>
    <n v="2002"/>
    <s v="Jul"/>
    <n v="15"/>
    <x v="0"/>
    <n v="2257.48"/>
    <s v="tier - 2"/>
    <s v="tier - 1"/>
    <s v="R1012"/>
    <s v="R1012"/>
    <n v="2002"/>
    <s v="15/Jul/2002"/>
    <x v="8"/>
    <n v="2257.48"/>
  </r>
  <r>
    <s v="Id2100"/>
    <n v="2002"/>
    <s v="Nov"/>
    <n v="12"/>
    <x v="0"/>
    <n v="2261.5700000000002"/>
    <s v="tier - 2"/>
    <s v="tier - 1"/>
    <s v="R1012"/>
    <s v="R1012"/>
    <n v="2002"/>
    <s v="12/Nov/2002"/>
    <x v="8"/>
    <n v="2261.5700000000002"/>
  </r>
  <r>
    <s v="Id2099"/>
    <n v="1991"/>
    <s v="Jun"/>
    <n v="16"/>
    <x v="2"/>
    <n v="2277.7199999999998"/>
    <s v="tier - 2"/>
    <s v="tier - 1"/>
    <s v="R1013"/>
    <s v="R1013"/>
    <n v="1991"/>
    <s v="16/Jun/1991"/>
    <x v="15"/>
    <n v="2277.7199999999998"/>
  </r>
  <r>
    <s v="Id2098"/>
    <n v="1989"/>
    <s v="Oct"/>
    <n v="5"/>
    <x v="2"/>
    <n v="2295.2399999999998"/>
    <s v="tier - 2"/>
    <s v="tier - 1"/>
    <s v="R1013"/>
    <s v="R1013"/>
    <n v="1989"/>
    <s v="5/Oct/1989"/>
    <x v="14"/>
    <n v="2295.2399999999998"/>
  </r>
  <r>
    <s v="Id2097"/>
    <n v="1996"/>
    <s v="Nov"/>
    <n v="28"/>
    <x v="0"/>
    <n v="2302.3000000000002"/>
    <s v="tier - 1"/>
    <s v="tier - 2"/>
    <s v="R1011"/>
    <s v="R1011"/>
    <n v="1996"/>
    <s v="28/Nov/1996"/>
    <x v="6"/>
    <n v="2302.3000000000002"/>
  </r>
  <r>
    <s v="Id2096"/>
    <n v="2004"/>
    <s v="Sep"/>
    <n v="6"/>
    <x v="3"/>
    <n v="2304"/>
    <s v="tier - 2"/>
    <s v="tier - 3"/>
    <s v="R1013"/>
    <s v="R1013"/>
    <n v="2004"/>
    <s v="6/Sep/2004"/>
    <x v="10"/>
    <n v="2304"/>
  </r>
  <r>
    <s v="Id2095"/>
    <n v="1996"/>
    <s v="Dec"/>
    <n v="17"/>
    <x v="0"/>
    <n v="2322.62"/>
    <s v="tier - 2"/>
    <s v="tier - 1"/>
    <s v="R1013"/>
    <s v="R1013"/>
    <n v="1996"/>
    <s v="17/Dec/1996"/>
    <x v="6"/>
    <n v="2322.62"/>
  </r>
  <r>
    <s v="Id2094"/>
    <n v="2003"/>
    <s v="Nov"/>
    <n v="18"/>
    <x v="1"/>
    <n v="2331.52"/>
    <s v="tier - 2"/>
    <s v="tier - 3"/>
    <s v="R1011"/>
    <s v="R1011"/>
    <n v="2003"/>
    <s v="18/Nov/2003"/>
    <x v="5"/>
    <n v="2331.52"/>
  </r>
  <r>
    <s v="Id2093"/>
    <n v="1998"/>
    <s v="Oct"/>
    <n v="21"/>
    <x v="0"/>
    <n v="2352.9699999999998"/>
    <s v="tier - 3"/>
    <s v="tier - 3"/>
    <s v="R1012"/>
    <s v="R1012"/>
    <n v="1998"/>
    <s v="21/Oct/1998"/>
    <x v="2"/>
    <n v="2352.9699999999998"/>
  </r>
  <r>
    <s v="Id2092"/>
    <n v="2002"/>
    <s v="Nov"/>
    <n v="5"/>
    <x v="1"/>
    <n v="2362.23"/>
    <s v="tier - 2"/>
    <s v="tier - 1"/>
    <s v="R1012"/>
    <s v="R1012"/>
    <n v="2002"/>
    <s v="5/Nov/2002"/>
    <x v="8"/>
    <n v="2362.23"/>
  </r>
  <r>
    <s v="Id2091"/>
    <n v="1988"/>
    <s v="Dec"/>
    <n v="12"/>
    <x v="2"/>
    <n v="2373.3000000000002"/>
    <s v="tier - 2"/>
    <s v="tier - 2"/>
    <s v="R1013"/>
    <s v="R1013"/>
    <n v="1988"/>
    <s v="12/Dec/1988"/>
    <x v="14"/>
    <n v="2373.3000000000002"/>
  </r>
  <r>
    <s v="Id2090"/>
    <n v="1999"/>
    <s v="Dec"/>
    <n v="17"/>
    <x v="0"/>
    <n v="2395.17"/>
    <s v="tier - 2"/>
    <s v="tier - 1"/>
    <s v="R1014"/>
    <s v="R1014"/>
    <n v="1999"/>
    <s v="17/Dec/1999"/>
    <x v="7"/>
    <n v="2395.17"/>
  </r>
  <r>
    <s v="Id2089"/>
    <n v="1999"/>
    <s v="Aug"/>
    <n v="10"/>
    <x v="0"/>
    <n v="2396.1"/>
    <s v="tier - 2"/>
    <s v="tier - 1"/>
    <s v="R1019"/>
    <s v="R1019"/>
    <n v="1999"/>
    <s v="10/Aug/1999"/>
    <x v="12"/>
    <n v="2396.1"/>
  </r>
  <r>
    <s v="Id2088"/>
    <n v="2001"/>
    <s v="Jun"/>
    <n v="3"/>
    <x v="0"/>
    <n v="2404.73"/>
    <s v="tier - 2"/>
    <s v="tier - 3"/>
    <s v="R1012"/>
    <s v="R1012"/>
    <n v="2001"/>
    <s v="3/Jun/2001"/>
    <x v="3"/>
    <n v="2404.73"/>
  </r>
  <r>
    <s v="Id2087"/>
    <n v="1999"/>
    <s v="Nov"/>
    <n v="12"/>
    <x v="1"/>
    <n v="2416.96"/>
    <s v="tier - 2"/>
    <s v="tier - 2"/>
    <s v="R1011"/>
    <s v="R1011"/>
    <n v="1999"/>
    <s v="12/Nov/1999"/>
    <x v="12"/>
    <n v="2416.96"/>
  </r>
  <r>
    <s v="Id2086"/>
    <n v="1999"/>
    <s v="Nov"/>
    <n v="21"/>
    <x v="1"/>
    <n v="2438.06"/>
    <s v="tier - 2"/>
    <s v="tier - 2"/>
    <s v="R1013"/>
    <s v="R1013"/>
    <n v="1999"/>
    <s v="21/Nov/1999"/>
    <x v="12"/>
    <n v="2438.06"/>
  </r>
  <r>
    <s v="Id2085"/>
    <n v="2002"/>
    <s v="Jul"/>
    <n v="29"/>
    <x v="0"/>
    <n v="2457.21"/>
    <s v="tier - 2"/>
    <s v="tier - 1"/>
    <s v="R1024"/>
    <s v="R1024"/>
    <n v="2002"/>
    <s v="29/Jul/2002"/>
    <x v="8"/>
    <n v="2457.21"/>
  </r>
  <r>
    <s v="Id2084"/>
    <n v="1998"/>
    <s v="Nov"/>
    <n v="19"/>
    <x v="0"/>
    <n v="2457.5"/>
    <s v="tier - 2"/>
    <s v="tier - 1"/>
    <s v="R1011"/>
    <s v="R1011"/>
    <n v="1998"/>
    <s v="19/Nov/1998"/>
    <x v="2"/>
    <n v="2457.5"/>
  </r>
  <r>
    <s v="Id2083"/>
    <n v="2002"/>
    <s v="Jul"/>
    <n v="11"/>
    <x v="0"/>
    <n v="2459.7199999999998"/>
    <s v="tier - 2"/>
    <s v="tier - 2"/>
    <s v="R1024"/>
    <s v="R1024"/>
    <n v="2002"/>
    <s v="11/Jul/2002"/>
    <x v="8"/>
    <n v="2459.7199999999998"/>
  </r>
  <r>
    <s v="Id2082"/>
    <n v="1998"/>
    <s v="Aug"/>
    <n v="17"/>
    <x v="0"/>
    <n v="2464.62"/>
    <s v="tier - 2"/>
    <s v="tier - 3"/>
    <s v="R1013"/>
    <s v="R1013"/>
    <n v="1998"/>
    <s v="17/Aug/1998"/>
    <x v="2"/>
    <n v="2464.62"/>
  </r>
  <r>
    <s v="Id2081"/>
    <n v="1998"/>
    <s v="Jul"/>
    <n v="2"/>
    <x v="0"/>
    <n v="2473.33"/>
    <s v="tier - 2"/>
    <s v="tier - 3"/>
    <s v="R1013"/>
    <s v="R1013"/>
    <n v="1998"/>
    <s v="2/Jul/1998"/>
    <x v="2"/>
    <n v="2473.33"/>
  </r>
  <r>
    <s v="Id2080"/>
    <n v="1998"/>
    <s v="Jun"/>
    <n v="20"/>
    <x v="0"/>
    <n v="2480.98"/>
    <s v="tier - 2"/>
    <s v="tier - 2"/>
    <s v="R1013"/>
    <s v="R1013"/>
    <n v="1998"/>
    <s v="20/Jun/1998"/>
    <x v="2"/>
    <n v="2480.98"/>
  </r>
  <r>
    <s v="Id2079"/>
    <n v="1995"/>
    <s v="Nov"/>
    <n v="6"/>
    <x v="0"/>
    <n v="2483.7399999999998"/>
    <s v="tier - 3"/>
    <s v="tier - 2"/>
    <s v="R1013"/>
    <s v="R1013"/>
    <n v="1995"/>
    <s v="6/Nov/1995"/>
    <x v="4"/>
    <n v="2483.7399999999998"/>
  </r>
  <r>
    <s v="Id2078"/>
    <n v="1995"/>
    <s v="Oct"/>
    <n v="14"/>
    <x v="0"/>
    <n v="2494.02"/>
    <s v="tier - 3"/>
    <s v="tier - 1"/>
    <s v="R1011"/>
    <s v="R1011"/>
    <n v="1995"/>
    <s v="14/Oct/1995"/>
    <x v="4"/>
    <n v="2494.02"/>
  </r>
  <r>
    <s v="Id2077"/>
    <n v="1995"/>
    <s v="Jul"/>
    <n v="9"/>
    <x v="0"/>
    <n v="2497.04"/>
    <s v="tier - 3"/>
    <s v="tier - 3"/>
    <s v="R1013"/>
    <s v="R1013"/>
    <n v="1995"/>
    <s v="9/Jul/1995"/>
    <x v="4"/>
    <n v="2497.04"/>
  </r>
  <r>
    <s v="Id2076"/>
    <n v="1995"/>
    <s v="Oct"/>
    <n v="15"/>
    <x v="0"/>
    <n v="2498.41"/>
    <s v="tier - 3"/>
    <s v="tier - 3"/>
    <s v="R1013"/>
    <s v="R1013"/>
    <n v="1995"/>
    <s v="15/Oct/1995"/>
    <x v="4"/>
    <n v="2498.41"/>
  </r>
  <r>
    <s v="Id2075"/>
    <n v="2004"/>
    <s v="Sep"/>
    <n v="6"/>
    <x v="0"/>
    <n v="2500.9299999999998"/>
    <s v="tier - 2"/>
    <s v="tier - 2"/>
    <s v="R1012"/>
    <s v="R1012"/>
    <n v="2004"/>
    <s v="6/Sep/2004"/>
    <x v="10"/>
    <n v="2500.9299999999998"/>
  </r>
  <r>
    <s v="Id2074"/>
    <n v="1991"/>
    <s v="Aug"/>
    <n v="5"/>
    <x v="2"/>
    <n v="2510.79"/>
    <s v="tier - 2"/>
    <s v="tier - 1"/>
    <s v="R1013"/>
    <s v="R1013"/>
    <n v="1991"/>
    <s v="5/Aug/1991"/>
    <x v="15"/>
    <n v="2510.79"/>
  </r>
  <r>
    <s v="Id2073"/>
    <n v="1997"/>
    <s v="Nov"/>
    <n v="2"/>
    <x v="0"/>
    <n v="2523.17"/>
    <s v="tier - 3"/>
    <s v="tier - 1"/>
    <s v="R1012"/>
    <s v="R1012"/>
    <n v="1997"/>
    <s v="2/Nov/1997"/>
    <x v="6"/>
    <n v="2523.17"/>
  </r>
  <r>
    <s v="Id2072"/>
    <n v="2000"/>
    <s v="Aug"/>
    <n v="25"/>
    <x v="0"/>
    <n v="2527.8200000000002"/>
    <s v="tier - 2"/>
    <s v="tier - 3"/>
    <s v="R1012"/>
    <s v="R1012"/>
    <n v="2000"/>
    <s v="25/Aug/2000"/>
    <x v="7"/>
    <n v="2527.8200000000002"/>
  </r>
  <r>
    <s v="Id2071"/>
    <n v="1997"/>
    <s v="Jul"/>
    <n v="28"/>
    <x v="0"/>
    <n v="2534.39"/>
    <s v="tier - 3"/>
    <s v="tier - 3"/>
    <s v="R1012"/>
    <s v="R1012"/>
    <n v="1997"/>
    <s v="28/Jul/1997"/>
    <x v="6"/>
    <n v="2534.39"/>
  </r>
  <r>
    <s v="Id2070"/>
    <n v="1990"/>
    <s v="Oct"/>
    <n v="1"/>
    <x v="2"/>
    <n v="2540.39"/>
    <s v="tier - 2"/>
    <s v="tier - 2"/>
    <s v="R1013"/>
    <s v="R1013"/>
    <n v="1990"/>
    <s v="1/Oct/1990"/>
    <x v="16"/>
    <n v="2540.39"/>
  </r>
  <r>
    <s v="Id2069"/>
    <n v="1991"/>
    <s v="Nov"/>
    <n v="17"/>
    <x v="2"/>
    <n v="2545.6799999999998"/>
    <s v="tier - 2"/>
    <s v="tier - 1"/>
    <s v="R1013"/>
    <s v="R1013"/>
    <n v="1991"/>
    <s v="17/Nov/1991"/>
    <x v="15"/>
    <n v="2545.6799999999998"/>
  </r>
  <r>
    <s v="Id2068"/>
    <n v="2002"/>
    <s v="Oct"/>
    <n v="11"/>
    <x v="3"/>
    <n v="2566.4699999999998"/>
    <s v="tier - 2"/>
    <s v="tier - 3"/>
    <s v="R1013"/>
    <s v="R1013"/>
    <n v="2002"/>
    <s v="11/Oct/2002"/>
    <x v="8"/>
    <n v="2566.4699999999998"/>
  </r>
  <r>
    <s v="Id2067"/>
    <n v="2002"/>
    <s v="Jul"/>
    <n v="20"/>
    <x v="0"/>
    <n v="2585.04"/>
    <s v="tier - 2"/>
    <s v="tier - 2"/>
    <s v="R1021"/>
    <s v="R1021"/>
    <n v="2002"/>
    <s v="20/Jul/2002"/>
    <x v="8"/>
    <n v="2585.04"/>
  </r>
  <r>
    <s v="Id2066"/>
    <n v="2001"/>
    <s v="Oct"/>
    <n v="15"/>
    <x v="1"/>
    <n v="2585.27"/>
    <s v="tier - 2"/>
    <s v="tier - 3"/>
    <s v="R1011"/>
    <s v="R1011"/>
    <n v="2001"/>
    <s v="15/Oct/2001"/>
    <x v="3"/>
    <n v="2585.27"/>
  </r>
  <r>
    <s v="Id2065"/>
    <n v="2001"/>
    <s v="Jul"/>
    <n v="28"/>
    <x v="0"/>
    <n v="2585.85"/>
    <s v="tier - 2"/>
    <s v="tier - 2"/>
    <s v="R1024"/>
    <s v="R1024"/>
    <n v="2001"/>
    <s v="28/Jul/2001"/>
    <x v="3"/>
    <n v="2585.85"/>
  </r>
  <r>
    <s v="Id2064"/>
    <n v="2001"/>
    <s v="Aug"/>
    <n v="26"/>
    <x v="1"/>
    <n v="2597.7800000000002"/>
    <s v="tier - 2"/>
    <s v="tier - 1"/>
    <s v="R1011"/>
    <s v="R1011"/>
    <n v="2001"/>
    <s v="26/Aug/2001"/>
    <x v="3"/>
    <n v="2597.7800000000002"/>
  </r>
  <r>
    <s v="Id2063"/>
    <n v="1997"/>
    <s v="Aug"/>
    <n v="26"/>
    <x v="0"/>
    <n v="2632.99"/>
    <s v="tier - 2"/>
    <s v="tier - 1"/>
    <s v="R1011"/>
    <s v="R1011"/>
    <n v="1997"/>
    <s v="26/Aug/1997"/>
    <x v="6"/>
    <n v="2632.99"/>
  </r>
  <r>
    <s v="Id2062"/>
    <n v="2000"/>
    <s v="Jun"/>
    <n v="24"/>
    <x v="1"/>
    <n v="2639.04"/>
    <s v="tier - 2"/>
    <s v="tier - 2"/>
    <s v="R1012"/>
    <s v="R1012"/>
    <n v="2000"/>
    <s v="24/Jun/2000"/>
    <x v="7"/>
    <n v="2639.04"/>
  </r>
  <r>
    <s v="Id2061"/>
    <n v="2000"/>
    <s v="Dec"/>
    <n v="9"/>
    <x v="1"/>
    <n v="2643.27"/>
    <s v="tier - 2"/>
    <s v="tier - 1"/>
    <s v="R1012"/>
    <s v="R1012"/>
    <n v="2000"/>
    <s v="9/Dec/2000"/>
    <x v="3"/>
    <n v="2643.27"/>
  </r>
  <r>
    <s v="Id2060"/>
    <n v="1996"/>
    <s v="Aug"/>
    <n v="5"/>
    <x v="0"/>
    <n v="2680.95"/>
    <s v="tier - 3"/>
    <s v="tier - 2"/>
    <s v="R1012"/>
    <s v="R1012"/>
    <n v="1996"/>
    <s v="5/Aug/1996"/>
    <x v="9"/>
    <n v="2680.95"/>
  </r>
  <r>
    <s v="Id2059"/>
    <n v="1994"/>
    <s v="Sep"/>
    <n v="17"/>
    <x v="0"/>
    <n v="2684.69"/>
    <s v="tier - 2"/>
    <s v="tier - 2"/>
    <s v="R1013"/>
    <s v="R1013"/>
    <n v="1994"/>
    <s v="17/Sep/1994"/>
    <x v="11"/>
    <n v="2684.69"/>
  </r>
  <r>
    <s v="Id2058"/>
    <n v="1994"/>
    <s v="Oct"/>
    <n v="2"/>
    <x v="0"/>
    <n v="2689.5"/>
    <s v="tier - 3"/>
    <s v="tier - 2"/>
    <s v="R1013"/>
    <s v="R1013"/>
    <n v="1994"/>
    <s v="2/Oct/1994"/>
    <x v="11"/>
    <n v="2689.5"/>
  </r>
  <r>
    <s v="Id2057"/>
    <n v="1999"/>
    <s v="Jun"/>
    <n v="11"/>
    <x v="0"/>
    <n v="2690.11"/>
    <s v="tier - 2"/>
    <s v="tier - 2"/>
    <s v="R1012"/>
    <s v="R1012"/>
    <n v="1999"/>
    <s v="11/Jun/1999"/>
    <x v="12"/>
    <n v="2690.11"/>
  </r>
  <r>
    <s v="Id2056"/>
    <n v="1996"/>
    <s v="Jun"/>
    <n v="13"/>
    <x v="0"/>
    <n v="2699.57"/>
    <s v="tier - 2"/>
    <s v="tier - 1"/>
    <s v="R1012"/>
    <s v="R1012"/>
    <n v="1996"/>
    <s v="13/Jun/1996"/>
    <x v="9"/>
    <n v="2699.57"/>
  </r>
  <r>
    <s v="Id2055"/>
    <n v="2003"/>
    <s v="Jul"/>
    <n v="17"/>
    <x v="1"/>
    <n v="2709.11"/>
    <s v="tier - 2"/>
    <s v="tier - 2"/>
    <s v="R1012"/>
    <s v="R1012"/>
    <n v="2003"/>
    <s v="17/Jul/2003"/>
    <x v="5"/>
    <n v="2709.11"/>
  </r>
  <r>
    <s v="Id2054"/>
    <n v="2003"/>
    <s v="Nov"/>
    <n v="21"/>
    <x v="1"/>
    <n v="2709.24"/>
    <s v="tier - 2"/>
    <s v="tier - 2"/>
    <s v="R1012"/>
    <s v="R1012"/>
    <n v="2003"/>
    <s v="21/Nov/2003"/>
    <x v="5"/>
    <n v="2709.24"/>
  </r>
  <r>
    <s v="Id2053"/>
    <n v="2003"/>
    <s v="Dec"/>
    <n v="1"/>
    <x v="1"/>
    <n v="2710.83"/>
    <s v="tier - 2"/>
    <s v="tier - 3"/>
    <s v="R1012"/>
    <s v="R1012"/>
    <n v="2003"/>
    <s v="1/Dec/2003"/>
    <x v="10"/>
    <n v="2710.83"/>
  </r>
  <r>
    <s v="Id2052"/>
    <n v="2003"/>
    <s v="Aug"/>
    <n v="6"/>
    <x v="1"/>
    <n v="2719.28"/>
    <s v="tier - 2"/>
    <s v="tier - 2"/>
    <s v="R1012"/>
    <s v="R1012"/>
    <n v="2003"/>
    <s v="6/Aug/2003"/>
    <x v="5"/>
    <n v="2719.28"/>
  </r>
  <r>
    <s v="Id2051"/>
    <n v="1997"/>
    <s v="Oct"/>
    <n v="30"/>
    <x v="0"/>
    <n v="2721.32"/>
    <s v="tier - 1"/>
    <s v="tier - 3"/>
    <s v="R1014"/>
    <s v="R1014"/>
    <n v="1997"/>
    <s v="30/Oct/1997"/>
    <x v="6"/>
    <n v="2721.32"/>
  </r>
  <r>
    <s v="Id2050"/>
    <n v="1988"/>
    <s v="Aug"/>
    <n v="20"/>
    <x v="2"/>
    <n v="2726.06"/>
    <s v="tier - 2"/>
    <s v="tier - 2"/>
    <s v="R1013"/>
    <s v="R1013"/>
    <n v="1988"/>
    <s v="20/Aug/1988"/>
    <x v="17"/>
    <n v="2726.06"/>
  </r>
  <r>
    <s v="Id2049"/>
    <n v="1997"/>
    <s v="Oct"/>
    <n v="6"/>
    <x v="0"/>
    <n v="2727.4"/>
    <s v="tier - 3"/>
    <s v="tier - 3"/>
    <s v="R1016"/>
    <s v="R1016"/>
    <n v="1997"/>
    <s v="6/Oct/1997"/>
    <x v="6"/>
    <n v="2727.4"/>
  </r>
  <r>
    <s v="Id2048"/>
    <n v="2003"/>
    <s v="Dec"/>
    <n v="3"/>
    <x v="1"/>
    <n v="2730.11"/>
    <s v="tier - 2"/>
    <s v="tier - 3"/>
    <s v="R1012"/>
    <s v="R1012"/>
    <n v="2003"/>
    <s v="3/Dec/2003"/>
    <x v="10"/>
    <n v="2730.11"/>
  </r>
  <r>
    <s v="Id2047"/>
    <n v="2000"/>
    <s v="Dec"/>
    <n v="17"/>
    <x v="0"/>
    <n v="2731.91"/>
    <s v="tier - 2"/>
    <s v="tier - 3"/>
    <s v="R1024"/>
    <s v="R1024"/>
    <n v="2000"/>
    <s v="17/Dec/2000"/>
    <x v="3"/>
    <n v="2731.91"/>
  </r>
  <r>
    <s v="Id2046"/>
    <n v="2000"/>
    <s v="Oct"/>
    <n v="3"/>
    <x v="0"/>
    <n v="2741.95"/>
    <s v="tier - 2"/>
    <s v="tier - 3"/>
    <s v="R1024"/>
    <s v="R1024"/>
    <n v="2000"/>
    <s v="3/Oct/2000"/>
    <x v="7"/>
    <n v="2741.95"/>
  </r>
  <r>
    <s v="Id2045"/>
    <n v="2000"/>
    <s v="Oct"/>
    <n v="11"/>
    <x v="0"/>
    <n v="2755.02"/>
    <s v="tier - 2"/>
    <s v="tier - 1"/>
    <s v="R1024"/>
    <s v="R1024"/>
    <n v="2000"/>
    <s v="11/Oct/2000"/>
    <x v="7"/>
    <n v="2755.02"/>
  </r>
  <r>
    <s v="Id2044"/>
    <n v="1997"/>
    <s v="Aug"/>
    <n v="10"/>
    <x v="0"/>
    <n v="2758.99"/>
    <s v="tier - 2"/>
    <s v="tier - 1"/>
    <s v="R1012"/>
    <s v="R1012"/>
    <n v="1997"/>
    <s v="10/Aug/1997"/>
    <x v="6"/>
    <n v="2758.99"/>
  </r>
  <r>
    <s v="Id2043"/>
    <n v="2004"/>
    <s v="Nov"/>
    <n v="14"/>
    <x v="0"/>
    <n v="2773.46"/>
    <s v="tier - 2"/>
    <s v="tier - 1"/>
    <s v="R1021"/>
    <s v="R1021"/>
    <n v="2004"/>
    <s v="14/Nov/2004"/>
    <x v="10"/>
    <n v="2773.46"/>
  </r>
  <r>
    <s v="NULL"/>
    <n v="1999"/>
    <s v="Jun"/>
    <n v="9"/>
    <x v="1"/>
    <n v="2775.19"/>
    <s v="tier - 2"/>
    <s v="tier - 1"/>
    <s v="R1012"/>
    <s v="R1012"/>
    <n v="1999"/>
    <s v="9/Jun/1999"/>
    <x v="12"/>
    <n v="2775.19"/>
  </r>
  <r>
    <s v="Id2042"/>
    <n v="1999"/>
    <s v="Aug"/>
    <n v="29"/>
    <x v="1"/>
    <n v="2775.19"/>
    <s v="tier - 2"/>
    <s v="tier - 1"/>
    <s v="R1012"/>
    <s v="R1012"/>
    <n v="1999"/>
    <s v="29/Aug/1999"/>
    <x v="12"/>
    <n v="2775.19"/>
  </r>
  <r>
    <s v="Id2041"/>
    <n v="1999"/>
    <s v="Dec"/>
    <n v="24"/>
    <x v="1"/>
    <n v="2789.06"/>
    <s v="tier - 2"/>
    <s v="tier - 3"/>
    <s v="R1012"/>
    <s v="R1012"/>
    <n v="1999"/>
    <s v="24/Dec/1999"/>
    <x v="7"/>
    <n v="2789.06"/>
  </r>
  <r>
    <s v="Id2040"/>
    <n v="2004"/>
    <s v="Aug"/>
    <n v="4"/>
    <x v="3"/>
    <n v="2801.26"/>
    <s v="tier - 2"/>
    <s v="tier - 3"/>
    <s v="R1013"/>
    <s v="R1013"/>
    <n v="2004"/>
    <s v="4/Aug/2004"/>
    <x v="10"/>
    <n v="2801.26"/>
  </r>
  <r>
    <s v="Id2039"/>
    <n v="2003"/>
    <s v="Sep"/>
    <n v="23"/>
    <x v="3"/>
    <n v="2803.7"/>
    <s v="tier - 2"/>
    <s v="tier - 1"/>
    <s v="R1012"/>
    <s v="R1012"/>
    <n v="2003"/>
    <s v="23/Sep/2003"/>
    <x v="5"/>
    <n v="2803.7"/>
  </r>
  <r>
    <s v="Id2038"/>
    <n v="2000"/>
    <s v="Oct"/>
    <n v="1"/>
    <x v="0"/>
    <n v="2819.51"/>
    <s v="tier - 2"/>
    <s v="tier - 3"/>
    <s v="R1011"/>
    <s v="R1011"/>
    <n v="2000"/>
    <s v="1/Oct/2000"/>
    <x v="7"/>
    <n v="2819.51"/>
  </r>
  <r>
    <s v="Id2037"/>
    <n v="1998"/>
    <s v="Nov"/>
    <n v="15"/>
    <x v="0"/>
    <n v="2842.76"/>
    <s v="tier - 2"/>
    <s v="tier - 3"/>
    <s v="R1012"/>
    <s v="R1012"/>
    <n v="1998"/>
    <s v="15/Nov/1998"/>
    <x v="2"/>
    <n v="2842.76"/>
  </r>
  <r>
    <s v="Id2036"/>
    <n v="1998"/>
    <s v="Jun"/>
    <n v="17"/>
    <x v="0"/>
    <n v="2850.68"/>
    <s v="tier - 2"/>
    <s v="tier - 3"/>
    <s v="R1012"/>
    <s v="R1012"/>
    <n v="1998"/>
    <s v="17/Jun/1998"/>
    <x v="2"/>
    <n v="2850.68"/>
  </r>
  <r>
    <s v="Id2035"/>
    <n v="1998"/>
    <s v="Sep"/>
    <n v="4"/>
    <x v="0"/>
    <n v="2855.44"/>
    <s v="tier - 2"/>
    <s v="tier - 3"/>
    <s v="R1012"/>
    <s v="R1012"/>
    <n v="1998"/>
    <s v="4/Sep/1998"/>
    <x v="2"/>
    <n v="2855.44"/>
  </r>
  <r>
    <s v="Id2034"/>
    <n v="1993"/>
    <s v="Nov"/>
    <n v="1"/>
    <x v="0"/>
    <n v="2866.09"/>
    <s v="tier - 3"/>
    <s v="tier - 3"/>
    <s v="R1011"/>
    <s v="R1011"/>
    <n v="1993"/>
    <s v="1/Nov/1993"/>
    <x v="1"/>
    <n v="2866.09"/>
  </r>
  <r>
    <s v="Id2033"/>
    <n v="1993"/>
    <s v="Aug"/>
    <n v="12"/>
    <x v="0"/>
    <n v="2867.12"/>
    <s v="tier - 1"/>
    <s v="tier - 3"/>
    <s v="R1013"/>
    <s v="R1013"/>
    <n v="1993"/>
    <s v="12/Aug/1993"/>
    <x v="1"/>
    <n v="2867.12"/>
  </r>
  <r>
    <s v="Id2032"/>
    <n v="1996"/>
    <s v="Jun"/>
    <n v="21"/>
    <x v="0"/>
    <n v="2897.32"/>
    <s v="tier - 3"/>
    <s v="tier - 3"/>
    <s v="R1016"/>
    <s v="R1016"/>
    <n v="1996"/>
    <s v="21/Jun/1996"/>
    <x v="9"/>
    <n v="2897.32"/>
  </r>
  <r>
    <s v="Id2031"/>
    <n v="2000"/>
    <s v="Jul"/>
    <n v="14"/>
    <x v="0"/>
    <n v="2897.46"/>
    <s v="tier - 2"/>
    <s v="tier - 1"/>
    <s v="R1012"/>
    <s v="R1012"/>
    <n v="2000"/>
    <s v="14/Jul/2000"/>
    <x v="7"/>
    <n v="2897.46"/>
  </r>
  <r>
    <s v="Id2030"/>
    <n v="1999"/>
    <s v="Nov"/>
    <n v="1"/>
    <x v="0"/>
    <n v="2899.49"/>
    <s v="tier - 2"/>
    <s v="tier - 2"/>
    <s v="R1024"/>
    <s v="R1024"/>
    <n v="1999"/>
    <s v="1/Nov/1999"/>
    <x v="12"/>
    <n v="2899.49"/>
  </r>
  <r>
    <s v="Id2029"/>
    <n v="1996"/>
    <s v="Oct"/>
    <n v="24"/>
    <x v="1"/>
    <n v="2902.91"/>
    <s v="tier - 2"/>
    <s v="tier - 2"/>
    <s v="R1013"/>
    <s v="R1013"/>
    <n v="1996"/>
    <s v="24/Oct/1996"/>
    <x v="9"/>
    <n v="2902.91"/>
  </r>
  <r>
    <s v="Id2028"/>
    <n v="1996"/>
    <s v="Jun"/>
    <n v="13"/>
    <x v="1"/>
    <n v="2904.09"/>
    <s v="tier - 2"/>
    <s v="tier - 2"/>
    <s v="R1011"/>
    <s v="R1011"/>
    <n v="1996"/>
    <s v="13/Jun/1996"/>
    <x v="9"/>
    <n v="2904.09"/>
  </r>
  <r>
    <s v="Id2027"/>
    <n v="2003"/>
    <s v="Jun"/>
    <n v="5"/>
    <x v="3"/>
    <n v="2913.57"/>
    <s v="tier - 2"/>
    <s v="tier - 2"/>
    <s v="R1011"/>
    <s v="R1011"/>
    <n v="2003"/>
    <s v="5/Jun/2003"/>
    <x v="5"/>
    <n v="2913.57"/>
  </r>
  <r>
    <s v="Id2026"/>
    <n v="1996"/>
    <s v="Jun"/>
    <n v="30"/>
    <x v="1"/>
    <n v="2927.06"/>
    <s v="tier - 2"/>
    <s v="tier - 2"/>
    <s v="R1013"/>
    <s v="R1013"/>
    <n v="1996"/>
    <s v="30/Jun/1996"/>
    <x v="9"/>
    <n v="2927.06"/>
  </r>
  <r>
    <s v="Id2025"/>
    <n v="2002"/>
    <s v="Sep"/>
    <n v="30"/>
    <x v="0"/>
    <n v="2943.41"/>
    <s v="tier - 2"/>
    <s v="tier - 3"/>
    <s v="R1012"/>
    <s v="R1012"/>
    <n v="2002"/>
    <s v="30/Sep/2002"/>
    <x v="8"/>
    <n v="2943.41"/>
  </r>
  <r>
    <s v="Id2024"/>
    <n v="1995"/>
    <s v="Sep"/>
    <n v="24"/>
    <x v="0"/>
    <n v="2974.13"/>
    <s v="tier - 2"/>
    <s v="tier - 1"/>
    <s v="R1011"/>
    <s v="R1011"/>
    <n v="1995"/>
    <s v="24/Sep/1995"/>
    <x v="4"/>
    <n v="2974.13"/>
  </r>
  <r>
    <s v="Id2023"/>
    <n v="1987"/>
    <s v="Jun"/>
    <n v="18"/>
    <x v="2"/>
    <n v="2979.52"/>
    <s v="tier - 2"/>
    <s v="tier - 3"/>
    <s v="R1013"/>
    <s v="R1013"/>
    <n v="1987"/>
    <s v="18/Jun/1987"/>
    <x v="18"/>
    <n v="2979.52"/>
  </r>
  <r>
    <s v="Id2022"/>
    <n v="1991"/>
    <s v="Nov"/>
    <n v="20"/>
    <x v="2"/>
    <n v="2985.67"/>
    <s v="tier - 2"/>
    <s v="tier - 2"/>
    <s v="R1013"/>
    <s v="R1013"/>
    <n v="1991"/>
    <s v="20/Nov/1991"/>
    <x v="15"/>
    <n v="2985.67"/>
  </r>
  <r>
    <s v="Id2021"/>
    <n v="2002"/>
    <s v="Dec"/>
    <n v="15"/>
    <x v="0"/>
    <n v="3012.22"/>
    <s v="tier - 2"/>
    <s v="tier - 3"/>
    <s v="R1012"/>
    <s v="R1012"/>
    <n v="2002"/>
    <s v="15/Dec/2002"/>
    <x v="5"/>
    <n v="3012.22"/>
  </r>
  <r>
    <s v="Id2020"/>
    <n v="1988"/>
    <s v="Sep"/>
    <n v="28"/>
    <x v="2"/>
    <n v="3018.04"/>
    <s v="tier - 2"/>
    <s v="tier - 2"/>
    <s v="R1012"/>
    <s v="R1012"/>
    <n v="1988"/>
    <s v="28/Sep/1988"/>
    <x v="17"/>
    <n v="3018.04"/>
  </r>
  <r>
    <s v="Id2019"/>
    <n v="1997"/>
    <s v="Dec"/>
    <n v="19"/>
    <x v="0"/>
    <n v="3021.81"/>
    <s v="tier - 2"/>
    <s v="tier - 3"/>
    <s v="R1012"/>
    <s v="R1012"/>
    <n v="1997"/>
    <s v="19/Dec/1997"/>
    <x v="2"/>
    <n v="3021.81"/>
  </r>
  <r>
    <s v="Id2018"/>
    <n v="1998"/>
    <s v="Sep"/>
    <n v="15"/>
    <x v="0"/>
    <n v="3044.21"/>
    <s v="tier - 2"/>
    <s v="tier - 3"/>
    <s v="R1024"/>
    <s v="R1024"/>
    <n v="1998"/>
    <s v="15/Sep/1998"/>
    <x v="2"/>
    <n v="3044.21"/>
  </r>
  <r>
    <s v="Id2017"/>
    <n v="1998"/>
    <s v="Aug"/>
    <n v="9"/>
    <x v="0"/>
    <n v="3046.06"/>
    <s v="tier - 2"/>
    <s v="tier - 1"/>
    <s v="R1023"/>
    <s v="R1023"/>
    <n v="1998"/>
    <s v="9/Aug/1998"/>
    <x v="2"/>
    <n v="3046.06"/>
  </r>
  <r>
    <s v="Id2016"/>
    <n v="1997"/>
    <s v="Dec"/>
    <n v="22"/>
    <x v="0"/>
    <n v="3051.73"/>
    <s v="tier - 2"/>
    <s v="tier - 2"/>
    <s v="R1011"/>
    <s v="R1011"/>
    <n v="1997"/>
    <s v="22/Dec/1997"/>
    <x v="2"/>
    <n v="3051.73"/>
  </r>
  <r>
    <s v="Id2015"/>
    <n v="2002"/>
    <s v="Jun"/>
    <n v="21"/>
    <x v="3"/>
    <n v="3056.39"/>
    <s v="tier - 2"/>
    <s v="tier - 3"/>
    <s v="R1013"/>
    <s v="R1013"/>
    <n v="2002"/>
    <s v="21/Jun/2002"/>
    <x v="8"/>
    <n v="3056.39"/>
  </r>
  <r>
    <s v="Id2014"/>
    <n v="1994"/>
    <s v="Sep"/>
    <n v="26"/>
    <x v="0"/>
    <n v="3062.51"/>
    <s v="tier - 3"/>
    <s v="tier - 1"/>
    <s v="R1012"/>
    <s v="R1012"/>
    <n v="1994"/>
    <s v="26/Sep/1994"/>
    <x v="11"/>
    <n v="3062.51"/>
  </r>
  <r>
    <s v="Id2013"/>
    <n v="1989"/>
    <s v="Oct"/>
    <n v="1"/>
    <x v="2"/>
    <n v="3065.49"/>
    <s v="tier - 2"/>
    <s v="tier - 1"/>
    <s v="R1012"/>
    <s v="R1012"/>
    <n v="1989"/>
    <s v="1/Oct/1989"/>
    <x v="14"/>
    <n v="3065.49"/>
  </r>
  <r>
    <s v="Id2012"/>
    <n v="1995"/>
    <s v="Sep"/>
    <n v="10"/>
    <x v="0"/>
    <n v="3070.81"/>
    <s v="tier - 3"/>
    <s v="tier - 1"/>
    <s v="R1017"/>
    <s v="R1017"/>
    <n v="1995"/>
    <s v="10/Sep/1995"/>
    <x v="4"/>
    <n v="3070.81"/>
  </r>
  <r>
    <s v="Id2011"/>
    <n v="2001"/>
    <s v="Oct"/>
    <n v="13"/>
    <x v="3"/>
    <n v="3077.1"/>
    <s v="tier - 2"/>
    <s v="tier - 1"/>
    <s v="R1012"/>
    <s v="R1012"/>
    <n v="2001"/>
    <s v="13/Oct/2001"/>
    <x v="3"/>
    <n v="3077.1"/>
  </r>
  <r>
    <s v="Id2010"/>
    <n v="1987"/>
    <s v="Aug"/>
    <n v="1"/>
    <x v="2"/>
    <n v="3088.06"/>
    <s v="tier - 2"/>
    <s v="tier - 2"/>
    <s v="R1013"/>
    <s v="R1013"/>
    <n v="1987"/>
    <s v="1/Aug/1987"/>
    <x v="18"/>
    <n v="3088.06"/>
  </r>
  <r>
    <s v="Id2009"/>
    <n v="1999"/>
    <s v="Jun"/>
    <n v="25"/>
    <x v="0"/>
    <n v="3128.35"/>
    <s v="tier - 2"/>
    <s v="tier - 3"/>
    <s v="R1021"/>
    <s v="R1021"/>
    <n v="1999"/>
    <s v="25/Jun/1999"/>
    <x v="12"/>
    <n v="3128.35"/>
  </r>
  <r>
    <s v="Id2008"/>
    <n v="1994"/>
    <s v="Jul"/>
    <n v="10"/>
    <x v="0"/>
    <n v="3161.45"/>
    <s v="tier - 2"/>
    <s v="tier - 1"/>
    <s v="R1011"/>
    <s v="R1011"/>
    <n v="1994"/>
    <s v="10/Jul/1994"/>
    <x v="11"/>
    <n v="3161.45"/>
  </r>
  <r>
    <s v="Id2007"/>
    <n v="1993"/>
    <s v="Sep"/>
    <n v="25"/>
    <x v="0"/>
    <n v="3162.02"/>
    <s v="tier - 2"/>
    <s v="tier - 3"/>
    <s v="R1013"/>
    <s v="R1013"/>
    <n v="1993"/>
    <s v="25/Sep/1993"/>
    <x v="1"/>
    <n v="3162.02"/>
  </r>
  <r>
    <s v="Id2006"/>
    <n v="2001"/>
    <s v="Aug"/>
    <n v="29"/>
    <x v="1"/>
    <n v="3167.46"/>
    <s v="tier - 2"/>
    <s v="tier - 3"/>
    <s v="R1024"/>
    <s v="R1024"/>
    <n v="2001"/>
    <s v="29/Aug/2001"/>
    <x v="3"/>
    <n v="3167.46"/>
  </r>
  <r>
    <s v="Id2005"/>
    <n v="1994"/>
    <s v="Oct"/>
    <n v="25"/>
    <x v="0"/>
    <n v="3171.61"/>
    <s v="tier - 2"/>
    <s v="tier - 3"/>
    <s v="R1013"/>
    <s v="R1013"/>
    <n v="1994"/>
    <s v="25/Oct/1994"/>
    <x v="11"/>
    <n v="3171.61"/>
  </r>
  <r>
    <s v="Id2004"/>
    <n v="1994"/>
    <s v="Jul"/>
    <n v="6"/>
    <x v="0"/>
    <n v="3172.02"/>
    <s v="tier - 2"/>
    <s v="tier - 1"/>
    <s v="R1011"/>
    <s v="R1011"/>
    <n v="1994"/>
    <s v="6/Jul/1994"/>
    <x v="11"/>
    <n v="3172.02"/>
  </r>
  <r>
    <s v="Id2003"/>
    <n v="1996"/>
    <s v="Aug"/>
    <n v="14"/>
    <x v="0"/>
    <n v="3176.29"/>
    <s v="tier - 2"/>
    <s v="tier - 2"/>
    <s v="R1012"/>
    <s v="R1012"/>
    <n v="1996"/>
    <s v="14/Aug/1996"/>
    <x v="9"/>
    <n v="3176.29"/>
  </r>
  <r>
    <s v="Id2002"/>
    <n v="1996"/>
    <s v="Jul"/>
    <n v="3"/>
    <x v="0"/>
    <n v="3176.82"/>
    <s v="tier - 2"/>
    <s v="tier - 1"/>
    <s v="R1012"/>
    <s v="R1012"/>
    <n v="1996"/>
    <s v="3/Jul/1996"/>
    <x v="9"/>
    <n v="3176.82"/>
  </r>
  <r>
    <s v="Id2001"/>
    <n v="2000"/>
    <s v="Sep"/>
    <n v="23"/>
    <x v="0"/>
    <n v="3179.96"/>
    <s v="tier - 2"/>
    <s v="tier - 2"/>
    <s v="R1012"/>
    <s v="R1012"/>
    <n v="2000"/>
    <s v="23/Sep/2000"/>
    <x v="7"/>
    <n v="3179.96"/>
  </r>
  <r>
    <s v="Id2000"/>
    <n v="2001"/>
    <s v="Sep"/>
    <n v="2"/>
    <x v="3"/>
    <n v="3180.51"/>
    <s v="tier - 2"/>
    <s v="tier - 2"/>
    <s v="R1013"/>
    <s v="R1013"/>
    <n v="2001"/>
    <s v="2/Sep/2001"/>
    <x v="3"/>
    <n v="3180.51"/>
  </r>
  <r>
    <s v="Id1999"/>
    <n v="1996"/>
    <s v="Oct"/>
    <n v="11"/>
    <x v="0"/>
    <n v="3201.25"/>
    <s v="tier - 2"/>
    <s v="tier - 3"/>
    <s v="R1012"/>
    <s v="R1012"/>
    <n v="1996"/>
    <s v="11/Oct/1996"/>
    <x v="9"/>
    <n v="3201.25"/>
  </r>
  <r>
    <s v="Id1998"/>
    <n v="1997"/>
    <s v="Jul"/>
    <n v="5"/>
    <x v="0"/>
    <n v="3206.49"/>
    <s v="tier - 2"/>
    <s v="tier - 3"/>
    <s v="R1024"/>
    <s v="R1024"/>
    <n v="1997"/>
    <s v="5/Jul/1997"/>
    <x v="6"/>
    <n v="3206.49"/>
  </r>
  <r>
    <s v="Id1997"/>
    <n v="1997"/>
    <s v="Dec"/>
    <n v="22"/>
    <x v="1"/>
    <n v="3208.79"/>
    <s v="tier - 2"/>
    <s v="tier - 3"/>
    <s v="R1011"/>
    <s v="R1011"/>
    <n v="1997"/>
    <s v="22/Dec/1997"/>
    <x v="2"/>
    <n v="3208.79"/>
  </r>
  <r>
    <s v="Id1996"/>
    <n v="1997"/>
    <s v="Jul"/>
    <n v="6"/>
    <x v="0"/>
    <n v="3213.62"/>
    <s v="tier - 2"/>
    <s v="tier - 2"/>
    <s v="R1024"/>
    <s v="R1024"/>
    <n v="1997"/>
    <s v="6/Jul/1997"/>
    <x v="6"/>
    <n v="3213.62"/>
  </r>
  <r>
    <s v="Id1995"/>
    <n v="1997"/>
    <s v="Aug"/>
    <n v="2"/>
    <x v="1"/>
    <n v="3227.12"/>
    <s v="tier - 2"/>
    <s v="tier - 3"/>
    <s v="R1013"/>
    <s v="R1013"/>
    <n v="1997"/>
    <s v="2/Aug/1997"/>
    <x v="6"/>
    <n v="3227.12"/>
  </r>
  <r>
    <s v="Id1994"/>
    <n v="1997"/>
    <s v="Sep"/>
    <n v="2"/>
    <x v="1"/>
    <n v="3238.44"/>
    <s v="tier - 2"/>
    <s v="tier - 3"/>
    <s v="R1013"/>
    <s v="R1013"/>
    <n v="1997"/>
    <s v="2/Sep/1997"/>
    <x v="6"/>
    <n v="3238.44"/>
  </r>
  <r>
    <s v="Id1993"/>
    <n v="1991"/>
    <s v="Nov"/>
    <n v="13"/>
    <x v="0"/>
    <n v="3260.2"/>
    <s v="tier - 3"/>
    <s v="tier - 2"/>
    <s v="R1011"/>
    <s v="R1011"/>
    <n v="1991"/>
    <s v="13/Nov/1991"/>
    <x v="15"/>
    <n v="3260.2"/>
  </r>
  <r>
    <s v="Id1992"/>
    <n v="1994"/>
    <s v="Dec"/>
    <n v="2"/>
    <x v="0"/>
    <n v="3268.85"/>
    <s v="tier - 3"/>
    <s v="tier - 1"/>
    <s v="R1016"/>
    <s v="R1016"/>
    <n v="1994"/>
    <s v="2/Dec/1994"/>
    <x v="4"/>
    <n v="3268.85"/>
  </r>
  <r>
    <s v="Id1991"/>
    <n v="1994"/>
    <s v="Jul"/>
    <n v="1"/>
    <x v="1"/>
    <n v="3277.16"/>
    <s v="tier - 2"/>
    <s v="tier - 3"/>
    <s v="R1011"/>
    <s v="R1011"/>
    <n v="1994"/>
    <s v="1/Jul/1994"/>
    <x v="11"/>
    <n v="3277.16"/>
  </r>
  <r>
    <s v="Id1990"/>
    <n v="2001"/>
    <s v="Oct"/>
    <n v="6"/>
    <x v="3"/>
    <n v="3279.87"/>
    <s v="tier - 2"/>
    <s v="tier - 1"/>
    <s v="R1017"/>
    <s v="R1017"/>
    <n v="2001"/>
    <s v="6/Oct/2001"/>
    <x v="3"/>
    <n v="3279.87"/>
  </r>
  <r>
    <s v="Id1989"/>
    <n v="2003"/>
    <s v="Jul"/>
    <n v="3"/>
    <x v="0"/>
    <n v="3280.22"/>
    <s v="tier - 2"/>
    <s v="tier - 3"/>
    <s v="R1011"/>
    <s v="R1011"/>
    <n v="2003"/>
    <s v="3/Jul/2003"/>
    <x v="5"/>
    <n v="3280.22"/>
  </r>
  <r>
    <s v="Id1988"/>
    <n v="1996"/>
    <s v="Nov"/>
    <n v="17"/>
    <x v="1"/>
    <n v="3292.53"/>
    <s v="tier - 2"/>
    <s v="tier - 2"/>
    <s v="R1012"/>
    <s v="R1012"/>
    <n v="1996"/>
    <s v="17/Nov/1996"/>
    <x v="9"/>
    <n v="3292.53"/>
  </r>
  <r>
    <s v="Id1987"/>
    <n v="2003"/>
    <s v="Dec"/>
    <n v="5"/>
    <x v="0"/>
    <n v="3300.7"/>
    <s v="tier - 2"/>
    <s v="tier - 2"/>
    <s v="R1025"/>
    <s v="R1025"/>
    <n v="2003"/>
    <s v="5/Dec/2003"/>
    <x v="10"/>
    <n v="3300.7"/>
  </r>
  <r>
    <s v="Id1986"/>
    <n v="2003"/>
    <s v="Nov"/>
    <n v="18"/>
    <x v="0"/>
    <n v="3308.46"/>
    <s v="tier - 2"/>
    <s v="tier - 1"/>
    <s v="R1021"/>
    <s v="R1021"/>
    <n v="2003"/>
    <s v="18/Nov/2003"/>
    <x v="5"/>
    <n v="3308.46"/>
  </r>
  <r>
    <s v="Id1985"/>
    <n v="1997"/>
    <s v="Jun"/>
    <n v="20"/>
    <x v="1"/>
    <n v="3309.79"/>
    <s v="tier - 3"/>
    <s v="tier - 3"/>
    <s v="R1017"/>
    <s v="R1017"/>
    <n v="1997"/>
    <s v="20/Jun/1997"/>
    <x v="6"/>
    <n v="3309.79"/>
  </r>
  <r>
    <s v="Id1984"/>
    <n v="1991"/>
    <s v="Sep"/>
    <n v="1"/>
    <x v="2"/>
    <n v="3342.79"/>
    <s v="tier - 2"/>
    <s v="tier - 1"/>
    <s v="R1013"/>
    <s v="R1013"/>
    <n v="1991"/>
    <s v="1/Sep/1991"/>
    <x v="15"/>
    <n v="3342.79"/>
  </r>
  <r>
    <s v="Id1983"/>
    <n v="1993"/>
    <s v="Oct"/>
    <n v="28"/>
    <x v="0"/>
    <n v="3353.28"/>
    <s v="tier - 2"/>
    <s v="tier - 1"/>
    <s v="R1011"/>
    <s v="R1011"/>
    <n v="1993"/>
    <s v="28/Oct/1993"/>
    <x v="1"/>
    <n v="3353.28"/>
  </r>
  <r>
    <s v="Id1982"/>
    <n v="1995"/>
    <s v="Jun"/>
    <n v="23"/>
    <x v="0"/>
    <n v="3353.47"/>
    <s v="tier - 2"/>
    <s v="tier - 3"/>
    <s v="R1012"/>
    <s v="R1012"/>
    <n v="1995"/>
    <s v="23/Jun/1995"/>
    <x v="4"/>
    <n v="3353.47"/>
  </r>
  <r>
    <s v="Id1981"/>
    <n v="1993"/>
    <s v="Oct"/>
    <n v="7"/>
    <x v="0"/>
    <n v="3366.67"/>
    <s v="tier - 2"/>
    <s v="tier - 2"/>
    <s v="R1013"/>
    <s v="R1013"/>
    <n v="1993"/>
    <s v="7/Oct/1993"/>
    <x v="1"/>
    <n v="3366.67"/>
  </r>
  <r>
    <s v="Id1980"/>
    <n v="1996"/>
    <s v="Dec"/>
    <n v="14"/>
    <x v="1"/>
    <n v="3378.91"/>
    <s v="tier - 2"/>
    <s v="tier - 1"/>
    <s v="R1011"/>
    <s v="R1011"/>
    <n v="1996"/>
    <s v="14/Dec/1996"/>
    <x v="6"/>
    <n v="3378.91"/>
  </r>
  <r>
    <s v="Id1979"/>
    <n v="1996"/>
    <s v="Nov"/>
    <n v="13"/>
    <x v="0"/>
    <n v="3385.4"/>
    <s v="tier - 2"/>
    <s v="tier - 2"/>
    <s v="R1024"/>
    <s v="R1024"/>
    <n v="1996"/>
    <s v="13/Nov/1996"/>
    <x v="9"/>
    <n v="3385.4"/>
  </r>
  <r>
    <s v="Id1978"/>
    <n v="1996"/>
    <s v="Aug"/>
    <n v="10"/>
    <x v="1"/>
    <n v="3392.37"/>
    <s v="tier - 2"/>
    <s v="tier - 3"/>
    <s v="R1013"/>
    <s v="R1013"/>
    <n v="1996"/>
    <s v="10/Aug/1996"/>
    <x v="9"/>
    <n v="3392.37"/>
  </r>
  <r>
    <s v="Id1977"/>
    <n v="1996"/>
    <s v="Oct"/>
    <n v="27"/>
    <x v="1"/>
    <n v="3392.98"/>
    <s v="tier - 2"/>
    <s v="tier - 3"/>
    <s v="R1013"/>
    <s v="R1013"/>
    <n v="1996"/>
    <s v="27/Oct/1996"/>
    <x v="9"/>
    <n v="3392.98"/>
  </r>
  <r>
    <s v="Id1976"/>
    <n v="2004"/>
    <s v="Jul"/>
    <n v="16"/>
    <x v="3"/>
    <n v="3393.36"/>
    <s v="tier - 2"/>
    <s v="tier - 2"/>
    <s v="R1023"/>
    <s v="R1023"/>
    <n v="2004"/>
    <s v="16/Jul/2004"/>
    <x v="10"/>
    <n v="3393.36"/>
  </r>
  <r>
    <s v="Id1975"/>
    <n v="1996"/>
    <s v="Dec"/>
    <n v="19"/>
    <x v="1"/>
    <n v="3410.32"/>
    <s v="tier - 2"/>
    <s v="tier - 2"/>
    <s v="R1011"/>
    <s v="R1011"/>
    <n v="1996"/>
    <s v="19/Dec/1996"/>
    <x v="6"/>
    <n v="3410.32"/>
  </r>
  <r>
    <s v="Id1974"/>
    <n v="2001"/>
    <s v="Dec"/>
    <n v="26"/>
    <x v="0"/>
    <n v="3434.38"/>
    <s v="tier - 2"/>
    <s v="tier - 2"/>
    <s v="R1011"/>
    <s v="R1011"/>
    <n v="2001"/>
    <s v="26/Dec/2001"/>
    <x v="8"/>
    <n v="3434.38"/>
  </r>
  <r>
    <s v="Id1973"/>
    <n v="1986"/>
    <s v="Aug"/>
    <n v="27"/>
    <x v="2"/>
    <n v="3436.5"/>
    <s v="tier - 2"/>
    <s v="tier - 1"/>
    <s v="R1013"/>
    <s v="R1013"/>
    <n v="1986"/>
    <s v="27/Aug/1986"/>
    <x v="19"/>
    <n v="3436.5"/>
  </r>
  <r>
    <s v="Id1972"/>
    <n v="2000"/>
    <s v="Jun"/>
    <n v="20"/>
    <x v="2"/>
    <n v="3443.06"/>
    <s v="tier - 2"/>
    <s v="tier - 1"/>
    <s v="R1011"/>
    <s v="R1011"/>
    <n v="2000"/>
    <s v="20/Jun/2000"/>
    <x v="7"/>
    <n v="3443.06"/>
  </r>
  <r>
    <s v="Id1971"/>
    <n v="1987"/>
    <s v="Sep"/>
    <n v="14"/>
    <x v="2"/>
    <n v="3453.77"/>
    <s v="tier - 2"/>
    <s v="tier - 1"/>
    <s v="R1011"/>
    <s v="R1011"/>
    <n v="1987"/>
    <s v="14/Sep/1987"/>
    <x v="18"/>
    <n v="3453.77"/>
  </r>
  <r>
    <s v="Id1970"/>
    <n v="2003"/>
    <s v="Jul"/>
    <n v="29"/>
    <x v="0"/>
    <n v="3463.51"/>
    <s v="tier - 2"/>
    <s v="tier - 1"/>
    <s v="R1025"/>
    <s v="R1025"/>
    <n v="2003"/>
    <s v="29/Jul/2003"/>
    <x v="5"/>
    <n v="3463.51"/>
  </r>
  <r>
    <s v="Id1969"/>
    <n v="1993"/>
    <s v="Oct"/>
    <n v="12"/>
    <x v="1"/>
    <n v="3471.41"/>
    <s v="tier - 2"/>
    <s v="tier - 2"/>
    <s v="R1013"/>
    <s v="R1013"/>
    <n v="1993"/>
    <s v="12/Oct/1993"/>
    <x v="1"/>
    <n v="3471.41"/>
  </r>
  <r>
    <s v="Id1968"/>
    <n v="2004"/>
    <s v="Jun"/>
    <n v="26"/>
    <x v="2"/>
    <n v="3481.87"/>
    <s v="tier - 2"/>
    <s v="tier - 3"/>
    <s v="R1016"/>
    <s v="R1016"/>
    <n v="2004"/>
    <s v="26/Jun/2004"/>
    <x v="10"/>
    <n v="3481.87"/>
  </r>
  <r>
    <s v="Id1967"/>
    <n v="1996"/>
    <s v="Sep"/>
    <n v="19"/>
    <x v="3"/>
    <n v="3484.33"/>
    <s v="tier - 3"/>
    <s v="tier - 3"/>
    <s v="R1011"/>
    <s v="R1011"/>
    <n v="1996"/>
    <s v="19/Sep/1996"/>
    <x v="9"/>
    <n v="3484.33"/>
  </r>
  <r>
    <s v="Id1966"/>
    <n v="1996"/>
    <s v="Sep"/>
    <n v="18"/>
    <x v="1"/>
    <n v="3490.55"/>
    <s v="tier - 1"/>
    <s v="tier - 2"/>
    <s v="R1015"/>
    <s v="R1015"/>
    <n v="1996"/>
    <s v="18/Sep/1996"/>
    <x v="9"/>
    <n v="3490.55"/>
  </r>
  <r>
    <s v="Id1965"/>
    <n v="1999"/>
    <s v="Sep"/>
    <n v="22"/>
    <x v="3"/>
    <n v="3500.61"/>
    <s v="tier - 2"/>
    <s v="tier - 2"/>
    <s v="R1013"/>
    <s v="R1013"/>
    <n v="1999"/>
    <s v="22/Sep/1999"/>
    <x v="12"/>
    <n v="3500.61"/>
  </r>
  <r>
    <s v="Id1964"/>
    <n v="1998"/>
    <s v="Sep"/>
    <n v="16"/>
    <x v="3"/>
    <n v="3537.7"/>
    <s v="tier - 3"/>
    <s v="tier - 3"/>
    <s v="R1012"/>
    <s v="R1012"/>
    <n v="1998"/>
    <s v="16/Sep/1998"/>
    <x v="2"/>
    <n v="3537.7"/>
  </r>
  <r>
    <s v="Id1963"/>
    <n v="2003"/>
    <s v="Aug"/>
    <n v="24"/>
    <x v="0"/>
    <n v="3538.9"/>
    <s v="tier - 2"/>
    <s v="tier - 2"/>
    <s v="R1012"/>
    <s v="R1012"/>
    <n v="2003"/>
    <s v="24/Aug/2003"/>
    <x v="5"/>
    <n v="3538.9"/>
  </r>
  <r>
    <s v="Id1962"/>
    <n v="1988"/>
    <s v="Oct"/>
    <n v="15"/>
    <x v="2"/>
    <n v="3540.12"/>
    <s v="tier - 2"/>
    <s v="tier - 1"/>
    <s v="R1013"/>
    <s v="R1013"/>
    <n v="1988"/>
    <s v="15/Oct/1988"/>
    <x v="17"/>
    <n v="3540.12"/>
  </r>
  <r>
    <s v="Id1961"/>
    <n v="1992"/>
    <s v="Dec"/>
    <n v="22"/>
    <x v="0"/>
    <n v="3554.2"/>
    <s v="tier - 2"/>
    <s v="tier - 3"/>
    <s v="R1011"/>
    <s v="R1011"/>
    <n v="1992"/>
    <s v="22/Dec/1992"/>
    <x v="1"/>
    <n v="3554.2"/>
  </r>
  <r>
    <s v="Id1960"/>
    <n v="1994"/>
    <s v="Sep"/>
    <n v="24"/>
    <x v="0"/>
    <n v="3556.92"/>
    <s v="tier - 2"/>
    <s v="tier - 3"/>
    <s v="R1012"/>
    <s v="R1012"/>
    <n v="1994"/>
    <s v="24/Sep/1994"/>
    <x v="11"/>
    <n v="3556.92"/>
  </r>
  <r>
    <s v="Id1959"/>
    <n v="1995"/>
    <s v="Oct"/>
    <n v="9"/>
    <x v="0"/>
    <n v="3558.62"/>
    <s v="tier - 2"/>
    <s v="tier - 3"/>
    <s v="R1024"/>
    <s v="R1024"/>
    <n v="1995"/>
    <s v="9/Oct/1995"/>
    <x v="4"/>
    <n v="3558.62"/>
  </r>
  <r>
    <s v="Id1958"/>
    <n v="1995"/>
    <s v="Jun"/>
    <n v="16"/>
    <x v="1"/>
    <n v="3561.89"/>
    <s v="tier - 2"/>
    <s v="tier - 1"/>
    <s v="R1013"/>
    <s v="R1013"/>
    <n v="1995"/>
    <s v="16/Jun/1995"/>
    <x v="4"/>
    <n v="3561.89"/>
  </r>
  <r>
    <s v="Id1957"/>
    <n v="1981"/>
    <s v="Oct"/>
    <n v="10"/>
    <x v="1"/>
    <n v="3562.87"/>
    <s v="tier - 2"/>
    <s v="tier - 1"/>
    <s v="R1013"/>
    <s v="R1013"/>
    <n v="1981"/>
    <s v="10/Oct/1981"/>
    <x v="20"/>
    <n v="3562.87"/>
  </r>
  <r>
    <s v="Id1956"/>
    <n v="1988"/>
    <s v="Aug"/>
    <n v="18"/>
    <x v="2"/>
    <n v="3569.96"/>
    <s v="tier - 2"/>
    <s v="tier - 1"/>
    <s v="R1012"/>
    <s v="R1012"/>
    <n v="1988"/>
    <s v="18/Aug/1988"/>
    <x v="17"/>
    <n v="3569.96"/>
  </r>
  <r>
    <s v="Id1955"/>
    <n v="1995"/>
    <s v="Aug"/>
    <n v="23"/>
    <x v="1"/>
    <n v="3578"/>
    <s v="tier - 2"/>
    <s v="tier - 3"/>
    <s v="R1011"/>
    <s v="R1011"/>
    <n v="1995"/>
    <s v="23/Aug/1995"/>
    <x v="4"/>
    <n v="3578"/>
  </r>
  <r>
    <s v="Id1954"/>
    <n v="2001"/>
    <s v="Nov"/>
    <n v="11"/>
    <x v="3"/>
    <n v="3579.83"/>
    <s v="tier - 2"/>
    <s v="tier - 2"/>
    <s v="R1012"/>
    <s v="R1012"/>
    <n v="2001"/>
    <s v="11/Nov/2001"/>
    <x v="3"/>
    <n v="3579.83"/>
  </r>
  <r>
    <s v="Id1953"/>
    <n v="1986"/>
    <s v="Dec"/>
    <n v="27"/>
    <x v="2"/>
    <n v="3589.14"/>
    <s v="tier - 2"/>
    <s v="tier - 2"/>
    <s v="R1013"/>
    <s v="R1013"/>
    <n v="1986"/>
    <s v="27/Dec/1986"/>
    <x v="18"/>
    <n v="3589.14"/>
  </r>
  <r>
    <s v="Id1952"/>
    <n v="1999"/>
    <s v="Jun"/>
    <n v="6"/>
    <x v="2"/>
    <n v="3591.48"/>
    <s v="tier - 2"/>
    <s v="tier - 3"/>
    <s v="R1011"/>
    <s v="R1011"/>
    <n v="1999"/>
    <s v="6/Jun/1999"/>
    <x v="12"/>
    <n v="3591.48"/>
  </r>
  <r>
    <s v="Id1951"/>
    <n v="1997"/>
    <s v="Nov"/>
    <n v="4"/>
    <x v="1"/>
    <n v="3594.17"/>
    <s v="tier - 2"/>
    <s v="tier - 2"/>
    <s v="R1012"/>
    <s v="R1012"/>
    <n v="1997"/>
    <s v="4/Nov/1997"/>
    <x v="6"/>
    <n v="3594.17"/>
  </r>
  <r>
    <s v="Id1950"/>
    <n v="1999"/>
    <s v="Aug"/>
    <n v="12"/>
    <x v="2"/>
    <n v="3597.6"/>
    <s v="tier - 2"/>
    <s v="tier - 2"/>
    <s v="R1011"/>
    <s v="R1011"/>
    <n v="1999"/>
    <s v="12/Aug/1999"/>
    <x v="12"/>
    <n v="3597.6"/>
  </r>
  <r>
    <s v="Id1949"/>
    <n v="1988"/>
    <s v="Nov"/>
    <n v="4"/>
    <x v="2"/>
    <n v="3603.6"/>
    <s v="tier - 2"/>
    <s v="tier - 1"/>
    <s v="R1013"/>
    <s v="R1013"/>
    <n v="1988"/>
    <s v="4/Nov/1988"/>
    <x v="17"/>
    <n v="3603.6"/>
  </r>
  <r>
    <s v="Id1948"/>
    <n v="1990"/>
    <s v="Oct"/>
    <n v="11"/>
    <x v="2"/>
    <n v="3606.43"/>
    <s v="tier - 2"/>
    <s v="tier - 1"/>
    <s v="R1013"/>
    <s v="R1013"/>
    <n v="1990"/>
    <s v="11/Oct/1990"/>
    <x v="16"/>
    <n v="3606.43"/>
  </r>
  <r>
    <s v="Id1947"/>
    <n v="1985"/>
    <s v="Jun"/>
    <n v="14"/>
    <x v="2"/>
    <n v="3622.13"/>
    <s v="tier - 2"/>
    <s v="tier - 1"/>
    <s v="R1013"/>
    <s v="R1013"/>
    <n v="1985"/>
    <s v="14/Jun/1985"/>
    <x v="21"/>
    <n v="3622.13"/>
  </r>
  <r>
    <s v="Id1946"/>
    <n v="1992"/>
    <s v="Nov"/>
    <n v="17"/>
    <x v="0"/>
    <n v="3645.09"/>
    <s v="tier - 1"/>
    <s v="tier - 2"/>
    <s v="R1014"/>
    <s v="R1014"/>
    <n v="1992"/>
    <s v="17/Nov/1992"/>
    <x v="0"/>
    <n v="3645.09"/>
  </r>
  <r>
    <s v="Id1945"/>
    <n v="1990"/>
    <s v="Nov"/>
    <n v="8"/>
    <x v="2"/>
    <n v="3653.29"/>
    <s v="tier - 2"/>
    <s v="tier - 3"/>
    <s v="R1011"/>
    <s v="R1011"/>
    <n v="1990"/>
    <s v="8/Nov/1990"/>
    <x v="16"/>
    <n v="3653.29"/>
  </r>
  <r>
    <s v="Id1944"/>
    <n v="1992"/>
    <s v="Sep"/>
    <n v="14"/>
    <x v="1"/>
    <n v="3659.35"/>
    <s v="tier - 3"/>
    <s v="tier - 1"/>
    <s v="R1011"/>
    <s v="R1011"/>
    <n v="1992"/>
    <s v="14/Sep/1992"/>
    <x v="0"/>
    <n v="3659.35"/>
  </r>
  <r>
    <s v="Id1943"/>
    <n v="1984"/>
    <s v="Jul"/>
    <n v="6"/>
    <x v="2"/>
    <n v="3678.86"/>
    <s v="tier - 2"/>
    <s v="tier - 3"/>
    <s v="R1013"/>
    <s v="R1013"/>
    <n v="1984"/>
    <s v="6/Jul/1984"/>
    <x v="22"/>
    <n v="3678.86"/>
  </r>
  <r>
    <s v="Id1942"/>
    <n v="2003"/>
    <s v="Jul"/>
    <n v="10"/>
    <x v="0"/>
    <n v="3688.35"/>
    <s v="tier - 2"/>
    <s v="tier - 2"/>
    <s v="R1021"/>
    <s v="R1021"/>
    <n v="2003"/>
    <s v="10/Jul/2003"/>
    <x v="5"/>
    <n v="3688.35"/>
  </r>
  <r>
    <s v="Id1941"/>
    <n v="1981"/>
    <s v="Dec"/>
    <n v="14"/>
    <x v="1"/>
    <n v="3688.38"/>
    <s v="tier - 2"/>
    <s v="tier - 2"/>
    <s v="R1013"/>
    <s v="R1013"/>
    <n v="1981"/>
    <s v="14/Dec/1981"/>
    <x v="23"/>
    <n v="3688.38"/>
  </r>
  <r>
    <s v="Id1940"/>
    <n v="1995"/>
    <s v="Oct"/>
    <n v="21"/>
    <x v="3"/>
    <n v="3693.43"/>
    <s v="tier - 2"/>
    <s v="tier - 3"/>
    <s v="R1011"/>
    <s v="R1011"/>
    <n v="1995"/>
    <s v="21/Oct/1995"/>
    <x v="4"/>
    <n v="3693.43"/>
  </r>
  <r>
    <s v="Id1939"/>
    <n v="1988"/>
    <s v="Aug"/>
    <n v="18"/>
    <x v="2"/>
    <n v="3699.54"/>
    <s v="tier - 2"/>
    <s v="tier - 3"/>
    <s v="R1013"/>
    <s v="R1013"/>
    <n v="1988"/>
    <s v="18/Aug/1988"/>
    <x v="17"/>
    <n v="3699.54"/>
  </r>
  <r>
    <s v="Id1938"/>
    <n v="1989"/>
    <s v="Dec"/>
    <n v="2"/>
    <x v="0"/>
    <n v="3704.35"/>
    <s v="tier - 2"/>
    <s v="tier - 2"/>
    <s v="R1013"/>
    <s v="R1013"/>
    <n v="1989"/>
    <s v="2/Dec/1989"/>
    <x v="16"/>
    <n v="3704.35"/>
  </r>
  <r>
    <s v="Id1937"/>
    <n v="2004"/>
    <s v="Nov"/>
    <n v="5"/>
    <x v="0"/>
    <n v="3722.23"/>
    <s v="tier - 2"/>
    <s v="tier - 2"/>
    <s v="R1025"/>
    <s v="R1025"/>
    <n v="2004"/>
    <s v="5/Nov/2004"/>
    <x v="10"/>
    <n v="3722.23"/>
  </r>
  <r>
    <s v="Id1936"/>
    <n v="1986"/>
    <s v="Dec"/>
    <n v="1"/>
    <x v="2"/>
    <n v="3731.6"/>
    <s v="tier - 2"/>
    <s v="tier - 2"/>
    <s v="R1013"/>
    <s v="R1013"/>
    <n v="1986"/>
    <s v="1/Dec/1986"/>
    <x v="18"/>
    <n v="3731.6"/>
  </r>
  <r>
    <s v="Id1935"/>
    <n v="1994"/>
    <s v="Aug"/>
    <n v="22"/>
    <x v="0"/>
    <n v="3732.63"/>
    <s v="tier - 2"/>
    <s v="tier - 3"/>
    <s v="R1024"/>
    <s v="R1024"/>
    <n v="1994"/>
    <s v="22/Aug/1994"/>
    <x v="11"/>
    <n v="3732.63"/>
  </r>
  <r>
    <s v="Id1934"/>
    <n v="1993"/>
    <s v="Jun"/>
    <n v="22"/>
    <x v="0"/>
    <n v="3736.46"/>
    <s v="tier - 2"/>
    <s v="tier - 2"/>
    <s v="R1012"/>
    <s v="R1012"/>
    <n v="1993"/>
    <s v="22/Jun/1993"/>
    <x v="1"/>
    <n v="3736.46"/>
  </r>
  <r>
    <s v="Id1933"/>
    <n v="1986"/>
    <s v="Sep"/>
    <n v="9"/>
    <x v="2"/>
    <n v="3748.56"/>
    <s v="tier - 2"/>
    <s v="tier - 2"/>
    <s v="R1013"/>
    <s v="R1013"/>
    <n v="1986"/>
    <s v="9/Sep/1986"/>
    <x v="19"/>
    <n v="3748.56"/>
  </r>
  <r>
    <s v="Id1932"/>
    <n v="1991"/>
    <s v="Oct"/>
    <n v="28"/>
    <x v="0"/>
    <n v="3756.62"/>
    <s v="tier - 2"/>
    <s v="tier - 2"/>
    <s v="R1013"/>
    <s v="R1013"/>
    <n v="1991"/>
    <s v="28/Oct/1991"/>
    <x v="15"/>
    <n v="3756.62"/>
  </r>
  <r>
    <s v="Id1931"/>
    <n v="1991"/>
    <s v="Aug"/>
    <n v="25"/>
    <x v="0"/>
    <n v="3757.84"/>
    <s v="tier - 2"/>
    <s v="tier - 1"/>
    <s v="R1013"/>
    <s v="R1013"/>
    <n v="1991"/>
    <s v="25/Aug/1991"/>
    <x v="15"/>
    <n v="3757.84"/>
  </r>
  <r>
    <s v="Id1930"/>
    <n v="1991"/>
    <s v="Oct"/>
    <n v="24"/>
    <x v="0"/>
    <n v="3761.29"/>
    <s v="tier - 2"/>
    <s v="tier - 3"/>
    <s v="R1011"/>
    <s v="R1011"/>
    <n v="1991"/>
    <s v="24/Oct/1991"/>
    <x v="15"/>
    <n v="3761.29"/>
  </r>
  <r>
    <s v="Id1929"/>
    <n v="1994"/>
    <s v="Nov"/>
    <n v="21"/>
    <x v="1"/>
    <n v="3766.88"/>
    <s v="tier - 2"/>
    <s v="tier - 1"/>
    <s v="R1013"/>
    <s v="R1013"/>
    <n v="1994"/>
    <s v="21/Nov/1994"/>
    <x v="11"/>
    <n v="3766.88"/>
  </r>
  <r>
    <s v="Id1928"/>
    <n v="1987"/>
    <s v="Oct"/>
    <n v="24"/>
    <x v="2"/>
    <n v="3773.23"/>
    <s v="tier - 2"/>
    <s v="tier - 3"/>
    <s v="R1013"/>
    <s v="R1013"/>
    <n v="1987"/>
    <s v="24/Oct/1987"/>
    <x v="18"/>
    <n v="3773.23"/>
  </r>
  <r>
    <s v="Id1927"/>
    <n v="1981"/>
    <s v="Dec"/>
    <n v="13"/>
    <x v="1"/>
    <n v="3785.77"/>
    <s v="tier - 2"/>
    <s v="tier - 1"/>
    <s v="R1013"/>
    <s v="R1013"/>
    <n v="1981"/>
    <s v="13/Dec/1981"/>
    <x v="23"/>
    <n v="3785.77"/>
  </r>
  <r>
    <s v="Id1926"/>
    <n v="1988"/>
    <s v="Aug"/>
    <n v="28"/>
    <x v="2"/>
    <n v="3793.55"/>
    <s v="tier - 2"/>
    <s v="tier - 3"/>
    <s v="R1013"/>
    <s v="R1013"/>
    <n v="1988"/>
    <s v="28/Aug/1988"/>
    <x v="17"/>
    <n v="3793.55"/>
  </r>
  <r>
    <s v="Id1925"/>
    <n v="1999"/>
    <s v="Jun"/>
    <n v="24"/>
    <x v="0"/>
    <n v="3796.36"/>
    <s v="tier - 2"/>
    <s v="tier - 3"/>
    <s v="R1012"/>
    <s v="R1012"/>
    <n v="1999"/>
    <s v="24/Jun/1999"/>
    <x v="12"/>
    <n v="3796.36"/>
  </r>
  <r>
    <s v="Id1924"/>
    <n v="1981"/>
    <s v="Sep"/>
    <n v="29"/>
    <x v="1"/>
    <n v="3797.2"/>
    <s v="tier - 2"/>
    <s v="tier - 3"/>
    <s v="R1012"/>
    <s v="R1012"/>
    <n v="1981"/>
    <s v="29/Sep/1981"/>
    <x v="20"/>
    <n v="3797.2"/>
  </r>
  <r>
    <s v="Id1923"/>
    <n v="1994"/>
    <s v="Aug"/>
    <n v="12"/>
    <x v="3"/>
    <n v="3847.67"/>
    <s v="tier - 3"/>
    <s v="tier - 2"/>
    <s v="R1011"/>
    <s v="R1011"/>
    <n v="1994"/>
    <s v="12/Aug/1994"/>
    <x v="11"/>
    <n v="3847.67"/>
  </r>
  <r>
    <s v="Id1922"/>
    <n v="1991"/>
    <s v="Aug"/>
    <n v="19"/>
    <x v="0"/>
    <n v="3857.76"/>
    <s v="tier - 3"/>
    <s v="tier - 1"/>
    <s v="R1016"/>
    <s v="R1016"/>
    <n v="1991"/>
    <s v="19/Aug/1991"/>
    <x v="15"/>
    <n v="3857.76"/>
  </r>
  <r>
    <s v="Id1921"/>
    <n v="2001"/>
    <s v="Jun"/>
    <n v="6"/>
    <x v="0"/>
    <n v="3858.51"/>
    <s v="tier - 2"/>
    <s v="tier - 3"/>
    <s v="R1025"/>
    <s v="R1025"/>
    <n v="2001"/>
    <s v="6/Jun/2001"/>
    <x v="3"/>
    <n v="3858.51"/>
  </r>
  <r>
    <s v="Id1920"/>
    <n v="2001"/>
    <s v="Oct"/>
    <n v="18"/>
    <x v="2"/>
    <n v="3861.21"/>
    <s v="tier - 2"/>
    <s v="tier - 2"/>
    <s v="R1016"/>
    <s v="R1016"/>
    <n v="2001"/>
    <s v="18/Oct/2001"/>
    <x v="3"/>
    <n v="3861.21"/>
  </r>
  <r>
    <s v="Id1919"/>
    <n v="1990"/>
    <s v="Jun"/>
    <n v="24"/>
    <x v="0"/>
    <n v="3866.86"/>
    <s v="tier - 1"/>
    <s v="tier - 1"/>
    <s v="R1012"/>
    <s v="R1012"/>
    <n v="1990"/>
    <s v="24/Jun/1990"/>
    <x v="16"/>
    <n v="3866.86"/>
  </r>
  <r>
    <s v="Id1918"/>
    <n v="1991"/>
    <s v="Jul"/>
    <n v="25"/>
    <x v="1"/>
    <n v="3875.73"/>
    <s v="tier - 2"/>
    <s v="tier - 3"/>
    <s v="R1013"/>
    <s v="R1013"/>
    <n v="1991"/>
    <s v="25/Jul/1991"/>
    <x v="15"/>
    <n v="3875.73"/>
  </r>
  <r>
    <s v="Id1917"/>
    <n v="1996"/>
    <s v="Oct"/>
    <n v="23"/>
    <x v="3"/>
    <n v="3877.3"/>
    <s v="tier - 1"/>
    <s v="tier - 3"/>
    <s v="R1012"/>
    <s v="R1012"/>
    <n v="1996"/>
    <s v="23/Oct/1996"/>
    <x v="9"/>
    <n v="3877.3"/>
  </r>
  <r>
    <s v="Id1916"/>
    <n v="2004"/>
    <s v="Jul"/>
    <n v="13"/>
    <x v="0"/>
    <n v="3889.2"/>
    <s v="tier - 2"/>
    <s v="tier - 2"/>
    <s v="R1012"/>
    <s v="R1012"/>
    <n v="2004"/>
    <s v="13/Jul/2004"/>
    <x v="10"/>
    <n v="3889.2"/>
  </r>
  <r>
    <s v="Id1915"/>
    <n v="1993"/>
    <s v="Sep"/>
    <n v="14"/>
    <x v="0"/>
    <n v="3898.35"/>
    <s v="tier - 2"/>
    <s v="tier - 2"/>
    <s v="R1012"/>
    <s v="R1012"/>
    <n v="1993"/>
    <s v="14/Sep/1993"/>
    <x v="1"/>
    <n v="3898.35"/>
  </r>
  <r>
    <s v="Id1914"/>
    <n v="1981"/>
    <s v="Aug"/>
    <n v="27"/>
    <x v="1"/>
    <n v="3902.07"/>
    <s v="tier - 2"/>
    <s v="tier - 2"/>
    <s v="R1013"/>
    <s v="R1013"/>
    <n v="1981"/>
    <s v="27/Aug/1981"/>
    <x v="20"/>
    <n v="3902.07"/>
  </r>
  <r>
    <s v="Id1913"/>
    <n v="1997"/>
    <s v="Nov"/>
    <n v="24"/>
    <x v="2"/>
    <n v="3906.13"/>
    <s v="tier - 3"/>
    <s v="tier - 3"/>
    <s v="R1011"/>
    <s v="R1011"/>
    <n v="1997"/>
    <s v="24/Nov/1997"/>
    <x v="2"/>
    <n v="3906.13"/>
  </r>
  <r>
    <s v="Id1912"/>
    <n v="1985"/>
    <s v="Jul"/>
    <n v="5"/>
    <x v="2"/>
    <n v="3910.44"/>
    <s v="tier - 2"/>
    <s v="tier - 2"/>
    <s v="R1013"/>
    <s v="R1013"/>
    <n v="1985"/>
    <s v="5/Jul/1985"/>
    <x v="21"/>
    <n v="3910.44"/>
  </r>
  <r>
    <s v="Id1911"/>
    <n v="2000"/>
    <s v="Jul"/>
    <n v="10"/>
    <x v="3"/>
    <n v="3925.76"/>
    <s v="tier - 2"/>
    <s v="tier - 2"/>
    <s v="R1024"/>
    <s v="R1024"/>
    <n v="2000"/>
    <s v="10/Jul/2000"/>
    <x v="7"/>
    <n v="3925.76"/>
  </r>
  <r>
    <s v="Id1910"/>
    <n v="2002"/>
    <s v="Jun"/>
    <n v="15"/>
    <x v="0"/>
    <n v="3931.51"/>
    <s v="tier - 2"/>
    <s v="tier - 3"/>
    <s v="R1011"/>
    <s v="R1011"/>
    <n v="2002"/>
    <s v="15/Jun/2002"/>
    <x v="8"/>
    <n v="3931.51"/>
  </r>
  <r>
    <s v="Id1909"/>
    <n v="1988"/>
    <s v="Oct"/>
    <n v="24"/>
    <x v="0"/>
    <n v="3935.18"/>
    <s v="tier - 3"/>
    <s v="tier - 1"/>
    <s v="R1013"/>
    <s v="R1013"/>
    <n v="1988"/>
    <s v="24/Oct/1988"/>
    <x v="17"/>
    <n v="3935.18"/>
  </r>
  <r>
    <s v="Id1908"/>
    <n v="1993"/>
    <s v="Sep"/>
    <n v="29"/>
    <x v="0"/>
    <n v="3943.6"/>
    <s v="tier - 2"/>
    <s v="tier - 3"/>
    <s v="R1024"/>
    <s v="R1024"/>
    <n v="1993"/>
    <s v="29/Sep/1993"/>
    <x v="1"/>
    <n v="3943.6"/>
  </r>
  <r>
    <s v="Id1907"/>
    <n v="1993"/>
    <s v="Nov"/>
    <n v="11"/>
    <x v="1"/>
    <n v="3947.41"/>
    <s v="tier - 2"/>
    <s v="tier - 2"/>
    <s v="R1013"/>
    <s v="R1013"/>
    <n v="1993"/>
    <s v="11/Nov/1993"/>
    <x v="1"/>
    <n v="3947.41"/>
  </r>
  <r>
    <s v="Id1906"/>
    <n v="1999"/>
    <s v="Jul"/>
    <n v="10"/>
    <x v="0"/>
    <n v="3955.98"/>
    <s v="tier - 2"/>
    <s v="tier - 3"/>
    <s v="R1021"/>
    <s v="R1021"/>
    <n v="1999"/>
    <s v="10/Jul/1999"/>
    <x v="12"/>
    <n v="3955.98"/>
  </r>
  <r>
    <s v="Id1905"/>
    <n v="1995"/>
    <s v="Jul"/>
    <n v="11"/>
    <x v="1"/>
    <n v="3956.07"/>
    <s v="tier - 2"/>
    <s v="tier - 2"/>
    <s v="R1012"/>
    <s v="R1012"/>
    <n v="1995"/>
    <s v="11/Jul/1995"/>
    <x v="4"/>
    <n v="3956.07"/>
  </r>
  <r>
    <s v="Id1904"/>
    <n v="1990"/>
    <s v="Jul"/>
    <n v="29"/>
    <x v="0"/>
    <n v="3972.92"/>
    <s v="tier - 2"/>
    <s v="tier - 3"/>
    <s v="R1013"/>
    <s v="R1013"/>
    <n v="1990"/>
    <s v="29/Jul/1990"/>
    <x v="16"/>
    <n v="3972.92"/>
  </r>
  <r>
    <s v="Id1903"/>
    <n v="1996"/>
    <s v="Aug"/>
    <n v="17"/>
    <x v="3"/>
    <n v="3981.98"/>
    <s v="tier - 2"/>
    <s v="tier - 2"/>
    <s v="R1013"/>
    <s v="R1013"/>
    <n v="1996"/>
    <s v="17/Aug/1996"/>
    <x v="9"/>
    <n v="3981.98"/>
  </r>
  <r>
    <s v="Id1902"/>
    <n v="1996"/>
    <s v="Sep"/>
    <n v="8"/>
    <x v="3"/>
    <n v="3987.93"/>
    <s v="tier - 2"/>
    <s v="tier - 2"/>
    <s v="R1011"/>
    <s v="R1011"/>
    <n v="1996"/>
    <s v="8/Sep/1996"/>
    <x v="9"/>
    <n v="3987.93"/>
  </r>
  <r>
    <s v="Id1901"/>
    <n v="1990"/>
    <s v="Nov"/>
    <n v="22"/>
    <x v="0"/>
    <n v="3989.84"/>
    <s v="tier - 2"/>
    <s v="tier - 2"/>
    <s v="R1011"/>
    <s v="R1011"/>
    <n v="1990"/>
    <s v="22/Nov/1990"/>
    <x v="15"/>
    <n v="3989.84"/>
  </r>
  <r>
    <s v="Id1900"/>
    <n v="1990"/>
    <s v="Nov"/>
    <n v="1"/>
    <x v="0"/>
    <n v="3994.18"/>
    <s v="tier - 2"/>
    <s v="tier - 2"/>
    <s v="R1013"/>
    <s v="R1013"/>
    <n v="1990"/>
    <s v="1/Nov/1990"/>
    <x v="16"/>
    <n v="3994.18"/>
  </r>
  <r>
    <s v="Id1899"/>
    <n v="1989"/>
    <s v="Jul"/>
    <n v="10"/>
    <x v="2"/>
    <n v="4002.36"/>
    <s v="tier - 2"/>
    <s v="tier - 1"/>
    <s v="R1013"/>
    <s v="R1013"/>
    <n v="1989"/>
    <s v="10/Jul/1989"/>
    <x v="14"/>
    <n v="4002.36"/>
  </r>
  <r>
    <s v="Id1898"/>
    <n v="2000"/>
    <s v="Sep"/>
    <n v="13"/>
    <x v="2"/>
    <n v="4005.42"/>
    <s v="tier - 2"/>
    <s v="tier - 1"/>
    <s v="R1015"/>
    <s v="R1015"/>
    <n v="2000"/>
    <s v="13/Sep/2000"/>
    <x v="7"/>
    <n v="4005.42"/>
  </r>
  <r>
    <s v="Id1897"/>
    <n v="1992"/>
    <s v="Oct"/>
    <n v="11"/>
    <x v="1"/>
    <n v="4032.24"/>
    <s v="tier - 3"/>
    <s v="tier - 3"/>
    <s v="R1012"/>
    <s v="R1012"/>
    <n v="1992"/>
    <s v="11/Oct/1992"/>
    <x v="0"/>
    <n v="4032.24"/>
  </r>
  <r>
    <s v="Id1896"/>
    <n v="1984"/>
    <s v="Jul"/>
    <n v="7"/>
    <x v="2"/>
    <n v="4038.41"/>
    <s v="tier - 2"/>
    <s v="tier - 1"/>
    <s v="R1013"/>
    <s v="R1013"/>
    <n v="1984"/>
    <s v="7/Jul/1984"/>
    <x v="22"/>
    <n v="4038.41"/>
  </r>
  <r>
    <s v="Id1895"/>
    <n v="1983"/>
    <s v="Nov"/>
    <n v="10"/>
    <x v="2"/>
    <n v="4039.9"/>
    <s v="tier - 2"/>
    <s v="tier - 1"/>
    <s v="R1013"/>
    <s v="R1013"/>
    <n v="1983"/>
    <s v="10/Nov/1983"/>
    <x v="24"/>
    <n v="4039.9"/>
  </r>
  <r>
    <s v="Id1894"/>
    <n v="1993"/>
    <s v="Dec"/>
    <n v="26"/>
    <x v="1"/>
    <n v="4040.56"/>
    <s v="tier - 3"/>
    <s v="tier - 3"/>
    <s v="R1015"/>
    <s v="R1015"/>
    <n v="1993"/>
    <s v="26/Dec/1993"/>
    <x v="11"/>
    <n v="4040.56"/>
  </r>
  <r>
    <s v="Id1893"/>
    <n v="1988"/>
    <s v="Nov"/>
    <n v="30"/>
    <x v="2"/>
    <n v="4047.94"/>
    <s v="tier - 2"/>
    <s v="tier - 1"/>
    <s v="R1013"/>
    <s v="R1013"/>
    <n v="1988"/>
    <s v="30/Nov/1988"/>
    <x v="14"/>
    <n v="4047.94"/>
  </r>
  <r>
    <s v="Id1892"/>
    <n v="1993"/>
    <s v="Aug"/>
    <n v="13"/>
    <x v="3"/>
    <n v="4058.12"/>
    <s v="tier - 2"/>
    <s v="tier - 1"/>
    <s v="R1013"/>
    <s v="R1013"/>
    <n v="1993"/>
    <s v="13/Aug/1993"/>
    <x v="1"/>
    <n v="4058.12"/>
  </r>
  <r>
    <s v="Id1891"/>
    <n v="1995"/>
    <s v="Sep"/>
    <n v="14"/>
    <x v="3"/>
    <n v="4058.71"/>
    <s v="tier - 3"/>
    <s v="tier - 3"/>
    <s v="R1012"/>
    <s v="R1012"/>
    <n v="1995"/>
    <s v="14/Sep/1995"/>
    <x v="4"/>
    <n v="4058.71"/>
  </r>
  <r>
    <s v="Id1890"/>
    <n v="1983"/>
    <s v="Sep"/>
    <n v="16"/>
    <x v="2"/>
    <n v="4070.42"/>
    <s v="tier - 2"/>
    <s v="tier - 1"/>
    <s v="R1013"/>
    <s v="R1013"/>
    <n v="1983"/>
    <s v="16/Sep/1983"/>
    <x v="24"/>
    <n v="4070.42"/>
  </r>
  <r>
    <s v="Id1889"/>
    <n v="2002"/>
    <s v="Oct"/>
    <n v="18"/>
    <x v="0"/>
    <n v="4070.51"/>
    <s v="tier - 2"/>
    <s v="tier - 1"/>
    <s v="R1012"/>
    <s v="R1012"/>
    <n v="2002"/>
    <s v="18/Oct/2002"/>
    <x v="8"/>
    <n v="4070.51"/>
  </r>
  <r>
    <s v="Id1888"/>
    <n v="1990"/>
    <s v="Dec"/>
    <n v="1"/>
    <x v="1"/>
    <n v="4074.45"/>
    <s v="tier - 3"/>
    <s v="tier - 2"/>
    <s v="R1013"/>
    <s v="R1013"/>
    <n v="1990"/>
    <s v="1/Dec/1990"/>
    <x v="15"/>
    <n v="4074.45"/>
  </r>
  <r>
    <s v="Id1887"/>
    <n v="1990"/>
    <s v="Dec"/>
    <n v="14"/>
    <x v="1"/>
    <n v="4076.5"/>
    <s v="tier - 2"/>
    <s v="tier - 3"/>
    <s v="R1011"/>
    <s v="R1011"/>
    <n v="1990"/>
    <s v="14/Dec/1990"/>
    <x v="15"/>
    <n v="4076.5"/>
  </r>
  <r>
    <s v="Id1886"/>
    <n v="1994"/>
    <s v="Aug"/>
    <n v="21"/>
    <x v="1"/>
    <n v="4133.6400000000003"/>
    <s v="tier - 2"/>
    <s v="tier - 3"/>
    <s v="R1012"/>
    <s v="R1012"/>
    <n v="1994"/>
    <s v="21/Aug/1994"/>
    <x v="11"/>
    <n v="4133.6400000000003"/>
  </r>
  <r>
    <s v="Id1885"/>
    <n v="1991"/>
    <s v="Aug"/>
    <n v="6"/>
    <x v="0"/>
    <n v="4134.08"/>
    <s v="tier - 2"/>
    <s v="tier - 1"/>
    <s v="R1012"/>
    <s v="R1012"/>
    <n v="1991"/>
    <s v="6/Aug/1991"/>
    <x v="15"/>
    <n v="4134.08"/>
  </r>
  <r>
    <s v="Id1884"/>
    <n v="1992"/>
    <s v="Jun"/>
    <n v="18"/>
    <x v="0"/>
    <n v="4137.5200000000004"/>
    <s v="tier - 2"/>
    <s v="tier - 3"/>
    <s v="R1024"/>
    <s v="R1024"/>
    <n v="1992"/>
    <s v="18/Jun/1992"/>
    <x v="0"/>
    <n v="4137.5200000000004"/>
  </r>
  <r>
    <s v="Id1883"/>
    <n v="1992"/>
    <s v="Jun"/>
    <n v="28"/>
    <x v="1"/>
    <n v="4149.74"/>
    <s v="tier - 2"/>
    <s v="tier - 1"/>
    <s v="R1011"/>
    <s v="R1011"/>
    <n v="1992"/>
    <s v="28/Jun/1992"/>
    <x v="0"/>
    <n v="4149.74"/>
  </r>
  <r>
    <s v="Id1882"/>
    <n v="1992"/>
    <s v="Aug"/>
    <n v="4"/>
    <x v="1"/>
    <n v="4151.03"/>
    <s v="tier - 2"/>
    <s v="tier - 2"/>
    <s v="R1013"/>
    <s v="R1013"/>
    <n v="1992"/>
    <s v="4/Aug/1992"/>
    <x v="0"/>
    <n v="4151.03"/>
  </r>
  <r>
    <s v="Id1881"/>
    <n v="1998"/>
    <s v="Nov"/>
    <n v="26"/>
    <x v="0"/>
    <n v="4154.97"/>
    <s v="tier - 2"/>
    <s v="tier - 1"/>
    <s v="R1012"/>
    <s v="R1012"/>
    <n v="1998"/>
    <s v="26/Nov/1998"/>
    <x v="12"/>
    <n v="4154.97"/>
  </r>
  <r>
    <s v="Id1880"/>
    <n v="1984"/>
    <s v="Sep"/>
    <n v="16"/>
    <x v="2"/>
    <n v="4163.21"/>
    <s v="tier - 2"/>
    <s v="tier - 2"/>
    <s v="R1012"/>
    <s v="R1012"/>
    <n v="1984"/>
    <s v="16/Sep/1984"/>
    <x v="22"/>
    <n v="4163.21"/>
  </r>
  <r>
    <s v="Id1879"/>
    <n v="1989"/>
    <s v="Jun"/>
    <n v="25"/>
    <x v="0"/>
    <n v="4185.1000000000004"/>
    <s v="tier - 2"/>
    <s v="tier - 3"/>
    <s v="R1013"/>
    <s v="R1013"/>
    <n v="1989"/>
    <s v="25/Jun/1989"/>
    <x v="14"/>
    <n v="4185.1000000000004"/>
  </r>
  <r>
    <s v="Id1878"/>
    <n v="1995"/>
    <s v="Oct"/>
    <n v="3"/>
    <x v="0"/>
    <n v="4188.7299999999996"/>
    <s v="tier - 2"/>
    <s v="tier - 2"/>
    <s v="R1025"/>
    <s v="R1025"/>
    <n v="1995"/>
    <s v="3/Oct/1995"/>
    <x v="4"/>
    <n v="4188.7299999999996"/>
  </r>
  <r>
    <s v="Id1877"/>
    <n v="1997"/>
    <s v="Sep"/>
    <n v="6"/>
    <x v="3"/>
    <n v="4189.1099999999997"/>
    <s v="tier - 2"/>
    <s v="tier - 2"/>
    <s v="R1012"/>
    <s v="R1012"/>
    <n v="1997"/>
    <s v="6/Sep/1997"/>
    <x v="6"/>
    <n v="4189.1099999999997"/>
  </r>
  <r>
    <s v="Id1876"/>
    <n v="1998"/>
    <s v="Dec"/>
    <n v="14"/>
    <x v="2"/>
    <n v="4234.93"/>
    <s v="tier - 2"/>
    <s v="tier - 1"/>
    <s v="R1011"/>
    <s v="R1011"/>
    <n v="1998"/>
    <s v="14/Dec/1998"/>
    <x v="12"/>
    <n v="4234.93"/>
  </r>
  <r>
    <s v="Id1875"/>
    <n v="1992"/>
    <s v="Jun"/>
    <n v="27"/>
    <x v="1"/>
    <n v="4237.13"/>
    <s v="tier - 3"/>
    <s v="tier - 1"/>
    <s v="R1016"/>
    <s v="R1016"/>
    <n v="1992"/>
    <s v="27/Jun/1992"/>
    <x v="0"/>
    <n v="4237.13"/>
  </r>
  <r>
    <s v="Id1874"/>
    <n v="1991"/>
    <s v="Nov"/>
    <n v="3"/>
    <x v="1"/>
    <n v="4239.8900000000003"/>
    <s v="tier - 2"/>
    <s v="tier - 2"/>
    <s v="R1012"/>
    <s v="R1012"/>
    <n v="1991"/>
    <s v="3/Nov/1991"/>
    <x v="15"/>
    <n v="4239.8900000000003"/>
  </r>
  <r>
    <s v="Id1873"/>
    <n v="1991"/>
    <s v="Dec"/>
    <n v="1"/>
    <x v="1"/>
    <n v="4243.59"/>
    <s v="tier - 3"/>
    <s v="tier - 1"/>
    <s v="R1012"/>
    <s v="R1012"/>
    <n v="1991"/>
    <s v="1/Dec/1991"/>
    <x v="0"/>
    <n v="4243.59"/>
  </r>
  <r>
    <s v="Id1872"/>
    <n v="1982"/>
    <s v="Jun"/>
    <n v="16"/>
    <x v="2"/>
    <n v="4250.24"/>
    <s v="tier - 2"/>
    <s v="tier - 3"/>
    <s v="R1013"/>
    <s v="R1013"/>
    <n v="1982"/>
    <s v="16/Jun/1982"/>
    <x v="23"/>
    <n v="4250.24"/>
  </r>
  <r>
    <s v="Id1871"/>
    <n v="1995"/>
    <s v="Oct"/>
    <n v="14"/>
    <x v="2"/>
    <n v="4260.74"/>
    <s v="tier - 3"/>
    <s v="tier - 2"/>
    <s v="R1011"/>
    <s v="R1011"/>
    <n v="1995"/>
    <s v="14/Oct/1995"/>
    <x v="4"/>
    <n v="4260.74"/>
  </r>
  <r>
    <s v="Id1870"/>
    <n v="1983"/>
    <s v="Nov"/>
    <n v="20"/>
    <x v="2"/>
    <n v="4265.01"/>
    <s v="tier - 2"/>
    <s v="tier - 1"/>
    <s v="R1012"/>
    <s v="R1012"/>
    <n v="1983"/>
    <s v="20/Nov/1983"/>
    <x v="24"/>
    <n v="4265.01"/>
  </r>
  <r>
    <s v="Id1869"/>
    <n v="1992"/>
    <s v="Jun"/>
    <n v="18"/>
    <x v="3"/>
    <n v="4266.17"/>
    <s v="tier - 3"/>
    <s v="tier - 2"/>
    <s v="R1013"/>
    <s v="R1013"/>
    <n v="1992"/>
    <s v="18/Jun/1992"/>
    <x v="0"/>
    <n v="4266.17"/>
  </r>
  <r>
    <s v="Id1868"/>
    <n v="2003"/>
    <s v="Jun"/>
    <n v="8"/>
    <x v="0"/>
    <n v="4278.55"/>
    <s v="tier - 2"/>
    <s v="tier - 1"/>
    <s v="R1021"/>
    <s v="R1021"/>
    <n v="2003"/>
    <s v="8/Jun/2003"/>
    <x v="5"/>
    <n v="4278.55"/>
  </r>
  <r>
    <s v="Id1867"/>
    <n v="2000"/>
    <s v="Nov"/>
    <n v="25"/>
    <x v="2"/>
    <n v="4296.2700000000004"/>
    <s v="tier - 2"/>
    <s v="tier - 3"/>
    <s v="R1012"/>
    <s v="R1012"/>
    <n v="2000"/>
    <s v="25/Nov/2000"/>
    <x v="3"/>
    <n v="4296.2700000000004"/>
  </r>
  <r>
    <s v="Id1866"/>
    <n v="1988"/>
    <s v="Dec"/>
    <n v="19"/>
    <x v="0"/>
    <n v="4320.41"/>
    <s v="tier - 2"/>
    <s v="tier - 1"/>
    <s v="R1012"/>
    <s v="R1012"/>
    <n v="1988"/>
    <s v="19/Dec/1988"/>
    <x v="14"/>
    <n v="4320.41"/>
  </r>
  <r>
    <s v="Id1865"/>
    <n v="1994"/>
    <s v="Nov"/>
    <n v="2"/>
    <x v="1"/>
    <n v="4337.74"/>
    <s v="tier - 2"/>
    <s v="tier - 1"/>
    <s v="R1024"/>
    <s v="R1024"/>
    <n v="1994"/>
    <s v="2/Nov/1994"/>
    <x v="11"/>
    <n v="4337.74"/>
  </r>
  <r>
    <s v="Id1864"/>
    <n v="1994"/>
    <s v="Oct"/>
    <n v="26"/>
    <x v="3"/>
    <n v="4340.4399999999996"/>
    <s v="tier - 2"/>
    <s v="tier - 1"/>
    <s v="R1013"/>
    <s v="R1013"/>
    <n v="1994"/>
    <s v="26/Oct/1994"/>
    <x v="11"/>
    <n v="4340.4399999999996"/>
  </r>
  <r>
    <s v="Id1863"/>
    <n v="1991"/>
    <s v="Jun"/>
    <n v="1"/>
    <x v="0"/>
    <n v="4347.0200000000004"/>
    <s v="tier - 2"/>
    <s v="tier - 1"/>
    <s v="R1024"/>
    <s v="R1024"/>
    <n v="1991"/>
    <s v="1/Jun/1991"/>
    <x v="15"/>
    <n v="4347.0200000000004"/>
  </r>
  <r>
    <s v="Id1862"/>
    <n v="1994"/>
    <s v="Nov"/>
    <n v="1"/>
    <x v="3"/>
    <n v="4349.46"/>
    <s v="tier - 2"/>
    <s v="tier - 2"/>
    <s v="R1013"/>
    <s v="R1013"/>
    <n v="1994"/>
    <s v="1/Nov/1994"/>
    <x v="11"/>
    <n v="4349.46"/>
  </r>
  <r>
    <s v="Id1861"/>
    <n v="1991"/>
    <s v="Sep"/>
    <n v="13"/>
    <x v="1"/>
    <n v="4350.51"/>
    <s v="tier - 2"/>
    <s v="tier - 2"/>
    <s v="R1013"/>
    <s v="R1013"/>
    <n v="1991"/>
    <s v="13/Sep/1991"/>
    <x v="15"/>
    <n v="4350.51"/>
  </r>
  <r>
    <s v="Id1860"/>
    <n v="1990"/>
    <s v="Aug"/>
    <n v="28"/>
    <x v="0"/>
    <n v="4357.04"/>
    <s v="tier - 2"/>
    <s v="tier - 3"/>
    <s v="R1012"/>
    <s v="R1012"/>
    <n v="1990"/>
    <s v="28/Aug/1990"/>
    <x v="16"/>
    <n v="4357.04"/>
  </r>
  <r>
    <s v="Id1859"/>
    <n v="1997"/>
    <s v="Nov"/>
    <n v="29"/>
    <x v="2"/>
    <n v="4391.6499999999996"/>
    <s v="tier - 2"/>
    <s v="tier - 2"/>
    <s v="R1011"/>
    <s v="R1011"/>
    <n v="1997"/>
    <s v="29/Nov/1997"/>
    <x v="2"/>
    <n v="4391.6499999999996"/>
  </r>
  <r>
    <s v="Id1858"/>
    <n v="1982"/>
    <s v="Jun"/>
    <n v="29"/>
    <x v="2"/>
    <n v="4392.7"/>
    <s v="tier - 2"/>
    <s v="tier - 2"/>
    <s v="R1013"/>
    <s v="R1013"/>
    <n v="1982"/>
    <s v="29/Jun/1982"/>
    <x v="23"/>
    <n v="4392.7"/>
  </r>
  <r>
    <s v="Id1857"/>
    <n v="1988"/>
    <s v="Jul"/>
    <n v="18"/>
    <x v="2"/>
    <n v="4397.3100000000004"/>
    <s v="tier - 2"/>
    <s v="tier - 2"/>
    <s v="R1013"/>
    <s v="R1013"/>
    <n v="1988"/>
    <s v="18/Jul/1988"/>
    <x v="17"/>
    <n v="4397.3100000000004"/>
  </r>
  <r>
    <s v="Id1856"/>
    <n v="1986"/>
    <s v="Aug"/>
    <n v="11"/>
    <x v="0"/>
    <n v="4399.7299999999996"/>
    <s v="tier - 3"/>
    <s v="tier - 2"/>
    <s v="R1013"/>
    <s v="R1013"/>
    <n v="1986"/>
    <s v="11/Aug/1986"/>
    <x v="19"/>
    <n v="4399.7299999999996"/>
  </r>
  <r>
    <s v="Id1855"/>
    <n v="1986"/>
    <s v="Jul"/>
    <n v="13"/>
    <x v="0"/>
    <n v="4402.2299999999996"/>
    <s v="tier - 2"/>
    <s v="tier - 2"/>
    <s v="R1011"/>
    <s v="R1011"/>
    <n v="1986"/>
    <s v="13/Jul/1986"/>
    <x v="19"/>
    <n v="4402.2299999999996"/>
  </r>
  <r>
    <s v="Id1854"/>
    <n v="1988"/>
    <s v="Sep"/>
    <n v="16"/>
    <x v="0"/>
    <n v="4415.16"/>
    <s v="tier - 2"/>
    <s v="tier - 1"/>
    <s v="R1013"/>
    <s v="R1013"/>
    <n v="1988"/>
    <s v="16/Sep/1988"/>
    <x v="17"/>
    <n v="4415.16"/>
  </r>
  <r>
    <s v="Id1853"/>
    <n v="1992"/>
    <s v="Aug"/>
    <n v="15"/>
    <x v="0"/>
    <n v="4420.95"/>
    <s v="tier - 2"/>
    <s v="tier - 3"/>
    <s v="R1020"/>
    <s v="R1020"/>
    <n v="1992"/>
    <s v="15/Aug/1992"/>
    <x v="0"/>
    <n v="4420.95"/>
  </r>
  <r>
    <s v="Id1852"/>
    <n v="1994"/>
    <s v="Dec"/>
    <n v="29"/>
    <x v="3"/>
    <n v="4428.8900000000003"/>
    <s v="tier - 3"/>
    <s v="tier - 1"/>
    <s v="R1017"/>
    <s v="R1017"/>
    <n v="1994"/>
    <s v="29/Dec/1994"/>
    <x v="4"/>
    <n v="4428.8900000000003"/>
  </r>
  <r>
    <s v="Id1851"/>
    <n v="1993"/>
    <s v="Sep"/>
    <n v="4"/>
    <x v="3"/>
    <n v="4433.3900000000003"/>
    <s v="tier - 2"/>
    <s v="tier - 3"/>
    <s v="R1012"/>
    <s v="R1012"/>
    <n v="1993"/>
    <s v="4/Sep/1993"/>
    <x v="1"/>
    <n v="4433.3900000000003"/>
  </r>
  <r>
    <s v="Id1850"/>
    <n v="1993"/>
    <s v="Dec"/>
    <n v="23"/>
    <x v="3"/>
    <n v="4433.92"/>
    <s v="tier - 2"/>
    <s v="tier - 2"/>
    <s v="R1012"/>
    <s v="R1012"/>
    <n v="1993"/>
    <s v="23/Dec/1993"/>
    <x v="11"/>
    <n v="4433.92"/>
  </r>
  <r>
    <s v="Id1849"/>
    <n v="1994"/>
    <s v="Oct"/>
    <n v="8"/>
    <x v="3"/>
    <n v="4435.09"/>
    <s v="tier - 3"/>
    <s v="tier - 2"/>
    <s v="R1016"/>
    <s v="R1016"/>
    <n v="1994"/>
    <s v="8/Oct/1994"/>
    <x v="11"/>
    <n v="4435.09"/>
  </r>
  <r>
    <s v="Id1848"/>
    <n v="1994"/>
    <s v="Oct"/>
    <n v="24"/>
    <x v="3"/>
    <n v="4438.26"/>
    <s v="tier - 2"/>
    <s v="tier - 3"/>
    <s v="R1017"/>
    <s v="R1017"/>
    <n v="1994"/>
    <s v="24/Oct/1994"/>
    <x v="11"/>
    <n v="4438.26"/>
  </r>
  <r>
    <s v="Id1847"/>
    <n v="1991"/>
    <s v="Sep"/>
    <n v="3"/>
    <x v="1"/>
    <n v="4441.21"/>
    <s v="tier - 1"/>
    <s v="tier - 2"/>
    <s v="R1014"/>
    <s v="R1014"/>
    <n v="1991"/>
    <s v="3/Sep/1991"/>
    <x v="15"/>
    <n v="4441.21"/>
  </r>
  <r>
    <s v="Id1846"/>
    <n v="1994"/>
    <s v="Jun"/>
    <n v="28"/>
    <x v="2"/>
    <n v="4449.46"/>
    <s v="tier - 1"/>
    <s v="tier - 2"/>
    <s v="R1013"/>
    <s v="R1013"/>
    <n v="1994"/>
    <s v="28/Jun/1994"/>
    <x v="11"/>
    <n v="4449.46"/>
  </r>
  <r>
    <s v="Id1845"/>
    <n v="1990"/>
    <s v="Aug"/>
    <n v="8"/>
    <x v="1"/>
    <n v="4454.3999999999996"/>
    <s v="tier - 2"/>
    <s v="tier - 3"/>
    <s v="R1012"/>
    <s v="R1012"/>
    <n v="1990"/>
    <s v="8/Aug/1990"/>
    <x v="16"/>
    <n v="4454.3999999999996"/>
  </r>
  <r>
    <s v="Id1844"/>
    <n v="1990"/>
    <s v="Jul"/>
    <n v="15"/>
    <x v="1"/>
    <n v="4462.72"/>
    <s v="tier - 2"/>
    <s v="tier - 3"/>
    <s v="R1012"/>
    <s v="R1012"/>
    <n v="1990"/>
    <s v="15/Jul/1990"/>
    <x v="16"/>
    <n v="4462.72"/>
  </r>
  <r>
    <s v="Id1843"/>
    <n v="1991"/>
    <s v="Jul"/>
    <n v="4"/>
    <x v="3"/>
    <n v="4463.21"/>
    <s v="tier - 3"/>
    <s v="tier - 3"/>
    <s v="R1013"/>
    <s v="R1013"/>
    <n v="1991"/>
    <s v="4/Jul/1991"/>
    <x v="15"/>
    <n v="4463.21"/>
  </r>
  <r>
    <s v="Id1842"/>
    <n v="1999"/>
    <s v="Nov"/>
    <n v="20"/>
    <x v="2"/>
    <n v="4466.62"/>
    <s v="tier - 2"/>
    <s v="tier - 2"/>
    <s v="R1012"/>
    <s v="R1012"/>
    <n v="1999"/>
    <s v="20/Nov/1999"/>
    <x v="12"/>
    <n v="4466.62"/>
  </r>
  <r>
    <s v="Id1841"/>
    <n v="2004"/>
    <s v="Jul"/>
    <n v="18"/>
    <x v="0"/>
    <n v="4468.25"/>
    <s v="tier - 2"/>
    <s v="tier - 2"/>
    <s v="R1012"/>
    <s v="R1012"/>
    <n v="2004"/>
    <s v="18/Jul/2004"/>
    <x v="10"/>
    <n v="4468.25"/>
  </r>
  <r>
    <s v="Id1840"/>
    <n v="1992"/>
    <s v="Jul"/>
    <n v="12"/>
    <x v="0"/>
    <n v="4488.58"/>
    <s v="tier - 2"/>
    <s v="tier - 3"/>
    <s v="R1012"/>
    <s v="R1012"/>
    <n v="1992"/>
    <s v="12/Jul/1992"/>
    <x v="0"/>
    <n v="4488.58"/>
  </r>
  <r>
    <s v="Id1839"/>
    <n v="1988"/>
    <s v="Jun"/>
    <n v="26"/>
    <x v="0"/>
    <n v="4500.34"/>
    <s v="tier - 2"/>
    <s v="tier - 1"/>
    <s v="R1017"/>
    <s v="R1017"/>
    <n v="1988"/>
    <s v="26/Jun/1988"/>
    <x v="17"/>
    <n v="4500.34"/>
  </r>
  <r>
    <s v="Id1838"/>
    <n v="1997"/>
    <s v="Oct"/>
    <n v="13"/>
    <x v="4"/>
    <n v="4504.66"/>
    <s v="tier - 1"/>
    <s v="tier - 2"/>
    <s v="R1013"/>
    <s v="R1013"/>
    <n v="1997"/>
    <s v="13/Oct/1997"/>
    <x v="6"/>
    <n v="4504.66"/>
  </r>
  <r>
    <s v="Id1837"/>
    <n v="1982"/>
    <s v="Sep"/>
    <n v="27"/>
    <x v="2"/>
    <n v="4511.41"/>
    <s v="tier - 2"/>
    <s v="tier - 3"/>
    <s v="R1013"/>
    <s v="R1013"/>
    <n v="1982"/>
    <s v="27/Sep/1982"/>
    <x v="23"/>
    <n v="4511.41"/>
  </r>
  <r>
    <s v="Id1836"/>
    <n v="1980"/>
    <s v="Jun"/>
    <n v="16"/>
    <x v="3"/>
    <n v="4515.71"/>
    <s v="tier - 2"/>
    <s v="tier - 3"/>
    <s v="R1013"/>
    <s v="R1013"/>
    <n v="1980"/>
    <s v="16/Jun/1980"/>
    <x v="25"/>
    <n v="4515.71"/>
  </r>
  <r>
    <s v="Id1835"/>
    <n v="2003"/>
    <s v="Oct"/>
    <n v="2"/>
    <x v="0"/>
    <n v="4518.3999999999996"/>
    <s v="tier - 2"/>
    <s v="tier - 3"/>
    <s v="R1026"/>
    <s v="R1026"/>
    <n v="2003"/>
    <s v="2/Oct/2003"/>
    <x v="5"/>
    <n v="4518.3999999999996"/>
  </r>
  <r>
    <s v="Id1834"/>
    <n v="1987"/>
    <s v="Dec"/>
    <n v="5"/>
    <x v="2"/>
    <n v="4518.7700000000004"/>
    <s v="tier - 2"/>
    <s v="tier - 3"/>
    <s v="R1012"/>
    <s v="R1012"/>
    <n v="1987"/>
    <s v="5/Dec/1987"/>
    <x v="17"/>
    <n v="4518.7700000000004"/>
  </r>
  <r>
    <s v="Id1833"/>
    <n v="1988"/>
    <s v="Dec"/>
    <n v="21"/>
    <x v="0"/>
    <n v="4518.83"/>
    <s v="tier - 2"/>
    <s v="tier - 2"/>
    <s v="R1017"/>
    <s v="R1017"/>
    <n v="1988"/>
    <s v="21/Dec/1988"/>
    <x v="14"/>
    <n v="4518.83"/>
  </r>
  <r>
    <s v="Id1832"/>
    <n v="1992"/>
    <s v="Aug"/>
    <n v="13"/>
    <x v="1"/>
    <n v="4527.18"/>
    <s v="tier - 2"/>
    <s v="tier - 2"/>
    <s v="R1012"/>
    <s v="R1012"/>
    <n v="1992"/>
    <s v="13/Aug/1992"/>
    <x v="0"/>
    <n v="4527.18"/>
  </r>
  <r>
    <s v="Id1831"/>
    <n v="1993"/>
    <s v="Jun"/>
    <n v="29"/>
    <x v="3"/>
    <n v="4529.4799999999996"/>
    <s v="tier - 2"/>
    <s v="tier - 1"/>
    <s v="R1011"/>
    <s v="R1011"/>
    <n v="1993"/>
    <s v="29/Jun/1993"/>
    <x v="1"/>
    <n v="4529.4799999999996"/>
  </r>
  <r>
    <s v="Id1830"/>
    <n v="1988"/>
    <s v="Jun"/>
    <n v="13"/>
    <x v="1"/>
    <n v="4536.26"/>
    <s v="tier - 2"/>
    <s v="tier - 2"/>
    <s v="R1011"/>
    <s v="R1011"/>
    <n v="1988"/>
    <s v="13/Jun/1988"/>
    <x v="17"/>
    <n v="4536.26"/>
  </r>
  <r>
    <s v="Id1829"/>
    <n v="1990"/>
    <s v="Nov"/>
    <n v="17"/>
    <x v="0"/>
    <n v="4544.2299999999996"/>
    <s v="tier - 2"/>
    <s v="tier - 1"/>
    <s v="R1024"/>
    <s v="R1024"/>
    <n v="1990"/>
    <s v="17/Nov/1990"/>
    <x v="16"/>
    <n v="4544.2299999999996"/>
  </r>
  <r>
    <s v="Id1828"/>
    <n v="2004"/>
    <s v="Dec"/>
    <n v="22"/>
    <x v="4"/>
    <n v="4561.1899999999996"/>
    <s v="tier - 2"/>
    <s v="tier - 2"/>
    <s v="R1024"/>
    <s v="R1024"/>
    <n v="2004"/>
    <s v="22/Dec/2004"/>
    <x v="13"/>
    <n v="4561.1899999999996"/>
  </r>
  <r>
    <s v="Id1827"/>
    <n v="1990"/>
    <s v="Sep"/>
    <n v="20"/>
    <x v="1"/>
    <n v="4562.84"/>
    <s v="tier - 2"/>
    <s v="tier - 2"/>
    <s v="R1013"/>
    <s v="R1013"/>
    <n v="1990"/>
    <s v="20/Sep/1990"/>
    <x v="16"/>
    <n v="4562.84"/>
  </r>
  <r>
    <s v="Id1826"/>
    <n v="1996"/>
    <s v="Dec"/>
    <n v="25"/>
    <x v="3"/>
    <n v="4564.1899999999996"/>
    <s v="tier - 2"/>
    <s v="tier - 2"/>
    <s v="R1024"/>
    <s v="R1024"/>
    <n v="1996"/>
    <s v="25/Dec/1996"/>
    <x v="6"/>
    <n v="4564.1899999999996"/>
  </r>
  <r>
    <s v="Id1825"/>
    <n v="1989"/>
    <s v="Sep"/>
    <n v="18"/>
    <x v="0"/>
    <n v="4571.41"/>
    <s v="tier - 2"/>
    <s v="tier - 2"/>
    <s v="R1012"/>
    <s v="R1012"/>
    <n v="1989"/>
    <s v="18/Sep/1989"/>
    <x v="14"/>
    <n v="4571.41"/>
  </r>
  <r>
    <s v="Id1824"/>
    <n v="2000"/>
    <s v="Jul"/>
    <n v="2"/>
    <x v="0"/>
    <n v="4608.03"/>
    <s v="tier - 2"/>
    <s v="tier - 3"/>
    <s v="R1011"/>
    <s v="R1011"/>
    <n v="2000"/>
    <s v="2/Jul/2000"/>
    <x v="7"/>
    <n v="4608.03"/>
  </r>
  <r>
    <s v="Id1823"/>
    <n v="1998"/>
    <s v="Jun"/>
    <n v="29"/>
    <x v="2"/>
    <n v="4618.08"/>
    <s v="tier - 2"/>
    <s v="tier - 1"/>
    <s v="R1012"/>
    <s v="R1012"/>
    <n v="1998"/>
    <s v="29/Jun/1998"/>
    <x v="2"/>
    <n v="4618.08"/>
  </r>
  <r>
    <s v="Id1822"/>
    <n v="1985"/>
    <s v="Jun"/>
    <n v="22"/>
    <x v="0"/>
    <n v="4646.76"/>
    <s v="tier - 1"/>
    <s v="tier - 1"/>
    <s v="R1011"/>
    <s v="R1011"/>
    <n v="1985"/>
    <s v="22/Jun/1985"/>
    <x v="21"/>
    <n v="4646.76"/>
  </r>
  <r>
    <s v="Id1821"/>
    <n v="1996"/>
    <s v="Oct"/>
    <n v="25"/>
    <x v="2"/>
    <n v="4661.29"/>
    <s v="tier - 2"/>
    <s v="tier - 1"/>
    <s v="R1017"/>
    <s v="R1017"/>
    <n v="1996"/>
    <s v="25/Oct/1996"/>
    <x v="9"/>
    <n v="4661.29"/>
  </r>
  <r>
    <s v="Id1820"/>
    <n v="1990"/>
    <s v="Aug"/>
    <n v="5"/>
    <x v="1"/>
    <n v="4667.6099999999997"/>
    <s v="tier - 3"/>
    <s v="tier - 3"/>
    <s v="R1016"/>
    <s v="R1016"/>
    <n v="1990"/>
    <s v="5/Aug/1990"/>
    <x v="16"/>
    <n v="4667.6099999999997"/>
  </r>
  <r>
    <s v="Id1819"/>
    <n v="1990"/>
    <s v="Sep"/>
    <n v="26"/>
    <x v="3"/>
    <n v="4670.6400000000003"/>
    <s v="tier - 2"/>
    <s v="tier - 2"/>
    <s v="R1011"/>
    <s v="R1011"/>
    <n v="1990"/>
    <s v="26/Sep/1990"/>
    <x v="16"/>
    <n v="4670.6400000000003"/>
  </r>
  <r>
    <s v="Id1818"/>
    <n v="1990"/>
    <s v="Jul"/>
    <n v="13"/>
    <x v="3"/>
    <n v="4673.3900000000003"/>
    <s v="tier - 2"/>
    <s v="tier - 1"/>
    <s v="R1013"/>
    <s v="R1013"/>
    <n v="1990"/>
    <s v="13/Jul/1990"/>
    <x v="16"/>
    <n v="4673.3900000000003"/>
  </r>
  <r>
    <s v="Id1817"/>
    <n v="1979"/>
    <s v="Oct"/>
    <n v="18"/>
    <x v="3"/>
    <n v="4674.2"/>
    <s v="tier - 2"/>
    <s v="tier - 1"/>
    <s v="R1013"/>
    <s v="R1013"/>
    <n v="1979"/>
    <s v="18/Oct/1979"/>
    <x v="26"/>
    <n v="4674.2"/>
  </r>
  <r>
    <s v="Id1816"/>
    <n v="2003"/>
    <s v="Oct"/>
    <n v="4"/>
    <x v="0"/>
    <n v="4678.8"/>
    <s v="tier - 2"/>
    <s v="tier - 1"/>
    <s v="R1021"/>
    <s v="R1021"/>
    <n v="2003"/>
    <s v="4/Oct/2003"/>
    <x v="5"/>
    <n v="4678.8"/>
  </r>
  <r>
    <s v="Id1815"/>
    <n v="1990"/>
    <s v="Sep"/>
    <n v="4"/>
    <x v="3"/>
    <n v="4686.3900000000003"/>
    <s v="tier - 3"/>
    <s v="tier - 3"/>
    <s v="R1013"/>
    <s v="R1013"/>
    <n v="1990"/>
    <s v="4/Sep/1990"/>
    <x v="16"/>
    <n v="4686.3900000000003"/>
  </r>
  <r>
    <s v="Id1814"/>
    <n v="2003"/>
    <s v="Jun"/>
    <n v="22"/>
    <x v="5"/>
    <n v="4687.8"/>
    <s v="tier - 2"/>
    <s v="tier - 3"/>
    <s v="R1011"/>
    <s v="R1011"/>
    <n v="2003"/>
    <s v="22/Jun/2003"/>
    <x v="5"/>
    <n v="4687.8"/>
  </r>
  <r>
    <s v="Id1813"/>
    <n v="1977"/>
    <s v="Dec"/>
    <n v="4"/>
    <x v="3"/>
    <n v="4699.47"/>
    <s v="tier - 2"/>
    <s v="tier - 3"/>
    <s v="R1013"/>
    <s v="R1013"/>
    <n v="1977"/>
    <s v="4/Dec/1977"/>
    <x v="27"/>
    <n v="4699.47"/>
  </r>
  <r>
    <s v="Id1812"/>
    <n v="1981"/>
    <s v="Aug"/>
    <n v="12"/>
    <x v="1"/>
    <n v="4712.12"/>
    <s v="tier - 2"/>
    <s v="tier - 3"/>
    <s v="R1011"/>
    <s v="R1011"/>
    <n v="1981"/>
    <s v="12/Aug/1981"/>
    <x v="20"/>
    <n v="4712.12"/>
  </r>
  <r>
    <s v="Id1811"/>
    <n v="1992"/>
    <s v="Oct"/>
    <n v="9"/>
    <x v="1"/>
    <n v="4718.2"/>
    <s v="tier - 2"/>
    <s v="tier - 3"/>
    <s v="R1024"/>
    <s v="R1024"/>
    <n v="1992"/>
    <s v="9/Oct/1992"/>
    <x v="0"/>
    <n v="4718.2"/>
  </r>
  <r>
    <s v="Id1810"/>
    <n v="1992"/>
    <s v="Sep"/>
    <n v="28"/>
    <x v="1"/>
    <n v="4719.5200000000004"/>
    <s v="tier - 2"/>
    <s v="tier - 2"/>
    <s v="R1024"/>
    <s v="R1024"/>
    <n v="1992"/>
    <s v="28/Sep/1992"/>
    <x v="0"/>
    <n v="4719.5200000000004"/>
  </r>
  <r>
    <s v="Id1809"/>
    <n v="1994"/>
    <s v="Aug"/>
    <n v="12"/>
    <x v="3"/>
    <n v="4719.74"/>
    <s v="tier - 2"/>
    <s v="tier - 1"/>
    <s v="R1012"/>
    <s v="R1012"/>
    <n v="1994"/>
    <s v="12/Aug/1994"/>
    <x v="11"/>
    <n v="4719.74"/>
  </r>
  <r>
    <s v="Id1808"/>
    <n v="1980"/>
    <s v="Jul"/>
    <n v="2"/>
    <x v="3"/>
    <n v="4728.71"/>
    <s v="tier - 2"/>
    <s v="tier - 3"/>
    <s v="R1012"/>
    <s v="R1012"/>
    <n v="1980"/>
    <s v="2/Jul/1980"/>
    <x v="25"/>
    <n v="4728.71"/>
  </r>
  <r>
    <s v="Id1807"/>
    <n v="1986"/>
    <s v="Sep"/>
    <n v="5"/>
    <x v="2"/>
    <n v="4734.6400000000003"/>
    <s v="tier - 2"/>
    <s v="tier - 1"/>
    <s v="R1013"/>
    <s v="R1013"/>
    <n v="1986"/>
    <s v="5/Sep/1986"/>
    <x v="19"/>
    <n v="4734.6400000000003"/>
  </r>
  <r>
    <s v="Id1806"/>
    <n v="1991"/>
    <s v="Oct"/>
    <n v="12"/>
    <x v="1"/>
    <n v="4738.2700000000004"/>
    <s v="tier - 2"/>
    <s v="tier - 3"/>
    <s v="R1012"/>
    <s v="R1012"/>
    <n v="1991"/>
    <s v="12/Oct/1991"/>
    <x v="15"/>
    <n v="4738.2700000000004"/>
  </r>
  <r>
    <s v="Id1805"/>
    <n v="2004"/>
    <s v="Nov"/>
    <n v="24"/>
    <x v="0"/>
    <n v="4740.78"/>
    <s v="tier - 2"/>
    <s v="tier - 3"/>
    <s v="R1021"/>
    <s v="R1021"/>
    <n v="2004"/>
    <s v="24/Nov/2004"/>
    <x v="13"/>
    <n v="4740.78"/>
  </r>
  <r>
    <s v="Id1804"/>
    <n v="1987"/>
    <s v="Jun"/>
    <n v="5"/>
    <x v="1"/>
    <n v="4746.34"/>
    <s v="tier - 2"/>
    <s v="tier - 2"/>
    <s v="R1011"/>
    <s v="R1011"/>
    <n v="1987"/>
    <s v="5/Jun/1987"/>
    <x v="18"/>
    <n v="4746.34"/>
  </r>
  <r>
    <s v="Id1803"/>
    <n v="1987"/>
    <s v="Sep"/>
    <n v="2"/>
    <x v="1"/>
    <n v="4747.05"/>
    <s v="tier - 2"/>
    <s v="tier - 2"/>
    <s v="R1013"/>
    <s v="R1013"/>
    <n v="1987"/>
    <s v="2/Sep/1987"/>
    <x v="18"/>
    <n v="4747.05"/>
  </r>
  <r>
    <s v="Id1802"/>
    <n v="1987"/>
    <s v="Nov"/>
    <n v="22"/>
    <x v="1"/>
    <n v="4751.07"/>
    <s v="tier - 3"/>
    <s v="tier - 1"/>
    <s v="R1011"/>
    <s v="R1011"/>
    <n v="1987"/>
    <s v="22/Nov/1987"/>
    <x v="17"/>
    <n v="4751.07"/>
  </r>
  <r>
    <s v="Id1801"/>
    <n v="1992"/>
    <s v="Aug"/>
    <n v="16"/>
    <x v="3"/>
    <n v="4753.6400000000003"/>
    <s v="tier - 2"/>
    <s v="tier - 3"/>
    <s v="R1013"/>
    <s v="R1013"/>
    <n v="1992"/>
    <s v="16/Aug/1992"/>
    <x v="0"/>
    <n v="4753.6400000000003"/>
  </r>
  <r>
    <s v="Id1800"/>
    <n v="1987"/>
    <s v="Sep"/>
    <n v="27"/>
    <x v="1"/>
    <n v="4762.33"/>
    <s v="tier - 3"/>
    <s v="tier - 3"/>
    <s v="R1011"/>
    <s v="R1011"/>
    <n v="1987"/>
    <s v="27/Sep/1987"/>
    <x v="18"/>
    <n v="4762.33"/>
  </r>
  <r>
    <s v="Id1799"/>
    <n v="1989"/>
    <s v="Aug"/>
    <n v="1"/>
    <x v="1"/>
    <n v="4766.0200000000004"/>
    <s v="tier - 2"/>
    <s v="tier - 3"/>
    <s v="R1011"/>
    <s v="R1011"/>
    <n v="1989"/>
    <s v="1/Aug/1989"/>
    <x v="14"/>
    <n v="4766.0200000000004"/>
  </r>
  <r>
    <s v="Id1798"/>
    <n v="1989"/>
    <s v="Dec"/>
    <n v="9"/>
    <x v="1"/>
    <n v="4779.6000000000004"/>
    <s v="tier - 2"/>
    <s v="tier - 3"/>
    <s v="R1013"/>
    <s v="R1013"/>
    <n v="1989"/>
    <s v="9/Dec/1989"/>
    <x v="16"/>
    <n v="4779.6000000000004"/>
  </r>
  <r>
    <s v="Id1797"/>
    <n v="1987"/>
    <s v="Jun"/>
    <n v="22"/>
    <x v="2"/>
    <n v="4787.42"/>
    <s v="tier - 2"/>
    <s v="tier - 3"/>
    <s v="R1013"/>
    <s v="R1013"/>
    <n v="1987"/>
    <s v="22/Jun/1987"/>
    <x v="18"/>
    <n v="4787.42"/>
  </r>
  <r>
    <s v="Id1796"/>
    <n v="1989"/>
    <s v="Dec"/>
    <n v="16"/>
    <x v="1"/>
    <n v="4795.66"/>
    <s v="tier - 2"/>
    <s v="tier - 1"/>
    <s v="R1013"/>
    <s v="R1013"/>
    <n v="1989"/>
    <s v="16/Dec/1989"/>
    <x v="16"/>
    <n v="4795.66"/>
  </r>
  <r>
    <s v="Id1795"/>
    <n v="1978"/>
    <s v="Oct"/>
    <n v="3"/>
    <x v="3"/>
    <n v="4812.34"/>
    <s v="tier - 2"/>
    <s v="tier - 3"/>
    <s v="R1013"/>
    <s v="R1013"/>
    <n v="1978"/>
    <s v="3/Oct/1978"/>
    <x v="27"/>
    <n v="4812.34"/>
  </r>
  <r>
    <s v="Id1794"/>
    <n v="1981"/>
    <s v="Jul"/>
    <n v="3"/>
    <x v="1"/>
    <n v="4827.1000000000004"/>
    <s v="tier - 2"/>
    <s v="tier - 1"/>
    <s v="R1013"/>
    <s v="R1013"/>
    <n v="1981"/>
    <s v="3/Jul/1981"/>
    <x v="20"/>
    <n v="4827.1000000000004"/>
  </r>
  <r>
    <s v="Id1793"/>
    <n v="1995"/>
    <s v="Dec"/>
    <n v="1"/>
    <x v="2"/>
    <n v="4827.8999999999996"/>
    <s v="tier - 1"/>
    <s v="tier - 2"/>
    <m/>
    <s v="Null"/>
    <n v="1995"/>
    <s v="1/Dec/1995"/>
    <x v="9"/>
    <n v="4827.8999999999996"/>
  </r>
  <r>
    <s v="Id1792"/>
    <n v="2002"/>
    <s v="Jun"/>
    <n v="27"/>
    <x v="5"/>
    <n v="4830.63"/>
    <s v="tier - 2"/>
    <s v="tier - 1"/>
    <s v="R1011"/>
    <s v="R1011"/>
    <n v="2002"/>
    <s v="27/Jun/2002"/>
    <x v="8"/>
    <n v="4830.63"/>
  </r>
  <r>
    <s v="Id1791"/>
    <n v="2000"/>
    <s v="Dec"/>
    <n v="11"/>
    <x v="0"/>
    <n v="4835.43"/>
    <s v="tier - 2"/>
    <s v="tier - 2"/>
    <s v="R1021"/>
    <s v="R1021"/>
    <n v="2000"/>
    <s v="11/Dec/2000"/>
    <x v="3"/>
    <n v="4835.43"/>
  </r>
  <r>
    <s v="Id1790"/>
    <n v="1992"/>
    <s v="Sep"/>
    <n v="10"/>
    <x v="2"/>
    <n v="4837.58"/>
    <s v="tier - 3"/>
    <s v="tier - 2"/>
    <s v="R1013"/>
    <s v="R1013"/>
    <n v="1992"/>
    <s v="10/Sep/1992"/>
    <x v="0"/>
    <n v="4837.58"/>
  </r>
  <r>
    <s v="Id1789"/>
    <n v="1984"/>
    <s v="Oct"/>
    <n v="15"/>
    <x v="2"/>
    <n v="4839.18"/>
    <s v="tier - 2"/>
    <s v="tier - 1"/>
    <s v="R1012"/>
    <s v="R1012"/>
    <n v="1984"/>
    <s v="15/Oct/1984"/>
    <x v="22"/>
    <n v="4839.18"/>
  </r>
  <r>
    <s v="Id1788"/>
    <n v="1995"/>
    <s v="Sep"/>
    <n v="29"/>
    <x v="0"/>
    <n v="4840.95"/>
    <s v="tier - 2"/>
    <s v="tier - 1"/>
    <s v="R1021"/>
    <s v="R1021"/>
    <n v="1995"/>
    <s v="29/Sep/1995"/>
    <x v="4"/>
    <n v="4840.95"/>
  </r>
  <r>
    <s v="Id1787"/>
    <n v="1979"/>
    <s v="Dec"/>
    <n v="13"/>
    <x v="3"/>
    <n v="4843.79"/>
    <s v="tier - 2"/>
    <s v="tier - 3"/>
    <s v="R1013"/>
    <s v="R1013"/>
    <n v="1979"/>
    <s v="13/Dec/1979"/>
    <x v="25"/>
    <n v="4843.79"/>
  </r>
  <r>
    <s v="Id1786"/>
    <n v="1974"/>
    <s v="Sep"/>
    <n v="11"/>
    <x v="0"/>
    <n v="4844.67"/>
    <s v="tier - 2"/>
    <s v="tier - 2"/>
    <s v="R1013"/>
    <s v="R1013"/>
    <n v="1974"/>
    <s v="11/Sep/1974"/>
    <x v="28"/>
    <n v="4844.67"/>
  </r>
  <r>
    <s v="Id1785"/>
    <n v="2001"/>
    <s v="Jun"/>
    <n v="7"/>
    <x v="0"/>
    <n v="4846.53"/>
    <s v="tier - 2"/>
    <s v="tier - 3"/>
    <s v="R1021"/>
    <s v="R1021"/>
    <n v="2001"/>
    <s v="7/Jun/2001"/>
    <x v="3"/>
    <n v="4846.53"/>
  </r>
  <r>
    <s v="Id1784"/>
    <n v="1995"/>
    <s v="Dec"/>
    <n v="27"/>
    <x v="2"/>
    <n v="4846.92"/>
    <s v="tier - 2"/>
    <s v="tier - 3"/>
    <s v="R1017"/>
    <s v="R1017"/>
    <n v="1995"/>
    <s v="27/Dec/1995"/>
    <x v="9"/>
    <n v="4846.92"/>
  </r>
  <r>
    <s v="Id1783"/>
    <n v="1989"/>
    <s v="Sep"/>
    <n v="1"/>
    <x v="2"/>
    <n v="4859.8900000000003"/>
    <s v="tier - 2"/>
    <s v="tier - 3"/>
    <s v="R1011"/>
    <s v="R1011"/>
    <n v="1989"/>
    <s v="1/Sep/1989"/>
    <x v="14"/>
    <n v="4859.8900000000003"/>
  </r>
  <r>
    <s v="Id1782"/>
    <n v="1997"/>
    <s v="Sep"/>
    <n v="29"/>
    <x v="4"/>
    <n v="4877.9799999999996"/>
    <s v="tier - 2"/>
    <s v="tier - 3"/>
    <s v="R1012"/>
    <s v="R1012"/>
    <n v="1997"/>
    <s v="29/Sep/1997"/>
    <x v="6"/>
    <n v="4877.9799999999996"/>
  </r>
  <r>
    <s v="Id1781"/>
    <n v="1986"/>
    <s v="Dec"/>
    <n v="23"/>
    <x v="0"/>
    <n v="4883.87"/>
    <s v="tier - 2"/>
    <s v="tier - 1"/>
    <s v="R1011"/>
    <s v="R1011"/>
    <n v="1986"/>
    <s v="23/Dec/1986"/>
    <x v="18"/>
    <n v="4883.87"/>
  </r>
  <r>
    <s v="Id1780"/>
    <n v="1986"/>
    <s v="Oct"/>
    <n v="27"/>
    <x v="0"/>
    <n v="4889.04"/>
    <s v="tier - 2"/>
    <s v="tier - 1"/>
    <s v="R1013"/>
    <s v="R1013"/>
    <n v="1986"/>
    <s v="27/Oct/1986"/>
    <x v="19"/>
    <n v="4889.04"/>
  </r>
  <r>
    <s v="Id1779"/>
    <n v="1989"/>
    <s v="Jul"/>
    <n v="10"/>
    <x v="3"/>
    <n v="4890"/>
    <s v="tier - 3"/>
    <s v="tier - 2"/>
    <s v="R1013"/>
    <s v="R1013"/>
    <n v="1989"/>
    <s v="10/Jul/1989"/>
    <x v="14"/>
    <n v="4890"/>
  </r>
  <r>
    <s v="Id1778"/>
    <n v="1990"/>
    <s v="Nov"/>
    <n v="28"/>
    <x v="2"/>
    <n v="4894.3900000000003"/>
    <s v="tier - 2"/>
    <s v="tier - 3"/>
    <s v="R1013"/>
    <s v="R1013"/>
    <n v="1990"/>
    <s v="28/Nov/1990"/>
    <x v="15"/>
    <n v="4894.3900000000003"/>
  </r>
  <r>
    <s v="Id1777"/>
    <n v="1988"/>
    <s v="Sep"/>
    <n v="23"/>
    <x v="1"/>
    <n v="4894.75"/>
    <s v="tier - 3"/>
    <s v="tier - 3"/>
    <s v="R1012"/>
    <s v="R1012"/>
    <n v="1988"/>
    <s v="23/Sep/1988"/>
    <x v="17"/>
    <n v="4894.75"/>
  </r>
  <r>
    <s v="Id1776"/>
    <n v="1993"/>
    <s v="Jul"/>
    <n v="10"/>
    <x v="3"/>
    <n v="4906.41"/>
    <s v="tier - 2"/>
    <s v="tier - 1"/>
    <s v="R1012"/>
    <s v="R1012"/>
    <n v="1993"/>
    <s v="10/Jul/1993"/>
    <x v="1"/>
    <n v="4906.41"/>
  </r>
  <r>
    <s v="Id1775"/>
    <n v="1981"/>
    <s v="Oct"/>
    <n v="18"/>
    <x v="1"/>
    <n v="4911.8900000000003"/>
    <s v="tier - 2"/>
    <s v="tier - 3"/>
    <s v="R1013"/>
    <s v="R1013"/>
    <n v="1981"/>
    <s v="18/Oct/1981"/>
    <x v="20"/>
    <n v="4911.8900000000003"/>
  </r>
  <r>
    <s v="Id1774"/>
    <n v="2002"/>
    <s v="Aug"/>
    <n v="21"/>
    <x v="5"/>
    <n v="4915.0600000000004"/>
    <s v="tier - 2"/>
    <s v="tier - 1"/>
    <s v="R1017"/>
    <s v="R1017"/>
    <n v="2002"/>
    <s v="21/Aug/2002"/>
    <x v="8"/>
    <n v="4915.0600000000004"/>
  </r>
  <r>
    <s v="Id1773"/>
    <n v="1993"/>
    <s v="Aug"/>
    <n v="10"/>
    <x v="3"/>
    <n v="4922.92"/>
    <s v="tier - 2"/>
    <s v="tier - 2"/>
    <s v="R1012"/>
    <s v="R1012"/>
    <n v="1993"/>
    <s v="10/Aug/1993"/>
    <x v="1"/>
    <n v="4922.92"/>
  </r>
  <r>
    <s v="Id1772"/>
    <n v="1991"/>
    <s v="Aug"/>
    <n v="23"/>
    <x v="3"/>
    <n v="4931.6499999999996"/>
    <s v="tier - 2"/>
    <s v="tier - 3"/>
    <s v="R1011"/>
    <s v="R1011"/>
    <n v="1991"/>
    <s v="23/Aug/1991"/>
    <x v="15"/>
    <n v="4931.6499999999996"/>
  </r>
  <r>
    <s v="Id1771"/>
    <n v="1991"/>
    <s v="Nov"/>
    <n v="27"/>
    <x v="3"/>
    <n v="4934.71"/>
    <s v="tier - 2"/>
    <s v="tier - 3"/>
    <s v="R1011"/>
    <s v="R1011"/>
    <n v="1991"/>
    <s v="27/Nov/1991"/>
    <x v="0"/>
    <n v="4934.71"/>
  </r>
  <r>
    <s v="Id1770"/>
    <n v="1974"/>
    <s v="Jun"/>
    <n v="26"/>
    <x v="0"/>
    <n v="4942.0600000000004"/>
    <s v="tier - 2"/>
    <s v="tier - 2"/>
    <s v="R1013"/>
    <s v="R1013"/>
    <n v="1974"/>
    <s v="26/Jun/1974"/>
    <x v="28"/>
    <n v="4942.0600000000004"/>
  </r>
  <r>
    <s v="Id1769"/>
    <n v="1991"/>
    <s v="Aug"/>
    <n v="30"/>
    <x v="3"/>
    <n v="4949.76"/>
    <s v="tier - 2"/>
    <s v="tier - 1"/>
    <s v="R1013"/>
    <s v="R1013"/>
    <n v="1991"/>
    <s v="30/Aug/1991"/>
    <x v="15"/>
    <n v="4949.76"/>
  </r>
  <r>
    <s v="Id1768"/>
    <n v="1973"/>
    <s v="Nov"/>
    <n v="7"/>
    <x v="0"/>
    <n v="4985.22"/>
    <s v="tier - 2"/>
    <s v="tier - 3"/>
    <s v="R1013"/>
    <s v="R1013"/>
    <n v="1973"/>
    <s v="7/Nov/1973"/>
    <x v="29"/>
    <n v="4985.22"/>
  </r>
  <r>
    <s v="Id1767"/>
    <n v="1988"/>
    <s v="Jun"/>
    <n v="24"/>
    <x v="0"/>
    <n v="4992.38"/>
    <s v="tier - 2"/>
    <s v="tier - 3"/>
    <s v="R1024"/>
    <s v="R1024"/>
    <n v="1988"/>
    <s v="24/Jun/1988"/>
    <x v="17"/>
    <n v="4992.38"/>
  </r>
  <r>
    <s v="Id1766"/>
    <n v="2001"/>
    <s v="Oct"/>
    <n v="5"/>
    <x v="0"/>
    <n v="4999.04"/>
    <s v="tier - 2"/>
    <s v="tier - 2"/>
    <s v="R1011"/>
    <s v="R1011"/>
    <n v="2001"/>
    <s v="5/Oct/2001"/>
    <x v="3"/>
    <n v="4999.04"/>
  </r>
  <r>
    <s v="Id1765"/>
    <n v="1988"/>
    <s v="Sep"/>
    <n v="4"/>
    <x v="1"/>
    <n v="5002.78"/>
    <s v="tier - 2"/>
    <s v="tier - 2"/>
    <s v="R1013"/>
    <s v="R1013"/>
    <n v="1988"/>
    <s v="4/Sep/1988"/>
    <x v="17"/>
    <n v="5002.78"/>
  </r>
  <r>
    <s v="Id1764"/>
    <n v="1977"/>
    <s v="Jun"/>
    <n v="9"/>
    <x v="3"/>
    <n v="5003.7700000000004"/>
    <s v="tier - 2"/>
    <s v="tier - 3"/>
    <s v="R1013"/>
    <s v="R1013"/>
    <n v="1977"/>
    <s v="9/Jun/1977"/>
    <x v="30"/>
    <n v="5003.7700000000004"/>
  </r>
  <r>
    <s v="Id1763"/>
    <n v="1988"/>
    <s v="Jul"/>
    <n v="8"/>
    <x v="1"/>
    <n v="5003.8500000000004"/>
    <s v="tier - 2"/>
    <s v="tier - 3"/>
    <s v="R1011"/>
    <s v="R1011"/>
    <n v="1988"/>
    <s v="8/Jul/1988"/>
    <x v="17"/>
    <n v="5003.8500000000004"/>
  </r>
  <r>
    <s v="Id1762"/>
    <n v="1988"/>
    <s v="Nov"/>
    <n v="9"/>
    <x v="1"/>
    <n v="5012.47"/>
    <s v="tier - 2"/>
    <s v="tier - 3"/>
    <s v="R1011"/>
    <s v="R1011"/>
    <n v="1988"/>
    <s v="9/Nov/1988"/>
    <x v="17"/>
    <n v="5012.47"/>
  </r>
  <r>
    <s v="Id1761"/>
    <n v="1985"/>
    <s v="Dec"/>
    <n v="28"/>
    <x v="0"/>
    <n v="5028.1499999999996"/>
    <s v="tier - 1"/>
    <s v="tier - 2"/>
    <s v="R1012"/>
    <s v="R1012"/>
    <n v="1985"/>
    <s v="28/Dec/1985"/>
    <x v="19"/>
    <n v="5028.1499999999996"/>
  </r>
  <r>
    <s v="Id1760"/>
    <n v="1991"/>
    <s v="Sep"/>
    <n v="10"/>
    <x v="3"/>
    <n v="5031.2700000000004"/>
    <s v="tier - 3"/>
    <s v="tier - 1"/>
    <s v="R1016"/>
    <s v="R1016"/>
    <n v="1991"/>
    <s v="10/Sep/1991"/>
    <x v="15"/>
    <n v="5031.2700000000004"/>
  </r>
  <r>
    <s v="Id1759"/>
    <n v="1986"/>
    <s v="Jun"/>
    <n v="29"/>
    <x v="2"/>
    <n v="5034.1000000000004"/>
    <s v="tier - 2"/>
    <s v="tier - 2"/>
    <s v="R1013"/>
    <s v="R1013"/>
    <n v="1986"/>
    <s v="29/Jun/1986"/>
    <x v="19"/>
    <n v="5034.1000000000004"/>
  </r>
  <r>
    <s v="Id1758"/>
    <n v="1997"/>
    <s v="Dec"/>
    <n v="4"/>
    <x v="0"/>
    <n v="5038.57"/>
    <s v="tier - 2"/>
    <s v="tier - 2"/>
    <s v="R1025"/>
    <s v="R1025"/>
    <n v="1997"/>
    <s v="4/Dec/1997"/>
    <x v="2"/>
    <n v="5038.57"/>
  </r>
  <r>
    <s v="Id1757"/>
    <n v="2001"/>
    <s v="Oct"/>
    <n v="16"/>
    <x v="0"/>
    <n v="5043.13"/>
    <s v="tier - 2"/>
    <s v="tier - 3"/>
    <s v="R1011"/>
    <s v="R1011"/>
    <n v="2001"/>
    <s v="16/Oct/2001"/>
    <x v="3"/>
    <n v="5043.13"/>
  </r>
  <r>
    <s v="Id1756"/>
    <n v="1997"/>
    <s v="Jul"/>
    <n v="29"/>
    <x v="0"/>
    <n v="5045.1499999999996"/>
    <s v="tier - 2"/>
    <s v="tier - 2"/>
    <s v="R1012"/>
    <s v="R1012"/>
    <n v="1997"/>
    <s v="29/Jul/1997"/>
    <x v="6"/>
    <n v="5045.1499999999996"/>
  </r>
  <r>
    <s v="Id1755"/>
    <n v="1980"/>
    <s v="Sep"/>
    <n v="7"/>
    <x v="3"/>
    <n v="5054.05"/>
    <s v="tier - 2"/>
    <s v="tier - 2"/>
    <s v="R1013"/>
    <s v="R1013"/>
    <n v="1980"/>
    <s v="7/Sep/1980"/>
    <x v="25"/>
    <n v="5054.05"/>
  </r>
  <r>
    <s v="Id1754"/>
    <n v="1993"/>
    <s v="Jun"/>
    <n v="11"/>
    <x v="0"/>
    <n v="5059.5600000000004"/>
    <s v="tier - 2"/>
    <s v="tier - 1"/>
    <s v="R1021"/>
    <s v="R1021"/>
    <n v="1993"/>
    <s v="11/Jun/1993"/>
    <x v="1"/>
    <n v="5059.5600000000004"/>
  </r>
  <r>
    <s v="Id1753"/>
    <n v="1978"/>
    <s v="Nov"/>
    <n v="22"/>
    <x v="3"/>
    <n v="5077.1899999999996"/>
    <s v="tier - 2"/>
    <s v="tier - 3"/>
    <s v="R1012"/>
    <s v="R1012"/>
    <n v="1978"/>
    <s v="22/Nov/1978"/>
    <x v="26"/>
    <n v="5077.1899999999996"/>
  </r>
  <r>
    <s v="Id1752"/>
    <n v="1997"/>
    <s v="Jul"/>
    <n v="14"/>
    <x v="5"/>
    <n v="5080.1000000000004"/>
    <s v="tier - 3"/>
    <s v="tier - 2"/>
    <s v="R1011"/>
    <s v="R1011"/>
    <n v="1997"/>
    <s v="14/Jul/1997"/>
    <x v="6"/>
    <n v="5080.1000000000004"/>
  </r>
  <r>
    <s v="Id1751"/>
    <n v="1999"/>
    <s v="Jun"/>
    <n v="19"/>
    <x v="0"/>
    <n v="5087.92"/>
    <s v="tier - 2"/>
    <s v="tier - 2"/>
    <s v="R1026"/>
    <s v="R1026"/>
    <n v="1999"/>
    <s v="19/Jun/1999"/>
    <x v="12"/>
    <n v="5087.92"/>
  </r>
  <r>
    <s v="Id1750"/>
    <n v="1987"/>
    <s v="Nov"/>
    <n v="18"/>
    <x v="1"/>
    <n v="5116.5"/>
    <s v="tier - 2"/>
    <s v="tier - 2"/>
    <s v="R1012"/>
    <s v="R1012"/>
    <n v="1987"/>
    <s v="18/Nov/1987"/>
    <x v="18"/>
    <n v="5116.5"/>
  </r>
  <r>
    <s v="Id1749"/>
    <n v="1988"/>
    <s v="Nov"/>
    <n v="1"/>
    <x v="3"/>
    <n v="5124.1899999999996"/>
    <s v="tier - 2"/>
    <s v="tier - 3"/>
    <s v="R1013"/>
    <s v="R1013"/>
    <n v="1988"/>
    <s v="1/Nov/1988"/>
    <x v="17"/>
    <n v="5124.1899999999996"/>
  </r>
  <r>
    <s v="Id1748"/>
    <n v="1987"/>
    <s v="Sep"/>
    <n v="13"/>
    <x v="1"/>
    <n v="5125.22"/>
    <s v="tier - 1"/>
    <s v="tier - 2"/>
    <s v="R1012"/>
    <s v="R1012"/>
    <n v="1987"/>
    <s v="13/Sep/1987"/>
    <x v="18"/>
    <n v="5125.22"/>
  </r>
  <r>
    <s v="Id1747"/>
    <n v="1988"/>
    <s v="Sep"/>
    <n v="15"/>
    <x v="2"/>
    <n v="5136.75"/>
    <s v="tier - 2"/>
    <s v="tier - 1"/>
    <s v="R1013"/>
    <s v="R1013"/>
    <n v="1988"/>
    <s v="15/Sep/1988"/>
    <x v="17"/>
    <n v="5136.75"/>
  </r>
  <r>
    <s v="Id1746"/>
    <n v="1993"/>
    <s v="Dec"/>
    <n v="10"/>
    <x v="2"/>
    <n v="5138.26"/>
    <s v="tier - 2"/>
    <s v="tier - 2"/>
    <s v="R1013"/>
    <s v="R1013"/>
    <n v="1993"/>
    <s v="10/Dec/1993"/>
    <x v="11"/>
    <n v="5138.26"/>
  </r>
  <r>
    <s v="Id1745"/>
    <n v="1984"/>
    <s v="Aug"/>
    <n v="22"/>
    <x v="2"/>
    <n v="5144.18"/>
    <s v="tier - 2"/>
    <s v="tier - 1"/>
    <s v="R1013"/>
    <s v="R1013"/>
    <n v="1984"/>
    <s v="22/Aug/1984"/>
    <x v="22"/>
    <n v="5144.18"/>
  </r>
  <r>
    <s v="Id1744"/>
    <n v="1990"/>
    <s v="Aug"/>
    <n v="22"/>
    <x v="1"/>
    <n v="5148.55"/>
    <s v="tier - 2"/>
    <s v="tier - 2"/>
    <s v="R1024"/>
    <s v="R1024"/>
    <n v="1990"/>
    <s v="22/Aug/1990"/>
    <x v="16"/>
    <n v="5148.55"/>
  </r>
  <r>
    <s v="Id1743"/>
    <n v="1990"/>
    <s v="Oct"/>
    <n v="9"/>
    <x v="3"/>
    <n v="5152.13"/>
    <s v="tier - 2"/>
    <s v="tier - 2"/>
    <s v="R1011"/>
    <s v="R1011"/>
    <n v="1990"/>
    <s v="9/Oct/1990"/>
    <x v="16"/>
    <n v="5152.13"/>
  </r>
  <r>
    <s v="Id1742"/>
    <n v="1991"/>
    <s v="Aug"/>
    <n v="29"/>
    <x v="2"/>
    <n v="5166.96"/>
    <s v="tier - 2"/>
    <s v="tier - 2"/>
    <s v="R1012"/>
    <s v="R1012"/>
    <n v="1991"/>
    <s v="29/Aug/1991"/>
    <x v="15"/>
    <n v="5166.96"/>
  </r>
  <r>
    <s v="Id1741"/>
    <n v="1984"/>
    <s v="Oct"/>
    <n v="16"/>
    <x v="2"/>
    <n v="5177.12"/>
    <s v="tier - 2"/>
    <s v="tier - 1"/>
    <s v="R1013"/>
    <s v="R1013"/>
    <n v="1984"/>
    <s v="16/Oct/1984"/>
    <x v="22"/>
    <n v="5177.12"/>
  </r>
  <r>
    <s v="Id1740"/>
    <n v="1979"/>
    <s v="Sep"/>
    <n v="12"/>
    <x v="3"/>
    <n v="5195.58"/>
    <s v="tier - 2"/>
    <s v="tier - 2"/>
    <s v="R1013"/>
    <s v="R1013"/>
    <n v="1979"/>
    <s v="12/Sep/1979"/>
    <x v="26"/>
    <n v="5195.58"/>
  </r>
  <r>
    <s v="Id1739"/>
    <n v="2004"/>
    <s v="Jun"/>
    <n v="6"/>
    <x v="0"/>
    <n v="5198.6899999999996"/>
    <s v="tier - 2"/>
    <s v="tier - 2"/>
    <s v="R1022"/>
    <s v="R1022"/>
    <n v="2004"/>
    <s v="6/Jun/2004"/>
    <x v="10"/>
    <n v="5198.6899999999996"/>
  </r>
  <r>
    <s v="Id1738"/>
    <n v="1983"/>
    <s v="Oct"/>
    <n v="24"/>
    <x v="2"/>
    <n v="5207.97"/>
    <s v="tier - 2"/>
    <s v="tier - 2"/>
    <s v="R1012"/>
    <s v="R1012"/>
    <n v="1983"/>
    <s v="24/Oct/1983"/>
    <x v="24"/>
    <n v="5207.97"/>
  </r>
  <r>
    <s v="Id1737"/>
    <n v="1993"/>
    <s v="Jun"/>
    <n v="17"/>
    <x v="2"/>
    <n v="5209.58"/>
    <s v="tier - 3"/>
    <s v="tier - 3"/>
    <s v="R1017"/>
    <s v="R1017"/>
    <n v="1993"/>
    <s v="17/Jun/1993"/>
    <x v="1"/>
    <n v="5209.58"/>
  </r>
  <r>
    <s v="Id1736"/>
    <n v="1999"/>
    <s v="Dec"/>
    <n v="1"/>
    <x v="0"/>
    <n v="5213.22"/>
    <s v="tier - 2"/>
    <s v="tier - 1"/>
    <s v="R1012"/>
    <s v="R1012"/>
    <n v="1999"/>
    <s v="1/Dec/1999"/>
    <x v="7"/>
    <n v="5213.22"/>
  </r>
  <r>
    <s v="Id1735"/>
    <n v="1995"/>
    <s v="Jun"/>
    <n v="6"/>
    <x v="0"/>
    <n v="5216.4799999999996"/>
    <s v="tier - 2"/>
    <s v="tier - 2"/>
    <s v="R1025"/>
    <s v="R1025"/>
    <n v="1995"/>
    <s v="6/Jun/1995"/>
    <x v="4"/>
    <n v="5216.4799999999996"/>
  </r>
  <r>
    <s v="Id1734"/>
    <n v="1987"/>
    <s v="Jun"/>
    <n v="29"/>
    <x v="0"/>
    <n v="5227.99"/>
    <s v="tier - 2"/>
    <s v="tier - 1"/>
    <s v="R1024"/>
    <s v="R1024"/>
    <n v="1987"/>
    <s v="29/Jun/1987"/>
    <x v="18"/>
    <n v="5227.99"/>
  </r>
  <r>
    <s v="Id1733"/>
    <n v="1987"/>
    <s v="Dec"/>
    <n v="26"/>
    <x v="1"/>
    <n v="5240.7700000000004"/>
    <s v="tier - 2"/>
    <s v="tier - 2"/>
    <s v="R1011"/>
    <s v="R1011"/>
    <n v="1987"/>
    <s v="26/Dec/1987"/>
    <x v="17"/>
    <n v="5240.7700000000004"/>
  </r>
  <r>
    <s v="Id1732"/>
    <n v="1987"/>
    <s v="Jul"/>
    <n v="5"/>
    <x v="1"/>
    <n v="5245.23"/>
    <s v="tier - 2"/>
    <s v="tier - 2"/>
    <s v="R1013"/>
    <s v="R1013"/>
    <n v="1987"/>
    <s v="5/Jul/1987"/>
    <x v="18"/>
    <n v="5245.23"/>
  </r>
  <r>
    <s v="Id1731"/>
    <n v="1987"/>
    <s v="Sep"/>
    <n v="9"/>
    <x v="1"/>
    <n v="5246.05"/>
    <s v="tier - 2"/>
    <s v="tier - 3"/>
    <s v="R1011"/>
    <s v="R1011"/>
    <n v="1987"/>
    <s v="9/Sep/1987"/>
    <x v="18"/>
    <n v="5246.05"/>
  </r>
  <r>
    <s v="Id1730"/>
    <n v="1990"/>
    <s v="Jul"/>
    <n v="6"/>
    <x v="2"/>
    <n v="5253.52"/>
    <s v="tier - 3"/>
    <s v="tier - 3"/>
    <s v="R1011"/>
    <s v="R1011"/>
    <n v="1990"/>
    <s v="6/Jul/1990"/>
    <x v="16"/>
    <n v="5253.52"/>
  </r>
  <r>
    <s v="Id1729"/>
    <n v="1989"/>
    <s v="Nov"/>
    <n v="25"/>
    <x v="3"/>
    <n v="5257.51"/>
    <s v="tier - 2"/>
    <s v="tier - 2"/>
    <s v="R1012"/>
    <s v="R1012"/>
    <n v="1989"/>
    <s v="25/Nov/1989"/>
    <x v="16"/>
    <n v="5257.51"/>
  </r>
  <r>
    <s v="Id1728"/>
    <n v="1989"/>
    <s v="Jul"/>
    <n v="19"/>
    <x v="3"/>
    <n v="5261.47"/>
    <s v="tier - 2"/>
    <s v="tier - 2"/>
    <s v="R1012"/>
    <s v="R1012"/>
    <n v="1989"/>
    <s v="19/Jul/1989"/>
    <x v="14"/>
    <n v="5261.47"/>
  </r>
  <r>
    <s v="Id1727"/>
    <n v="1986"/>
    <s v="Oct"/>
    <n v="25"/>
    <x v="0"/>
    <n v="5266.37"/>
    <s v="tier - 2"/>
    <s v="tier - 2"/>
    <s v="R1012"/>
    <s v="R1012"/>
    <n v="1986"/>
    <s v="25/Oct/1986"/>
    <x v="19"/>
    <n v="5266.37"/>
  </r>
  <r>
    <s v="Id1726"/>
    <n v="1986"/>
    <s v="Sep"/>
    <n v="20"/>
    <x v="0"/>
    <n v="5267.82"/>
    <s v="tier - 2"/>
    <s v="tier - 2"/>
    <s v="R1012"/>
    <s v="R1012"/>
    <n v="1986"/>
    <s v="20/Sep/1986"/>
    <x v="19"/>
    <n v="5267.82"/>
  </r>
  <r>
    <s v="Id1725"/>
    <n v="1986"/>
    <s v="Oct"/>
    <n v="20"/>
    <x v="0"/>
    <n v="5272.18"/>
    <s v="tier - 2"/>
    <s v="tier - 3"/>
    <s v="R1012"/>
    <s v="R1012"/>
    <n v="1986"/>
    <s v="20/Oct/1986"/>
    <x v="19"/>
    <n v="5272.18"/>
  </r>
  <r>
    <s v="Id1724"/>
    <n v="1987"/>
    <s v="Sep"/>
    <n v="1"/>
    <x v="2"/>
    <n v="5275.86"/>
    <s v="tier - 2"/>
    <s v="tier - 2"/>
    <s v="R1013"/>
    <s v="R1013"/>
    <n v="1987"/>
    <s v="1/Sep/1987"/>
    <x v="18"/>
    <n v="5275.86"/>
  </r>
  <r>
    <s v="Id1723"/>
    <n v="1974"/>
    <s v="Nov"/>
    <n v="12"/>
    <x v="0"/>
    <n v="5291.71"/>
    <s v="tier - 2"/>
    <s v="tier - 2"/>
    <s v="R1012"/>
    <s v="R1012"/>
    <n v="1974"/>
    <s v="12/Nov/1974"/>
    <x v="28"/>
    <n v="5291.71"/>
  </r>
  <r>
    <s v="Id1722"/>
    <n v="2004"/>
    <s v="Aug"/>
    <n v="22"/>
    <x v="0"/>
    <n v="5293.67"/>
    <s v="tier - 2"/>
    <s v="tier - 2"/>
    <s v="R1022"/>
    <s v="R1022"/>
    <n v="2004"/>
    <s v="22/Aug/2004"/>
    <x v="10"/>
    <n v="5293.67"/>
  </r>
  <r>
    <s v="Id1721"/>
    <n v="2000"/>
    <s v="Sep"/>
    <n v="9"/>
    <x v="0"/>
    <n v="5306.7"/>
    <s v="tier - 2"/>
    <s v="tier - 3"/>
    <s v="R1012"/>
    <s v="R1012"/>
    <n v="2000"/>
    <s v="9/Sep/2000"/>
    <x v="7"/>
    <n v="5306.7"/>
  </r>
  <r>
    <s v="Id1720"/>
    <n v="1994"/>
    <s v="Nov"/>
    <n v="13"/>
    <x v="2"/>
    <n v="5312.17"/>
    <s v="tier - 2"/>
    <s v="tier - 2"/>
    <s v="R1012"/>
    <s v="R1012"/>
    <n v="1994"/>
    <s v="13/Nov/1994"/>
    <x v="11"/>
    <n v="5312.17"/>
  </r>
  <r>
    <s v="Id1719"/>
    <n v="1974"/>
    <s v="Sep"/>
    <n v="2"/>
    <x v="0"/>
    <n v="5322.24"/>
    <s v="tier - 2"/>
    <s v="tier - 1"/>
    <s v="R1012"/>
    <s v="R1012"/>
    <n v="1974"/>
    <s v="2/Sep/1974"/>
    <x v="28"/>
    <n v="5322.24"/>
  </r>
  <r>
    <s v="Id1718"/>
    <n v="1992"/>
    <s v="Jun"/>
    <n v="18"/>
    <x v="2"/>
    <n v="5325.65"/>
    <s v="tier - 2"/>
    <s v="tier - 1"/>
    <s v="R1011"/>
    <s v="R1011"/>
    <n v="1992"/>
    <s v="18/Jun/1992"/>
    <x v="0"/>
    <n v="5325.65"/>
  </r>
  <r>
    <s v="Id1717"/>
    <n v="1991"/>
    <s v="Aug"/>
    <n v="28"/>
    <x v="3"/>
    <n v="5327.4"/>
    <s v="tier - 2"/>
    <s v="tier - 1"/>
    <s v="R1012"/>
    <s v="R1012"/>
    <n v="1991"/>
    <s v="28/Aug/1991"/>
    <x v="15"/>
    <n v="5327.4"/>
  </r>
  <r>
    <s v="Id1716"/>
    <n v="1972"/>
    <s v="Dec"/>
    <n v="15"/>
    <x v="0"/>
    <n v="5344.81"/>
    <s v="tier - 2"/>
    <s v="tier - 3"/>
    <s v="R1013"/>
    <s v="R1013"/>
    <n v="1972"/>
    <s v="15/Dec/1972"/>
    <x v="29"/>
    <n v="5344.81"/>
  </r>
  <r>
    <s v="Id1715"/>
    <n v="1989"/>
    <s v="Nov"/>
    <n v="7"/>
    <x v="1"/>
    <n v="5354.07"/>
    <s v="tier - 2"/>
    <s v="tier - 3"/>
    <s v="R1024"/>
    <s v="R1024"/>
    <n v="1989"/>
    <s v="7/Nov/1989"/>
    <x v="14"/>
    <n v="5354.07"/>
  </r>
  <r>
    <s v="Id1714"/>
    <n v="1994"/>
    <s v="Dec"/>
    <n v="7"/>
    <x v="0"/>
    <n v="5364.66"/>
    <s v="tier - 2"/>
    <s v="tier - 1"/>
    <s v="R1011"/>
    <s v="R1011"/>
    <n v="1994"/>
    <s v="7/Dec/1994"/>
    <x v="4"/>
    <n v="5364.66"/>
  </r>
  <r>
    <s v="Id1713"/>
    <n v="1986"/>
    <s v="Jun"/>
    <n v="1"/>
    <x v="1"/>
    <n v="5373.36"/>
    <s v="tier - 2"/>
    <s v="tier - 2"/>
    <s v="R1012"/>
    <s v="R1012"/>
    <n v="1986"/>
    <s v="1/Jun/1986"/>
    <x v="19"/>
    <n v="5373.36"/>
  </r>
  <r>
    <s v="Id1712"/>
    <n v="1989"/>
    <s v="Nov"/>
    <n v="18"/>
    <x v="3"/>
    <n v="5375.04"/>
    <s v="tier - 2"/>
    <s v="tier - 1"/>
    <s v="R1011"/>
    <s v="R1011"/>
    <n v="1989"/>
    <s v="18/Nov/1989"/>
    <x v="14"/>
    <n v="5375.04"/>
  </r>
  <r>
    <s v="Id1711"/>
    <n v="1986"/>
    <s v="Jul"/>
    <n v="22"/>
    <x v="1"/>
    <n v="5377.46"/>
    <s v="tier - 2"/>
    <s v="tier - 3"/>
    <s v="R1012"/>
    <s v="R1012"/>
    <n v="1986"/>
    <s v="22/Jul/1986"/>
    <x v="19"/>
    <n v="5377.46"/>
  </r>
  <r>
    <s v="Id1710"/>
    <n v="1984"/>
    <s v="Jun"/>
    <n v="1"/>
    <x v="0"/>
    <n v="5383.54"/>
    <s v="tier - 2"/>
    <s v="tier - 3"/>
    <s v="R1011"/>
    <s v="R1011"/>
    <n v="1984"/>
    <s v="1/Jun/1984"/>
    <x v="22"/>
    <n v="5383.54"/>
  </r>
  <r>
    <s v="Id1709"/>
    <n v="1988"/>
    <s v="Aug"/>
    <n v="8"/>
    <x v="1"/>
    <n v="5385.34"/>
    <s v="tier - 2"/>
    <s v="tier - 3"/>
    <s v="R1012"/>
    <s v="R1012"/>
    <n v="1988"/>
    <s v="8/Aug/1988"/>
    <x v="17"/>
    <n v="5385.34"/>
  </r>
  <r>
    <s v="Id1708"/>
    <n v="1989"/>
    <s v="Nov"/>
    <n v="6"/>
    <x v="2"/>
    <n v="5396.44"/>
    <s v="tier - 2"/>
    <s v="tier - 3"/>
    <s v="R1013"/>
    <s v="R1013"/>
    <n v="1989"/>
    <s v="6/Nov/1989"/>
    <x v="14"/>
    <n v="5396.44"/>
  </r>
  <r>
    <s v="Id1707"/>
    <n v="1984"/>
    <s v="Sep"/>
    <n v="3"/>
    <x v="0"/>
    <n v="5397.62"/>
    <s v="tier - 2"/>
    <s v="tier - 2"/>
    <s v="R1013"/>
    <s v="R1013"/>
    <n v="1984"/>
    <s v="3/Sep/1984"/>
    <x v="22"/>
    <n v="5397.62"/>
  </r>
  <r>
    <s v="Id1706"/>
    <n v="1984"/>
    <s v="Aug"/>
    <n v="1"/>
    <x v="0"/>
    <n v="5400.98"/>
    <s v="tier - 2"/>
    <s v="tier - 2"/>
    <s v="R1013"/>
    <s v="R1013"/>
    <n v="1984"/>
    <s v="1/Aug/1984"/>
    <x v="22"/>
    <n v="5400.98"/>
  </r>
  <r>
    <s v="Id1705"/>
    <n v="1985"/>
    <s v="Dec"/>
    <n v="23"/>
    <x v="2"/>
    <n v="5402.89"/>
    <s v="tier - 2"/>
    <s v="tier - 1"/>
    <s v="R1013"/>
    <s v="R1013"/>
    <n v="1985"/>
    <s v="23/Dec/1985"/>
    <x v="19"/>
    <n v="5402.89"/>
  </r>
  <r>
    <s v="Id1704"/>
    <n v="1975"/>
    <s v="Sep"/>
    <n v="27"/>
    <x v="1"/>
    <n v="5411.99"/>
    <s v="tier - 2"/>
    <s v="tier - 3"/>
    <s v="R1012"/>
    <s v="R1012"/>
    <n v="1975"/>
    <s v="27/Sep/1975"/>
    <x v="31"/>
    <n v="5411.99"/>
  </r>
  <r>
    <s v="Id1703"/>
    <n v="1982"/>
    <s v="Sep"/>
    <n v="27"/>
    <x v="0"/>
    <n v="5415.66"/>
    <s v="tier - 2"/>
    <s v="tier - 3"/>
    <s v="R1013"/>
    <s v="R1013"/>
    <n v="1982"/>
    <s v="27/Sep/1982"/>
    <x v="23"/>
    <n v="5415.66"/>
  </r>
  <r>
    <s v="Id1702"/>
    <n v="1991"/>
    <s v="Jul"/>
    <n v="6"/>
    <x v="2"/>
    <n v="5425.02"/>
    <s v="tier - 2"/>
    <s v="tier - 1"/>
    <s v="R1012"/>
    <s v="R1012"/>
    <n v="1991"/>
    <s v="6/Jul/1991"/>
    <x v="15"/>
    <n v="5425.02"/>
  </r>
  <r>
    <s v="Id1701"/>
    <n v="1992"/>
    <s v="Sep"/>
    <n v="17"/>
    <x v="2"/>
    <n v="5428.73"/>
    <s v="tier - 3"/>
    <s v="tier - 1"/>
    <s v="R1017"/>
    <s v="R1017"/>
    <n v="1992"/>
    <s v="17/Sep/1992"/>
    <x v="0"/>
    <n v="5428.73"/>
  </r>
  <r>
    <s v="Id1700"/>
    <n v="1978"/>
    <s v="Jun"/>
    <n v="8"/>
    <x v="3"/>
    <n v="5428.98"/>
    <s v="tier - 2"/>
    <s v="tier - 2"/>
    <s v="R1012"/>
    <s v="R1012"/>
    <n v="1978"/>
    <s v="8/Jun/1978"/>
    <x v="27"/>
    <n v="5428.98"/>
  </r>
  <r>
    <s v="Id1699"/>
    <n v="1982"/>
    <s v="Aug"/>
    <n v="25"/>
    <x v="0"/>
    <n v="5438.75"/>
    <s v="tier - 3"/>
    <s v="tier - 2"/>
    <s v="R1013"/>
    <s v="R1013"/>
    <n v="1982"/>
    <s v="25/Aug/1982"/>
    <x v="23"/>
    <n v="5438.75"/>
  </r>
  <r>
    <s v="Id1698"/>
    <n v="1986"/>
    <s v="Dec"/>
    <n v="25"/>
    <x v="0"/>
    <n v="5458.05"/>
    <s v="tier - 2"/>
    <s v="tier - 2"/>
    <s v="R1024"/>
    <s v="R1024"/>
    <n v="1986"/>
    <s v="25/Dec/1986"/>
    <x v="18"/>
    <n v="5458.05"/>
  </r>
  <r>
    <s v="Id1697"/>
    <n v="1973"/>
    <s v="Oct"/>
    <n v="24"/>
    <x v="0"/>
    <n v="5466.88"/>
    <s v="tier - 2"/>
    <s v="tier - 2"/>
    <s v="R1013"/>
    <s v="R1013"/>
    <n v="1973"/>
    <s v="24/Oct/1973"/>
    <x v="29"/>
    <n v="5466.88"/>
  </r>
  <r>
    <s v="Id1696"/>
    <n v="1986"/>
    <s v="Dec"/>
    <n v="2"/>
    <x v="0"/>
    <n v="5469.01"/>
    <s v="tier - 2"/>
    <s v="tier - 2"/>
    <s v="R1024"/>
    <s v="R1024"/>
    <n v="1986"/>
    <s v="2/Dec/1986"/>
    <x v="18"/>
    <n v="5469.01"/>
  </r>
  <r>
    <s v="Id1695"/>
    <n v="1986"/>
    <s v="Jul"/>
    <n v="12"/>
    <x v="1"/>
    <n v="5472.45"/>
    <s v="tier - 2"/>
    <s v="tier - 3"/>
    <s v="R1011"/>
    <s v="R1011"/>
    <n v="1986"/>
    <s v="12/Jul/1986"/>
    <x v="19"/>
    <n v="5472.45"/>
  </r>
  <r>
    <s v="Id1694"/>
    <n v="1986"/>
    <s v="Sep"/>
    <n v="30"/>
    <x v="1"/>
    <n v="5478.04"/>
    <s v="tier - 2"/>
    <s v="tier - 3"/>
    <s v="R1013"/>
    <s v="R1013"/>
    <n v="1986"/>
    <s v="30/Sep/1986"/>
    <x v="19"/>
    <n v="5478.04"/>
  </r>
  <r>
    <s v="Id1693"/>
    <n v="1984"/>
    <s v="Aug"/>
    <n v="26"/>
    <x v="1"/>
    <n v="5484.47"/>
    <s v="tier - 2"/>
    <s v="tier - 2"/>
    <s v="R1013"/>
    <s v="R1013"/>
    <n v="1984"/>
    <s v="26/Aug/1984"/>
    <x v="22"/>
    <n v="5484.47"/>
  </r>
  <r>
    <s v="Id1692"/>
    <n v="1984"/>
    <s v="Aug"/>
    <n v="17"/>
    <x v="1"/>
    <n v="5488.26"/>
    <s v="tier - 2"/>
    <s v="tier - 3"/>
    <s v="R1011"/>
    <s v="R1011"/>
    <n v="1984"/>
    <s v="17/Aug/1984"/>
    <x v="22"/>
    <n v="5488.26"/>
  </r>
  <r>
    <s v="Id1691"/>
    <n v="1988"/>
    <s v="Jul"/>
    <n v="29"/>
    <x v="2"/>
    <n v="5503.36"/>
    <s v="tier - 2"/>
    <s v="tier - 2"/>
    <s v="R1012"/>
    <s v="R1012"/>
    <n v="1988"/>
    <s v="29/Jul/1988"/>
    <x v="17"/>
    <n v="5503.36"/>
  </r>
  <r>
    <s v="Id1690"/>
    <n v="1981"/>
    <s v="Nov"/>
    <n v="7"/>
    <x v="1"/>
    <n v="5539.4"/>
    <s v="tier - 2"/>
    <s v="tier - 2"/>
    <s v="R1013"/>
    <s v="R1013"/>
    <n v="1981"/>
    <s v="7/Nov/1981"/>
    <x v="20"/>
    <n v="5539.4"/>
  </r>
  <r>
    <s v="Id1689"/>
    <n v="1980"/>
    <s v="Dec"/>
    <n v="7"/>
    <x v="3"/>
    <n v="5540.35"/>
    <s v="tier - 2"/>
    <s v="tier - 2"/>
    <s v="R1012"/>
    <s v="R1012"/>
    <n v="1980"/>
    <s v="7/Dec/1980"/>
    <x v="20"/>
    <n v="5540.35"/>
  </r>
  <r>
    <s v="Id1688"/>
    <n v="1999"/>
    <s v="Sep"/>
    <n v="22"/>
    <x v="0"/>
    <n v="5552.61"/>
    <s v="tier - 2"/>
    <s v="tier - 3"/>
    <s v="R1026"/>
    <s v="R1026"/>
    <n v="1999"/>
    <s v="22/Sep/1999"/>
    <x v="12"/>
    <n v="5552.61"/>
  </r>
  <r>
    <s v="Id1687"/>
    <n v="1974"/>
    <s v="Sep"/>
    <n v="18"/>
    <x v="0"/>
    <n v="5576.35"/>
    <s v="tier - 2"/>
    <s v="tier - 3"/>
    <s v="R1013"/>
    <s v="R1013"/>
    <n v="1974"/>
    <s v="18/Sep/1974"/>
    <x v="28"/>
    <n v="5576.35"/>
  </r>
  <r>
    <s v="Id1686"/>
    <n v="1985"/>
    <s v="Sep"/>
    <n v="5"/>
    <x v="2"/>
    <n v="5582.95"/>
    <s v="tier - 2"/>
    <s v="tier - 1"/>
    <s v="R1012"/>
    <s v="R1012"/>
    <n v="1985"/>
    <s v="5/Sep/1985"/>
    <x v="21"/>
    <n v="5582.95"/>
  </r>
  <r>
    <s v="Id1685"/>
    <n v="1986"/>
    <s v="Nov"/>
    <n v="21"/>
    <x v="3"/>
    <n v="5584.31"/>
    <s v="tier - 3"/>
    <s v="tier - 1"/>
    <s v="R1013"/>
    <s v="R1013"/>
    <n v="1986"/>
    <s v="21/Nov/1986"/>
    <x v="19"/>
    <n v="5584.31"/>
  </r>
  <r>
    <s v="Id1684"/>
    <n v="1983"/>
    <s v="Oct"/>
    <n v="3"/>
    <x v="2"/>
    <n v="5587.59"/>
    <s v="tier - 2"/>
    <s v="tier - 1"/>
    <s v="R1013"/>
    <s v="R1013"/>
    <n v="1983"/>
    <s v="3/Oct/1983"/>
    <x v="24"/>
    <n v="5587.59"/>
  </r>
  <r>
    <s v="Id1683"/>
    <n v="1988"/>
    <s v="Nov"/>
    <n v="18"/>
    <x v="1"/>
    <n v="5594.85"/>
    <s v="tier - 2"/>
    <s v="tier - 3"/>
    <s v="R1024"/>
    <s v="R1024"/>
    <n v="1988"/>
    <s v="18/Nov/1988"/>
    <x v="17"/>
    <n v="5594.85"/>
  </r>
  <r>
    <s v="Id1682"/>
    <n v="1978"/>
    <s v="Sep"/>
    <n v="11"/>
    <x v="3"/>
    <n v="5612.83"/>
    <s v="tier - 2"/>
    <s v="tier - 3"/>
    <s v="R1013"/>
    <s v="R1013"/>
    <n v="1978"/>
    <s v="11/Sep/1978"/>
    <x v="27"/>
    <n v="5612.83"/>
  </r>
  <r>
    <s v="Id1681"/>
    <n v="1994"/>
    <s v="Nov"/>
    <n v="15"/>
    <x v="5"/>
    <n v="5615.37"/>
    <s v="tier - 2"/>
    <s v="tier - 3"/>
    <s v="R1011"/>
    <s v="R1011"/>
    <n v="1994"/>
    <s v="15/Nov/1994"/>
    <x v="11"/>
    <n v="5615.37"/>
  </r>
  <r>
    <s v="Id1680"/>
    <n v="1987"/>
    <s v="Dec"/>
    <n v="9"/>
    <x v="1"/>
    <n v="5630.46"/>
    <s v="tier - 2"/>
    <s v="tier - 3"/>
    <s v="R1012"/>
    <s v="R1012"/>
    <n v="1987"/>
    <s v="9/Dec/1987"/>
    <x v="17"/>
    <n v="5630.46"/>
  </r>
  <r>
    <s v="Id1679"/>
    <n v="1983"/>
    <s v="Jun"/>
    <n v="8"/>
    <x v="0"/>
    <n v="5649.72"/>
    <s v="tier - 2"/>
    <s v="tier - 3"/>
    <s v="R1011"/>
    <s v="R1011"/>
    <n v="1983"/>
    <s v="8/Jun/1983"/>
    <x v="24"/>
    <n v="5649.72"/>
  </r>
  <r>
    <s v="Id1678"/>
    <n v="1978"/>
    <s v="Sep"/>
    <n v="27"/>
    <x v="3"/>
    <n v="5650.14"/>
    <s v="tier - 2"/>
    <s v="tier - 1"/>
    <s v="R1013"/>
    <s v="R1013"/>
    <n v="1978"/>
    <s v="27/Sep/1978"/>
    <x v="27"/>
    <n v="5650.14"/>
  </r>
  <r>
    <s v="Id1677"/>
    <n v="1983"/>
    <s v="Sep"/>
    <n v="3"/>
    <x v="0"/>
    <n v="5662.23"/>
    <s v="tier - 2"/>
    <s v="tier - 1"/>
    <s v="R1013"/>
    <s v="R1013"/>
    <n v="1983"/>
    <s v="3/Sep/1983"/>
    <x v="24"/>
    <n v="5662.23"/>
  </r>
  <r>
    <s v="Id1676"/>
    <n v="1984"/>
    <s v="Aug"/>
    <n v="12"/>
    <x v="2"/>
    <n v="5679.13"/>
    <s v="tier - 2"/>
    <s v="tier - 2"/>
    <s v="R1013"/>
    <s v="R1013"/>
    <n v="1984"/>
    <s v="12/Aug/1984"/>
    <x v="22"/>
    <n v="5679.13"/>
  </r>
  <r>
    <s v="Id1675"/>
    <n v="1972"/>
    <s v="Oct"/>
    <n v="28"/>
    <x v="0"/>
    <n v="5690.79"/>
    <s v="tier - 2"/>
    <s v="tier - 1"/>
    <s v="R1013"/>
    <s v="R1013"/>
    <n v="1972"/>
    <s v="28/Oct/1972"/>
    <x v="32"/>
    <n v="5690.79"/>
  </r>
  <r>
    <s v="Id1674"/>
    <n v="1992"/>
    <s v="Nov"/>
    <n v="3"/>
    <x v="2"/>
    <n v="5693.43"/>
    <s v="tier - 2"/>
    <s v="tier - 3"/>
    <s v="R1012"/>
    <s v="R1012"/>
    <n v="1992"/>
    <s v="3/Nov/1992"/>
    <x v="0"/>
    <n v="5693.43"/>
  </r>
  <r>
    <s v="Id1673"/>
    <n v="1974"/>
    <s v="Jul"/>
    <n v="6"/>
    <x v="0"/>
    <n v="5698.74"/>
    <s v="tier - 2"/>
    <s v="tier - 2"/>
    <s v="R1012"/>
    <s v="R1012"/>
    <n v="1974"/>
    <s v="6/Jul/1974"/>
    <x v="28"/>
    <n v="5698.74"/>
  </r>
  <r>
    <s v="Id1672"/>
    <n v="1981"/>
    <s v="Jun"/>
    <n v="15"/>
    <x v="0"/>
    <n v="5699.84"/>
    <s v="tier - 2"/>
    <s v="tier - 3"/>
    <s v="R1013"/>
    <s v="R1013"/>
    <n v="1981"/>
    <s v="15/Jun/1981"/>
    <x v="20"/>
    <n v="5699.84"/>
  </r>
  <r>
    <s v="Id1671"/>
    <n v="1993"/>
    <s v="Nov"/>
    <n v="3"/>
    <x v="4"/>
    <n v="5708.87"/>
    <s v="tier - 2"/>
    <s v="tier - 1"/>
    <s v="R1011"/>
    <s v="R1011"/>
    <n v="1993"/>
    <s v="3/Nov/1993"/>
    <x v="1"/>
    <n v="5708.87"/>
  </r>
  <r>
    <s v="Id1670"/>
    <n v="1981"/>
    <s v="Aug"/>
    <n v="30"/>
    <x v="0"/>
    <n v="5709.16"/>
    <s v="tier - 3"/>
    <s v="tier - 3"/>
    <s v="R1013"/>
    <s v="R1013"/>
    <n v="1981"/>
    <s v="30/Aug/1981"/>
    <x v="20"/>
    <n v="5709.16"/>
  </r>
  <r>
    <s v="Id1669"/>
    <n v="1971"/>
    <s v="Dec"/>
    <n v="18"/>
    <x v="0"/>
    <n v="5720.38"/>
    <s v="tier - 2"/>
    <s v="tier - 1"/>
    <s v="R1013"/>
    <s v="R1013"/>
    <n v="1971"/>
    <s v="18/Dec/1971"/>
    <x v="32"/>
    <n v="5720.38"/>
  </r>
  <r>
    <s v="Id1668"/>
    <n v="1987"/>
    <s v="Oct"/>
    <n v="19"/>
    <x v="3"/>
    <n v="5729.01"/>
    <s v="tier - 1"/>
    <s v="tier - 2"/>
    <s v="R1012"/>
    <s v="R1012"/>
    <n v="1987"/>
    <s v="19/Oct/1987"/>
    <x v="18"/>
    <n v="5729.01"/>
  </r>
  <r>
    <s v="Id1667"/>
    <n v="1972"/>
    <s v="Aug"/>
    <n v="21"/>
    <x v="0"/>
    <n v="5741.67"/>
    <s v="tier - 2"/>
    <s v="tier - 3"/>
    <s v="R1013"/>
    <s v="R1013"/>
    <n v="1972"/>
    <s v="21/Aug/1972"/>
    <x v="32"/>
    <n v="5741.67"/>
  </r>
  <r>
    <s v="Id1666"/>
    <n v="1993"/>
    <s v="Jun"/>
    <n v="10"/>
    <x v="0"/>
    <n v="5748.13"/>
    <s v="tier - 2"/>
    <s v="tier - 1"/>
    <s v="R1021"/>
    <s v="R1021"/>
    <n v="1993"/>
    <s v="10/Jun/1993"/>
    <x v="1"/>
    <n v="5748.13"/>
  </r>
  <r>
    <s v="Id1665"/>
    <n v="1983"/>
    <s v="Aug"/>
    <n v="30"/>
    <x v="0"/>
    <n v="5757.41"/>
    <s v="tier - 2"/>
    <s v="tier - 3"/>
    <s v="R1019"/>
    <s v="R1019"/>
    <n v="1983"/>
    <s v="30/Aug/1983"/>
    <x v="24"/>
    <n v="5757.41"/>
  </r>
  <r>
    <s v="Id1664"/>
    <n v="2004"/>
    <s v="Nov"/>
    <n v="1"/>
    <x v="0"/>
    <n v="5778.71"/>
    <s v="tier - 2"/>
    <s v="tier - 3"/>
    <s v="R1022"/>
    <s v="R1022"/>
    <n v="2004"/>
    <s v="1/Nov/2004"/>
    <x v="10"/>
    <n v="5778.71"/>
  </r>
  <r>
    <s v="Id1663"/>
    <n v="1980"/>
    <s v="Sep"/>
    <n v="18"/>
    <x v="3"/>
    <n v="5807.06"/>
    <s v="tier - 2"/>
    <s v="tier - 3"/>
    <s v="R1013"/>
    <s v="R1013"/>
    <n v="1980"/>
    <s v="18/Sep/1980"/>
    <x v="25"/>
    <n v="5807.06"/>
  </r>
  <r>
    <s v="Id1662"/>
    <n v="1972"/>
    <s v="Nov"/>
    <n v="2"/>
    <x v="0"/>
    <n v="5812.9"/>
    <s v="tier - 2"/>
    <s v="tier - 2"/>
    <s v="R1013"/>
    <s v="R1013"/>
    <n v="1972"/>
    <s v="2/Nov/1972"/>
    <x v="32"/>
    <n v="5812.9"/>
  </r>
  <r>
    <s v="Id1661"/>
    <n v="2002"/>
    <s v="Jul"/>
    <n v="22"/>
    <x v="0"/>
    <n v="5816.58"/>
    <s v="tier - 2"/>
    <s v="tier - 2"/>
    <s v="R1026"/>
    <s v="R1026"/>
    <n v="2002"/>
    <s v="22/Jul/2002"/>
    <x v="8"/>
    <n v="5816.58"/>
  </r>
  <r>
    <s v="Id1660"/>
    <n v="1971"/>
    <s v="Sep"/>
    <n v="27"/>
    <x v="0"/>
    <n v="5832.6"/>
    <s v="tier - 2"/>
    <s v="tier - 3"/>
    <s v="R1012"/>
    <s v="R1012"/>
    <n v="1971"/>
    <s v="27/Sep/1971"/>
    <x v="33"/>
    <n v="5832.6"/>
  </r>
  <r>
    <s v="Id1659"/>
    <n v="1987"/>
    <s v="Jul"/>
    <n v="27"/>
    <x v="3"/>
    <n v="5836.52"/>
    <s v="tier - 2"/>
    <s v="tier - 3"/>
    <s v="R1013"/>
    <s v="R1013"/>
    <n v="1987"/>
    <s v="27/Jul/1987"/>
    <x v="18"/>
    <n v="5836.52"/>
  </r>
  <r>
    <s v="Id1658"/>
    <n v="1995"/>
    <s v="Aug"/>
    <n v="20"/>
    <x v="0"/>
    <n v="5843.99"/>
    <s v="tier - 2"/>
    <s v="tier - 2"/>
    <s v="R1025"/>
    <s v="R1025"/>
    <n v="1995"/>
    <s v="20/Aug/1995"/>
    <x v="4"/>
    <n v="5843.99"/>
  </r>
  <r>
    <s v="Id1657"/>
    <n v="1987"/>
    <s v="Sep"/>
    <n v="30"/>
    <x v="3"/>
    <n v="5846.92"/>
    <s v="tier - 2"/>
    <s v="tier - 2"/>
    <s v="R1013"/>
    <s v="R1013"/>
    <n v="1987"/>
    <s v="30/Sep/1987"/>
    <x v="18"/>
    <n v="5846.92"/>
  </r>
  <r>
    <s v="Id1656"/>
    <n v="1985"/>
    <s v="Jun"/>
    <n v="18"/>
    <x v="2"/>
    <n v="5847.24"/>
    <s v="tier - 2"/>
    <s v="tier - 1"/>
    <s v="R1013"/>
    <s v="R1013"/>
    <n v="1985"/>
    <s v="18/Jun/1985"/>
    <x v="21"/>
    <n v="5847.24"/>
  </r>
  <r>
    <s v="Id1655"/>
    <n v="1984"/>
    <s v="Nov"/>
    <n v="22"/>
    <x v="1"/>
    <n v="5855.9"/>
    <s v="tier - 2"/>
    <s v="tier - 3"/>
    <s v="R1012"/>
    <s v="R1012"/>
    <n v="1984"/>
    <s v="22/Nov/1984"/>
    <x v="21"/>
    <n v="5855.9"/>
  </r>
  <r>
    <s v="Id1654"/>
    <n v="1993"/>
    <s v="Oct"/>
    <n v="19"/>
    <x v="0"/>
    <n v="5877.02"/>
    <s v="tier - 2"/>
    <s v="tier - 2"/>
    <s v="R1021"/>
    <s v="R1021"/>
    <n v="1993"/>
    <s v="19/Oct/1993"/>
    <x v="1"/>
    <n v="5877.02"/>
  </r>
  <r>
    <s v="Id1653"/>
    <n v="1982"/>
    <s v="Jul"/>
    <n v="8"/>
    <x v="0"/>
    <n v="5910.94"/>
    <s v="tier - 2"/>
    <s v="tier - 1"/>
    <s v="R1011"/>
    <s v="R1011"/>
    <n v="1982"/>
    <s v="8/Jul/1982"/>
    <x v="23"/>
    <n v="5910.94"/>
  </r>
  <r>
    <s v="Id1652"/>
    <n v="1982"/>
    <s v="Dec"/>
    <n v="21"/>
    <x v="0"/>
    <n v="5920.1"/>
    <s v="tier - 2"/>
    <s v="tier - 1"/>
    <s v="R1013"/>
    <s v="R1013"/>
    <n v="1982"/>
    <s v="21/Dec/1982"/>
    <x v="24"/>
    <n v="5920.1"/>
  </r>
  <r>
    <s v="Id1651"/>
    <n v="1987"/>
    <s v="Jul"/>
    <n v="29"/>
    <x v="2"/>
    <n v="5926.85"/>
    <s v="tier - 3"/>
    <s v="tier - 3"/>
    <s v="R1011"/>
    <s v="R1011"/>
    <n v="1987"/>
    <s v="29/Jul/1987"/>
    <x v="18"/>
    <n v="5926.85"/>
  </r>
  <r>
    <s v="Id1650"/>
    <n v="1993"/>
    <s v="Aug"/>
    <n v="13"/>
    <x v="0"/>
    <n v="5926.93"/>
    <s v="tier - 2"/>
    <s v="tier - 2"/>
    <s v="R1025"/>
    <s v="R1025"/>
    <n v="1993"/>
    <s v="13/Aug/1993"/>
    <x v="1"/>
    <n v="5926.93"/>
  </r>
  <r>
    <s v="Id1649"/>
    <n v="1994"/>
    <s v="Jul"/>
    <n v="30"/>
    <x v="0"/>
    <n v="5927.65"/>
    <s v="tier - 2"/>
    <s v="tier - 1"/>
    <s v="R1012"/>
    <s v="R1012"/>
    <n v="1994"/>
    <s v="30/Jul/1994"/>
    <x v="11"/>
    <n v="5927.65"/>
  </r>
  <r>
    <s v="Id1648"/>
    <n v="1987"/>
    <s v="Jul"/>
    <n v="14"/>
    <x v="2"/>
    <n v="5934.38"/>
    <s v="tier - 3"/>
    <s v="tier - 2"/>
    <s v="R1013"/>
    <s v="R1013"/>
    <n v="1987"/>
    <s v="14/Jul/1987"/>
    <x v="18"/>
    <n v="5934.38"/>
  </r>
  <r>
    <s v="Id1647"/>
    <n v="2003"/>
    <s v="Aug"/>
    <n v="13"/>
    <x v="0"/>
    <n v="5957.35"/>
    <s v="tier - 2"/>
    <s v="tier - 2"/>
    <s v="R1012"/>
    <s v="R1012"/>
    <n v="2003"/>
    <s v="13/Aug/2003"/>
    <x v="5"/>
    <n v="5957.35"/>
  </r>
  <r>
    <s v="Id1646"/>
    <n v="2004"/>
    <s v="Jul"/>
    <n v="15"/>
    <x v="0"/>
    <n v="5960.91"/>
    <s v="tier - 2"/>
    <s v="tier - 1"/>
    <s v="R1026"/>
    <s v="R1026"/>
    <n v="2004"/>
    <s v="15/Jul/2004"/>
    <x v="10"/>
    <n v="5960.91"/>
  </r>
  <r>
    <s v="Id1645"/>
    <n v="1980"/>
    <s v="Aug"/>
    <n v="5"/>
    <x v="0"/>
    <n v="5966.89"/>
    <s v="tier - 2"/>
    <s v="tier - 3"/>
    <s v="R1013"/>
    <s v="R1013"/>
    <n v="1980"/>
    <s v="5/Aug/1980"/>
    <x v="25"/>
    <n v="5966.89"/>
  </r>
  <r>
    <s v="Id1644"/>
    <n v="1980"/>
    <s v="Jul"/>
    <n v="21"/>
    <x v="0"/>
    <n v="5969.72"/>
    <s v="tier - 3"/>
    <s v="tier - 3"/>
    <s v="R1011"/>
    <s v="R1011"/>
    <n v="1980"/>
    <s v="21/Jul/1980"/>
    <x v="25"/>
    <n v="5969.72"/>
  </r>
  <r>
    <s v="Id1643"/>
    <n v="1989"/>
    <s v="Jul"/>
    <n v="22"/>
    <x v="2"/>
    <n v="5972.38"/>
    <s v="tier - 2"/>
    <s v="tier - 2"/>
    <s v="R1011"/>
    <s v="R1011"/>
    <n v="1989"/>
    <s v="22/Jul/1989"/>
    <x v="14"/>
    <n v="5972.38"/>
  </r>
  <r>
    <s v="Id1642"/>
    <n v="1984"/>
    <s v="Sep"/>
    <n v="19"/>
    <x v="1"/>
    <n v="5974.38"/>
    <s v="tier - 2"/>
    <s v="tier - 3"/>
    <s v="R1013"/>
    <s v="R1013"/>
    <n v="1984"/>
    <s v="19/Sep/1984"/>
    <x v="22"/>
    <n v="5974.38"/>
  </r>
  <r>
    <s v="Id1641"/>
    <n v="1984"/>
    <s v="Nov"/>
    <n v="11"/>
    <x v="1"/>
    <n v="5976.83"/>
    <s v="tier - 2"/>
    <s v="tier - 2"/>
    <s v="R1013"/>
    <s v="R1013"/>
    <n v="1984"/>
    <s v="11/Nov/1984"/>
    <x v="22"/>
    <n v="5976.83"/>
  </r>
  <r>
    <s v="Id1640"/>
    <n v="1970"/>
    <s v="Jun"/>
    <n v="25"/>
    <x v="0"/>
    <n v="5979.66"/>
    <s v="tier - 2"/>
    <s v="tier - 3"/>
    <s v="R1013"/>
    <s v="R1013"/>
    <n v="1970"/>
    <s v="25/Jun/1970"/>
    <x v="34"/>
    <n v="5979.66"/>
  </r>
  <r>
    <s v="Id1639"/>
    <n v="1980"/>
    <s v="Oct"/>
    <n v="10"/>
    <x v="0"/>
    <n v="5979.73"/>
    <s v="tier - 2"/>
    <s v="tier - 2"/>
    <s v="R1011"/>
    <s v="R1011"/>
    <n v="1980"/>
    <s v="10/Oct/1980"/>
    <x v="25"/>
    <n v="5979.73"/>
  </r>
  <r>
    <s v="Id1638"/>
    <n v="1974"/>
    <s v="Oct"/>
    <n v="11"/>
    <x v="0"/>
    <n v="5979.99"/>
    <s v="tier - 2"/>
    <s v="tier - 3"/>
    <s v="R1013"/>
    <s v="R1013"/>
    <n v="1974"/>
    <s v="11/Oct/1974"/>
    <x v="28"/>
    <n v="5979.99"/>
  </r>
  <r>
    <s v="Id1637"/>
    <n v="1988"/>
    <s v="Jun"/>
    <n v="10"/>
    <x v="3"/>
    <n v="5989.52"/>
    <s v="tier - 2"/>
    <s v="tier - 1"/>
    <s v="R1012"/>
    <s v="R1012"/>
    <n v="1988"/>
    <s v="10/Jun/1988"/>
    <x v="17"/>
    <n v="5989.52"/>
  </r>
  <r>
    <s v="Id1636"/>
    <n v="1974"/>
    <s v="Aug"/>
    <n v="17"/>
    <x v="0"/>
    <n v="5990.17"/>
    <s v="tier - 2"/>
    <s v="tier - 2"/>
    <s v="R1013"/>
    <s v="R1013"/>
    <n v="1974"/>
    <s v="17/Aug/1974"/>
    <x v="28"/>
    <n v="5990.17"/>
  </r>
  <r>
    <s v="Id1635"/>
    <n v="1980"/>
    <s v="Aug"/>
    <n v="8"/>
    <x v="3"/>
    <n v="5993.62"/>
    <s v="tier - 2"/>
    <s v="tier - 3"/>
    <s v="R1013"/>
    <s v="R1013"/>
    <n v="1980"/>
    <s v="8/Aug/1980"/>
    <x v="25"/>
    <n v="5993.62"/>
  </r>
  <r>
    <s v="Id1634"/>
    <n v="1989"/>
    <s v="Aug"/>
    <n v="16"/>
    <x v="4"/>
    <n v="6059.17"/>
    <s v="tier - 2"/>
    <s v="tier - 1"/>
    <s v="R1011"/>
    <s v="R1011"/>
    <n v="1989"/>
    <s v="16/Aug/1989"/>
    <x v="14"/>
    <n v="6059.17"/>
  </r>
  <r>
    <s v="Id1633"/>
    <n v="1996"/>
    <s v="Jul"/>
    <n v="28"/>
    <x v="0"/>
    <n v="6061.8"/>
    <s v="tier - 2"/>
    <s v="tier - 3"/>
    <s v="R1012"/>
    <s v="R1012"/>
    <n v="1996"/>
    <s v="28/Jul/1996"/>
    <x v="9"/>
    <n v="6061.8"/>
  </r>
  <r>
    <s v="Id1632"/>
    <n v="1994"/>
    <s v="Nov"/>
    <n v="8"/>
    <x v="0"/>
    <n v="6064.37"/>
    <s v="tier - 2"/>
    <s v="tier - 2"/>
    <s v="R1011"/>
    <s v="R1011"/>
    <n v="1994"/>
    <s v="8/Nov/1994"/>
    <x v="11"/>
    <n v="6064.37"/>
  </r>
  <r>
    <s v="Id1631"/>
    <n v="1984"/>
    <s v="Sep"/>
    <n v="21"/>
    <x v="1"/>
    <n v="6067.13"/>
    <s v="tier - 3"/>
    <s v="tier - 1"/>
    <s v="R1016"/>
    <s v="R1016"/>
    <n v="1984"/>
    <s v="21/Sep/1984"/>
    <x v="22"/>
    <n v="6067.13"/>
  </r>
  <r>
    <s v="Id1630"/>
    <n v="1979"/>
    <s v="Aug"/>
    <n v="8"/>
    <x v="3"/>
    <n v="6074.37"/>
    <s v="tier - 2"/>
    <s v="tier - 2"/>
    <s v="R1012"/>
    <s v="R1012"/>
    <n v="1979"/>
    <s v="8/Aug/1979"/>
    <x v="26"/>
    <n v="6074.37"/>
  </r>
  <r>
    <s v="Id1629"/>
    <n v="1984"/>
    <s v="Oct"/>
    <n v="14"/>
    <x v="1"/>
    <n v="6079.67"/>
    <s v="tier - 1"/>
    <s v="tier - 1"/>
    <s v="R1014"/>
    <s v="R1014"/>
    <n v="1984"/>
    <s v="14/Oct/1984"/>
    <x v="22"/>
    <n v="6079.67"/>
  </r>
  <r>
    <s v="Id1628"/>
    <n v="1984"/>
    <s v="Jul"/>
    <n v="25"/>
    <x v="3"/>
    <n v="6082.41"/>
    <s v="tier - 1"/>
    <s v="tier - 2"/>
    <s v="R1011"/>
    <s v="R1011"/>
    <n v="1984"/>
    <s v="25/Jul/1984"/>
    <x v="22"/>
    <n v="6082.41"/>
  </r>
  <r>
    <s v="Id1627"/>
    <n v="1970"/>
    <s v="Jun"/>
    <n v="9"/>
    <x v="0"/>
    <n v="6098.38"/>
    <s v="tier - 2"/>
    <s v="tier - 2"/>
    <s v="R1013"/>
    <s v="R1013"/>
    <n v="1970"/>
    <s v="9/Jun/1970"/>
    <x v="34"/>
    <n v="6098.38"/>
  </r>
  <r>
    <s v="Id1626"/>
    <n v="1995"/>
    <s v="Sep"/>
    <n v="9"/>
    <x v="0"/>
    <n v="6111.95"/>
    <s v="tier - 2"/>
    <s v="tier - 3"/>
    <s v="R1026"/>
    <s v="R1026"/>
    <n v="1995"/>
    <s v="9/Sep/1995"/>
    <x v="4"/>
    <n v="6111.95"/>
  </r>
  <r>
    <s v="Id1625"/>
    <n v="1985"/>
    <s v="Jul"/>
    <n v="21"/>
    <x v="1"/>
    <n v="6112.35"/>
    <s v="tier - 2"/>
    <s v="tier - 1"/>
    <s v="R1012"/>
    <s v="R1012"/>
    <n v="1985"/>
    <s v="21/Jul/1985"/>
    <x v="21"/>
    <n v="6112.35"/>
  </r>
  <r>
    <s v="Id1624"/>
    <n v="1991"/>
    <s v="Jul"/>
    <n v="25"/>
    <x v="2"/>
    <n v="6113.23"/>
    <s v="tier - 2"/>
    <s v="tier - 2"/>
    <s v="R1024"/>
    <s v="R1024"/>
    <n v="1991"/>
    <s v="25/Jul/1991"/>
    <x v="15"/>
    <n v="6113.23"/>
  </r>
  <r>
    <s v="Id1623"/>
    <n v="1983"/>
    <s v="Aug"/>
    <n v="11"/>
    <x v="1"/>
    <n v="6117.49"/>
    <s v="tier - 2"/>
    <s v="tier - 3"/>
    <s v="R1012"/>
    <s v="R1012"/>
    <n v="1983"/>
    <s v="11/Aug/1983"/>
    <x v="24"/>
    <n v="6117.49"/>
  </r>
  <r>
    <s v="Id1622"/>
    <n v="1983"/>
    <s v="Nov"/>
    <n v="16"/>
    <x v="1"/>
    <n v="6123.57"/>
    <s v="tier - 3"/>
    <s v="tier - 2"/>
    <s v="R1012"/>
    <s v="R1012"/>
    <n v="1983"/>
    <s v="16/Nov/1983"/>
    <x v="24"/>
    <n v="6123.57"/>
  </r>
  <r>
    <s v="Id1621"/>
    <n v="1990"/>
    <s v="Aug"/>
    <n v="18"/>
    <x v="2"/>
    <n v="6128.8"/>
    <s v="tier - 2"/>
    <s v="tier - 3"/>
    <s v="R1012"/>
    <s v="R1012"/>
    <n v="1990"/>
    <s v="18/Aug/1990"/>
    <x v="16"/>
    <n v="6128.8"/>
  </r>
  <r>
    <s v="Id1620"/>
    <n v="1969"/>
    <s v="Nov"/>
    <n v="9"/>
    <x v="0"/>
    <n v="6138.5"/>
    <s v="tier - 2"/>
    <s v="tier - 2"/>
    <s v="R1011"/>
    <s v="R1011"/>
    <n v="1969"/>
    <s v="9/Nov/1969"/>
    <x v="35"/>
    <n v="6138.5"/>
  </r>
  <r>
    <s v="Id1619"/>
    <n v="1978"/>
    <s v="Sep"/>
    <n v="5"/>
    <x v="3"/>
    <n v="6138.58"/>
    <s v="tier - 2"/>
    <s v="tier - 1"/>
    <s v="R1013"/>
    <s v="R1013"/>
    <n v="1978"/>
    <s v="5/Sep/1978"/>
    <x v="27"/>
    <n v="6138.58"/>
  </r>
  <r>
    <s v="Id1618"/>
    <n v="1976"/>
    <s v="Dec"/>
    <n v="12"/>
    <x v="3"/>
    <n v="6139.14"/>
    <s v="tier - 2"/>
    <s v="tier - 3"/>
    <s v="R1013"/>
    <s v="R1013"/>
    <n v="1976"/>
    <s v="12/Dec/1976"/>
    <x v="30"/>
    <n v="6139.14"/>
  </r>
  <r>
    <s v="Id1617"/>
    <n v="1970"/>
    <s v="Oct"/>
    <n v="14"/>
    <x v="0"/>
    <n v="6147.12"/>
    <s v="tier - 2"/>
    <s v="tier - 3"/>
    <s v="R1012"/>
    <s v="R1012"/>
    <n v="1970"/>
    <s v="14/Oct/1970"/>
    <x v="34"/>
    <n v="6147.12"/>
  </r>
  <r>
    <s v="Id1616"/>
    <n v="1973"/>
    <s v="Nov"/>
    <n v="6"/>
    <x v="0"/>
    <n v="6152.05"/>
    <s v="tier - 2"/>
    <s v="tier - 3"/>
    <s v="R1013"/>
    <s v="R1013"/>
    <n v="1973"/>
    <s v="6/Nov/1973"/>
    <x v="29"/>
    <n v="6152.05"/>
  </r>
  <r>
    <s v="Id1615"/>
    <n v="1985"/>
    <s v="Oct"/>
    <n v="15"/>
    <x v="2"/>
    <n v="6159.57"/>
    <s v="tier - 2"/>
    <s v="tier - 1"/>
    <s v="R1012"/>
    <s v="R1012"/>
    <n v="1985"/>
    <s v="15/Oct/1985"/>
    <x v="21"/>
    <n v="6159.57"/>
  </r>
  <r>
    <s v="Id1614"/>
    <n v="1984"/>
    <s v="Oct"/>
    <n v="6"/>
    <x v="2"/>
    <n v="6170.96"/>
    <s v="tier - 2"/>
    <s v="tier - 1"/>
    <s v="R1013"/>
    <s v="R1013"/>
    <n v="1984"/>
    <s v="6/Oct/1984"/>
    <x v="22"/>
    <n v="6170.96"/>
  </r>
  <r>
    <s v="Id1613"/>
    <n v="1985"/>
    <s v="Aug"/>
    <n v="9"/>
    <x v="2"/>
    <n v="6183.32"/>
    <s v="tier - 2"/>
    <s v="tier - 2"/>
    <s v="R1012"/>
    <s v="R1012"/>
    <n v="1985"/>
    <s v="9/Aug/1985"/>
    <x v="21"/>
    <n v="6183.32"/>
  </r>
  <r>
    <s v="Id1612"/>
    <n v="1970"/>
    <s v="Oct"/>
    <n v="5"/>
    <x v="0"/>
    <n v="6183.46"/>
    <s v="tier - 2"/>
    <s v="tier - 2"/>
    <s v="R1012"/>
    <s v="R1012"/>
    <n v="1970"/>
    <s v="5/Oct/1970"/>
    <x v="34"/>
    <n v="6183.46"/>
  </r>
  <r>
    <s v="Id1611"/>
    <n v="1988"/>
    <s v="Nov"/>
    <n v="1"/>
    <x v="2"/>
    <n v="6184.3"/>
    <s v="tier - 2"/>
    <s v="tier - 3"/>
    <s v="R1013"/>
    <s v="R1013"/>
    <n v="1988"/>
    <s v="1/Nov/1988"/>
    <x v="17"/>
    <n v="6184.3"/>
  </r>
  <r>
    <s v="Id1610"/>
    <n v="1981"/>
    <s v="Nov"/>
    <n v="22"/>
    <x v="0"/>
    <n v="6185.32"/>
    <s v="tier - 2"/>
    <s v="tier - 1"/>
    <s v="R1013"/>
    <s v="R1013"/>
    <n v="1981"/>
    <s v="22/Nov/1981"/>
    <x v="23"/>
    <n v="6185.32"/>
  </r>
  <r>
    <s v="Id1609"/>
    <n v="1981"/>
    <s v="Oct"/>
    <n v="1"/>
    <x v="0"/>
    <n v="6186.13"/>
    <s v="tier - 2"/>
    <s v="tier - 3"/>
    <s v="R1011"/>
    <s v="R1011"/>
    <n v="1981"/>
    <s v="1/Oct/1981"/>
    <x v="20"/>
    <n v="6186.13"/>
  </r>
  <r>
    <s v="Id1608"/>
    <n v="1988"/>
    <s v="Oct"/>
    <n v="23"/>
    <x v="2"/>
    <n v="6196.45"/>
    <s v="tier - 2"/>
    <s v="tier - 1"/>
    <s v="R1011"/>
    <s v="R1011"/>
    <n v="1988"/>
    <s v="23/Oct/1988"/>
    <x v="17"/>
    <n v="6196.45"/>
  </r>
  <r>
    <s v="Id1607"/>
    <n v="1985"/>
    <s v="Jul"/>
    <n v="22"/>
    <x v="3"/>
    <n v="6198.75"/>
    <s v="tier - 2"/>
    <s v="tier - 1"/>
    <s v="R1012"/>
    <s v="R1012"/>
    <n v="1985"/>
    <s v="22/Jul/1985"/>
    <x v="21"/>
    <n v="6198.75"/>
  </r>
  <r>
    <s v="NULL"/>
    <n v="1985"/>
    <s v="Dec"/>
    <n v="20"/>
    <x v="3"/>
    <n v="6203.9"/>
    <s v="tier - 1"/>
    <s v="tier - 2"/>
    <s v="R1012"/>
    <s v="R1012"/>
    <n v="1985"/>
    <s v="20/Dec/1985"/>
    <x v="19"/>
    <n v="6203.9"/>
  </r>
  <r>
    <s v="Id1606"/>
    <n v="1985"/>
    <s v="Sep"/>
    <n v="22"/>
    <x v="3"/>
    <n v="6203.9"/>
    <s v="tier - 2"/>
    <s v="tier - 2"/>
    <s v="R1012"/>
    <s v="R1012"/>
    <n v="1985"/>
    <s v="22/Sep/1985"/>
    <x v="21"/>
    <n v="6203.9"/>
  </r>
  <r>
    <s v="Id1605"/>
    <n v="1999"/>
    <s v="Sep"/>
    <n v="10"/>
    <x v="0"/>
    <n v="6207.26"/>
    <s v="tier - 2"/>
    <s v="tier - 2"/>
    <s v="R1026"/>
    <s v="R1026"/>
    <n v="1999"/>
    <s v="10/Sep/1999"/>
    <x v="12"/>
    <n v="6207.26"/>
  </r>
  <r>
    <s v="Id1604"/>
    <n v="1992"/>
    <s v="Aug"/>
    <n v="12"/>
    <x v="0"/>
    <n v="6208.5"/>
    <s v="tier - 2"/>
    <s v="tier - 1"/>
    <s v="R1021"/>
    <s v="R1021"/>
    <n v="1992"/>
    <s v="12/Aug/1992"/>
    <x v="0"/>
    <n v="6208.5"/>
  </r>
  <r>
    <s v="Id1603"/>
    <n v="1972"/>
    <s v="Jun"/>
    <n v="29"/>
    <x v="0"/>
    <n v="6219.93"/>
    <s v="tier - 2"/>
    <s v="tier - 2"/>
    <s v="R1013"/>
    <s v="R1013"/>
    <n v="1972"/>
    <s v="29/Jun/1972"/>
    <x v="32"/>
    <n v="6219.93"/>
  </r>
  <r>
    <s v="Id1602"/>
    <n v="1978"/>
    <s v="Sep"/>
    <n v="19"/>
    <x v="3"/>
    <n v="6236.95"/>
    <s v="tier - 2"/>
    <s v="tier - 2"/>
    <s v="R1013"/>
    <s v="R1013"/>
    <n v="1978"/>
    <s v="19/Sep/1978"/>
    <x v="27"/>
    <n v="6236.95"/>
  </r>
  <r>
    <s v="Id1601"/>
    <n v="1983"/>
    <s v="Aug"/>
    <n v="11"/>
    <x v="1"/>
    <n v="6238.3"/>
    <s v="tier - 2"/>
    <s v="tier - 1"/>
    <s v="R1011"/>
    <s v="R1011"/>
    <n v="1983"/>
    <s v="11/Aug/1983"/>
    <x v="24"/>
    <n v="6238.3"/>
  </r>
  <r>
    <s v="Id1600"/>
    <n v="1979"/>
    <s v="Oct"/>
    <n v="10"/>
    <x v="0"/>
    <n v="6250.44"/>
    <s v="tier - 2"/>
    <s v="tier - 1"/>
    <s v="R1011"/>
    <s v="R1011"/>
    <n v="1979"/>
    <s v="10/Oct/1979"/>
    <x v="26"/>
    <n v="6250.44"/>
  </r>
  <r>
    <s v="Id1599"/>
    <n v="1972"/>
    <s v="Nov"/>
    <n v="11"/>
    <x v="0"/>
    <n v="6253.85"/>
    <s v="tier - 2"/>
    <s v="tier - 2"/>
    <s v="R1013"/>
    <s v="R1013"/>
    <n v="1972"/>
    <s v="11/Nov/1972"/>
    <x v="32"/>
    <n v="6253.85"/>
  </r>
  <r>
    <s v="Id1598"/>
    <n v="1972"/>
    <s v="Sep"/>
    <n v="8"/>
    <x v="0"/>
    <n v="6254.13"/>
    <s v="tier - 2"/>
    <s v="tier - 2"/>
    <s v="R1012"/>
    <s v="R1012"/>
    <n v="1972"/>
    <s v="8/Sep/1972"/>
    <x v="32"/>
    <n v="6254.13"/>
  </r>
  <r>
    <s v="Id1597"/>
    <n v="1970"/>
    <s v="Oct"/>
    <n v="11"/>
    <x v="0"/>
    <n v="6255.38"/>
    <s v="tier - 2"/>
    <s v="tier - 2"/>
    <s v="R1013"/>
    <s v="R1013"/>
    <n v="1970"/>
    <s v="11/Oct/1970"/>
    <x v="34"/>
    <n v="6255.38"/>
  </r>
  <r>
    <s v="Id1596"/>
    <n v="1995"/>
    <s v="Oct"/>
    <n v="17"/>
    <x v="0"/>
    <n v="6261.2"/>
    <s v="tier - 2"/>
    <s v="tier - 1"/>
    <s v="R1026"/>
    <s v="R1026"/>
    <n v="1995"/>
    <s v="17/Oct/1995"/>
    <x v="4"/>
    <n v="6261.2"/>
  </r>
  <r>
    <s v="Id1595"/>
    <n v="1984"/>
    <s v="Sep"/>
    <n v="25"/>
    <x v="2"/>
    <n v="6269.33"/>
    <s v="tier - 2"/>
    <s v="tier - 1"/>
    <s v="R1013"/>
    <s v="R1013"/>
    <n v="1984"/>
    <s v="25/Sep/1984"/>
    <x v="22"/>
    <n v="6269.33"/>
  </r>
  <r>
    <s v="Id1594"/>
    <n v="1981"/>
    <s v="Jun"/>
    <n v="30"/>
    <x v="1"/>
    <n v="6272.48"/>
    <s v="tier - 1"/>
    <s v="tier - 3"/>
    <s v="R1013"/>
    <s v="R1013"/>
    <n v="1981"/>
    <s v="30/Jun/1981"/>
    <x v="20"/>
    <n v="6272.48"/>
  </r>
  <r>
    <s v="Id1593"/>
    <n v="1993"/>
    <s v="Oct"/>
    <n v="16"/>
    <x v="0"/>
    <n v="6276.3"/>
    <s v="tier - 2"/>
    <s v="tier - 1"/>
    <s v="R1025"/>
    <s v="R1025"/>
    <n v="1993"/>
    <s v="16/Oct/1993"/>
    <x v="1"/>
    <n v="6276.3"/>
  </r>
  <r>
    <s v="Id1592"/>
    <n v="1981"/>
    <s v="Nov"/>
    <n v="24"/>
    <x v="1"/>
    <n v="6282.24"/>
    <s v="tier - 2"/>
    <s v="tier - 1"/>
    <s v="R1011"/>
    <s v="R1011"/>
    <n v="1981"/>
    <s v="24/Nov/1981"/>
    <x v="23"/>
    <n v="6282.24"/>
  </r>
  <r>
    <s v="Id1591"/>
    <n v="1981"/>
    <s v="Aug"/>
    <n v="26"/>
    <x v="1"/>
    <n v="6289.75"/>
    <s v="tier - 2"/>
    <s v="tier - 3"/>
    <s v="R1013"/>
    <s v="R1013"/>
    <n v="1981"/>
    <s v="26/Aug/1981"/>
    <x v="20"/>
    <n v="6289.75"/>
  </r>
  <r>
    <s v="Id1590"/>
    <n v="1996"/>
    <s v="Jul"/>
    <n v="4"/>
    <x v="0"/>
    <n v="6293.63"/>
    <s v="tier - 2"/>
    <s v="tier - 3"/>
    <s v="R1021"/>
    <s v="R1021"/>
    <n v="1996"/>
    <s v="4/Jul/1996"/>
    <x v="9"/>
    <n v="6293.63"/>
  </r>
  <r>
    <s v="Id1589"/>
    <n v="1974"/>
    <s v="Sep"/>
    <n v="17"/>
    <x v="0"/>
    <n v="6302.23"/>
    <s v="tier - 2"/>
    <s v="tier - 1"/>
    <s v="R1013"/>
    <s v="R1013"/>
    <n v="1974"/>
    <s v="17/Sep/1974"/>
    <x v="28"/>
    <n v="6302.23"/>
  </r>
  <r>
    <s v="Id1588"/>
    <n v="1969"/>
    <s v="Sep"/>
    <n v="4"/>
    <x v="0"/>
    <n v="6305.61"/>
    <s v="tier - 2"/>
    <s v="tier - 2"/>
    <s v="R1012"/>
    <s v="R1012"/>
    <n v="1969"/>
    <s v="4/Sep/1969"/>
    <x v="35"/>
    <n v="6305.61"/>
  </r>
  <r>
    <s v="Id1587"/>
    <n v="2004"/>
    <s v="Jul"/>
    <n v="27"/>
    <x v="0"/>
    <n v="6311.11"/>
    <s v="tier - 2"/>
    <s v="tier - 2"/>
    <s v="R1011"/>
    <s v="R1011"/>
    <n v="2004"/>
    <s v="27/Jul/2004"/>
    <x v="10"/>
    <n v="6311.11"/>
  </r>
  <r>
    <s v="Id1586"/>
    <n v="1985"/>
    <s v="Nov"/>
    <n v="19"/>
    <x v="3"/>
    <n v="6311.95"/>
    <s v="tier - 2"/>
    <s v="tier - 1"/>
    <s v="R1011"/>
    <s v="R1011"/>
    <n v="1985"/>
    <s v="19/Nov/1985"/>
    <x v="21"/>
    <n v="6311.95"/>
  </r>
  <r>
    <s v="Id1585"/>
    <n v="1985"/>
    <s v="Dec"/>
    <n v="15"/>
    <x v="3"/>
    <n v="6313.76"/>
    <s v="tier - 2"/>
    <s v="tier - 1"/>
    <s v="R1013"/>
    <s v="R1013"/>
    <n v="1985"/>
    <s v="15/Dec/1985"/>
    <x v="19"/>
    <n v="6313.76"/>
  </r>
  <r>
    <s v="Id1584"/>
    <n v="1990"/>
    <s v="Aug"/>
    <n v="13"/>
    <x v="2"/>
    <n v="6334.34"/>
    <s v="tier - 2"/>
    <s v="tier - 2"/>
    <s v="R1024"/>
    <s v="R1024"/>
    <n v="1990"/>
    <s v="13/Aug/1990"/>
    <x v="16"/>
    <n v="6334.34"/>
  </r>
  <r>
    <s v="Id1583"/>
    <n v="1986"/>
    <s v="Sep"/>
    <n v="25"/>
    <x v="2"/>
    <n v="6335.64"/>
    <s v="tier - 2"/>
    <s v="tier - 2"/>
    <s v="R1013"/>
    <s v="R1013"/>
    <n v="1986"/>
    <s v="25/Sep/1986"/>
    <x v="19"/>
    <n v="6335.64"/>
  </r>
  <r>
    <s v="Id1582"/>
    <n v="1983"/>
    <s v="Oct"/>
    <n v="21"/>
    <x v="3"/>
    <n v="6338.08"/>
    <s v="tier - 2"/>
    <s v="tier - 1"/>
    <s v="R1013"/>
    <s v="R1013"/>
    <n v="1983"/>
    <s v="21/Oct/1983"/>
    <x v="24"/>
    <n v="6338.08"/>
  </r>
  <r>
    <s v="Id1581"/>
    <n v="1983"/>
    <s v="Aug"/>
    <n v="19"/>
    <x v="3"/>
    <n v="6356.27"/>
    <s v="tier - 3"/>
    <s v="tier - 2"/>
    <s v="R1013"/>
    <s v="R1013"/>
    <n v="1983"/>
    <s v="19/Aug/1983"/>
    <x v="24"/>
    <n v="6356.27"/>
  </r>
  <r>
    <s v="Id1580"/>
    <n v="1980"/>
    <s v="Oct"/>
    <n v="30"/>
    <x v="0"/>
    <n v="6358.78"/>
    <s v="tier - 2"/>
    <s v="tier - 1"/>
    <s v="R1012"/>
    <s v="R1012"/>
    <n v="1980"/>
    <s v="30/Oct/1980"/>
    <x v="25"/>
    <n v="6358.78"/>
  </r>
  <r>
    <s v="Id1579"/>
    <n v="1989"/>
    <s v="Jun"/>
    <n v="24"/>
    <x v="2"/>
    <n v="6360.99"/>
    <s v="tier - 2"/>
    <s v="tier - 2"/>
    <s v="R1012"/>
    <s v="R1012"/>
    <n v="1989"/>
    <s v="24/Jun/1989"/>
    <x v="14"/>
    <n v="6360.99"/>
  </r>
  <r>
    <s v="Id1578"/>
    <n v="1996"/>
    <s v="Jul"/>
    <n v="7"/>
    <x v="0"/>
    <n v="6361.47"/>
    <s v="tier - 2"/>
    <s v="tier - 3"/>
    <s v="R1021"/>
    <s v="R1021"/>
    <n v="1996"/>
    <s v="7/Jul/1996"/>
    <x v="9"/>
    <n v="6361.47"/>
  </r>
  <r>
    <s v="Id1577"/>
    <n v="1970"/>
    <s v="Nov"/>
    <n v="9"/>
    <x v="0"/>
    <n v="6367.31"/>
    <s v="tier - 2"/>
    <s v="tier - 1"/>
    <s v="R1013"/>
    <s v="R1013"/>
    <n v="1970"/>
    <s v="9/Nov/1970"/>
    <x v="34"/>
    <n v="6367.31"/>
  </r>
  <r>
    <s v="Id1576"/>
    <n v="1984"/>
    <s v="Aug"/>
    <n v="13"/>
    <x v="1"/>
    <n v="6373.56"/>
    <s v="tier - 2"/>
    <s v="tier - 1"/>
    <s v="R1012"/>
    <s v="R1012"/>
    <n v="1984"/>
    <s v="13/Aug/1984"/>
    <x v="22"/>
    <n v="6373.56"/>
  </r>
  <r>
    <s v="Id1575"/>
    <n v="1976"/>
    <s v="Nov"/>
    <n v="18"/>
    <x v="3"/>
    <n v="6374.16"/>
    <s v="tier - 2"/>
    <s v="tier - 2"/>
    <s v="R1013"/>
    <s v="R1013"/>
    <n v="1976"/>
    <s v="18/Nov/1976"/>
    <x v="36"/>
    <n v="6374.16"/>
  </r>
  <r>
    <s v="Id1574"/>
    <n v="1982"/>
    <s v="Aug"/>
    <n v="6"/>
    <x v="1"/>
    <n v="6389.38"/>
    <s v="tier - 1"/>
    <s v="tier - 2"/>
    <s v="R1012"/>
    <s v="R1012"/>
    <n v="1982"/>
    <s v="6/Aug/1982"/>
    <x v="23"/>
    <n v="6389.38"/>
  </r>
  <r>
    <s v="Id1573"/>
    <n v="1997"/>
    <s v="Aug"/>
    <n v="16"/>
    <x v="0"/>
    <n v="6389.53"/>
    <s v="tier - 2"/>
    <s v="tier - 2"/>
    <s v="R1021"/>
    <s v="R1021"/>
    <n v="1997"/>
    <s v="16/Aug/1997"/>
    <x v="6"/>
    <n v="6389.53"/>
  </r>
  <r>
    <s v="Id1572"/>
    <n v="1982"/>
    <s v="Oct"/>
    <n v="28"/>
    <x v="1"/>
    <n v="6393.6"/>
    <s v="tier - 2"/>
    <s v="tier - 1"/>
    <s v="R1012"/>
    <s v="R1012"/>
    <n v="1982"/>
    <s v="28/Oct/1982"/>
    <x v="23"/>
    <n v="6393.6"/>
  </r>
  <r>
    <s v="Id1571"/>
    <n v="1987"/>
    <s v="Sep"/>
    <n v="9"/>
    <x v="3"/>
    <n v="6402.29"/>
    <s v="tier - 2"/>
    <s v="tier - 3"/>
    <s v="R1024"/>
    <s v="R1024"/>
    <n v="1987"/>
    <s v="9/Sep/1987"/>
    <x v="18"/>
    <n v="6402.29"/>
  </r>
  <r>
    <s v="Id1570"/>
    <n v="1985"/>
    <s v="Dec"/>
    <n v="10"/>
    <x v="3"/>
    <n v="6406.41"/>
    <s v="tier - 1"/>
    <s v="tier - 3"/>
    <s v="R1014"/>
    <s v="R1014"/>
    <n v="1985"/>
    <s v="10/Dec/1985"/>
    <x v="19"/>
    <n v="6406.41"/>
  </r>
  <r>
    <s v="Id1569"/>
    <n v="1970"/>
    <s v="Aug"/>
    <n v="20"/>
    <x v="0"/>
    <n v="6407.05"/>
    <s v="tier - 2"/>
    <s v="tier - 1"/>
    <s v="R1013"/>
    <s v="R1013"/>
    <n v="1970"/>
    <s v="20/Aug/1970"/>
    <x v="34"/>
    <n v="6407.05"/>
  </r>
  <r>
    <s v="Id1568"/>
    <n v="1971"/>
    <s v="Aug"/>
    <n v="22"/>
    <x v="0"/>
    <n v="6412.34"/>
    <s v="tier - 2"/>
    <s v="tier - 3"/>
    <s v="R1013"/>
    <s v="R1013"/>
    <n v="1971"/>
    <s v="22/Aug/1971"/>
    <x v="33"/>
    <n v="6412.34"/>
  </r>
  <r>
    <s v="Id1567"/>
    <n v="1987"/>
    <s v="Sep"/>
    <n v="4"/>
    <x v="2"/>
    <n v="6414.18"/>
    <s v="tier - 2"/>
    <s v="tier - 2"/>
    <s v="R1011"/>
    <s v="R1011"/>
    <n v="1987"/>
    <s v="4/Sep/1987"/>
    <x v="18"/>
    <n v="6414.18"/>
  </r>
  <r>
    <s v="Id1566"/>
    <n v="1976"/>
    <s v="Dec"/>
    <n v="30"/>
    <x v="3"/>
    <n v="6417.28"/>
    <s v="tier - 2"/>
    <s v="tier - 3"/>
    <s v="R1013"/>
    <s v="R1013"/>
    <n v="1976"/>
    <s v="30/Dec/1976"/>
    <x v="30"/>
    <n v="6417.28"/>
  </r>
  <r>
    <s v="Id1565"/>
    <n v="1975"/>
    <s v="Aug"/>
    <n v="5"/>
    <x v="1"/>
    <n v="6423.48"/>
    <s v="tier - 2"/>
    <s v="tier - 3"/>
    <s v="R1013"/>
    <s v="R1013"/>
    <n v="1975"/>
    <s v="5/Aug/1975"/>
    <x v="31"/>
    <n v="6423.48"/>
  </r>
  <r>
    <s v="Id1564"/>
    <n v="1985"/>
    <s v="Jul"/>
    <n v="22"/>
    <x v="2"/>
    <n v="6435.62"/>
    <s v="tier - 3"/>
    <s v="tier - 2"/>
    <s v="R1013"/>
    <s v="R1013"/>
    <n v="1985"/>
    <s v="22/Jul/1985"/>
    <x v="21"/>
    <n v="6435.62"/>
  </r>
  <r>
    <s v="Id1563"/>
    <n v="1984"/>
    <s v="Aug"/>
    <n v="26"/>
    <x v="3"/>
    <n v="6455.86"/>
    <s v="tier - 3"/>
    <s v="tier - 3"/>
    <s v="R1012"/>
    <s v="R1012"/>
    <n v="1984"/>
    <s v="26/Aug/1984"/>
    <x v="22"/>
    <n v="6455.86"/>
  </r>
  <r>
    <s v="Id1562"/>
    <n v="1984"/>
    <s v="Nov"/>
    <n v="1"/>
    <x v="3"/>
    <n v="6457.84"/>
    <s v="tier - 2"/>
    <s v="tier - 3"/>
    <s v="R1012"/>
    <s v="R1012"/>
    <n v="1984"/>
    <s v="1/Nov/1984"/>
    <x v="22"/>
    <n v="6457.84"/>
  </r>
  <r>
    <s v="Id1561"/>
    <n v="1981"/>
    <s v="Jul"/>
    <n v="27"/>
    <x v="1"/>
    <n v="6473.15"/>
    <s v="tier - 2"/>
    <s v="tier - 2"/>
    <s v="R1013"/>
    <s v="R1013"/>
    <n v="1981"/>
    <s v="27/Jul/1981"/>
    <x v="20"/>
    <n v="6473.15"/>
  </r>
  <r>
    <s v="Id1560"/>
    <n v="1980"/>
    <s v="Jun"/>
    <n v="8"/>
    <x v="0"/>
    <n v="6474.01"/>
    <s v="tier - 2"/>
    <s v="tier - 3"/>
    <s v="R1011"/>
    <s v="R1011"/>
    <n v="1980"/>
    <s v="8/Jun/1980"/>
    <x v="25"/>
    <n v="6474.01"/>
  </r>
  <r>
    <s v="Id1559"/>
    <n v="1970"/>
    <s v="Dec"/>
    <n v="1"/>
    <x v="0"/>
    <n v="6481.67"/>
    <s v="tier - 2"/>
    <s v="tier - 2"/>
    <s v="R1013"/>
    <s v="R1013"/>
    <n v="1970"/>
    <s v="1/Dec/1970"/>
    <x v="33"/>
    <n v="6481.67"/>
  </r>
  <r>
    <s v="Id1558"/>
    <n v="1982"/>
    <s v="Oct"/>
    <n v="9"/>
    <x v="1"/>
    <n v="6496.89"/>
    <s v="tier - 2"/>
    <s v="tier - 3"/>
    <s v="R1011"/>
    <s v="R1011"/>
    <n v="1982"/>
    <s v="9/Oct/1982"/>
    <x v="23"/>
    <n v="6496.89"/>
  </r>
  <r>
    <s v="Id1557"/>
    <n v="1982"/>
    <s v="Aug"/>
    <n v="28"/>
    <x v="1"/>
    <n v="6500.24"/>
    <s v="tier - 2"/>
    <s v="tier - 2"/>
    <s v="R1013"/>
    <s v="R1013"/>
    <n v="1982"/>
    <s v="28/Aug/1982"/>
    <x v="23"/>
    <n v="6500.24"/>
  </r>
  <r>
    <s v="Id1556"/>
    <n v="1994"/>
    <s v="Jul"/>
    <n v="7"/>
    <x v="0"/>
    <n v="6512.24"/>
    <s v="tier - 2"/>
    <s v="tier - 1"/>
    <s v="R1021"/>
    <s v="R1021"/>
    <n v="1994"/>
    <s v="7/Jul/1994"/>
    <x v="11"/>
    <n v="6512.24"/>
  </r>
  <r>
    <s v="Id1555"/>
    <n v="1976"/>
    <s v="Oct"/>
    <n v="23"/>
    <x v="3"/>
    <n v="6529.21"/>
    <s v="tier - 2"/>
    <s v="tier - 1"/>
    <s v="R1013"/>
    <s v="R1013"/>
    <n v="1976"/>
    <s v="23/Oct/1976"/>
    <x v="36"/>
    <n v="6529.21"/>
  </r>
  <r>
    <s v="Id1554"/>
    <n v="1982"/>
    <s v="Aug"/>
    <n v="12"/>
    <x v="2"/>
    <n v="6532.04"/>
    <s v="tier - 2"/>
    <s v="tier - 1"/>
    <s v="R1013"/>
    <s v="R1013"/>
    <n v="1982"/>
    <s v="12/Aug/1982"/>
    <x v="23"/>
    <n v="6532.04"/>
  </r>
  <r>
    <s v="Id1553"/>
    <n v="1982"/>
    <s v="Oct"/>
    <n v="2"/>
    <x v="2"/>
    <n v="6536.68"/>
    <s v="tier - 2"/>
    <s v="tier - 2"/>
    <s v="R1012"/>
    <s v="R1012"/>
    <n v="1982"/>
    <s v="2/Oct/1982"/>
    <x v="23"/>
    <n v="6536.68"/>
  </r>
  <r>
    <s v="Id1552"/>
    <n v="1969"/>
    <s v="Dec"/>
    <n v="3"/>
    <x v="0"/>
    <n v="6546.16"/>
    <s v="tier - 2"/>
    <s v="tier - 3"/>
    <s v="R1013"/>
    <s v="R1013"/>
    <n v="1969"/>
    <s v="3/Dec/1969"/>
    <x v="34"/>
    <n v="6546.16"/>
  </r>
  <r>
    <s v="Id1551"/>
    <n v="1986"/>
    <s v="Dec"/>
    <n v="18"/>
    <x v="2"/>
    <n v="6548.2"/>
    <s v="tier - 2"/>
    <s v="tier - 3"/>
    <s v="R1012"/>
    <s v="R1012"/>
    <n v="1986"/>
    <s v="18/Dec/1986"/>
    <x v="18"/>
    <n v="6548.2"/>
  </r>
  <r>
    <s v="Id1550"/>
    <n v="1989"/>
    <s v="Aug"/>
    <n v="6"/>
    <x v="2"/>
    <n v="6551.75"/>
    <s v="tier - 2"/>
    <s v="tier - 2"/>
    <s v="R1024"/>
    <s v="R1024"/>
    <n v="1989"/>
    <s v="6/Aug/1989"/>
    <x v="14"/>
    <n v="6551.75"/>
  </r>
  <r>
    <s v="Id1549"/>
    <n v="1968"/>
    <s v="Dec"/>
    <n v="11"/>
    <x v="0"/>
    <n v="6552.01"/>
    <s v="tier - 3"/>
    <s v="tier - 2"/>
    <s v="R1013"/>
    <s v="R1013"/>
    <n v="1968"/>
    <s v="11/Dec/1968"/>
    <x v="35"/>
    <n v="6552.01"/>
  </r>
  <r>
    <s v="Id1548"/>
    <n v="1984"/>
    <s v="Sep"/>
    <n v="20"/>
    <x v="1"/>
    <n v="6555.07"/>
    <s v="tier - 2"/>
    <s v="tier - 2"/>
    <s v="R1024"/>
    <s v="R1024"/>
    <n v="1984"/>
    <s v="20/Sep/1984"/>
    <x v="22"/>
    <n v="6555.07"/>
  </r>
  <r>
    <s v="Id1547"/>
    <n v="1981"/>
    <s v="Jul"/>
    <n v="20"/>
    <x v="0"/>
    <n v="6571.02"/>
    <s v="tier - 2"/>
    <s v="tier - 1"/>
    <s v="R1012"/>
    <s v="R1012"/>
    <n v="1981"/>
    <s v="20/Jul/1981"/>
    <x v="20"/>
    <n v="6571.02"/>
  </r>
  <r>
    <s v="Id1546"/>
    <n v="1984"/>
    <s v="Oct"/>
    <n v="5"/>
    <x v="3"/>
    <n v="6571.54"/>
    <s v="tier - 2"/>
    <s v="tier - 3"/>
    <s v="R1011"/>
    <s v="R1011"/>
    <n v="1984"/>
    <s v="5/Oct/1984"/>
    <x v="22"/>
    <n v="6571.54"/>
  </r>
  <r>
    <s v="Id1545"/>
    <n v="1982"/>
    <s v="Nov"/>
    <n v="22"/>
    <x v="3"/>
    <n v="6593.51"/>
    <s v="tier - 2"/>
    <s v="tier - 1"/>
    <s v="R1013"/>
    <s v="R1013"/>
    <n v="1982"/>
    <s v="22/Nov/1982"/>
    <x v="24"/>
    <n v="6593.51"/>
  </r>
  <r>
    <s v="Id1544"/>
    <n v="1982"/>
    <s v="Dec"/>
    <n v="29"/>
    <x v="1"/>
    <n v="6600.21"/>
    <s v="tier - 3"/>
    <s v="tier - 2"/>
    <s v="R1016"/>
    <s v="R1016"/>
    <n v="1982"/>
    <s v="29/Dec/1982"/>
    <x v="24"/>
    <n v="6600.21"/>
  </r>
  <r>
    <s v="Id1543"/>
    <n v="1982"/>
    <s v="Nov"/>
    <n v="7"/>
    <x v="3"/>
    <n v="6600.36"/>
    <s v="tier - 2"/>
    <s v="tier - 3"/>
    <s v="R1011"/>
    <s v="R1011"/>
    <n v="1982"/>
    <s v="7/Nov/1982"/>
    <x v="23"/>
    <n v="6600.36"/>
  </r>
  <r>
    <s v="Id1542"/>
    <n v="1982"/>
    <s v="Aug"/>
    <n v="28"/>
    <x v="1"/>
    <n v="6610.11"/>
    <s v="tier - 3"/>
    <s v="tier - 2"/>
    <s v="R1015"/>
    <s v="R1015"/>
    <n v="1982"/>
    <s v="28/Aug/1982"/>
    <x v="23"/>
    <n v="6610.11"/>
  </r>
  <r>
    <s v="Id1541"/>
    <n v="1973"/>
    <s v="Aug"/>
    <n v="29"/>
    <x v="0"/>
    <n v="6630.31"/>
    <s v="tier - 2"/>
    <s v="tier - 1"/>
    <s v="R1013"/>
    <s v="R1013"/>
    <n v="1973"/>
    <s v="29/Aug/1973"/>
    <x v="29"/>
    <n v="6630.31"/>
  </r>
  <r>
    <s v="Id1540"/>
    <n v="2003"/>
    <s v="Sep"/>
    <n v="4"/>
    <x v="0"/>
    <n v="6638.16"/>
    <s v="tier - 2"/>
    <s v="tier - 1"/>
    <s v="R1012"/>
    <s v="R1012"/>
    <n v="2003"/>
    <s v="4/Sep/2003"/>
    <x v="5"/>
    <n v="6638.16"/>
  </r>
  <r>
    <s v="Id1539"/>
    <n v="1990"/>
    <s v="Jun"/>
    <n v="6"/>
    <x v="2"/>
    <n v="6639.3"/>
    <s v="tier - 2"/>
    <s v="tier - 2"/>
    <s v="R1021"/>
    <s v="R1021"/>
    <n v="1990"/>
    <s v="6/Jun/1990"/>
    <x v="16"/>
    <n v="6639.3"/>
  </r>
  <r>
    <s v="Id1538"/>
    <n v="1984"/>
    <s v="Dec"/>
    <n v="8"/>
    <x v="3"/>
    <n v="6640.54"/>
    <s v="tier - 2"/>
    <s v="tier - 3"/>
    <s v="R1019"/>
    <s v="R1019"/>
    <n v="1984"/>
    <s v="8/Dec/1984"/>
    <x v="21"/>
    <n v="6640.54"/>
  </r>
  <r>
    <s v="Id1537"/>
    <n v="1970"/>
    <s v="Nov"/>
    <n v="8"/>
    <x v="0"/>
    <n v="6651.26"/>
    <s v="tier - 2"/>
    <s v="tier - 3"/>
    <s v="R1013"/>
    <s v="R1013"/>
    <n v="1970"/>
    <s v="8/Nov/1970"/>
    <x v="34"/>
    <n v="6651.26"/>
  </r>
  <r>
    <s v="Id1536"/>
    <n v="1984"/>
    <s v="Jul"/>
    <n v="1"/>
    <x v="2"/>
    <n v="6652.53"/>
    <s v="tier - 3"/>
    <s v="tier - 2"/>
    <s v="R1013"/>
    <s v="R1013"/>
    <n v="1984"/>
    <s v="1/Jul/1984"/>
    <x v="22"/>
    <n v="6652.53"/>
  </r>
  <r>
    <s v="Id1535"/>
    <n v="1989"/>
    <s v="Nov"/>
    <n v="19"/>
    <x v="5"/>
    <n v="6653.79"/>
    <s v="tier - 2"/>
    <s v="tier - 1"/>
    <s v="R1013"/>
    <s v="R1013"/>
    <n v="1989"/>
    <s v="19/Nov/1989"/>
    <x v="14"/>
    <n v="6653.79"/>
  </r>
  <r>
    <s v="Id1534"/>
    <n v="1982"/>
    <s v="Sep"/>
    <n v="27"/>
    <x v="2"/>
    <n v="6664.32"/>
    <s v="tier - 2"/>
    <s v="tier - 2"/>
    <s v="R1013"/>
    <s v="R1013"/>
    <n v="1982"/>
    <s v="27/Sep/1982"/>
    <x v="23"/>
    <n v="6664.32"/>
  </r>
  <r>
    <s v="Id1533"/>
    <n v="1981"/>
    <s v="Sep"/>
    <n v="17"/>
    <x v="1"/>
    <n v="6664.69"/>
    <s v="tier - 3"/>
    <s v="tier - 1"/>
    <s v="R1012"/>
    <s v="R1012"/>
    <n v="1981"/>
    <s v="17/Sep/1981"/>
    <x v="20"/>
    <n v="6664.69"/>
  </r>
  <r>
    <s v="Id1532"/>
    <n v="1989"/>
    <s v="Oct"/>
    <n v="20"/>
    <x v="5"/>
    <n v="6666.24"/>
    <s v="tier - 3"/>
    <s v="tier - 1"/>
    <s v="R1011"/>
    <s v="R1011"/>
    <n v="1989"/>
    <s v="20/Oct/1989"/>
    <x v="14"/>
    <n v="6666.24"/>
  </r>
  <r>
    <s v="Id1531"/>
    <n v="1985"/>
    <s v="Jul"/>
    <n v="9"/>
    <x v="3"/>
    <n v="6686.43"/>
    <s v="tier - 2"/>
    <s v="tier - 3"/>
    <s v="R1012"/>
    <s v="R1012"/>
    <n v="1985"/>
    <s v="9/Jul/1985"/>
    <x v="21"/>
    <n v="6686.43"/>
  </r>
  <r>
    <s v="Id1530"/>
    <n v="1968"/>
    <s v="Jul"/>
    <n v="13"/>
    <x v="0"/>
    <n v="6700.56"/>
    <s v="tier - 3"/>
    <s v="tier - 1"/>
    <s v="R1012"/>
    <s v="R1012"/>
    <n v="1968"/>
    <s v="13/Jul/1968"/>
    <x v="37"/>
    <n v="6700.56"/>
  </r>
  <r>
    <s v="Id1529"/>
    <n v="1971"/>
    <s v="Dec"/>
    <n v="12"/>
    <x v="0"/>
    <n v="6706.47"/>
    <s v="tier - 2"/>
    <s v="tier - 1"/>
    <s v="R1013"/>
    <s v="R1013"/>
    <n v="1971"/>
    <s v="12/Dec/1971"/>
    <x v="32"/>
    <n v="6706.47"/>
  </r>
  <r>
    <s v="Id1528"/>
    <n v="1983"/>
    <s v="Jun"/>
    <n v="12"/>
    <x v="3"/>
    <n v="6710.19"/>
    <s v="tier - 3"/>
    <s v="tier - 3"/>
    <s v="R1012"/>
    <s v="R1012"/>
    <n v="1983"/>
    <s v="12/Jun/1983"/>
    <x v="24"/>
    <n v="6710.19"/>
  </r>
  <r>
    <s v="Id1527"/>
    <n v="1994"/>
    <s v="Jun"/>
    <n v="13"/>
    <x v="0"/>
    <n v="6721.37"/>
    <s v="tier - 2"/>
    <s v="tier - 1"/>
    <s v="R1012"/>
    <s v="R1012"/>
    <n v="1994"/>
    <s v="13/Jun/1994"/>
    <x v="11"/>
    <n v="6721.37"/>
  </r>
  <r>
    <s v="Id1526"/>
    <n v="1978"/>
    <s v="Oct"/>
    <n v="21"/>
    <x v="3"/>
    <n v="6737.98"/>
    <s v="tier - 2"/>
    <s v="tier - 3"/>
    <s v="R1013"/>
    <s v="R1013"/>
    <n v="1978"/>
    <s v="21/Oct/1978"/>
    <x v="27"/>
    <n v="6737.98"/>
  </r>
  <r>
    <s v="Id1525"/>
    <n v="1968"/>
    <s v="Jul"/>
    <n v="18"/>
    <x v="0"/>
    <n v="6738.84"/>
    <s v="tier - 3"/>
    <s v="tier - 1"/>
    <s v="R1012"/>
    <s v="R1012"/>
    <n v="1968"/>
    <s v="18/Jul/1968"/>
    <x v="37"/>
    <n v="6738.84"/>
  </r>
  <r>
    <s v="Id1524"/>
    <n v="1986"/>
    <s v="Aug"/>
    <n v="7"/>
    <x v="2"/>
    <n v="6746.74"/>
    <s v="tier - 3"/>
    <s v="tier - 2"/>
    <s v="R1016"/>
    <s v="R1016"/>
    <n v="1986"/>
    <s v="7/Aug/1986"/>
    <x v="19"/>
    <n v="6746.74"/>
  </r>
  <r>
    <s v="Id1523"/>
    <n v="1986"/>
    <s v="Jun"/>
    <n v="5"/>
    <x v="2"/>
    <n v="6748.59"/>
    <s v="tier - 3"/>
    <s v="tier - 1"/>
    <s v="R1016"/>
    <s v="R1016"/>
    <n v="1986"/>
    <s v="5/Jun/1986"/>
    <x v="19"/>
    <n v="6748.59"/>
  </r>
  <r>
    <s v="Id1522"/>
    <n v="1970"/>
    <s v="Jun"/>
    <n v="17"/>
    <x v="0"/>
    <n v="6749.63"/>
    <s v="tier - 2"/>
    <s v="tier - 1"/>
    <s v="R1013"/>
    <s v="R1013"/>
    <n v="1970"/>
    <s v="17/Jun/1970"/>
    <x v="34"/>
    <n v="6749.63"/>
  </r>
  <r>
    <s v="Id1521"/>
    <n v="1966"/>
    <s v="Dec"/>
    <n v="9"/>
    <x v="0"/>
    <n v="6750.27"/>
    <s v="tier - 3"/>
    <s v="tier - 2"/>
    <s v="R1013"/>
    <s v="R1013"/>
    <n v="1966"/>
    <s v="9/Dec/1966"/>
    <x v="38"/>
    <n v="6750.27"/>
  </r>
  <r>
    <s v="Id1520"/>
    <n v="1988"/>
    <s v="Oct"/>
    <n v="10"/>
    <x v="2"/>
    <n v="6753.04"/>
    <s v="tier - 2"/>
    <s v="tier - 2"/>
    <s v="R1024"/>
    <s v="R1024"/>
    <n v="1988"/>
    <s v="10/Oct/1988"/>
    <x v="17"/>
    <n v="6753.04"/>
  </r>
  <r>
    <s v="Id1519"/>
    <n v="1981"/>
    <s v="Sep"/>
    <n v="21"/>
    <x v="1"/>
    <n v="6770.19"/>
    <s v="tier - 2"/>
    <s v="tier - 3"/>
    <s v="R1013"/>
    <s v="R1013"/>
    <n v="1981"/>
    <s v="21/Sep/1981"/>
    <x v="20"/>
    <n v="6770.19"/>
  </r>
  <r>
    <s v="Id1518"/>
    <n v="1981"/>
    <s v="Sep"/>
    <n v="3"/>
    <x v="1"/>
    <n v="6775.96"/>
    <s v="tier - 2"/>
    <s v="tier - 3"/>
    <s v="R1011"/>
    <s v="R1011"/>
    <n v="1981"/>
    <s v="3/Sep/1981"/>
    <x v="20"/>
    <n v="6775.96"/>
  </r>
  <r>
    <s v="Id1517"/>
    <n v="1981"/>
    <s v="Oct"/>
    <n v="8"/>
    <x v="1"/>
    <n v="6781.35"/>
    <s v="tier - 2"/>
    <s v="tier - 1"/>
    <s v="R1013"/>
    <s v="R1013"/>
    <n v="1981"/>
    <s v="8/Oct/1981"/>
    <x v="20"/>
    <n v="6781.35"/>
  </r>
  <r>
    <s v="Id1516"/>
    <n v="1980"/>
    <s v="Nov"/>
    <n v="23"/>
    <x v="3"/>
    <n v="6781.52"/>
    <s v="tier - 2"/>
    <s v="tier - 2"/>
    <s v="R1013"/>
    <s v="R1013"/>
    <n v="1980"/>
    <s v="23/Nov/1980"/>
    <x v="20"/>
    <n v="6781.52"/>
  </r>
  <r>
    <s v="Id1515"/>
    <n v="1985"/>
    <s v="Dec"/>
    <n v="24"/>
    <x v="2"/>
    <n v="6796.86"/>
    <s v="tier - 3"/>
    <s v="tier - 3"/>
    <s v="R1012"/>
    <s v="R1012"/>
    <n v="1985"/>
    <s v="24/Dec/1985"/>
    <x v="19"/>
    <n v="6796.86"/>
  </r>
  <r>
    <s v="Id1514"/>
    <n v="1991"/>
    <s v="Jun"/>
    <n v="29"/>
    <x v="5"/>
    <n v="6799.46"/>
    <s v="tier - 1"/>
    <s v="tier - 2"/>
    <s v="R1014"/>
    <s v="R1014"/>
    <n v="1991"/>
    <s v="29/Jun/1991"/>
    <x v="15"/>
    <n v="6799.46"/>
  </r>
  <r>
    <s v="Id1513"/>
    <n v="1975"/>
    <s v="Aug"/>
    <n v="17"/>
    <x v="1"/>
    <n v="6809.46"/>
    <s v="tier - 2"/>
    <s v="tier - 1"/>
    <s v="R1012"/>
    <s v="R1012"/>
    <n v="1975"/>
    <s v="17/Aug/1975"/>
    <x v="31"/>
    <n v="6809.46"/>
  </r>
  <r>
    <s v="Id1512"/>
    <n v="1994"/>
    <s v="Jul"/>
    <n v="8"/>
    <x v="0"/>
    <n v="6827.69"/>
    <s v="tier - 2"/>
    <s v="tier - 2"/>
    <s v="R1021"/>
    <s v="R1021"/>
    <n v="1994"/>
    <s v="8/Jul/1994"/>
    <x v="11"/>
    <n v="6827.69"/>
  </r>
  <r>
    <s v="Id1511"/>
    <n v="1979"/>
    <s v="Jul"/>
    <n v="15"/>
    <x v="0"/>
    <n v="6837.37"/>
    <s v="tier - 3"/>
    <s v="tier - 1"/>
    <s v="R1016"/>
    <s v="R1016"/>
    <n v="1979"/>
    <s v="15/Jul/1979"/>
    <x v="26"/>
    <n v="6837.37"/>
  </r>
  <r>
    <s v="Id1510"/>
    <n v="2000"/>
    <s v="Nov"/>
    <n v="30"/>
    <x v="0"/>
    <n v="6842.28"/>
    <s v="tier - 2"/>
    <s v="tier - 1"/>
    <s v="R1012"/>
    <s v="R1012"/>
    <n v="2000"/>
    <s v="30/Nov/2000"/>
    <x v="3"/>
    <n v="6842.28"/>
  </r>
  <r>
    <s v="Id1509"/>
    <n v="1977"/>
    <s v="Jun"/>
    <n v="15"/>
    <x v="3"/>
    <n v="6843.17"/>
    <s v="tier - 2"/>
    <s v="tier - 1"/>
    <s v="R1013"/>
    <s v="R1013"/>
    <n v="1977"/>
    <s v="15/Jun/1977"/>
    <x v="30"/>
    <n v="6843.17"/>
  </r>
  <r>
    <s v="Id1508"/>
    <n v="1979"/>
    <s v="Nov"/>
    <n v="4"/>
    <x v="1"/>
    <n v="6849.03"/>
    <s v="tier - 2"/>
    <s v="tier - 2"/>
    <s v="R1011"/>
    <s v="R1011"/>
    <n v="1979"/>
    <s v="4/Nov/1979"/>
    <x v="26"/>
    <n v="6849.03"/>
  </r>
  <r>
    <s v="Id1507"/>
    <n v="1981"/>
    <s v="Jun"/>
    <n v="19"/>
    <x v="1"/>
    <n v="6858.48"/>
    <s v="tier - 2"/>
    <s v="tier - 2"/>
    <s v="R1019"/>
    <s v="R1019"/>
    <n v="1981"/>
    <s v="19/Jun/1981"/>
    <x v="20"/>
    <n v="6858.48"/>
  </r>
  <r>
    <s v="Id1506"/>
    <n v="1978"/>
    <s v="Aug"/>
    <n v="5"/>
    <x v="3"/>
    <n v="6863.49"/>
    <s v="tier - 2"/>
    <s v="tier - 1"/>
    <s v="R1013"/>
    <s v="R1013"/>
    <n v="1978"/>
    <s v="5/Aug/1978"/>
    <x v="27"/>
    <n v="6863.49"/>
  </r>
  <r>
    <s v="Id1505"/>
    <n v="1969"/>
    <s v="Oct"/>
    <n v="23"/>
    <x v="0"/>
    <n v="6868.39"/>
    <s v="tier - 2"/>
    <s v="tier - 2"/>
    <s v="R1013"/>
    <s v="R1013"/>
    <n v="1969"/>
    <s v="23/Oct/1969"/>
    <x v="35"/>
    <n v="6868.39"/>
  </r>
  <r>
    <s v="Id1504"/>
    <n v="1981"/>
    <s v="Jun"/>
    <n v="23"/>
    <x v="3"/>
    <n v="6875.96"/>
    <s v="tier - 2"/>
    <s v="tier - 2"/>
    <s v="R1011"/>
    <s v="R1011"/>
    <n v="1981"/>
    <s v="23/Jun/1981"/>
    <x v="20"/>
    <n v="6875.96"/>
  </r>
  <r>
    <s v="Id1503"/>
    <n v="2004"/>
    <s v="Dec"/>
    <n v="24"/>
    <x v="0"/>
    <n v="6876.53"/>
    <s v="tier - 2"/>
    <s v="tier - 1"/>
    <s v="R1012"/>
    <s v="R1012"/>
    <n v="2004"/>
    <s v="24/Dec/2004"/>
    <x v="13"/>
    <n v="6876.53"/>
  </r>
  <r>
    <s v="Id1502"/>
    <n v="1985"/>
    <s v="Sep"/>
    <n v="10"/>
    <x v="3"/>
    <n v="6877.98"/>
    <s v="tier - 2"/>
    <s v="tier - 1"/>
    <s v="R1024"/>
    <s v="R1024"/>
    <n v="1985"/>
    <s v="10/Sep/1985"/>
    <x v="21"/>
    <n v="6877.98"/>
  </r>
  <r>
    <s v="Id1501"/>
    <n v="1989"/>
    <s v="Dec"/>
    <n v="21"/>
    <x v="2"/>
    <n v="6895.19"/>
    <s v="tier - 2"/>
    <s v="tier - 3"/>
    <s v="R1024"/>
    <s v="R1024"/>
    <n v="1989"/>
    <s v="21/Dec/1989"/>
    <x v="16"/>
    <n v="6895.19"/>
  </r>
  <r>
    <s v="Id1500"/>
    <n v="1984"/>
    <s v="Sep"/>
    <n v="5"/>
    <x v="3"/>
    <n v="6933.24"/>
    <s v="tier - 2"/>
    <s v="tier - 3"/>
    <s v="R1012"/>
    <s v="R1012"/>
    <n v="1984"/>
    <s v="5/Sep/1984"/>
    <x v="22"/>
    <n v="6933.24"/>
  </r>
  <r>
    <s v="Id1499"/>
    <n v="1978"/>
    <s v="Nov"/>
    <n v="29"/>
    <x v="3"/>
    <n v="6938.11"/>
    <s v="tier - 2"/>
    <s v="tier - 2"/>
    <s v="R1013"/>
    <s v="R1013"/>
    <n v="1978"/>
    <s v="29/Nov/1978"/>
    <x v="26"/>
    <n v="6938.11"/>
  </r>
  <r>
    <s v="Id1498"/>
    <n v="1980"/>
    <s v="Aug"/>
    <n v="30"/>
    <x v="1"/>
    <n v="6940.91"/>
    <s v="tier - 2"/>
    <s v="tier - 2"/>
    <s v="R1012"/>
    <s v="R1012"/>
    <n v="1980"/>
    <s v="30/Aug/1980"/>
    <x v="25"/>
    <n v="6940.91"/>
  </r>
  <r>
    <s v="Id1497"/>
    <n v="1980"/>
    <s v="Oct"/>
    <n v="5"/>
    <x v="3"/>
    <n v="6940.94"/>
    <s v="tier - 2"/>
    <s v="tier - 3"/>
    <s v="R1013"/>
    <s v="R1013"/>
    <n v="1980"/>
    <s v="5/Oct/1980"/>
    <x v="25"/>
    <n v="6940.94"/>
  </r>
  <r>
    <s v="Id1496"/>
    <n v="1978"/>
    <s v="Dec"/>
    <n v="15"/>
    <x v="0"/>
    <n v="6948.7"/>
    <s v="tier - 1"/>
    <s v="tier - 2"/>
    <s v="R1012"/>
    <s v="R1012"/>
    <n v="1978"/>
    <s v="15/Dec/1978"/>
    <x v="26"/>
    <n v="6948.7"/>
  </r>
  <r>
    <s v="Id1495"/>
    <n v="1980"/>
    <s v="Aug"/>
    <n v="18"/>
    <x v="3"/>
    <n v="6951.12"/>
    <s v="tier - 2"/>
    <s v="tier - 2"/>
    <s v="R1013"/>
    <s v="R1013"/>
    <n v="1980"/>
    <s v="18/Aug/1980"/>
    <x v="25"/>
    <n v="6951.12"/>
  </r>
  <r>
    <s v="Id1494"/>
    <n v="1975"/>
    <s v="Jun"/>
    <n v="3"/>
    <x v="1"/>
    <n v="6965.21"/>
    <s v="tier - 2"/>
    <s v="tier - 3"/>
    <s v="R1013"/>
    <s v="R1013"/>
    <n v="1975"/>
    <s v="3/Jun/1975"/>
    <x v="31"/>
    <n v="6965.21"/>
  </r>
  <r>
    <s v="Id1493"/>
    <n v="1985"/>
    <s v="Dec"/>
    <n v="10"/>
    <x v="2"/>
    <n v="6985.51"/>
    <s v="tier - 2"/>
    <s v="tier - 2"/>
    <s v="R1019"/>
    <s v="R1019"/>
    <n v="1985"/>
    <s v="10/Dec/1985"/>
    <x v="19"/>
    <n v="6985.51"/>
  </r>
  <r>
    <s v="Id1492"/>
    <n v="1982"/>
    <s v="Oct"/>
    <n v="18"/>
    <x v="3"/>
    <n v="6986.7"/>
    <s v="tier - 3"/>
    <s v="tier - 1"/>
    <s v="R1012"/>
    <s v="R1012"/>
    <n v="1982"/>
    <s v="18/Oct/1982"/>
    <x v="23"/>
    <n v="6986.7"/>
  </r>
  <r>
    <s v="Id1491"/>
    <n v="1982"/>
    <s v="Sep"/>
    <n v="1"/>
    <x v="2"/>
    <n v="6989.95"/>
    <s v="tier - 2"/>
    <s v="tier - 1"/>
    <s v="R1013"/>
    <s v="R1013"/>
    <n v="1982"/>
    <s v="1/Sep/1982"/>
    <x v="23"/>
    <n v="6989.95"/>
  </r>
  <r>
    <s v="Id1490"/>
    <n v="1969"/>
    <s v="Jul"/>
    <n v="6"/>
    <x v="0"/>
    <n v="7003.1"/>
    <s v="tier - 2"/>
    <s v="tier - 3"/>
    <s v="R1013"/>
    <s v="R1013"/>
    <n v="1969"/>
    <s v="6/Jul/1969"/>
    <x v="35"/>
    <n v="7003.1"/>
  </r>
  <r>
    <s v="Id1489"/>
    <n v="1978"/>
    <s v="Jun"/>
    <n v="2"/>
    <x v="3"/>
    <n v="7033.08"/>
    <s v="tier - 2"/>
    <s v="tier - 2"/>
    <s v="R1013"/>
    <s v="R1013"/>
    <n v="1978"/>
    <s v="2/Jun/1978"/>
    <x v="27"/>
    <n v="7033.08"/>
  </r>
  <r>
    <s v="Id1488"/>
    <n v="1995"/>
    <s v="Oct"/>
    <n v="29"/>
    <x v="0"/>
    <n v="7042.11"/>
    <s v="tier - 2"/>
    <s v="tier - 3"/>
    <s v="R1012"/>
    <s v="R1012"/>
    <n v="1995"/>
    <s v="29/Oct/1995"/>
    <x v="4"/>
    <n v="7042.11"/>
  </r>
  <r>
    <s v="Id1487"/>
    <n v="1980"/>
    <s v="Jul"/>
    <n v="26"/>
    <x v="1"/>
    <n v="7045.5"/>
    <s v="tier - 2"/>
    <s v="tier - 1"/>
    <s v="R1011"/>
    <s v="R1011"/>
    <n v="1980"/>
    <s v="26/Jul/1980"/>
    <x v="25"/>
    <n v="7045.5"/>
  </r>
  <r>
    <s v="Id1486"/>
    <n v="1980"/>
    <s v="Oct"/>
    <n v="22"/>
    <x v="1"/>
    <n v="7046.72"/>
    <s v="tier - 2"/>
    <s v="tier - 3"/>
    <s v="R1013"/>
    <s v="R1013"/>
    <n v="1980"/>
    <s v="22/Oct/1980"/>
    <x v="25"/>
    <n v="7046.72"/>
  </r>
  <r>
    <s v="Id1485"/>
    <n v="1980"/>
    <s v="Jul"/>
    <n v="21"/>
    <x v="0"/>
    <n v="7050.02"/>
    <s v="tier - 2"/>
    <s v="tier - 1"/>
    <s v="R1024"/>
    <s v="R1024"/>
    <n v="1980"/>
    <s v="21/Jul/1980"/>
    <x v="25"/>
    <n v="7050.02"/>
  </r>
  <r>
    <s v="Id1484"/>
    <n v="1980"/>
    <s v="Jun"/>
    <n v="28"/>
    <x v="1"/>
    <n v="7050.64"/>
    <s v="tier - 2"/>
    <s v="tier - 3"/>
    <s v="R1011"/>
    <s v="R1011"/>
    <n v="1980"/>
    <s v="28/Jun/1980"/>
    <x v="25"/>
    <n v="7050.64"/>
  </r>
  <r>
    <s v="Id1483"/>
    <n v="1978"/>
    <s v="Jun"/>
    <n v="24"/>
    <x v="3"/>
    <n v="7054.41"/>
    <s v="tier - 2"/>
    <s v="tier - 2"/>
    <s v="R1013"/>
    <s v="R1013"/>
    <n v="1978"/>
    <s v="24/Jun/1978"/>
    <x v="27"/>
    <n v="7054.41"/>
  </r>
  <r>
    <s v="Id1482"/>
    <n v="1982"/>
    <s v="Oct"/>
    <n v="6"/>
    <x v="1"/>
    <n v="7077.19"/>
    <s v="tier - 2"/>
    <s v="tier - 3"/>
    <s v="R1024"/>
    <s v="R1024"/>
    <n v="1982"/>
    <s v="6/Oct/1982"/>
    <x v="23"/>
    <n v="7077.19"/>
  </r>
  <r>
    <s v="Id1481"/>
    <n v="1992"/>
    <s v="Jun"/>
    <n v="18"/>
    <x v="0"/>
    <n v="7096.98"/>
    <s v="tier - 2"/>
    <s v="tier - 2"/>
    <s v="R1012"/>
    <s v="R1012"/>
    <n v="1992"/>
    <s v="18/Jun/1992"/>
    <x v="0"/>
    <n v="7096.98"/>
  </r>
  <r>
    <s v="Id1480"/>
    <n v="1987"/>
    <s v="Aug"/>
    <n v="11"/>
    <x v="2"/>
    <n v="7106.81"/>
    <s v="tier - 2"/>
    <s v="tier - 1"/>
    <s v="R1012"/>
    <s v="R1012"/>
    <n v="1987"/>
    <s v="11/Aug/1987"/>
    <x v="18"/>
    <n v="7106.81"/>
  </r>
  <r>
    <s v="Id1479"/>
    <n v="1968"/>
    <s v="Jun"/>
    <n v="29"/>
    <x v="0"/>
    <n v="7125.25"/>
    <s v="tier - 3"/>
    <s v="tier - 2"/>
    <s v="R1013"/>
    <s v="R1013"/>
    <n v="1968"/>
    <s v="29/Jun/1968"/>
    <x v="37"/>
    <n v="7125.25"/>
  </r>
  <r>
    <s v="Id1478"/>
    <n v="1993"/>
    <s v="Aug"/>
    <n v="1"/>
    <x v="0"/>
    <n v="7128.64"/>
    <s v="tier - 2"/>
    <s v="tier - 2"/>
    <s v="R1021"/>
    <s v="R1021"/>
    <n v="1993"/>
    <s v="1/Aug/1993"/>
    <x v="1"/>
    <n v="7128.64"/>
  </r>
  <r>
    <s v="Id1477"/>
    <n v="1984"/>
    <s v="Jul"/>
    <n v="7"/>
    <x v="3"/>
    <n v="7133.9"/>
    <s v="tier - 2"/>
    <s v="tier - 1"/>
    <s v="R1024"/>
    <s v="R1024"/>
    <n v="1984"/>
    <s v="7/Jul/1984"/>
    <x v="22"/>
    <n v="7133.9"/>
  </r>
  <r>
    <s v="Id1476"/>
    <n v="1999"/>
    <s v="Aug"/>
    <n v="8"/>
    <x v="0"/>
    <n v="7144.4"/>
    <s v="tier - 2"/>
    <s v="tier - 1"/>
    <s v="R1022"/>
    <s v="R1022"/>
    <n v="1999"/>
    <s v="8/Aug/1999"/>
    <x v="12"/>
    <n v="7144.4"/>
  </r>
  <r>
    <s v="Id1475"/>
    <n v="1984"/>
    <s v="Nov"/>
    <n v="21"/>
    <x v="3"/>
    <n v="7144.86"/>
    <s v="tier - 2"/>
    <s v="tier - 2"/>
    <s v="R1024"/>
    <s v="R1024"/>
    <n v="1984"/>
    <s v="21/Nov/1984"/>
    <x v="22"/>
    <n v="7144.86"/>
  </r>
  <r>
    <s v="Id1474"/>
    <n v="1976"/>
    <s v="Jun"/>
    <n v="24"/>
    <x v="0"/>
    <n v="7147.11"/>
    <s v="tier - 3"/>
    <s v="tier - 2"/>
    <s v="R1011"/>
    <s v="R1011"/>
    <n v="1976"/>
    <s v="24/Jun/1976"/>
    <x v="36"/>
    <n v="7147.11"/>
  </r>
  <r>
    <s v="Id1473"/>
    <n v="1978"/>
    <s v="Jul"/>
    <n v="30"/>
    <x v="1"/>
    <n v="7147.47"/>
    <s v="tier - 2"/>
    <s v="tier - 3"/>
    <s v="R1013"/>
    <s v="R1013"/>
    <n v="1978"/>
    <s v="30/Jul/1978"/>
    <x v="27"/>
    <n v="7147.47"/>
  </r>
  <r>
    <s v="Id1472"/>
    <n v="1984"/>
    <s v="Jun"/>
    <n v="29"/>
    <x v="2"/>
    <n v="7151.09"/>
    <s v="tier - 2"/>
    <s v="tier - 2"/>
    <s v="R1011"/>
    <s v="R1011"/>
    <n v="1984"/>
    <s v="29/Jun/1984"/>
    <x v="22"/>
    <n v="7151.09"/>
  </r>
  <r>
    <s v="Id1471"/>
    <n v="1978"/>
    <s v="Sep"/>
    <n v="6"/>
    <x v="1"/>
    <n v="7152.67"/>
    <s v="tier - 3"/>
    <s v="tier - 2"/>
    <s v="R1013"/>
    <s v="R1013"/>
    <n v="1978"/>
    <s v="6/Sep/1978"/>
    <x v="27"/>
    <n v="7152.67"/>
  </r>
  <r>
    <s v="Id1470"/>
    <n v="1981"/>
    <s v="Jul"/>
    <n v="17"/>
    <x v="1"/>
    <n v="7153.55"/>
    <s v="tier - 2"/>
    <s v="tier - 1"/>
    <s v="R1012"/>
    <s v="R1012"/>
    <n v="1981"/>
    <s v="17/Jul/1981"/>
    <x v="20"/>
    <n v="7153.55"/>
  </r>
  <r>
    <s v="Id1469"/>
    <n v="1980"/>
    <s v="Jun"/>
    <n v="22"/>
    <x v="3"/>
    <n v="7160.09"/>
    <s v="tier - 2"/>
    <s v="tier - 2"/>
    <s v="R1011"/>
    <s v="R1011"/>
    <n v="1980"/>
    <s v="22/Jun/1980"/>
    <x v="25"/>
    <n v="7160.09"/>
  </r>
  <r>
    <s v="Id1468"/>
    <n v="1980"/>
    <s v="Oct"/>
    <n v="7"/>
    <x v="3"/>
    <n v="7160.33"/>
    <s v="tier - 2"/>
    <s v="tier - 1"/>
    <s v="R1013"/>
    <s v="R1013"/>
    <n v="1980"/>
    <s v="7/Oct/1980"/>
    <x v="25"/>
    <n v="7160.33"/>
  </r>
  <r>
    <s v="Id1467"/>
    <n v="1980"/>
    <s v="Sep"/>
    <n v="30"/>
    <x v="3"/>
    <n v="7162.01"/>
    <s v="tier - 2"/>
    <s v="tier - 3"/>
    <s v="R1013"/>
    <s v="R1013"/>
    <n v="1980"/>
    <s v="30/Sep/1980"/>
    <x v="25"/>
    <n v="7162.01"/>
  </r>
  <r>
    <s v="Id1466"/>
    <n v="1982"/>
    <s v="Aug"/>
    <n v="16"/>
    <x v="3"/>
    <n v="7173.36"/>
    <s v="tier - 3"/>
    <s v="tier - 2"/>
    <s v="R1016"/>
    <s v="R1016"/>
    <n v="1982"/>
    <s v="16/Aug/1982"/>
    <x v="23"/>
    <n v="7173.36"/>
  </r>
  <r>
    <s v="Id1465"/>
    <n v="1975"/>
    <s v="Jul"/>
    <n v="19"/>
    <x v="1"/>
    <n v="7175.51"/>
    <s v="tier - 2"/>
    <s v="tier - 3"/>
    <s v="R1013"/>
    <s v="R1013"/>
    <n v="1975"/>
    <s v="19/Jul/1975"/>
    <x v="31"/>
    <n v="7175.51"/>
  </r>
  <r>
    <s v="Id1464"/>
    <n v="1968"/>
    <s v="Aug"/>
    <n v="26"/>
    <x v="0"/>
    <n v="7179.52"/>
    <s v="tier - 3"/>
    <s v="tier - 3"/>
    <s v="R1013"/>
    <s v="R1013"/>
    <n v="1968"/>
    <s v="26/Aug/1968"/>
    <x v="37"/>
    <n v="7179.52"/>
  </r>
  <r>
    <s v="Id1463"/>
    <n v="1982"/>
    <s v="Sep"/>
    <n v="14"/>
    <x v="2"/>
    <n v="7196.87"/>
    <s v="tier - 3"/>
    <s v="tier - 2"/>
    <s v="R1011"/>
    <s v="R1011"/>
    <n v="1982"/>
    <s v="14/Sep/1982"/>
    <x v="23"/>
    <n v="7196.87"/>
  </r>
  <r>
    <s v="Id1462"/>
    <n v="1983"/>
    <s v="Aug"/>
    <n v="11"/>
    <x v="3"/>
    <n v="7201.7"/>
    <s v="tier - 2"/>
    <s v="tier - 3"/>
    <s v="R1012"/>
    <s v="R1012"/>
    <n v="1983"/>
    <s v="11/Aug/1983"/>
    <x v="24"/>
    <n v="7201.7"/>
  </r>
  <r>
    <s v="Id1461"/>
    <n v="1983"/>
    <s v="Nov"/>
    <n v="21"/>
    <x v="3"/>
    <n v="7209.49"/>
    <s v="tier - 2"/>
    <s v="tier - 3"/>
    <s v="R1012"/>
    <s v="R1012"/>
    <n v="1983"/>
    <s v="21/Nov/1983"/>
    <x v="24"/>
    <n v="7209.49"/>
  </r>
  <r>
    <s v="Id1460"/>
    <n v="1991"/>
    <s v="Jun"/>
    <n v="28"/>
    <x v="2"/>
    <n v="7220.25"/>
    <s v="tier - 2"/>
    <s v="tier - 2"/>
    <s v="R1021"/>
    <s v="R1021"/>
    <n v="1991"/>
    <s v="28/Jun/1991"/>
    <x v="15"/>
    <n v="7220.25"/>
  </r>
  <r>
    <s v="Id1459"/>
    <n v="1977"/>
    <s v="Sep"/>
    <n v="15"/>
    <x v="0"/>
    <n v="7222.79"/>
    <s v="tier - 3"/>
    <s v="tier - 3"/>
    <s v="R1012"/>
    <s v="R1012"/>
    <n v="1977"/>
    <s v="15/Sep/1977"/>
    <x v="30"/>
    <n v="7222.79"/>
  </r>
  <r>
    <s v="Id1458"/>
    <n v="1986"/>
    <s v="Jul"/>
    <n v="13"/>
    <x v="2"/>
    <n v="7228.22"/>
    <s v="tier - 2"/>
    <s v="tier - 1"/>
    <s v="R1024"/>
    <s v="R1024"/>
    <n v="1986"/>
    <s v="13/Jul/1986"/>
    <x v="19"/>
    <n v="7228.22"/>
  </r>
  <r>
    <s v="Id1457"/>
    <n v="1986"/>
    <s v="Sep"/>
    <n v="2"/>
    <x v="4"/>
    <n v="7243.81"/>
    <s v="tier - 2"/>
    <s v="tier - 3"/>
    <s v="R1013"/>
    <s v="R1013"/>
    <n v="1986"/>
    <s v="2/Sep/1986"/>
    <x v="19"/>
    <n v="7243.81"/>
  </r>
  <r>
    <s v="Id1456"/>
    <n v="1982"/>
    <s v="Jul"/>
    <n v="24"/>
    <x v="2"/>
    <n v="7248.71"/>
    <s v="tier - 2"/>
    <s v="tier - 1"/>
    <s v="R1013"/>
    <s v="R1013"/>
    <n v="1982"/>
    <s v="24/Jul/1982"/>
    <x v="23"/>
    <n v="7248.71"/>
  </r>
  <r>
    <s v="Id1455"/>
    <n v="1981"/>
    <s v="Aug"/>
    <n v="14"/>
    <x v="3"/>
    <n v="7256.72"/>
    <s v="tier - 3"/>
    <s v="tier - 2"/>
    <s v="R1012"/>
    <s v="R1012"/>
    <n v="1981"/>
    <s v="14/Aug/1981"/>
    <x v="20"/>
    <n v="7256.72"/>
  </r>
  <r>
    <s v="Id1454"/>
    <n v="1981"/>
    <s v="Jun"/>
    <n v="13"/>
    <x v="3"/>
    <n v="7261.74"/>
    <s v="tier - 3"/>
    <s v="tier - 3"/>
    <s v="R1012"/>
    <s v="R1012"/>
    <n v="1981"/>
    <s v="13/Jun/1981"/>
    <x v="20"/>
    <n v="7261.74"/>
  </r>
  <r>
    <s v="Id1453"/>
    <n v="1973"/>
    <s v="Oct"/>
    <n v="25"/>
    <x v="0"/>
    <n v="7265.58"/>
    <s v="tier - 2"/>
    <s v="tier - 2"/>
    <s v="R1013"/>
    <s v="R1013"/>
    <n v="1973"/>
    <s v="25/Oct/1973"/>
    <x v="29"/>
    <n v="7265.58"/>
  </r>
  <r>
    <s v="Id1452"/>
    <n v="1981"/>
    <s v="Aug"/>
    <n v="4"/>
    <x v="3"/>
    <n v="7265.7"/>
    <s v="tier - 3"/>
    <s v="tier - 3"/>
    <s v="R1012"/>
    <s v="R1012"/>
    <n v="1981"/>
    <s v="4/Aug/1981"/>
    <x v="20"/>
    <n v="7265.7"/>
  </r>
  <r>
    <s v="Id1451"/>
    <n v="1976"/>
    <s v="Dec"/>
    <n v="18"/>
    <x v="3"/>
    <n v="7273.02"/>
    <s v="tier - 2"/>
    <s v="tier - 1"/>
    <s v="R1013"/>
    <s v="R1013"/>
    <n v="1976"/>
    <s v="18/Dec/1976"/>
    <x v="30"/>
    <n v="7273.02"/>
  </r>
  <r>
    <s v="Id1450"/>
    <n v="1985"/>
    <s v="Nov"/>
    <n v="2"/>
    <x v="2"/>
    <n v="7281.51"/>
    <s v="tier - 2"/>
    <s v="tier - 1"/>
    <s v="R1012"/>
    <s v="R1012"/>
    <n v="1985"/>
    <s v="2/Nov/1985"/>
    <x v="21"/>
    <n v="7281.51"/>
  </r>
  <r>
    <s v="Id1449"/>
    <n v="1966"/>
    <s v="Dec"/>
    <n v="26"/>
    <x v="0"/>
    <n v="7302.46"/>
    <s v="tier - 3"/>
    <s v="tier - 1"/>
    <s v="R1012"/>
    <s v="R1012"/>
    <n v="1966"/>
    <s v="26/Dec/1966"/>
    <x v="38"/>
    <n v="7302.46"/>
  </r>
  <r>
    <s v="Id1448"/>
    <n v="1965"/>
    <s v="Jun"/>
    <n v="6"/>
    <x v="0"/>
    <n v="7304.65"/>
    <s v="tier - 3"/>
    <s v="tier - 3"/>
    <s v="R1013"/>
    <s v="R1013"/>
    <n v="1965"/>
    <s v="6/Jun/1965"/>
    <x v="39"/>
    <n v="7304.65"/>
  </r>
  <r>
    <s v="Id1447"/>
    <n v="1965"/>
    <s v="Jun"/>
    <n v="25"/>
    <x v="0"/>
    <n v="7318.21"/>
    <s v="tier - 3"/>
    <s v="tier - 1"/>
    <s v="R1013"/>
    <s v="R1013"/>
    <n v="1965"/>
    <s v="25/Jun/1965"/>
    <x v="39"/>
    <n v="7318.21"/>
  </r>
  <r>
    <s v="Id1446"/>
    <n v="1972"/>
    <s v="Aug"/>
    <n v="11"/>
    <x v="0"/>
    <n v="7318.22"/>
    <s v="tier - 2"/>
    <s v="tier - 3"/>
    <s v="R1012"/>
    <s v="R1012"/>
    <n v="1972"/>
    <s v="11/Aug/1972"/>
    <x v="32"/>
    <n v="7318.22"/>
  </r>
  <r>
    <s v="Id1445"/>
    <n v="1965"/>
    <s v="Jul"/>
    <n v="11"/>
    <x v="0"/>
    <n v="7322.86"/>
    <s v="tier - 3"/>
    <s v="tier - 3"/>
    <s v="R1012"/>
    <s v="R1012"/>
    <n v="1965"/>
    <s v="11/Jul/1965"/>
    <x v="39"/>
    <n v="7322.86"/>
  </r>
  <r>
    <s v="Id1444"/>
    <n v="2004"/>
    <s v="Nov"/>
    <n v="15"/>
    <x v="0"/>
    <n v="7323.73"/>
    <s v="tier - 2"/>
    <s v="tier - 2"/>
    <s v="R1024"/>
    <s v="R1024"/>
    <n v="2004"/>
    <s v="15/Nov/2004"/>
    <x v="10"/>
    <n v="7323.73"/>
  </r>
  <r>
    <s v="Id1443"/>
    <n v="1979"/>
    <s v="Jun"/>
    <n v="19"/>
    <x v="0"/>
    <n v="7325.05"/>
    <s v="tier - 2"/>
    <s v="tier - 3"/>
    <s v="R1024"/>
    <s v="R1024"/>
    <n v="1979"/>
    <s v="19/Jun/1979"/>
    <x v="26"/>
    <n v="7325.05"/>
  </r>
  <r>
    <s v="Id1442"/>
    <n v="1984"/>
    <s v="Jul"/>
    <n v="25"/>
    <x v="2"/>
    <n v="7325.47"/>
    <s v="tier - 2"/>
    <s v="tier - 1"/>
    <s v="R1012"/>
    <s v="R1012"/>
    <n v="1984"/>
    <s v="25/Jul/1984"/>
    <x v="22"/>
    <n v="7325.47"/>
  </r>
  <r>
    <s v="Id1441"/>
    <n v="1979"/>
    <s v="Sep"/>
    <n v="19"/>
    <x v="1"/>
    <n v="7337.75"/>
    <s v="tier - 2"/>
    <s v="tier - 3"/>
    <s v="R1011"/>
    <s v="R1011"/>
    <n v="1979"/>
    <s v="19/Sep/1979"/>
    <x v="26"/>
    <n v="7337.75"/>
  </r>
  <r>
    <s v="Id1440"/>
    <n v="1986"/>
    <s v="Jun"/>
    <n v="15"/>
    <x v="2"/>
    <n v="7339.93"/>
    <s v="tier - 2"/>
    <s v="tier - 2"/>
    <s v="R1012"/>
    <s v="R1012"/>
    <n v="1986"/>
    <s v="15/Jun/1986"/>
    <x v="19"/>
    <n v="7339.93"/>
  </r>
  <r>
    <s v="Id1439"/>
    <n v="1977"/>
    <s v="Dec"/>
    <n v="18"/>
    <x v="0"/>
    <n v="7345.08"/>
    <s v="tier - 2"/>
    <s v="tier - 1"/>
    <s v="R1011"/>
    <s v="R1011"/>
    <n v="1977"/>
    <s v="18/Dec/1977"/>
    <x v="27"/>
    <n v="7345.08"/>
  </r>
  <r>
    <s v="Id1438"/>
    <n v="1979"/>
    <s v="Jun"/>
    <n v="26"/>
    <x v="1"/>
    <n v="7345.73"/>
    <s v="tier - 2"/>
    <s v="tier - 1"/>
    <s v="R1013"/>
    <s v="R1013"/>
    <n v="1979"/>
    <s v="26/Jun/1979"/>
    <x v="26"/>
    <n v="7345.73"/>
  </r>
  <r>
    <s v="Id1437"/>
    <n v="1977"/>
    <s v="Dec"/>
    <n v="1"/>
    <x v="0"/>
    <n v="7348.14"/>
    <s v="tier - 2"/>
    <s v="tier - 1"/>
    <s v="R1011"/>
    <s v="R1011"/>
    <n v="1977"/>
    <s v="1/Dec/1977"/>
    <x v="27"/>
    <n v="7348.14"/>
  </r>
  <r>
    <s v="Id1436"/>
    <n v="1993"/>
    <s v="Oct"/>
    <n v="5"/>
    <x v="0"/>
    <n v="7349.12"/>
    <s v="tier - 2"/>
    <s v="tier - 2"/>
    <s v="R1021"/>
    <s v="R1021"/>
    <n v="1993"/>
    <s v="5/Oct/1993"/>
    <x v="1"/>
    <n v="7349.12"/>
  </r>
  <r>
    <s v="Id1435"/>
    <n v="1983"/>
    <s v="Jun"/>
    <n v="21"/>
    <x v="2"/>
    <n v="7357.49"/>
    <s v="tier - 2"/>
    <s v="tier - 2"/>
    <s v="R1012"/>
    <s v="R1012"/>
    <n v="1983"/>
    <s v="21/Jun/1983"/>
    <x v="24"/>
    <n v="7357.49"/>
  </r>
  <r>
    <s v="Id1434"/>
    <n v="1981"/>
    <s v="Jul"/>
    <n v="16"/>
    <x v="1"/>
    <n v="7358.18"/>
    <s v="tier - 2"/>
    <s v="tier - 3"/>
    <s v="R1024"/>
    <s v="R1024"/>
    <n v="1981"/>
    <s v="16/Jul/1981"/>
    <x v="20"/>
    <n v="7358.18"/>
  </r>
  <r>
    <s v="Id1433"/>
    <n v="1965"/>
    <s v="Dec"/>
    <n v="9"/>
    <x v="0"/>
    <n v="7362.31"/>
    <s v="tier - 3"/>
    <s v="tier - 3"/>
    <s v="R1013"/>
    <s v="R1013"/>
    <n v="1965"/>
    <s v="9/Dec/1965"/>
    <x v="40"/>
    <n v="7362.31"/>
  </r>
  <r>
    <s v="Id1432"/>
    <n v="1981"/>
    <s v="Nov"/>
    <n v="24"/>
    <x v="3"/>
    <n v="7371.77"/>
    <s v="tier - 2"/>
    <s v="tier - 1"/>
    <s v="R1011"/>
    <s v="R1011"/>
    <n v="1981"/>
    <s v="24/Nov/1981"/>
    <x v="23"/>
    <n v="7371.77"/>
  </r>
  <r>
    <s v="Id1431"/>
    <n v="1993"/>
    <s v="Jul"/>
    <n v="22"/>
    <x v="0"/>
    <n v="7388.85"/>
    <s v="tier - 2"/>
    <s v="tier - 2"/>
    <s v="R1026"/>
    <s v="R1026"/>
    <n v="1993"/>
    <s v="22/Jul/1993"/>
    <x v="1"/>
    <n v="7388.85"/>
  </r>
  <r>
    <s v="Id1430"/>
    <n v="1965"/>
    <s v="Dec"/>
    <n v="5"/>
    <x v="0"/>
    <n v="7403.98"/>
    <s v="tier - 3"/>
    <s v="tier - 2"/>
    <s v="R1013"/>
    <s v="R1013"/>
    <n v="1965"/>
    <s v="5/Dec/1965"/>
    <x v="40"/>
    <n v="7403.98"/>
  </r>
  <r>
    <s v="Id1429"/>
    <n v="1983"/>
    <s v="Sep"/>
    <n v="19"/>
    <x v="2"/>
    <n v="7418.52"/>
    <s v="tier - 2"/>
    <s v="tier - 2"/>
    <s v="R1011"/>
    <s v="R1011"/>
    <n v="1983"/>
    <s v="19/Sep/1983"/>
    <x v="24"/>
    <n v="7418.52"/>
  </r>
  <r>
    <s v="Id1428"/>
    <n v="1978"/>
    <s v="Nov"/>
    <n v="12"/>
    <x v="0"/>
    <n v="7419.48"/>
    <s v="tier - 2"/>
    <s v="tier - 2"/>
    <s v="R1012"/>
    <s v="R1012"/>
    <n v="1978"/>
    <s v="12/Nov/1978"/>
    <x v="27"/>
    <n v="7419.48"/>
  </r>
  <r>
    <s v="Id1427"/>
    <n v="1978"/>
    <s v="Dec"/>
    <n v="2"/>
    <x v="0"/>
    <n v="7421.19"/>
    <s v="tier - 2"/>
    <s v="tier - 3"/>
    <s v="R1012"/>
    <s v="R1012"/>
    <n v="1978"/>
    <s v="2/Dec/1978"/>
    <x v="26"/>
    <n v="7421.19"/>
  </r>
  <r>
    <s v="Id1426"/>
    <n v="1977"/>
    <s v="Aug"/>
    <n v="25"/>
    <x v="1"/>
    <n v="7441.05"/>
    <s v="tier - 3"/>
    <s v="tier - 2"/>
    <s v="R1011"/>
    <s v="R1011"/>
    <n v="1977"/>
    <s v="25/Aug/1977"/>
    <x v="30"/>
    <n v="7441.05"/>
  </r>
  <r>
    <s v="Id1425"/>
    <n v="1979"/>
    <s v="Sep"/>
    <n v="1"/>
    <x v="3"/>
    <n v="7441.5"/>
    <s v="tier - 3"/>
    <s v="tier - 2"/>
    <s v="R1011"/>
    <s v="R1011"/>
    <n v="1979"/>
    <s v="1/Sep/1979"/>
    <x v="26"/>
    <n v="7441.5"/>
  </r>
  <r>
    <s v="Id1424"/>
    <n v="1980"/>
    <s v="Jul"/>
    <n v="7"/>
    <x v="1"/>
    <n v="7443.64"/>
    <s v="tier - 2"/>
    <s v="tier - 3"/>
    <s v="R1012"/>
    <s v="R1012"/>
    <n v="1980"/>
    <s v="7/Jul/1980"/>
    <x v="25"/>
    <n v="7443.64"/>
  </r>
  <r>
    <s v="Id1423"/>
    <n v="1977"/>
    <s v="Sep"/>
    <n v="25"/>
    <x v="1"/>
    <n v="7445.92"/>
    <s v="tier - 3"/>
    <s v="tier - 1"/>
    <s v="R1011"/>
    <s v="R1011"/>
    <n v="1977"/>
    <s v="25/Sep/1977"/>
    <x v="30"/>
    <n v="7445.92"/>
  </r>
  <r>
    <s v="Id1422"/>
    <n v="1977"/>
    <s v="Sep"/>
    <n v="30"/>
    <x v="0"/>
    <n v="7448.4"/>
    <s v="tier - 3"/>
    <s v="tier - 3"/>
    <s v="R1017"/>
    <s v="R1017"/>
    <n v="1977"/>
    <s v="30/Sep/1977"/>
    <x v="30"/>
    <n v="7448.4"/>
  </r>
  <r>
    <s v="Id1421"/>
    <n v="2001"/>
    <s v="Jun"/>
    <n v="1"/>
    <x v="0"/>
    <n v="7450.36"/>
    <s v="tier - 2"/>
    <s v="tier - 2"/>
    <s v="R1012"/>
    <s v="R1012"/>
    <n v="2001"/>
    <s v="1/Jun/2001"/>
    <x v="3"/>
    <n v="7450.36"/>
  </r>
  <r>
    <s v="Id1420"/>
    <n v="1967"/>
    <s v="Aug"/>
    <n v="4"/>
    <x v="0"/>
    <n v="7463.51"/>
    <s v="tier - 3"/>
    <s v="tier - 3"/>
    <s v="R1013"/>
    <s v="R1013"/>
    <n v="1967"/>
    <s v="4/Aug/1967"/>
    <x v="38"/>
    <n v="7463.51"/>
  </r>
  <r>
    <s v="Id1419"/>
    <n v="1996"/>
    <s v="Jun"/>
    <n v="14"/>
    <x v="0"/>
    <n v="7487.38"/>
    <s v="tier - 2"/>
    <s v="tier - 3"/>
    <s v="R1012"/>
    <s v="R1012"/>
    <n v="1996"/>
    <s v="14/Jun/1996"/>
    <x v="9"/>
    <n v="7487.38"/>
  </r>
  <r>
    <s v="Id1418"/>
    <n v="1988"/>
    <s v="Dec"/>
    <n v="15"/>
    <x v="2"/>
    <n v="7494.63"/>
    <s v="tier - 2"/>
    <s v="tier - 3"/>
    <s v="R1025"/>
    <s v="R1025"/>
    <n v="1988"/>
    <s v="15/Dec/1988"/>
    <x v="14"/>
    <n v="7494.63"/>
  </r>
  <r>
    <s v="Id1417"/>
    <n v="1997"/>
    <s v="Oct"/>
    <n v="28"/>
    <x v="0"/>
    <n v="7504.3"/>
    <s v="tier - 2"/>
    <s v="tier - 1"/>
    <s v="R1012"/>
    <s v="R1012"/>
    <n v="1997"/>
    <s v="28/Oct/1997"/>
    <x v="6"/>
    <n v="7504.3"/>
  </r>
  <r>
    <s v="Id1416"/>
    <n v="1983"/>
    <s v="Jul"/>
    <n v="10"/>
    <x v="4"/>
    <n v="7512.27"/>
    <s v="tier - 3"/>
    <s v="tier - 2"/>
    <s v="R1011"/>
    <s v="R1011"/>
    <n v="1983"/>
    <s v="10/Jul/1983"/>
    <x v="24"/>
    <n v="7512.27"/>
  </r>
  <r>
    <s v="Id1415"/>
    <n v="1978"/>
    <s v="Oct"/>
    <n v="18"/>
    <x v="1"/>
    <n v="7518.03"/>
    <s v="tier - 2"/>
    <s v="tier - 3"/>
    <s v="R1012"/>
    <s v="R1012"/>
    <n v="1978"/>
    <s v="18/Oct/1978"/>
    <x v="27"/>
    <n v="7518.03"/>
  </r>
  <r>
    <s v="Id1414"/>
    <n v="1976"/>
    <s v="Oct"/>
    <n v="10"/>
    <x v="0"/>
    <n v="7526.71"/>
    <s v="tier - 3"/>
    <s v="tier - 1"/>
    <s v="R1012"/>
    <s v="R1012"/>
    <n v="1976"/>
    <s v="10/Oct/1976"/>
    <x v="36"/>
    <n v="7526.71"/>
  </r>
  <r>
    <s v="Id1413"/>
    <n v="1978"/>
    <s v="Dec"/>
    <n v="14"/>
    <x v="3"/>
    <n v="7531.7"/>
    <s v="tier - 2"/>
    <s v="tier - 1"/>
    <s v="R1013"/>
    <s v="R1013"/>
    <n v="1978"/>
    <s v="14/Dec/1978"/>
    <x v="26"/>
    <n v="7531.7"/>
  </r>
  <r>
    <s v="Id1412"/>
    <n v="1984"/>
    <s v="Aug"/>
    <n v="22"/>
    <x v="2"/>
    <n v="7537.16"/>
    <s v="tier - 2"/>
    <s v="tier - 2"/>
    <s v="R1012"/>
    <s v="R1012"/>
    <n v="1984"/>
    <s v="22/Aug/1984"/>
    <x v="22"/>
    <n v="7537.16"/>
  </r>
  <r>
    <s v="Id1411"/>
    <n v="1988"/>
    <s v="Dec"/>
    <n v="15"/>
    <x v="2"/>
    <n v="7538.52"/>
    <s v="tier - 2"/>
    <s v="tier - 2"/>
    <s v="R1012"/>
    <s v="R1012"/>
    <n v="1988"/>
    <s v="15/Dec/1988"/>
    <x v="14"/>
    <n v="7538.52"/>
  </r>
  <r>
    <s v="Id1410"/>
    <n v="1994"/>
    <s v="Aug"/>
    <n v="14"/>
    <x v="0"/>
    <n v="7567.13"/>
    <s v="tier - 2"/>
    <s v="tier - 2"/>
    <s v="R1021"/>
    <s v="R1021"/>
    <n v="1994"/>
    <s v="14/Aug/1994"/>
    <x v="11"/>
    <n v="7567.13"/>
  </r>
  <r>
    <s v="Id1409"/>
    <n v="1967"/>
    <s v="Jul"/>
    <n v="17"/>
    <x v="0"/>
    <n v="7585.62"/>
    <s v="tier - 3"/>
    <s v="tier - 2"/>
    <s v="R1013"/>
    <s v="R1013"/>
    <n v="1967"/>
    <s v="17/Jul/1967"/>
    <x v="38"/>
    <n v="7585.62"/>
  </r>
  <r>
    <s v="Id1408"/>
    <n v="1997"/>
    <s v="Sep"/>
    <n v="30"/>
    <x v="0"/>
    <n v="7607.03"/>
    <s v="tier - 2"/>
    <s v="tier - 2"/>
    <s v="R1012"/>
    <s v="R1012"/>
    <n v="1997"/>
    <s v="30/Sep/1997"/>
    <x v="6"/>
    <n v="7607.03"/>
  </r>
  <r>
    <s v="Id1407"/>
    <n v="1968"/>
    <s v="Jul"/>
    <n v="3"/>
    <x v="0"/>
    <n v="7609.6"/>
    <s v="tier - 3"/>
    <s v="tier - 2"/>
    <s v="R1012"/>
    <s v="R1012"/>
    <n v="1968"/>
    <s v="3/Jul/1968"/>
    <x v="37"/>
    <n v="7609.6"/>
  </r>
  <r>
    <s v="Id1406"/>
    <n v="1996"/>
    <s v="Sep"/>
    <n v="17"/>
    <x v="0"/>
    <n v="7623.13"/>
    <s v="tier - 2"/>
    <s v="tier - 3"/>
    <s v="R1011"/>
    <s v="R1011"/>
    <n v="1996"/>
    <s v="17/Sep/1996"/>
    <x v="9"/>
    <n v="7623.13"/>
  </r>
  <r>
    <s v="Id1405"/>
    <n v="1978"/>
    <s v="Nov"/>
    <n v="28"/>
    <x v="1"/>
    <n v="7623.52"/>
    <s v="tier - 2"/>
    <s v="tier - 1"/>
    <s v="R1011"/>
    <s v="R1011"/>
    <n v="1978"/>
    <s v="28/Nov/1978"/>
    <x v="26"/>
    <n v="7623.52"/>
  </r>
  <r>
    <s v="Id1404"/>
    <n v="1978"/>
    <s v="Nov"/>
    <n v="6"/>
    <x v="1"/>
    <n v="7624.63"/>
    <s v="tier - 2"/>
    <s v="tier - 1"/>
    <s v="R1011"/>
    <s v="R1011"/>
    <n v="1978"/>
    <s v="6/Nov/1978"/>
    <x v="27"/>
    <n v="7624.63"/>
  </r>
  <r>
    <s v="Id1403"/>
    <n v="1978"/>
    <s v="Nov"/>
    <n v="29"/>
    <x v="1"/>
    <n v="7626.99"/>
    <s v="tier - 2"/>
    <s v="tier - 2"/>
    <s v="R1011"/>
    <s v="R1011"/>
    <n v="1978"/>
    <s v="29/Nov/1978"/>
    <x v="26"/>
    <n v="7626.99"/>
  </r>
  <r>
    <s v="Id1402"/>
    <n v="1978"/>
    <s v="Aug"/>
    <n v="24"/>
    <x v="1"/>
    <n v="7633.72"/>
    <s v="tier - 2"/>
    <s v="tier - 1"/>
    <s v="R1013"/>
    <s v="R1013"/>
    <n v="1978"/>
    <s v="24/Aug/1978"/>
    <x v="27"/>
    <n v="7633.72"/>
  </r>
  <r>
    <s v="Id1401"/>
    <n v="2001"/>
    <s v="Dec"/>
    <n v="13"/>
    <x v="0"/>
    <n v="7636.92"/>
    <s v="tier - 2"/>
    <s v="tier - 3"/>
    <s v="R1012"/>
    <s v="R1012"/>
    <n v="2001"/>
    <s v="13/Dec/2001"/>
    <x v="8"/>
    <n v="7636.92"/>
  </r>
  <r>
    <s v="Id1400"/>
    <n v="1980"/>
    <s v="Jun"/>
    <n v="20"/>
    <x v="1"/>
    <n v="7639.42"/>
    <s v="tier - 2"/>
    <s v="tier - 2"/>
    <s v="R1024"/>
    <s v="R1024"/>
    <n v="1980"/>
    <s v="20/Jun/1980"/>
    <x v="25"/>
    <n v="7639.42"/>
  </r>
  <r>
    <s v="Id1399"/>
    <n v="1980"/>
    <s v="Jul"/>
    <n v="24"/>
    <x v="3"/>
    <n v="7640.31"/>
    <s v="tier - 2"/>
    <s v="tier - 1"/>
    <s v="R1013"/>
    <s v="R1013"/>
    <n v="1980"/>
    <s v="24/Jul/1980"/>
    <x v="25"/>
    <n v="7640.31"/>
  </r>
  <r>
    <s v="Id1398"/>
    <n v="1999"/>
    <s v="Jun"/>
    <n v="15"/>
    <x v="0"/>
    <n v="7642.05"/>
    <s v="tier - 2"/>
    <s v="tier - 2"/>
    <s v="R1026"/>
    <s v="R1026"/>
    <n v="1999"/>
    <s v="15/Jun/1999"/>
    <x v="12"/>
    <n v="7642.05"/>
  </r>
  <r>
    <s v="Id1397"/>
    <n v="1980"/>
    <s v="Oct"/>
    <n v="16"/>
    <x v="1"/>
    <n v="7650.77"/>
    <s v="tier - 2"/>
    <s v="tier - 2"/>
    <s v="R1024"/>
    <s v="R1024"/>
    <n v="1980"/>
    <s v="16/Oct/1980"/>
    <x v="25"/>
    <n v="7650.77"/>
  </r>
  <r>
    <s v="Id1396"/>
    <n v="1993"/>
    <s v="Aug"/>
    <n v="10"/>
    <x v="0"/>
    <n v="7650.8"/>
    <s v="tier - 2"/>
    <s v="tier - 2"/>
    <s v="R1012"/>
    <s v="R1012"/>
    <n v="1993"/>
    <s v="10/Aug/1993"/>
    <x v="1"/>
    <n v="7650.8"/>
  </r>
  <r>
    <s v="Id1395"/>
    <n v="1998"/>
    <s v="Sep"/>
    <n v="30"/>
    <x v="0"/>
    <n v="7652.26"/>
    <s v="tier - 2"/>
    <s v="tier - 3"/>
    <s v="R1023"/>
    <s v="R1023"/>
    <n v="1998"/>
    <s v="30/Sep/1998"/>
    <x v="2"/>
    <n v="7652.26"/>
  </r>
  <r>
    <s v="Id1394"/>
    <n v="1965"/>
    <s v="Dec"/>
    <n v="27"/>
    <x v="0"/>
    <n v="7657.69"/>
    <s v="tier - 3"/>
    <s v="tier - 3"/>
    <s v="R1012"/>
    <s v="R1012"/>
    <n v="1965"/>
    <s v="27/Dec/1965"/>
    <x v="40"/>
    <n v="7657.69"/>
  </r>
  <r>
    <s v="Id1393"/>
    <n v="1976"/>
    <s v="Oct"/>
    <n v="9"/>
    <x v="3"/>
    <n v="7662.47"/>
    <s v="tier - 2"/>
    <s v="tier - 1"/>
    <s v="R1011"/>
    <s v="R1011"/>
    <n v="1976"/>
    <s v="9/Oct/1976"/>
    <x v="36"/>
    <n v="7662.47"/>
  </r>
  <r>
    <s v="Id1392"/>
    <n v="1996"/>
    <s v="Nov"/>
    <n v="24"/>
    <x v="0"/>
    <n v="7670.75"/>
    <s v="tier - 2"/>
    <s v="tier - 2"/>
    <s v="R1022"/>
    <s v="R1022"/>
    <n v="1996"/>
    <s v="24/Nov/1996"/>
    <x v="6"/>
    <n v="7670.75"/>
  </r>
  <r>
    <s v="Id1391"/>
    <n v="1995"/>
    <s v="Sep"/>
    <n v="13"/>
    <x v="0"/>
    <n v="7676.4"/>
    <s v="tier - 2"/>
    <s v="tier - 1"/>
    <s v="R1012"/>
    <s v="R1012"/>
    <n v="1995"/>
    <s v="13/Sep/1995"/>
    <x v="4"/>
    <n v="7676.4"/>
  </r>
  <r>
    <s v="Id1390"/>
    <n v="1971"/>
    <s v="Oct"/>
    <n v="11"/>
    <x v="0"/>
    <n v="7680.92"/>
    <s v="tier - 2"/>
    <s v="tier - 1"/>
    <s v="R1013"/>
    <s v="R1013"/>
    <n v="1971"/>
    <s v="11/Oct/1971"/>
    <x v="33"/>
    <n v="7680.92"/>
  </r>
  <r>
    <s v="Id1389"/>
    <n v="1981"/>
    <s v="Dec"/>
    <n v="19"/>
    <x v="1"/>
    <n v="7681.17"/>
    <s v="tier - 2"/>
    <s v="tier - 2"/>
    <s v="R1020"/>
    <s v="R1020"/>
    <n v="1981"/>
    <s v="19/Dec/1981"/>
    <x v="23"/>
    <n v="7681.17"/>
  </r>
  <r>
    <s v="Id1388"/>
    <n v="1982"/>
    <s v="Dec"/>
    <n v="18"/>
    <x v="2"/>
    <n v="7682.67"/>
    <s v="tier - 2"/>
    <s v="tier - 1"/>
    <s v="R1013"/>
    <s v="R1013"/>
    <n v="1982"/>
    <s v="18/Dec/1982"/>
    <x v="24"/>
    <n v="7682.67"/>
  </r>
  <r>
    <s v="Id1387"/>
    <n v="1987"/>
    <s v="Jul"/>
    <n v="12"/>
    <x v="2"/>
    <n v="7684.62"/>
    <s v="tier - 2"/>
    <s v="tier - 3"/>
    <s v="R1021"/>
    <s v="R1021"/>
    <n v="1987"/>
    <s v="12/Jul/1987"/>
    <x v="18"/>
    <n v="7684.62"/>
  </r>
  <r>
    <s v="Id1386"/>
    <n v="1978"/>
    <s v="Dec"/>
    <n v="29"/>
    <x v="3"/>
    <n v="7726.85"/>
    <s v="tier - 1"/>
    <s v="tier - 2"/>
    <s v="R1011"/>
    <s v="R1011"/>
    <n v="1978"/>
    <s v="29/Dec/1978"/>
    <x v="26"/>
    <n v="7726.85"/>
  </r>
  <r>
    <s v="Id1385"/>
    <n v="1979"/>
    <s v="Jun"/>
    <n v="2"/>
    <x v="1"/>
    <n v="7727.25"/>
    <s v="tier - 2"/>
    <s v="tier - 3"/>
    <s v="R1012"/>
    <s v="R1012"/>
    <n v="1979"/>
    <s v="2/Jun/1979"/>
    <x v="26"/>
    <n v="7727.25"/>
  </r>
  <r>
    <s v="Id1384"/>
    <n v="1980"/>
    <s v="Sep"/>
    <n v="10"/>
    <x v="3"/>
    <n v="7729.65"/>
    <s v="tier - 3"/>
    <s v="tier - 1"/>
    <s v="R1016"/>
    <s v="R1016"/>
    <n v="1980"/>
    <s v="10/Sep/1980"/>
    <x v="25"/>
    <n v="7729.65"/>
  </r>
  <r>
    <s v="Id1383"/>
    <n v="1978"/>
    <s v="Dec"/>
    <n v="4"/>
    <x v="3"/>
    <n v="7731.43"/>
    <s v="tier - 3"/>
    <s v="tier - 2"/>
    <s v="R1013"/>
    <s v="R1013"/>
    <n v="1978"/>
    <s v="4/Dec/1978"/>
    <x v="26"/>
    <n v="7731.43"/>
  </r>
  <r>
    <s v="Id1382"/>
    <n v="1977"/>
    <s v="Aug"/>
    <n v="29"/>
    <x v="0"/>
    <n v="7731.86"/>
    <s v="tier - 2"/>
    <s v="tier - 3"/>
    <s v="R1012"/>
    <s v="R1012"/>
    <n v="1977"/>
    <s v="29/Aug/1977"/>
    <x v="30"/>
    <n v="7731.86"/>
  </r>
  <r>
    <s v="Id1381"/>
    <n v="1965"/>
    <s v="Jul"/>
    <n v="18"/>
    <x v="0"/>
    <n v="7736.39"/>
    <s v="tier - 3"/>
    <s v="tier - 2"/>
    <s v="R1013"/>
    <s v="R1013"/>
    <n v="1965"/>
    <s v="18/Jul/1965"/>
    <x v="39"/>
    <n v="7736.39"/>
  </r>
  <r>
    <s v="Id1380"/>
    <n v="1978"/>
    <s v="Sep"/>
    <n v="4"/>
    <x v="3"/>
    <n v="7740.34"/>
    <s v="tier - 1"/>
    <s v="tier - 1"/>
    <s v="R1011"/>
    <s v="R1011"/>
    <n v="1978"/>
    <s v="4/Sep/1978"/>
    <x v="27"/>
    <n v="7740.34"/>
  </r>
  <r>
    <s v="Id1379"/>
    <n v="1976"/>
    <s v="Dec"/>
    <n v="12"/>
    <x v="1"/>
    <n v="7742.11"/>
    <s v="tier - 3"/>
    <s v="tier - 2"/>
    <s v="R1013"/>
    <s v="R1013"/>
    <n v="1976"/>
    <s v="12/Dec/1976"/>
    <x v="30"/>
    <n v="7742.11"/>
  </r>
  <r>
    <s v="Id1378"/>
    <n v="1981"/>
    <s v="Jun"/>
    <n v="30"/>
    <x v="3"/>
    <n v="7749.16"/>
    <s v="tier - 2"/>
    <s v="tier - 1"/>
    <s v="R1012"/>
    <s v="R1012"/>
    <n v="1981"/>
    <s v="30/Jun/1981"/>
    <x v="20"/>
    <n v="7749.16"/>
  </r>
  <r>
    <s v="Id1377"/>
    <n v="1997"/>
    <s v="Dec"/>
    <n v="21"/>
    <x v="0"/>
    <n v="7763.06"/>
    <s v="tier - 2"/>
    <s v="tier - 1"/>
    <s v="R1012"/>
    <s v="R1012"/>
    <n v="1997"/>
    <s v="21/Dec/1997"/>
    <x v="2"/>
    <n v="7763.06"/>
  </r>
  <r>
    <s v="Id1376"/>
    <n v="1974"/>
    <s v="Dec"/>
    <n v="6"/>
    <x v="0"/>
    <n v="7789.64"/>
    <s v="tier - 1"/>
    <s v="tier - 3"/>
    <s v="R1013"/>
    <s v="R1013"/>
    <n v="1974"/>
    <s v="6/Dec/1974"/>
    <x v="31"/>
    <n v="7789.64"/>
  </r>
  <r>
    <s v="Id1375"/>
    <n v="1999"/>
    <s v="Dec"/>
    <n v="25"/>
    <x v="0"/>
    <n v="7794.68"/>
    <s v="tier - 2"/>
    <s v="tier - 2"/>
    <s v="R1026"/>
    <s v="R1026"/>
    <n v="1999"/>
    <s v="25/Dec/1999"/>
    <x v="7"/>
    <n v="7794.68"/>
  </r>
  <r>
    <s v="Id1374"/>
    <n v="1997"/>
    <s v="Dec"/>
    <n v="2"/>
    <x v="0"/>
    <n v="7803.77"/>
    <s v="tier - 2"/>
    <s v="tier - 3"/>
    <s v="R1012"/>
    <s v="R1012"/>
    <n v="1997"/>
    <s v="2/Dec/1997"/>
    <x v="2"/>
    <n v="7803.77"/>
  </r>
  <r>
    <s v="Id1373"/>
    <n v="1974"/>
    <s v="Nov"/>
    <n v="9"/>
    <x v="0"/>
    <n v="7804.16"/>
    <s v="tier - 2"/>
    <s v="tier - 3"/>
    <s v="R1013"/>
    <s v="R1013"/>
    <n v="1974"/>
    <s v="9/Nov/1974"/>
    <x v="28"/>
    <n v="7804.16"/>
  </r>
  <r>
    <s v="Id1372"/>
    <n v="1991"/>
    <s v="Dec"/>
    <n v="21"/>
    <x v="2"/>
    <n v="7812.67"/>
    <s v="tier - 2"/>
    <s v="tier - 1"/>
    <s v="R1012"/>
    <s v="R1012"/>
    <n v="1991"/>
    <s v="21/Dec/1991"/>
    <x v="0"/>
    <n v="7812.67"/>
  </r>
  <r>
    <s v="Id1371"/>
    <n v="1989"/>
    <s v="Oct"/>
    <n v="12"/>
    <x v="2"/>
    <n v="7824.37"/>
    <s v="tier - 2"/>
    <s v="tier - 2"/>
    <s v="R1012"/>
    <s v="R1012"/>
    <n v="1989"/>
    <s v="12/Oct/1989"/>
    <x v="14"/>
    <n v="7824.37"/>
  </r>
  <r>
    <s v="Id1370"/>
    <n v="2001"/>
    <s v="Oct"/>
    <n v="5"/>
    <x v="0"/>
    <n v="7844.8"/>
    <s v="tier - 2"/>
    <s v="tier - 2"/>
    <s v="R1012"/>
    <s v="R1012"/>
    <n v="2001"/>
    <s v="5/Oct/2001"/>
    <x v="3"/>
    <n v="7844.8"/>
  </r>
  <r>
    <s v="Id1369"/>
    <n v="1994"/>
    <s v="Nov"/>
    <n v="17"/>
    <x v="0"/>
    <n v="7851.85"/>
    <s v="tier - 2"/>
    <s v="tier - 3"/>
    <s v="R1012"/>
    <s v="R1012"/>
    <n v="1994"/>
    <s v="17/Nov/1994"/>
    <x v="11"/>
    <n v="7851.85"/>
  </r>
  <r>
    <s v="Id1368"/>
    <n v="1962"/>
    <s v="Oct"/>
    <n v="10"/>
    <x v="0"/>
    <n v="7896.41"/>
    <s v="tier - 3"/>
    <s v="tier - 2"/>
    <s v="R1013"/>
    <s v="R1013"/>
    <n v="1962"/>
    <s v="10/Oct/1962"/>
    <x v="41"/>
    <n v="7896.41"/>
  </r>
  <r>
    <s v="Id1367"/>
    <n v="1977"/>
    <s v="Jul"/>
    <n v="20"/>
    <x v="0"/>
    <n v="7935.29"/>
    <s v="tier - 2"/>
    <s v="tier - 1"/>
    <s v="R1024"/>
    <s v="R1024"/>
    <n v="1977"/>
    <s v="20/Jul/1977"/>
    <x v="30"/>
    <n v="7935.29"/>
  </r>
  <r>
    <s v="Id1366"/>
    <n v="1987"/>
    <s v="Oct"/>
    <n v="29"/>
    <x v="2"/>
    <n v="7948.22"/>
    <s v="tier - 2"/>
    <s v="tier - 3"/>
    <s v="R1025"/>
    <s v="R1025"/>
    <n v="1987"/>
    <s v="29/Oct/1987"/>
    <x v="18"/>
    <n v="7948.22"/>
  </r>
  <r>
    <s v="Id1365"/>
    <n v="1966"/>
    <s v="Jul"/>
    <n v="9"/>
    <x v="0"/>
    <n v="7953.72"/>
    <s v="tier - 3"/>
    <s v="tier - 3"/>
    <s v="R1012"/>
    <s v="R1012"/>
    <n v="1966"/>
    <s v="9/Jul/1966"/>
    <x v="40"/>
    <n v="7953.72"/>
  </r>
  <r>
    <s v="Id1364"/>
    <n v="1981"/>
    <s v="Dec"/>
    <n v="28"/>
    <x v="2"/>
    <n v="7954.52"/>
    <s v="tier - 2"/>
    <s v="tier - 2"/>
    <s v="R1011"/>
    <s v="R1011"/>
    <n v="1981"/>
    <s v="28/Dec/1981"/>
    <x v="23"/>
    <n v="7954.52"/>
  </r>
  <r>
    <s v="Id1363"/>
    <n v="1970"/>
    <s v="Jun"/>
    <n v="19"/>
    <x v="0"/>
    <n v="7958.13"/>
    <s v="tier - 2"/>
    <s v="tier - 2"/>
    <s v="R1013"/>
    <s v="R1013"/>
    <n v="1970"/>
    <s v="19/Jun/1970"/>
    <x v="34"/>
    <n v="7958.13"/>
  </r>
  <r>
    <s v="Id1362"/>
    <n v="1975"/>
    <s v="Aug"/>
    <n v="10"/>
    <x v="1"/>
    <n v="7966.81"/>
    <s v="tier - 2"/>
    <s v="tier - 2"/>
    <s v="R1013"/>
    <s v="R1013"/>
    <n v="1975"/>
    <s v="10/Aug/1975"/>
    <x v="31"/>
    <n v="7966.81"/>
  </r>
  <r>
    <s v="Id1361"/>
    <n v="1972"/>
    <s v="Nov"/>
    <n v="23"/>
    <x v="0"/>
    <n v="7980.34"/>
    <s v="tier - 2"/>
    <s v="tier - 2"/>
    <s v="R1013"/>
    <s v="R1013"/>
    <n v="1972"/>
    <s v="23/Nov/1972"/>
    <x v="29"/>
    <n v="7980.34"/>
  </r>
  <r>
    <s v="Id1360"/>
    <n v="1983"/>
    <s v="Aug"/>
    <n v="28"/>
    <x v="2"/>
    <n v="7985.82"/>
    <s v="tier - 2"/>
    <s v="tier - 1"/>
    <s v="R1024"/>
    <s v="R1024"/>
    <n v="1983"/>
    <s v="28/Aug/1983"/>
    <x v="24"/>
    <n v="7985.82"/>
  </r>
  <r>
    <s v="Id1359"/>
    <n v="1983"/>
    <s v="Aug"/>
    <n v="20"/>
    <x v="2"/>
    <n v="7986.48"/>
    <s v="tier - 2"/>
    <s v="tier - 3"/>
    <s v="R1024"/>
    <s v="R1024"/>
    <n v="1983"/>
    <s v="20/Aug/1983"/>
    <x v="24"/>
    <n v="7986.48"/>
  </r>
  <r>
    <s v="Id1358"/>
    <n v="1962"/>
    <s v="Aug"/>
    <n v="22"/>
    <x v="0"/>
    <n v="8004.96"/>
    <s v="tier - 3"/>
    <s v="tier - 1"/>
    <s v="R1013"/>
    <s v="R1013"/>
    <n v="1962"/>
    <s v="22/Aug/1962"/>
    <x v="41"/>
    <n v="8004.96"/>
  </r>
  <r>
    <s v="Id1357"/>
    <n v="1995"/>
    <s v="Sep"/>
    <n v="18"/>
    <x v="0"/>
    <n v="8014.62"/>
    <s v="tier - 2"/>
    <s v="tier - 3"/>
    <s v="R1012"/>
    <s v="R1012"/>
    <n v="1995"/>
    <s v="18/Sep/1995"/>
    <x v="4"/>
    <n v="8014.62"/>
  </r>
  <r>
    <s v="Id1356"/>
    <n v="1980"/>
    <s v="Nov"/>
    <n v="8"/>
    <x v="3"/>
    <n v="8017.06"/>
    <s v="tier - 2"/>
    <s v="tier - 2"/>
    <s v="R1012"/>
    <s v="R1012"/>
    <n v="1980"/>
    <s v="8/Nov/1980"/>
    <x v="25"/>
    <n v="8017.06"/>
  </r>
  <r>
    <s v="Id1355"/>
    <n v="1989"/>
    <s v="Nov"/>
    <n v="3"/>
    <x v="2"/>
    <n v="8021.11"/>
    <s v="tier - 2"/>
    <s v="tier - 1"/>
    <s v="R1012"/>
    <s v="R1012"/>
    <n v="1989"/>
    <s v="3/Nov/1989"/>
    <x v="14"/>
    <n v="8021.11"/>
  </r>
  <r>
    <s v="Id1354"/>
    <n v="1978"/>
    <s v="Jul"/>
    <n v="17"/>
    <x v="1"/>
    <n v="8023.14"/>
    <s v="tier - 2"/>
    <s v="tier - 3"/>
    <s v="R1012"/>
    <s v="R1012"/>
    <n v="1978"/>
    <s v="17/Jul/1978"/>
    <x v="27"/>
    <n v="8023.14"/>
  </r>
  <r>
    <s v="Id1353"/>
    <n v="1976"/>
    <s v="Dec"/>
    <n v="20"/>
    <x v="0"/>
    <n v="8026.67"/>
    <s v="tier - 2"/>
    <s v="tier - 2"/>
    <s v="R1012"/>
    <s v="R1012"/>
    <n v="1976"/>
    <s v="20/Dec/1976"/>
    <x v="30"/>
    <n v="8026.67"/>
  </r>
  <r>
    <s v="Id1352"/>
    <n v="1977"/>
    <s v="Nov"/>
    <n v="6"/>
    <x v="3"/>
    <n v="8027.97"/>
    <s v="tier - 3"/>
    <s v="tier - 2"/>
    <s v="R1011"/>
    <s v="R1011"/>
    <n v="1977"/>
    <s v="6/Nov/1977"/>
    <x v="30"/>
    <n v="8027.97"/>
  </r>
  <r>
    <s v="Id1351"/>
    <n v="2003"/>
    <s v="Dec"/>
    <n v="12"/>
    <x v="0"/>
    <n v="8035.64"/>
    <s v="tier - 2"/>
    <s v="tier - 2"/>
    <s v="R1012"/>
    <s v="R1012"/>
    <n v="2003"/>
    <s v="12/Dec/2003"/>
    <x v="10"/>
    <n v="8035.64"/>
  </r>
  <r>
    <s v="Id1350"/>
    <n v="1985"/>
    <s v="Nov"/>
    <n v="28"/>
    <x v="2"/>
    <n v="8059.06"/>
    <s v="tier - 2"/>
    <s v="tier - 3"/>
    <s v="R1012"/>
    <s v="R1012"/>
    <n v="1985"/>
    <s v="28/Nov/1985"/>
    <x v="19"/>
    <n v="8059.06"/>
  </r>
  <r>
    <s v="Id1349"/>
    <n v="1982"/>
    <s v="Dec"/>
    <n v="27"/>
    <x v="2"/>
    <n v="8059.68"/>
    <s v="tier - 2"/>
    <s v="tier - 3"/>
    <s v="R1012"/>
    <s v="R1012"/>
    <n v="1982"/>
    <s v="27/Dec/1982"/>
    <x v="24"/>
    <n v="8059.68"/>
  </r>
  <r>
    <s v="Id1348"/>
    <n v="1970"/>
    <s v="Dec"/>
    <n v="12"/>
    <x v="0"/>
    <n v="8062.31"/>
    <s v="tier - 2"/>
    <s v="tier - 1"/>
    <s v="R1013"/>
    <s v="R1013"/>
    <n v="1970"/>
    <s v="12/Dec/1970"/>
    <x v="33"/>
    <n v="8062.31"/>
  </r>
  <r>
    <s v="Id1347"/>
    <n v="1975"/>
    <s v="Jun"/>
    <n v="28"/>
    <x v="1"/>
    <n v="8062.76"/>
    <s v="tier - 3"/>
    <s v="tier - 3"/>
    <s v="R1011"/>
    <s v="R1011"/>
    <n v="1975"/>
    <s v="28/Jun/1975"/>
    <x v="31"/>
    <n v="8062.76"/>
  </r>
  <r>
    <s v="Id1346"/>
    <n v="1965"/>
    <s v="Aug"/>
    <n v="11"/>
    <x v="0"/>
    <n v="8067.83"/>
    <s v="tier - 3"/>
    <s v="tier - 1"/>
    <s v="R1013"/>
    <s v="R1013"/>
    <n v="1965"/>
    <s v="11/Aug/1965"/>
    <x v="39"/>
    <n v="8067.83"/>
  </r>
  <r>
    <s v="Id1345"/>
    <n v="1975"/>
    <s v="Dec"/>
    <n v="15"/>
    <x v="1"/>
    <n v="8068.19"/>
    <s v="tier - 3"/>
    <s v="tier - 2"/>
    <s v="R1011"/>
    <s v="R1011"/>
    <n v="1975"/>
    <s v="15/Dec/1975"/>
    <x v="36"/>
    <n v="8068.19"/>
  </r>
  <r>
    <s v="Id1344"/>
    <n v="1965"/>
    <s v="Oct"/>
    <n v="21"/>
    <x v="0"/>
    <n v="8071.57"/>
    <s v="tier - 3"/>
    <s v="tier - 1"/>
    <s v="R1011"/>
    <s v="R1011"/>
    <n v="1965"/>
    <s v="21/Oct/1965"/>
    <x v="39"/>
    <n v="8071.57"/>
  </r>
  <r>
    <s v="Id1343"/>
    <n v="1993"/>
    <s v="Nov"/>
    <n v="7"/>
    <x v="0"/>
    <n v="8077.41"/>
    <s v="tier - 2"/>
    <s v="tier - 1"/>
    <s v="R1026"/>
    <s v="R1026"/>
    <n v="1993"/>
    <s v="7/Nov/1993"/>
    <x v="1"/>
    <n v="8077.41"/>
  </r>
  <r>
    <s v="Id1342"/>
    <n v="2001"/>
    <s v="Aug"/>
    <n v="28"/>
    <x v="0"/>
    <n v="8081.26"/>
    <s v="tier - 2"/>
    <s v="tier - 2"/>
    <s v="R1012"/>
    <s v="R1012"/>
    <n v="2001"/>
    <s v="28/Aug/2001"/>
    <x v="3"/>
    <n v="8081.26"/>
  </r>
  <r>
    <s v="Id1341"/>
    <n v="1994"/>
    <s v="Oct"/>
    <n v="12"/>
    <x v="0"/>
    <n v="8081.74"/>
    <s v="tier - 2"/>
    <s v="tier - 2"/>
    <s v="R1026"/>
    <s v="R1026"/>
    <n v="1994"/>
    <s v="12/Oct/1994"/>
    <x v="11"/>
    <n v="8081.74"/>
  </r>
  <r>
    <s v="Id1340"/>
    <n v="1975"/>
    <s v="Dec"/>
    <n v="21"/>
    <x v="1"/>
    <n v="8083.92"/>
    <s v="tier - 3"/>
    <s v="tier - 3"/>
    <s v="R1013"/>
    <s v="R1013"/>
    <n v="1975"/>
    <s v="21/Dec/1975"/>
    <x v="36"/>
    <n v="8083.92"/>
  </r>
  <r>
    <s v="Id1339"/>
    <n v="1967"/>
    <s v="Jun"/>
    <n v="10"/>
    <x v="0"/>
    <n v="8091.3"/>
    <s v="tier - 3"/>
    <s v="tier - 1"/>
    <s v="R1012"/>
    <s v="R1012"/>
    <n v="1967"/>
    <s v="10/Jun/1967"/>
    <x v="38"/>
    <n v="8091.3"/>
  </r>
  <r>
    <s v="Id1338"/>
    <n v="1973"/>
    <s v="Oct"/>
    <n v="11"/>
    <x v="0"/>
    <n v="8112.59"/>
    <s v="tier - 2"/>
    <s v="tier - 2"/>
    <s v="R1013"/>
    <s v="R1013"/>
    <n v="1973"/>
    <s v="11/Oct/1973"/>
    <x v="29"/>
    <n v="8112.59"/>
  </r>
  <r>
    <s v="Id1337"/>
    <n v="1978"/>
    <s v="Sep"/>
    <n v="1"/>
    <x v="3"/>
    <n v="8116.27"/>
    <s v="tier - 3"/>
    <s v="tier - 1"/>
    <s v="R1012"/>
    <s v="R1012"/>
    <n v="1978"/>
    <s v="1/Sep/1978"/>
    <x v="27"/>
    <n v="8116.27"/>
  </r>
  <r>
    <s v="Id1336"/>
    <n v="1973"/>
    <s v="Dec"/>
    <n v="16"/>
    <x v="0"/>
    <n v="8116.68"/>
    <s v="tier - 3"/>
    <s v="tier - 1"/>
    <s v="R1011"/>
    <s v="R1011"/>
    <n v="1973"/>
    <s v="16/Dec/1973"/>
    <x v="28"/>
    <n v="8116.68"/>
  </r>
  <r>
    <s v="Id1335"/>
    <n v="1973"/>
    <s v="Aug"/>
    <n v="30"/>
    <x v="0"/>
    <n v="8124.41"/>
    <s v="tier - 3"/>
    <s v="tier - 1"/>
    <s v="R1013"/>
    <s v="R1013"/>
    <n v="1973"/>
    <s v="30/Aug/1973"/>
    <x v="29"/>
    <n v="8124.41"/>
  </r>
  <r>
    <s v="Id1334"/>
    <n v="1973"/>
    <s v="Sep"/>
    <n v="3"/>
    <x v="0"/>
    <n v="8125.78"/>
    <s v="tier - 2"/>
    <s v="tier - 2"/>
    <s v="R1013"/>
    <s v="R1013"/>
    <n v="1973"/>
    <s v="3/Sep/1973"/>
    <x v="29"/>
    <n v="8125.78"/>
  </r>
  <r>
    <s v="Id1333"/>
    <n v="1990"/>
    <s v="Jun"/>
    <n v="21"/>
    <x v="2"/>
    <n v="8157.92"/>
    <s v="tier - 2"/>
    <s v="tier - 3"/>
    <s v="R1025"/>
    <s v="R1025"/>
    <n v="1990"/>
    <s v="21/Jun/1990"/>
    <x v="16"/>
    <n v="8157.92"/>
  </r>
  <r>
    <s v="Id1332"/>
    <n v="1982"/>
    <s v="Jun"/>
    <n v="28"/>
    <x v="4"/>
    <n v="8162.72"/>
    <s v="tier - 3"/>
    <s v="tier - 3"/>
    <s v="R1012"/>
    <s v="R1012"/>
    <n v="1982"/>
    <s v="28/Jun/1982"/>
    <x v="23"/>
    <n v="8162.72"/>
  </r>
  <r>
    <s v="Id1331"/>
    <n v="1963"/>
    <s v="Nov"/>
    <n v="5"/>
    <x v="0"/>
    <n v="8177.9"/>
    <s v="tier - 3"/>
    <s v="tier - 1"/>
    <s v="R1013"/>
    <s v="R1013"/>
    <n v="1963"/>
    <s v="5/Nov/1963"/>
    <x v="42"/>
    <n v="8177.9"/>
  </r>
  <r>
    <s v="Id1330"/>
    <n v="1983"/>
    <s v="Jun"/>
    <n v="8"/>
    <x v="2"/>
    <n v="8179.51"/>
    <s v="tier - 2"/>
    <s v="tier - 2"/>
    <s v="R1020"/>
    <s v="R1020"/>
    <n v="1983"/>
    <s v="8/Jun/1983"/>
    <x v="24"/>
    <n v="8179.51"/>
  </r>
  <r>
    <s v="Id1329"/>
    <n v="1997"/>
    <s v="Oct"/>
    <n v="21"/>
    <x v="0"/>
    <n v="8182.89"/>
    <s v="tier - 2"/>
    <s v="tier - 1"/>
    <s v="R1026"/>
    <s v="R1026"/>
    <n v="1997"/>
    <s v="21/Oct/1997"/>
    <x v="6"/>
    <n v="8182.89"/>
  </r>
  <r>
    <s v="Id1328"/>
    <n v="1962"/>
    <s v="Nov"/>
    <n v="23"/>
    <x v="0"/>
    <n v="8188.12"/>
    <s v="tier - 3"/>
    <s v="tier - 3"/>
    <s v="R1013"/>
    <s v="R1013"/>
    <n v="1962"/>
    <s v="23/Nov/1962"/>
    <x v="42"/>
    <n v="8188.12"/>
  </r>
  <r>
    <s v="Id1327"/>
    <n v="1978"/>
    <s v="Oct"/>
    <n v="24"/>
    <x v="3"/>
    <n v="8211.1"/>
    <s v="tier - 2"/>
    <s v="tier - 3"/>
    <s v="R1013"/>
    <s v="R1013"/>
    <n v="1978"/>
    <s v="24/Oct/1978"/>
    <x v="27"/>
    <n v="8211.1"/>
  </r>
  <r>
    <s v="Id1326"/>
    <n v="1978"/>
    <s v="Jun"/>
    <n v="30"/>
    <x v="3"/>
    <n v="8219.2000000000007"/>
    <s v="tier - 2"/>
    <s v="tier - 2"/>
    <s v="R1013"/>
    <s v="R1013"/>
    <n v="1978"/>
    <s v="30/Jun/1978"/>
    <x v="27"/>
    <n v="8219.2000000000007"/>
  </r>
  <r>
    <s v="Id1325"/>
    <n v="1976"/>
    <s v="Sep"/>
    <n v="3"/>
    <x v="1"/>
    <n v="8232.64"/>
    <s v="tier - 2"/>
    <s v="tier - 3"/>
    <s v="R1013"/>
    <s v="R1013"/>
    <n v="1976"/>
    <s v="3/Sep/1976"/>
    <x v="36"/>
    <n v="8232.64"/>
  </r>
  <r>
    <s v="Id1324"/>
    <n v="1976"/>
    <s v="Jun"/>
    <n v="30"/>
    <x v="1"/>
    <n v="8233.1"/>
    <s v="tier - 2"/>
    <s v="tier - 2"/>
    <s v="R1013"/>
    <s v="R1013"/>
    <n v="1976"/>
    <s v="30/Jun/1976"/>
    <x v="36"/>
    <n v="8233.1"/>
  </r>
  <r>
    <s v="Id1323"/>
    <n v="1976"/>
    <s v="Sep"/>
    <n v="2"/>
    <x v="1"/>
    <n v="8240.59"/>
    <s v="tier - 2"/>
    <s v="tier - 2"/>
    <s v="R1013"/>
    <s v="R1013"/>
    <n v="1976"/>
    <s v="2/Sep/1976"/>
    <x v="36"/>
    <n v="8240.59"/>
  </r>
  <r>
    <s v="Id1322"/>
    <n v="1982"/>
    <s v="Sep"/>
    <n v="27"/>
    <x v="2"/>
    <n v="8252.2800000000007"/>
    <s v="tier - 2"/>
    <s v="tier - 2"/>
    <s v="R1024"/>
    <s v="R1024"/>
    <n v="1982"/>
    <s v="27/Sep/1982"/>
    <x v="23"/>
    <n v="8252.2800000000007"/>
  </r>
  <r>
    <s v="Id1321"/>
    <n v="1964"/>
    <s v="Sep"/>
    <n v="5"/>
    <x v="0"/>
    <n v="8268"/>
    <s v="tier - 3"/>
    <s v="tier - 3"/>
    <s v="R1013"/>
    <s v="R1013"/>
    <n v="1964"/>
    <s v="5/Sep/1964"/>
    <x v="43"/>
    <n v="8268"/>
  </r>
  <r>
    <s v="Id1320"/>
    <n v="1974"/>
    <s v="Aug"/>
    <n v="5"/>
    <x v="0"/>
    <n v="8269.0400000000009"/>
    <s v="tier - 2"/>
    <s v="tier - 1"/>
    <s v="R1011"/>
    <s v="R1011"/>
    <n v="1974"/>
    <s v="5/Aug/1974"/>
    <x v="28"/>
    <n v="8269.0400000000009"/>
  </r>
  <r>
    <s v="Id1319"/>
    <n v="2000"/>
    <s v="Nov"/>
    <n v="28"/>
    <x v="0"/>
    <n v="8271.4599999999991"/>
    <s v="tier - 2"/>
    <s v="tier - 1"/>
    <s v="R1023"/>
    <s v="R1023"/>
    <n v="2000"/>
    <s v="28/Nov/2000"/>
    <x v="3"/>
    <n v="8271.4599999999991"/>
  </r>
  <r>
    <s v="Id1318"/>
    <n v="1974"/>
    <s v="Sep"/>
    <n v="26"/>
    <x v="0"/>
    <n v="8277.52"/>
    <s v="tier - 2"/>
    <s v="tier - 2"/>
    <s v="R1011"/>
    <s v="R1011"/>
    <n v="1974"/>
    <s v="26/Sep/1974"/>
    <x v="28"/>
    <n v="8277.52"/>
  </r>
  <r>
    <s v="Id1317"/>
    <n v="1974"/>
    <s v="Dec"/>
    <n v="22"/>
    <x v="0"/>
    <n v="8280.6200000000008"/>
    <s v="tier - 2"/>
    <s v="tier - 2"/>
    <s v="R1013"/>
    <s v="R1013"/>
    <n v="1974"/>
    <s v="22/Dec/1974"/>
    <x v="31"/>
    <n v="8280.6200000000008"/>
  </r>
  <r>
    <s v="Id1316"/>
    <n v="1974"/>
    <s v="Jun"/>
    <n v="6"/>
    <x v="0"/>
    <n v="8283.68"/>
    <s v="tier - 2"/>
    <s v="tier - 3"/>
    <s v="R1013"/>
    <s v="R1013"/>
    <n v="1974"/>
    <s v="6/Jun/1974"/>
    <x v="28"/>
    <n v="8283.68"/>
  </r>
  <r>
    <s v="Id1315"/>
    <n v="1978"/>
    <s v="Jun"/>
    <n v="26"/>
    <x v="3"/>
    <n v="8302.5400000000009"/>
    <s v="tier - 3"/>
    <s v="tier - 3"/>
    <s v="R1016"/>
    <s v="R1016"/>
    <n v="1978"/>
    <s v="26/Jun/1978"/>
    <x v="27"/>
    <n v="8302.5400000000009"/>
  </r>
  <r>
    <s v="Id1314"/>
    <n v="1979"/>
    <s v="Aug"/>
    <n v="7"/>
    <x v="3"/>
    <n v="8310.84"/>
    <s v="tier - 2"/>
    <s v="tier - 2"/>
    <s v="R1012"/>
    <s v="R1012"/>
    <n v="1979"/>
    <s v="7/Aug/1979"/>
    <x v="26"/>
    <n v="8310.84"/>
  </r>
  <r>
    <s v="Id1313"/>
    <n v="1993"/>
    <s v="Jun"/>
    <n v="22"/>
    <x v="0"/>
    <n v="8314.65"/>
    <s v="tier - 2"/>
    <s v="tier - 1"/>
    <s v="R1012"/>
    <s v="R1012"/>
    <n v="1993"/>
    <s v="22/Jun/1993"/>
    <x v="1"/>
    <n v="8314.65"/>
  </r>
  <r>
    <s v="Id1312"/>
    <n v="1976"/>
    <s v="Jul"/>
    <n v="12"/>
    <x v="1"/>
    <n v="8334.4599999999991"/>
    <s v="tier - 3"/>
    <s v="tier - 2"/>
    <s v="R1016"/>
    <s v="R1016"/>
    <n v="1976"/>
    <s v="12/Jul/1976"/>
    <x v="36"/>
    <n v="8334.4599999999991"/>
  </r>
  <r>
    <s v="Id1311"/>
    <n v="1976"/>
    <s v="Jul"/>
    <n v="20"/>
    <x v="1"/>
    <n v="8334.59"/>
    <s v="tier - 3"/>
    <s v="tier - 2"/>
    <s v="R1016"/>
    <s v="R1016"/>
    <n v="1976"/>
    <s v="20/Jul/1976"/>
    <x v="36"/>
    <n v="8334.59"/>
  </r>
  <r>
    <s v="Id1310"/>
    <n v="1976"/>
    <s v="Jul"/>
    <n v="7"/>
    <x v="1"/>
    <n v="8342.91"/>
    <s v="tier - 3"/>
    <s v="tier - 1"/>
    <s v="R1016"/>
    <s v="R1016"/>
    <n v="1976"/>
    <s v="7/Jul/1976"/>
    <x v="36"/>
    <n v="8342.91"/>
  </r>
  <r>
    <s v="Id1309"/>
    <n v="1976"/>
    <s v="Jun"/>
    <n v="12"/>
    <x v="3"/>
    <n v="8347.16"/>
    <s v="tier - 2"/>
    <s v="tier - 1"/>
    <s v="R1013"/>
    <s v="R1013"/>
    <n v="1976"/>
    <s v="12/Jun/1976"/>
    <x v="36"/>
    <n v="8347.16"/>
  </r>
  <r>
    <s v="Id1308"/>
    <n v="1963"/>
    <s v="Sep"/>
    <n v="21"/>
    <x v="0"/>
    <n v="8355.5400000000009"/>
    <s v="tier - 3"/>
    <s v="tier - 3"/>
    <s v="R1012"/>
    <s v="R1012"/>
    <n v="1963"/>
    <s v="21/Sep/1963"/>
    <x v="42"/>
    <n v="8355.5400000000009"/>
  </r>
  <r>
    <s v="Id1307"/>
    <n v="1971"/>
    <s v="Sep"/>
    <n v="4"/>
    <x v="0"/>
    <n v="8396.6200000000008"/>
    <s v="tier - 2"/>
    <s v="tier - 3"/>
    <s v="R1013"/>
    <s v="R1013"/>
    <n v="1971"/>
    <s v="4/Sep/1971"/>
    <x v="33"/>
    <n v="8396.6200000000008"/>
  </r>
  <r>
    <s v="Id1306"/>
    <n v="1971"/>
    <s v="Sep"/>
    <n v="18"/>
    <x v="0"/>
    <n v="8400.01"/>
    <s v="tier - 2"/>
    <s v="tier - 3"/>
    <s v="R1013"/>
    <s v="R1013"/>
    <n v="1971"/>
    <s v="18/Sep/1971"/>
    <x v="33"/>
    <n v="8400.01"/>
  </r>
  <r>
    <s v="Id1305"/>
    <n v="1979"/>
    <s v="Jun"/>
    <n v="11"/>
    <x v="2"/>
    <n v="8410.0499999999993"/>
    <s v="tier - 2"/>
    <s v="tier - 2"/>
    <s v="R1012"/>
    <s v="R1012"/>
    <n v="1979"/>
    <s v="11/Jun/1979"/>
    <x v="26"/>
    <n v="8410.0499999999993"/>
  </r>
  <r>
    <s v="Id1304"/>
    <n v="1977"/>
    <s v="Sep"/>
    <n v="4"/>
    <x v="3"/>
    <n v="8413.4599999999991"/>
    <s v="tier - 3"/>
    <s v="tier - 1"/>
    <s v="R1012"/>
    <s v="R1012"/>
    <n v="1977"/>
    <s v="4/Sep/1977"/>
    <x v="30"/>
    <n v="8413.4599999999991"/>
  </r>
  <r>
    <s v="Id1303"/>
    <n v="1975"/>
    <s v="Sep"/>
    <n v="28"/>
    <x v="1"/>
    <n v="8428.07"/>
    <s v="tier - 3"/>
    <s v="tier - 2"/>
    <s v="R1012"/>
    <s v="R1012"/>
    <n v="1975"/>
    <s v="28/Sep/1975"/>
    <x v="31"/>
    <n v="8428.07"/>
  </r>
  <r>
    <s v="Id1302"/>
    <n v="1963"/>
    <s v="Sep"/>
    <n v="24"/>
    <x v="0"/>
    <n v="8440.0499999999993"/>
    <s v="tier - 3"/>
    <s v="tier - 2"/>
    <s v="R1013"/>
    <s v="R1013"/>
    <n v="1963"/>
    <s v="24/Sep/1963"/>
    <x v="42"/>
    <n v="8440.0499999999993"/>
  </r>
  <r>
    <s v="Id1301"/>
    <n v="1972"/>
    <s v="Sep"/>
    <n v="9"/>
    <x v="0"/>
    <n v="8442.67"/>
    <s v="tier - 2"/>
    <s v="tier - 3"/>
    <s v="R1013"/>
    <s v="R1013"/>
    <n v="1972"/>
    <s v="9/Sep/1972"/>
    <x v="32"/>
    <n v="8442.67"/>
  </r>
  <r>
    <s v="Id1300"/>
    <n v="1972"/>
    <s v="Sep"/>
    <n v="4"/>
    <x v="0"/>
    <n v="8444.4699999999993"/>
    <s v="tier - 3"/>
    <s v="tier - 1"/>
    <s v="R1011"/>
    <s v="R1011"/>
    <n v="1972"/>
    <s v="4/Sep/1972"/>
    <x v="32"/>
    <n v="8444.4699999999993"/>
  </r>
  <r>
    <s v="Id1299"/>
    <n v="1966"/>
    <s v="Jun"/>
    <n v="12"/>
    <x v="0"/>
    <n v="8448.66"/>
    <s v="tier - 3"/>
    <s v="tier - 1"/>
    <s v="R1013"/>
    <s v="R1013"/>
    <n v="1966"/>
    <s v="12/Jun/1966"/>
    <x v="40"/>
    <n v="8448.66"/>
  </r>
  <r>
    <s v="Id1298"/>
    <n v="1984"/>
    <s v="Jun"/>
    <n v="19"/>
    <x v="2"/>
    <n v="8450.82"/>
    <s v="tier - 2"/>
    <s v="tier - 2"/>
    <s v="R1025"/>
    <s v="R1025"/>
    <n v="1984"/>
    <s v="19/Jun/1984"/>
    <x v="22"/>
    <n v="8450.82"/>
  </r>
  <r>
    <s v="Id1297"/>
    <n v="1972"/>
    <s v="Dec"/>
    <n v="26"/>
    <x v="0"/>
    <n v="8457.82"/>
    <s v="tier - 2"/>
    <s v="tier - 3"/>
    <s v="R1011"/>
    <s v="R1011"/>
    <n v="1972"/>
    <s v="26/Dec/1972"/>
    <x v="29"/>
    <n v="8457.82"/>
  </r>
  <r>
    <s v="Id1296"/>
    <n v="1992"/>
    <s v="Sep"/>
    <n v="9"/>
    <x v="0"/>
    <n v="8466.35"/>
    <s v="tier - 2"/>
    <s v="tier - 2"/>
    <s v="R1012"/>
    <s v="R1012"/>
    <n v="1992"/>
    <s v="9/Sep/1992"/>
    <x v="0"/>
    <n v="8466.35"/>
  </r>
  <r>
    <s v="Id1295"/>
    <n v="1993"/>
    <s v="Nov"/>
    <n v="10"/>
    <x v="0"/>
    <n v="8471.65"/>
    <s v="tier - 2"/>
    <s v="tier - 1"/>
    <s v="R1012"/>
    <s v="R1012"/>
    <n v="1993"/>
    <s v="10/Nov/1993"/>
    <x v="1"/>
    <n v="8471.65"/>
  </r>
  <r>
    <s v="Id1294"/>
    <n v="1977"/>
    <s v="Dec"/>
    <n v="26"/>
    <x v="3"/>
    <n v="8515.76"/>
    <s v="tier - 2"/>
    <s v="tier - 2"/>
    <s v="R1013"/>
    <s v="R1013"/>
    <n v="1977"/>
    <s v="26/Dec/1977"/>
    <x v="27"/>
    <n v="8515.76"/>
  </r>
  <r>
    <s v="Id1293"/>
    <n v="1977"/>
    <s v="Jun"/>
    <n v="21"/>
    <x v="3"/>
    <n v="8516.83"/>
    <s v="tier - 2"/>
    <s v="tier - 1"/>
    <s v="R1013"/>
    <s v="R1013"/>
    <n v="1977"/>
    <s v="21/Jun/1977"/>
    <x v="30"/>
    <n v="8516.83"/>
  </r>
  <r>
    <s v="Id1292"/>
    <n v="1977"/>
    <s v="Dec"/>
    <n v="29"/>
    <x v="3"/>
    <n v="8520.0300000000007"/>
    <s v="tier - 2"/>
    <s v="tier - 3"/>
    <s v="R1011"/>
    <s v="R1011"/>
    <n v="1977"/>
    <s v="29/Dec/1977"/>
    <x v="27"/>
    <n v="8520.0300000000007"/>
  </r>
  <r>
    <s v="Id1291"/>
    <n v="1979"/>
    <s v="Aug"/>
    <n v="13"/>
    <x v="2"/>
    <n v="8522"/>
    <s v="tier - 2"/>
    <s v="tier - 2"/>
    <s v="R1011"/>
    <s v="R1011"/>
    <n v="1979"/>
    <s v="13/Aug/1979"/>
    <x v="26"/>
    <n v="8522"/>
  </r>
  <r>
    <s v="Id1290"/>
    <n v="1977"/>
    <s v="Jul"/>
    <n v="26"/>
    <x v="3"/>
    <n v="8527.5300000000007"/>
    <s v="tier - 2"/>
    <s v="tier - 2"/>
    <s v="R1013"/>
    <s v="R1013"/>
    <n v="1977"/>
    <s v="26/Jul/1977"/>
    <x v="30"/>
    <n v="8527.5300000000007"/>
  </r>
  <r>
    <s v="Id1289"/>
    <m/>
    <s v="Jul"/>
    <n v="24"/>
    <x v="0"/>
    <n v="8534.67"/>
    <s v="tier - 2"/>
    <s v="tier - 3"/>
    <s v="R1024"/>
    <s v="R1024"/>
    <n v="1983"/>
    <s v="24/Jul/1983"/>
    <x v="24"/>
    <n v="8534.67"/>
  </r>
  <r>
    <s v="Id1288"/>
    <n v="1981"/>
    <s v="Dec"/>
    <n v="27"/>
    <x v="2"/>
    <n v="8538.2900000000009"/>
    <s v="tier - 2"/>
    <s v="tier - 3"/>
    <s v="R1024"/>
    <s v="R1024"/>
    <n v="1981"/>
    <s v="27/Dec/1981"/>
    <x v="23"/>
    <n v="8538.2900000000009"/>
  </r>
  <r>
    <s v="Id1287"/>
    <n v="1975"/>
    <s v="Nov"/>
    <n v="6"/>
    <x v="1"/>
    <n v="8539.67"/>
    <s v="tier - 2"/>
    <s v="tier - 3"/>
    <s v="R1011"/>
    <s v="R1011"/>
    <n v="1975"/>
    <s v="6/Nov/1975"/>
    <x v="31"/>
    <n v="8539.67"/>
  </r>
  <r>
    <s v="Id1286"/>
    <m/>
    <s v="Dec"/>
    <n v="12"/>
    <x v="1"/>
    <n v="8547.69"/>
    <s v="tier - 2"/>
    <s v="tier - 1"/>
    <s v="R1013"/>
    <s v="R1013"/>
    <n v="1983"/>
    <s v="12/Dec/1983"/>
    <x v="22"/>
    <n v="8547.69"/>
  </r>
  <r>
    <s v="Id1285"/>
    <n v="1975"/>
    <s v="Aug"/>
    <n v="6"/>
    <x v="1"/>
    <n v="8551.35"/>
    <s v="tier - 2"/>
    <s v="tier - 2"/>
    <s v="R1011"/>
    <s v="R1011"/>
    <n v="1975"/>
    <s v="6/Aug/1975"/>
    <x v="31"/>
    <n v="8551.35"/>
  </r>
  <r>
    <s v="Id1284"/>
    <n v="1975"/>
    <s v="Aug"/>
    <n v="21"/>
    <x v="1"/>
    <n v="8556.91"/>
    <s v="tier - 2"/>
    <s v="tier - 1"/>
    <s v="R1011"/>
    <s v="R1011"/>
    <n v="1975"/>
    <s v="21/Aug/1975"/>
    <x v="31"/>
    <n v="8556.91"/>
  </r>
  <r>
    <s v="Id1283"/>
    <n v="1988"/>
    <s v="Sep"/>
    <n v="21"/>
    <x v="2"/>
    <n v="8567.25"/>
    <s v="tier - 2"/>
    <s v="tier - 1"/>
    <s v="R1012"/>
    <s v="R1012"/>
    <n v="1988"/>
    <s v="21/Sep/1988"/>
    <x v="17"/>
    <n v="8567.25"/>
  </r>
  <r>
    <s v="Id1282"/>
    <n v="1975"/>
    <s v="Sep"/>
    <n v="26"/>
    <x v="1"/>
    <n v="8569.86"/>
    <s v="tier - 2"/>
    <s v="tier - 3"/>
    <s v="R1013"/>
    <s v="R1013"/>
    <n v="1975"/>
    <s v="26/Sep/1975"/>
    <x v="31"/>
    <n v="8569.86"/>
  </r>
  <r>
    <s v="Id1281"/>
    <n v="1982"/>
    <s v="Dec"/>
    <n v="6"/>
    <x v="2"/>
    <n v="8572.0400000000009"/>
    <s v="tier - 2"/>
    <s v="tier - 2"/>
    <s v="R1021"/>
    <s v="R1021"/>
    <n v="1982"/>
    <s v="6/Dec/1982"/>
    <x v="24"/>
    <n v="8572.0400000000009"/>
  </r>
  <r>
    <s v="Id1280"/>
    <n v="1987"/>
    <s v="Nov"/>
    <n v="11"/>
    <x v="2"/>
    <n v="8573.2999999999993"/>
    <s v="tier - 2"/>
    <s v="tier - 2"/>
    <s v="R1021"/>
    <s v="R1021"/>
    <n v="1987"/>
    <s v="11/Nov/1987"/>
    <x v="18"/>
    <n v="8573.2999999999993"/>
  </r>
  <r>
    <s v="Id1279"/>
    <n v="1983"/>
    <s v="Dec"/>
    <n v="30"/>
    <x v="5"/>
    <n v="8582.2999999999993"/>
    <s v="tier - 2"/>
    <s v="tier - 1"/>
    <s v="R1013"/>
    <s v="R1013"/>
    <n v="1983"/>
    <s v="30/Dec/1983"/>
    <x v="22"/>
    <n v="8582.2999999999993"/>
  </r>
  <r>
    <s v="Id1278"/>
    <n v="1983"/>
    <s v="Jul"/>
    <n v="25"/>
    <x v="5"/>
    <n v="8596.83"/>
    <s v="tier - 2"/>
    <s v="tier - 3"/>
    <s v="R1013"/>
    <s v="R1013"/>
    <n v="1983"/>
    <s v="25/Jul/1983"/>
    <x v="24"/>
    <n v="8596.83"/>
  </r>
  <r>
    <s v="Id1277"/>
    <n v="1973"/>
    <s v="Jul"/>
    <n v="11"/>
    <x v="0"/>
    <n v="8601.33"/>
    <s v="tier - 2"/>
    <s v="tier - 1"/>
    <s v="R1013"/>
    <s v="R1013"/>
    <n v="1973"/>
    <s v="11/Jul/1973"/>
    <x v="29"/>
    <n v="8601.33"/>
  </r>
  <r>
    <s v="Id1276"/>
    <n v="1977"/>
    <s v="Sep"/>
    <n v="24"/>
    <x v="3"/>
    <n v="8603.82"/>
    <s v="tier - 2"/>
    <s v="tier - 1"/>
    <s v="R1019"/>
    <s v="R1019"/>
    <n v="1977"/>
    <s v="24/Sep/1977"/>
    <x v="30"/>
    <n v="8603.82"/>
  </r>
  <r>
    <s v="Id1275"/>
    <n v="1977"/>
    <s v="Nov"/>
    <n v="12"/>
    <x v="3"/>
    <n v="8604.48"/>
    <s v="tier - 3"/>
    <s v="tier - 2"/>
    <s v="R1016"/>
    <s v="R1016"/>
    <n v="1977"/>
    <s v="12/Nov/1977"/>
    <x v="30"/>
    <n v="8604.48"/>
  </r>
  <r>
    <s v="Id1274"/>
    <n v="1977"/>
    <s v="Oct"/>
    <n v="15"/>
    <x v="2"/>
    <n v="8605.36"/>
    <s v="tier - 2"/>
    <s v="tier - 2"/>
    <s v="R1013"/>
    <s v="R1013"/>
    <n v="1977"/>
    <s v="15/Oct/1977"/>
    <x v="30"/>
    <n v="8605.36"/>
  </r>
  <r>
    <s v="Id1273"/>
    <n v="1979"/>
    <s v="Jul"/>
    <n v="17"/>
    <x v="2"/>
    <n v="8606.2199999999993"/>
    <s v="tier - 1"/>
    <s v="tier - 2"/>
    <s v="R1014"/>
    <s v="R1014"/>
    <n v="1979"/>
    <s v="17/Jul/1979"/>
    <x v="26"/>
    <n v="8606.2199999999993"/>
  </r>
  <r>
    <s v="Id1272"/>
    <n v="1977"/>
    <s v="Sep"/>
    <n v="2"/>
    <x v="2"/>
    <n v="8615.2999999999993"/>
    <s v="tier - 2"/>
    <s v="tier - 3"/>
    <s v="R1011"/>
    <s v="R1011"/>
    <n v="1977"/>
    <s v="2/Sep/1977"/>
    <x v="30"/>
    <n v="8615.2999999999993"/>
  </r>
  <r>
    <s v="Id1271"/>
    <n v="1975"/>
    <s v="Aug"/>
    <n v="3"/>
    <x v="1"/>
    <n v="8627.5400000000009"/>
    <s v="tier - 2"/>
    <s v="tier - 2"/>
    <s v="R1017"/>
    <s v="R1017"/>
    <n v="1975"/>
    <s v="3/Aug/1975"/>
    <x v="31"/>
    <n v="8627.5400000000009"/>
  </r>
  <r>
    <s v="Id1270"/>
    <n v="1965"/>
    <s v="Oct"/>
    <n v="21"/>
    <x v="0"/>
    <n v="8665.09"/>
    <s v="tier - 3"/>
    <s v="tier - 2"/>
    <s v="R1012"/>
    <s v="R1012"/>
    <n v="1965"/>
    <s v="21/Oct/1965"/>
    <x v="39"/>
    <n v="8665.09"/>
  </r>
  <r>
    <s v="Id1269"/>
    <n v="1969"/>
    <s v="Aug"/>
    <n v="10"/>
    <x v="0"/>
    <n v="8665.14"/>
    <s v="tier - 2"/>
    <s v="tier - 3"/>
    <s v="R1013"/>
    <s v="R1013"/>
    <n v="1969"/>
    <s v="10/Aug/1969"/>
    <x v="35"/>
    <n v="8665.14"/>
  </r>
  <r>
    <s v="Id1268"/>
    <n v="1974"/>
    <s v="Aug"/>
    <n v="16"/>
    <x v="0"/>
    <n v="8671.19"/>
    <s v="tier - 2"/>
    <s v="tier - 1"/>
    <s v="R1012"/>
    <s v="R1012"/>
    <n v="1974"/>
    <s v="16/Aug/1974"/>
    <x v="28"/>
    <n v="8671.19"/>
  </r>
  <r>
    <s v="Id1267"/>
    <n v="1973"/>
    <s v="Oct"/>
    <n v="11"/>
    <x v="0"/>
    <n v="8688.86"/>
    <s v="tier - 2"/>
    <s v="tier - 1"/>
    <s v="R1017"/>
    <s v="R1017"/>
    <n v="1973"/>
    <s v="11/Oct/1973"/>
    <x v="29"/>
    <n v="8688.86"/>
  </r>
  <r>
    <s v="Id1266"/>
    <n v="1980"/>
    <s v="Oct"/>
    <n v="28"/>
    <x v="3"/>
    <n v="8701.84"/>
    <s v="tier - 2"/>
    <s v="tier - 3"/>
    <s v="R1021"/>
    <s v="R1021"/>
    <n v="1980"/>
    <s v="28/Oct/1980"/>
    <x v="25"/>
    <n v="8701.84"/>
  </r>
  <r>
    <s v="Id1265"/>
    <n v="1973"/>
    <s v="Jun"/>
    <n v="25"/>
    <x v="1"/>
    <n v="8703.4599999999991"/>
    <s v="tier - 3"/>
    <s v="tier - 3"/>
    <s v="R1011"/>
    <s v="R1011"/>
    <n v="1973"/>
    <s v="25/Jun/1973"/>
    <x v="29"/>
    <n v="8703.4599999999991"/>
  </r>
  <r>
    <s v="Id1264"/>
    <n v="1976"/>
    <s v="Jun"/>
    <n v="17"/>
    <x v="3"/>
    <n v="8733.23"/>
    <s v="tier - 2"/>
    <s v="tier - 3"/>
    <s v="R1012"/>
    <s v="R1012"/>
    <n v="1976"/>
    <s v="17/Jun/1976"/>
    <x v="36"/>
    <n v="8733.23"/>
  </r>
  <r>
    <s v="Id1263"/>
    <n v="1999"/>
    <s v="Aug"/>
    <n v="23"/>
    <x v="0"/>
    <n v="8747.68"/>
    <s v="tier - 2"/>
    <s v="tier - 3"/>
    <s v="R1011"/>
    <s v="R1011"/>
    <n v="1999"/>
    <s v="23/Aug/1999"/>
    <x v="12"/>
    <n v="8747.68"/>
  </r>
  <r>
    <s v="Id1262"/>
    <n v="1969"/>
    <s v="Sep"/>
    <n v="9"/>
    <x v="0"/>
    <n v="8760.1200000000008"/>
    <s v="tier - 2"/>
    <s v="tier - 1"/>
    <s v="R1013"/>
    <s v="R1013"/>
    <n v="1969"/>
    <s v="9/Sep/1969"/>
    <x v="35"/>
    <n v="8760.1200000000008"/>
  </r>
  <r>
    <s v="Id1261"/>
    <n v="1974"/>
    <s v="Sep"/>
    <n v="6"/>
    <x v="1"/>
    <n v="8765.25"/>
    <s v="tier - 2"/>
    <s v="tier - 3"/>
    <s v="R1012"/>
    <s v="R1012"/>
    <n v="1974"/>
    <s v="6/Sep/1974"/>
    <x v="28"/>
    <n v="8765.25"/>
  </r>
  <r>
    <s v="Id1260"/>
    <n v="1971"/>
    <s v="Aug"/>
    <n v="23"/>
    <x v="0"/>
    <n v="8782.4699999999993"/>
    <s v="tier - 2"/>
    <s v="tier - 3"/>
    <s v="R1011"/>
    <s v="R1011"/>
    <n v="1971"/>
    <s v="23/Aug/1971"/>
    <x v="33"/>
    <n v="8782.4699999999993"/>
  </r>
  <r>
    <s v="Id1259"/>
    <n v="1971"/>
    <s v="Jun"/>
    <n v="18"/>
    <x v="0"/>
    <n v="8798.59"/>
    <s v="tier - 2"/>
    <s v="tier - 1"/>
    <s v="R1011"/>
    <s v="R1011"/>
    <n v="1971"/>
    <s v="18/Jun/1971"/>
    <x v="33"/>
    <n v="8798.59"/>
  </r>
  <r>
    <s v="Id1258"/>
    <n v="1965"/>
    <s v="Aug"/>
    <n v="29"/>
    <x v="0"/>
    <n v="8800.49"/>
    <s v="tier - 3"/>
    <s v="tier - 2"/>
    <s v="R1013"/>
    <s v="R1013"/>
    <n v="1965"/>
    <s v="29/Aug/1965"/>
    <x v="39"/>
    <n v="8800.49"/>
  </r>
  <r>
    <s v="Id1257"/>
    <n v="2001"/>
    <s v="Nov"/>
    <n v="7"/>
    <x v="0"/>
    <n v="8821.8799999999992"/>
    <s v="tier - 2"/>
    <s v="tier - 3"/>
    <s v="R1023"/>
    <s v="R1023"/>
    <n v="2001"/>
    <s v="7/Nov/2001"/>
    <x v="3"/>
    <n v="8821.8799999999992"/>
  </r>
  <r>
    <s v="Id1256"/>
    <n v="1976"/>
    <s v="Jun"/>
    <n v="14"/>
    <x v="3"/>
    <n v="8823.2800000000007"/>
    <s v="tier - 2"/>
    <s v="tier - 1"/>
    <s v="R1011"/>
    <s v="R1011"/>
    <n v="1976"/>
    <s v="14/Jun/1976"/>
    <x v="36"/>
    <n v="8823.2800000000007"/>
  </r>
  <r>
    <s v="Id1255"/>
    <n v="1976"/>
    <s v="Oct"/>
    <n v="19"/>
    <x v="1"/>
    <n v="8823.99"/>
    <s v="tier - 2"/>
    <s v="tier - 3"/>
    <s v="R1024"/>
    <s v="R1024"/>
    <n v="1976"/>
    <s v="19/Oct/1976"/>
    <x v="36"/>
    <n v="8823.99"/>
  </r>
  <r>
    <s v="Id1254"/>
    <n v="1988"/>
    <s v="Aug"/>
    <n v="22"/>
    <x v="2"/>
    <n v="8824.27"/>
    <s v="tier - 2"/>
    <s v="tier - 1"/>
    <s v="R1025"/>
    <s v="R1025"/>
    <n v="1988"/>
    <s v="22/Aug/1988"/>
    <x v="17"/>
    <n v="8824.27"/>
  </r>
  <r>
    <s v="Id1253"/>
    <n v="1976"/>
    <s v="Jul"/>
    <n v="14"/>
    <x v="3"/>
    <n v="8825.09"/>
    <s v="tier - 2"/>
    <s v="tier - 3"/>
    <s v="R1011"/>
    <s v="R1011"/>
    <n v="1976"/>
    <s v="14/Jul/1976"/>
    <x v="36"/>
    <n v="8825.09"/>
  </r>
  <r>
    <s v="Id1252"/>
    <n v="1972"/>
    <s v="Nov"/>
    <n v="14"/>
    <x v="0"/>
    <n v="8827.2099999999991"/>
    <s v="tier - 3"/>
    <s v="tier - 1"/>
    <s v="R1012"/>
    <s v="R1012"/>
    <n v="1972"/>
    <s v="14/Nov/1972"/>
    <x v="32"/>
    <n v="8827.2099999999991"/>
  </r>
  <r>
    <s v="Id1251"/>
    <n v="1972"/>
    <s v="Nov"/>
    <n v="22"/>
    <x v="0"/>
    <n v="8835.26"/>
    <s v="tier - 3"/>
    <s v="tier - 2"/>
    <s v="R1012"/>
    <s v="R1012"/>
    <n v="1972"/>
    <s v="22/Nov/1972"/>
    <x v="29"/>
    <n v="8835.26"/>
  </r>
  <r>
    <s v="Id1250"/>
    <n v="1974"/>
    <s v="Jun"/>
    <n v="18"/>
    <x v="1"/>
    <n v="8871.15"/>
    <s v="tier - 2"/>
    <s v="tier - 3"/>
    <s v="R1013"/>
    <s v="R1013"/>
    <n v="1974"/>
    <s v="18/Jun/1974"/>
    <x v="28"/>
    <n v="8871.15"/>
  </r>
  <r>
    <s v="Id1249"/>
    <n v="1973"/>
    <s v="Sep"/>
    <n v="9"/>
    <x v="0"/>
    <n v="8890.59"/>
    <s v="tier - 2"/>
    <s v="tier - 3"/>
    <s v="R1012"/>
    <s v="R1012"/>
    <n v="1973"/>
    <s v="9/Sep/1973"/>
    <x v="29"/>
    <n v="8890.59"/>
  </r>
  <r>
    <s v="Id1248"/>
    <n v="1978"/>
    <s v="Dec"/>
    <n v="16"/>
    <x v="2"/>
    <n v="8891.14"/>
    <s v="tier - 2"/>
    <s v="tier - 3"/>
    <s v="R1017"/>
    <s v="R1017"/>
    <n v="1978"/>
    <s v="16/Dec/1978"/>
    <x v="26"/>
    <n v="8891.14"/>
  </r>
  <r>
    <s v="Id1247"/>
    <n v="1997"/>
    <s v="Nov"/>
    <n v="28"/>
    <x v="0"/>
    <n v="8906.14"/>
    <s v="tier - 2"/>
    <s v="tier - 2"/>
    <s v="R1012"/>
    <s v="R1012"/>
    <n v="1997"/>
    <s v="28/Nov/1997"/>
    <x v="2"/>
    <n v="8906.14"/>
  </r>
  <r>
    <s v="Id1246"/>
    <n v="1967"/>
    <s v="Sep"/>
    <n v="6"/>
    <x v="0"/>
    <n v="8908.4699999999993"/>
    <s v="tier - 3"/>
    <s v="tier - 2"/>
    <s v="R1013"/>
    <s v="R1013"/>
    <n v="1967"/>
    <s v="6/Sep/1967"/>
    <x v="38"/>
    <n v="8908.4699999999993"/>
  </r>
  <r>
    <s v="Id1245"/>
    <n v="1975"/>
    <s v="Jul"/>
    <n v="7"/>
    <x v="1"/>
    <n v="8930.93"/>
    <s v="tier - 2"/>
    <s v="tier - 2"/>
    <s v="R1012"/>
    <s v="R1012"/>
    <n v="1975"/>
    <s v="7/Jul/1975"/>
    <x v="31"/>
    <n v="8930.93"/>
  </r>
  <r>
    <s v="Id1244"/>
    <n v="1972"/>
    <s v="Jun"/>
    <n v="6"/>
    <x v="0"/>
    <n v="8932.08"/>
    <s v="tier - 2"/>
    <s v="tier - 1"/>
    <s v="R1011"/>
    <s v="R1011"/>
    <n v="1972"/>
    <s v="6/Jun/1972"/>
    <x v="32"/>
    <n v="8932.08"/>
  </r>
  <r>
    <s v="Id1243"/>
    <n v="1976"/>
    <s v="Dec"/>
    <n v="25"/>
    <x v="2"/>
    <n v="8944.1200000000008"/>
    <s v="tier - 3"/>
    <s v="tier - 2"/>
    <s v="R1013"/>
    <s v="R1013"/>
    <n v="1976"/>
    <s v="25/Dec/1976"/>
    <x v="30"/>
    <n v="8944.1200000000008"/>
  </r>
  <r>
    <s v="Id1242"/>
    <n v="1992"/>
    <s v="Sep"/>
    <n v="27"/>
    <x v="0"/>
    <n v="8954.99"/>
    <s v="tier - 2"/>
    <s v="tier - 3"/>
    <s v="R1026"/>
    <s v="R1026"/>
    <n v="1992"/>
    <s v="27/Sep/1992"/>
    <x v="0"/>
    <n v="8954.99"/>
  </r>
  <r>
    <s v="Id1241"/>
    <n v="1974"/>
    <s v="Aug"/>
    <n v="17"/>
    <x v="1"/>
    <n v="8964.06"/>
    <s v="tier - 3"/>
    <s v="tier - 2"/>
    <s v="R1016"/>
    <s v="R1016"/>
    <n v="1974"/>
    <s v="17/Aug/1974"/>
    <x v="28"/>
    <n v="8964.06"/>
  </r>
  <r>
    <s v="Id1240"/>
    <n v="1983"/>
    <s v="Jul"/>
    <n v="15"/>
    <x v="5"/>
    <n v="8965.7999999999993"/>
    <s v="tier - 2"/>
    <s v="tier - 3"/>
    <s v="R1012"/>
    <s v="R1012"/>
    <n v="1983"/>
    <s v="15/Jul/1983"/>
    <x v="24"/>
    <n v="8965.7999999999993"/>
  </r>
  <r>
    <s v="Id1239"/>
    <n v="1974"/>
    <s v="Sep"/>
    <n v="8"/>
    <x v="3"/>
    <n v="8968.33"/>
    <s v="tier - 3"/>
    <s v="tier - 2"/>
    <s v="R1011"/>
    <s v="R1011"/>
    <n v="1974"/>
    <s v="8/Sep/1974"/>
    <x v="28"/>
    <n v="8968.33"/>
  </r>
  <r>
    <s v="Id1238"/>
    <n v="1974"/>
    <s v="Jul"/>
    <n v="21"/>
    <x v="3"/>
    <n v="8978.19"/>
    <s v="tier - 2"/>
    <s v="tier - 2"/>
    <s v="R1013"/>
    <s v="R1013"/>
    <n v="1974"/>
    <s v="21/Jul/1974"/>
    <x v="28"/>
    <n v="8978.19"/>
  </r>
  <r>
    <s v="Id1237"/>
    <n v="1973"/>
    <s v="Oct"/>
    <n v="11"/>
    <x v="0"/>
    <n v="8988.16"/>
    <s v="tier - 2"/>
    <s v="tier - 1"/>
    <s v="R1012"/>
    <s v="R1012"/>
    <n v="1973"/>
    <s v="11/Oct/1973"/>
    <x v="29"/>
    <n v="8988.16"/>
  </r>
  <r>
    <s v="Id1236"/>
    <n v="1979"/>
    <s v="Dec"/>
    <n v="16"/>
    <x v="3"/>
    <n v="8998.43"/>
    <s v="tier - 2"/>
    <s v="tier - 1"/>
    <s v="R1025"/>
    <s v="R1025"/>
    <n v="1979"/>
    <s v="16/Dec/1979"/>
    <x v="25"/>
    <n v="8998.43"/>
  </r>
  <r>
    <s v="Id1235"/>
    <n v="1993"/>
    <s v="Dec"/>
    <n v="1"/>
    <x v="0"/>
    <n v="9010.2000000000007"/>
    <s v="tier - 2"/>
    <s v="tier - 3"/>
    <s v="R1026"/>
    <s v="R1026"/>
    <n v="1993"/>
    <s v="1/Dec/1993"/>
    <x v="11"/>
    <n v="9010.2000000000007"/>
  </r>
  <r>
    <s v="Id1234"/>
    <n v="1972"/>
    <s v="Dec"/>
    <n v="7"/>
    <x v="1"/>
    <n v="9048.0300000000007"/>
    <s v="tier - 2"/>
    <s v="tier - 2"/>
    <s v="R1013"/>
    <s v="R1013"/>
    <n v="1972"/>
    <s v="7/Dec/1972"/>
    <x v="29"/>
    <n v="9048.0300000000007"/>
  </r>
  <r>
    <s v="Id1233"/>
    <n v="1972"/>
    <s v="Dec"/>
    <n v="2"/>
    <x v="1"/>
    <n v="9058.73"/>
    <s v="tier - 3"/>
    <s v="tier - 2"/>
    <s v="R1013"/>
    <s v="R1013"/>
    <n v="1972"/>
    <s v="2/Dec/1972"/>
    <x v="29"/>
    <n v="9058.73"/>
  </r>
  <r>
    <s v="Id1232"/>
    <n v="1977"/>
    <s v="Nov"/>
    <n v="4"/>
    <x v="3"/>
    <n v="9095.07"/>
    <s v="tier - 2"/>
    <s v="tier - 2"/>
    <s v="R1024"/>
    <s v="R1024"/>
    <n v="1977"/>
    <s v="4/Nov/1977"/>
    <x v="30"/>
    <n v="9095.07"/>
  </r>
  <r>
    <s v="Id1231"/>
    <n v="1965"/>
    <s v="Nov"/>
    <n v="9"/>
    <x v="0"/>
    <n v="9095.94"/>
    <s v="tier - 3"/>
    <s v="tier - 1"/>
    <s v="R1011"/>
    <s v="R1011"/>
    <n v="1965"/>
    <s v="9/Nov/1965"/>
    <x v="39"/>
    <n v="9095.94"/>
  </r>
  <r>
    <s v="Id1230"/>
    <n v="1977"/>
    <s v="Dec"/>
    <n v="2"/>
    <x v="2"/>
    <n v="9101.7999999999993"/>
    <s v="tier - 2"/>
    <s v="tier - 1"/>
    <s v="R1011"/>
    <s v="R1011"/>
    <n v="1977"/>
    <s v="2/Dec/1977"/>
    <x v="27"/>
    <n v="9101.7999999999993"/>
  </r>
  <r>
    <s v="Id1229"/>
    <n v="1970"/>
    <s v="Aug"/>
    <n v="12"/>
    <x v="0"/>
    <n v="9140.9500000000007"/>
    <s v="tier - 3"/>
    <s v="tier - 3"/>
    <s v="R1013"/>
    <s v="R1013"/>
    <n v="1970"/>
    <s v="12/Aug/1970"/>
    <x v="34"/>
    <n v="9140.9500000000007"/>
  </r>
  <r>
    <s v="Id1228"/>
    <n v="1970"/>
    <s v="Oct"/>
    <n v="18"/>
    <x v="0"/>
    <n v="9144.57"/>
    <s v="tier - 3"/>
    <s v="tier - 2"/>
    <s v="R1011"/>
    <s v="R1011"/>
    <n v="1970"/>
    <s v="18/Oct/1970"/>
    <x v="34"/>
    <n v="9144.57"/>
  </r>
  <r>
    <s v="Id1227"/>
    <n v="1982"/>
    <s v="Dec"/>
    <n v="8"/>
    <x v="2"/>
    <n v="9147.5"/>
    <s v="tier - 2"/>
    <s v="tier - 1"/>
    <s v="R1012"/>
    <s v="R1012"/>
    <n v="1982"/>
    <s v="8/Dec/1982"/>
    <x v="24"/>
    <n v="9147.5"/>
  </r>
  <r>
    <s v="Id1226"/>
    <n v="1990"/>
    <s v="Aug"/>
    <n v="23"/>
    <x v="2"/>
    <n v="9159.51"/>
    <s v="tier - 2"/>
    <s v="tier - 2"/>
    <s v="R1021"/>
    <s v="R1021"/>
    <n v="1990"/>
    <s v="23/Aug/1990"/>
    <x v="16"/>
    <n v="9159.51"/>
  </r>
  <r>
    <s v="Id1225"/>
    <n v="1970"/>
    <s v="Oct"/>
    <n v="24"/>
    <x v="0"/>
    <n v="9171.75"/>
    <s v="tier - 2"/>
    <s v="tier - 2"/>
    <s v="R1012"/>
    <s v="R1012"/>
    <n v="1970"/>
    <s v="24/Oct/1970"/>
    <x v="34"/>
    <n v="9171.75"/>
  </r>
  <r>
    <s v="Id1224"/>
    <n v="1971"/>
    <s v="Dec"/>
    <n v="29"/>
    <x v="0"/>
    <n v="9174.14"/>
    <s v="tier - 3"/>
    <s v="tier - 1"/>
    <s v="R1012"/>
    <s v="R1012"/>
    <n v="1971"/>
    <s v="29/Dec/1971"/>
    <x v="32"/>
    <n v="9174.14"/>
  </r>
  <r>
    <s v="Id1223"/>
    <n v="1973"/>
    <s v="Dec"/>
    <n v="25"/>
    <x v="1"/>
    <n v="9182.17"/>
    <s v="tier - 2"/>
    <s v="tier - 3"/>
    <s v="R1011"/>
    <s v="R1011"/>
    <n v="1973"/>
    <s v="25/Dec/1973"/>
    <x v="28"/>
    <n v="9182.17"/>
  </r>
  <r>
    <s v="Id1222"/>
    <n v="1976"/>
    <s v="Sep"/>
    <n v="10"/>
    <x v="3"/>
    <n v="9193.84"/>
    <s v="tier - 2"/>
    <s v="tier - 1"/>
    <s v="R1012"/>
    <s v="R1012"/>
    <n v="1976"/>
    <s v="10/Sep/1976"/>
    <x v="36"/>
    <n v="9193.84"/>
  </r>
  <r>
    <s v="Id1221"/>
    <n v="1986"/>
    <s v="Dec"/>
    <n v="25"/>
    <x v="2"/>
    <n v="9210.06"/>
    <s v="tier - 2"/>
    <s v="tier - 3"/>
    <s v="R1021"/>
    <s v="R1021"/>
    <n v="1986"/>
    <s v="25/Dec/1986"/>
    <x v="18"/>
    <n v="9210.06"/>
  </r>
  <r>
    <s v="Id1220"/>
    <n v="1981"/>
    <s v="Dec"/>
    <n v="5"/>
    <x v="5"/>
    <n v="9222.4"/>
    <s v="tier - 2"/>
    <s v="tier - 3"/>
    <s v="R1019"/>
    <s v="R1019"/>
    <n v="1981"/>
    <s v="5/Dec/1981"/>
    <x v="23"/>
    <n v="9222.4"/>
  </r>
  <r>
    <s v="Id1219"/>
    <n v="1975"/>
    <s v="Dec"/>
    <n v="6"/>
    <x v="3"/>
    <n v="9225.26"/>
    <s v="tier - 3"/>
    <s v="tier - 3"/>
    <s v="R1015"/>
    <s v="R1015"/>
    <n v="1975"/>
    <s v="6/Dec/1975"/>
    <x v="36"/>
    <n v="9225.26"/>
  </r>
  <r>
    <s v="Id1218"/>
    <n v="1980"/>
    <s v="Oct"/>
    <n v="5"/>
    <x v="3"/>
    <n v="9247.94"/>
    <s v="tier - 2"/>
    <s v="tier - 1"/>
    <s v="R1021"/>
    <s v="R1021"/>
    <n v="1980"/>
    <s v="5/Oct/1980"/>
    <x v="25"/>
    <n v="9247.94"/>
  </r>
  <r>
    <s v="Id1217"/>
    <n v="1974"/>
    <s v="Aug"/>
    <n v="21"/>
    <x v="1"/>
    <n v="9249.5"/>
    <s v="tier - 2"/>
    <s v="tier - 1"/>
    <s v="R1012"/>
    <s v="R1012"/>
    <n v="1974"/>
    <s v="21/Aug/1974"/>
    <x v="28"/>
    <n v="9249.5"/>
  </r>
  <r>
    <s v="Id1216"/>
    <n v="1971"/>
    <s v="Aug"/>
    <n v="6"/>
    <x v="0"/>
    <n v="9264.7999999999993"/>
    <s v="tier - 2"/>
    <s v="tier - 1"/>
    <s v="R1011"/>
    <s v="R1011"/>
    <n v="1971"/>
    <s v="6/Aug/1971"/>
    <x v="33"/>
    <n v="9264.7999999999993"/>
  </r>
  <r>
    <s v="Id1215"/>
    <n v="1973"/>
    <s v="Oct"/>
    <n v="27"/>
    <x v="1"/>
    <n v="9282.48"/>
    <s v="tier - 3"/>
    <s v="tier - 2"/>
    <s v="R1016"/>
    <s v="R1016"/>
    <n v="1973"/>
    <s v="27/Oct/1973"/>
    <x v="29"/>
    <n v="9282.48"/>
  </r>
  <r>
    <s v="Id1214"/>
    <n v="1971"/>
    <s v="Jul"/>
    <n v="2"/>
    <x v="0"/>
    <n v="9283.56"/>
    <s v="tier - 2"/>
    <s v="tier - 3"/>
    <s v="R1013"/>
    <s v="R1013"/>
    <n v="1971"/>
    <s v="2/Jul/1971"/>
    <x v="33"/>
    <n v="9283.56"/>
  </r>
  <r>
    <s v="Id1213"/>
    <n v="1969"/>
    <s v="Nov"/>
    <n v="26"/>
    <x v="0"/>
    <n v="9285.8700000000008"/>
    <s v="tier - 2"/>
    <s v="tier - 3"/>
    <s v="R1013"/>
    <s v="R1013"/>
    <n v="1969"/>
    <s v="26/Nov/1969"/>
    <x v="34"/>
    <n v="9285.8700000000008"/>
  </r>
  <r>
    <s v="Id1212"/>
    <n v="1973"/>
    <s v="Oct"/>
    <n v="16"/>
    <x v="1"/>
    <n v="9288.0300000000007"/>
    <s v="tier - 2"/>
    <s v="tier - 3"/>
    <s v="R1018"/>
    <s v="R1018"/>
    <n v="1973"/>
    <s v="16/Oct/1973"/>
    <x v="29"/>
    <n v="9288.0300000000007"/>
  </r>
  <r>
    <s v="Id1211"/>
    <n v="1973"/>
    <s v="Sep"/>
    <n v="18"/>
    <x v="1"/>
    <n v="9290.14"/>
    <s v="tier - 3"/>
    <s v="tier - 3"/>
    <s v="R1016"/>
    <s v="R1016"/>
    <n v="1973"/>
    <s v="18/Sep/1973"/>
    <x v="29"/>
    <n v="9290.14"/>
  </r>
  <r>
    <s v="Id1210"/>
    <n v="1976"/>
    <s v="Nov"/>
    <n v="3"/>
    <x v="2"/>
    <n v="9301.89"/>
    <s v="tier - 2"/>
    <s v="tier - 1"/>
    <s v="R1012"/>
    <s v="R1012"/>
    <n v="1976"/>
    <s v="3/Nov/1976"/>
    <x v="36"/>
    <n v="9301.89"/>
  </r>
  <r>
    <s v="Id1209"/>
    <n v="1973"/>
    <s v="Oct"/>
    <n v="16"/>
    <x v="3"/>
    <n v="9304.7000000000007"/>
    <s v="tier - 3"/>
    <s v="tier - 3"/>
    <s v="R1013"/>
    <s v="R1013"/>
    <n v="1973"/>
    <s v="16/Oct/1973"/>
    <x v="29"/>
    <n v="9304.7000000000007"/>
  </r>
  <r>
    <s v="Id1208"/>
    <n v="1963"/>
    <s v="Jun"/>
    <n v="8"/>
    <x v="0"/>
    <n v="9310.81"/>
    <s v="tier - 3"/>
    <s v="tier - 1"/>
    <s v="R1013"/>
    <s v="R1013"/>
    <n v="1963"/>
    <s v="8/Jun/1963"/>
    <x v="42"/>
    <n v="9310.81"/>
  </r>
  <r>
    <s v="Id1207"/>
    <n v="1977"/>
    <s v="Oct"/>
    <n v="12"/>
    <x v="3"/>
    <n v="9315.41"/>
    <s v="tier - 2"/>
    <s v="tier - 1"/>
    <s v="R1024"/>
    <s v="R1024"/>
    <n v="1977"/>
    <s v="12/Oct/1977"/>
    <x v="30"/>
    <n v="9315.41"/>
  </r>
  <r>
    <s v="Id1206"/>
    <n v="1988"/>
    <s v="Jul"/>
    <n v="9"/>
    <x v="2"/>
    <n v="9320.26"/>
    <s v="tier - 2"/>
    <s v="tier - 1"/>
    <s v="R1012"/>
    <s v="R1012"/>
    <n v="1988"/>
    <s v="9/Jul/1988"/>
    <x v="17"/>
    <n v="9320.26"/>
  </r>
  <r>
    <s v="Id1205"/>
    <n v="1996"/>
    <s v="Oct"/>
    <n v="12"/>
    <x v="0"/>
    <n v="9338.61"/>
    <s v="tier - 2"/>
    <s v="tier - 1"/>
    <s v="R1026"/>
    <s v="R1026"/>
    <n v="1996"/>
    <s v="12/Oct/1996"/>
    <x v="9"/>
    <n v="9338.61"/>
  </r>
  <r>
    <s v="Id1204"/>
    <n v="1988"/>
    <s v="Jul"/>
    <n v="1"/>
    <x v="2"/>
    <n v="9344.2000000000007"/>
    <s v="tier - 2"/>
    <s v="tier - 1"/>
    <s v="R1021"/>
    <s v="R1021"/>
    <n v="1988"/>
    <s v="1/Jul/1988"/>
    <x v="17"/>
    <n v="9344.2000000000007"/>
  </r>
  <r>
    <s v="Id1203"/>
    <n v="1971"/>
    <s v="Oct"/>
    <n v="8"/>
    <x v="0"/>
    <n v="9361.33"/>
    <s v="tier - 3"/>
    <s v="tier - 1"/>
    <s v="R1016"/>
    <s v="R1016"/>
    <n v="1971"/>
    <s v="8/Oct/1971"/>
    <x v="33"/>
    <n v="9361.33"/>
  </r>
  <r>
    <s v="Id1202"/>
    <n v="1969"/>
    <s v="Nov"/>
    <n v="24"/>
    <x v="0"/>
    <n v="9377.4500000000007"/>
    <s v="tier - 2"/>
    <s v="tier - 3"/>
    <s v="R1013"/>
    <s v="R1013"/>
    <n v="1969"/>
    <s v="24/Nov/1969"/>
    <x v="34"/>
    <n v="9377.4500000000007"/>
  </r>
  <r>
    <s v="Id1201"/>
    <n v="1971"/>
    <s v="Nov"/>
    <n v="26"/>
    <x v="1"/>
    <n v="9377.9"/>
    <s v="tier - 2"/>
    <s v="tier - 1"/>
    <s v="R1013"/>
    <s v="R1013"/>
    <n v="1971"/>
    <s v="26/Nov/1971"/>
    <x v="32"/>
    <n v="9377.9"/>
  </r>
  <r>
    <s v="Id1200"/>
    <n v="1975"/>
    <s v="Dec"/>
    <n v="2"/>
    <x v="1"/>
    <n v="9380.75"/>
    <s v="tier - 2"/>
    <s v="tier - 2"/>
    <s v="R1024"/>
    <s v="R1024"/>
    <n v="1975"/>
    <s v="2/Dec/1975"/>
    <x v="36"/>
    <n v="9380.75"/>
  </r>
  <r>
    <s v="Id1199"/>
    <n v="1971"/>
    <s v="Dec"/>
    <n v="29"/>
    <x v="1"/>
    <n v="9386.16"/>
    <s v="tier - 3"/>
    <s v="tier - 2"/>
    <s v="R1013"/>
    <s v="R1013"/>
    <n v="1971"/>
    <s v="29/Dec/1971"/>
    <x v="32"/>
    <n v="9386.16"/>
  </r>
  <r>
    <s v="Id1198"/>
    <n v="1971"/>
    <s v="Oct"/>
    <n v="20"/>
    <x v="1"/>
    <n v="9391.35"/>
    <s v="tier - 3"/>
    <s v="tier - 3"/>
    <s v="R1011"/>
    <s v="R1011"/>
    <n v="1971"/>
    <s v="20/Oct/1971"/>
    <x v="33"/>
    <n v="9391.35"/>
  </r>
  <r>
    <s v="Id1197"/>
    <n v="1976"/>
    <s v="Oct"/>
    <n v="17"/>
    <x v="3"/>
    <n v="9411.01"/>
    <s v="tier - 2"/>
    <s v="tier - 3"/>
    <s v="R1024"/>
    <s v="R1024"/>
    <n v="1976"/>
    <s v="17/Oct/1976"/>
    <x v="36"/>
    <n v="9411.01"/>
  </r>
  <r>
    <s v="Id1196"/>
    <n v="1976"/>
    <s v="Oct"/>
    <n v="30"/>
    <x v="2"/>
    <n v="9414.92"/>
    <s v="tier - 2"/>
    <s v="tier - 2"/>
    <s v="R1011"/>
    <s v="R1011"/>
    <n v="1976"/>
    <s v="30/Oct/1976"/>
    <x v="36"/>
    <n v="9414.92"/>
  </r>
  <r>
    <s v="Id1195"/>
    <n v="1976"/>
    <s v="Nov"/>
    <n v="3"/>
    <x v="3"/>
    <n v="9432.93"/>
    <s v="tier - 2"/>
    <s v="tier - 1"/>
    <s v="R1024"/>
    <s v="R1024"/>
    <n v="1976"/>
    <s v="3/Nov/1976"/>
    <x v="36"/>
    <n v="9432.93"/>
  </r>
  <r>
    <s v="Id1194"/>
    <n v="1974"/>
    <s v="Nov"/>
    <n v="27"/>
    <x v="1"/>
    <n v="9447.25"/>
    <s v="tier - 2"/>
    <s v="tier - 1"/>
    <s v="R1024"/>
    <s v="R1024"/>
    <n v="1974"/>
    <s v="27/Nov/1974"/>
    <x v="31"/>
    <n v="9447.25"/>
  </r>
  <r>
    <s v="Id1193"/>
    <n v="1974"/>
    <s v="Jun"/>
    <n v="8"/>
    <x v="1"/>
    <n v="9447.3799999999992"/>
    <s v="tier - 2"/>
    <s v="tier - 3"/>
    <s v="R1024"/>
    <s v="R1024"/>
    <n v="1974"/>
    <s v="8/Jun/1974"/>
    <x v="28"/>
    <n v="9447.3799999999992"/>
  </r>
  <r>
    <s v="Id1192"/>
    <n v="1987"/>
    <s v="Nov"/>
    <n v="14"/>
    <x v="2"/>
    <n v="9448.42"/>
    <s v="tier - 2"/>
    <s v="tier - 3"/>
    <s v="R1021"/>
    <s v="R1021"/>
    <n v="1987"/>
    <s v="14/Nov/1987"/>
    <x v="18"/>
    <n v="9448.42"/>
  </r>
  <r>
    <s v="Id1191"/>
    <n v="1979"/>
    <s v="Jul"/>
    <n v="17"/>
    <x v="3"/>
    <n v="9453.92"/>
    <s v="tier - 2"/>
    <s v="tier - 2"/>
    <s v="R1021"/>
    <s v="R1021"/>
    <n v="1979"/>
    <s v="17/Jul/1979"/>
    <x v="26"/>
    <n v="9453.92"/>
  </r>
  <r>
    <s v="Id1190"/>
    <n v="1969"/>
    <s v="Jun"/>
    <n v="4"/>
    <x v="0"/>
    <n v="9487.64"/>
    <s v="tier - 2"/>
    <s v="tier - 2"/>
    <s v="R1013"/>
    <s v="R1013"/>
    <n v="1969"/>
    <s v="4/Jun/1969"/>
    <x v="35"/>
    <n v="9487.64"/>
  </r>
  <r>
    <s v="Id1189"/>
    <n v="1976"/>
    <s v="Nov"/>
    <n v="28"/>
    <x v="2"/>
    <n v="9500.57"/>
    <s v="tier - 2"/>
    <s v="tier - 3"/>
    <s v="R1017"/>
    <s v="R1017"/>
    <n v="1976"/>
    <s v="28/Nov/1976"/>
    <x v="30"/>
    <n v="9500.57"/>
  </r>
  <r>
    <s v="Id1188"/>
    <n v="1969"/>
    <s v="Aug"/>
    <n v="24"/>
    <x v="0"/>
    <n v="9504.31"/>
    <s v="tier - 3"/>
    <s v="tier - 2"/>
    <s v="R1013"/>
    <s v="R1013"/>
    <n v="1969"/>
    <s v="24/Aug/1969"/>
    <x v="35"/>
    <n v="9504.31"/>
  </r>
  <r>
    <s v="Id1187"/>
    <n v="1992"/>
    <s v="Aug"/>
    <n v="22"/>
    <x v="0"/>
    <n v="9507.68"/>
    <s v="tier - 2"/>
    <s v="tier - 1"/>
    <s v="R1012"/>
    <s v="R1012"/>
    <n v="1992"/>
    <s v="22/Aug/1992"/>
    <x v="0"/>
    <n v="9507.68"/>
  </r>
  <r>
    <s v="Id1186"/>
    <n v="1971"/>
    <s v="Nov"/>
    <n v="29"/>
    <x v="0"/>
    <n v="9528.9"/>
    <s v="tier - 2"/>
    <s v="tier - 2"/>
    <s v="R1011"/>
    <s v="R1011"/>
    <n v="1971"/>
    <s v="29/Nov/1971"/>
    <x v="32"/>
    <n v="9528.9"/>
  </r>
  <r>
    <s v="Id1185"/>
    <n v="1973"/>
    <s v="Dec"/>
    <n v="21"/>
    <x v="0"/>
    <n v="9538.65"/>
    <s v="tier - 2"/>
    <s v="tier - 3"/>
    <s v="R1021"/>
    <s v="R1021"/>
    <n v="1973"/>
    <s v="21/Dec/1973"/>
    <x v="28"/>
    <n v="9538.65"/>
  </r>
  <r>
    <s v="Id1184"/>
    <n v="1975"/>
    <s v="Jul"/>
    <n v="28"/>
    <x v="1"/>
    <n v="9540.17"/>
    <s v="tier - 2"/>
    <s v="tier - 2"/>
    <s v="R1024"/>
    <s v="R1024"/>
    <n v="1975"/>
    <s v="28/Jul/1975"/>
    <x v="31"/>
    <n v="9540.17"/>
  </r>
  <r>
    <s v="Id1183"/>
    <n v="1972"/>
    <s v="Sep"/>
    <n v="22"/>
    <x v="0"/>
    <n v="9541.7000000000007"/>
    <s v="tier - 2"/>
    <s v="tier - 1"/>
    <s v="R1024"/>
    <s v="R1024"/>
    <n v="1972"/>
    <s v="22/Sep/1972"/>
    <x v="32"/>
    <n v="9541.7000000000007"/>
  </r>
  <r>
    <s v="Id1182"/>
    <n v="1972"/>
    <s v="Sep"/>
    <n v="22"/>
    <x v="1"/>
    <n v="9549.57"/>
    <s v="tier - 2"/>
    <s v="tier - 1"/>
    <s v="R1013"/>
    <s v="R1013"/>
    <n v="1972"/>
    <s v="22/Sep/1972"/>
    <x v="32"/>
    <n v="9549.57"/>
  </r>
  <r>
    <s v="Id1181"/>
    <n v="1974"/>
    <s v="Aug"/>
    <n v="14"/>
    <x v="2"/>
    <n v="9563.0300000000007"/>
    <s v="tier - 3"/>
    <s v="tier - 1"/>
    <s v="R1011"/>
    <s v="R1011"/>
    <n v="1974"/>
    <s v="14/Aug/1974"/>
    <x v="28"/>
    <n v="9563.0300000000007"/>
  </r>
  <r>
    <s v="Id1180"/>
    <n v="1973"/>
    <s v="Dec"/>
    <n v="1"/>
    <x v="1"/>
    <n v="9566.99"/>
    <s v="tier - 2"/>
    <s v="tier - 1"/>
    <s v="R1012"/>
    <s v="R1012"/>
    <n v="1973"/>
    <s v="1/Dec/1973"/>
    <x v="28"/>
    <n v="9566.99"/>
  </r>
  <r>
    <s v="Id1179"/>
    <n v="1966"/>
    <s v="Dec"/>
    <n v="4"/>
    <x v="0"/>
    <n v="9582.5400000000009"/>
    <s v="tier - 3"/>
    <s v="tier - 2"/>
    <s v="R1013"/>
    <s v="R1013"/>
    <n v="1966"/>
    <s v="4/Dec/1966"/>
    <x v="38"/>
    <n v="9582.5400000000009"/>
  </r>
  <r>
    <s v="Id1178"/>
    <n v="1973"/>
    <s v="Nov"/>
    <n v="28"/>
    <x v="1"/>
    <n v="9583.89"/>
    <s v="tier - 2"/>
    <s v="tier - 3"/>
    <s v="R1012"/>
    <s v="R1012"/>
    <n v="1973"/>
    <s v="28/Nov/1973"/>
    <x v="28"/>
    <n v="9583.89"/>
  </r>
  <r>
    <s v="Id1177"/>
    <n v="1981"/>
    <s v="Oct"/>
    <n v="18"/>
    <x v="1"/>
    <n v="9584.0400000000009"/>
    <s v="tier - 2"/>
    <s v="tier - 1"/>
    <s v="R1021"/>
    <s v="R1021"/>
    <n v="1981"/>
    <s v="18/Oct/1981"/>
    <x v="20"/>
    <n v="9584.0400000000009"/>
  </r>
  <r>
    <s v="Id1176"/>
    <n v="1964"/>
    <s v="Dec"/>
    <n v="15"/>
    <x v="0"/>
    <n v="9597.6299999999992"/>
    <s v="tier - 3"/>
    <s v="tier - 3"/>
    <s v="R1013"/>
    <s v="R1013"/>
    <n v="1964"/>
    <s v="15/Dec/1964"/>
    <x v="39"/>
    <n v="9597.6299999999992"/>
  </r>
  <r>
    <s v="Id1175"/>
    <n v="1972"/>
    <s v="Dec"/>
    <n v="27"/>
    <x v="1"/>
    <n v="9617.66"/>
    <s v="tier - 3"/>
    <s v="tier - 3"/>
    <s v="R1016"/>
    <s v="R1016"/>
    <n v="1972"/>
    <s v="27/Dec/1972"/>
    <x v="29"/>
    <n v="9617.66"/>
  </r>
  <r>
    <s v="Id1174"/>
    <n v="1982"/>
    <s v="Aug"/>
    <n v="29"/>
    <x v="2"/>
    <n v="9619.18"/>
    <s v="tier - 2"/>
    <s v="tier - 1"/>
    <s v="R1025"/>
    <s v="R1025"/>
    <n v="1982"/>
    <s v="29/Aug/1982"/>
    <x v="23"/>
    <n v="9619.18"/>
  </r>
  <r>
    <s v="Id1173"/>
    <n v="1975"/>
    <s v="Oct"/>
    <n v="29"/>
    <x v="2"/>
    <n v="9620.33"/>
    <s v="tier - 3"/>
    <s v="tier - 3"/>
    <s v="R1012"/>
    <s v="R1012"/>
    <n v="1975"/>
    <s v="29/Oct/1975"/>
    <x v="31"/>
    <n v="9620.33"/>
  </r>
  <r>
    <s v="Id1172"/>
    <n v="1970"/>
    <s v="Dec"/>
    <n v="16"/>
    <x v="0"/>
    <n v="9625.92"/>
    <s v="tier - 2"/>
    <s v="tier - 3"/>
    <s v="R1011"/>
    <s v="R1011"/>
    <n v="1970"/>
    <s v="16/Dec/1970"/>
    <x v="33"/>
    <n v="9625.92"/>
  </r>
  <r>
    <s v="Id1171"/>
    <n v="1998"/>
    <s v="Jun"/>
    <n v="23"/>
    <x v="0"/>
    <n v="9628.7900000000009"/>
    <s v="tier - 2"/>
    <s v="tier - 2"/>
    <s v="R1026"/>
    <s v="R1026"/>
    <n v="1998"/>
    <s v="23/Jun/1998"/>
    <x v="2"/>
    <n v="9628.7900000000009"/>
  </r>
  <r>
    <s v="Id1170"/>
    <n v="1979"/>
    <s v="Dec"/>
    <n v="19"/>
    <x v="3"/>
    <n v="9630.2999999999993"/>
    <s v="tier - 2"/>
    <s v="tier - 2"/>
    <s v="R1021"/>
    <s v="R1021"/>
    <n v="1979"/>
    <s v="19/Dec/1979"/>
    <x v="25"/>
    <n v="9630.2999999999993"/>
  </r>
  <r>
    <s v="Id1169"/>
    <n v="1972"/>
    <s v="Oct"/>
    <n v="23"/>
    <x v="3"/>
    <n v="9630.4"/>
    <s v="tier - 2"/>
    <s v="tier - 2"/>
    <s v="R1011"/>
    <s v="R1011"/>
    <n v="1972"/>
    <s v="23/Oct/1972"/>
    <x v="32"/>
    <n v="9630.4"/>
  </r>
  <r>
    <s v="Id1168"/>
    <n v="1968"/>
    <s v="Jun"/>
    <n v="22"/>
    <x v="0"/>
    <n v="9630.91"/>
    <s v="tier - 3"/>
    <s v="tier - 2"/>
    <s v="R1013"/>
    <s v="R1013"/>
    <n v="1968"/>
    <s v="22/Jun/1968"/>
    <x v="37"/>
    <n v="9630.91"/>
  </r>
  <r>
    <s v="Id1167"/>
    <n v="1970"/>
    <s v="Sep"/>
    <n v="30"/>
    <x v="0"/>
    <n v="9634.5400000000009"/>
    <s v="tier - 2"/>
    <s v="tier - 2"/>
    <s v="R1011"/>
    <s v="R1011"/>
    <n v="1970"/>
    <s v="30/Sep/1970"/>
    <x v="34"/>
    <n v="9634.5400000000009"/>
  </r>
  <r>
    <s v="Id1166"/>
    <n v="1971"/>
    <s v="Jul"/>
    <n v="19"/>
    <x v="0"/>
    <n v="9644.25"/>
    <s v="tier - 2"/>
    <s v="tier - 1"/>
    <s v="R1012"/>
    <s v="R1012"/>
    <n v="1971"/>
    <s v="19/Jul/1971"/>
    <x v="33"/>
    <n v="9644.25"/>
  </r>
  <r>
    <s v="Id1165"/>
    <n v="1974"/>
    <s v="Jul"/>
    <n v="8"/>
    <x v="0"/>
    <n v="9653.81"/>
    <s v="tier - 2"/>
    <s v="tier - 2"/>
    <s v="R1011"/>
    <s v="R1011"/>
    <n v="1974"/>
    <s v="8/Jul/1974"/>
    <x v="28"/>
    <n v="9653.81"/>
  </r>
  <r>
    <s v="Id1164"/>
    <n v="1981"/>
    <s v="Aug"/>
    <n v="8"/>
    <x v="1"/>
    <n v="9664.34"/>
    <s v="tier - 2"/>
    <s v="tier - 3"/>
    <s v="R1011"/>
    <s v="R1011"/>
    <n v="1981"/>
    <s v="8/Aug/1981"/>
    <x v="20"/>
    <n v="9664.34"/>
  </r>
  <r>
    <s v="Id1163"/>
    <n v="1966"/>
    <s v="Sep"/>
    <n v="16"/>
    <x v="0"/>
    <n v="9684.2900000000009"/>
    <s v="tier - 3"/>
    <s v="tier - 2"/>
    <s v="R1013"/>
    <s v="R1013"/>
    <n v="1966"/>
    <s v="16/Sep/1966"/>
    <x v="40"/>
    <n v="9684.2900000000009"/>
  </r>
  <r>
    <s v="Id1162"/>
    <n v="1964"/>
    <s v="Nov"/>
    <n v="7"/>
    <x v="0"/>
    <n v="9698.42"/>
    <s v="tier - 3"/>
    <s v="tier - 3"/>
    <s v="R1013"/>
    <s v="R1013"/>
    <n v="1964"/>
    <s v="7/Nov/1964"/>
    <x v="43"/>
    <n v="9698.42"/>
  </r>
  <r>
    <s v="Id1161"/>
    <n v="1977"/>
    <s v="Sep"/>
    <n v="19"/>
    <x v="2"/>
    <n v="9704.67"/>
    <s v="tier - 2"/>
    <s v="tier - 3"/>
    <s v="R1024"/>
    <s v="R1024"/>
    <n v="1977"/>
    <s v="19/Sep/1977"/>
    <x v="30"/>
    <n v="9704.67"/>
  </r>
  <r>
    <s v="Id1160"/>
    <n v="1972"/>
    <s v="Jul"/>
    <n v="10"/>
    <x v="0"/>
    <n v="9710.7099999999991"/>
    <s v="tier - 2"/>
    <s v="tier - 1"/>
    <s v="R1021"/>
    <s v="R1021"/>
    <n v="1972"/>
    <s v="10/Jul/1972"/>
    <x v="32"/>
    <n v="9710.7099999999991"/>
  </r>
  <r>
    <s v="Id1159"/>
    <n v="1975"/>
    <s v="Jun"/>
    <n v="27"/>
    <x v="3"/>
    <n v="9715.84"/>
    <s v="tier - 2"/>
    <s v="tier - 1"/>
    <s v="R1024"/>
    <s v="R1024"/>
    <n v="1975"/>
    <s v="27/Jun/1975"/>
    <x v="31"/>
    <n v="9715.84"/>
  </r>
  <r>
    <s v="Id1158"/>
    <n v="1970"/>
    <s v="Sep"/>
    <n v="12"/>
    <x v="0"/>
    <n v="9722.77"/>
    <s v="tier - 3"/>
    <s v="tier - 1"/>
    <s v="R1016"/>
    <s v="R1016"/>
    <n v="1970"/>
    <s v="12/Sep/1970"/>
    <x v="34"/>
    <n v="9722.77"/>
  </r>
  <r>
    <s v="Id1157"/>
    <n v="1970"/>
    <s v="Aug"/>
    <n v="18"/>
    <x v="1"/>
    <n v="9724.5300000000007"/>
    <s v="tier - 3"/>
    <s v="tier - 1"/>
    <s v="R1011"/>
    <s v="R1011"/>
    <n v="1970"/>
    <s v="18/Aug/1970"/>
    <x v="34"/>
    <n v="9724.5300000000007"/>
  </r>
  <r>
    <s v="Id1156"/>
    <n v="1970"/>
    <s v="Jul"/>
    <n v="4"/>
    <x v="1"/>
    <n v="9748.91"/>
    <s v="tier - 2"/>
    <s v="tier - 1"/>
    <s v="R1013"/>
    <s v="R1013"/>
    <n v="1970"/>
    <s v="4/Jul/1970"/>
    <x v="34"/>
    <n v="9748.91"/>
  </r>
  <r>
    <s v="Id1155"/>
    <n v="2001"/>
    <s v="Jul"/>
    <n v="14"/>
    <x v="0"/>
    <n v="9753.49"/>
    <s v="tier - 2"/>
    <s v="tier - 2"/>
    <s v="R1012"/>
    <s v="R1012"/>
    <n v="2001"/>
    <s v="14/Jul/2001"/>
    <x v="3"/>
    <n v="9753.49"/>
  </r>
  <r>
    <s v="Id1154"/>
    <n v="1965"/>
    <s v="Sep"/>
    <n v="5"/>
    <x v="0"/>
    <n v="9764.08"/>
    <s v="tier - 3"/>
    <s v="tier - 1"/>
    <s v="R1012"/>
    <s v="R1012"/>
    <n v="1965"/>
    <s v="5/Sep/1965"/>
    <x v="39"/>
    <n v="9764.08"/>
  </r>
  <r>
    <s v="Id1153"/>
    <n v="1973"/>
    <s v="Jul"/>
    <n v="7"/>
    <x v="1"/>
    <n v="9778.35"/>
    <s v="tier - 2"/>
    <s v="tier - 2"/>
    <s v="R1024"/>
    <s v="R1024"/>
    <n v="1973"/>
    <s v="7/Jul/1973"/>
    <x v="29"/>
    <n v="9778.35"/>
  </r>
  <r>
    <s v="Id1152"/>
    <n v="1996"/>
    <s v="Aug"/>
    <n v="8"/>
    <x v="0"/>
    <n v="9787.32"/>
    <s v="tier - 2"/>
    <s v="tier - 3"/>
    <s v="R1023"/>
    <s v="R1023"/>
    <n v="1996"/>
    <s v="8/Aug/1996"/>
    <x v="9"/>
    <n v="9787.32"/>
  </r>
  <r>
    <s v="Id1151"/>
    <n v="1977"/>
    <s v="Jun"/>
    <n v="7"/>
    <x v="5"/>
    <n v="9788.8700000000008"/>
    <s v="tier - 3"/>
    <s v="tier - 2"/>
    <s v="R1013"/>
    <s v="R1013"/>
    <n v="1977"/>
    <s v="7/Jun/1977"/>
    <x v="30"/>
    <n v="9788.8700000000008"/>
  </r>
  <r>
    <s v="Id1150"/>
    <n v="1973"/>
    <s v="Sep"/>
    <n v="17"/>
    <x v="3"/>
    <n v="9800.89"/>
    <s v="tier - 2"/>
    <s v="tier - 1"/>
    <s v="R1013"/>
    <s v="R1013"/>
    <n v="1973"/>
    <s v="17/Sep/1973"/>
    <x v="29"/>
    <n v="9800.89"/>
  </r>
  <r>
    <s v="Id1149"/>
    <n v="1972"/>
    <s v="Jun"/>
    <n v="28"/>
    <x v="0"/>
    <n v="9819.25"/>
    <s v="tier - 2"/>
    <s v="tier - 2"/>
    <s v="R1021"/>
    <s v="R1021"/>
    <n v="1972"/>
    <s v="28/Jun/1972"/>
    <x v="32"/>
    <n v="9819.25"/>
  </r>
  <r>
    <s v="Id1148"/>
    <n v="1972"/>
    <s v="Sep"/>
    <n v="26"/>
    <x v="0"/>
    <n v="9836.2099999999991"/>
    <s v="tier - 2"/>
    <s v="tier - 3"/>
    <s v="R1021"/>
    <s v="R1021"/>
    <n v="1972"/>
    <s v="26/Sep/1972"/>
    <x v="32"/>
    <n v="9836.2099999999991"/>
  </r>
  <r>
    <s v="Id1147"/>
    <n v="1992"/>
    <s v="Aug"/>
    <n v="13"/>
    <x v="0"/>
    <n v="9844.4500000000007"/>
    <s v="tier - 2"/>
    <s v="tier - 1"/>
    <s v="R1012"/>
    <s v="R1012"/>
    <n v="1992"/>
    <s v="13/Aug/1992"/>
    <x v="0"/>
    <n v="9844.4500000000007"/>
  </r>
  <r>
    <s v="Id1146"/>
    <n v="1968"/>
    <s v="Nov"/>
    <n v="4"/>
    <x v="0"/>
    <n v="9850.43"/>
    <s v="tier - 3"/>
    <s v="tier - 3"/>
    <s v="R1011"/>
    <s v="R1011"/>
    <n v="1968"/>
    <s v="4/Nov/1968"/>
    <x v="37"/>
    <n v="9850.43"/>
  </r>
  <r>
    <s v="Id1145"/>
    <n v="1971"/>
    <s v="Oct"/>
    <n v="23"/>
    <x v="1"/>
    <n v="9855.1299999999992"/>
    <s v="tier - 2"/>
    <s v="tier - 3"/>
    <s v="R1013"/>
    <s v="R1013"/>
    <n v="1971"/>
    <s v="23/Oct/1971"/>
    <x v="33"/>
    <n v="9855.1299999999992"/>
  </r>
  <r>
    <s v="Id1144"/>
    <n v="1971"/>
    <s v="Jul"/>
    <n v="17"/>
    <x v="1"/>
    <n v="9861.0300000000007"/>
    <s v="tier - 2"/>
    <s v="tier - 2"/>
    <s v="R1011"/>
    <s v="R1011"/>
    <n v="1971"/>
    <s v="17/Jul/1971"/>
    <x v="33"/>
    <n v="9861.0300000000007"/>
  </r>
  <r>
    <s v="Id1143"/>
    <n v="1969"/>
    <s v="Oct"/>
    <n v="20"/>
    <x v="0"/>
    <n v="9863.4699999999993"/>
    <s v="tier - 3"/>
    <s v="tier - 3"/>
    <s v="R1012"/>
    <s v="R1012"/>
    <n v="1969"/>
    <s v="20/Oct/1969"/>
    <x v="35"/>
    <n v="9863.4699999999993"/>
  </r>
  <r>
    <s v="Id1142"/>
    <n v="1971"/>
    <s v="Nov"/>
    <n v="9"/>
    <x v="0"/>
    <n v="9866.2999999999993"/>
    <s v="tier - 2"/>
    <s v="tier - 3"/>
    <s v="R1024"/>
    <s v="R1024"/>
    <n v="1971"/>
    <s v="9/Nov/1971"/>
    <x v="33"/>
    <n v="9866.2999999999993"/>
  </r>
  <r>
    <s v="Id1141"/>
    <n v="1969"/>
    <s v="Aug"/>
    <n v="13"/>
    <x v="0"/>
    <n v="9869.81"/>
    <s v="tier - 3"/>
    <s v="tier - 3"/>
    <s v="R1012"/>
    <s v="R1012"/>
    <n v="1969"/>
    <s v="13/Aug/1969"/>
    <x v="35"/>
    <n v="9869.81"/>
  </r>
  <r>
    <s v="Id1140"/>
    <n v="1998"/>
    <s v="Jul"/>
    <n v="6"/>
    <x v="0"/>
    <n v="9870.59"/>
    <s v="tier - 2"/>
    <s v="tier - 2"/>
    <s v="R1023"/>
    <s v="R1023"/>
    <n v="1998"/>
    <s v="6/Jul/1998"/>
    <x v="2"/>
    <n v="9870.59"/>
  </r>
  <r>
    <s v="Id1139"/>
    <n v="1971"/>
    <s v="Dec"/>
    <n v="22"/>
    <x v="1"/>
    <n v="9872.7000000000007"/>
    <s v="tier - 2"/>
    <s v="tier - 2"/>
    <s v="R1011"/>
    <s v="R1011"/>
    <n v="1971"/>
    <s v="22/Dec/1971"/>
    <x v="32"/>
    <n v="9872.7000000000007"/>
  </r>
  <r>
    <s v="Id1138"/>
    <n v="1971"/>
    <s v="Jul"/>
    <n v="3"/>
    <x v="0"/>
    <n v="9875.68"/>
    <s v="tier - 2"/>
    <s v="tier - 3"/>
    <s v="R1024"/>
    <s v="R1024"/>
    <n v="1971"/>
    <s v="3/Jul/1971"/>
    <x v="33"/>
    <n v="9875.68"/>
  </r>
  <r>
    <s v="Id1137"/>
    <n v="1971"/>
    <s v="Oct"/>
    <n v="3"/>
    <x v="1"/>
    <n v="9877.61"/>
    <s v="tier - 2"/>
    <s v="tier - 1"/>
    <s v="R1013"/>
    <s v="R1013"/>
    <n v="1971"/>
    <s v="3/Oct/1971"/>
    <x v="33"/>
    <n v="9877.61"/>
  </r>
  <r>
    <s v="Id1136"/>
    <n v="1971"/>
    <s v="Nov"/>
    <n v="8"/>
    <x v="1"/>
    <n v="9880.07"/>
    <s v="tier - 2"/>
    <s v="tier - 3"/>
    <s v="R1011"/>
    <s v="R1011"/>
    <n v="1971"/>
    <s v="8/Nov/1971"/>
    <x v="33"/>
    <n v="9880.07"/>
  </r>
  <r>
    <s v="Id1135"/>
    <n v="1966"/>
    <s v="Nov"/>
    <n v="5"/>
    <x v="0"/>
    <n v="9890.23"/>
    <s v="tier - 3"/>
    <s v="tier - 3"/>
    <s v="R1013"/>
    <s v="R1013"/>
    <n v="1966"/>
    <s v="5/Nov/1966"/>
    <x v="40"/>
    <n v="9890.23"/>
  </r>
  <r>
    <s v="Id1134"/>
    <n v="1996"/>
    <s v="Jul"/>
    <n v="8"/>
    <x v="0"/>
    <n v="9894.69"/>
    <s v="tier - 2"/>
    <s v="tier - 3"/>
    <s v="R1012"/>
    <s v="R1012"/>
    <n v="1996"/>
    <s v="8/Jul/1996"/>
    <x v="9"/>
    <n v="9894.69"/>
  </r>
  <r>
    <s v="Id1133"/>
    <n v="1962"/>
    <s v="Aug"/>
    <n v="17"/>
    <x v="0"/>
    <n v="9907.83"/>
    <s v="tier - 3"/>
    <s v="tier - 2"/>
    <s v="R1013"/>
    <s v="R1013"/>
    <n v="1962"/>
    <s v="17/Aug/1962"/>
    <x v="41"/>
    <n v="9907.83"/>
  </r>
  <r>
    <s v="Id1132"/>
    <n v="1972"/>
    <s v="Sep"/>
    <n v="14"/>
    <x v="1"/>
    <n v="9910.36"/>
    <s v="tier - 2"/>
    <s v="tier - 3"/>
    <s v="R1012"/>
    <s v="R1012"/>
    <n v="1972"/>
    <s v="14/Sep/1972"/>
    <x v="32"/>
    <n v="9910.36"/>
  </r>
  <r>
    <s v="Id1131"/>
    <n v="1985"/>
    <s v="Aug"/>
    <n v="19"/>
    <x v="2"/>
    <n v="9930.64"/>
    <s v="tier - 2"/>
    <s v="tier - 3"/>
    <s v="R1025"/>
    <s v="R1025"/>
    <n v="1985"/>
    <s v="19/Aug/1985"/>
    <x v="21"/>
    <n v="9930.64"/>
  </r>
  <r>
    <s v="Id1130"/>
    <n v="1983"/>
    <s v="Dec"/>
    <n v="3"/>
    <x v="2"/>
    <n v="9931.9599999999991"/>
    <s v="tier - 2"/>
    <s v="tier - 2"/>
    <s v="R1012"/>
    <s v="R1012"/>
    <n v="1983"/>
    <s v="3/Dec/1983"/>
    <x v="22"/>
    <n v="9931.9599999999991"/>
  </r>
  <r>
    <s v="Id1129"/>
    <n v="1964"/>
    <s v="Sep"/>
    <n v="11"/>
    <x v="0"/>
    <n v="9933.44"/>
    <s v="tier - 3"/>
    <s v="tier - 3"/>
    <s v="R1013"/>
    <s v="R1013"/>
    <n v="1964"/>
    <s v="11/Sep/1964"/>
    <x v="43"/>
    <n v="9933.44"/>
  </r>
  <r>
    <s v="Id1128"/>
    <n v="1971"/>
    <s v="Dec"/>
    <n v="26"/>
    <x v="1"/>
    <n v="9957.7199999999993"/>
    <s v="tier - 2"/>
    <s v="tier - 3"/>
    <s v="R1018"/>
    <s v="R1018"/>
    <n v="1971"/>
    <s v="26/Dec/1971"/>
    <x v="32"/>
    <n v="9957.7199999999993"/>
  </r>
  <r>
    <s v="Id1127"/>
    <n v="1971"/>
    <s v="Oct"/>
    <n v="6"/>
    <x v="1"/>
    <n v="9964.06"/>
    <s v="tier - 2"/>
    <s v="tier - 2"/>
    <s v="R1019"/>
    <s v="R1019"/>
    <n v="1971"/>
    <s v="6/Oct/1971"/>
    <x v="33"/>
    <n v="9964.06"/>
  </r>
  <r>
    <s v="Id1126"/>
    <n v="1970"/>
    <s v="Aug"/>
    <n v="11"/>
    <x v="0"/>
    <n v="9991.0400000000009"/>
    <s v="tier - 2"/>
    <s v="tier - 3"/>
    <s v="R1012"/>
    <s v="R1012"/>
    <n v="1970"/>
    <s v="11/Aug/1970"/>
    <x v="34"/>
    <n v="9991.0400000000009"/>
  </r>
  <r>
    <s v="Id1125"/>
    <n v="1988"/>
    <s v="Jul"/>
    <n v="3"/>
    <x v="2"/>
    <n v="10011.44"/>
    <s v="tier - 3"/>
    <s v="tier - 3"/>
    <s v="R1026"/>
    <s v="R1026"/>
    <n v="1988"/>
    <s v="3/Jul/1988"/>
    <x v="17"/>
    <n v="10011.44"/>
  </r>
  <r>
    <s v="Id1124"/>
    <n v="1979"/>
    <s v="Dec"/>
    <n v="28"/>
    <x v="3"/>
    <n v="10027.15"/>
    <s v="tier - 3"/>
    <s v="tier - 1"/>
    <s v="R1021"/>
    <s v="R1021"/>
    <n v="1979"/>
    <s v="28/Dec/1979"/>
    <x v="25"/>
    <n v="10027.15"/>
  </r>
  <r>
    <s v="Id1123"/>
    <n v="1974"/>
    <s v="Aug"/>
    <n v="30"/>
    <x v="3"/>
    <n v="10043.25"/>
    <s v="tier - 3"/>
    <s v="tier - 2"/>
    <s v="R1024"/>
    <s v="R1024"/>
    <n v="1974"/>
    <s v="30/Aug/1974"/>
    <x v="28"/>
    <n v="10043.25"/>
  </r>
  <r>
    <s v="Id1122"/>
    <n v="1969"/>
    <s v="Aug"/>
    <n v="22"/>
    <x v="1"/>
    <n v="10065.41"/>
    <s v="tier - 3"/>
    <s v="tier - 2"/>
    <s v="R1011"/>
    <s v="R1011"/>
    <n v="1969"/>
    <s v="22/Aug/1969"/>
    <x v="35"/>
    <n v="10065.41"/>
  </r>
  <r>
    <s v="Id1121"/>
    <n v="1969"/>
    <s v="Oct"/>
    <n v="27"/>
    <x v="0"/>
    <n v="10072.06"/>
    <s v="tier - 3"/>
    <s v="tier - 1"/>
    <s v="R1017"/>
    <s v="R1017"/>
    <n v="1969"/>
    <s v="27/Oct/1969"/>
    <x v="35"/>
    <n v="10072.06"/>
  </r>
  <r>
    <s v="Id1120"/>
    <n v="1969"/>
    <s v="Jul"/>
    <n v="3"/>
    <x v="1"/>
    <n v="10085.85"/>
    <s v="tier - 3"/>
    <s v="tier - 3"/>
    <s v="R1011"/>
    <s v="R1011"/>
    <n v="1969"/>
    <s v="3/Jul/1969"/>
    <x v="35"/>
    <n v="10085.85"/>
  </r>
  <r>
    <s v="Id1119"/>
    <n v="1976"/>
    <s v="Dec"/>
    <n v="19"/>
    <x v="5"/>
    <n v="10096.969999999999"/>
    <s v="tier - 3"/>
    <s v="tier - 2"/>
    <s v="R1011"/>
    <s v="R1011"/>
    <n v="1976"/>
    <s v="19/Dec/1976"/>
    <x v="30"/>
    <n v="10096.969999999999"/>
  </r>
  <r>
    <s v="Id1118"/>
    <n v="1972"/>
    <s v="Oct"/>
    <n v="19"/>
    <x v="1"/>
    <n v="10106.129999999999"/>
    <s v="tier - 3"/>
    <s v="tier - 1"/>
    <s v="R1024"/>
    <s v="R1024"/>
    <n v="1972"/>
    <s v="19/Oct/1972"/>
    <x v="32"/>
    <n v="10106.129999999999"/>
  </r>
  <r>
    <s v="Id1117"/>
    <n v="1972"/>
    <s v="Aug"/>
    <n v="8"/>
    <x v="3"/>
    <n v="10107.219999999999"/>
    <s v="tier - 3"/>
    <s v="tier - 1"/>
    <s v="R1013"/>
    <s v="R1013"/>
    <n v="1972"/>
    <s v="8/Aug/1972"/>
    <x v="32"/>
    <n v="10107.219999999999"/>
  </r>
  <r>
    <s v="Id1116"/>
    <n v="1975"/>
    <s v="Jul"/>
    <n v="2"/>
    <x v="2"/>
    <n v="10115.01"/>
    <s v="tier - 3"/>
    <s v="tier - 3"/>
    <s v="R1012"/>
    <s v="R1012"/>
    <n v="1975"/>
    <s v="2/Jul/1975"/>
    <x v="31"/>
    <n v="10115.01"/>
  </r>
  <r>
    <s v="Id1115"/>
    <n v="1972"/>
    <s v="Nov"/>
    <n v="16"/>
    <x v="3"/>
    <n v="10118.42"/>
    <s v="tier - 3"/>
    <s v="tier - 3"/>
    <s v="R1011"/>
    <s v="R1011"/>
    <n v="1972"/>
    <s v="16/Nov/1972"/>
    <x v="32"/>
    <n v="10118.42"/>
  </r>
  <r>
    <s v="Id1114"/>
    <n v="1997"/>
    <s v="Sep"/>
    <n v="5"/>
    <x v="0"/>
    <n v="10139.84"/>
    <s v="tier - 3"/>
    <s v="tier - 2"/>
    <s v="R1012"/>
    <s v="R1012"/>
    <n v="1997"/>
    <s v="5/Sep/1997"/>
    <x v="6"/>
    <n v="10139.84"/>
  </r>
  <r>
    <s v="Id1113"/>
    <n v="1974"/>
    <s v="Dec"/>
    <n v="30"/>
    <x v="2"/>
    <n v="10141.14"/>
    <s v="tier - 3"/>
    <s v="tier - 1"/>
    <s v="R1016"/>
    <s v="R1016"/>
    <n v="1974"/>
    <s v="30/Dec/1974"/>
    <x v="31"/>
    <n v="10141.14"/>
  </r>
  <r>
    <s v="Id1112"/>
    <n v="1981"/>
    <s v="Jun"/>
    <n v="12"/>
    <x v="1"/>
    <n v="10146.129999999999"/>
    <s v="tier - 3"/>
    <s v="tier - 1"/>
    <s v="R1025"/>
    <s v="R1025"/>
    <n v="1981"/>
    <s v="12/Jun/1981"/>
    <x v="20"/>
    <n v="10146.129999999999"/>
  </r>
  <r>
    <s v="Id1111"/>
    <n v="1973"/>
    <s v="Oct"/>
    <n v="13"/>
    <x v="3"/>
    <n v="10156.780000000001"/>
    <s v="tier - 3"/>
    <s v="tier - 2"/>
    <s v="R1012"/>
    <s v="R1012"/>
    <n v="1973"/>
    <s v="13/Oct/1973"/>
    <x v="29"/>
    <n v="10156.780000000001"/>
  </r>
  <r>
    <s v="Id1110"/>
    <n v="1972"/>
    <s v="Jul"/>
    <n v="10"/>
    <x v="0"/>
    <n v="10160.870000000001"/>
    <s v="tier - 3"/>
    <s v="tier - 3"/>
    <s v="R1025"/>
    <s v="R1025"/>
    <n v="1972"/>
    <s v="10/Jul/1972"/>
    <x v="32"/>
    <n v="10160.870000000001"/>
  </r>
  <r>
    <s v="Id1109"/>
    <n v="1985"/>
    <s v="Oct"/>
    <n v="16"/>
    <x v="2"/>
    <n v="10191.82"/>
    <s v="tier - 3"/>
    <s v="tier - 2"/>
    <s v="R1026"/>
    <s v="R1026"/>
    <n v="1985"/>
    <s v="16/Oct/1985"/>
    <x v="21"/>
    <n v="10191.82"/>
  </r>
  <r>
    <s v="Id1108"/>
    <n v="1970"/>
    <s v="Dec"/>
    <n v="24"/>
    <x v="0"/>
    <n v="10197.77"/>
    <s v="tier - 3"/>
    <s v="tier - 1"/>
    <s v="R1024"/>
    <s v="R1024"/>
    <n v="1970"/>
    <s v="24/Dec/1970"/>
    <x v="33"/>
    <n v="10197.77"/>
  </r>
  <r>
    <s v="Id1107"/>
    <n v="1967"/>
    <s v="Sep"/>
    <n v="26"/>
    <x v="0"/>
    <n v="10214.64"/>
    <s v="tier - 3"/>
    <s v="tier - 2"/>
    <s v="R1011"/>
    <s v="R1011"/>
    <n v="1967"/>
    <s v="26/Sep/1967"/>
    <x v="38"/>
    <n v="10214.64"/>
  </r>
  <r>
    <s v="Id1106"/>
    <n v="1967"/>
    <s v="Jun"/>
    <n v="28"/>
    <x v="0"/>
    <n v="10226.280000000001"/>
    <s v="tier - 3"/>
    <s v="tier - 3"/>
    <s v="R1013"/>
    <s v="R1013"/>
    <n v="1967"/>
    <s v="28/Jun/1967"/>
    <x v="38"/>
    <n v="10226.280000000001"/>
  </r>
  <r>
    <s v="Id1105"/>
    <n v="1968"/>
    <s v="Sep"/>
    <n v="23"/>
    <x v="0"/>
    <n v="10231.5"/>
    <s v="tier - 3"/>
    <s v="tier - 1"/>
    <s v="R1012"/>
    <s v="R1012"/>
    <n v="1968"/>
    <s v="23/Sep/1968"/>
    <x v="37"/>
    <n v="10231.5"/>
  </r>
  <r>
    <s v="Id1104"/>
    <n v="1975"/>
    <s v="Aug"/>
    <n v="15"/>
    <x v="1"/>
    <n v="10259.129999999999"/>
    <s v="tier - 3"/>
    <s v="tier - 2"/>
    <s v="R1011"/>
    <s v="R1011"/>
    <n v="1975"/>
    <s v="15/Aug/1975"/>
    <x v="31"/>
    <n v="10259.129999999999"/>
  </r>
  <r>
    <s v="Id1103"/>
    <n v="1973"/>
    <s v="Sep"/>
    <n v="5"/>
    <x v="2"/>
    <n v="10264.44"/>
    <s v="tier - 3"/>
    <s v="tier - 2"/>
    <s v="R1012"/>
    <s v="R1012"/>
    <n v="1973"/>
    <s v="5/Sep/1973"/>
    <x v="29"/>
    <n v="10264.44"/>
  </r>
  <r>
    <s v="Id1102"/>
    <n v="1973"/>
    <s v="Nov"/>
    <n v="27"/>
    <x v="2"/>
    <n v="10269.459999999999"/>
    <s v="tier - 3"/>
    <s v="tier - 3"/>
    <s v="R1012"/>
    <s v="R1012"/>
    <n v="1973"/>
    <s v="27/Nov/1973"/>
    <x v="28"/>
    <n v="10269.459999999999"/>
  </r>
  <r>
    <s v="Id1101"/>
    <n v="1970"/>
    <s v="Jun"/>
    <n v="21"/>
    <x v="0"/>
    <n v="10274.33"/>
    <s v="tier - 3"/>
    <s v="tier - 1"/>
    <s v="R1024"/>
    <s v="R1024"/>
    <n v="1970"/>
    <s v="21/Jun/1970"/>
    <x v="34"/>
    <n v="10274.33"/>
  </r>
  <r>
    <s v="Id1100"/>
    <n v="1988"/>
    <s v="Sep"/>
    <n v="14"/>
    <x v="2"/>
    <n v="10276.99"/>
    <s v="tier - 3"/>
    <s v="tier - 1"/>
    <s v="R1021"/>
    <s v="R1021"/>
    <n v="1988"/>
    <s v="14/Sep/1988"/>
    <x v="17"/>
    <n v="10276.99"/>
  </r>
  <r>
    <s v="Id1099"/>
    <n v="1963"/>
    <s v="Sep"/>
    <n v="24"/>
    <x v="0"/>
    <n v="10308.040000000001"/>
    <s v="tier - 3"/>
    <s v="tier - 1"/>
    <s v="R1013"/>
    <s v="R1013"/>
    <n v="1963"/>
    <s v="24/Sep/1963"/>
    <x v="42"/>
    <n v="10308.040000000001"/>
  </r>
  <r>
    <s v="Id1098"/>
    <n v="1962"/>
    <s v="Jul"/>
    <n v="12"/>
    <x v="0"/>
    <n v="10310.780000000001"/>
    <s v="tier - 3"/>
    <s v="tier - 3"/>
    <s v="R1012"/>
    <s v="R1012"/>
    <n v="1962"/>
    <s v="12/Jul/1962"/>
    <x v="41"/>
    <n v="10310.780000000001"/>
  </r>
  <r>
    <s v="Id1097"/>
    <n v="1991"/>
    <s v="Nov"/>
    <n v="17"/>
    <x v="2"/>
    <n v="10315.91"/>
    <s v="tier - 3"/>
    <s v="tier - 2"/>
    <s v="R1012"/>
    <s v="R1012"/>
    <n v="1991"/>
    <s v="17/Nov/1991"/>
    <x v="15"/>
    <n v="10315.91"/>
  </r>
  <r>
    <s v="Id1096"/>
    <n v="1991"/>
    <s v="Aug"/>
    <n v="21"/>
    <x v="2"/>
    <n v="10322.9"/>
    <s v="tier - 3"/>
    <s v="tier - 1"/>
    <s v="R1026"/>
    <s v="R1026"/>
    <n v="1991"/>
    <s v="21/Aug/1991"/>
    <x v="15"/>
    <n v="10322.9"/>
  </r>
  <r>
    <s v="Id1095"/>
    <n v="1970"/>
    <s v="Dec"/>
    <n v="1"/>
    <x v="3"/>
    <n v="10325.209999999999"/>
    <s v="tier - 3"/>
    <s v="tier - 3"/>
    <s v="R1011"/>
    <s v="R1011"/>
    <n v="1970"/>
    <s v="1/Dec/1970"/>
    <x v="33"/>
    <n v="10325.209999999999"/>
  </r>
  <r>
    <s v="Id1094"/>
    <n v="1982"/>
    <s v="Jul"/>
    <n v="21"/>
    <x v="2"/>
    <n v="10329.06"/>
    <s v="tier - 3"/>
    <s v="tier - 1"/>
    <s v="R1021"/>
    <s v="R1021"/>
    <n v="1982"/>
    <s v="21/Jul/1982"/>
    <x v="23"/>
    <n v="10329.06"/>
  </r>
  <r>
    <s v="Id1093"/>
    <n v="1968"/>
    <s v="Jul"/>
    <n v="19"/>
    <x v="0"/>
    <n v="10338.93"/>
    <s v="tier - 3"/>
    <s v="tier - 1"/>
    <s v="R1013"/>
    <s v="R1013"/>
    <n v="1968"/>
    <s v="19/Jul/1968"/>
    <x v="37"/>
    <n v="10338.93"/>
  </r>
  <r>
    <s v="Id1092"/>
    <n v="1973"/>
    <s v="Aug"/>
    <n v="8"/>
    <x v="0"/>
    <n v="10345.93"/>
    <s v="tier - 3"/>
    <s v="tier - 2"/>
    <s v="R1021"/>
    <s v="R1021"/>
    <n v="1973"/>
    <s v="8/Aug/1973"/>
    <x v="29"/>
    <n v="10345.93"/>
  </r>
  <r>
    <s v="Id1091"/>
    <n v="1974"/>
    <s v="Sep"/>
    <n v="29"/>
    <x v="0"/>
    <n v="10352.48"/>
    <s v="tier - 3"/>
    <s v="tier - 1"/>
    <s v="R1012"/>
    <s v="R1012"/>
    <n v="1974"/>
    <s v="29/Sep/1974"/>
    <x v="28"/>
    <n v="10352.48"/>
  </r>
  <r>
    <s v="Id1090"/>
    <n v="1969"/>
    <s v="Jun"/>
    <n v="17"/>
    <x v="0"/>
    <n v="10355.64"/>
    <s v="tier - 3"/>
    <s v="tier - 1"/>
    <s v="R1012"/>
    <s v="R1012"/>
    <n v="1969"/>
    <s v="17/Jun/1969"/>
    <x v="35"/>
    <n v="10355.64"/>
  </r>
  <r>
    <s v="Id1089"/>
    <n v="1971"/>
    <s v="Sep"/>
    <n v="6"/>
    <x v="0"/>
    <n v="10356.67"/>
    <s v="tier - 3"/>
    <s v="tier - 1"/>
    <s v="R1025"/>
    <s v="R1025"/>
    <n v="1971"/>
    <s v="6/Sep/1971"/>
    <x v="33"/>
    <n v="10356.67"/>
  </r>
  <r>
    <s v="Id1088"/>
    <n v="1973"/>
    <s v="Sep"/>
    <n v="29"/>
    <x v="3"/>
    <n v="10370.91"/>
    <s v="tier - 3"/>
    <s v="tier - 3"/>
    <s v="R1024"/>
    <s v="R1024"/>
    <n v="1973"/>
    <s v="29/Sep/1973"/>
    <x v="29"/>
    <n v="10370.91"/>
  </r>
  <r>
    <s v="Id1087"/>
    <n v="1973"/>
    <s v="Sep"/>
    <n v="19"/>
    <x v="2"/>
    <n v="10381.48"/>
    <s v="tier - 3"/>
    <s v="tier - 3"/>
    <s v="R1013"/>
    <s v="R1013"/>
    <n v="1973"/>
    <s v="19/Sep/1973"/>
    <x v="29"/>
    <n v="10381.48"/>
  </r>
  <r>
    <s v="Id1086"/>
    <n v="1969"/>
    <s v="Jul"/>
    <n v="7"/>
    <x v="0"/>
    <n v="10403.27"/>
    <s v="tier - 3"/>
    <s v="tier - 2"/>
    <s v="R1020"/>
    <s v="R1020"/>
    <n v="1969"/>
    <s v="7/Jul/1969"/>
    <x v="35"/>
    <n v="10403.27"/>
  </r>
  <r>
    <s v="Id1085"/>
    <n v="1975"/>
    <s v="Jun"/>
    <n v="5"/>
    <x v="4"/>
    <n v="10407.09"/>
    <s v="tier - 3"/>
    <s v="tier - 1"/>
    <s v="R1015"/>
    <s v="R1015"/>
    <n v="1975"/>
    <s v="5/Jun/1975"/>
    <x v="31"/>
    <n v="10407.09"/>
  </r>
  <r>
    <s v="Id1084"/>
    <n v="1980"/>
    <s v="Oct"/>
    <n v="24"/>
    <x v="3"/>
    <n v="10407.98"/>
    <s v="tier - 3"/>
    <s v="tier - 1"/>
    <s v="R1021"/>
    <s v="R1021"/>
    <n v="1980"/>
    <s v="24/Oct/1980"/>
    <x v="25"/>
    <n v="10407.98"/>
  </r>
  <r>
    <s v="Id1083"/>
    <n v="1973"/>
    <s v="Oct"/>
    <n v="11"/>
    <x v="0"/>
    <n v="10419.59"/>
    <s v="tier - 3"/>
    <s v="tier - 2"/>
    <s v="R1025"/>
    <s v="R1025"/>
    <n v="1973"/>
    <s v="11/Oct/1973"/>
    <x v="29"/>
    <n v="10419.59"/>
  </r>
  <r>
    <s v="Id1082"/>
    <n v="1979"/>
    <s v="Nov"/>
    <n v="25"/>
    <x v="3"/>
    <n v="10419.65"/>
    <s v="tier - 3"/>
    <s v="tier - 2"/>
    <s v="R1025"/>
    <s v="R1025"/>
    <n v="1979"/>
    <s v="25/Nov/1979"/>
    <x v="25"/>
    <n v="10419.65"/>
  </r>
  <r>
    <s v="Id1081"/>
    <n v="1968"/>
    <s v="Dec"/>
    <n v="27"/>
    <x v="0"/>
    <n v="10422.92"/>
    <s v="tier - 3"/>
    <s v="tier - 1"/>
    <s v="R1017"/>
    <s v="R1017"/>
    <n v="1968"/>
    <s v="27/Dec/1968"/>
    <x v="35"/>
    <n v="10422.92"/>
  </r>
  <r>
    <s v="Id1080"/>
    <n v="1968"/>
    <s v="Aug"/>
    <n v="23"/>
    <x v="0"/>
    <n v="10435.07"/>
    <s v="tier - 3"/>
    <s v="tier - 1"/>
    <s v="R1016"/>
    <s v="R1016"/>
    <n v="1968"/>
    <s v="23/Aug/1968"/>
    <x v="37"/>
    <n v="10435.07"/>
  </r>
  <r>
    <s v="Id1079"/>
    <n v="1968"/>
    <s v="Aug"/>
    <n v="29"/>
    <x v="1"/>
    <n v="10436.1"/>
    <s v="tier - 3"/>
    <s v="tier - 3"/>
    <s v="R1011"/>
    <s v="R1011"/>
    <n v="1968"/>
    <s v="29/Aug/1968"/>
    <x v="37"/>
    <n v="10436.1"/>
  </r>
  <r>
    <s v="Id1078"/>
    <n v="1968"/>
    <s v="Nov"/>
    <n v="8"/>
    <x v="1"/>
    <n v="10450.549999999999"/>
    <s v="tier - 3"/>
    <s v="tier - 1"/>
    <s v="R1011"/>
    <s v="R1011"/>
    <n v="1968"/>
    <s v="8/Nov/1968"/>
    <x v="37"/>
    <n v="10450.549999999999"/>
  </r>
  <r>
    <s v="Id1077"/>
    <n v="1964"/>
    <s v="Oct"/>
    <n v="14"/>
    <x v="0"/>
    <n v="10455.1"/>
    <s v="tier - 3"/>
    <s v="tier - 1"/>
    <s v="R1012"/>
    <s v="R1012"/>
    <n v="1964"/>
    <s v="14/Oct/1964"/>
    <x v="43"/>
    <n v="10455.1"/>
  </r>
  <r>
    <s v="Id1076"/>
    <n v="1976"/>
    <s v="Aug"/>
    <n v="3"/>
    <x v="3"/>
    <n v="10455.14"/>
    <s v="tier - 3"/>
    <s v="tier - 2"/>
    <s v="R1021"/>
    <s v="R1021"/>
    <n v="1976"/>
    <s v="3/Aug/1976"/>
    <x v="36"/>
    <n v="10455.14"/>
  </r>
  <r>
    <s v="Id1075"/>
    <n v="1964"/>
    <s v="Jul"/>
    <n v="27"/>
    <x v="0"/>
    <n v="10459.19"/>
    <s v="tier - 3"/>
    <s v="tier - 1"/>
    <s v="R1013"/>
    <s v="R1013"/>
    <n v="1964"/>
    <s v="27/Jul/1964"/>
    <x v="43"/>
    <n v="10459.19"/>
  </r>
  <r>
    <s v="Id1074"/>
    <n v="1969"/>
    <s v="Sep"/>
    <n v="22"/>
    <x v="1"/>
    <n v="10461.98"/>
    <s v="tier - 3"/>
    <s v="tier - 1"/>
    <s v="R1012"/>
    <s v="R1012"/>
    <n v="1969"/>
    <s v="22/Sep/1969"/>
    <x v="35"/>
    <n v="10461.98"/>
  </r>
  <r>
    <s v="Id1073"/>
    <n v="1987"/>
    <s v="Jun"/>
    <n v="28"/>
    <x v="2"/>
    <n v="10464.83"/>
    <s v="tier - 3"/>
    <s v="tier - 1"/>
    <s v="R1012"/>
    <s v="R1012"/>
    <n v="1987"/>
    <s v="28/Jun/1987"/>
    <x v="18"/>
    <n v="10464.83"/>
  </r>
  <r>
    <s v="Id1072"/>
    <n v="1978"/>
    <s v="Aug"/>
    <n v="21"/>
    <x v="3"/>
    <n v="10486.55"/>
    <s v="tier - 3"/>
    <s v="tier - 3"/>
    <s v="R1025"/>
    <s v="R1025"/>
    <n v="1978"/>
    <s v="21/Aug/1978"/>
    <x v="27"/>
    <n v="10486.55"/>
  </r>
  <r>
    <s v="Id1071"/>
    <n v="1972"/>
    <s v="Oct"/>
    <n v="19"/>
    <x v="3"/>
    <n v="10493.95"/>
    <s v="tier - 3"/>
    <s v="tier - 1"/>
    <s v="R1012"/>
    <s v="R1012"/>
    <n v="1972"/>
    <s v="19/Oct/1972"/>
    <x v="32"/>
    <n v="10493.95"/>
  </r>
  <r>
    <s v="Id1070"/>
    <n v="1977"/>
    <s v="Oct"/>
    <n v="25"/>
    <x v="3"/>
    <n v="10495.6"/>
    <s v="tier - 3"/>
    <s v="tier - 1"/>
    <s v="R1012"/>
    <s v="R1012"/>
    <n v="1977"/>
    <s v="25/Oct/1977"/>
    <x v="30"/>
    <n v="10495.6"/>
  </r>
  <r>
    <s v="Id1069"/>
    <n v="1971"/>
    <s v="Sep"/>
    <n v="26"/>
    <x v="0"/>
    <n v="10546.48"/>
    <s v="tier - 3"/>
    <s v="tier - 3"/>
    <s v="R1011"/>
    <s v="R1011"/>
    <n v="1971"/>
    <s v="26/Sep/1971"/>
    <x v="33"/>
    <n v="10546.48"/>
  </r>
  <r>
    <s v="Id1068"/>
    <n v="1971"/>
    <s v="Jun"/>
    <n v="29"/>
    <x v="2"/>
    <n v="10560.49"/>
    <s v="tier - 3"/>
    <s v="tier - 2"/>
    <s v="R1013"/>
    <s v="R1013"/>
    <n v="1971"/>
    <s v="29/Jun/1971"/>
    <x v="33"/>
    <n v="10560.49"/>
  </r>
  <r>
    <s v="Id1067"/>
    <n v="1969"/>
    <s v="Jul"/>
    <n v="17"/>
    <x v="0"/>
    <n v="10564.88"/>
    <s v="tier - 3"/>
    <s v="tier - 1"/>
    <s v="R1024"/>
    <s v="R1024"/>
    <n v="1969"/>
    <s v="17/Jul/1969"/>
    <x v="35"/>
    <n v="10564.88"/>
  </r>
  <r>
    <s v="Id1066"/>
    <n v="1966"/>
    <s v="Dec"/>
    <n v="11"/>
    <x v="0"/>
    <n v="10577.09"/>
    <s v="tier - 3"/>
    <s v="tier - 3"/>
    <s v="R1011"/>
    <s v="R1011"/>
    <n v="1966"/>
    <s v="11/Dec/1966"/>
    <x v="38"/>
    <n v="10577.09"/>
  </r>
  <r>
    <s v="Id1065"/>
    <n v="1969"/>
    <s v="Dec"/>
    <n v="25"/>
    <x v="1"/>
    <n v="10579.71"/>
    <s v="tier - 3"/>
    <s v="tier - 3"/>
    <s v="R1013"/>
    <s v="R1013"/>
    <n v="1969"/>
    <s v="25/Dec/1969"/>
    <x v="34"/>
    <n v="10579.71"/>
  </r>
  <r>
    <s v="Id1064"/>
    <n v="1966"/>
    <s v="Nov"/>
    <n v="3"/>
    <x v="0"/>
    <n v="10594.23"/>
    <s v="tier - 3"/>
    <s v="tier - 3"/>
    <s v="R1013"/>
    <s v="R1013"/>
    <n v="1966"/>
    <s v="3/Nov/1966"/>
    <x v="40"/>
    <n v="10594.23"/>
  </r>
  <r>
    <s v="Id1063"/>
    <n v="1967"/>
    <s v="Nov"/>
    <n v="29"/>
    <x v="0"/>
    <n v="10594.5"/>
    <s v="tier - 3"/>
    <s v="tier - 1"/>
    <s v="R1012"/>
    <s v="R1012"/>
    <n v="1967"/>
    <s v="29/Nov/1967"/>
    <x v="37"/>
    <n v="10594.5"/>
  </r>
  <r>
    <s v="Id1062"/>
    <n v="1972"/>
    <s v="Dec"/>
    <n v="14"/>
    <x v="2"/>
    <n v="10600.55"/>
    <s v="tier - 3"/>
    <s v="tier - 1"/>
    <s v="R1012"/>
    <s v="R1012"/>
    <n v="1972"/>
    <s v="14/Dec/1972"/>
    <x v="29"/>
    <n v="10600.55"/>
  </r>
  <r>
    <s v="Id1061"/>
    <n v="1966"/>
    <s v="Jul"/>
    <n v="20"/>
    <x v="0"/>
    <n v="10601.41"/>
    <s v="tier - 3"/>
    <s v="tier - 2"/>
    <s v="R1011"/>
    <s v="R1011"/>
    <n v="1966"/>
    <s v="20/Jul/1966"/>
    <x v="40"/>
    <n v="10601.41"/>
  </r>
  <r>
    <s v="Id1060"/>
    <n v="1967"/>
    <s v="Jun"/>
    <n v="23"/>
    <x v="0"/>
    <n v="10601.63"/>
    <s v="tier - 3"/>
    <s v="tier - 2"/>
    <s v="R1012"/>
    <s v="R1012"/>
    <n v="1967"/>
    <s v="23/Jun/1967"/>
    <x v="38"/>
    <n v="10601.63"/>
  </r>
  <r>
    <s v="Id1059"/>
    <n v="1966"/>
    <s v="Jul"/>
    <n v="2"/>
    <x v="0"/>
    <n v="10602.39"/>
    <s v="tier - 3"/>
    <s v="tier - 3"/>
    <s v="R1011"/>
    <s v="R1011"/>
    <n v="1966"/>
    <s v="2/Jul/1966"/>
    <x v="40"/>
    <n v="10602.39"/>
  </r>
  <r>
    <s v="Id1058"/>
    <n v="1965"/>
    <s v="Jun"/>
    <n v="27"/>
    <x v="0"/>
    <n v="10608.67"/>
    <s v="tier - 3"/>
    <s v="tier - 3"/>
    <s v="R1012"/>
    <s v="R1012"/>
    <n v="1965"/>
    <s v="27/Jun/1965"/>
    <x v="39"/>
    <n v="10608.67"/>
  </r>
  <r>
    <s v="Id1057"/>
    <n v="1992"/>
    <s v="Jul"/>
    <n v="23"/>
    <x v="0"/>
    <n v="10617.04"/>
    <s v="tier - 3"/>
    <s v="tier - 3"/>
    <s v="R1026"/>
    <s v="R1026"/>
    <n v="1992"/>
    <s v="23/Jul/1992"/>
    <x v="0"/>
    <n v="10617.04"/>
  </r>
  <r>
    <s v="Id1056"/>
    <n v="1990"/>
    <s v="Jul"/>
    <n v="6"/>
    <x v="2"/>
    <n v="10620.26"/>
    <s v="tier - 3"/>
    <s v="tier - 3"/>
    <s v="R1012"/>
    <s v="R1012"/>
    <n v="1990"/>
    <s v="6/Jul/1990"/>
    <x v="16"/>
    <n v="10620.26"/>
  </r>
  <r>
    <s v="Id1055"/>
    <n v="1964"/>
    <s v="Aug"/>
    <n v="8"/>
    <x v="0"/>
    <n v="10627.81"/>
    <s v="tier - 3"/>
    <s v="tier - 3"/>
    <s v="R1013"/>
    <s v="R1013"/>
    <n v="1964"/>
    <s v="8/Aug/1964"/>
    <x v="43"/>
    <n v="10627.81"/>
  </r>
  <r>
    <s v="Id1054"/>
    <n v="1976"/>
    <s v="Nov"/>
    <n v="22"/>
    <x v="3"/>
    <n v="10665.44"/>
    <s v="tier - 3"/>
    <s v="tier - 2"/>
    <s v="R1021"/>
    <s v="R1021"/>
    <n v="1976"/>
    <s v="22/Nov/1976"/>
    <x v="30"/>
    <n v="10665.44"/>
  </r>
  <r>
    <s v="Id1053"/>
    <n v="1962"/>
    <s v="Sep"/>
    <n v="7"/>
    <x v="0"/>
    <n v="10676.83"/>
    <s v="tier - 3"/>
    <s v="tier - 3"/>
    <s v="R1013"/>
    <s v="R1013"/>
    <n v="1962"/>
    <s v="7/Sep/1962"/>
    <x v="41"/>
    <n v="10676.83"/>
  </r>
  <r>
    <s v="Id1052"/>
    <n v="1977"/>
    <s v="Aug"/>
    <n v="2"/>
    <x v="3"/>
    <n v="10690.11"/>
    <s v="tier - 3"/>
    <s v="tier - 2"/>
    <s v="R1021"/>
    <s v="R1021"/>
    <n v="1977"/>
    <s v="2/Aug/1977"/>
    <x v="30"/>
    <n v="10690.11"/>
  </r>
  <r>
    <s v="Id1051"/>
    <n v="1976"/>
    <s v="Sep"/>
    <n v="30"/>
    <x v="3"/>
    <n v="10698.38"/>
    <s v="tier - 3"/>
    <s v="tier - 1"/>
    <s v="R1025"/>
    <s v="R1025"/>
    <n v="1976"/>
    <s v="30/Sep/1976"/>
    <x v="36"/>
    <n v="10698.38"/>
  </r>
  <r>
    <s v="Id1050"/>
    <n v="1972"/>
    <s v="Oct"/>
    <n v="24"/>
    <x v="2"/>
    <n v="10702.64"/>
    <s v="tier - 3"/>
    <s v="tier - 3"/>
    <s v="R1013"/>
    <s v="R1013"/>
    <n v="1972"/>
    <s v="24/Oct/1972"/>
    <x v="32"/>
    <n v="10702.64"/>
  </r>
  <r>
    <s v="Id1049"/>
    <n v="1967"/>
    <s v="Jul"/>
    <n v="30"/>
    <x v="0"/>
    <n v="10704.47"/>
    <s v="tier - 3"/>
    <s v="tier - 2"/>
    <s v="R1011"/>
    <s v="R1011"/>
    <n v="1967"/>
    <s v="30/Jul/1967"/>
    <x v="38"/>
    <n v="10704.47"/>
  </r>
  <r>
    <s v="Id1048"/>
    <n v="1967"/>
    <s v="Oct"/>
    <n v="5"/>
    <x v="0"/>
    <n v="10713.64"/>
    <s v="tier - 3"/>
    <s v="tier - 3"/>
    <s v="R1011"/>
    <s v="R1011"/>
    <n v="1967"/>
    <s v="5/Oct/1967"/>
    <x v="38"/>
    <n v="10713.64"/>
  </r>
  <r>
    <s v="Id1047"/>
    <n v="1992"/>
    <s v="Jun"/>
    <n v="25"/>
    <x v="0"/>
    <n v="10719.57"/>
    <s v="tier - 3"/>
    <s v="tier - 1"/>
    <s v="R1012"/>
    <s v="R1012"/>
    <n v="1992"/>
    <s v="25/Jun/1992"/>
    <x v="0"/>
    <n v="10719.57"/>
  </r>
  <r>
    <s v="Id1046"/>
    <n v="1974"/>
    <s v="Dec"/>
    <n v="9"/>
    <x v="4"/>
    <n v="10736.87"/>
    <s v="tier - 3"/>
    <s v="tier - 1"/>
    <s v="R1016"/>
    <s v="R1016"/>
    <n v="1974"/>
    <s v="9/Dec/1974"/>
    <x v="31"/>
    <n v="10736.87"/>
  </r>
  <r>
    <s v="Id1045"/>
    <n v="1986"/>
    <s v="Aug"/>
    <n v="29"/>
    <x v="2"/>
    <n v="10749.02"/>
    <s v="tier - 3"/>
    <s v="tier - 1"/>
    <s v="R1026"/>
    <s v="R1026"/>
    <n v="1986"/>
    <s v="29/Aug/1986"/>
    <x v="19"/>
    <n v="10749.02"/>
  </r>
  <r>
    <s v="Id1044"/>
    <n v="1989"/>
    <s v="Nov"/>
    <n v="25"/>
    <x v="2"/>
    <n v="10769.75"/>
    <s v="tier - 3"/>
    <s v="tier - 2"/>
    <s v="R1022"/>
    <s v="R1022"/>
    <n v="1989"/>
    <s v="25/Nov/1989"/>
    <x v="16"/>
    <n v="10769.75"/>
  </r>
  <r>
    <s v="Id1043"/>
    <n v="1967"/>
    <s v="Nov"/>
    <n v="11"/>
    <x v="1"/>
    <n v="10791.96"/>
    <s v="tier - 3"/>
    <s v="tier - 2"/>
    <s v="R1011"/>
    <s v="R1011"/>
    <n v="1967"/>
    <s v="11/Nov/1967"/>
    <x v="38"/>
    <n v="10791.96"/>
  </r>
  <r>
    <s v="Id1042"/>
    <n v="1999"/>
    <s v="Dec"/>
    <n v="24"/>
    <x v="0"/>
    <n v="10795.94"/>
    <s v="tier - 3"/>
    <s v="tier - 1"/>
    <s v="R1011"/>
    <s v="R1011"/>
    <n v="1999"/>
    <s v="24/Dec/1999"/>
    <x v="7"/>
    <n v="10795.94"/>
  </r>
  <r>
    <s v="Id1041"/>
    <n v="1967"/>
    <s v="Oct"/>
    <n v="23"/>
    <x v="0"/>
    <n v="10796.35"/>
    <s v="tier - 3"/>
    <s v="tier - 1"/>
    <s v="R1019"/>
    <s v="R1019"/>
    <n v="1967"/>
    <s v="23/Oct/1967"/>
    <x v="38"/>
    <n v="10796.35"/>
  </r>
  <r>
    <s v="Id1040"/>
    <n v="1970"/>
    <s v="Oct"/>
    <n v="28"/>
    <x v="1"/>
    <n v="10797.34"/>
    <s v="tier - 3"/>
    <s v="tier - 2"/>
    <s v="R1023"/>
    <s v="R1023"/>
    <n v="1970"/>
    <s v="28/Oct/1970"/>
    <x v="34"/>
    <n v="10797.34"/>
  </r>
  <r>
    <s v="Id1039"/>
    <n v="1970"/>
    <s v="Dec"/>
    <n v="18"/>
    <x v="3"/>
    <n v="10806.84"/>
    <s v="tier - 3"/>
    <s v="tier - 2"/>
    <s v="R1011"/>
    <s v="R1011"/>
    <n v="1970"/>
    <s v="18/Dec/1970"/>
    <x v="33"/>
    <n v="10806.84"/>
  </r>
  <r>
    <s v="Id1038"/>
    <n v="1967"/>
    <s v="Oct"/>
    <n v="2"/>
    <x v="1"/>
    <n v="10807.49"/>
    <s v="tier - 3"/>
    <s v="tier - 2"/>
    <s v="R1013"/>
    <s v="R1013"/>
    <n v="1967"/>
    <s v="2/Oct/1967"/>
    <x v="38"/>
    <n v="10807.49"/>
  </r>
  <r>
    <s v="Id1037"/>
    <n v="1968"/>
    <s v="Jul"/>
    <n v="28"/>
    <x v="1"/>
    <n v="10825.25"/>
    <s v="tier - 3"/>
    <s v="tier - 3"/>
    <s v="R1012"/>
    <s v="R1012"/>
    <n v="1968"/>
    <s v="28/Jul/1968"/>
    <x v="37"/>
    <n v="10825.25"/>
  </r>
  <r>
    <s v="Id1036"/>
    <n v="1971"/>
    <s v="Dec"/>
    <n v="20"/>
    <x v="3"/>
    <n v="10848.13"/>
    <s v="tier - 3"/>
    <s v="tier - 3"/>
    <s v="R1012"/>
    <s v="R1012"/>
    <n v="1971"/>
    <s v="20/Dec/1971"/>
    <x v="32"/>
    <n v="10848.13"/>
  </r>
  <r>
    <s v="Id1035"/>
    <n v="1994"/>
    <s v="Sep"/>
    <n v="6"/>
    <x v="0"/>
    <n v="10886.66"/>
    <s v="tier - 3"/>
    <s v="tier - 3"/>
    <s v="R1012"/>
    <s v="R1012"/>
    <n v="1994"/>
    <s v="6/Sep/1994"/>
    <x v="11"/>
    <n v="10886.66"/>
  </r>
  <r>
    <s v="Id1034"/>
    <n v="1968"/>
    <s v="Nov"/>
    <n v="13"/>
    <x v="0"/>
    <n v="10923.93"/>
    <s v="tier - 3"/>
    <s v="tier - 1"/>
    <s v="R1024"/>
    <s v="R1024"/>
    <n v="1968"/>
    <s v="13/Nov/1968"/>
    <x v="37"/>
    <n v="10923.93"/>
  </r>
  <r>
    <s v="Id1033"/>
    <n v="1968"/>
    <s v="Nov"/>
    <n v="12"/>
    <x v="1"/>
    <n v="10928.85"/>
    <s v="tier - 3"/>
    <s v="tier - 3"/>
    <s v="R1013"/>
    <s v="R1013"/>
    <n v="1968"/>
    <s v="12/Nov/1968"/>
    <x v="37"/>
    <n v="10928.85"/>
  </r>
  <r>
    <s v="Id1032"/>
    <n v="1969"/>
    <s v="Nov"/>
    <n v="10"/>
    <x v="1"/>
    <n v="10942.13"/>
    <s v="tier - 3"/>
    <s v="tier - 3"/>
    <s v="R1012"/>
    <s v="R1012"/>
    <n v="1969"/>
    <s v="10/Nov/1969"/>
    <x v="35"/>
    <n v="10942.13"/>
  </r>
  <r>
    <s v="Id1031"/>
    <n v="1965"/>
    <s v="Dec"/>
    <n v="4"/>
    <x v="0"/>
    <n v="10959.33"/>
    <s v="tier - 3"/>
    <s v="tier - 3"/>
    <s v="R1011"/>
    <s v="R1011"/>
    <n v="1965"/>
    <s v="4/Dec/1965"/>
    <x v="40"/>
    <n v="10959.33"/>
  </r>
  <r>
    <s v="Id1030"/>
    <n v="1969"/>
    <s v="Aug"/>
    <n v="14"/>
    <x v="1"/>
    <n v="10959.69"/>
    <s v="tier - 3"/>
    <s v="tier - 3"/>
    <s v="R1012"/>
    <s v="R1012"/>
    <n v="1969"/>
    <s v="14/Aug/1969"/>
    <x v="35"/>
    <n v="10959.69"/>
  </r>
  <r>
    <s v="Id1029"/>
    <n v="1965"/>
    <s v="Jun"/>
    <n v="19"/>
    <x v="0"/>
    <n v="10965.45"/>
    <s v="tier - 3"/>
    <s v="tier - 2"/>
    <s v="R1011"/>
    <s v="R1011"/>
    <n v="1965"/>
    <s v="19/Jun/1965"/>
    <x v="39"/>
    <n v="10965.45"/>
  </r>
  <r>
    <s v="Id1028"/>
    <n v="1966"/>
    <s v="Jul"/>
    <n v="9"/>
    <x v="0"/>
    <n v="10976.25"/>
    <s v="tier - 3"/>
    <s v="tier - 2"/>
    <s v="R1012"/>
    <s v="R1012"/>
    <n v="1966"/>
    <s v="9/Jul/1966"/>
    <x v="40"/>
    <n v="10976.25"/>
  </r>
  <r>
    <s v="Id1027"/>
    <n v="1973"/>
    <s v="Oct"/>
    <n v="21"/>
    <x v="4"/>
    <n v="10977.21"/>
    <s v="tier - 3"/>
    <s v="tier - 1"/>
    <s v="R1013"/>
    <s v="R1013"/>
    <n v="1973"/>
    <s v="21/Oct/1973"/>
    <x v="29"/>
    <n v="10977.21"/>
  </r>
  <r>
    <s v="Id1026"/>
    <n v="1965"/>
    <s v="Dec"/>
    <n v="18"/>
    <x v="0"/>
    <n v="10982.5"/>
    <s v="tier - 3"/>
    <s v="tier - 3"/>
    <s v="R1013"/>
    <s v="R1013"/>
    <n v="1965"/>
    <s v="18/Dec/1965"/>
    <x v="40"/>
    <n v="10982.5"/>
  </r>
  <r>
    <s v="Id1025"/>
    <n v="2000"/>
    <s v="Sep"/>
    <n v="17"/>
    <x v="0"/>
    <n v="10991.58"/>
    <s v="tier - 3"/>
    <s v="tier - 3"/>
    <s v="R1012"/>
    <s v="R1012"/>
    <n v="2000"/>
    <s v="17/Sep/2000"/>
    <x v="7"/>
    <n v="10991.58"/>
  </r>
  <r>
    <s v="Id1024"/>
    <n v="1968"/>
    <s v="Oct"/>
    <n v="24"/>
    <x v="3"/>
    <n v="11013.71"/>
    <s v="tier - 3"/>
    <s v="tier - 1"/>
    <s v="R1013"/>
    <s v="R1013"/>
    <n v="1968"/>
    <s v="24/Oct/1968"/>
    <x v="37"/>
    <n v="11013.71"/>
  </r>
  <r>
    <s v="Id1023"/>
    <n v="1974"/>
    <s v="Dec"/>
    <n v="15"/>
    <x v="4"/>
    <n v="11015.17"/>
    <s v="tier - 3"/>
    <s v="tier - 1"/>
    <s v="R1012"/>
    <s v="R1012"/>
    <n v="1974"/>
    <s v="15/Dec/1974"/>
    <x v="31"/>
    <n v="11015.17"/>
  </r>
  <r>
    <s v="Id1022"/>
    <n v="1991"/>
    <s v="Jun"/>
    <n v="26"/>
    <x v="2"/>
    <n v="11018.05"/>
    <s v="tier - 3"/>
    <s v="tier - 2"/>
    <s v="R1012"/>
    <s v="R1012"/>
    <n v="1991"/>
    <s v="26/Jun/1991"/>
    <x v="15"/>
    <n v="11018.05"/>
  </r>
  <r>
    <s v="Id1021"/>
    <n v="1996"/>
    <s v="Jul"/>
    <n v="21"/>
    <x v="0"/>
    <n v="11028.56"/>
    <s v="tier - 3"/>
    <s v="tier - 3"/>
    <s v="R1012"/>
    <s v="R1012"/>
    <n v="1996"/>
    <s v="21/Jul/1996"/>
    <x v="9"/>
    <n v="11028.56"/>
  </r>
  <r>
    <s v="Id1020"/>
    <n v="1974"/>
    <s v="Dec"/>
    <n v="10"/>
    <x v="4"/>
    <n v="11033.66"/>
    <s v="tier - 3"/>
    <s v="tier - 3"/>
    <s v="R1012"/>
    <s v="R1012"/>
    <n v="1974"/>
    <s v="10/Dec/1974"/>
    <x v="31"/>
    <n v="11033.66"/>
  </r>
  <r>
    <s v="Id1019"/>
    <n v="1989"/>
    <s v="Oct"/>
    <n v="25"/>
    <x v="2"/>
    <n v="11037.51"/>
    <s v="tier - 3"/>
    <s v="tier - 1"/>
    <s v="R1012"/>
    <s v="R1012"/>
    <n v="1989"/>
    <s v="25/Oct/1989"/>
    <x v="14"/>
    <n v="11037.51"/>
  </r>
  <r>
    <s v="Id1018"/>
    <n v="1974"/>
    <s v="Aug"/>
    <n v="30"/>
    <x v="0"/>
    <n v="11037.85"/>
    <s v="tier - 3"/>
    <s v="tier - 2"/>
    <s v="R1025"/>
    <s v="R1025"/>
    <n v="1974"/>
    <s v="30/Aug/1974"/>
    <x v="28"/>
    <n v="11037.85"/>
  </r>
  <r>
    <s v="Id1017"/>
    <n v="2001"/>
    <s v="Dec"/>
    <n v="17"/>
    <x v="0"/>
    <n v="11046.02"/>
    <s v="tier - 3"/>
    <s v="tier - 1"/>
    <s v="R1026"/>
    <s v="R1026"/>
    <n v="2001"/>
    <s v="17/Dec/2001"/>
    <x v="8"/>
    <n v="11046.02"/>
  </r>
  <r>
    <s v="Id1016"/>
    <n v="2000"/>
    <s v="Sep"/>
    <n v="18"/>
    <x v="0"/>
    <n v="11068.7"/>
    <s v="tier - 3"/>
    <s v="tier - 1"/>
    <s v="R1011"/>
    <s v="R1011"/>
    <n v="2000"/>
    <s v="18/Sep/2000"/>
    <x v="7"/>
    <n v="11068.7"/>
  </r>
  <r>
    <s v="Id1015"/>
    <n v="1971"/>
    <s v="Nov"/>
    <n v="9"/>
    <x v="0"/>
    <n v="11068.77"/>
    <s v="tier - 3"/>
    <s v="tier - 2"/>
    <s v="R1012"/>
    <s v="R1012"/>
    <n v="1971"/>
    <s v="9/Nov/1971"/>
    <x v="33"/>
    <n v="11068.77"/>
  </r>
  <r>
    <s v="Id1014"/>
    <n v="1966"/>
    <s v="Nov"/>
    <n v="7"/>
    <x v="0"/>
    <n v="11070.54"/>
    <s v="tier - 3"/>
    <s v="tier - 3"/>
    <s v="R1011"/>
    <s v="R1011"/>
    <n v="1966"/>
    <s v="7/Nov/1966"/>
    <x v="40"/>
    <n v="11070.54"/>
  </r>
  <r>
    <s v="Id1013"/>
    <n v="1966"/>
    <s v="Nov"/>
    <n v="20"/>
    <x v="0"/>
    <n v="11073.18"/>
    <s v="tier - 3"/>
    <s v="tier - 3"/>
    <s v="R1011"/>
    <s v="R1011"/>
    <n v="1966"/>
    <s v="20/Nov/1966"/>
    <x v="40"/>
    <n v="11073.18"/>
  </r>
  <r>
    <s v="Id1012"/>
    <n v="1967"/>
    <s v="Sep"/>
    <n v="4"/>
    <x v="0"/>
    <n v="11082.58"/>
    <s v="tier - 3"/>
    <s v="tier - 2"/>
    <s v="R1012"/>
    <s v="R1012"/>
    <n v="1967"/>
    <s v="4/Sep/1967"/>
    <x v="38"/>
    <n v="11082.58"/>
  </r>
  <r>
    <s v="Id1011"/>
    <n v="1972"/>
    <s v="Oct"/>
    <n v="7"/>
    <x v="2"/>
    <n v="11085.59"/>
    <s v="tier - 3"/>
    <s v="tier - 2"/>
    <s v="R1012"/>
    <s v="R1012"/>
    <n v="1972"/>
    <s v="7/Oct/1972"/>
    <x v="32"/>
    <n v="11085.59"/>
  </r>
  <r>
    <s v="Id1010"/>
    <n v="1966"/>
    <s v="Sep"/>
    <n v="9"/>
    <x v="0"/>
    <n v="11090.72"/>
    <s v="tier - 3"/>
    <s v="tier - 1"/>
    <s v="R1013"/>
    <s v="R1013"/>
    <n v="1966"/>
    <s v="9/Sep/1966"/>
    <x v="40"/>
    <n v="11090.72"/>
  </r>
  <r>
    <s v="Id1009"/>
    <n v="1966"/>
    <s v="Jul"/>
    <n v="5"/>
    <x v="0"/>
    <n v="11093.62"/>
    <s v="tier - 3"/>
    <s v="tier - 1"/>
    <s v="R1013"/>
    <s v="R1013"/>
    <n v="1966"/>
    <s v="5/Jul/1966"/>
    <x v="40"/>
    <n v="11093.62"/>
  </r>
  <r>
    <s v="Id1008"/>
    <n v="1980"/>
    <s v="Aug"/>
    <n v="20"/>
    <x v="3"/>
    <n v="11103.33"/>
    <s v="tier - 3"/>
    <s v="tier - 1"/>
    <s v="R1021"/>
    <s v="R1021"/>
    <n v="1980"/>
    <s v="20/Aug/1980"/>
    <x v="25"/>
    <n v="11103.33"/>
  </r>
  <r>
    <s v="Id1007"/>
    <n v="1969"/>
    <s v="Nov"/>
    <n v="30"/>
    <x v="3"/>
    <n v="11150.78"/>
    <s v="tier - 3"/>
    <s v="tier - 2"/>
    <s v="R1011"/>
    <s v="R1011"/>
    <n v="1969"/>
    <s v="30/Nov/1969"/>
    <x v="34"/>
    <n v="11150.78"/>
  </r>
  <r>
    <s v="Id1006"/>
    <n v="1969"/>
    <s v="Jun"/>
    <n v="25"/>
    <x v="3"/>
    <n v="11163.57"/>
    <s v="tier - 3"/>
    <s v="tier - 2"/>
    <s v="R1011"/>
    <s v="R1011"/>
    <n v="1969"/>
    <s v="25/Jun/1969"/>
    <x v="35"/>
    <n v="11163.57"/>
  </r>
  <r>
    <s v="Id1005"/>
    <n v="1966"/>
    <s v="Aug"/>
    <n v="6"/>
    <x v="0"/>
    <n v="11165.42"/>
    <s v="tier - 3"/>
    <s v="tier - 1"/>
    <s v="R1016"/>
    <s v="R1016"/>
    <n v="1966"/>
    <s v="6/Aug/1966"/>
    <x v="40"/>
    <n v="11165.42"/>
  </r>
  <r>
    <s v="Id1004"/>
    <n v="1972"/>
    <s v="Sep"/>
    <n v="3"/>
    <x v="0"/>
    <n v="11186.2"/>
    <s v="tier - 3"/>
    <s v="tier - 2"/>
    <s v="R1021"/>
    <s v="R1021"/>
    <n v="1972"/>
    <s v="3/Sep/1972"/>
    <x v="32"/>
    <n v="11186.2"/>
  </r>
  <r>
    <s v="Id1003"/>
    <n v="1970"/>
    <s v="Jun"/>
    <n v="14"/>
    <x v="3"/>
    <n v="11187.66"/>
    <s v="tier - 3"/>
    <s v="tier - 2"/>
    <s v="R1012"/>
    <s v="R1012"/>
    <n v="1970"/>
    <s v="14/Jun/1970"/>
    <x v="34"/>
    <n v="11187.66"/>
  </r>
  <r>
    <s v="Id1002"/>
    <n v="1976"/>
    <s v="Jun"/>
    <n v="28"/>
    <x v="3"/>
    <n v="11217.35"/>
    <s v="tier - 3"/>
    <s v="tier - 2"/>
    <s v="R1025"/>
    <s v="R1025"/>
    <n v="1976"/>
    <s v="28/Jun/1976"/>
    <x v="36"/>
    <n v="11217.35"/>
  </r>
  <r>
    <s v="Id1001"/>
    <n v="1969"/>
    <s v="Dec"/>
    <n v="30"/>
    <x v="3"/>
    <n v="11244.38"/>
    <s v="tier - 3"/>
    <s v="tier - 1"/>
    <s v="R1016"/>
    <s v="R1016"/>
    <n v="1969"/>
    <s v="30/Dec/1969"/>
    <x v="34"/>
    <n v="11244.38"/>
  </r>
  <r>
    <s v="Id1000"/>
    <n v="1989"/>
    <s v="Dec"/>
    <n v="17"/>
    <x v="2"/>
    <n v="11250.43"/>
    <s v="tier - 3"/>
    <s v="tier - 2"/>
    <s v="R1026"/>
    <s v="R1026"/>
    <n v="1989"/>
    <s v="17/Dec/1989"/>
    <x v="16"/>
    <n v="11250.43"/>
  </r>
  <r>
    <s v="Id999"/>
    <n v="1969"/>
    <s v="Aug"/>
    <n v="20"/>
    <x v="2"/>
    <n v="11253.42"/>
    <s v="tier - 3"/>
    <s v="tier - 1"/>
    <s v="R1011"/>
    <s v="R1011"/>
    <n v="1969"/>
    <s v="20/Aug/1969"/>
    <x v="35"/>
    <n v="11253.42"/>
  </r>
  <r>
    <s v="Id998"/>
    <n v="1981"/>
    <s v="Oct"/>
    <n v="2"/>
    <x v="1"/>
    <n v="11255.29"/>
    <s v="tier - 3"/>
    <s v="tier - 1"/>
    <s v="R1026"/>
    <s v="R1026"/>
    <n v="1981"/>
    <s v="2/Oct/1981"/>
    <x v="20"/>
    <n v="11255.29"/>
  </r>
  <r>
    <s v="Id997"/>
    <n v="1969"/>
    <s v="Oct"/>
    <n v="11"/>
    <x v="2"/>
    <n v="11264.54"/>
    <s v="tier - 3"/>
    <s v="tier - 2"/>
    <s v="R1011"/>
    <s v="R1011"/>
    <n v="1969"/>
    <s v="11/Oct/1969"/>
    <x v="35"/>
    <n v="11264.54"/>
  </r>
  <r>
    <s v="Id996"/>
    <n v="1971"/>
    <s v="Dec"/>
    <n v="26"/>
    <x v="0"/>
    <n v="11265.71"/>
    <s v="tier - 3"/>
    <s v="tier - 1"/>
    <s v="R1025"/>
    <s v="R1025"/>
    <n v="1971"/>
    <s v="26/Dec/1971"/>
    <x v="32"/>
    <n v="11265.71"/>
  </r>
  <r>
    <s v="Id995"/>
    <n v="2004"/>
    <s v="Oct"/>
    <n v="4"/>
    <x v="1"/>
    <n v="11272.33"/>
    <s v="tier - 3"/>
    <s v="tier - 2"/>
    <s v="R1019"/>
    <s v="R1019"/>
    <n v="2004"/>
    <s v="4/Oct/2004"/>
    <x v="10"/>
    <n v="11272.33"/>
  </r>
  <r>
    <s v="Id994"/>
    <n v="1967"/>
    <s v="Jun"/>
    <n v="14"/>
    <x v="0"/>
    <n v="11286.54"/>
    <s v="tier - 3"/>
    <s v="tier - 3"/>
    <s v="R1024"/>
    <s v="R1024"/>
    <n v="1967"/>
    <s v="14/Jun/1967"/>
    <x v="38"/>
    <n v="11286.54"/>
  </r>
  <r>
    <s v="Id993"/>
    <n v="1970"/>
    <s v="Jun"/>
    <n v="22"/>
    <x v="2"/>
    <n v="11289.11"/>
    <s v="tier - 3"/>
    <s v="tier - 1"/>
    <s v="R1012"/>
    <s v="R1012"/>
    <n v="1970"/>
    <s v="22/Jun/1970"/>
    <x v="34"/>
    <n v="11289.11"/>
  </r>
  <r>
    <s v="Id992"/>
    <n v="1988"/>
    <s v="Nov"/>
    <n v="14"/>
    <x v="2"/>
    <n v="11294.57"/>
    <s v="tier - 3"/>
    <s v="tier - 1"/>
    <s v="R1022"/>
    <s v="R1022"/>
    <n v="1988"/>
    <s v="14/Nov/1988"/>
    <x v="17"/>
    <n v="11294.57"/>
  </r>
  <r>
    <s v="Id991"/>
    <n v="1972"/>
    <s v="Sep"/>
    <n v="25"/>
    <x v="4"/>
    <n v="11299.34"/>
    <s v="tier - 3"/>
    <s v="tier - 2"/>
    <s v="R1011"/>
    <s v="R1011"/>
    <n v="1972"/>
    <s v="25/Sep/1972"/>
    <x v="32"/>
    <n v="11299.34"/>
  </r>
  <r>
    <s v="Id990"/>
    <n v="1968"/>
    <s v="Oct"/>
    <n v="6"/>
    <x v="1"/>
    <n v="11305.93"/>
    <s v="tier - 3"/>
    <s v="tier - 1"/>
    <s v="R1012"/>
    <s v="R1012"/>
    <n v="1968"/>
    <s v="6/Oct/1968"/>
    <x v="37"/>
    <n v="11305.93"/>
  </r>
  <r>
    <s v="Id989"/>
    <n v="1963"/>
    <s v="Nov"/>
    <n v="22"/>
    <x v="0"/>
    <n v="11312.33"/>
    <s v="tier - 3"/>
    <s v="tier - 3"/>
    <s v="R1012"/>
    <s v="R1012"/>
    <n v="1963"/>
    <s v="22/Nov/1963"/>
    <x v="43"/>
    <n v="11312.33"/>
  </r>
  <r>
    <s v="Id988"/>
    <n v="1995"/>
    <s v="Dec"/>
    <n v="10"/>
    <x v="0"/>
    <n v="11318.57"/>
    <s v="tier - 3"/>
    <s v="tier - 2"/>
    <s v="R1026"/>
    <s v="R1026"/>
    <n v="1995"/>
    <s v="10/Dec/1995"/>
    <x v="9"/>
    <n v="11318.57"/>
  </r>
  <r>
    <s v="Id987"/>
    <n v="1963"/>
    <s v="Jul"/>
    <n v="11"/>
    <x v="0"/>
    <n v="11319.12"/>
    <s v="tier - 3"/>
    <s v="tier - 1"/>
    <s v="R1012"/>
    <s v="R1012"/>
    <n v="1963"/>
    <s v="11/Jul/1963"/>
    <x v="42"/>
    <n v="11319.12"/>
  </r>
  <r>
    <s v="Id986"/>
    <n v="2002"/>
    <s v="Sep"/>
    <n v="20"/>
    <x v="0"/>
    <n v="11321.49"/>
    <s v="tier - 3"/>
    <s v="tier - 3"/>
    <s v="R1012"/>
    <s v="R1012"/>
    <n v="2002"/>
    <s v="20/Sep/2002"/>
    <x v="8"/>
    <n v="11321.49"/>
  </r>
  <r>
    <s v="Id985"/>
    <n v="1989"/>
    <s v="Aug"/>
    <n v="19"/>
    <x v="1"/>
    <n v="11326.71"/>
    <s v="tier - 3"/>
    <s v="tier - 3"/>
    <s v="R1013"/>
    <s v="R1013"/>
    <n v="1989"/>
    <s v="19/Aug/1989"/>
    <x v="14"/>
    <n v="11326.71"/>
  </r>
  <r>
    <s v="Id984"/>
    <n v="1968"/>
    <s v="Nov"/>
    <n v="2"/>
    <x v="0"/>
    <n v="11344.32"/>
    <s v="tier - 3"/>
    <s v="tier - 2"/>
    <s v="R1025"/>
    <s v="R1025"/>
    <n v="1968"/>
    <s v="2/Nov/1968"/>
    <x v="37"/>
    <n v="11344.32"/>
  </r>
  <r>
    <s v="Id983"/>
    <n v="1964"/>
    <s v="Jul"/>
    <n v="12"/>
    <x v="0"/>
    <n v="11345.52"/>
    <s v="tier - 3"/>
    <s v="tier - 3"/>
    <s v="R1011"/>
    <s v="R1011"/>
    <n v="1964"/>
    <s v="12/Jul/1964"/>
    <x v="43"/>
    <n v="11345.52"/>
  </r>
  <r>
    <s v="Id982"/>
    <n v="1965"/>
    <s v="Nov"/>
    <n v="29"/>
    <x v="0"/>
    <n v="11353.23"/>
    <s v="tier - 3"/>
    <s v="tier - 1"/>
    <s v="R1012"/>
    <s v="R1012"/>
    <n v="1965"/>
    <s v="29/Nov/1965"/>
    <x v="40"/>
    <n v="11353.23"/>
  </r>
  <r>
    <s v="Id981"/>
    <n v="1965"/>
    <s v="Sep"/>
    <n v="26"/>
    <x v="0"/>
    <n v="11356.66"/>
    <s v="tier - 3"/>
    <s v="tier - 3"/>
    <s v="R1012"/>
    <s v="R1012"/>
    <n v="1965"/>
    <s v="26/Sep/1965"/>
    <x v="39"/>
    <n v="11356.66"/>
  </r>
  <r>
    <s v="Id980"/>
    <n v="1964"/>
    <s v="Jul"/>
    <n v="4"/>
    <x v="0"/>
    <n v="11362.76"/>
    <s v="tier - 3"/>
    <s v="tier - 1"/>
    <s v="R1011"/>
    <s v="R1011"/>
    <n v="1964"/>
    <s v="4/Jul/1964"/>
    <x v="43"/>
    <n v="11362.76"/>
  </r>
  <r>
    <s v="Id979"/>
    <n v="1964"/>
    <s v="Jul"/>
    <n v="3"/>
    <x v="0"/>
    <n v="11363.28"/>
    <s v="tier - 3"/>
    <s v="tier - 1"/>
    <s v="R1013"/>
    <s v="R1013"/>
    <n v="1964"/>
    <s v="3/Jul/1964"/>
    <x v="43"/>
    <n v="11363.28"/>
  </r>
  <r>
    <s v="Id978"/>
    <n v="1964"/>
    <s v="Dec"/>
    <n v="13"/>
    <x v="0"/>
    <n v="11365.95"/>
    <s v="tier - 3"/>
    <s v="tier - 2"/>
    <s v="R1011"/>
    <s v="R1011"/>
    <n v="1964"/>
    <s v="13/Dec/1964"/>
    <x v="39"/>
    <n v="11365.95"/>
  </r>
  <r>
    <s v="Id977"/>
    <n v="1979"/>
    <s v="Jun"/>
    <n v="7"/>
    <x v="3"/>
    <n v="11369.39"/>
    <s v="tier - 3"/>
    <s v="tier - 1"/>
    <s v="R1026"/>
    <s v="R1026"/>
    <n v="1979"/>
    <s v="7/Jun/1979"/>
    <x v="26"/>
    <n v="11369.39"/>
  </r>
  <r>
    <s v="Id976"/>
    <n v="1972"/>
    <s v="Dec"/>
    <n v="6"/>
    <x v="0"/>
    <n v="11378.57"/>
    <s v="tier - 3"/>
    <s v="tier - 2"/>
    <s v="R1025"/>
    <s v="R1025"/>
    <n v="1972"/>
    <s v="6/Dec/1972"/>
    <x v="29"/>
    <n v="11378.57"/>
  </r>
  <r>
    <s v="Id975"/>
    <n v="1964"/>
    <s v="Jun"/>
    <n v="13"/>
    <x v="0"/>
    <n v="11381.33"/>
    <s v="tier - 3"/>
    <s v="tier - 2"/>
    <s v="R1013"/>
    <s v="R1013"/>
    <n v="1964"/>
    <s v="13/Jun/1964"/>
    <x v="43"/>
    <n v="11381.33"/>
  </r>
  <r>
    <s v="Id974"/>
    <n v="1997"/>
    <s v="Jul"/>
    <n v="28"/>
    <x v="0"/>
    <n v="11388.27"/>
    <s v="tier - 3"/>
    <s v="tier - 2"/>
    <s v="R1026"/>
    <s v="R1026"/>
    <n v="1997"/>
    <s v="28/Jul/1997"/>
    <x v="6"/>
    <n v="11388.27"/>
  </r>
  <r>
    <s v="Id973"/>
    <n v="1967"/>
    <s v="Dec"/>
    <n v="19"/>
    <x v="1"/>
    <n v="11394.07"/>
    <s v="tier - 3"/>
    <s v="tier - 1"/>
    <s v="R1018"/>
    <s v="R1018"/>
    <n v="1967"/>
    <s v="19/Dec/1967"/>
    <x v="37"/>
    <n v="11394.07"/>
  </r>
  <r>
    <s v="Id972"/>
    <n v="1970"/>
    <s v="Oct"/>
    <n v="2"/>
    <x v="3"/>
    <n v="11396.9"/>
    <s v="tier - 3"/>
    <s v="tier - 3"/>
    <s v="R1024"/>
    <s v="R1024"/>
    <n v="1970"/>
    <s v="2/Oct/1970"/>
    <x v="34"/>
    <n v="11396.9"/>
  </r>
  <r>
    <s v="Id971"/>
    <n v="1970"/>
    <s v="Oct"/>
    <n v="7"/>
    <x v="2"/>
    <n v="11411.69"/>
    <s v="tier - 3"/>
    <s v="tier - 2"/>
    <s v="R1011"/>
    <s v="R1011"/>
    <n v="1970"/>
    <s v="7/Oct/1970"/>
    <x v="34"/>
    <n v="11411.69"/>
  </r>
  <r>
    <s v="Id970"/>
    <n v="1983"/>
    <s v="Oct"/>
    <n v="23"/>
    <x v="2"/>
    <n v="11412.02"/>
    <s v="tier - 3"/>
    <s v="tier - 1"/>
    <s v="R1021"/>
    <s v="R1021"/>
    <n v="1983"/>
    <s v="23/Oct/1983"/>
    <x v="24"/>
    <n v="11412.02"/>
  </r>
  <r>
    <s v="Id969"/>
    <n v="1985"/>
    <s v="Jun"/>
    <n v="9"/>
    <x v="2"/>
    <n v="11419.49"/>
    <s v="tier - 3"/>
    <s v="tier - 1"/>
    <s v="R1012"/>
    <s v="R1012"/>
    <n v="1985"/>
    <s v="9/Jun/1985"/>
    <x v="21"/>
    <n v="11419.49"/>
  </r>
  <r>
    <s v="Id968"/>
    <n v="1980"/>
    <s v="Jul"/>
    <n v="17"/>
    <x v="3"/>
    <n v="11435.74"/>
    <s v="tier - 3"/>
    <s v="tier - 3"/>
    <s v="R1021"/>
    <s v="R1021"/>
    <n v="1980"/>
    <s v="17/Jul/1980"/>
    <x v="25"/>
    <n v="11435.74"/>
  </r>
  <r>
    <s v="Id967"/>
    <n v="1971"/>
    <s v="Sep"/>
    <n v="12"/>
    <x v="2"/>
    <n v="11436.74"/>
    <s v="tier - 3"/>
    <s v="tier - 3"/>
    <s v="R1012"/>
    <s v="R1012"/>
    <n v="1971"/>
    <s v="12/Sep/1971"/>
    <x v="33"/>
    <n v="11436.74"/>
  </r>
  <r>
    <s v="Id966"/>
    <n v="1966"/>
    <s v="Jun"/>
    <n v="14"/>
    <x v="0"/>
    <n v="11454.02"/>
    <s v="tier - 3"/>
    <s v="tier - 1"/>
    <s v="R1012"/>
    <s v="R1012"/>
    <n v="1966"/>
    <s v="14/Jun/1966"/>
    <x v="40"/>
    <n v="11454.02"/>
  </r>
  <r>
    <s v="Id965"/>
    <n v="1965"/>
    <s v="Jun"/>
    <n v="23"/>
    <x v="0"/>
    <n v="11455.28"/>
    <s v="tier - 3"/>
    <s v="tier - 2"/>
    <s v="R1011"/>
    <s v="R1011"/>
    <n v="1965"/>
    <s v="23/Jun/1965"/>
    <x v="39"/>
    <n v="11455.28"/>
  </r>
  <r>
    <s v="Id964"/>
    <n v="1966"/>
    <s v="Sep"/>
    <n v="7"/>
    <x v="0"/>
    <n v="11478.14"/>
    <s v="tier - 3"/>
    <s v="tier - 2"/>
    <s v="R1025"/>
    <s v="R1025"/>
    <n v="1966"/>
    <s v="7/Sep/1966"/>
    <x v="40"/>
    <n v="11478.14"/>
  </r>
  <r>
    <s v="Id963"/>
    <n v="2004"/>
    <s v="Sep"/>
    <n v="10"/>
    <x v="0"/>
    <n v="11482.63"/>
    <s v="tier - 3"/>
    <s v="tier - 2"/>
    <s v="R1013"/>
    <s v="R1013"/>
    <n v="2004"/>
    <s v="10/Sep/2004"/>
    <x v="10"/>
    <n v="11482.63"/>
  </r>
  <r>
    <s v="Id962"/>
    <n v="1970"/>
    <s v="Oct"/>
    <n v="13"/>
    <x v="2"/>
    <n v="11488.32"/>
    <s v="tier - 3"/>
    <s v="tier - 1"/>
    <s v="R1014"/>
    <s v="R1014"/>
    <n v="1970"/>
    <s v="13/Oct/1970"/>
    <x v="34"/>
    <n v="11488.32"/>
  </r>
  <r>
    <s v="Id961"/>
    <n v="1983"/>
    <s v="Jun"/>
    <n v="7"/>
    <x v="2"/>
    <n v="11492.46"/>
    <s v="tier - 3"/>
    <s v="tier - 3"/>
    <s v="R1026"/>
    <s v="R1026"/>
    <n v="1983"/>
    <s v="7/Jun/1983"/>
    <x v="24"/>
    <n v="11492.46"/>
  </r>
  <r>
    <s v="Id960"/>
    <n v="1969"/>
    <s v="Aug"/>
    <n v="11"/>
    <x v="0"/>
    <n v="11497.69"/>
    <s v="tier - 3"/>
    <s v="tier - 1"/>
    <s v="R1012"/>
    <s v="R1012"/>
    <n v="1969"/>
    <s v="11/Aug/1969"/>
    <x v="35"/>
    <n v="11497.69"/>
  </r>
  <r>
    <s v="Id959"/>
    <n v="1989"/>
    <s v="Oct"/>
    <n v="6"/>
    <x v="2"/>
    <n v="11511.61"/>
    <s v="tier - 3"/>
    <s v="tier - 3"/>
    <s v="R1026"/>
    <s v="R1026"/>
    <n v="1989"/>
    <s v="6/Oct/1989"/>
    <x v="14"/>
    <n v="11511.61"/>
  </r>
  <r>
    <s v="Id958"/>
    <n v="1968"/>
    <s v="Jun"/>
    <n v="24"/>
    <x v="1"/>
    <n v="11512.41"/>
    <s v="tier - 3"/>
    <s v="tier - 1"/>
    <s v="R1024"/>
    <s v="R1024"/>
    <n v="1968"/>
    <s v="24/Jun/1968"/>
    <x v="37"/>
    <n v="11512.41"/>
  </r>
  <r>
    <s v="Id957"/>
    <n v="1971"/>
    <s v="Dec"/>
    <n v="19"/>
    <x v="4"/>
    <n v="11520.1"/>
    <s v="tier - 3"/>
    <s v="tier - 1"/>
    <s v="R1012"/>
    <s v="R1012"/>
    <n v="1971"/>
    <s v="19/Dec/1971"/>
    <x v="32"/>
    <n v="11520.1"/>
  </r>
  <r>
    <s v="Id956"/>
    <n v="1988"/>
    <s v="Jun"/>
    <n v="12"/>
    <x v="2"/>
    <n v="11524.25"/>
    <s v="tier - 3"/>
    <s v="tier - 1"/>
    <s v="R1026"/>
    <s v="R1026"/>
    <n v="1988"/>
    <s v="12/Jun/1988"/>
    <x v="17"/>
    <n v="11524.25"/>
  </r>
  <r>
    <s v="Id955"/>
    <n v="1970"/>
    <s v="Jul"/>
    <n v="23"/>
    <x v="0"/>
    <n v="11530.12"/>
    <s v="tier - 3"/>
    <s v="tier - 1"/>
    <s v="R1012"/>
    <s v="R1012"/>
    <n v="1970"/>
    <s v="23/Jul/1970"/>
    <x v="34"/>
    <n v="11530.12"/>
  </r>
  <r>
    <s v="Id954"/>
    <n v="1965"/>
    <s v="Oct"/>
    <n v="3"/>
    <x v="0"/>
    <n v="11534.87"/>
    <s v="tier - 3"/>
    <s v="tier - 1"/>
    <s v="R1017"/>
    <s v="R1017"/>
    <n v="1965"/>
    <s v="3/Oct/1965"/>
    <x v="39"/>
    <n v="11534.87"/>
  </r>
  <r>
    <s v="Id953"/>
    <n v="1968"/>
    <s v="Nov"/>
    <n v="14"/>
    <x v="3"/>
    <n v="11538.42"/>
    <s v="tier - 3"/>
    <s v="tier - 1"/>
    <s v="R1011"/>
    <s v="R1011"/>
    <n v="1968"/>
    <s v="14/Nov/1968"/>
    <x v="37"/>
    <n v="11538.42"/>
  </r>
  <r>
    <s v="Id952"/>
    <n v="1971"/>
    <s v="Dec"/>
    <n v="1"/>
    <x v="0"/>
    <n v="11540.25"/>
    <s v="tier - 3"/>
    <s v="tier - 1"/>
    <s v="R1012"/>
    <s v="R1012"/>
    <n v="1971"/>
    <s v="1/Dec/1971"/>
    <x v="32"/>
    <n v="11540.25"/>
  </r>
  <r>
    <s v="Id951"/>
    <n v="1973"/>
    <s v="Jul"/>
    <n v="23"/>
    <x v="5"/>
    <n v="11552.9"/>
    <s v="tier - 3"/>
    <s v="tier - 2"/>
    <s v="R1011"/>
    <s v="R1011"/>
    <n v="1973"/>
    <s v="23/Jul/1973"/>
    <x v="29"/>
    <n v="11552.9"/>
  </r>
  <r>
    <s v="Id950"/>
    <n v="1965"/>
    <s v="Oct"/>
    <n v="27"/>
    <x v="1"/>
    <n v="11554.22"/>
    <s v="tier - 3"/>
    <s v="tier - 1"/>
    <s v="R1013"/>
    <s v="R1013"/>
    <n v="1965"/>
    <s v="27/Oct/1965"/>
    <x v="39"/>
    <n v="11554.22"/>
  </r>
  <r>
    <s v="Id949"/>
    <n v="1965"/>
    <s v="Dec"/>
    <n v="25"/>
    <x v="0"/>
    <n v="11566.3"/>
    <s v="tier - 3"/>
    <s v="tier - 3"/>
    <s v="R1016"/>
    <s v="R1016"/>
    <n v="1965"/>
    <s v="25/Dec/1965"/>
    <x v="40"/>
    <n v="11566.3"/>
  </r>
  <r>
    <s v="Id948"/>
    <n v="1965"/>
    <s v="Nov"/>
    <n v="6"/>
    <x v="1"/>
    <n v="11576.13"/>
    <s v="tier - 3"/>
    <s v="tier - 3"/>
    <s v="R1011"/>
    <s v="R1011"/>
    <n v="1965"/>
    <s v="6/Nov/1965"/>
    <x v="39"/>
    <n v="11576.13"/>
  </r>
  <r>
    <s v="Id947"/>
    <n v="1964"/>
    <s v="Jun"/>
    <n v="20"/>
    <x v="0"/>
    <n v="11602.75"/>
    <s v="tier - 3"/>
    <s v="tier - 1"/>
    <s v="R1020"/>
    <s v="R1020"/>
    <n v="1964"/>
    <s v="20/Jun/1964"/>
    <x v="43"/>
    <n v="11602.75"/>
  </r>
  <r>
    <s v="Id946"/>
    <n v="1986"/>
    <s v="Jul"/>
    <n v="17"/>
    <x v="2"/>
    <n v="11625.11"/>
    <s v="tier - 3"/>
    <s v="tier - 3"/>
    <s v="R1022"/>
    <s v="R1022"/>
    <n v="1986"/>
    <s v="17/Jul/1986"/>
    <x v="19"/>
    <n v="11625.11"/>
  </r>
  <r>
    <s v="Id945"/>
    <n v="1966"/>
    <s v="Oct"/>
    <n v="4"/>
    <x v="0"/>
    <n v="11657.72"/>
    <s v="tier - 3"/>
    <s v="tier - 2"/>
    <s v="R1024"/>
    <s v="R1024"/>
    <n v="1966"/>
    <s v="4/Oct/1966"/>
    <x v="40"/>
    <n v="11657.72"/>
  </r>
  <r>
    <s v="Id944"/>
    <n v="1994"/>
    <s v="Jul"/>
    <n v="20"/>
    <x v="0"/>
    <n v="11657.81"/>
    <s v="tier - 3"/>
    <s v="tier - 2"/>
    <s v="R1023"/>
    <s v="R1023"/>
    <n v="1994"/>
    <s v="20/Jul/1994"/>
    <x v="11"/>
    <n v="11657.81"/>
  </r>
  <r>
    <s v="Id943"/>
    <n v="1966"/>
    <s v="Jul"/>
    <n v="6"/>
    <x v="0"/>
    <n v="11658.12"/>
    <s v="tier - 3"/>
    <s v="tier - 1"/>
    <s v="R1024"/>
    <s v="R1024"/>
    <n v="1966"/>
    <s v="6/Jul/1966"/>
    <x v="40"/>
    <n v="11658.12"/>
  </r>
  <r>
    <s v="Id942"/>
    <n v="1966"/>
    <s v="Aug"/>
    <n v="23"/>
    <x v="0"/>
    <n v="11658.38"/>
    <s v="tier - 3"/>
    <s v="tier - 3"/>
    <s v="R1024"/>
    <s v="R1024"/>
    <n v="1966"/>
    <s v="23/Aug/1966"/>
    <x v="40"/>
    <n v="11658.38"/>
  </r>
  <r>
    <s v="Id941"/>
    <n v="1966"/>
    <s v="Nov"/>
    <n v="9"/>
    <x v="1"/>
    <n v="11674.13"/>
    <s v="tier - 3"/>
    <s v="tier - 1"/>
    <s v="R1011"/>
    <s v="R1011"/>
    <n v="1966"/>
    <s v="9/Nov/1966"/>
    <x v="40"/>
    <n v="11674.13"/>
  </r>
  <r>
    <s v="Id940"/>
    <n v="1970"/>
    <s v="Dec"/>
    <n v="1"/>
    <x v="0"/>
    <n v="11696.52"/>
    <s v="tier - 3"/>
    <s v="tier - 1"/>
    <s v="R1021"/>
    <s v="R1021"/>
    <n v="1970"/>
    <s v="1/Dec/1970"/>
    <x v="33"/>
    <n v="11696.52"/>
  </r>
  <r>
    <s v="Id939"/>
    <n v="1982"/>
    <s v="Oct"/>
    <n v="21"/>
    <x v="2"/>
    <n v="11712.97"/>
    <s v="tier - 3"/>
    <s v="tier - 2"/>
    <s v="R1021"/>
    <s v="R1021"/>
    <n v="1982"/>
    <s v="21/Oct/1982"/>
    <x v="23"/>
    <n v="11712.97"/>
  </r>
  <r>
    <s v="Id938"/>
    <n v="1969"/>
    <s v="Oct"/>
    <n v="12"/>
    <x v="3"/>
    <n v="11729.68"/>
    <s v="tier - 3"/>
    <s v="tier - 1"/>
    <s v="R1024"/>
    <s v="R1024"/>
    <n v="1969"/>
    <s v="12/Oct/1969"/>
    <x v="35"/>
    <n v="11729.68"/>
  </r>
  <r>
    <s v="Id937"/>
    <n v="1984"/>
    <s v="Nov"/>
    <n v="26"/>
    <x v="2"/>
    <n v="11730.82"/>
    <s v="tier - 3"/>
    <s v="tier - 3"/>
    <s v="R1026"/>
    <s v="R1026"/>
    <n v="1984"/>
    <s v="26/Nov/1984"/>
    <x v="21"/>
    <n v="11730.82"/>
  </r>
  <r>
    <s v="Id936"/>
    <n v="1964"/>
    <s v="Nov"/>
    <n v="9"/>
    <x v="0"/>
    <n v="11735.88"/>
    <s v="tier - 3"/>
    <s v="tier - 1"/>
    <s v="R1012"/>
    <s v="R1012"/>
    <n v="1964"/>
    <s v="9/Nov/1964"/>
    <x v="43"/>
    <n v="11735.88"/>
  </r>
  <r>
    <s v="Id935"/>
    <n v="1988"/>
    <s v="Sep"/>
    <n v="5"/>
    <x v="3"/>
    <n v="11737.85"/>
    <s v="tier - 3"/>
    <s v="tier - 1"/>
    <s v="R1011"/>
    <s v="R1011"/>
    <n v="1988"/>
    <s v="5/Sep/1988"/>
    <x v="17"/>
    <n v="11737.85"/>
  </r>
  <r>
    <s v="Id934"/>
    <n v="1969"/>
    <s v="Nov"/>
    <n v="12"/>
    <x v="2"/>
    <n v="11741.73"/>
    <s v="tier - 3"/>
    <s v="tier - 1"/>
    <s v="R1011"/>
    <s v="R1011"/>
    <n v="1969"/>
    <s v="12/Nov/1969"/>
    <x v="35"/>
    <n v="11741.73"/>
  </r>
  <r>
    <s v="Id933"/>
    <n v="1963"/>
    <s v="Jun"/>
    <n v="9"/>
    <x v="0"/>
    <n v="11743.3"/>
    <s v="tier - 3"/>
    <s v="tier - 3"/>
    <s v="R1013"/>
    <s v="R1013"/>
    <n v="1963"/>
    <s v="9/Jun/1963"/>
    <x v="42"/>
    <n v="11743.3"/>
  </r>
  <r>
    <s v="Id932"/>
    <n v="1964"/>
    <s v="Dec"/>
    <n v="2"/>
    <x v="0"/>
    <n v="11743.93"/>
    <s v="tier - 3"/>
    <s v="tier - 1"/>
    <s v="R1012"/>
    <s v="R1012"/>
    <n v="1964"/>
    <s v="2/Dec/1964"/>
    <x v="39"/>
    <n v="11743.93"/>
  </r>
  <r>
    <s v="Id931"/>
    <n v="1979"/>
    <s v="Nov"/>
    <n v="6"/>
    <x v="3"/>
    <n v="11752.68"/>
    <s v="tier - 3"/>
    <s v="tier - 1"/>
    <s v="R1026"/>
    <s v="R1026"/>
    <n v="1979"/>
    <s v="6/Nov/1979"/>
    <x v="26"/>
    <n v="11752.68"/>
  </r>
  <r>
    <s v="Id930"/>
    <n v="1966"/>
    <s v="Jul"/>
    <n v="25"/>
    <x v="1"/>
    <n v="11763"/>
    <s v="tier - 3"/>
    <s v="tier - 3"/>
    <s v="R1016"/>
    <s v="R1016"/>
    <n v="1966"/>
    <s v="25/Jul/1966"/>
    <x v="40"/>
    <n v="11763"/>
  </r>
  <r>
    <s v="Id929"/>
    <n v="1982"/>
    <s v="Nov"/>
    <n v="20"/>
    <x v="2"/>
    <n v="11773.06"/>
    <s v="tier - 3"/>
    <s v="tier - 3"/>
    <s v="R1026"/>
    <s v="R1026"/>
    <n v="1982"/>
    <s v="20/Nov/1982"/>
    <x v="23"/>
    <n v="11773.06"/>
  </r>
  <r>
    <s v="Id928"/>
    <n v="1965"/>
    <s v="Oct"/>
    <n v="3"/>
    <x v="0"/>
    <n v="11830.61"/>
    <s v="tier - 3"/>
    <s v="tier - 1"/>
    <s v="R1012"/>
    <s v="R1012"/>
    <n v="1965"/>
    <s v="3/Oct/1965"/>
    <x v="39"/>
    <n v="11830.61"/>
  </r>
  <r>
    <s v="Id927"/>
    <n v="1964"/>
    <s v="Jun"/>
    <n v="27"/>
    <x v="0"/>
    <n v="11833.78"/>
    <s v="tier - 3"/>
    <s v="tier - 3"/>
    <s v="R1013"/>
    <s v="R1013"/>
    <n v="1964"/>
    <s v="27/Jun/1964"/>
    <x v="43"/>
    <n v="11833.78"/>
  </r>
  <r>
    <s v="Id926"/>
    <n v="1964"/>
    <s v="Sep"/>
    <n v="11"/>
    <x v="0"/>
    <n v="11837.16"/>
    <s v="tier - 3"/>
    <s v="tier - 3"/>
    <s v="R1011"/>
    <s v="R1011"/>
    <n v="1964"/>
    <s v="11/Sep/1964"/>
    <x v="43"/>
    <n v="11837.16"/>
  </r>
  <r>
    <s v="Id925"/>
    <n v="1965"/>
    <s v="Sep"/>
    <n v="25"/>
    <x v="0"/>
    <n v="11840.78"/>
    <s v="tier - 3"/>
    <s v="tier - 2"/>
    <s v="R1012"/>
    <s v="R1012"/>
    <n v="1965"/>
    <s v="25/Sep/1965"/>
    <x v="39"/>
    <n v="11840.78"/>
  </r>
  <r>
    <s v="Id924"/>
    <n v="1964"/>
    <s v="Jul"/>
    <n v="11"/>
    <x v="0"/>
    <n v="11842.44"/>
    <s v="tier - 3"/>
    <s v="tier - 2"/>
    <s v="R1011"/>
    <s v="R1011"/>
    <n v="1964"/>
    <s v="11/Jul/1964"/>
    <x v="43"/>
    <n v="11842.44"/>
  </r>
  <r>
    <s v="Id923"/>
    <n v="1965"/>
    <s v="Nov"/>
    <n v="10"/>
    <x v="0"/>
    <n v="11842.62"/>
    <s v="tier - 3"/>
    <s v="tier - 3"/>
    <s v="R1012"/>
    <s v="R1012"/>
    <n v="1965"/>
    <s v="10/Nov/1965"/>
    <x v="39"/>
    <n v="11842.62"/>
  </r>
  <r>
    <s v="Id922"/>
    <n v="1964"/>
    <s v="Jun"/>
    <n v="27"/>
    <x v="0"/>
    <n v="11848.14"/>
    <s v="tier - 3"/>
    <s v="tier - 2"/>
    <s v="R1011"/>
    <s v="R1011"/>
    <n v="1964"/>
    <s v="27/Jun/1964"/>
    <x v="43"/>
    <n v="11848.14"/>
  </r>
  <r>
    <s v="Id921"/>
    <n v="1964"/>
    <s v="Sep"/>
    <n v="29"/>
    <x v="0"/>
    <n v="11856.41"/>
    <s v="tier - 3"/>
    <s v="tier - 2"/>
    <s v="R1013"/>
    <s v="R1013"/>
    <n v="1964"/>
    <s v="29/Sep/1964"/>
    <x v="43"/>
    <n v="11856.41"/>
  </r>
  <r>
    <s v="Id920"/>
    <n v="1974"/>
    <s v="Jul"/>
    <n v="7"/>
    <x v="0"/>
    <n v="11858.56"/>
    <s v="tier - 3"/>
    <s v="tier - 3"/>
    <s v="R1011"/>
    <s v="R1011"/>
    <n v="1974"/>
    <s v="7/Jul/1974"/>
    <x v="28"/>
    <n v="11858.56"/>
  </r>
  <r>
    <s v="Id919"/>
    <n v="1967"/>
    <s v="Aug"/>
    <n v="24"/>
    <x v="1"/>
    <n v="11879.1"/>
    <s v="tier - 3"/>
    <s v="tier - 3"/>
    <s v="R1024"/>
    <s v="R1024"/>
    <n v="1967"/>
    <s v="24/Aug/1967"/>
    <x v="38"/>
    <n v="11879.1"/>
  </r>
  <r>
    <s v="Id918"/>
    <n v="1967"/>
    <s v="Jul"/>
    <n v="14"/>
    <x v="3"/>
    <n v="11881.36"/>
    <s v="tier - 3"/>
    <s v="tier - 2"/>
    <s v="R1011"/>
    <s v="R1011"/>
    <n v="1967"/>
    <s v="14/Jul/1967"/>
    <x v="38"/>
    <n v="11881.36"/>
  </r>
  <r>
    <s v="Id917"/>
    <n v="1967"/>
    <s v="Oct"/>
    <n v="29"/>
    <x v="3"/>
    <n v="11881.97"/>
    <s v="tier - 3"/>
    <s v="tier - 1"/>
    <s v="R1013"/>
    <s v="R1013"/>
    <n v="1967"/>
    <s v="29/Oct/1967"/>
    <x v="38"/>
    <n v="11881.97"/>
  </r>
  <r>
    <s v="Id916"/>
    <n v="2004"/>
    <s v="Jun"/>
    <n v="2"/>
    <x v="3"/>
    <n v="11884.05"/>
    <s v="tier - 3"/>
    <s v="tier - 3"/>
    <s v="R1013"/>
    <s v="R1013"/>
    <n v="2004"/>
    <s v="2/Jun/2004"/>
    <x v="10"/>
    <n v="11884.05"/>
  </r>
  <r>
    <s v="Id915"/>
    <n v="1964"/>
    <s v="Nov"/>
    <n v="19"/>
    <x v="0"/>
    <n v="11918.2"/>
    <s v="tier - 3"/>
    <s v="tier - 1"/>
    <s v="R1021"/>
    <s v="R1021"/>
    <n v="1964"/>
    <s v="19/Nov/1964"/>
    <x v="43"/>
    <n v="11918.2"/>
  </r>
  <r>
    <s v="Id914"/>
    <n v="1964"/>
    <s v="Dec"/>
    <n v="20"/>
    <x v="0"/>
    <n v="11931.13"/>
    <s v="tier - 3"/>
    <s v="tier - 1"/>
    <s v="R1019"/>
    <s v="R1019"/>
    <n v="1964"/>
    <s v="20/Dec/1964"/>
    <x v="39"/>
    <n v="11931.13"/>
  </r>
  <r>
    <s v="Id913"/>
    <n v="1964"/>
    <s v="Aug"/>
    <n v="2"/>
    <x v="0"/>
    <n v="11938.26"/>
    <s v="tier - 3"/>
    <s v="tier - 3"/>
    <s v="R1019"/>
    <s v="R1019"/>
    <n v="1964"/>
    <s v="2/Aug/1964"/>
    <x v="43"/>
    <n v="11938.26"/>
  </r>
  <r>
    <s v="Id912"/>
    <n v="1991"/>
    <s v="Oct"/>
    <n v="19"/>
    <x v="2"/>
    <n v="11941.83"/>
    <s v="tier - 3"/>
    <s v="tier - 1"/>
    <s v="R1023"/>
    <s v="R1023"/>
    <n v="1991"/>
    <s v="19/Oct/1991"/>
    <x v="15"/>
    <n v="11941.83"/>
  </r>
  <r>
    <s v="Id911"/>
    <n v="1964"/>
    <s v="Dec"/>
    <n v="25"/>
    <x v="0"/>
    <n v="11944.59"/>
    <s v="tier - 3"/>
    <s v="tier - 2"/>
    <s v="R1016"/>
    <s v="R1016"/>
    <n v="1964"/>
    <s v="25/Dec/1964"/>
    <x v="39"/>
    <n v="11944.59"/>
  </r>
  <r>
    <s v="Id910"/>
    <n v="1965"/>
    <s v="Nov"/>
    <n v="1"/>
    <x v="1"/>
    <n v="11945.13"/>
    <s v="tier - 3"/>
    <s v="tier - 2"/>
    <s v="R1012"/>
    <s v="R1012"/>
    <n v="1965"/>
    <s v="1/Nov/1965"/>
    <x v="39"/>
    <n v="11945.13"/>
  </r>
  <r>
    <s v="Id909"/>
    <n v="1964"/>
    <s v="Sep"/>
    <n v="29"/>
    <x v="1"/>
    <n v="11946.63"/>
    <s v="tier - 3"/>
    <s v="tier - 2"/>
    <s v="R1013"/>
    <s v="R1013"/>
    <n v="1964"/>
    <s v="29/Sep/1964"/>
    <x v="43"/>
    <n v="11946.63"/>
  </r>
  <r>
    <s v="Id908"/>
    <n v="1967"/>
    <s v="Dec"/>
    <n v="22"/>
    <x v="2"/>
    <n v="11987.17"/>
    <s v="tier - 3"/>
    <s v="tier - 3"/>
    <s v="R1013"/>
    <s v="R1013"/>
    <n v="1967"/>
    <s v="22/Dec/1967"/>
    <x v="37"/>
    <n v="11987.17"/>
  </r>
  <r>
    <s v="Id907"/>
    <n v="1983"/>
    <s v="Jul"/>
    <n v="4"/>
    <x v="2"/>
    <n v="11987.68"/>
    <s v="tier - 3"/>
    <s v="tier - 2"/>
    <s v="R1026"/>
    <s v="R1026"/>
    <n v="1983"/>
    <s v="4/Jul/1983"/>
    <x v="24"/>
    <n v="11987.68"/>
  </r>
  <r>
    <s v="Id906"/>
    <n v="1993"/>
    <s v="Dec"/>
    <n v="12"/>
    <x v="0"/>
    <n v="11994.89"/>
    <s v="tier - 3"/>
    <s v="tier - 2"/>
    <s v="R1012"/>
    <s v="R1012"/>
    <n v="1993"/>
    <s v="12/Dec/1993"/>
    <x v="11"/>
    <n v="11994.89"/>
  </r>
  <r>
    <s v="Id905"/>
    <n v="1982"/>
    <s v="Oct"/>
    <n v="17"/>
    <x v="2"/>
    <n v="12001.29"/>
    <s v="tier - 3"/>
    <s v="tier - 3"/>
    <s v="R1021"/>
    <s v="R1021"/>
    <n v="1982"/>
    <s v="17/Oct/1982"/>
    <x v="23"/>
    <n v="12001.29"/>
  </r>
  <r>
    <s v="Id904"/>
    <n v="1965"/>
    <s v="Jun"/>
    <n v="9"/>
    <x v="0"/>
    <n v="12029.29"/>
    <s v="tier - 3"/>
    <s v="tier - 2"/>
    <s v="R1024"/>
    <s v="R1024"/>
    <n v="1965"/>
    <s v="9/Jun/1965"/>
    <x v="39"/>
    <n v="12029.29"/>
  </r>
  <r>
    <s v="Id903"/>
    <n v="1965"/>
    <s v="Oct"/>
    <n v="29"/>
    <x v="1"/>
    <n v="12032.33"/>
    <s v="tier - 3"/>
    <s v="tier - 1"/>
    <s v="R1011"/>
    <s v="R1011"/>
    <n v="1965"/>
    <s v="29/Oct/1965"/>
    <x v="39"/>
    <n v="12032.33"/>
  </r>
  <r>
    <s v="Id902"/>
    <n v="1979"/>
    <s v="Oct"/>
    <n v="16"/>
    <x v="3"/>
    <n v="12035.18"/>
    <s v="tier - 3"/>
    <s v="tier - 3"/>
    <s v="R1021"/>
    <s v="R1021"/>
    <n v="1979"/>
    <s v="16/Oct/1979"/>
    <x v="26"/>
    <n v="12035.18"/>
  </r>
  <r>
    <s v="Id901"/>
    <n v="1966"/>
    <s v="Nov"/>
    <n v="24"/>
    <x v="1"/>
    <n v="12044.34"/>
    <s v="tier - 3"/>
    <s v="tier - 1"/>
    <s v="R1012"/>
    <s v="R1012"/>
    <n v="1966"/>
    <s v="24/Nov/1966"/>
    <x v="38"/>
    <n v="12044.34"/>
  </r>
  <r>
    <s v="Id900"/>
    <n v="1986"/>
    <s v="Sep"/>
    <n v="7"/>
    <x v="2"/>
    <n v="12048.13"/>
    <s v="tier - 3"/>
    <s v="tier - 2"/>
    <s v="R1026"/>
    <s v="R1026"/>
    <n v="1986"/>
    <s v="7/Sep/1986"/>
    <x v="19"/>
    <n v="12048.13"/>
  </r>
  <r>
    <s v="Id899"/>
    <n v="1984"/>
    <s v="Sep"/>
    <n v="2"/>
    <x v="2"/>
    <n v="12091.34"/>
    <s v="tier - 3"/>
    <s v="tier - 2"/>
    <s v="R1022"/>
    <s v="R1022"/>
    <n v="1984"/>
    <s v="2/Sep/1984"/>
    <x v="22"/>
    <n v="12091.34"/>
  </r>
  <r>
    <s v="Id898"/>
    <n v="1968"/>
    <s v="Jun"/>
    <n v="21"/>
    <x v="2"/>
    <n v="12094.48"/>
    <s v="tier - 3"/>
    <s v="tier - 3"/>
    <s v="R1011"/>
    <s v="R1011"/>
    <n v="1968"/>
    <s v="21/Jun/1968"/>
    <x v="37"/>
    <n v="12094.48"/>
  </r>
  <r>
    <s v="Id897"/>
    <n v="1968"/>
    <s v="Dec"/>
    <n v="9"/>
    <x v="3"/>
    <n v="12096.65"/>
    <s v="tier - 3"/>
    <s v="tier - 1"/>
    <s v="R1024"/>
    <s v="R1024"/>
    <n v="1968"/>
    <s v="9/Dec/1968"/>
    <x v="35"/>
    <n v="12096.65"/>
  </r>
  <r>
    <s v="Id896"/>
    <n v="1968"/>
    <s v="Oct"/>
    <n v="25"/>
    <x v="2"/>
    <n v="12105.32"/>
    <s v="tier - 3"/>
    <s v="tier - 3"/>
    <s v="R1011"/>
    <s v="R1011"/>
    <n v="1968"/>
    <s v="25/Oct/1968"/>
    <x v="37"/>
    <n v="12105.32"/>
  </r>
  <r>
    <s v="Id895"/>
    <n v="1963"/>
    <s v="Jul"/>
    <n v="20"/>
    <x v="0"/>
    <n v="12124.99"/>
    <s v="tier - 3"/>
    <s v="tier - 1"/>
    <s v="R1012"/>
    <s v="R1012"/>
    <n v="1963"/>
    <s v="20/Jul/1963"/>
    <x v="42"/>
    <n v="12124.99"/>
  </r>
  <r>
    <s v="Id894"/>
    <n v="1963"/>
    <s v="Jun"/>
    <n v="4"/>
    <x v="0"/>
    <n v="12129.61"/>
    <s v="tier - 3"/>
    <s v="tier - 1"/>
    <s v="R1012"/>
    <s v="R1012"/>
    <n v="1963"/>
    <s v="4/Jun/1963"/>
    <x v="42"/>
    <n v="12129.61"/>
  </r>
  <r>
    <s v="Id893"/>
    <n v="1991"/>
    <s v="Nov"/>
    <n v="6"/>
    <x v="2"/>
    <n v="12130.8"/>
    <s v="tier - 3"/>
    <s v="tier - 3"/>
    <s v="R1026"/>
    <s v="R1026"/>
    <n v="1991"/>
    <s v="6/Nov/1991"/>
    <x v="15"/>
    <n v="12130.8"/>
  </r>
  <r>
    <s v="Id892"/>
    <n v="1974"/>
    <s v="Sep"/>
    <n v="16"/>
    <x v="0"/>
    <n v="12137.6"/>
    <s v="tier - 3"/>
    <s v="tier - 3"/>
    <s v="R1012"/>
    <s v="R1012"/>
    <n v="1974"/>
    <s v="16/Sep/1974"/>
    <x v="28"/>
    <n v="12137.6"/>
  </r>
  <r>
    <s v="Id891"/>
    <n v="1962"/>
    <s v="Nov"/>
    <n v="4"/>
    <x v="0"/>
    <n v="12142.58"/>
    <s v="tier - 3"/>
    <s v="tier - 2"/>
    <s v="R1013"/>
    <s v="R1013"/>
    <n v="1962"/>
    <s v="4/Nov/1962"/>
    <x v="41"/>
    <n v="12142.58"/>
  </r>
  <r>
    <s v="Id890"/>
    <n v="1962"/>
    <s v="Sep"/>
    <n v="15"/>
    <x v="0"/>
    <n v="12146.97"/>
    <s v="tier - 3"/>
    <s v="tier - 3"/>
    <s v="R1011"/>
    <s v="R1011"/>
    <n v="1962"/>
    <s v="15/Sep/1962"/>
    <x v="41"/>
    <n v="12146.97"/>
  </r>
  <r>
    <s v="Id889"/>
    <n v="1987"/>
    <s v="Oct"/>
    <n v="5"/>
    <x v="2"/>
    <n v="12148.2"/>
    <s v="tier - 3"/>
    <s v="tier - 3"/>
    <s v="R1012"/>
    <s v="R1012"/>
    <n v="1987"/>
    <s v="5/Oct/1987"/>
    <x v="18"/>
    <n v="12148.2"/>
  </r>
  <r>
    <s v="Id888"/>
    <n v="1991"/>
    <s v="Aug"/>
    <n v="29"/>
    <x v="2"/>
    <n v="12198.64"/>
    <s v="tier - 3"/>
    <s v="tier - 3"/>
    <s v="R1026"/>
    <s v="R1026"/>
    <n v="1991"/>
    <s v="29/Aug/1991"/>
    <x v="15"/>
    <n v="12198.64"/>
  </r>
  <r>
    <s v="Id887"/>
    <n v="1977"/>
    <s v="Aug"/>
    <n v="14"/>
    <x v="3"/>
    <n v="12218.7"/>
    <s v="tier - 3"/>
    <s v="tier - 1"/>
    <s v="R1012"/>
    <s v="R1012"/>
    <n v="1977"/>
    <s v="14/Aug/1977"/>
    <x v="30"/>
    <n v="12218.7"/>
  </r>
  <r>
    <s v="Id886"/>
    <n v="1964"/>
    <s v="Jul"/>
    <n v="20"/>
    <x v="0"/>
    <n v="12222.9"/>
    <s v="tier - 3"/>
    <s v="tier - 2"/>
    <s v="R1012"/>
    <s v="R1012"/>
    <n v="1964"/>
    <s v="20/Jul/1964"/>
    <x v="43"/>
    <n v="12222.9"/>
  </r>
  <r>
    <s v="Id885"/>
    <n v="1964"/>
    <s v="Jul"/>
    <n v="2"/>
    <x v="0"/>
    <n v="12224.35"/>
    <s v="tier - 3"/>
    <s v="tier - 1"/>
    <s v="R1012"/>
    <s v="R1012"/>
    <n v="1964"/>
    <s v="2/Jul/1964"/>
    <x v="43"/>
    <n v="12224.35"/>
  </r>
  <r>
    <s v="Id884"/>
    <n v="1964"/>
    <s v="Jun"/>
    <n v="24"/>
    <x v="0"/>
    <n v="12231.61"/>
    <s v="tier - 3"/>
    <s v="tier - 3"/>
    <s v="R1012"/>
    <s v="R1012"/>
    <n v="1964"/>
    <s v="24/Jun/1964"/>
    <x v="43"/>
    <n v="12231.61"/>
  </r>
  <r>
    <s v="Id883"/>
    <n v="1963"/>
    <s v="Jul"/>
    <n v="19"/>
    <x v="0"/>
    <n v="12233.83"/>
    <s v="tier - 3"/>
    <s v="tier - 1"/>
    <s v="R1011"/>
    <s v="R1011"/>
    <n v="1963"/>
    <s v="19/Jul/1963"/>
    <x v="42"/>
    <n v="12233.83"/>
  </r>
  <r>
    <s v="Id882"/>
    <n v="1964"/>
    <s v="Oct"/>
    <n v="15"/>
    <x v="0"/>
    <n v="12235.84"/>
    <s v="tier - 3"/>
    <s v="tier - 3"/>
    <s v="R1012"/>
    <s v="R1012"/>
    <n v="1964"/>
    <s v="15/Oct/1964"/>
    <x v="43"/>
    <n v="12235.84"/>
  </r>
  <r>
    <s v="Id881"/>
    <n v="1966"/>
    <s v="Jul"/>
    <n v="29"/>
    <x v="0"/>
    <n v="12237.73"/>
    <s v="tier - 3"/>
    <s v="tier - 3"/>
    <s v="R1012"/>
    <s v="R1012"/>
    <n v="1966"/>
    <s v="29/Jul/1966"/>
    <x v="40"/>
    <n v="12237.73"/>
  </r>
  <r>
    <s v="Id880"/>
    <n v="1963"/>
    <s v="Jul"/>
    <n v="17"/>
    <x v="0"/>
    <n v="12244.53"/>
    <s v="tier - 3"/>
    <s v="tier - 1"/>
    <s v="R1013"/>
    <s v="R1013"/>
    <n v="1963"/>
    <s v="17/Jul/1963"/>
    <x v="42"/>
    <n v="12244.53"/>
  </r>
  <r>
    <s v="Id879"/>
    <n v="1974"/>
    <s v="Jun"/>
    <n v="23"/>
    <x v="0"/>
    <n v="12245.17"/>
    <s v="tier - 3"/>
    <s v="tier - 1"/>
    <s v="R1012"/>
    <s v="R1012"/>
    <n v="1974"/>
    <s v="23/Jun/1974"/>
    <x v="28"/>
    <n v="12245.17"/>
  </r>
  <r>
    <s v="Id878"/>
    <n v="1989"/>
    <s v="Nov"/>
    <n v="23"/>
    <x v="2"/>
    <n v="12254.44"/>
    <s v="tier - 3"/>
    <s v="tier - 3"/>
    <s v="R1026"/>
    <s v="R1026"/>
    <n v="1989"/>
    <s v="23/Nov/1989"/>
    <x v="16"/>
    <n v="12254.44"/>
  </r>
  <r>
    <s v="Id877"/>
    <n v="1986"/>
    <s v="Aug"/>
    <n v="13"/>
    <x v="2"/>
    <n v="12255.04"/>
    <s v="tier - 3"/>
    <s v="tier - 2"/>
    <s v="R1026"/>
    <s v="R1026"/>
    <n v="1986"/>
    <s v="13/Aug/1986"/>
    <x v="19"/>
    <n v="12255.04"/>
  </r>
  <r>
    <s v="Id876"/>
    <n v="1966"/>
    <s v="Dec"/>
    <n v="6"/>
    <x v="3"/>
    <n v="12265.51"/>
    <s v="tier - 3"/>
    <s v="tier - 3"/>
    <s v="R1013"/>
    <s v="R1013"/>
    <n v="1966"/>
    <s v="6/Dec/1966"/>
    <x v="38"/>
    <n v="12265.51"/>
  </r>
  <r>
    <s v="Id875"/>
    <n v="1967"/>
    <s v="Dec"/>
    <n v="30"/>
    <x v="3"/>
    <n v="12268.63"/>
    <s v="tier - 3"/>
    <s v="tier - 1"/>
    <s v="R1012"/>
    <s v="R1012"/>
    <n v="1967"/>
    <s v="30/Dec/1967"/>
    <x v="37"/>
    <n v="12268.63"/>
  </r>
  <r>
    <s v="Id874"/>
    <n v="1967"/>
    <s v="Aug"/>
    <n v="28"/>
    <x v="3"/>
    <n v="12269.69"/>
    <s v="tier - 3"/>
    <s v="tier - 2"/>
    <s v="R1012"/>
    <s v="R1012"/>
    <n v="1967"/>
    <s v="28/Aug/1967"/>
    <x v="38"/>
    <n v="12269.69"/>
  </r>
  <r>
    <s v="Id873"/>
    <n v="1966"/>
    <s v="Nov"/>
    <n v="16"/>
    <x v="0"/>
    <n v="12282.03"/>
    <s v="tier - 3"/>
    <s v="tier - 1"/>
    <s v="R1025"/>
    <s v="R1025"/>
    <n v="1966"/>
    <s v="16/Nov/1966"/>
    <x v="40"/>
    <n v="12282.03"/>
  </r>
  <r>
    <s v="Id872"/>
    <n v="1990"/>
    <s v="Oct"/>
    <n v="29"/>
    <x v="2"/>
    <n v="12282.38"/>
    <s v="tier - 3"/>
    <s v="tier - 1"/>
    <s v="R1011"/>
    <s v="R1011"/>
    <n v="1990"/>
    <s v="29/Oct/1990"/>
    <x v="16"/>
    <n v="12282.38"/>
  </r>
  <r>
    <s v="Id871"/>
    <n v="1963"/>
    <s v="Oct"/>
    <n v="28"/>
    <x v="0"/>
    <n v="12299.59"/>
    <s v="tier - 3"/>
    <s v="tier - 1"/>
    <s v="R1025"/>
    <s v="R1025"/>
    <n v="1963"/>
    <s v="28/Oct/1963"/>
    <x v="42"/>
    <n v="12299.59"/>
  </r>
  <r>
    <s v="Id870"/>
    <n v="1963"/>
    <s v="Aug"/>
    <n v="29"/>
    <x v="0"/>
    <n v="12323.94"/>
    <s v="tier - 3"/>
    <s v="tier - 3"/>
    <s v="R1017"/>
    <s v="R1017"/>
    <n v="1963"/>
    <s v="29/Aug/1963"/>
    <x v="42"/>
    <n v="12323.94"/>
  </r>
  <r>
    <s v="Id869"/>
    <n v="1963"/>
    <s v="Aug"/>
    <n v="2"/>
    <x v="1"/>
    <n v="12333.83"/>
    <s v="tier - 3"/>
    <s v="tier - 2"/>
    <s v="R1011"/>
    <s v="R1011"/>
    <n v="1963"/>
    <s v="2/Aug/1963"/>
    <x v="42"/>
    <n v="12333.83"/>
  </r>
  <r>
    <s v="Id868"/>
    <n v="1963"/>
    <s v="Sep"/>
    <n v="22"/>
    <x v="1"/>
    <n v="12347.17"/>
    <s v="tier - 3"/>
    <s v="tier - 3"/>
    <s v="R1011"/>
    <s v="R1011"/>
    <n v="1963"/>
    <s v="22/Sep/1963"/>
    <x v="42"/>
    <n v="12347.17"/>
  </r>
  <r>
    <s v="Id867"/>
    <n v="1966"/>
    <s v="Dec"/>
    <n v="29"/>
    <x v="2"/>
    <n v="12363.55"/>
    <s v="tier - 3"/>
    <s v="tier - 3"/>
    <s v="R1011"/>
    <s v="R1011"/>
    <n v="1966"/>
    <s v="29/Dec/1966"/>
    <x v="38"/>
    <n v="12363.55"/>
  </r>
  <r>
    <s v="Id866"/>
    <n v="1962"/>
    <s v="Sep"/>
    <n v="26"/>
    <x v="0"/>
    <n v="12369.89"/>
    <s v="tier - 3"/>
    <s v="tier - 2"/>
    <s v="R1024"/>
    <s v="R1024"/>
    <n v="1962"/>
    <s v="26/Sep/1962"/>
    <x v="41"/>
    <n v="12369.89"/>
  </r>
  <r>
    <s v="Id865"/>
    <n v="1989"/>
    <s v="Dec"/>
    <n v="29"/>
    <x v="0"/>
    <n v="12404.88"/>
    <s v="tier - 3"/>
    <s v="tier - 3"/>
    <s v="R1016"/>
    <s v="R1016"/>
    <n v="1989"/>
    <s v="29/Dec/1989"/>
    <x v="16"/>
    <n v="12404.88"/>
  </r>
  <r>
    <s v="Id864"/>
    <n v="1972"/>
    <s v="Aug"/>
    <n v="21"/>
    <x v="0"/>
    <n v="12407.3"/>
    <s v="tier - 3"/>
    <s v="tier - 2"/>
    <s v="R1021"/>
    <s v="R1021"/>
    <n v="1972"/>
    <s v="21/Aug/1972"/>
    <x v="32"/>
    <n v="12407.3"/>
  </r>
  <r>
    <s v="Id863"/>
    <n v="1979"/>
    <s v="Jul"/>
    <n v="14"/>
    <x v="3"/>
    <n v="12408.29"/>
    <s v="tier - 3"/>
    <s v="tier - 1"/>
    <s v="R1022"/>
    <s v="R1022"/>
    <n v="1979"/>
    <s v="14/Jul/1979"/>
    <x v="26"/>
    <n v="12408.29"/>
  </r>
  <r>
    <s v="Id862"/>
    <n v="1964"/>
    <s v="Aug"/>
    <n v="4"/>
    <x v="0"/>
    <n v="12430.95"/>
    <s v="tier - 3"/>
    <s v="tier - 3"/>
    <s v="R1024"/>
    <s v="R1024"/>
    <n v="1964"/>
    <s v="4/Aug/1964"/>
    <x v="43"/>
    <n v="12430.95"/>
  </r>
  <r>
    <s v="Id861"/>
    <n v="1995"/>
    <s v="Aug"/>
    <n v="9"/>
    <x v="0"/>
    <n v="12452.25"/>
    <s v="tier - 3"/>
    <s v="tier - 3"/>
    <s v="R1012"/>
    <s v="R1012"/>
    <n v="1995"/>
    <s v="9/Aug/1995"/>
    <x v="4"/>
    <n v="12452.25"/>
  </r>
  <r>
    <s v="Id860"/>
    <n v="1968"/>
    <s v="Nov"/>
    <n v="26"/>
    <x v="2"/>
    <n v="12475.35"/>
    <s v="tier - 3"/>
    <s v="tier - 1"/>
    <s v="R1012"/>
    <s v="R1012"/>
    <n v="1968"/>
    <s v="26/Nov/1968"/>
    <x v="35"/>
    <n v="12475.35"/>
  </r>
  <r>
    <s v="Id859"/>
    <n v="1968"/>
    <s v="Nov"/>
    <n v="12"/>
    <x v="2"/>
    <n v="12479.71"/>
    <s v="tier - 3"/>
    <s v="tier - 3"/>
    <s v="R1012"/>
    <s v="R1012"/>
    <n v="1968"/>
    <s v="12/Nov/1968"/>
    <x v="37"/>
    <n v="12479.71"/>
  </r>
  <r>
    <s v="Id858"/>
    <n v="1967"/>
    <s v="Sep"/>
    <n v="1"/>
    <x v="2"/>
    <n v="12485.8"/>
    <s v="tier - 3"/>
    <s v="tier - 3"/>
    <s v="R1013"/>
    <s v="R1013"/>
    <n v="1967"/>
    <s v="1/Sep/1967"/>
    <x v="38"/>
    <n v="12485.8"/>
  </r>
  <r>
    <s v="Id857"/>
    <n v="1968"/>
    <s v="Dec"/>
    <n v="3"/>
    <x v="2"/>
    <n v="12495.29"/>
    <s v="tier - 3"/>
    <s v="tier - 3"/>
    <s v="R1012"/>
    <s v="R1012"/>
    <n v="1968"/>
    <s v="3/Dec/1968"/>
    <x v="35"/>
    <n v="12495.29"/>
  </r>
  <r>
    <s v="Id856"/>
    <n v="1966"/>
    <s v="Jul"/>
    <n v="12"/>
    <x v="0"/>
    <n v="12499.88"/>
    <s v="tier - 3"/>
    <s v="tier - 2"/>
    <s v="R1012"/>
    <s v="R1012"/>
    <n v="1966"/>
    <s v="12/Jul/1966"/>
    <x v="40"/>
    <n v="12499.88"/>
  </r>
  <r>
    <s v="Id855"/>
    <n v="1962"/>
    <s v="Oct"/>
    <n v="16"/>
    <x v="0"/>
    <n v="12523.6"/>
    <s v="tier - 3"/>
    <s v="tier - 3"/>
    <s v="R1012"/>
    <s v="R1012"/>
    <n v="1962"/>
    <s v="16/Oct/1962"/>
    <x v="41"/>
    <n v="12523.6"/>
  </r>
  <r>
    <s v="Id854"/>
    <n v="1961"/>
    <s v="Nov"/>
    <n v="28"/>
    <x v="0"/>
    <n v="12557.61"/>
    <s v="tier - 3"/>
    <s v="tier - 3"/>
    <s v="R1013"/>
    <s v="R1013"/>
    <n v="1961"/>
    <s v="28/Nov/1961"/>
    <x v="41"/>
    <n v="12557.61"/>
  </r>
  <r>
    <s v="Id853"/>
    <n v="1961"/>
    <s v="Nov"/>
    <n v="28"/>
    <x v="0"/>
    <n v="12574.05"/>
    <s v="tier - 3"/>
    <s v="tier - 1"/>
    <s v="R1011"/>
    <s v="R1011"/>
    <n v="1961"/>
    <s v="28/Nov/1961"/>
    <x v="41"/>
    <n v="12574.05"/>
  </r>
  <r>
    <s v="Id852"/>
    <n v="1969"/>
    <s v="Nov"/>
    <n v="26"/>
    <x v="0"/>
    <n v="12579.92"/>
    <s v="tier - 3"/>
    <s v="tier - 1"/>
    <s v="R1025"/>
    <s v="R1025"/>
    <n v="1969"/>
    <s v="26/Nov/1969"/>
    <x v="34"/>
    <n v="12579.92"/>
  </r>
  <r>
    <s v="Id851"/>
    <n v="1970"/>
    <s v="Jun"/>
    <n v="18"/>
    <x v="5"/>
    <n v="12592.53"/>
    <s v="tier - 3"/>
    <s v="tier - 2"/>
    <s v="R1013"/>
    <s v="R1013"/>
    <n v="1970"/>
    <s v="18/Jun/1970"/>
    <x v="34"/>
    <n v="12592.53"/>
  </r>
  <r>
    <s v="Id850"/>
    <n v="1988"/>
    <s v="Aug"/>
    <n v="11"/>
    <x v="2"/>
    <n v="12600.46"/>
    <s v="tier - 3"/>
    <s v="tier - 1"/>
    <s v="R1023"/>
    <s v="R1023"/>
    <n v="1988"/>
    <s v="11/Aug/1988"/>
    <x v="17"/>
    <n v="12600.46"/>
  </r>
  <r>
    <s v="Id849"/>
    <n v="1998"/>
    <s v="Nov"/>
    <n v="18"/>
    <x v="1"/>
    <n v="12609.89"/>
    <s v="tier - 3"/>
    <s v="tier - 3"/>
    <s v="R1012"/>
    <s v="R1012"/>
    <n v="1998"/>
    <s v="18/Nov/1998"/>
    <x v="2"/>
    <n v="12609.89"/>
  </r>
  <r>
    <s v="Id848"/>
    <n v="1963"/>
    <s v="Aug"/>
    <n v="19"/>
    <x v="0"/>
    <n v="12622.18"/>
    <s v="tier - 3"/>
    <s v="tier - 1"/>
    <s v="R1012"/>
    <s v="R1012"/>
    <n v="1963"/>
    <s v="19/Aug/1963"/>
    <x v="42"/>
    <n v="12622.18"/>
  </r>
  <r>
    <s v="Id847"/>
    <n v="1970"/>
    <s v="Dec"/>
    <n v="28"/>
    <x v="0"/>
    <n v="12624.74"/>
    <s v="tier - 3"/>
    <s v="tier - 1"/>
    <s v="R1012"/>
    <s v="R1012"/>
    <n v="1970"/>
    <s v="28/Dec/1970"/>
    <x v="33"/>
    <n v="12624.74"/>
  </r>
  <r>
    <s v="Id846"/>
    <n v="1965"/>
    <s v="Oct"/>
    <n v="4"/>
    <x v="3"/>
    <n v="12629.17"/>
    <s v="tier - 3"/>
    <s v="tier - 1"/>
    <s v="R1013"/>
    <s v="R1013"/>
    <n v="1965"/>
    <s v="4/Oct/1965"/>
    <x v="39"/>
    <n v="12629.17"/>
  </r>
  <r>
    <s v="Id845"/>
    <n v="1962"/>
    <s v="Nov"/>
    <n v="22"/>
    <x v="0"/>
    <n v="12629.9"/>
    <s v="tier - 3"/>
    <s v="tier - 3"/>
    <s v="R1013"/>
    <s v="R1013"/>
    <n v="1962"/>
    <s v="22/Nov/1962"/>
    <x v="42"/>
    <n v="12629.9"/>
  </r>
  <r>
    <s v="Id844"/>
    <n v="1962"/>
    <s v="Jul"/>
    <n v="22"/>
    <x v="0"/>
    <n v="12638.2"/>
    <s v="tier - 3"/>
    <s v="tier - 1"/>
    <s v="R1011"/>
    <s v="R1011"/>
    <n v="1962"/>
    <s v="22/Jul/1962"/>
    <x v="41"/>
    <n v="12638.2"/>
  </r>
  <r>
    <s v="Id843"/>
    <n v="1972"/>
    <s v="Sep"/>
    <n v="5"/>
    <x v="0"/>
    <n v="12640.24"/>
    <s v="tier - 3"/>
    <s v="tier - 1"/>
    <s v="R1011"/>
    <s v="R1011"/>
    <n v="1972"/>
    <s v="5/Sep/1972"/>
    <x v="32"/>
    <n v="12640.24"/>
  </r>
  <r>
    <s v="Id842"/>
    <n v="1966"/>
    <s v="Dec"/>
    <n v="17"/>
    <x v="3"/>
    <n v="12643.38"/>
    <s v="tier - 3"/>
    <s v="tier - 1"/>
    <s v="R1012"/>
    <s v="R1012"/>
    <n v="1966"/>
    <s v="17/Dec/1966"/>
    <x v="38"/>
    <n v="12643.38"/>
  </r>
  <r>
    <s v="Id841"/>
    <n v="1962"/>
    <s v="Jul"/>
    <n v="11"/>
    <x v="0"/>
    <n v="12644.59"/>
    <s v="tier - 3"/>
    <s v="tier - 2"/>
    <s v="R1011"/>
    <s v="R1011"/>
    <n v="1962"/>
    <s v="11/Jul/1962"/>
    <x v="41"/>
    <n v="12644.59"/>
  </r>
  <r>
    <s v="Id840"/>
    <n v="1965"/>
    <s v="Sep"/>
    <n v="14"/>
    <x v="3"/>
    <n v="12646.21"/>
    <s v="tier - 3"/>
    <s v="tier - 2"/>
    <s v="R1011"/>
    <s v="R1011"/>
    <n v="1965"/>
    <s v="14/Sep/1965"/>
    <x v="39"/>
    <n v="12646.21"/>
  </r>
  <r>
    <s v="Id839"/>
    <n v="1962"/>
    <s v="Aug"/>
    <n v="27"/>
    <x v="0"/>
    <n v="12648.7"/>
    <s v="tier - 3"/>
    <s v="tier - 2"/>
    <s v="R1013"/>
    <s v="R1013"/>
    <n v="1962"/>
    <s v="27/Aug/1962"/>
    <x v="41"/>
    <n v="12648.7"/>
  </r>
  <r>
    <s v="Id838"/>
    <n v="1974"/>
    <s v="Sep"/>
    <n v="24"/>
    <x v="0"/>
    <n v="12697.48"/>
    <s v="tier - 3"/>
    <s v="tier - 3"/>
    <s v="R1021"/>
    <s v="R1021"/>
    <n v="1974"/>
    <s v="24/Sep/1974"/>
    <x v="28"/>
    <n v="12697.48"/>
  </r>
  <r>
    <s v="Id837"/>
    <n v="1992"/>
    <s v="Jul"/>
    <n v="7"/>
    <x v="0"/>
    <n v="12699.56"/>
    <s v="tier - 3"/>
    <s v="tier - 2"/>
    <s v="R1011"/>
    <s v="R1011"/>
    <n v="1992"/>
    <s v="7/Jul/1992"/>
    <x v="0"/>
    <n v="12699.56"/>
  </r>
  <r>
    <s v="Id836"/>
    <n v="1964"/>
    <s v="Nov"/>
    <n v="28"/>
    <x v="0"/>
    <n v="12700.63"/>
    <s v="tier - 3"/>
    <s v="tier - 3"/>
    <s v="R1011"/>
    <s v="R1011"/>
    <n v="1964"/>
    <s v="28/Nov/1964"/>
    <x v="39"/>
    <n v="12700.63"/>
  </r>
  <r>
    <s v="Id835"/>
    <n v="1970"/>
    <s v="Jul"/>
    <n v="8"/>
    <x v="0"/>
    <n v="12713"/>
    <s v="tier - 3"/>
    <s v="tier - 1"/>
    <s v="R1011"/>
    <s v="R1011"/>
    <n v="1970"/>
    <s v="8/Jul/1970"/>
    <x v="34"/>
    <n v="12713"/>
  </r>
  <r>
    <s v="Id834"/>
    <n v="1988"/>
    <s v="Jul"/>
    <n v="17"/>
    <x v="2"/>
    <n v="12718.21"/>
    <s v="tier - 3"/>
    <s v="tier - 1"/>
    <s v="R1026"/>
    <s v="R1026"/>
    <n v="1988"/>
    <s v="17/Jul/1988"/>
    <x v="17"/>
    <n v="12718.21"/>
  </r>
  <r>
    <s v="Id833"/>
    <n v="1962"/>
    <s v="Sep"/>
    <n v="2"/>
    <x v="0"/>
    <n v="12731"/>
    <s v="tier - 3"/>
    <s v="tier - 3"/>
    <s v="R1016"/>
    <s v="R1016"/>
    <n v="1962"/>
    <s v="2/Sep/1962"/>
    <x v="41"/>
    <n v="12731"/>
  </r>
  <r>
    <s v="Id832"/>
    <n v="1962"/>
    <s v="Oct"/>
    <n v="1"/>
    <x v="0"/>
    <n v="12741.17"/>
    <s v="tier - 3"/>
    <s v="tier - 1"/>
    <s v="R1017"/>
    <s v="R1017"/>
    <n v="1962"/>
    <s v="1/Oct/1962"/>
    <x v="41"/>
    <n v="12741.17"/>
  </r>
  <r>
    <s v="Id831"/>
    <n v="1975"/>
    <s v="Sep"/>
    <n v="25"/>
    <x v="1"/>
    <n v="12770.27"/>
    <s v="tier - 3"/>
    <s v="tier - 3"/>
    <s v="R1021"/>
    <s v="R1021"/>
    <n v="1975"/>
    <s v="25/Sep/1975"/>
    <x v="31"/>
    <n v="12770.27"/>
  </r>
  <r>
    <s v="Id830"/>
    <n v="1972"/>
    <s v="Oct"/>
    <n v="7"/>
    <x v="0"/>
    <n v="12776.05"/>
    <s v="tier - 3"/>
    <s v="tier - 3"/>
    <s v="R1026"/>
    <s v="R1026"/>
    <n v="1972"/>
    <s v="7/Oct/1972"/>
    <x v="32"/>
    <n v="12776.05"/>
  </r>
  <r>
    <s v="Id829"/>
    <n v="1963"/>
    <s v="Dec"/>
    <n v="5"/>
    <x v="0"/>
    <n v="12788.03"/>
    <s v="tier - 3"/>
    <s v="tier - 3"/>
    <s v="R1025"/>
    <s v="R1025"/>
    <n v="1963"/>
    <s v="5/Dec/1963"/>
    <x v="43"/>
    <n v="12788.03"/>
  </r>
  <r>
    <s v="Id828"/>
    <n v="1983"/>
    <s v="Oct"/>
    <n v="29"/>
    <x v="2"/>
    <n v="12788.18"/>
    <s v="tier - 3"/>
    <s v="tier - 1"/>
    <s v="R1026"/>
    <s v="R1026"/>
    <n v="1983"/>
    <s v="29/Oct/1983"/>
    <x v="24"/>
    <n v="12788.18"/>
  </r>
  <r>
    <s v="Id827"/>
    <n v="1978"/>
    <s v="Jul"/>
    <n v="24"/>
    <x v="0"/>
    <n v="12797.21"/>
    <s v="tier - 3"/>
    <s v="tier - 1"/>
    <s v="R1024"/>
    <s v="R1024"/>
    <n v="1978"/>
    <s v="24/Jul/1978"/>
    <x v="27"/>
    <n v="12797.21"/>
  </r>
  <r>
    <s v="Id826"/>
    <n v="1963"/>
    <s v="Jul"/>
    <n v="20"/>
    <x v="0"/>
    <n v="12815.44"/>
    <s v="tier - 3"/>
    <s v="tier - 3"/>
    <s v="R1024"/>
    <s v="R1024"/>
    <n v="1963"/>
    <s v="20/Jul/1963"/>
    <x v="42"/>
    <n v="12815.44"/>
  </r>
  <r>
    <s v="Id825"/>
    <n v="1967"/>
    <s v="Sep"/>
    <n v="25"/>
    <x v="0"/>
    <n v="12823.25"/>
    <s v="tier - 3"/>
    <s v="tier - 3"/>
    <s v="R1021"/>
    <s v="R1021"/>
    <n v="1967"/>
    <s v="25/Sep/1967"/>
    <x v="38"/>
    <n v="12823.25"/>
  </r>
  <r>
    <s v="Id824"/>
    <n v="2004"/>
    <s v="Nov"/>
    <n v="9"/>
    <x v="3"/>
    <n v="12829.46"/>
    <s v="tier - 3"/>
    <s v="tier - 3"/>
    <s v="R1016"/>
    <s v="R1016"/>
    <n v="2004"/>
    <s v="9/Nov/2004"/>
    <x v="10"/>
    <n v="12829.46"/>
  </r>
  <r>
    <s v="Id823"/>
    <n v="1993"/>
    <s v="Sep"/>
    <n v="27"/>
    <x v="0"/>
    <n v="12847.24"/>
    <s v="tier - 3"/>
    <s v="tier - 2"/>
    <s v="R1012"/>
    <s v="R1012"/>
    <n v="1993"/>
    <s v="27/Sep/1993"/>
    <x v="1"/>
    <n v="12847.24"/>
  </r>
  <r>
    <s v="Id822"/>
    <n v="1973"/>
    <s v="Sep"/>
    <n v="22"/>
    <x v="0"/>
    <n v="12852.37"/>
    <s v="tier - 3"/>
    <s v="tier - 1"/>
    <s v="R1012"/>
    <s v="R1012"/>
    <n v="1973"/>
    <s v="22/Sep/1973"/>
    <x v="29"/>
    <n v="12852.37"/>
  </r>
  <r>
    <s v="Id821"/>
    <n v="1963"/>
    <s v="Sep"/>
    <n v="27"/>
    <x v="0"/>
    <n v="12856.84"/>
    <s v="tier - 3"/>
    <s v="tier - 3"/>
    <s v="R1021"/>
    <s v="R1021"/>
    <n v="1963"/>
    <s v="27/Sep/1963"/>
    <x v="42"/>
    <n v="12856.84"/>
  </r>
  <r>
    <s v="Id820"/>
    <n v="1984"/>
    <s v="Aug"/>
    <n v="6"/>
    <x v="2"/>
    <n v="12870.31"/>
    <s v="tier - 3"/>
    <s v="tier - 3"/>
    <s v="R1012"/>
    <s v="R1012"/>
    <n v="1984"/>
    <s v="6/Aug/1984"/>
    <x v="22"/>
    <n v="12870.31"/>
  </r>
  <r>
    <s v="Id819"/>
    <n v="2004"/>
    <s v="Jul"/>
    <n v="9"/>
    <x v="0"/>
    <n v="12890.06"/>
    <s v="tier - 3"/>
    <s v="tier - 1"/>
    <s v="R1019"/>
    <s v="R1019"/>
    <n v="2004"/>
    <s v="9/Jul/2004"/>
    <x v="10"/>
    <n v="12890.06"/>
  </r>
  <r>
    <s v="Id818"/>
    <n v="1963"/>
    <s v="Aug"/>
    <n v="16"/>
    <x v="1"/>
    <n v="12913.99"/>
    <s v="tier - 3"/>
    <s v="tier - 2"/>
    <s v="R1016"/>
    <s v="R1016"/>
    <n v="1963"/>
    <s v="16/Aug/1963"/>
    <x v="42"/>
    <n v="12913.99"/>
  </r>
  <r>
    <s v="Id817"/>
    <n v="1963"/>
    <s v="Sep"/>
    <n v="1"/>
    <x v="3"/>
    <n v="12925.89"/>
    <s v="tier - 3"/>
    <s v="tier - 2"/>
    <s v="R1013"/>
    <s v="R1013"/>
    <n v="1963"/>
    <s v="1/Sep/1963"/>
    <x v="42"/>
    <n v="12925.89"/>
  </r>
  <r>
    <s v="Id816"/>
    <n v="1963"/>
    <s v="Aug"/>
    <n v="14"/>
    <x v="3"/>
    <n v="12928.79"/>
    <s v="tier - 3"/>
    <s v="tier - 2"/>
    <s v="R1013"/>
    <s v="R1013"/>
    <n v="1963"/>
    <s v="14/Aug/1963"/>
    <x v="42"/>
    <n v="12928.79"/>
  </r>
  <r>
    <s v="Id815"/>
    <n v="1966"/>
    <s v="Dec"/>
    <n v="22"/>
    <x v="4"/>
    <n v="12949.16"/>
    <s v="tier - 3"/>
    <s v="tier - 3"/>
    <s v="R1013"/>
    <s v="R1013"/>
    <n v="1966"/>
    <s v="22/Dec/1966"/>
    <x v="38"/>
    <n v="12949.16"/>
  </r>
  <r>
    <s v="Id814"/>
    <n v="1961"/>
    <s v="Aug"/>
    <n v="20"/>
    <x v="0"/>
    <n v="12950.07"/>
    <s v="tier - 3"/>
    <s v="tier - 1"/>
    <s v="R1012"/>
    <s v="R1012"/>
    <n v="1961"/>
    <s v="20/Aug/1961"/>
    <x v="44"/>
    <n v="12950.07"/>
  </r>
  <r>
    <s v="Id813"/>
    <n v="1960"/>
    <s v="Nov"/>
    <n v="4"/>
    <x v="0"/>
    <n v="12957.12"/>
    <s v="tier - 3"/>
    <s v="tier - 1"/>
    <s v="R1011"/>
    <s v="R1011"/>
    <n v="1960"/>
    <s v="4/Nov/1960"/>
    <x v="45"/>
    <n v="12957.12"/>
  </r>
  <r>
    <s v="Id812"/>
    <n v="1960"/>
    <s v="Jun"/>
    <n v="22"/>
    <x v="0"/>
    <n v="12979.36"/>
    <s v="tier - 3"/>
    <s v="tier - 1"/>
    <s v="R1011"/>
    <s v="R1011"/>
    <n v="1960"/>
    <s v="22/Jun/1960"/>
    <x v="45"/>
    <n v="12979.36"/>
  </r>
  <r>
    <s v="Id811"/>
    <n v="1960"/>
    <s v="Sep"/>
    <n v="23"/>
    <x v="0"/>
    <n v="12981.35"/>
    <s v="tier - 3"/>
    <s v="tier - 3"/>
    <s v="R1013"/>
    <s v="R1013"/>
    <n v="1960"/>
    <s v="23/Sep/1960"/>
    <x v="45"/>
    <n v="12981.35"/>
  </r>
  <r>
    <s v="Id810"/>
    <n v="1960"/>
    <s v="Nov"/>
    <n v="28"/>
    <x v="0"/>
    <n v="12982.87"/>
    <s v="tier - 3"/>
    <s v="tier - 1"/>
    <s v="R1013"/>
    <s v="R1013"/>
    <n v="1960"/>
    <s v="28/Nov/1960"/>
    <x v="44"/>
    <n v="12982.87"/>
  </r>
  <r>
    <s v="Id809"/>
    <n v="1979"/>
    <s v="Nov"/>
    <n v="27"/>
    <x v="3"/>
    <n v="12994.12"/>
    <s v="tier - 3"/>
    <s v="tier - 2"/>
    <s v="R1026"/>
    <s v="R1026"/>
    <n v="1979"/>
    <s v="27/Nov/1979"/>
    <x v="25"/>
    <n v="12994.12"/>
  </r>
  <r>
    <s v="Id808"/>
    <n v="1981"/>
    <s v="Oct"/>
    <n v="30"/>
    <x v="1"/>
    <n v="13002.91"/>
    <s v="tier - 3"/>
    <s v="tier - 1"/>
    <s v="R1012"/>
    <s v="R1012"/>
    <n v="1981"/>
    <s v="30/Oct/1981"/>
    <x v="20"/>
    <n v="13002.91"/>
  </r>
  <r>
    <s v="Id807"/>
    <n v="1962"/>
    <s v="Jun"/>
    <n v="24"/>
    <x v="0"/>
    <n v="13004.95"/>
    <s v="tier - 3"/>
    <s v="tier - 1"/>
    <s v="R1012"/>
    <s v="R1012"/>
    <n v="1962"/>
    <s v="24/Jun/1962"/>
    <x v="41"/>
    <n v="13004.95"/>
  </r>
  <r>
    <s v="Id806"/>
    <n v="1969"/>
    <s v="Dec"/>
    <n v="13"/>
    <x v="0"/>
    <n v="13008.07"/>
    <s v="tier - 3"/>
    <s v="tier - 3"/>
    <s v="R1012"/>
    <s v="R1012"/>
    <n v="1969"/>
    <s v="13/Dec/1969"/>
    <x v="34"/>
    <n v="13008.07"/>
  </r>
  <r>
    <s v="Id805"/>
    <n v="1972"/>
    <s v="Sep"/>
    <n v="27"/>
    <x v="0"/>
    <n v="13010.86"/>
    <s v="tier - 3"/>
    <s v="tier - 2"/>
    <s v="R1012"/>
    <s v="R1012"/>
    <n v="1972"/>
    <s v="27/Sep/1972"/>
    <x v="32"/>
    <n v="13010.86"/>
  </r>
  <r>
    <s v="Id804"/>
    <n v="1962"/>
    <s v="Jul"/>
    <n v="20"/>
    <x v="0"/>
    <n v="13012.21"/>
    <s v="tier - 3"/>
    <s v="tier - 1"/>
    <s v="R1012"/>
    <s v="R1012"/>
    <n v="1962"/>
    <s v="20/Jul/1962"/>
    <x v="41"/>
    <n v="13012.21"/>
  </r>
  <r>
    <s v="Id803"/>
    <n v="1964"/>
    <s v="Sep"/>
    <n v="23"/>
    <x v="1"/>
    <n v="13019.16"/>
    <s v="tier - 3"/>
    <s v="tier - 1"/>
    <s v="R1024"/>
    <s v="R1024"/>
    <n v="1964"/>
    <s v="23/Sep/1964"/>
    <x v="43"/>
    <n v="13019.16"/>
  </r>
  <r>
    <s v="Id802"/>
    <n v="1965"/>
    <s v="Nov"/>
    <n v="4"/>
    <x v="0"/>
    <n v="13023.93"/>
    <s v="tier - 3"/>
    <s v="tier - 2"/>
    <s v="R1025"/>
    <s v="R1025"/>
    <n v="1965"/>
    <s v="4/Nov/1965"/>
    <x v="39"/>
    <n v="13023.93"/>
  </r>
  <r>
    <s v="Id801"/>
    <n v="1961"/>
    <s v="Nov"/>
    <n v="9"/>
    <x v="0"/>
    <n v="13041.92"/>
    <s v="tier - 3"/>
    <s v="tier - 1"/>
    <s v="R1011"/>
    <s v="R1011"/>
    <n v="1961"/>
    <s v="9/Nov/1961"/>
    <x v="44"/>
    <n v="13041.92"/>
  </r>
  <r>
    <s v="Id800"/>
    <n v="1969"/>
    <s v="Sep"/>
    <n v="23"/>
    <x v="0"/>
    <n v="13044.41"/>
    <s v="tier - 3"/>
    <s v="tier - 1"/>
    <s v="R1012"/>
    <s v="R1012"/>
    <n v="1969"/>
    <s v="23/Sep/1969"/>
    <x v="35"/>
    <n v="13044.41"/>
  </r>
  <r>
    <s v="Id799"/>
    <n v="1967"/>
    <s v="Aug"/>
    <n v="6"/>
    <x v="2"/>
    <n v="13047.33"/>
    <s v="tier - 3"/>
    <s v="tier - 3"/>
    <s v="R1024"/>
    <s v="R1024"/>
    <n v="1967"/>
    <s v="6/Aug/1967"/>
    <x v="38"/>
    <n v="13047.33"/>
  </r>
  <r>
    <s v="Id798"/>
    <n v="1985"/>
    <s v="Oct"/>
    <n v="26"/>
    <x v="2"/>
    <n v="13051.22"/>
    <s v="tier - 3"/>
    <s v="tier - 1"/>
    <s v="R1026"/>
    <s v="R1026"/>
    <n v="1985"/>
    <s v="26/Oct/1985"/>
    <x v="21"/>
    <n v="13051.22"/>
  </r>
  <r>
    <s v="Id797"/>
    <n v="1961"/>
    <s v="Nov"/>
    <n v="6"/>
    <x v="0"/>
    <n v="13063.88"/>
    <s v="tier - 3"/>
    <s v="tier - 2"/>
    <s v="R1011"/>
    <s v="R1011"/>
    <n v="1961"/>
    <s v="6/Nov/1961"/>
    <x v="44"/>
    <n v="13063.88"/>
  </r>
  <r>
    <s v="Id796"/>
    <n v="1978"/>
    <s v="Jul"/>
    <n v="17"/>
    <x v="3"/>
    <n v="13101.74"/>
    <s v="tier - 3"/>
    <s v="tier - 2"/>
    <s v="R1026"/>
    <s v="R1026"/>
    <n v="1978"/>
    <s v="17/Jul/1978"/>
    <x v="27"/>
    <n v="13101.74"/>
  </r>
  <r>
    <s v="Id795"/>
    <n v="1971"/>
    <s v="Oct"/>
    <n v="30"/>
    <x v="0"/>
    <n v="13110.79"/>
    <s v="tier - 3"/>
    <s v="tier - 2"/>
    <s v="R1011"/>
    <s v="R1011"/>
    <n v="1971"/>
    <s v="30/Oct/1971"/>
    <x v="33"/>
    <n v="13110.79"/>
  </r>
  <r>
    <s v="Id794"/>
    <n v="1962"/>
    <s v="Aug"/>
    <n v="2"/>
    <x v="1"/>
    <n v="13112.6"/>
    <s v="tier - 3"/>
    <s v="tier - 3"/>
    <s v="R1012"/>
    <s v="R1012"/>
    <n v="1962"/>
    <s v="2/Aug/1962"/>
    <x v="41"/>
    <n v="13112.6"/>
  </r>
  <r>
    <s v="Id793"/>
    <n v="1992"/>
    <s v="Aug"/>
    <n v="12"/>
    <x v="0"/>
    <n v="13113.51"/>
    <s v="tier - 3"/>
    <s v="tier - 2"/>
    <s v="R1026"/>
    <s v="R1026"/>
    <n v="1992"/>
    <s v="12/Aug/1992"/>
    <x v="0"/>
    <n v="13113.51"/>
  </r>
  <r>
    <s v="Id792"/>
    <n v="1963"/>
    <s v="Sep"/>
    <n v="14"/>
    <x v="0"/>
    <n v="13116.84"/>
    <s v="tier - 3"/>
    <s v="tier - 1"/>
    <s v="R1012"/>
    <s v="R1012"/>
    <n v="1963"/>
    <s v="14/Sep/1963"/>
    <x v="42"/>
    <n v="13116.84"/>
  </r>
  <r>
    <s v="Id791"/>
    <n v="1999"/>
    <s v="Aug"/>
    <n v="16"/>
    <x v="0"/>
    <n v="13126.68"/>
    <s v="tier - 3"/>
    <s v="tier - 3"/>
    <s v="R1011"/>
    <s v="R1011"/>
    <n v="1999"/>
    <s v="16/Aug/1999"/>
    <x v="12"/>
    <n v="13126.68"/>
  </r>
  <r>
    <s v="Id790"/>
    <n v="1961"/>
    <s v="Sep"/>
    <n v="7"/>
    <x v="0"/>
    <n v="13129.6"/>
    <s v="tier - 3"/>
    <s v="tier - 2"/>
    <s v="R1017"/>
    <s v="R1017"/>
    <n v="1961"/>
    <s v="7/Sep/1961"/>
    <x v="44"/>
    <n v="13129.6"/>
  </r>
  <r>
    <s v="Id789"/>
    <n v="1961"/>
    <s v="Dec"/>
    <n v="6"/>
    <x v="0"/>
    <n v="13143.34"/>
    <s v="tier - 3"/>
    <s v="tier - 2"/>
    <s v="R1020"/>
    <s v="R1020"/>
    <n v="1961"/>
    <s v="6/Dec/1961"/>
    <x v="41"/>
    <n v="13143.34"/>
  </r>
  <r>
    <s v="Id788"/>
    <n v="1961"/>
    <s v="Dec"/>
    <n v="6"/>
    <x v="0"/>
    <n v="13143.86"/>
    <s v="tier - 3"/>
    <s v="tier - 2"/>
    <s v="R1016"/>
    <s v="R1016"/>
    <n v="1961"/>
    <s v="6/Dec/1961"/>
    <x v="41"/>
    <n v="13143.86"/>
  </r>
  <r>
    <s v="Id787"/>
    <n v="1962"/>
    <s v="Aug"/>
    <n v="5"/>
    <x v="0"/>
    <n v="13204.29"/>
    <s v="tier - 3"/>
    <s v="tier - 1"/>
    <s v="R1024"/>
    <s v="R1024"/>
    <n v="1962"/>
    <s v="5/Aug/1962"/>
    <x v="41"/>
    <n v="13204.29"/>
  </r>
  <r>
    <s v="Id786"/>
    <n v="1982"/>
    <s v="Oct"/>
    <n v="15"/>
    <x v="2"/>
    <n v="13214.43"/>
    <s v="tier - 3"/>
    <s v="tier - 2"/>
    <s v="R1012"/>
    <s v="R1012"/>
    <n v="1982"/>
    <s v="15/Oct/1982"/>
    <x v="23"/>
    <n v="13214.43"/>
  </r>
  <r>
    <s v="Id785"/>
    <n v="1962"/>
    <s v="Dec"/>
    <n v="7"/>
    <x v="0"/>
    <n v="13217.09"/>
    <s v="tier - 3"/>
    <s v="tier - 1"/>
    <s v="R1024"/>
    <s v="R1024"/>
    <n v="1962"/>
    <s v="7/Dec/1962"/>
    <x v="42"/>
    <n v="13217.09"/>
  </r>
  <r>
    <s v="Id784"/>
    <n v="1965"/>
    <s v="Nov"/>
    <n v="13"/>
    <x v="3"/>
    <n v="13224.06"/>
    <s v="tier - 3"/>
    <s v="tier - 3"/>
    <s v="R1024"/>
    <s v="R1024"/>
    <n v="1965"/>
    <s v="13/Nov/1965"/>
    <x v="39"/>
    <n v="13224.06"/>
  </r>
  <r>
    <s v="Id783"/>
    <n v="1962"/>
    <s v="Nov"/>
    <n v="24"/>
    <x v="1"/>
    <n v="13224.69"/>
    <s v="tier - 3"/>
    <s v="tier - 2"/>
    <s v="R1011"/>
    <s v="R1011"/>
    <n v="1962"/>
    <s v="24/Nov/1962"/>
    <x v="42"/>
    <n v="13224.69"/>
  </r>
  <r>
    <s v="Id782"/>
    <n v="1962"/>
    <s v="Oct"/>
    <n v="11"/>
    <x v="0"/>
    <n v="13228.85"/>
    <s v="tier - 3"/>
    <s v="tier - 3"/>
    <s v="R1023"/>
    <s v="R1023"/>
    <n v="1962"/>
    <s v="11/Oct/1962"/>
    <x v="41"/>
    <n v="13228.85"/>
  </r>
  <r>
    <s v="Id781"/>
    <n v="1994"/>
    <s v="Jul"/>
    <n v="1"/>
    <x v="0"/>
    <n v="13292.52"/>
    <s v="tier - 3"/>
    <s v="tier - 3"/>
    <s v="R1012"/>
    <s v="R1012"/>
    <n v="1994"/>
    <s v="1/Jul/1994"/>
    <x v="11"/>
    <n v="13292.52"/>
  </r>
  <r>
    <s v="Id780"/>
    <n v="1976"/>
    <s v="Aug"/>
    <n v="23"/>
    <x v="3"/>
    <n v="13333.71"/>
    <s v="tier - 3"/>
    <s v="tier - 2"/>
    <s v="R1012"/>
    <s v="R1012"/>
    <n v="1976"/>
    <s v="23/Aug/1976"/>
    <x v="36"/>
    <n v="13333.71"/>
  </r>
  <r>
    <s v="Id779"/>
    <n v="1960"/>
    <s v="Nov"/>
    <n v="11"/>
    <x v="0"/>
    <n v="13352.1"/>
    <s v="tier - 3"/>
    <s v="tier - 1"/>
    <s v="R1012"/>
    <s v="R1012"/>
    <n v="1960"/>
    <s v="11/Nov/1960"/>
    <x v="45"/>
    <n v="13352.1"/>
  </r>
  <r>
    <s v="Id778"/>
    <n v="1990"/>
    <s v="Oct"/>
    <n v="2"/>
    <x v="2"/>
    <n v="13360.94"/>
    <s v="tier - 3"/>
    <s v="tier - 1"/>
    <s v="R1012"/>
    <s v="R1012"/>
    <n v="1990"/>
    <s v="2/Oct/1990"/>
    <x v="16"/>
    <n v="13360.94"/>
  </r>
  <r>
    <s v="Id777"/>
    <n v="1964"/>
    <s v="Sep"/>
    <n v="24"/>
    <x v="0"/>
    <n v="13375.76"/>
    <s v="tier - 3"/>
    <s v="tier - 2"/>
    <s v="R1025"/>
    <s v="R1025"/>
    <n v="1964"/>
    <s v="24/Sep/1964"/>
    <x v="43"/>
    <n v="13375.76"/>
  </r>
  <r>
    <s v="Id776"/>
    <n v="1979"/>
    <s v="Sep"/>
    <n v="30"/>
    <x v="3"/>
    <n v="13377.41"/>
    <s v="tier - 3"/>
    <s v="tier - 3"/>
    <s v="R1026"/>
    <s v="R1026"/>
    <n v="1979"/>
    <s v="30/Sep/1979"/>
    <x v="26"/>
    <n v="13377.41"/>
  </r>
  <r>
    <s v="Id775"/>
    <n v="1984"/>
    <s v="Jun"/>
    <n v="6"/>
    <x v="2"/>
    <n v="13383.67"/>
    <s v="tier - 3"/>
    <s v="tier - 2"/>
    <s v="R1023"/>
    <s v="R1023"/>
    <n v="1984"/>
    <s v="6/Jun/1984"/>
    <x v="22"/>
    <n v="13383.67"/>
  </r>
  <r>
    <s v="Id774"/>
    <n v="1959"/>
    <s v="Dec"/>
    <n v="9"/>
    <x v="0"/>
    <n v="13390.56"/>
    <s v="tier - 3"/>
    <s v="tier - 3"/>
    <s v="R1011"/>
    <s v="R1011"/>
    <n v="1959"/>
    <s v="9/Dec/1959"/>
    <x v="45"/>
    <n v="13390.56"/>
  </r>
  <r>
    <s v="Id773"/>
    <n v="1959"/>
    <s v="Nov"/>
    <n v="25"/>
    <x v="0"/>
    <n v="13393.76"/>
    <s v="tier - 3"/>
    <s v="tier - 1"/>
    <s v="R1011"/>
    <s v="R1011"/>
    <n v="1959"/>
    <s v="25/Nov/1959"/>
    <x v="45"/>
    <n v="13393.76"/>
  </r>
  <r>
    <s v="Id772"/>
    <n v="1959"/>
    <s v="Dec"/>
    <n v="20"/>
    <x v="0"/>
    <n v="13405.39"/>
    <s v="tier - 3"/>
    <s v="tier - 3"/>
    <s v="R1013"/>
    <s v="R1013"/>
    <n v="1959"/>
    <s v="20/Dec/1959"/>
    <x v="45"/>
    <n v="13405.39"/>
  </r>
  <r>
    <s v="Id771"/>
    <n v="1992"/>
    <s v="Dec"/>
    <n v="19"/>
    <x v="0"/>
    <n v="13412.97"/>
    <s v="tier - 3"/>
    <s v="tier - 3"/>
    <s v="R1023"/>
    <s v="R1023"/>
    <n v="1992"/>
    <s v="19/Dec/1992"/>
    <x v="1"/>
    <n v="13412.97"/>
  </r>
  <r>
    <s v="Id770"/>
    <n v="1961"/>
    <s v="Jul"/>
    <n v="22"/>
    <x v="0"/>
    <n v="13415.04"/>
    <s v="tier - 3"/>
    <s v="tier - 2"/>
    <s v="R1012"/>
    <s v="R1012"/>
    <n v="1961"/>
    <s v="22/Jul/1961"/>
    <x v="44"/>
    <n v="13415.04"/>
  </r>
  <r>
    <s v="Id769"/>
    <n v="1994"/>
    <s v="Jun"/>
    <n v="17"/>
    <x v="0"/>
    <n v="13417.05"/>
    <s v="tier - 3"/>
    <s v="tier - 3"/>
    <s v="R1012"/>
    <s v="R1012"/>
    <n v="1994"/>
    <s v="17/Jun/1994"/>
    <x v="11"/>
    <n v="13417.05"/>
  </r>
  <r>
    <s v="Id768"/>
    <n v="1961"/>
    <s v="Nov"/>
    <n v="3"/>
    <x v="0"/>
    <n v="13429.04"/>
    <s v="tier - 3"/>
    <s v="tier - 3"/>
    <s v="R1012"/>
    <s v="R1012"/>
    <n v="1961"/>
    <s v="3/Nov/1961"/>
    <x v="44"/>
    <n v="13429.04"/>
  </r>
  <r>
    <s v="Id767"/>
    <n v="1966"/>
    <s v="Nov"/>
    <n v="14"/>
    <x v="2"/>
    <n v="13430.27"/>
    <s v="tier - 3"/>
    <s v="tier - 3"/>
    <s v="R1024"/>
    <s v="R1024"/>
    <n v="1966"/>
    <s v="14/Nov/1966"/>
    <x v="40"/>
    <n v="13430.27"/>
  </r>
  <r>
    <s v="Id766"/>
    <n v="1975"/>
    <s v="Jun"/>
    <n v="29"/>
    <x v="1"/>
    <n v="13440.7"/>
    <s v="tier - 3"/>
    <s v="tier - 2"/>
    <s v="R1012"/>
    <s v="R1012"/>
    <n v="1975"/>
    <s v="29/Jun/1975"/>
    <x v="31"/>
    <n v="13440.7"/>
  </r>
  <r>
    <s v="Id765"/>
    <n v="1960"/>
    <s v="Aug"/>
    <n v="13"/>
    <x v="0"/>
    <n v="13451.12"/>
    <s v="tier - 3"/>
    <s v="tier - 1"/>
    <s v="R1011"/>
    <s v="R1011"/>
    <n v="1960"/>
    <s v="13/Aug/1960"/>
    <x v="45"/>
    <n v="13451.12"/>
  </r>
  <r>
    <s v="Id764"/>
    <n v="1960"/>
    <s v="Jul"/>
    <n v="11"/>
    <x v="0"/>
    <n v="13457.96"/>
    <s v="tier - 3"/>
    <s v="tier - 1"/>
    <s v="R1013"/>
    <s v="R1013"/>
    <n v="1960"/>
    <s v="11/Jul/1960"/>
    <x v="45"/>
    <n v="13457.96"/>
  </r>
  <r>
    <s v="Id763"/>
    <n v="1960"/>
    <s v="Dec"/>
    <n v="16"/>
    <x v="0"/>
    <n v="13462.52"/>
    <s v="tier - 3"/>
    <s v="tier - 2"/>
    <s v="R1011"/>
    <s v="R1011"/>
    <n v="1960"/>
    <s v="16/Dec/1960"/>
    <x v="44"/>
    <n v="13462.52"/>
  </r>
  <r>
    <s v="Id762"/>
    <n v="1985"/>
    <s v="Aug"/>
    <n v="19"/>
    <x v="2"/>
    <n v="13465.8"/>
    <s v="tier - 3"/>
    <s v="tier - 1"/>
    <s v="R1012"/>
    <s v="R1012"/>
    <n v="1985"/>
    <s v="19/Aug/1985"/>
    <x v="21"/>
    <n v="13465.8"/>
  </r>
  <r>
    <s v="Id761"/>
    <n v="1960"/>
    <s v="Jul"/>
    <n v="28"/>
    <x v="0"/>
    <n v="13470.8"/>
    <s v="tier - 3"/>
    <s v="tier - 2"/>
    <s v="R1013"/>
    <s v="R1013"/>
    <n v="1960"/>
    <s v="28/Jul/1960"/>
    <x v="45"/>
    <n v="13470.8"/>
  </r>
  <r>
    <s v="Id760"/>
    <n v="1960"/>
    <s v="Jul"/>
    <n v="24"/>
    <x v="0"/>
    <n v="13470.86"/>
    <s v="tier - 3"/>
    <s v="tier - 3"/>
    <s v="R1011"/>
    <s v="R1011"/>
    <n v="1960"/>
    <s v="24/Jul/1960"/>
    <x v="45"/>
    <n v="13470.86"/>
  </r>
  <r>
    <s v="Id759"/>
    <n v="1975"/>
    <s v="Aug"/>
    <n v="7"/>
    <x v="1"/>
    <n v="13472.19"/>
    <s v="tier - 3"/>
    <s v="tier - 2"/>
    <s v="R1012"/>
    <s v="R1012"/>
    <n v="1975"/>
    <s v="7/Aug/1975"/>
    <x v="31"/>
    <n v="13472.19"/>
  </r>
  <r>
    <s v="Id758"/>
    <n v="1990"/>
    <s v="Aug"/>
    <n v="30"/>
    <x v="2"/>
    <n v="13480.83"/>
    <s v="tier - 3"/>
    <s v="tier - 2"/>
    <s v="R1023"/>
    <s v="R1023"/>
    <n v="1990"/>
    <s v="30/Aug/1990"/>
    <x v="16"/>
    <n v="13480.83"/>
  </r>
  <r>
    <s v="Id757"/>
    <n v="1963"/>
    <s v="Oct"/>
    <n v="14"/>
    <x v="0"/>
    <n v="13511.28"/>
    <s v="tier - 3"/>
    <s v="tier - 1"/>
    <s v="R1012"/>
    <s v="R1012"/>
    <n v="1963"/>
    <s v="14/Oct/1963"/>
    <x v="42"/>
    <n v="13511.28"/>
  </r>
  <r>
    <s v="Id756"/>
    <n v="1960"/>
    <s v="Jul"/>
    <n v="11"/>
    <x v="0"/>
    <n v="13555"/>
    <s v="tier - 3"/>
    <s v="tier - 3"/>
    <s v="R1017"/>
    <s v="R1017"/>
    <n v="1960"/>
    <s v="11/Jul/1960"/>
    <x v="45"/>
    <n v="13555"/>
  </r>
  <r>
    <s v="Id755"/>
    <n v="1968"/>
    <s v="Jul"/>
    <n v="15"/>
    <x v="0"/>
    <n v="13566.04"/>
    <s v="tier - 3"/>
    <s v="tier - 3"/>
    <s v="R1026"/>
    <s v="R1026"/>
    <n v="1968"/>
    <s v="15/Jul/1968"/>
    <x v="37"/>
    <n v="13566.04"/>
  </r>
  <r>
    <s v="Id754"/>
    <n v="1992"/>
    <s v="Aug"/>
    <n v="14"/>
    <x v="0"/>
    <n v="13588.17"/>
    <s v="tier - 3"/>
    <s v="tier - 1"/>
    <s v="R1012"/>
    <s v="R1012"/>
    <n v="1992"/>
    <s v="14/Aug/1992"/>
    <x v="0"/>
    <n v="13588.17"/>
  </r>
  <r>
    <s v="Id753"/>
    <n v="1964"/>
    <s v="Sep"/>
    <n v="10"/>
    <x v="3"/>
    <n v="13607.37"/>
    <s v="tier - 3"/>
    <s v="tier - 1"/>
    <s v="R1024"/>
    <s v="R1024"/>
    <n v="1964"/>
    <s v="10/Sep/1964"/>
    <x v="43"/>
    <n v="13607.37"/>
  </r>
  <r>
    <s v="Id752"/>
    <n v="1961"/>
    <s v="Nov"/>
    <n v="18"/>
    <x v="0"/>
    <n v="13616.36"/>
    <s v="tier - 3"/>
    <s v="tier - 3"/>
    <s v="R1024"/>
    <s v="R1024"/>
    <n v="1961"/>
    <s v="18/Nov/1961"/>
    <x v="44"/>
    <n v="13616.36"/>
  </r>
  <r>
    <s v="Id751"/>
    <n v="1969"/>
    <s v="Jul"/>
    <n v="26"/>
    <x v="0"/>
    <n v="13622.01"/>
    <s v="tier - 3"/>
    <s v="tier - 3"/>
    <s v="R1012"/>
    <s v="R1012"/>
    <n v="1969"/>
    <s v="26/Jul/1969"/>
    <x v="35"/>
    <n v="13622.01"/>
  </r>
  <r>
    <s v="Id750"/>
    <n v="1961"/>
    <s v="Dec"/>
    <n v="24"/>
    <x v="0"/>
    <n v="13635.64"/>
    <s v="tier - 3"/>
    <s v="tier - 3"/>
    <s v="R1024"/>
    <s v="R1024"/>
    <n v="1961"/>
    <s v="24/Dec/1961"/>
    <x v="41"/>
    <n v="13635.64"/>
  </r>
  <r>
    <s v="Id749"/>
    <n v="1984"/>
    <s v="Jul"/>
    <n v="20"/>
    <x v="2"/>
    <n v="13638.06"/>
    <s v="tier - 3"/>
    <s v="tier - 3"/>
    <s v="R1023"/>
    <s v="R1023"/>
    <n v="1984"/>
    <s v="20/Jul/1984"/>
    <x v="22"/>
    <n v="13638.06"/>
  </r>
  <r>
    <s v="Id748"/>
    <n v="1963"/>
    <s v="Aug"/>
    <n v="4"/>
    <x v="0"/>
    <n v="13677.68"/>
    <s v="tier - 3"/>
    <s v="tier - 2"/>
    <s v="R1021"/>
    <s v="R1021"/>
    <n v="1963"/>
    <s v="4/Aug/1963"/>
    <x v="42"/>
    <n v="13677.68"/>
  </r>
  <r>
    <s v="Id747"/>
    <n v="1985"/>
    <s v="Sep"/>
    <n v="14"/>
    <x v="2"/>
    <n v="13685.51"/>
    <s v="tier - 3"/>
    <s v="tier - 1"/>
    <s v="R1026"/>
    <s v="R1026"/>
    <n v="1985"/>
    <s v="14/Sep/1985"/>
    <x v="21"/>
    <n v="13685.51"/>
  </r>
  <r>
    <s v="Id746"/>
    <n v="1986"/>
    <s v="Nov"/>
    <n v="24"/>
    <x v="2"/>
    <n v="13714.55"/>
    <s v="tier - 3"/>
    <s v="tier - 2"/>
    <s v="R1023"/>
    <s v="R1023"/>
    <n v="1986"/>
    <s v="24/Nov/1986"/>
    <x v="18"/>
    <n v="13714.55"/>
  </r>
  <r>
    <s v="Id745"/>
    <n v="1981"/>
    <s v="Aug"/>
    <n v="2"/>
    <x v="1"/>
    <n v="13725.47"/>
    <s v="tier - 3"/>
    <s v="tier - 2"/>
    <s v="R1024"/>
    <s v="R1024"/>
    <n v="1981"/>
    <s v="2/Aug/1981"/>
    <x v="20"/>
    <n v="13725.47"/>
  </r>
  <r>
    <s v="Id744"/>
    <n v="1985"/>
    <s v="Aug"/>
    <n v="29"/>
    <x v="2"/>
    <n v="13726.21"/>
    <s v="tier - 3"/>
    <s v="tier - 3"/>
    <s v="R1026"/>
    <s v="R1026"/>
    <n v="1985"/>
    <s v="29/Aug/1985"/>
    <x v="21"/>
    <n v="13726.21"/>
  </r>
  <r>
    <s v="Id743"/>
    <n v="1969"/>
    <s v="Oct"/>
    <n v="23"/>
    <x v="0"/>
    <n v="13746.74"/>
    <s v="tier - 3"/>
    <s v="tier - 2"/>
    <s v="R1026"/>
    <s v="R1026"/>
    <n v="1969"/>
    <s v="23/Oct/1969"/>
    <x v="35"/>
    <n v="13746.74"/>
  </r>
  <r>
    <s v="Id742"/>
    <n v="2004"/>
    <s v="Jul"/>
    <n v="16"/>
    <x v="0"/>
    <n v="13747.87"/>
    <s v="tier - 3"/>
    <s v="tier - 2"/>
    <s v="R1018"/>
    <s v="R1018"/>
    <n v="2004"/>
    <s v="16/Jul/2004"/>
    <x v="10"/>
    <n v="13747.87"/>
  </r>
  <r>
    <s v="Id741"/>
    <n v="1959"/>
    <s v="Aug"/>
    <n v="6"/>
    <x v="0"/>
    <n v="13770.1"/>
    <s v="tier - 3"/>
    <s v="tier - 1"/>
    <s v="R1012"/>
    <s v="R1012"/>
    <n v="1959"/>
    <s v="6/Aug/1959"/>
    <x v="46"/>
    <n v="13770.1"/>
  </r>
  <r>
    <s v="Id740"/>
    <n v="1966"/>
    <s v="Nov"/>
    <n v="10"/>
    <x v="0"/>
    <n v="13801.61"/>
    <s v="tier - 3"/>
    <s v="tier - 3"/>
    <s v="R1026"/>
    <s v="R1026"/>
    <n v="1966"/>
    <s v="10/Nov/1966"/>
    <x v="40"/>
    <n v="13801.61"/>
  </r>
  <r>
    <s v="Id739"/>
    <n v="1986"/>
    <s v="Dec"/>
    <n v="8"/>
    <x v="2"/>
    <n v="13819.49"/>
    <s v="tier - 3"/>
    <s v="tier - 2"/>
    <s v="R1012"/>
    <s v="R1012"/>
    <n v="1986"/>
    <s v="8/Dec/1986"/>
    <x v="18"/>
    <n v="13819.49"/>
  </r>
  <r>
    <s v="Id738"/>
    <n v="1958"/>
    <s v="Nov"/>
    <n v="25"/>
    <x v="0"/>
    <n v="13822.8"/>
    <s v="tier - 3"/>
    <s v="tier - 3"/>
    <s v="R1011"/>
    <s v="R1011"/>
    <n v="1958"/>
    <s v="25/Nov/1958"/>
    <x v="46"/>
    <n v="13822.8"/>
  </r>
  <r>
    <s v="Id737"/>
    <n v="1958"/>
    <s v="Dec"/>
    <n v="10"/>
    <x v="0"/>
    <n v="13831.12"/>
    <s v="tier - 3"/>
    <s v="tier - 1"/>
    <s v="R1013"/>
    <s v="R1013"/>
    <n v="1958"/>
    <s v="10/Dec/1958"/>
    <x v="46"/>
    <n v="13831.12"/>
  </r>
  <r>
    <s v="Id736"/>
    <n v="2003"/>
    <s v="Jun"/>
    <n v="7"/>
    <x v="0"/>
    <n v="13844.51"/>
    <s v="tier - 2"/>
    <s v="tier - 1"/>
    <s v="R1011"/>
    <s v="R1011"/>
    <n v="2003"/>
    <s v="7/Jun/2003"/>
    <x v="5"/>
    <n v="13844.51"/>
  </r>
  <r>
    <s v="Id735"/>
    <n v="1960"/>
    <s v="Jul"/>
    <n v="21"/>
    <x v="0"/>
    <n v="13844.8"/>
    <s v="tier - 2"/>
    <s v="tier - 2"/>
    <s v="R1012"/>
    <s v="R1012"/>
    <n v="1960"/>
    <s v="21/Jul/1960"/>
    <x v="45"/>
    <n v="13844.8"/>
  </r>
  <r>
    <s v="Id734"/>
    <n v="1978"/>
    <s v="Dec"/>
    <n v="19"/>
    <x v="3"/>
    <n v="13874.89"/>
    <s v="tier - 2"/>
    <s v="tier - 1"/>
    <s v="R1012"/>
    <s v="R1012"/>
    <n v="1978"/>
    <s v="19/Dec/1978"/>
    <x v="26"/>
    <n v="13874.89"/>
  </r>
  <r>
    <s v="Id733"/>
    <n v="1959"/>
    <s v="Oct"/>
    <n v="5"/>
    <x v="0"/>
    <n v="13880.95"/>
    <s v="tier - 2"/>
    <s v="tier - 2"/>
    <s v="R1011"/>
    <s v="R1011"/>
    <n v="1959"/>
    <s v="5/Oct/1959"/>
    <x v="46"/>
    <n v="13880.95"/>
  </r>
  <r>
    <s v="Id732"/>
    <n v="1985"/>
    <s v="Sep"/>
    <n v="25"/>
    <x v="2"/>
    <n v="13886.4"/>
    <s v="tier - 2"/>
    <s v="tier - 2"/>
    <s v="R1012"/>
    <s v="R1012"/>
    <n v="1985"/>
    <s v="25/Sep/1985"/>
    <x v="21"/>
    <n v="13886.4"/>
  </r>
  <r>
    <s v="Id731"/>
    <n v="1959"/>
    <s v="Dec"/>
    <n v="29"/>
    <x v="0"/>
    <n v="13887.2"/>
    <s v="tier - 2"/>
    <s v="tier - 3"/>
    <s v="R1013"/>
    <s v="R1013"/>
    <n v="1959"/>
    <s v="29/Dec/1959"/>
    <x v="45"/>
    <n v="13887.2"/>
  </r>
  <r>
    <s v="Id730"/>
    <n v="1959"/>
    <s v="Jul"/>
    <n v="7"/>
    <x v="0"/>
    <n v="13887.97"/>
    <s v="tier - 2"/>
    <s v="tier - 2"/>
    <s v="R1013"/>
    <s v="R1013"/>
    <n v="1959"/>
    <s v="7/Jul/1959"/>
    <x v="46"/>
    <n v="13887.97"/>
  </r>
  <r>
    <s v="Id729"/>
    <n v="1962"/>
    <s v="Jul"/>
    <n v="27"/>
    <x v="2"/>
    <n v="13919.82"/>
    <s v="tier - 2"/>
    <s v="tier - 2"/>
    <s v="R1013"/>
    <s v="R1013"/>
    <n v="1962"/>
    <s v="27/Jul/1962"/>
    <x v="41"/>
    <n v="13919.82"/>
  </r>
  <r>
    <s v="Id728"/>
    <n v="1960"/>
    <s v="Jun"/>
    <n v="18"/>
    <x v="1"/>
    <n v="13937.67"/>
    <s v="tier - 2"/>
    <s v="tier - 1"/>
    <s v="R1012"/>
    <s v="R1012"/>
    <n v="1960"/>
    <s v="18/Jun/1960"/>
    <x v="45"/>
    <n v="13937.67"/>
  </r>
  <r>
    <s v="Id727"/>
    <n v="1959"/>
    <s v="Aug"/>
    <n v="29"/>
    <x v="0"/>
    <n v="13974.46"/>
    <s v="tier - 2"/>
    <s v="tier - 2"/>
    <s v="R1019"/>
    <s v="R1019"/>
    <n v="1959"/>
    <s v="29/Aug/1959"/>
    <x v="46"/>
    <n v="13974.46"/>
  </r>
  <r>
    <s v="Id726"/>
    <n v="1990"/>
    <s v="Jul"/>
    <n v="13"/>
    <x v="2"/>
    <n v="13979.45"/>
    <s v="tier - 2"/>
    <s v="tier - 1"/>
    <s v="R1023"/>
    <s v="R1023"/>
    <n v="1990"/>
    <s v="13/Jul/1990"/>
    <x v="16"/>
    <n v="13979.45"/>
  </r>
  <r>
    <s v="Id725"/>
    <n v="1959"/>
    <s v="Sep"/>
    <n v="6"/>
    <x v="0"/>
    <n v="13981.85"/>
    <s v="tier - 2"/>
    <s v="tier - 1"/>
    <s v="R1016"/>
    <s v="R1016"/>
    <n v="1959"/>
    <s v="6/Sep/1959"/>
    <x v="46"/>
    <n v="13981.85"/>
  </r>
  <r>
    <s v="Id724"/>
    <n v="1963"/>
    <s v="Dec"/>
    <n v="23"/>
    <x v="2"/>
    <n v="14001.13"/>
    <s v="tier - 2"/>
    <s v="tier - 1"/>
    <s v="R1013"/>
    <s v="R1013"/>
    <n v="1963"/>
    <s v="23/Dec/1963"/>
    <x v="43"/>
    <n v="14001.13"/>
  </r>
  <r>
    <s v="Id723"/>
    <n v="1963"/>
    <s v="Jul"/>
    <n v="6"/>
    <x v="2"/>
    <n v="14001.29"/>
    <s v="tier - 2"/>
    <s v="tier - 2"/>
    <s v="R1013"/>
    <s v="R1013"/>
    <n v="1963"/>
    <s v="6/Jul/1963"/>
    <x v="42"/>
    <n v="14001.29"/>
  </r>
  <r>
    <s v="Id722"/>
    <n v="1963"/>
    <s v="Jul"/>
    <n v="8"/>
    <x v="2"/>
    <n v="14007.22"/>
    <s v="tier - 2"/>
    <s v="tier - 3"/>
    <s v="R1011"/>
    <s v="R1011"/>
    <n v="1963"/>
    <s v="8/Jul/1963"/>
    <x v="42"/>
    <n v="14007.22"/>
  </r>
  <r>
    <s v="Id721"/>
    <n v="1960"/>
    <s v="Nov"/>
    <n v="8"/>
    <x v="0"/>
    <n v="14043.48"/>
    <s v="tier - 2"/>
    <s v="tier - 3"/>
    <s v="R1024"/>
    <s v="R1024"/>
    <n v="1960"/>
    <s v="8/Nov/1960"/>
    <x v="45"/>
    <n v="14043.48"/>
  </r>
  <r>
    <s v="Id720"/>
    <n v="1991"/>
    <s v="Sep"/>
    <n v="12"/>
    <x v="2"/>
    <n v="14081.93"/>
    <s v="tier - 2"/>
    <s v="tier - 3"/>
    <s v="R1012"/>
    <s v="R1012"/>
    <n v="1991"/>
    <s v="12/Sep/1991"/>
    <x v="15"/>
    <n v="14081.93"/>
  </r>
  <r>
    <s v="Id719"/>
    <n v="1976"/>
    <s v="Sep"/>
    <n v="26"/>
    <x v="3"/>
    <n v="14098.07"/>
    <s v="tier - 2"/>
    <s v="tier - 3"/>
    <s v="R1023"/>
    <s v="R1023"/>
    <n v="1976"/>
    <s v="26/Sep/1976"/>
    <x v="36"/>
    <n v="14098.07"/>
  </r>
  <r>
    <s v="Id718"/>
    <n v="1961"/>
    <s v="Jun"/>
    <n v="14"/>
    <x v="3"/>
    <n v="14119.62"/>
    <s v="tier - 2"/>
    <s v="tier - 1"/>
    <s v="R1012"/>
    <s v="R1012"/>
    <n v="1961"/>
    <s v="14/Jun/1961"/>
    <x v="44"/>
    <n v="14119.62"/>
  </r>
  <r>
    <s v="Id717"/>
    <n v="2004"/>
    <s v="Jul"/>
    <n v="6"/>
    <x v="0"/>
    <n v="14133.04"/>
    <s v="tier - 2"/>
    <s v="tier - 3"/>
    <s v="R1013"/>
    <s v="R1013"/>
    <n v="2004"/>
    <s v="6/Jul/2004"/>
    <x v="10"/>
    <n v="14133.04"/>
  </r>
  <r>
    <s v="Id716"/>
    <n v="1984"/>
    <s v="Jul"/>
    <n v="7"/>
    <x v="2"/>
    <n v="14152.46"/>
    <s v="tier - 2"/>
    <s v="tier - 1"/>
    <s v="R1012"/>
    <s v="R1012"/>
    <n v="1984"/>
    <s v="7/Jul/1984"/>
    <x v="22"/>
    <n v="14152.46"/>
  </r>
  <r>
    <s v="Id715"/>
    <n v="1968"/>
    <s v="Dec"/>
    <n v="25"/>
    <x v="0"/>
    <n v="14193.55"/>
    <s v="tier - 2"/>
    <s v="tier - 1"/>
    <s v="R1026"/>
    <s v="R1026"/>
    <n v="1968"/>
    <s v="25/Dec/1968"/>
    <x v="35"/>
    <n v="14193.55"/>
  </r>
  <r>
    <s v="Id714"/>
    <n v="1983"/>
    <s v="Nov"/>
    <n v="17"/>
    <x v="2"/>
    <n v="14209.4"/>
    <s v="tier - 2"/>
    <s v="tier - 1"/>
    <s v="R1026"/>
    <s v="R1026"/>
    <n v="1983"/>
    <s v="17/Nov/1983"/>
    <x v="24"/>
    <n v="14209.4"/>
  </r>
  <r>
    <s v="Id713"/>
    <n v="1958"/>
    <s v="Sep"/>
    <n v="21"/>
    <x v="0"/>
    <n v="14210.54"/>
    <s v="tier - 2"/>
    <s v="tier - 2"/>
    <s v="R1012"/>
    <s v="R1012"/>
    <n v="1958"/>
    <s v="21/Sep/1958"/>
    <x v="47"/>
    <n v="14210.54"/>
  </r>
  <r>
    <s v="Id712"/>
    <n v="1961"/>
    <s v="Sep"/>
    <n v="25"/>
    <x v="3"/>
    <n v="14235.07"/>
    <s v="tier - 2"/>
    <s v="tier - 1"/>
    <s v="R1011"/>
    <s v="R1011"/>
    <n v="1961"/>
    <s v="25/Sep/1961"/>
    <x v="44"/>
    <n v="14235.07"/>
  </r>
  <r>
    <s v="Id711"/>
    <n v="1959"/>
    <s v="Oct"/>
    <n v="10"/>
    <x v="0"/>
    <n v="14254.61"/>
    <s v="tier - 2"/>
    <s v="tier - 1"/>
    <s v="R1012"/>
    <s v="R1012"/>
    <n v="1959"/>
    <s v="10/Oct/1959"/>
    <x v="46"/>
    <n v="14254.61"/>
  </r>
  <r>
    <s v="Id710"/>
    <n v="1959"/>
    <s v="Nov"/>
    <n v="8"/>
    <x v="0"/>
    <n v="14256.19"/>
    <s v="tier - 2"/>
    <s v="tier - 3"/>
    <s v="R1012"/>
    <s v="R1012"/>
    <n v="1959"/>
    <s v="8/Nov/1959"/>
    <x v="46"/>
    <n v="14256.19"/>
  </r>
  <r>
    <s v="Id709"/>
    <n v="1974"/>
    <s v="Dec"/>
    <n v="26"/>
    <x v="0"/>
    <n v="14256.79"/>
    <s v="tier - 2"/>
    <s v="tier - 2"/>
    <s v="R1026"/>
    <s v="R1026"/>
    <n v="1974"/>
    <s v="26/Dec/1974"/>
    <x v="31"/>
    <n v="14256.79"/>
  </r>
  <r>
    <s v="Id708"/>
    <n v="1972"/>
    <s v="Jul"/>
    <n v="13"/>
    <x v="0"/>
    <n v="14258.33"/>
    <s v="tier - 2"/>
    <s v="tier - 2"/>
    <s v="R1026"/>
    <s v="R1026"/>
    <n v="1972"/>
    <s v="13/Jul/1972"/>
    <x v="32"/>
    <n v="14258.33"/>
  </r>
  <r>
    <s v="Id707"/>
    <n v="2004"/>
    <s v="Sep"/>
    <n v="6"/>
    <x v="0"/>
    <n v="14283.46"/>
    <s v="tier - 2"/>
    <s v="tier - 2"/>
    <s v="R1024"/>
    <s v="R1024"/>
    <n v="2004"/>
    <s v="6/Sep/2004"/>
    <x v="10"/>
    <n v="14283.46"/>
  </r>
  <r>
    <s v="Id706"/>
    <n v="1968"/>
    <s v="Dec"/>
    <n v="15"/>
    <x v="0"/>
    <n v="14285.9"/>
    <s v="tier - 2"/>
    <s v="tier - 3"/>
    <s v="R1012"/>
    <s v="R1012"/>
    <n v="1968"/>
    <s v="15/Dec/1968"/>
    <x v="35"/>
    <n v="14285.9"/>
  </r>
  <r>
    <s v="Id705"/>
    <n v="1958"/>
    <s v="Oct"/>
    <n v="15"/>
    <x v="0"/>
    <n v="14313.85"/>
    <s v="tier - 2"/>
    <s v="tier - 3"/>
    <s v="R1013"/>
    <s v="R1013"/>
    <n v="1958"/>
    <s v="15/Oct/1958"/>
    <x v="47"/>
    <n v="14313.85"/>
  </r>
  <r>
    <s v="Id704"/>
    <n v="1958"/>
    <s v="Jul"/>
    <n v="10"/>
    <x v="0"/>
    <n v="14319.03"/>
    <s v="tier - 2"/>
    <s v="tier - 2"/>
    <s v="R1011"/>
    <s v="R1011"/>
    <n v="1958"/>
    <s v="10/Jul/1958"/>
    <x v="47"/>
    <n v="14319.03"/>
  </r>
  <r>
    <s v="Id703"/>
    <n v="1969"/>
    <s v="Sep"/>
    <n v="26"/>
    <x v="0"/>
    <n v="14337.91"/>
    <s v="tier - 2"/>
    <s v="tier - 3"/>
    <s v="R1022"/>
    <s v="R1022"/>
    <n v="1969"/>
    <s v="26/Sep/1969"/>
    <x v="35"/>
    <n v="14337.91"/>
  </r>
  <r>
    <s v="Id702"/>
    <n v="1959"/>
    <s v="Dec"/>
    <n v="24"/>
    <x v="1"/>
    <n v="14349.85"/>
    <s v="tier - 2"/>
    <s v="tier - 2"/>
    <s v="R1012"/>
    <s v="R1012"/>
    <n v="1959"/>
    <s v="24/Dec/1959"/>
    <x v="45"/>
    <n v="14349.85"/>
  </r>
  <r>
    <s v="Id701"/>
    <n v="1967"/>
    <s v="Oct"/>
    <n v="10"/>
    <x v="0"/>
    <n v="14355.43"/>
    <s v="tier - 2"/>
    <s v="tier - 1"/>
    <s v="R1026"/>
    <s v="R1026"/>
    <n v="1967"/>
    <s v="10/Oct/1967"/>
    <x v="38"/>
    <n v="14355.43"/>
  </r>
  <r>
    <s v="Id700"/>
    <n v="1988"/>
    <s v="Nov"/>
    <n v="16"/>
    <x v="1"/>
    <n v="14358.36"/>
    <s v="tier - 2"/>
    <s v="tier - 2"/>
    <s v="R1011"/>
    <s v="R1011"/>
    <n v="1988"/>
    <s v="16/Nov/1988"/>
    <x v="17"/>
    <n v="14358.36"/>
  </r>
  <r>
    <s v="Id699"/>
    <n v="1963"/>
    <s v="Jul"/>
    <n v="16"/>
    <x v="2"/>
    <n v="14382.71"/>
    <s v="tier - 2"/>
    <s v="tier - 2"/>
    <s v="R1012"/>
    <s v="R1012"/>
    <n v="1963"/>
    <s v="16/Jul/1963"/>
    <x v="42"/>
    <n v="14382.71"/>
  </r>
  <r>
    <s v="Id698"/>
    <n v="1965"/>
    <s v="Jun"/>
    <n v="22"/>
    <x v="4"/>
    <n v="14394.4"/>
    <s v="tier - 2"/>
    <s v="tier - 3"/>
    <s v="R1024"/>
    <s v="R1024"/>
    <n v="1965"/>
    <s v="22/Jun/1965"/>
    <x v="39"/>
    <n v="14394.4"/>
  </r>
  <r>
    <s v="Id697"/>
    <n v="1958"/>
    <s v="Sep"/>
    <n v="14"/>
    <x v="0"/>
    <n v="14394.56"/>
    <s v="tier - 2"/>
    <s v="tier - 1"/>
    <s v="R1018"/>
    <s v="R1018"/>
    <n v="1958"/>
    <s v="14/Sep/1958"/>
    <x v="47"/>
    <n v="14394.56"/>
  </r>
  <r>
    <s v="Id696"/>
    <n v="1958"/>
    <s v="Jul"/>
    <n v="29"/>
    <x v="0"/>
    <n v="14410.93"/>
    <s v="tier - 2"/>
    <s v="tier - 2"/>
    <s v="R1016"/>
    <s v="R1016"/>
    <n v="1958"/>
    <s v="29/Jul/1958"/>
    <x v="47"/>
    <n v="14410.93"/>
  </r>
  <r>
    <s v="Id695"/>
    <n v="1958"/>
    <s v="Sep"/>
    <n v="20"/>
    <x v="1"/>
    <n v="14418.28"/>
    <s v="tier - 2"/>
    <s v="tier - 3"/>
    <s v="R1013"/>
    <s v="R1013"/>
    <n v="1958"/>
    <s v="20/Sep/1958"/>
    <x v="47"/>
    <n v="14418.28"/>
  </r>
  <r>
    <s v="Id694"/>
    <n v="1999"/>
    <s v="Aug"/>
    <n v="10"/>
    <x v="3"/>
    <n v="14426.07"/>
    <s v="tier - 2"/>
    <s v="tier - 1"/>
    <s v="R1012"/>
    <s v="R1012"/>
    <n v="1999"/>
    <s v="10/Aug/1999"/>
    <x v="12"/>
    <n v="14426.07"/>
  </r>
  <r>
    <s v="Id693"/>
    <n v="1967"/>
    <s v="Aug"/>
    <n v="15"/>
    <x v="0"/>
    <n v="14426.66"/>
    <s v="tier - 2"/>
    <s v="tier - 2"/>
    <s v="R1026"/>
    <s v="R1026"/>
    <n v="1967"/>
    <s v="15/Aug/1967"/>
    <x v="38"/>
    <n v="14426.66"/>
  </r>
  <r>
    <s v="Id692"/>
    <n v="1967"/>
    <s v="Nov"/>
    <n v="4"/>
    <x v="0"/>
    <n v="14427.63"/>
    <s v="tier - 2"/>
    <s v="tier - 2"/>
    <s v="R1021"/>
    <s v="R1021"/>
    <n v="1967"/>
    <s v="4/Nov/1967"/>
    <x v="38"/>
    <n v="14427.63"/>
  </r>
  <r>
    <s v="Id691"/>
    <n v="1959"/>
    <s v="Jun"/>
    <n v="29"/>
    <x v="0"/>
    <n v="14449.85"/>
    <s v="tier - 2"/>
    <s v="tier - 1"/>
    <s v="R1024"/>
    <s v="R1024"/>
    <n v="1959"/>
    <s v="29/Jun/1959"/>
    <x v="46"/>
    <n v="14449.85"/>
  </r>
  <r>
    <s v="Id690"/>
    <n v="1959"/>
    <s v="Aug"/>
    <n v="3"/>
    <x v="0"/>
    <n v="14451.84"/>
    <s v="tier - 2"/>
    <s v="tier - 3"/>
    <s v="R1023"/>
    <s v="R1023"/>
    <n v="1959"/>
    <s v="3/Aug/1959"/>
    <x v="46"/>
    <n v="14451.84"/>
  </r>
  <r>
    <s v="Id689"/>
    <n v="1996"/>
    <s v="Nov"/>
    <n v="10"/>
    <x v="3"/>
    <n v="14455.64"/>
    <s v="tier - 2"/>
    <s v="tier - 3"/>
    <s v="R1024"/>
    <s v="R1024"/>
    <n v="1996"/>
    <s v="10/Nov/1996"/>
    <x v="9"/>
    <n v="14455.64"/>
  </r>
  <r>
    <s v="Id688"/>
    <n v="1976"/>
    <s v="Nov"/>
    <n v="27"/>
    <x v="3"/>
    <n v="14470.01"/>
    <s v="tier - 2"/>
    <s v="tier - 3"/>
    <s v="R1012"/>
    <s v="R1012"/>
    <n v="1976"/>
    <s v="27/Nov/1976"/>
    <x v="30"/>
    <n v="14470.01"/>
  </r>
  <r>
    <s v="Id687"/>
    <n v="1959"/>
    <s v="Nov"/>
    <n v="20"/>
    <x v="1"/>
    <n v="14474.68"/>
    <s v="tier - 2"/>
    <s v="tier - 2"/>
    <s v="R1013"/>
    <s v="R1013"/>
    <n v="1959"/>
    <s v="20/Nov/1959"/>
    <x v="46"/>
    <n v="14474.68"/>
  </r>
  <r>
    <s v="Id686"/>
    <n v="1979"/>
    <s v="Oct"/>
    <n v="20"/>
    <x v="5"/>
    <n v="14478.33"/>
    <s v="tier - 2"/>
    <s v="tier - 2"/>
    <s v="R1013"/>
    <s v="R1013"/>
    <n v="1979"/>
    <s v="20/Oct/1979"/>
    <x v="26"/>
    <n v="14478.33"/>
  </r>
  <r>
    <s v="Id685"/>
    <n v="1989"/>
    <s v="Jul"/>
    <n v="22"/>
    <x v="2"/>
    <n v="14507.46"/>
    <s v="tier - 2"/>
    <s v="tier - 3"/>
    <s v="R1012"/>
    <s v="R1012"/>
    <n v="1989"/>
    <s v="22/Jul/1989"/>
    <x v="14"/>
    <n v="14507.46"/>
  </r>
  <r>
    <s v="Id684"/>
    <n v="1989"/>
    <s v="Jul"/>
    <n v="14"/>
    <x v="2"/>
    <n v="14547.26"/>
    <s v="tier - 2"/>
    <s v="tier - 3"/>
    <s v="R1011"/>
    <s v="R1011"/>
    <n v="1989"/>
    <s v="14/Jul/1989"/>
    <x v="14"/>
    <n v="14547.26"/>
  </r>
  <r>
    <s v="Id683"/>
    <n v="1998"/>
    <s v="Sep"/>
    <n v="12"/>
    <x v="0"/>
    <n v="14571.89"/>
    <s v="tier - 2"/>
    <s v="tier - 1"/>
    <s v="R1024"/>
    <s v="R1024"/>
    <n v="1998"/>
    <s v="12/Sep/1998"/>
    <x v="2"/>
    <n v="14571.89"/>
  </r>
  <r>
    <s v="Id682"/>
    <n v="1962"/>
    <s v="Dec"/>
    <n v="3"/>
    <x v="0"/>
    <n v="14574.64"/>
    <s v="tier - 2"/>
    <s v="tier - 1"/>
    <s v="R1025"/>
    <s v="R1025"/>
    <n v="1962"/>
    <s v="3/Dec/1962"/>
    <x v="42"/>
    <n v="14574.64"/>
  </r>
  <r>
    <s v="Id681"/>
    <n v="1963"/>
    <s v="Oct"/>
    <n v="14"/>
    <x v="2"/>
    <n v="14590.63"/>
    <s v="tier - 2"/>
    <s v="tier - 1"/>
    <s v="R1024"/>
    <s v="R1024"/>
    <n v="1963"/>
    <s v="14/Oct/1963"/>
    <x v="42"/>
    <n v="14590.63"/>
  </r>
  <r>
    <s v="Id680"/>
    <n v="1967"/>
    <s v="Jul"/>
    <n v="18"/>
    <x v="0"/>
    <n v="14600.62"/>
    <s v="tier - 2"/>
    <s v="tier - 3"/>
    <s v="R1022"/>
    <s v="R1022"/>
    <n v="1967"/>
    <s v="18/Jul/1967"/>
    <x v="38"/>
    <n v="14600.62"/>
  </r>
  <r>
    <s v="Id679"/>
    <n v="1965"/>
    <s v="Nov"/>
    <n v="8"/>
    <x v="0"/>
    <n v="14612.33"/>
    <s v="tier - 2"/>
    <s v="tier - 3"/>
    <s v="R1021"/>
    <s v="R1021"/>
    <n v="1965"/>
    <s v="8/Nov/1965"/>
    <x v="39"/>
    <n v="14612.33"/>
  </r>
  <r>
    <s v="Id678"/>
    <n v="1991"/>
    <s v="Aug"/>
    <n v="21"/>
    <x v="2"/>
    <n v="14630.52"/>
    <s v="tier - 2"/>
    <s v="tier - 3"/>
    <s v="R1011"/>
    <s v="R1011"/>
    <n v="1991"/>
    <s v="21/Aug/1991"/>
    <x v="15"/>
    <n v="14630.52"/>
  </r>
  <r>
    <s v="Id677"/>
    <n v="1967"/>
    <s v="Sep"/>
    <n v="1"/>
    <x v="0"/>
    <n v="14640.35"/>
    <s v="tier - 2"/>
    <s v="tier - 3"/>
    <s v="R1026"/>
    <s v="R1026"/>
    <n v="1967"/>
    <s v="1/Sep/1967"/>
    <x v="38"/>
    <n v="14640.35"/>
  </r>
  <r>
    <s v="Id676"/>
    <n v="1981"/>
    <s v="Nov"/>
    <n v="13"/>
    <x v="1"/>
    <n v="14657.2"/>
    <s v="tier - 2"/>
    <s v="tier - 1"/>
    <s v="R1012"/>
    <s v="R1012"/>
    <n v="1981"/>
    <s v="13/Nov/1981"/>
    <x v="20"/>
    <n v="14657.2"/>
  </r>
  <r>
    <s v="Id675"/>
    <n v="1969"/>
    <s v="Oct"/>
    <n v="20"/>
    <x v="0"/>
    <n v="14665.75"/>
    <s v="tier - 2"/>
    <s v="tier - 1"/>
    <s v="R1012"/>
    <s v="R1012"/>
    <n v="1969"/>
    <s v="20/Oct/1969"/>
    <x v="35"/>
    <n v="14665.75"/>
  </r>
  <r>
    <s v="Id674"/>
    <n v="1958"/>
    <s v="Jul"/>
    <n v="23"/>
    <x v="0"/>
    <n v="14692.67"/>
    <s v="tier - 2"/>
    <s v="tier - 1"/>
    <s v="R1012"/>
    <s v="R1012"/>
    <n v="1958"/>
    <s v="23/Jul/1958"/>
    <x v="47"/>
    <n v="14692.67"/>
  </r>
  <r>
    <s v="Id673"/>
    <n v="1982"/>
    <s v="Sep"/>
    <n v="4"/>
    <x v="2"/>
    <n v="14696.77"/>
    <s v="tier - 2"/>
    <s v="tier - 2"/>
    <s v="R1011"/>
    <s v="R1011"/>
    <n v="1982"/>
    <s v="4/Sep/1982"/>
    <x v="23"/>
    <n v="14696.77"/>
  </r>
  <r>
    <s v="Id672"/>
    <n v="2002"/>
    <s v="Sep"/>
    <n v="24"/>
    <x v="0"/>
    <n v="14711.74"/>
    <s v="tier - 2"/>
    <s v="tier - 2"/>
    <s v="R1012"/>
    <s v="R1012"/>
    <n v="2002"/>
    <s v="24/Sep/2002"/>
    <x v="8"/>
    <n v="14711.74"/>
  </r>
  <r>
    <s v="Id671"/>
    <n v="1962"/>
    <s v="Jul"/>
    <n v="29"/>
    <x v="0"/>
    <n v="14738.43"/>
    <s v="tier - 2"/>
    <s v="tier - 3"/>
    <s v="R1021"/>
    <s v="R1021"/>
    <n v="1962"/>
    <s v="29/Jul/1962"/>
    <x v="41"/>
    <n v="14738.43"/>
  </r>
  <r>
    <s v="Id670"/>
    <n v="1965"/>
    <s v="Jul"/>
    <n v="27"/>
    <x v="0"/>
    <n v="14750.42"/>
    <s v="tier - 2"/>
    <s v="tier - 2"/>
    <s v="R1026"/>
    <s v="R1026"/>
    <n v="1965"/>
    <s v="27/Jul/1965"/>
    <x v="39"/>
    <n v="14750.42"/>
  </r>
  <r>
    <s v="Id669"/>
    <n v="1975"/>
    <s v="Dec"/>
    <n v="10"/>
    <x v="1"/>
    <n v="14819"/>
    <s v="tier - 2"/>
    <s v="tier - 3"/>
    <s v="R1023"/>
    <s v="R1023"/>
    <n v="1975"/>
    <s v="10/Dec/1975"/>
    <x v="36"/>
    <n v="14819"/>
  </r>
  <r>
    <s v="Id668"/>
    <n v="1979"/>
    <s v="Oct"/>
    <n v="18"/>
    <x v="3"/>
    <n v="14839.34"/>
    <s v="tier - 2"/>
    <s v="tier - 3"/>
    <s v="R1026"/>
    <s v="R1026"/>
    <n v="1979"/>
    <s v="18/Oct/1979"/>
    <x v="26"/>
    <n v="14839.34"/>
  </r>
  <r>
    <s v="Id667"/>
    <n v="1981"/>
    <s v="Jun"/>
    <n v="5"/>
    <x v="1"/>
    <n v="14843.96"/>
    <s v="tier - 2"/>
    <s v="tier - 3"/>
    <s v="R1026"/>
    <s v="R1026"/>
    <n v="1981"/>
    <s v="5/Jun/1981"/>
    <x v="20"/>
    <n v="14843.96"/>
  </r>
  <r>
    <s v="Id666"/>
    <n v="1970"/>
    <s v="Nov"/>
    <n v="11"/>
    <x v="0"/>
    <n v="14847.63"/>
    <s v="tier - 2"/>
    <s v="tier - 2"/>
    <s v="R1023"/>
    <s v="R1023"/>
    <n v="1970"/>
    <s v="11/Nov/1970"/>
    <x v="34"/>
    <n v="14847.63"/>
  </r>
  <r>
    <s v="Id665"/>
    <n v="1958"/>
    <s v="Oct"/>
    <n v="17"/>
    <x v="0"/>
    <n v="14901.52"/>
    <s v="tier - 2"/>
    <s v="tier - 2"/>
    <s v="R1024"/>
    <s v="R1024"/>
    <n v="1958"/>
    <s v="17/Oct/1958"/>
    <x v="47"/>
    <n v="14901.52"/>
  </r>
  <r>
    <s v="Id664"/>
    <n v="1981"/>
    <s v="Jul"/>
    <n v="4"/>
    <x v="1"/>
    <n v="14908.27"/>
    <s v="tier - 2"/>
    <s v="tier - 1"/>
    <s v="R1011"/>
    <s v="R1011"/>
    <n v="1981"/>
    <s v="4/Jul/1981"/>
    <x v="20"/>
    <n v="14908.27"/>
  </r>
  <r>
    <s v="Id663"/>
    <n v="1968"/>
    <s v="Nov"/>
    <n v="8"/>
    <x v="0"/>
    <n v="14926.97"/>
    <s v="tier - 2"/>
    <s v="tier - 2"/>
    <s v="R1012"/>
    <s v="R1012"/>
    <n v="1968"/>
    <s v="8/Nov/1968"/>
    <x v="37"/>
    <n v="14926.97"/>
  </r>
  <r>
    <s v="Id662"/>
    <n v="1962"/>
    <s v="Nov"/>
    <n v="29"/>
    <x v="0"/>
    <n v="14945.34"/>
    <s v="tier - 2"/>
    <s v="tier - 1"/>
    <s v="R1021"/>
    <s v="R1021"/>
    <n v="1962"/>
    <s v="29/Nov/1962"/>
    <x v="42"/>
    <n v="14945.34"/>
  </r>
  <r>
    <s v="Id661"/>
    <n v="1958"/>
    <s v="Jul"/>
    <n v="29"/>
    <x v="3"/>
    <n v="14988.43"/>
    <s v="tier - 2"/>
    <s v="tier - 3"/>
    <s v="R1011"/>
    <s v="R1011"/>
    <n v="1958"/>
    <s v="29/Jul/1958"/>
    <x v="47"/>
    <n v="14988.43"/>
  </r>
  <r>
    <s v="Id660"/>
    <n v="1995"/>
    <s v="Aug"/>
    <n v="2"/>
    <x v="3"/>
    <n v="15006.58"/>
    <s v="tier - 2"/>
    <s v="tier - 2"/>
    <s v="R1024"/>
    <s v="R1024"/>
    <n v="1995"/>
    <s v="2/Aug/1995"/>
    <x v="4"/>
    <n v="15006.58"/>
  </r>
  <r>
    <s v="Id659"/>
    <n v="1960"/>
    <s v="Aug"/>
    <n v="8"/>
    <x v="3"/>
    <n v="15019.76"/>
    <s v="tier - 2"/>
    <s v="tier - 2"/>
    <s v="R1012"/>
    <s v="R1012"/>
    <n v="1960"/>
    <s v="8/Aug/1960"/>
    <x v="45"/>
    <n v="15019.76"/>
  </r>
  <r>
    <s v="Id658"/>
    <n v="1979"/>
    <s v="Nov"/>
    <n v="25"/>
    <x v="3"/>
    <n v="15025.76"/>
    <s v="tier - 2"/>
    <s v="tier - 1"/>
    <s v="R1011"/>
    <s v="R1011"/>
    <n v="1979"/>
    <s v="25/Nov/1979"/>
    <x v="25"/>
    <n v="15025.76"/>
  </r>
  <r>
    <s v="Id657"/>
    <n v="1970"/>
    <s v="Sep"/>
    <n v="11"/>
    <x v="0"/>
    <n v="15026.3"/>
    <s v="tier - 2"/>
    <s v="tier - 3"/>
    <s v="R1011"/>
    <s v="R1011"/>
    <n v="1970"/>
    <s v="11/Sep/1970"/>
    <x v="34"/>
    <n v="15026.3"/>
  </r>
  <r>
    <s v="Id656"/>
    <n v="1971"/>
    <s v="Aug"/>
    <n v="15"/>
    <x v="0"/>
    <n v="15038.51"/>
    <s v="tier - 2"/>
    <s v="tier - 3"/>
    <s v="R1023"/>
    <s v="R1023"/>
    <n v="1971"/>
    <s v="15/Aug/1971"/>
    <x v="33"/>
    <n v="15038.51"/>
  </r>
  <r>
    <s v="Id655"/>
    <n v="1968"/>
    <s v="Jun"/>
    <n v="12"/>
    <x v="0"/>
    <n v="15052.68"/>
    <s v="tier - 2"/>
    <s v="tier - 2"/>
    <s v="R1022"/>
    <s v="R1022"/>
    <n v="1968"/>
    <s v="12/Jun/1968"/>
    <x v="37"/>
    <n v="15052.68"/>
  </r>
  <r>
    <s v="Id654"/>
    <n v="1975"/>
    <s v="Oct"/>
    <n v="26"/>
    <x v="1"/>
    <n v="15090.35"/>
    <s v="tier - 2"/>
    <s v="tier - 1"/>
    <s v="R1023"/>
    <s v="R1023"/>
    <n v="1975"/>
    <s v="26/Oct/1975"/>
    <x v="31"/>
    <n v="15090.35"/>
  </r>
  <r>
    <s v="Id653"/>
    <n v="1972"/>
    <s v="Nov"/>
    <n v="7"/>
    <x v="0"/>
    <n v="15103.69"/>
    <s v="tier - 2"/>
    <s v="tier - 1"/>
    <s v="R1012"/>
    <s v="R1012"/>
    <n v="1972"/>
    <s v="7/Nov/1972"/>
    <x v="32"/>
    <n v="15103.69"/>
  </r>
  <r>
    <s v="Id652"/>
    <n v="1978"/>
    <s v="Sep"/>
    <n v="5"/>
    <x v="3"/>
    <n v="15123.19"/>
    <s v="tier - 2"/>
    <s v="tier - 1"/>
    <s v="R1011"/>
    <s v="R1011"/>
    <n v="1978"/>
    <s v="5/Sep/1978"/>
    <x v="27"/>
    <n v="15123.19"/>
  </r>
  <r>
    <s v="Id651"/>
    <n v="1971"/>
    <s v="Nov"/>
    <n v="25"/>
    <x v="0"/>
    <n v="15150.44"/>
    <s v="tier - 2"/>
    <s v="tier - 1"/>
    <s v="R1023"/>
    <s v="R1023"/>
    <n v="1971"/>
    <s v="25/Nov/1971"/>
    <x v="32"/>
    <n v="15150.44"/>
  </r>
  <r>
    <s v="Id650"/>
    <n v="1962"/>
    <s v="Oct"/>
    <n v="25"/>
    <x v="0"/>
    <n v="15161.25"/>
    <s v="tier - 2"/>
    <s v="tier - 2"/>
    <s v="R1012"/>
    <s v="R1012"/>
    <n v="1962"/>
    <s v="25/Oct/1962"/>
    <x v="41"/>
    <n v="15161.25"/>
  </r>
  <r>
    <s v="Id649"/>
    <n v="1959"/>
    <s v="Jun"/>
    <n v="4"/>
    <x v="2"/>
    <n v="15161.53"/>
    <s v="tier - 2"/>
    <s v="tier - 1"/>
    <s v="R1013"/>
    <s v="R1013"/>
    <n v="1959"/>
    <s v="4/Jun/1959"/>
    <x v="46"/>
    <n v="15161.53"/>
  </r>
  <r>
    <s v="Id648"/>
    <n v="1959"/>
    <s v="Dec"/>
    <n v="3"/>
    <x v="2"/>
    <n v="15170.07"/>
    <s v="tier - 2"/>
    <s v="tier - 3"/>
    <s v="R1011"/>
    <s v="R1011"/>
    <n v="1959"/>
    <s v="3/Dec/1959"/>
    <x v="45"/>
    <n v="15170.07"/>
  </r>
  <r>
    <s v="Id647"/>
    <n v="1962"/>
    <s v="Jun"/>
    <n v="17"/>
    <x v="0"/>
    <n v="15174.81"/>
    <s v="tier - 2"/>
    <s v="tier - 1"/>
    <s v="R1012"/>
    <s v="R1012"/>
    <n v="1962"/>
    <s v="17/Jun/1962"/>
    <x v="41"/>
    <n v="15174.81"/>
  </r>
  <r>
    <s v="Id646"/>
    <n v="1978"/>
    <s v="Nov"/>
    <n v="23"/>
    <x v="3"/>
    <n v="15207.92"/>
    <s v="tier - 2"/>
    <s v="tier - 1"/>
    <s v="R1012"/>
    <s v="R1012"/>
    <n v="1978"/>
    <s v="23/Nov/1978"/>
    <x v="26"/>
    <n v="15207.92"/>
  </r>
  <r>
    <s v="Id645"/>
    <n v="1960"/>
    <s v="Jul"/>
    <n v="25"/>
    <x v="3"/>
    <n v="15230.32"/>
    <s v="tier - 2"/>
    <s v="tier - 2"/>
    <s v="R1024"/>
    <s v="R1024"/>
    <n v="1960"/>
    <s v="25/Jul/1960"/>
    <x v="45"/>
    <n v="15230.32"/>
  </r>
  <r>
    <s v="Id644"/>
    <n v="1969"/>
    <s v="Sep"/>
    <n v="16"/>
    <x v="0"/>
    <n v="15260.52"/>
    <s v="tier - 2"/>
    <s v="tier - 2"/>
    <s v="R1023"/>
    <s v="R1023"/>
    <n v="1969"/>
    <s v="16/Sep/1969"/>
    <x v="35"/>
    <n v="15260.52"/>
  </r>
  <r>
    <s v="Id643"/>
    <n v="1963"/>
    <s v="Dec"/>
    <n v="13"/>
    <x v="0"/>
    <n v="15322.77"/>
    <s v="tier - 2"/>
    <s v="tier - 3"/>
    <s v="R1021"/>
    <s v="R1021"/>
    <n v="1963"/>
    <s v="13/Dec/1963"/>
    <x v="43"/>
    <n v="15322.77"/>
  </r>
  <r>
    <s v="Id642"/>
    <n v="2001"/>
    <s v="Jul"/>
    <n v="14"/>
    <x v="1"/>
    <n v="15359.1"/>
    <s v="tier - 2"/>
    <s v="tier - 3"/>
    <s v="R1024"/>
    <s v="R1024"/>
    <n v="2001"/>
    <s v="14/Jul/2001"/>
    <x v="3"/>
    <n v="15359.1"/>
  </r>
  <r>
    <s v="Id641"/>
    <n v="1988"/>
    <s v="Dec"/>
    <n v="17"/>
    <x v="2"/>
    <n v="15361.5"/>
    <s v="tier - 2"/>
    <s v="tier - 3"/>
    <s v="R1023"/>
    <s v="R1023"/>
    <n v="1988"/>
    <s v="17/Dec/1988"/>
    <x v="14"/>
    <n v="15361.5"/>
  </r>
  <r>
    <s v="Id640"/>
    <n v="1968"/>
    <s v="Jul"/>
    <n v="18"/>
    <x v="0"/>
    <n v="15363.77"/>
    <s v="tier - 2"/>
    <s v="tier - 1"/>
    <s v="R1026"/>
    <s v="R1026"/>
    <n v="1968"/>
    <s v="18/Jul/1968"/>
    <x v="37"/>
    <n v="15363.77"/>
  </r>
  <r>
    <s v="Id639"/>
    <n v="1962"/>
    <s v="Sep"/>
    <n v="6"/>
    <x v="0"/>
    <n v="15368.22"/>
    <s v="tier - 2"/>
    <s v="tier - 2"/>
    <s v="R1011"/>
    <s v="R1011"/>
    <n v="1962"/>
    <s v="6/Sep/1962"/>
    <x v="41"/>
    <n v="15368.22"/>
  </r>
  <r>
    <s v="Id638"/>
    <n v="1964"/>
    <s v="Sep"/>
    <n v="4"/>
    <x v="0"/>
    <n v="15377.77"/>
    <s v="tier - 2"/>
    <s v="tier - 2"/>
    <s v="R1012"/>
    <s v="R1012"/>
    <n v="1964"/>
    <s v="4/Sep/1964"/>
    <x v="43"/>
    <n v="15377.77"/>
  </r>
  <r>
    <s v="Id637"/>
    <n v="1990"/>
    <s v="Oct"/>
    <n v="25"/>
    <x v="2"/>
    <n v="15440.2"/>
    <s v="tier - 2"/>
    <s v="tier - 1"/>
    <s v="R1012"/>
    <s v="R1012"/>
    <n v="1990"/>
    <s v="25/Oct/1990"/>
    <x v="16"/>
    <n v="15440.2"/>
  </r>
  <r>
    <s v="Id636"/>
    <n v="1976"/>
    <s v="Jul"/>
    <n v="20"/>
    <x v="3"/>
    <n v="15450.48"/>
    <s v="tier - 2"/>
    <s v="tier - 1"/>
    <s v="R1026"/>
    <s v="R1026"/>
    <n v="1976"/>
    <s v="20/Jul/1976"/>
    <x v="36"/>
    <n v="15450.48"/>
  </r>
  <r>
    <s v="Id635"/>
    <n v="2004"/>
    <s v="Jul"/>
    <n v="17"/>
    <x v="0"/>
    <n v="15518.18"/>
    <s v="tier - 2"/>
    <s v="tier - 3"/>
    <s v="R1015"/>
    <s v="R1015"/>
    <n v="2004"/>
    <s v="17/Jul/2004"/>
    <x v="10"/>
    <n v="15518.18"/>
  </r>
  <r>
    <s v="Id634"/>
    <n v="1974"/>
    <s v="Jun"/>
    <n v="28"/>
    <x v="0"/>
    <n v="15532.16"/>
    <s v="tier - 2"/>
    <s v="tier - 2"/>
    <s v="R1026"/>
    <s v="R1026"/>
    <n v="1974"/>
    <s v="28/Jun/1974"/>
    <x v="28"/>
    <n v="15532.16"/>
  </r>
  <r>
    <s v="Id633"/>
    <n v="1959"/>
    <s v="Oct"/>
    <n v="2"/>
    <x v="2"/>
    <n v="15555.19"/>
    <s v="tier - 2"/>
    <s v="tier - 3"/>
    <s v="R1012"/>
    <s v="R1012"/>
    <n v="1959"/>
    <s v="2/Oct/1959"/>
    <x v="46"/>
    <n v="15555.19"/>
  </r>
  <r>
    <s v="Id632"/>
    <n v="1974"/>
    <s v="Jul"/>
    <n v="30"/>
    <x v="0"/>
    <n v="15556.67"/>
    <s v="tier - 2"/>
    <s v="tier - 2"/>
    <s v="R1012"/>
    <s v="R1012"/>
    <n v="1974"/>
    <s v="30/Jul/1974"/>
    <x v="28"/>
    <n v="15556.67"/>
  </r>
  <r>
    <s v="Id631"/>
    <n v="1965"/>
    <s v="Oct"/>
    <n v="28"/>
    <x v="0"/>
    <n v="15608.58"/>
    <s v="tier - 2"/>
    <s v="tier - 2"/>
    <s v="R1026"/>
    <s v="R1026"/>
    <n v="1965"/>
    <s v="28/Oct/1965"/>
    <x v="39"/>
    <n v="15608.58"/>
  </r>
  <r>
    <s v="Id630"/>
    <n v="1960"/>
    <s v="Jun"/>
    <n v="6"/>
    <x v="2"/>
    <n v="15612.19"/>
    <s v="tier - 2"/>
    <s v="tier - 2"/>
    <s v="R1012"/>
    <s v="R1012"/>
    <n v="1960"/>
    <s v="6/Jun/1960"/>
    <x v="45"/>
    <n v="15612.19"/>
  </r>
  <r>
    <s v="Id629"/>
    <n v="1988"/>
    <s v="Dec"/>
    <n v="22"/>
    <x v="2"/>
    <n v="15646.28"/>
    <s v="tier - 2"/>
    <s v="tier - 2"/>
    <s v="R1011"/>
    <s v="R1011"/>
    <n v="1988"/>
    <s v="22/Dec/1988"/>
    <x v="14"/>
    <n v="15646.28"/>
  </r>
  <r>
    <s v="Id628"/>
    <n v="1973"/>
    <s v="Jun"/>
    <n v="26"/>
    <x v="0"/>
    <n v="15670.3"/>
    <s v="tier - 2"/>
    <s v="tier - 2"/>
    <s v="R1026"/>
    <s v="R1026"/>
    <n v="1973"/>
    <s v="26/Jun/1973"/>
    <x v="29"/>
    <n v="15670.3"/>
  </r>
  <r>
    <s v="Id627"/>
    <n v="1976"/>
    <s v="Sep"/>
    <n v="20"/>
    <x v="3"/>
    <n v="15698.86"/>
    <s v="tier - 2"/>
    <s v="tier - 2"/>
    <s v="R1012"/>
    <s v="R1012"/>
    <n v="1976"/>
    <s v="20/Sep/1976"/>
    <x v="36"/>
    <n v="15698.86"/>
  </r>
  <r>
    <s v="Id626"/>
    <n v="1974"/>
    <s v="Aug"/>
    <n v="29"/>
    <x v="0"/>
    <n v="15746.62"/>
    <s v="tier - 2"/>
    <s v="tier - 1"/>
    <s v="R1012"/>
    <s v="R1012"/>
    <n v="1974"/>
    <s v="29/Aug/1974"/>
    <x v="28"/>
    <n v="15746.62"/>
  </r>
  <r>
    <s v="Id625"/>
    <n v="1997"/>
    <s v="Oct"/>
    <n v="9"/>
    <x v="0"/>
    <n v="15817.99"/>
    <s v="tier - 2"/>
    <s v="tier - 2"/>
    <s v="R1012"/>
    <s v="R1012"/>
    <n v="1997"/>
    <s v="9/Oct/1997"/>
    <x v="6"/>
    <n v="15817.99"/>
  </r>
  <r>
    <s v="Id624"/>
    <n v="1984"/>
    <s v="Jun"/>
    <n v="26"/>
    <x v="0"/>
    <n v="15820.7"/>
    <s v="tier - 2"/>
    <s v="tier - 3"/>
    <s v="R1011"/>
    <s v="R1011"/>
    <n v="1984"/>
    <s v="26/Jun/1984"/>
    <x v="22"/>
    <n v="15820.7"/>
  </r>
  <r>
    <s v="Id623"/>
    <n v="1982"/>
    <s v="Nov"/>
    <n v="11"/>
    <x v="4"/>
    <n v="15828.82"/>
    <s v="tier - 2"/>
    <s v="tier - 3"/>
    <s v="R1011"/>
    <s v="R1011"/>
    <n v="1982"/>
    <s v="11/Nov/1982"/>
    <x v="23"/>
    <n v="15828.82"/>
  </r>
  <r>
    <s v="Id622"/>
    <n v="1962"/>
    <s v="Dec"/>
    <n v="25"/>
    <x v="0"/>
    <n v="15840.81"/>
    <s v="tier - 2"/>
    <s v="tier - 1"/>
    <s v="R1022"/>
    <s v="R1022"/>
    <n v="1962"/>
    <s v="25/Dec/1962"/>
    <x v="42"/>
    <n v="15840.81"/>
  </r>
  <r>
    <s v="Id621"/>
    <n v="1980"/>
    <s v="Oct"/>
    <n v="12"/>
    <x v="3"/>
    <n v="15922.29"/>
    <s v="tier - 2"/>
    <s v="tier - 3"/>
    <s v="R1026"/>
    <s v="R1026"/>
    <n v="1980"/>
    <s v="12/Oct/1980"/>
    <x v="25"/>
    <n v="15922.29"/>
  </r>
  <r>
    <s v="Id620"/>
    <n v="1982"/>
    <s v="Jul"/>
    <n v="24"/>
    <x v="2"/>
    <n v="15965.29"/>
    <s v="tier - 2"/>
    <s v="tier - 1"/>
    <s v="R1012"/>
    <s v="R1012"/>
    <n v="1982"/>
    <s v="24/Jul/1982"/>
    <x v="23"/>
    <n v="15965.29"/>
  </r>
  <r>
    <s v="Id619"/>
    <n v="1980"/>
    <s v="Sep"/>
    <n v="19"/>
    <x v="3"/>
    <n v="15966.19"/>
    <s v="tier - 2"/>
    <s v="tier - 2"/>
    <s v="R1012"/>
    <s v="R1012"/>
    <n v="1980"/>
    <s v="19/Sep/1980"/>
    <x v="25"/>
    <n v="15966.19"/>
  </r>
  <r>
    <s v="Id618"/>
    <n v="1988"/>
    <s v="Dec"/>
    <n v="5"/>
    <x v="2"/>
    <n v="16059.06"/>
    <s v="tier - 2"/>
    <s v="tier - 3"/>
    <s v="R1012"/>
    <s v="R1012"/>
    <n v="1988"/>
    <s v="5/Dec/1988"/>
    <x v="14"/>
    <n v="16059.06"/>
  </r>
  <r>
    <s v="Id617"/>
    <n v="1978"/>
    <s v="Sep"/>
    <n v="16"/>
    <x v="3"/>
    <n v="16062.89"/>
    <s v="tier - 2"/>
    <s v="tier - 2"/>
    <s v="R1026"/>
    <s v="R1026"/>
    <n v="1978"/>
    <s v="16/Sep/1978"/>
    <x v="27"/>
    <n v="16062.89"/>
  </r>
  <r>
    <s v="Id616"/>
    <n v="1958"/>
    <s v="Oct"/>
    <n v="22"/>
    <x v="3"/>
    <n v="16069.08"/>
    <s v="tier - 2"/>
    <s v="tier - 2"/>
    <s v="R1024"/>
    <s v="R1024"/>
    <n v="1958"/>
    <s v="22/Oct/1958"/>
    <x v="47"/>
    <n v="16069.08"/>
  </r>
  <r>
    <s v="Id615"/>
    <n v="1958"/>
    <s v="Jun"/>
    <n v="21"/>
    <x v="2"/>
    <n v="16085.13"/>
    <s v="tier - 2"/>
    <s v="tier - 2"/>
    <s v="R1013"/>
    <s v="R1013"/>
    <n v="1958"/>
    <s v="21/Jun/1958"/>
    <x v="47"/>
    <n v="16085.13"/>
  </r>
  <r>
    <s v="Id614"/>
    <n v="1985"/>
    <s v="Aug"/>
    <n v="27"/>
    <x v="2"/>
    <n v="16097.94"/>
    <s v="tier - 2"/>
    <s v="tier - 3"/>
    <s v="R1012"/>
    <s v="R1012"/>
    <n v="1985"/>
    <s v="27/Aug/1985"/>
    <x v="21"/>
    <n v="16097.94"/>
  </r>
  <r>
    <s v="Id613"/>
    <n v="1993"/>
    <s v="Aug"/>
    <n v="8"/>
    <x v="0"/>
    <n v="16115.3"/>
    <s v="tier - 2"/>
    <s v="tier - 1"/>
    <s v="R1024"/>
    <s v="R1024"/>
    <n v="1993"/>
    <s v="8/Aug/1993"/>
    <x v="1"/>
    <n v="16115.3"/>
  </r>
  <r>
    <s v="Id612"/>
    <n v="1987"/>
    <s v="Oct"/>
    <n v="6"/>
    <x v="2"/>
    <n v="16122.65"/>
    <s v="tier - 2"/>
    <s v="tier - 1"/>
    <s v="R1011"/>
    <s v="R1011"/>
    <n v="1987"/>
    <s v="6/Oct/1987"/>
    <x v="18"/>
    <n v="16122.65"/>
  </r>
  <r>
    <s v="Id611"/>
    <n v="1993"/>
    <s v="Dec"/>
    <n v="12"/>
    <x v="0"/>
    <n v="16138.76"/>
    <s v="tier - 2"/>
    <s v="tier - 3"/>
    <s v="R1017"/>
    <s v="R1017"/>
    <n v="1993"/>
    <s v="12/Dec/1993"/>
    <x v="11"/>
    <n v="16138.76"/>
  </r>
  <r>
    <s v="Id610"/>
    <n v="1982"/>
    <s v="Jul"/>
    <n v="6"/>
    <x v="2"/>
    <n v="16152.04"/>
    <s v="tier - 2"/>
    <s v="tier - 1"/>
    <s v="R1026"/>
    <s v="R1026"/>
    <n v="1982"/>
    <s v="6/Jul/1982"/>
    <x v="23"/>
    <n v="16152.04"/>
  </r>
  <r>
    <s v="Id609"/>
    <n v="1974"/>
    <s v="Sep"/>
    <n v="11"/>
    <x v="0"/>
    <n v="16190.97"/>
    <s v="tier - 2"/>
    <s v="tier - 3"/>
    <s v="R1012"/>
    <s v="R1012"/>
    <n v="1974"/>
    <s v="11/Sep/1974"/>
    <x v="28"/>
    <n v="16190.97"/>
  </r>
  <r>
    <s v="Id608"/>
    <n v="1988"/>
    <s v="Aug"/>
    <n v="6"/>
    <x v="2"/>
    <n v="16199.1"/>
    <s v="tier - 2"/>
    <s v="tier - 2"/>
    <s v="R1012"/>
    <s v="R1012"/>
    <n v="1988"/>
    <s v="6/Aug/1988"/>
    <x v="17"/>
    <n v="16199.1"/>
  </r>
  <r>
    <s v="Id607"/>
    <n v="1988"/>
    <s v="Aug"/>
    <n v="21"/>
    <x v="2"/>
    <n v="16205.88"/>
    <s v="tier - 2"/>
    <s v="tier - 1"/>
    <s v="R1012"/>
    <s v="R1012"/>
    <n v="1988"/>
    <s v="21/Aug/1988"/>
    <x v="17"/>
    <n v="16205.88"/>
  </r>
  <r>
    <s v="Id606"/>
    <n v="2002"/>
    <s v="Sep"/>
    <n v="8"/>
    <x v="0"/>
    <n v="16232.85"/>
    <s v="tier - 2"/>
    <s v="tier - 1"/>
    <s v="R1011"/>
    <s v="R1011"/>
    <n v="2002"/>
    <s v="8/Sep/2002"/>
    <x v="8"/>
    <n v="16232.85"/>
  </r>
  <r>
    <s v="Id605"/>
    <n v="1972"/>
    <s v="Jul"/>
    <n v="30"/>
    <x v="0"/>
    <n v="16267.32"/>
    <s v="tier - 2"/>
    <s v="tier - 2"/>
    <s v="R1023"/>
    <s v="R1023"/>
    <n v="1972"/>
    <s v="30/Jul/1972"/>
    <x v="32"/>
    <n v="16267.32"/>
  </r>
  <r>
    <s v="Id604"/>
    <n v="2003"/>
    <s v="Aug"/>
    <n v="24"/>
    <x v="0"/>
    <n v="16297.85"/>
    <s v="tier - 2"/>
    <s v="tier - 3"/>
    <s v="R1011"/>
    <s v="R1011"/>
    <n v="2003"/>
    <s v="24/Aug/2003"/>
    <x v="5"/>
    <n v="16297.85"/>
  </r>
  <r>
    <s v="Id603"/>
    <n v="1969"/>
    <s v="Aug"/>
    <n v="8"/>
    <x v="0"/>
    <n v="16311.05"/>
    <s v="tier - 2"/>
    <s v="tier - 3"/>
    <s v="R1026"/>
    <s v="R1026"/>
    <n v="1969"/>
    <s v="8/Aug/1969"/>
    <x v="35"/>
    <n v="16311.05"/>
  </r>
  <r>
    <s v="Id602"/>
    <n v="1965"/>
    <s v="Dec"/>
    <n v="5"/>
    <x v="0"/>
    <n v="16351.42"/>
    <s v="tier - 2"/>
    <s v="tier - 3"/>
    <s v="R1026"/>
    <s v="R1026"/>
    <n v="1965"/>
    <s v="5/Dec/1965"/>
    <x v="40"/>
    <n v="16351.42"/>
  </r>
  <r>
    <s v="Id601"/>
    <n v="1995"/>
    <s v="Sep"/>
    <n v="28"/>
    <x v="2"/>
    <n v="16420.490000000002"/>
    <s v="tier - 2"/>
    <s v="tier - 3"/>
    <s v="R1012"/>
    <s v="R1012"/>
    <n v="1995"/>
    <s v="28/Sep/1995"/>
    <x v="4"/>
    <n v="16420.490000000002"/>
  </r>
  <r>
    <s v="Id600"/>
    <n v="2003"/>
    <s v="Dec"/>
    <n v="20"/>
    <x v="1"/>
    <n v="16450.89"/>
    <s v="tier - 2"/>
    <s v="tier - 1"/>
    <s v="R1012"/>
    <s v="R1012"/>
    <n v="2003"/>
    <s v="20/Dec/2003"/>
    <x v="10"/>
    <n v="16450.89"/>
  </r>
  <r>
    <s v="Id599"/>
    <n v="1958"/>
    <s v="Oct"/>
    <n v="10"/>
    <x v="2"/>
    <n v="16455.71"/>
    <s v="tier - 2"/>
    <s v="tier - 2"/>
    <s v="R1012"/>
    <s v="R1012"/>
    <n v="1958"/>
    <s v="10/Oct/1958"/>
    <x v="47"/>
    <n v="16455.71"/>
  </r>
  <r>
    <s v="Id598"/>
    <n v="1995"/>
    <s v="Dec"/>
    <n v="23"/>
    <x v="0"/>
    <n v="16577.78"/>
    <s v="tier - 2"/>
    <s v="tier - 1"/>
    <s v="R1013"/>
    <s v="R1013"/>
    <n v="1995"/>
    <s v="23/Dec/1995"/>
    <x v="9"/>
    <n v="16577.78"/>
  </r>
  <r>
    <s v="Id597"/>
    <n v="2001"/>
    <s v="Jun"/>
    <n v="25"/>
    <x v="0"/>
    <n v="16586.5"/>
    <s v="tier - 2"/>
    <s v="tier - 1"/>
    <s v="R1013"/>
    <s v="R1013"/>
    <n v="2001"/>
    <s v="25/Jun/2001"/>
    <x v="3"/>
    <n v="16586.5"/>
  </r>
  <r>
    <s v="Id596"/>
    <n v="1963"/>
    <s v="Jun"/>
    <n v="25"/>
    <x v="0"/>
    <n v="16587.96"/>
    <s v="tier - 2"/>
    <s v="tier - 2"/>
    <s v="R1023"/>
    <s v="R1023"/>
    <n v="1963"/>
    <s v="25/Jun/1963"/>
    <x v="42"/>
    <n v="16587.96"/>
  </r>
  <r>
    <s v="Id595"/>
    <n v="1970"/>
    <s v="Jul"/>
    <n v="10"/>
    <x v="0"/>
    <n v="16600.16"/>
    <s v="tier - 2"/>
    <s v="tier - 2"/>
    <s v="R1011"/>
    <s v="R1011"/>
    <n v="1970"/>
    <s v="10/Jul/1970"/>
    <x v="34"/>
    <n v="16600.16"/>
  </r>
  <r>
    <s v="Id594"/>
    <n v="1975"/>
    <s v="Jul"/>
    <n v="24"/>
    <x v="1"/>
    <n v="16602.18"/>
    <s v="tier - 2"/>
    <s v="tier - 1"/>
    <s v="R1026"/>
    <s v="R1026"/>
    <n v="1975"/>
    <s v="24/Jul/1975"/>
    <x v="31"/>
    <n v="16602.18"/>
  </r>
  <r>
    <s v="Id593"/>
    <n v="1977"/>
    <s v="Sep"/>
    <n v="25"/>
    <x v="3"/>
    <n v="16631.61"/>
    <s v="tier - 2"/>
    <s v="tier - 1"/>
    <s v="R1012"/>
    <s v="R1012"/>
    <n v="1977"/>
    <s v="25/Sep/1977"/>
    <x v="30"/>
    <n v="16631.61"/>
  </r>
  <r>
    <s v="Id592"/>
    <n v="1993"/>
    <s v="Nov"/>
    <n v="5"/>
    <x v="1"/>
    <n v="16657.72"/>
    <s v="tier - 2"/>
    <s v="tier - 1"/>
    <s v="R1024"/>
    <s v="R1024"/>
    <n v="1993"/>
    <s v="5/Nov/1993"/>
    <x v="1"/>
    <n v="16657.72"/>
  </r>
  <r>
    <s v="Id591"/>
    <n v="1974"/>
    <s v="Aug"/>
    <n v="28"/>
    <x v="0"/>
    <n v="16770.990000000002"/>
    <s v="tier - 2"/>
    <s v="tier - 1"/>
    <s v="R1012"/>
    <s v="R1012"/>
    <n v="1974"/>
    <s v="28/Aug/1974"/>
    <x v="28"/>
    <n v="16770.990000000002"/>
  </r>
  <r>
    <s v="Id590"/>
    <n v="1989"/>
    <s v="Sep"/>
    <n v="23"/>
    <x v="3"/>
    <n v="16776.3"/>
    <s v="tier - 2"/>
    <s v="tier - 2"/>
    <s v="R1024"/>
    <s v="R1024"/>
    <n v="1989"/>
    <s v="23/Sep/1989"/>
    <x v="14"/>
    <n v="16776.3"/>
  </r>
  <r>
    <s v="Id589"/>
    <n v="1962"/>
    <s v="Jul"/>
    <n v="29"/>
    <x v="0"/>
    <n v="16779.400000000001"/>
    <s v="tier - 2"/>
    <s v="tier - 2"/>
    <s v="R1026"/>
    <s v="R1026"/>
    <n v="1962"/>
    <s v="29/Jul/1962"/>
    <x v="41"/>
    <n v="16779.400000000001"/>
  </r>
  <r>
    <s v="Id588"/>
    <n v="1995"/>
    <s v="Oct"/>
    <n v="19"/>
    <x v="1"/>
    <n v="16796.41"/>
    <s v="tier - 2"/>
    <s v="tier - 3"/>
    <s v="R1024"/>
    <s v="R1024"/>
    <n v="1995"/>
    <s v="19/Oct/1995"/>
    <x v="4"/>
    <n v="16796.41"/>
  </r>
  <r>
    <s v="Id587"/>
    <n v="1974"/>
    <s v="Aug"/>
    <n v="8"/>
    <x v="0"/>
    <n v="16841.32"/>
    <s v="tier - 2"/>
    <s v="tier - 3"/>
    <s v="R1011"/>
    <s v="R1011"/>
    <n v="1974"/>
    <s v="8/Aug/1974"/>
    <x v="28"/>
    <n v="16841.32"/>
  </r>
  <r>
    <s v="Id586"/>
    <n v="2003"/>
    <s v="Sep"/>
    <n v="10"/>
    <x v="0"/>
    <n v="16884.919999999998"/>
    <s v="tier - 2"/>
    <s v="tier - 2"/>
    <s v="R1011"/>
    <s v="R1011"/>
    <n v="2003"/>
    <s v="10/Sep/2003"/>
    <x v="5"/>
    <n v="16884.919999999998"/>
  </r>
  <r>
    <s v="Id585"/>
    <n v="1968"/>
    <s v="Oct"/>
    <n v="21"/>
    <x v="0"/>
    <n v="16903.5"/>
    <s v="tier - 2"/>
    <s v="tier - 3"/>
    <s v="R1012"/>
    <s v="R1012"/>
    <n v="1968"/>
    <s v="21/Oct/1968"/>
    <x v="37"/>
    <n v="16903.5"/>
  </r>
  <r>
    <s v="Id584"/>
    <n v="1977"/>
    <s v="Aug"/>
    <n v="25"/>
    <x v="3"/>
    <n v="16921.09"/>
    <s v="tier - 2"/>
    <s v="tier - 3"/>
    <s v="R1023"/>
    <s v="R1023"/>
    <n v="1977"/>
    <s v="25/Aug/1977"/>
    <x v="30"/>
    <n v="16921.09"/>
  </r>
  <r>
    <s v="Id583"/>
    <n v="1980"/>
    <s v="Jul"/>
    <n v="16"/>
    <x v="3"/>
    <n v="16990.55"/>
    <s v="tier - 2"/>
    <s v="tier - 3"/>
    <s v="R1012"/>
    <s v="R1012"/>
    <n v="1980"/>
    <s v="16/Jul/1980"/>
    <x v="25"/>
    <n v="16990.55"/>
  </r>
  <r>
    <s v="Id582"/>
    <n v="1971"/>
    <s v="Aug"/>
    <n v="22"/>
    <x v="0"/>
    <n v="17016.009999999998"/>
    <s v="tier - 2"/>
    <s v="tier - 2"/>
    <s v="R1023"/>
    <s v="R1023"/>
    <n v="1971"/>
    <s v="22/Aug/1971"/>
    <x v="33"/>
    <n v="17016.009999999998"/>
  </r>
  <r>
    <s v="Id581"/>
    <n v="1996"/>
    <s v="Jun"/>
    <n v="10"/>
    <x v="0"/>
    <n v="17043.34"/>
    <s v="tier - 2"/>
    <s v="tier - 3"/>
    <s v="R1013"/>
    <s v="R1013"/>
    <n v="1996"/>
    <s v="10/Jun/1996"/>
    <x v="9"/>
    <n v="17043.34"/>
  </r>
  <r>
    <s v="Id580"/>
    <n v="2003"/>
    <s v="Dec"/>
    <n v="26"/>
    <x v="0"/>
    <n v="17081.080000000002"/>
    <s v="tier - 2"/>
    <s v="tier - 2"/>
    <s v="R1011"/>
    <s v="R1011"/>
    <n v="2003"/>
    <s v="26/Dec/2003"/>
    <x v="10"/>
    <n v="17081.080000000002"/>
  </r>
  <r>
    <s v="Id579"/>
    <n v="2002"/>
    <s v="Jun"/>
    <n v="28"/>
    <x v="1"/>
    <n v="17085.27"/>
    <s v="tier - 2"/>
    <s v="tier - 3"/>
    <s v="R1013"/>
    <s v="R1013"/>
    <n v="2002"/>
    <s v="28/Jun/2002"/>
    <x v="8"/>
    <n v="17085.27"/>
  </r>
  <r>
    <s v="Id578"/>
    <n v="1998"/>
    <s v="Jun"/>
    <n v="3"/>
    <x v="4"/>
    <n v="17128.43"/>
    <s v="tier - 2"/>
    <s v="tier - 3"/>
    <s v="R1016"/>
    <s v="R1016"/>
    <n v="1998"/>
    <s v="3/Jun/1998"/>
    <x v="2"/>
    <n v="17128.43"/>
  </r>
  <r>
    <s v="Id577"/>
    <n v="1965"/>
    <s v="Sep"/>
    <n v="16"/>
    <x v="0"/>
    <n v="17172.27"/>
    <s v="tier - 2"/>
    <s v="tier - 2"/>
    <s v="R1026"/>
    <s v="R1026"/>
    <n v="1965"/>
    <s v="16/Sep/1965"/>
    <x v="39"/>
    <n v="17172.27"/>
  </r>
  <r>
    <s v="Id576"/>
    <n v="1964"/>
    <s v="Jun"/>
    <n v="7"/>
    <x v="0"/>
    <n v="17174.52"/>
    <s v="tier - 2"/>
    <s v="tier - 2"/>
    <s v="R1012"/>
    <s v="R1012"/>
    <n v="1964"/>
    <s v="7/Jun/1964"/>
    <x v="43"/>
    <n v="17174.52"/>
  </r>
  <r>
    <s v="Id575"/>
    <n v="2004"/>
    <s v="Aug"/>
    <n v="18"/>
    <x v="1"/>
    <n v="17178.68"/>
    <s v="tier - 2"/>
    <s v="tier - 2"/>
    <s v="R1019"/>
    <s v="R1019"/>
    <n v="2004"/>
    <s v="18/Aug/2004"/>
    <x v="10"/>
    <n v="17178.68"/>
  </r>
  <r>
    <s v="Id574"/>
    <n v="1982"/>
    <s v="Oct"/>
    <n v="22"/>
    <x v="1"/>
    <n v="17179.52"/>
    <s v="tier - 2"/>
    <s v="tier - 1"/>
    <s v="R1013"/>
    <s v="R1013"/>
    <n v="1982"/>
    <s v="22/Oct/1982"/>
    <x v="23"/>
    <n v="17179.52"/>
  </r>
  <r>
    <s v="Id573"/>
    <n v="1975"/>
    <s v="Aug"/>
    <n v="25"/>
    <x v="1"/>
    <n v="17253.43"/>
    <s v="tier - 2"/>
    <s v="tier - 3"/>
    <s v="R1026"/>
    <s v="R1026"/>
    <n v="1975"/>
    <s v="25/Aug/1975"/>
    <x v="31"/>
    <n v="17253.43"/>
  </r>
  <r>
    <s v="Id572"/>
    <n v="1963"/>
    <s v="Jul"/>
    <n v="12"/>
    <x v="0"/>
    <n v="17337.580000000002"/>
    <s v="tier - 2"/>
    <s v="tier - 3"/>
    <s v="R1023"/>
    <s v="R1023"/>
    <n v="1963"/>
    <s v="12/Jul/1963"/>
    <x v="42"/>
    <n v="17337.580000000002"/>
  </r>
  <r>
    <s v="Id571"/>
    <n v="2003"/>
    <s v="Nov"/>
    <n v="1"/>
    <x v="0"/>
    <n v="17352.68"/>
    <s v="tier - 2"/>
    <s v="tier - 3"/>
    <s v="R1012"/>
    <s v="R1012"/>
    <n v="2003"/>
    <s v="1/Nov/2003"/>
    <x v="5"/>
    <n v="17352.68"/>
  </r>
  <r>
    <s v="Id570"/>
    <n v="1992"/>
    <s v="Oct"/>
    <n v="18"/>
    <x v="3"/>
    <n v="17361.77"/>
    <s v="tier - 2"/>
    <s v="tier - 1"/>
    <s v="R1012"/>
    <s v="R1012"/>
    <n v="1992"/>
    <s v="18/Oct/1992"/>
    <x v="0"/>
    <n v="17361.77"/>
  </r>
  <r>
    <s v="Id569"/>
    <n v="2003"/>
    <s v="Nov"/>
    <n v="2"/>
    <x v="0"/>
    <n v="17468.98"/>
    <s v="tier - 2"/>
    <s v="tier - 1"/>
    <s v="R1012"/>
    <s v="R1012"/>
    <n v="2003"/>
    <s v="2/Nov/2003"/>
    <x v="5"/>
    <n v="17468.98"/>
  </r>
  <r>
    <s v="Id568"/>
    <n v="1971"/>
    <s v="Jun"/>
    <n v="8"/>
    <x v="0"/>
    <n v="17479.53"/>
    <s v="tier - 1"/>
    <s v="tier - 1"/>
    <s v="R1012"/>
    <s v="R1012"/>
    <n v="1971"/>
    <s v="8/Jun/1971"/>
    <x v="33"/>
    <n v="17479.53"/>
  </r>
  <r>
    <s v="Id567"/>
    <n v="1990"/>
    <s v="Dec"/>
    <n v="29"/>
    <x v="0"/>
    <n v="17496.310000000001"/>
    <s v="tier - 1"/>
    <s v="tier - 2"/>
    <s v="R1011"/>
    <s v="R1011"/>
    <n v="1990"/>
    <s v="29/Dec/1990"/>
    <x v="15"/>
    <n v="17496.310000000001"/>
  </r>
  <r>
    <s v="Id566"/>
    <n v="1965"/>
    <s v="Jun"/>
    <n v="16"/>
    <x v="0"/>
    <n v="17505.650000000001"/>
    <s v="tier - 1"/>
    <s v="tier - 2"/>
    <s v="R1023"/>
    <s v="R1023"/>
    <n v="1965"/>
    <s v="16/Jun/1965"/>
    <x v="39"/>
    <n v="17505.650000000001"/>
  </r>
  <r>
    <s v="Id565"/>
    <n v="1968"/>
    <s v="Jul"/>
    <n v="12"/>
    <x v="0"/>
    <n v="17507.47"/>
    <s v="tier - 1"/>
    <s v="tier - 1"/>
    <s v="R1026"/>
    <s v="R1026"/>
    <n v="1968"/>
    <s v="12/Jul/1968"/>
    <x v="37"/>
    <n v="17507.47"/>
  </r>
  <r>
    <s v="Id564"/>
    <n v="1963"/>
    <s v="Nov"/>
    <n v="16"/>
    <x v="0"/>
    <n v="17556.88"/>
    <s v="tier - 1"/>
    <s v="tier - 2"/>
    <s v="R1012"/>
    <s v="R1012"/>
    <n v="1963"/>
    <s v="16/Nov/1963"/>
    <x v="42"/>
    <n v="17556.88"/>
  </r>
  <r>
    <s v="Id563"/>
    <n v="2002"/>
    <s v="Aug"/>
    <n v="25"/>
    <x v="1"/>
    <n v="17560.38"/>
    <s v="tier - 1"/>
    <s v="tier - 1"/>
    <s v="R1012"/>
    <s v="R1012"/>
    <n v="2002"/>
    <s v="25/Aug/2002"/>
    <x v="8"/>
    <n v="17560.38"/>
  </r>
  <r>
    <s v="Id562"/>
    <n v="1970"/>
    <s v="Jul"/>
    <n v="26"/>
    <x v="0"/>
    <n v="17584.72"/>
    <s v="tier - 1"/>
    <s v="tier - 3"/>
    <s v="R1012"/>
    <s v="R1012"/>
    <n v="1970"/>
    <s v="26/Jul/1970"/>
    <x v="34"/>
    <n v="17584.72"/>
  </r>
  <r>
    <s v="Id561"/>
    <n v="1990"/>
    <s v="Oct"/>
    <n v="25"/>
    <x v="1"/>
    <n v="17626.240000000002"/>
    <s v="tier - 1"/>
    <s v="tier - 3"/>
    <s v="R1013"/>
    <s v="R1013"/>
    <n v="1990"/>
    <s v="25/Oct/1990"/>
    <x v="16"/>
    <n v="17626.240000000002"/>
  </r>
  <r>
    <s v="Id560"/>
    <n v="1994"/>
    <s v="Jul"/>
    <n v="1"/>
    <x v="2"/>
    <n v="17663.14"/>
    <s v="tier - 1"/>
    <s v="tier - 3"/>
    <s v="R1013"/>
    <s v="R1013"/>
    <n v="1994"/>
    <s v="1/Jul/1994"/>
    <x v="11"/>
    <n v="17663.14"/>
  </r>
  <r>
    <s v="Id559"/>
    <n v="2003"/>
    <s v="Jul"/>
    <n v="14"/>
    <x v="0"/>
    <n v="17748.509999999998"/>
    <s v="tier - 1"/>
    <s v="tier - 1"/>
    <s v="R1012"/>
    <s v="R1012"/>
    <n v="2003"/>
    <s v="14/Jul/2003"/>
    <x v="5"/>
    <n v="17748.509999999998"/>
  </r>
  <r>
    <s v="Id558"/>
    <n v="1966"/>
    <s v="Jun"/>
    <n v="21"/>
    <x v="0"/>
    <n v="17777.73"/>
    <s v="tier - 1"/>
    <s v="tier - 3"/>
    <s v="R1012"/>
    <s v="R1012"/>
    <n v="1966"/>
    <s v="21/Jun/1966"/>
    <x v="40"/>
    <n v="17777.73"/>
  </r>
  <r>
    <s v="Id557"/>
    <n v="1979"/>
    <s v="Oct"/>
    <n v="10"/>
    <x v="3"/>
    <n v="17779.939999999999"/>
    <s v="tier - 1"/>
    <s v="tier - 2"/>
    <s v="R1012"/>
    <s v="R1012"/>
    <n v="1979"/>
    <s v="10/Oct/1979"/>
    <x v="26"/>
    <n v="17779.939999999999"/>
  </r>
  <r>
    <s v="Id556"/>
    <n v="1963"/>
    <s v="Dec"/>
    <n v="8"/>
    <x v="0"/>
    <n v="17832.599999999999"/>
    <s v="tier - 1"/>
    <s v="tier - 2"/>
    <s v="R1012"/>
    <s v="R1012"/>
    <n v="1963"/>
    <s v="8/Dec/1963"/>
    <x v="43"/>
    <n v="17832.599999999999"/>
  </r>
  <r>
    <s v="Id555"/>
    <n v="1976"/>
    <s v="Dec"/>
    <n v="12"/>
    <x v="3"/>
    <n v="17862.919999999998"/>
    <s v="tier - 1"/>
    <s v="tier - 2"/>
    <s v="R1012"/>
    <s v="R1012"/>
    <n v="1976"/>
    <s v="12/Dec/1976"/>
    <x v="30"/>
    <n v="17862.919999999998"/>
  </r>
  <r>
    <s v="Id554"/>
    <n v="1997"/>
    <s v="Aug"/>
    <n v="26"/>
    <x v="0"/>
    <n v="17878.900000000001"/>
    <s v="tier - 1"/>
    <s v="tier - 2"/>
    <s v="R1024"/>
    <s v="R1024"/>
    <n v="1997"/>
    <s v="26/Aug/1997"/>
    <x v="6"/>
    <n v="17878.900000000001"/>
  </r>
  <r>
    <s v="Id553"/>
    <n v="1979"/>
    <s v="Nov"/>
    <n v="12"/>
    <x v="3"/>
    <n v="17882.669999999998"/>
    <s v="tier - 1"/>
    <s v="tier - 3"/>
    <s v="R1012"/>
    <s v="R1012"/>
    <n v="1979"/>
    <s v="12/Nov/1979"/>
    <x v="26"/>
    <n v="17882.669999999998"/>
  </r>
  <r>
    <s v="Id552"/>
    <n v="1989"/>
    <s v="Dec"/>
    <n v="4"/>
    <x v="0"/>
    <n v="17904.53"/>
    <s v="tier - 1"/>
    <s v="tier - 2"/>
    <s v="R1017"/>
    <s v="R1017"/>
    <n v="1989"/>
    <s v="4/Dec/1989"/>
    <x v="16"/>
    <n v="17904.53"/>
  </r>
  <r>
    <s v="Id551"/>
    <n v="1977"/>
    <s v="Oct"/>
    <n v="17"/>
    <x v="0"/>
    <n v="17929.3"/>
    <s v="tier - 1"/>
    <s v="tier - 2"/>
    <s v="R1013"/>
    <s v="R1013"/>
    <n v="1977"/>
    <s v="17/Oct/1977"/>
    <x v="30"/>
    <n v="17929.3"/>
  </r>
  <r>
    <s v="Id550"/>
    <n v="2001"/>
    <s v="Sep"/>
    <n v="28"/>
    <x v="4"/>
    <n v="17942.11"/>
    <s v="tier - 1"/>
    <s v="tier - 2"/>
    <s v="R1011"/>
    <s v="R1011"/>
    <n v="2001"/>
    <s v="28/Sep/2001"/>
    <x v="3"/>
    <n v="17942.11"/>
  </r>
  <r>
    <s v="Id549"/>
    <n v="1975"/>
    <s v="Jun"/>
    <n v="27"/>
    <x v="1"/>
    <n v="18031.16"/>
    <s v="tier - 1"/>
    <s v="tier - 3"/>
    <s v="R1023"/>
    <s v="R1023"/>
    <n v="1975"/>
    <s v="27/Jun/1975"/>
    <x v="31"/>
    <n v="18031.16"/>
  </r>
  <r>
    <s v="Id548"/>
    <n v="1965"/>
    <s v="Oct"/>
    <n v="17"/>
    <x v="0"/>
    <n v="18031.189999999999"/>
    <s v="tier - 1"/>
    <s v="tier - 2"/>
    <s v="R1012"/>
    <s v="R1012"/>
    <n v="1965"/>
    <s v="17/Oct/1965"/>
    <x v="39"/>
    <n v="18031.189999999999"/>
  </r>
  <r>
    <s v="Id547"/>
    <n v="1999"/>
    <s v="Oct"/>
    <n v="24"/>
    <x v="0"/>
    <n v="18033.97"/>
    <s v="tier - 1"/>
    <s v="tier - 1"/>
    <s v="R1012"/>
    <s v="R1012"/>
    <n v="1999"/>
    <s v="24/Oct/1999"/>
    <x v="12"/>
    <n v="18033.97"/>
  </r>
  <r>
    <s v="Id546"/>
    <n v="1993"/>
    <s v="Jul"/>
    <n v="12"/>
    <x v="3"/>
    <n v="18157.88"/>
    <s v="tier - 1"/>
    <s v="tier - 1"/>
    <s v="R1012"/>
    <s v="R1012"/>
    <n v="1993"/>
    <s v="12/Jul/1993"/>
    <x v="1"/>
    <n v="18157.88"/>
  </r>
  <r>
    <s v="Id545"/>
    <n v="1963"/>
    <s v="Jul"/>
    <n v="4"/>
    <x v="0"/>
    <n v="18208.34"/>
    <s v="tier - 1"/>
    <s v="tier - 2"/>
    <s v="R1026"/>
    <s v="R1026"/>
    <n v="1963"/>
    <s v="4/Jul/1963"/>
    <x v="42"/>
    <n v="18208.34"/>
  </r>
  <r>
    <s v="Id544"/>
    <n v="1997"/>
    <s v="Jun"/>
    <n v="15"/>
    <x v="1"/>
    <n v="18218.16"/>
    <s v="tier - 1"/>
    <s v="tier - 1"/>
    <s v="R1013"/>
    <s v="R1013"/>
    <n v="1997"/>
    <s v="15/Jun/1997"/>
    <x v="6"/>
    <n v="18218.16"/>
  </r>
  <r>
    <s v="Id543"/>
    <n v="2004"/>
    <s v="Sep"/>
    <n v="10"/>
    <x v="2"/>
    <n v="18223.45"/>
    <s v="tier - 1"/>
    <s v="tier - 3"/>
    <s v="R1013"/>
    <s v="R1013"/>
    <n v="2004"/>
    <s v="10/Sep/2004"/>
    <x v="10"/>
    <n v="18223.45"/>
  </r>
  <r>
    <s v="Id542"/>
    <n v="1995"/>
    <s v="Aug"/>
    <n v="3"/>
    <x v="0"/>
    <n v="18246.5"/>
    <s v="tier - 1"/>
    <s v="tier - 1"/>
    <s v="R1013"/>
    <s v="R1013"/>
    <n v="1995"/>
    <s v="3/Aug/1995"/>
    <x v="4"/>
    <n v="18246.5"/>
  </r>
  <r>
    <s v="Id541"/>
    <n v="1992"/>
    <s v="Dec"/>
    <n v="25"/>
    <x v="2"/>
    <n v="18259.22"/>
    <s v="tier - 1"/>
    <s v="tier - 3"/>
    <s v="R1011"/>
    <s v="R1011"/>
    <n v="1992"/>
    <s v="25/Dec/1992"/>
    <x v="1"/>
    <n v="18259.22"/>
  </r>
  <r>
    <s v="Id540"/>
    <n v="1995"/>
    <s v="Jul"/>
    <n v="4"/>
    <x v="0"/>
    <n v="18310.740000000002"/>
    <s v="tier - 1"/>
    <s v="tier - 3"/>
    <s v="R1012"/>
    <s v="R1012"/>
    <n v="1995"/>
    <s v="4/Jul/1995"/>
    <x v="4"/>
    <n v="18310.740000000002"/>
  </r>
  <r>
    <s v="Id539"/>
    <n v="1999"/>
    <s v="Dec"/>
    <n v="15"/>
    <x v="1"/>
    <n v="18328.240000000002"/>
    <s v="tier - 1"/>
    <s v="tier - 2"/>
    <s v="R1013"/>
    <s v="R1013"/>
    <n v="1999"/>
    <s v="15/Dec/1999"/>
    <x v="7"/>
    <n v="18328.240000000002"/>
  </r>
  <r>
    <s v="Id538"/>
    <n v="1964"/>
    <s v="Sep"/>
    <n v="26"/>
    <x v="0"/>
    <n v="18443.11"/>
    <s v="tier - 1"/>
    <s v="tier - 2"/>
    <s v="R1012"/>
    <s v="R1012"/>
    <n v="1964"/>
    <s v="26/Sep/1964"/>
    <x v="43"/>
    <n v="18443.11"/>
  </r>
  <r>
    <s v="Id537"/>
    <n v="1986"/>
    <s v="Aug"/>
    <n v="12"/>
    <x v="3"/>
    <n v="18608.259999999998"/>
    <s v="tier - 1"/>
    <s v="tier - 3"/>
    <s v="R1011"/>
    <s v="R1011"/>
    <n v="1986"/>
    <s v="12/Aug/1986"/>
    <x v="19"/>
    <n v="18608.259999999998"/>
  </r>
  <r>
    <s v="Id536"/>
    <n v="1998"/>
    <s v="Sep"/>
    <n v="23"/>
    <x v="0"/>
    <n v="18648.419999999998"/>
    <s v="tier - 1"/>
    <s v="tier - 1"/>
    <s v="R1019"/>
    <s v="R1019"/>
    <n v="1998"/>
    <s v="23/Sep/1998"/>
    <x v="2"/>
    <n v="18648.419999999998"/>
  </r>
  <r>
    <s v="Id535"/>
    <n v="1970"/>
    <s v="Oct"/>
    <n v="17"/>
    <x v="0"/>
    <n v="18682.740000000002"/>
    <s v="tier - 1"/>
    <s v="tier - 3"/>
    <s v="R1012"/>
    <s v="R1012"/>
    <n v="1970"/>
    <s v="17/Oct/1970"/>
    <x v="34"/>
    <n v="18682.740000000002"/>
  </r>
  <r>
    <s v="Id534"/>
    <n v="1967"/>
    <s v="Aug"/>
    <n v="30"/>
    <x v="0"/>
    <n v="18694.689999999999"/>
    <s v="tier - 1"/>
    <s v="tier - 1"/>
    <s v="R1023"/>
    <s v="R1023"/>
    <n v="1967"/>
    <s v="30/Aug/1967"/>
    <x v="38"/>
    <n v="18694.689999999999"/>
  </r>
  <r>
    <s v="Id533"/>
    <n v="1992"/>
    <s v="Dec"/>
    <n v="27"/>
    <x v="2"/>
    <n v="18765.88"/>
    <s v="tier - 1"/>
    <s v="tier - 2"/>
    <s v="R1012"/>
    <s v="R1012"/>
    <n v="1992"/>
    <s v="27/Dec/1992"/>
    <x v="1"/>
    <n v="18765.88"/>
  </r>
  <r>
    <s v="Id532"/>
    <n v="1979"/>
    <s v="Nov"/>
    <n v="19"/>
    <x v="3"/>
    <n v="18767.740000000002"/>
    <s v="tier - 1"/>
    <s v="tier - 1"/>
    <s v="R1013"/>
    <s v="R1013"/>
    <n v="1979"/>
    <s v="19/Nov/1979"/>
    <x v="26"/>
    <n v="18767.740000000002"/>
  </r>
  <r>
    <s v="Id531"/>
    <n v="1995"/>
    <s v="Nov"/>
    <n v="28"/>
    <x v="2"/>
    <n v="18804.75"/>
    <s v="tier - 1"/>
    <s v="tier - 1"/>
    <s v="R1012"/>
    <s v="R1012"/>
    <n v="1995"/>
    <s v="28/Nov/1995"/>
    <x v="9"/>
    <n v="18804.75"/>
  </r>
  <r>
    <s v="Id530"/>
    <n v="1979"/>
    <s v="Oct"/>
    <n v="15"/>
    <x v="3"/>
    <n v="18806.150000000001"/>
    <s v="tier - 1"/>
    <s v="tier - 2"/>
    <s v="R1013"/>
    <s v="R1013"/>
    <n v="1979"/>
    <s v="15/Oct/1979"/>
    <x v="26"/>
    <n v="18806.150000000001"/>
  </r>
  <r>
    <s v="Id529"/>
    <n v="1962"/>
    <s v="Dec"/>
    <n v="18"/>
    <x v="0"/>
    <n v="18815.53"/>
    <s v="tier - 1"/>
    <s v="tier - 1"/>
    <s v="R1023"/>
    <s v="R1023"/>
    <n v="1962"/>
    <s v="18/Dec/1962"/>
    <x v="42"/>
    <n v="18815.53"/>
  </r>
  <r>
    <s v="Id528"/>
    <n v="2003"/>
    <s v="Jul"/>
    <n v="24"/>
    <x v="2"/>
    <n v="18838.7"/>
    <s v="tier - 1"/>
    <s v="tier - 3"/>
    <s v="R1012"/>
    <s v="R1012"/>
    <n v="2003"/>
    <s v="24/Jul/2003"/>
    <x v="5"/>
    <n v="18838.7"/>
  </r>
  <r>
    <s v="Id527"/>
    <n v="1963"/>
    <s v="Dec"/>
    <n v="6"/>
    <x v="0"/>
    <n v="18883.330000000002"/>
    <s v="tier - 1"/>
    <s v="tier - 1"/>
    <s v="R1026"/>
    <s v="R1026"/>
    <n v="1963"/>
    <s v="6/Dec/1963"/>
    <x v="43"/>
    <n v="18883.330000000002"/>
  </r>
  <r>
    <s v="Id526"/>
    <n v="1995"/>
    <s v="Sep"/>
    <n v="27"/>
    <x v="1"/>
    <n v="18903.490000000002"/>
    <s v="tier - 1"/>
    <s v="tier - 2"/>
    <s v="R1024"/>
    <s v="R1024"/>
    <n v="1995"/>
    <s v="27/Sep/1995"/>
    <x v="4"/>
    <n v="18903.490000000002"/>
  </r>
  <r>
    <s v="Id525"/>
    <n v="1969"/>
    <s v="Aug"/>
    <n v="3"/>
    <x v="0"/>
    <n v="18932.810000000001"/>
    <s v="tier - 1"/>
    <s v="tier - 3"/>
    <s v="R1012"/>
    <s v="R1012"/>
    <n v="1969"/>
    <s v="3/Aug/1969"/>
    <x v="35"/>
    <n v="18932.810000000001"/>
  </r>
  <r>
    <s v="Id524"/>
    <n v="1963"/>
    <s v="Oct"/>
    <n v="20"/>
    <x v="0"/>
    <n v="18954.560000000001"/>
    <s v="tier - 1"/>
    <s v="tier - 1"/>
    <s v="R1026"/>
    <s v="R1026"/>
    <n v="1963"/>
    <s v="20/Oct/1963"/>
    <x v="42"/>
    <n v="18954.560000000001"/>
  </r>
  <r>
    <s v="Id523"/>
    <n v="1998"/>
    <s v="Aug"/>
    <n v="6"/>
    <x v="0"/>
    <n v="18955.22"/>
    <s v="tier - 1"/>
    <s v="tier - 3"/>
    <s v="R1011"/>
    <s v="R1011"/>
    <n v="1998"/>
    <s v="6/Aug/1998"/>
    <x v="2"/>
    <n v="18955.22"/>
  </r>
  <r>
    <s v="Id522"/>
    <n v="1992"/>
    <s v="Nov"/>
    <n v="30"/>
    <x v="1"/>
    <n v="18963.169999999998"/>
    <s v="tier - 1"/>
    <s v="tier - 1"/>
    <s v="R1013"/>
    <s v="R1013"/>
    <n v="1992"/>
    <s v="30/Nov/1992"/>
    <x v="1"/>
    <n v="18963.169999999998"/>
  </r>
  <r>
    <s v="Id521"/>
    <n v="1988"/>
    <s v="Oct"/>
    <n v="24"/>
    <x v="3"/>
    <n v="18972.5"/>
    <s v="tier - 1"/>
    <s v="tier - 3"/>
    <s v="R1013"/>
    <s v="R1013"/>
    <n v="1988"/>
    <s v="24/Oct/1988"/>
    <x v="17"/>
    <n v="18972.5"/>
  </r>
  <r>
    <s v="Id520"/>
    <n v="1983"/>
    <s v="Dec"/>
    <n v="19"/>
    <x v="5"/>
    <n v="19023.259999999998"/>
    <s v="tier - 1"/>
    <s v="tier - 3"/>
    <s v="R1011"/>
    <s v="R1011"/>
    <n v="1983"/>
    <s v="19/Dec/1983"/>
    <x v="22"/>
    <n v="19023.259999999998"/>
  </r>
  <r>
    <s v="Id519"/>
    <n v="1989"/>
    <s v="Jun"/>
    <n v="5"/>
    <x v="1"/>
    <n v="19040.88"/>
    <s v="tier - 1"/>
    <s v="tier - 3"/>
    <s v="R1011"/>
    <s v="R1011"/>
    <n v="1989"/>
    <s v="5/Jun/1989"/>
    <x v="14"/>
    <n v="19040.88"/>
  </r>
  <r>
    <s v="Id518"/>
    <n v="1993"/>
    <s v="Sep"/>
    <n v="28"/>
    <x v="1"/>
    <n v="19107.78"/>
    <s v="tier - 1"/>
    <s v="tier - 2"/>
    <s v="R1013"/>
    <s v="R1013"/>
    <n v="1993"/>
    <s v="28/Sep/1993"/>
    <x v="1"/>
    <n v="19107.78"/>
  </r>
  <r>
    <s v="Id517"/>
    <n v="1979"/>
    <s v="Jul"/>
    <n v="2"/>
    <x v="3"/>
    <n v="19144.580000000002"/>
    <s v="tier - 1"/>
    <s v="tier - 1"/>
    <s v="R1024"/>
    <s v="R1024"/>
    <n v="1979"/>
    <s v="2/Jul/1979"/>
    <x v="26"/>
    <n v="19144.580000000002"/>
  </r>
  <r>
    <s v="Id516"/>
    <n v="1991"/>
    <s v="Sep"/>
    <n v="16"/>
    <x v="2"/>
    <n v="19199.939999999999"/>
    <s v="tier - 1"/>
    <s v="tier - 3"/>
    <s v="R1011"/>
    <s v="R1011"/>
    <n v="1991"/>
    <s v="16/Sep/1991"/>
    <x v="15"/>
    <n v="19199.939999999999"/>
  </r>
  <r>
    <s v="Id515"/>
    <n v="1985"/>
    <s v="Dec"/>
    <n v="28"/>
    <x v="0"/>
    <n v="19214.71"/>
    <s v="tier - 1"/>
    <s v="tier - 3"/>
    <s v="R1013"/>
    <s v="R1013"/>
    <n v="1985"/>
    <s v="28/Dec/1985"/>
    <x v="19"/>
    <n v="19214.71"/>
  </r>
  <r>
    <s v="Id514"/>
    <n v="1967"/>
    <s v="Jul"/>
    <n v="29"/>
    <x v="0"/>
    <n v="19259.96"/>
    <s v="tier - 1"/>
    <s v="tier - 1"/>
    <s v="R1012"/>
    <s v="R1012"/>
    <n v="1967"/>
    <s v="29/Jul/1967"/>
    <x v="38"/>
    <n v="19259.96"/>
  </r>
  <r>
    <s v="Id513"/>
    <n v="1966"/>
    <s v="Nov"/>
    <n v="15"/>
    <x v="0"/>
    <n v="19321.060000000001"/>
    <s v="tier - 1"/>
    <s v="tier - 1"/>
    <s v="R1012"/>
    <s v="R1012"/>
    <n v="1966"/>
    <s v="15/Nov/1966"/>
    <x v="40"/>
    <n v="19321.060000000001"/>
  </r>
  <r>
    <s v="Id512"/>
    <n v="1991"/>
    <s v="Aug"/>
    <n v="24"/>
    <x v="0"/>
    <n v="19350.37"/>
    <s v="tier - 1"/>
    <s v="tier - 3"/>
    <s v="R1013"/>
    <s v="R1013"/>
    <n v="1991"/>
    <s v="24/Aug/1991"/>
    <x v="15"/>
    <n v="19350.37"/>
  </r>
  <r>
    <s v="Id511"/>
    <n v="1987"/>
    <s v="Jun"/>
    <n v="30"/>
    <x v="2"/>
    <n v="19362"/>
    <s v="tier - 1"/>
    <s v="tier - 3"/>
    <s v="R1013"/>
    <s v="R1013"/>
    <n v="1987"/>
    <s v="30/Jun/1987"/>
    <x v="18"/>
    <n v="19362"/>
  </r>
  <r>
    <s v="Id510"/>
    <n v="1993"/>
    <s v="Sep"/>
    <n v="6"/>
    <x v="3"/>
    <n v="19442.349999999999"/>
    <s v="tier - 1"/>
    <s v="tier - 3"/>
    <s v="R1012"/>
    <s v="R1012"/>
    <n v="1993"/>
    <s v="6/Sep/1993"/>
    <x v="1"/>
    <n v="19442.349999999999"/>
  </r>
  <r>
    <s v="Id509"/>
    <n v="1982"/>
    <s v="Dec"/>
    <n v="15"/>
    <x v="3"/>
    <n v="19444.27"/>
    <s v="tier - 1"/>
    <s v="tier - 1"/>
    <s v="R1013"/>
    <s v="R1013"/>
    <n v="1982"/>
    <s v="15/Dec/1982"/>
    <x v="24"/>
    <n v="19444.27"/>
  </r>
  <r>
    <s v="Id508"/>
    <n v="1987"/>
    <s v="Nov"/>
    <n v="30"/>
    <x v="4"/>
    <n v="19496.72"/>
    <s v="tier - 1"/>
    <s v="tier - 3"/>
    <s v="R1019"/>
    <s v="R1019"/>
    <n v="1987"/>
    <s v="30/Nov/1987"/>
    <x v="17"/>
    <n v="19496.72"/>
  </r>
  <r>
    <s v="Id507"/>
    <n v="1980"/>
    <s v="Nov"/>
    <n v="8"/>
    <x v="0"/>
    <n v="19515.54"/>
    <s v="tier - 1"/>
    <s v="tier - 1"/>
    <s v="R1013"/>
    <s v="R1013"/>
    <n v="1980"/>
    <s v="8/Nov/1980"/>
    <x v="25"/>
    <n v="19515.54"/>
  </r>
  <r>
    <s v="Id506"/>
    <n v="1992"/>
    <s v="Aug"/>
    <n v="19"/>
    <x v="1"/>
    <n v="19521.97"/>
    <s v="tier - 1"/>
    <s v="tier - 2"/>
    <s v="R1013"/>
    <s v="R1013"/>
    <n v="1992"/>
    <s v="19/Aug/1992"/>
    <x v="0"/>
    <n v="19521.97"/>
  </r>
  <r>
    <s v="Id505"/>
    <n v="1985"/>
    <s v="Sep"/>
    <n v="17"/>
    <x v="0"/>
    <n v="19539.240000000002"/>
    <s v="tier - 1"/>
    <s v="tier - 1"/>
    <s v="R1013"/>
    <s v="R1013"/>
    <n v="1985"/>
    <s v="17/Sep/1985"/>
    <x v="21"/>
    <n v="19539.240000000002"/>
  </r>
  <r>
    <s v="Id504"/>
    <n v="1963"/>
    <s v="Jul"/>
    <n v="14"/>
    <x v="0"/>
    <n v="19551.34"/>
    <s v="tier - 1"/>
    <s v="tier - 3"/>
    <s v="R1012"/>
    <s v="R1012"/>
    <n v="1963"/>
    <s v="14/Jul/1963"/>
    <x v="42"/>
    <n v="19551.34"/>
  </r>
  <r>
    <s v="Id503"/>
    <n v="1978"/>
    <s v="Sep"/>
    <n v="24"/>
    <x v="1"/>
    <n v="19594.810000000001"/>
    <s v="tier - 1"/>
    <s v="tier - 1"/>
    <s v="R1024"/>
    <s v="R1024"/>
    <n v="1978"/>
    <s v="24/Sep/1978"/>
    <x v="27"/>
    <n v="19594.810000000001"/>
  </r>
  <r>
    <s v="Id502"/>
    <n v="1994"/>
    <s v="Aug"/>
    <n v="27"/>
    <x v="0"/>
    <n v="19673.34"/>
    <s v="tier - 1"/>
    <s v="tier - 2"/>
    <s v="R1012"/>
    <s v="R1012"/>
    <n v="1994"/>
    <s v="27/Aug/1994"/>
    <x v="11"/>
    <n v="19673.34"/>
  </r>
  <r>
    <s v="Id501"/>
    <n v="1990"/>
    <s v="Aug"/>
    <n v="8"/>
    <x v="1"/>
    <n v="19719.689999999999"/>
    <s v="tier - 1"/>
    <s v="tier - 2"/>
    <s v="R1013"/>
    <s v="R1013"/>
    <n v="1990"/>
    <s v="8/Aug/1990"/>
    <x v="16"/>
    <n v="19719.689999999999"/>
  </r>
  <r>
    <s v="Id500"/>
    <n v="1972"/>
    <s v="Jun"/>
    <n v="14"/>
    <x v="2"/>
    <n v="19749.38"/>
    <s v="tier - 1"/>
    <s v="tier - 3"/>
    <s v="R1013"/>
    <s v="R1013"/>
    <n v="1972"/>
    <s v="14/Jun/1972"/>
    <x v="32"/>
    <n v="19749.38"/>
  </r>
  <r>
    <s v="Id499"/>
    <n v="1979"/>
    <s v="Oct"/>
    <n v="30"/>
    <x v="3"/>
    <n v="19798.05"/>
    <s v="tier - 1"/>
    <s v="tier - 1"/>
    <s v="R1024"/>
    <s v="R1024"/>
    <n v="1979"/>
    <s v="30/Oct/1979"/>
    <x v="26"/>
    <n v="19798.05"/>
  </r>
  <r>
    <s v="Id498"/>
    <n v="1997"/>
    <s v="Oct"/>
    <n v="18"/>
    <x v="2"/>
    <n v="19933.46"/>
    <s v="tier - 1"/>
    <s v="tier - 3"/>
    <s v="R1011"/>
    <s v="R1011"/>
    <n v="1997"/>
    <s v="18/Oct/1997"/>
    <x v="6"/>
    <n v="19933.46"/>
  </r>
  <r>
    <s v="Id497"/>
    <n v="1980"/>
    <s v="Oct"/>
    <n v="9"/>
    <x v="0"/>
    <n v="19964.75"/>
    <s v="tier - 1"/>
    <s v="tier - 2"/>
    <s v="R1024"/>
    <s v="R1024"/>
    <n v="1980"/>
    <s v="9/Oct/1980"/>
    <x v="25"/>
    <n v="19964.75"/>
  </r>
  <r>
    <s v="Id496"/>
    <n v="1966"/>
    <s v="Aug"/>
    <n v="10"/>
    <x v="0"/>
    <n v="19995.29"/>
    <s v="tier - 1"/>
    <s v="tier - 3"/>
    <s v="R1026"/>
    <s v="R1026"/>
    <n v="1966"/>
    <s v="10/Aug/1966"/>
    <x v="40"/>
    <n v="19995.29"/>
  </r>
  <r>
    <s v="Id495"/>
    <n v="1988"/>
    <s v="Jul"/>
    <n v="25"/>
    <x v="1"/>
    <n v="20009.63"/>
    <s v="tier - 2"/>
    <s v="tier - 1"/>
    <s v="R1012"/>
    <s v="R1012"/>
    <n v="1988"/>
    <s v="25/Jul/1988"/>
    <x v="17"/>
    <n v="20009.63"/>
  </r>
  <r>
    <s v="Id494"/>
    <n v="1983"/>
    <s v="Oct"/>
    <n v="6"/>
    <x v="0"/>
    <n v="20149.32"/>
    <s v="tier - 2"/>
    <s v="tier - 1"/>
    <s v="R1016"/>
    <s v="R1016"/>
    <n v="1983"/>
    <s v="6/Oct/1983"/>
    <x v="24"/>
    <n v="20149.32"/>
  </r>
  <r>
    <s v="Id493"/>
    <n v="2002"/>
    <s v="Jul"/>
    <n v="9"/>
    <x v="0"/>
    <n v="20167.34"/>
    <s v="tier - 3"/>
    <s v="tier - 3"/>
    <s v="R1011"/>
    <s v="R1011"/>
    <n v="2002"/>
    <s v="9/Jul/2002"/>
    <x v="8"/>
    <n v="20167.34"/>
  </r>
  <r>
    <s v="Id492"/>
    <n v="1994"/>
    <s v="Jun"/>
    <n v="8"/>
    <x v="3"/>
    <n v="20177.669999999998"/>
    <s v="tier - 2"/>
    <s v="tier - 1"/>
    <s v="R1011"/>
    <s v="R1011"/>
    <n v="1994"/>
    <s v="8/Jun/1994"/>
    <x v="11"/>
    <n v="20177.669999999998"/>
  </r>
  <r>
    <s v="Id491"/>
    <n v="1987"/>
    <s v="Oct"/>
    <n v="17"/>
    <x v="0"/>
    <n v="20234.849999999999"/>
    <s v="tier - 2"/>
    <s v="tier - 3"/>
    <s v="R1012"/>
    <s v="R1012"/>
    <n v="1987"/>
    <s v="17/Oct/1987"/>
    <x v="18"/>
    <n v="20234.849999999999"/>
  </r>
  <r>
    <s v="Id490"/>
    <n v="1966"/>
    <s v="Aug"/>
    <n v="22"/>
    <x v="0"/>
    <n v="20253.84"/>
    <s v="tier - 2"/>
    <s v="tier - 3"/>
    <s v="R1012"/>
    <s v="R1012"/>
    <n v="1966"/>
    <s v="22/Aug/1966"/>
    <x v="40"/>
    <n v="20253.84"/>
  </r>
  <r>
    <s v="Id489"/>
    <n v="1993"/>
    <s v="Sep"/>
    <n v="7"/>
    <x v="1"/>
    <n v="20277.810000000001"/>
    <s v="tier - 3"/>
    <s v="tier - 3"/>
    <s v="R1016"/>
    <s v="R1016"/>
    <n v="1993"/>
    <s v="7/Sep/1993"/>
    <x v="1"/>
    <n v="20277.810000000001"/>
  </r>
  <r>
    <s v="Id488"/>
    <n v="1985"/>
    <s v="Sep"/>
    <n v="17"/>
    <x v="1"/>
    <n v="20296.86"/>
    <s v="tier - 3"/>
    <s v="tier - 1"/>
    <s v="R1024"/>
    <s v="R1024"/>
    <n v="1985"/>
    <s v="17/Sep/1985"/>
    <x v="21"/>
    <n v="20296.86"/>
  </r>
  <r>
    <s v="Id487"/>
    <n v="1962"/>
    <s v="Jul"/>
    <n v="2"/>
    <x v="0"/>
    <n v="20354.5"/>
    <s v="tier - 3"/>
    <s v="tier - 2"/>
    <s v="R1026"/>
    <s v="R1026"/>
    <n v="1962"/>
    <s v="2/Jul/1962"/>
    <x v="41"/>
    <n v="20354.5"/>
  </r>
  <r>
    <s v="Id486"/>
    <n v="1985"/>
    <s v="Jul"/>
    <n v="12"/>
    <x v="0"/>
    <n v="20420.599999999999"/>
    <s v="tier - 3"/>
    <s v="tier - 2"/>
    <s v="R1011"/>
    <s v="R1011"/>
    <n v="1985"/>
    <s v="12/Jul/1985"/>
    <x v="21"/>
    <n v="20420.599999999999"/>
  </r>
  <r>
    <s v="Id485"/>
    <n v="1962"/>
    <s v="Oct"/>
    <n v="18"/>
    <x v="0"/>
    <n v="20446.849999999999"/>
    <s v="tier - 2"/>
    <s v="tier - 1"/>
    <s v="R1012"/>
    <s v="R1012"/>
    <n v="1962"/>
    <s v="18/Oct/1962"/>
    <x v="41"/>
    <n v="20446.849999999999"/>
  </r>
  <r>
    <s v="Id484"/>
    <n v="1969"/>
    <s v="Oct"/>
    <n v="13"/>
    <x v="2"/>
    <n v="20463"/>
    <s v="tier - 2"/>
    <s v="tier - 2"/>
    <s v="R1013"/>
    <s v="R1013"/>
    <n v="1969"/>
    <s v="13/Oct/1969"/>
    <x v="35"/>
    <n v="20463"/>
  </r>
  <r>
    <s v="Id483"/>
    <n v="1966"/>
    <s v="Jul"/>
    <n v="9"/>
    <x v="0"/>
    <n v="20568.32"/>
    <s v="tier - 3"/>
    <s v="tier - 2"/>
    <s v="R1012"/>
    <s v="R1012"/>
    <n v="1966"/>
    <s v="9/Jul/1966"/>
    <x v="40"/>
    <n v="20568.32"/>
  </r>
  <r>
    <s v="Id482"/>
    <n v="1967"/>
    <s v="Dec"/>
    <n v="17"/>
    <x v="0"/>
    <n v="20630.28"/>
    <s v="tier - 2"/>
    <s v="tier - 3"/>
    <s v="R1011"/>
    <s v="R1011"/>
    <n v="1967"/>
    <s v="17/Dec/1967"/>
    <x v="37"/>
    <n v="20630.28"/>
  </r>
  <r>
    <s v="Id481"/>
    <n v="1965"/>
    <s v="Aug"/>
    <n v="1"/>
    <x v="0"/>
    <n v="20709.02"/>
    <s v="tier - 3"/>
    <s v="tier - 2"/>
    <s v="R1019"/>
    <s v="R1019"/>
    <n v="1965"/>
    <s v="1/Aug/1965"/>
    <x v="39"/>
    <n v="20709.02"/>
  </r>
  <r>
    <s v="Id480"/>
    <n v="1992"/>
    <s v="Sep"/>
    <n v="14"/>
    <x v="2"/>
    <n v="20745.990000000002"/>
    <s v="tier - 3"/>
    <s v="tier - 1"/>
    <s v="R1012"/>
    <s v="R1012"/>
    <n v="1992"/>
    <s v="14/Sep/1992"/>
    <x v="0"/>
    <n v="20745.990000000002"/>
  </r>
  <r>
    <s v="Id479"/>
    <n v="1986"/>
    <s v="Aug"/>
    <n v="4"/>
    <x v="1"/>
    <n v="20773.63"/>
    <s v="tier - 2"/>
    <s v="tier - 3"/>
    <s v="R1017"/>
    <s v="R1017"/>
    <n v="1986"/>
    <s v="4/Aug/1986"/>
    <x v="19"/>
    <n v="20773.63"/>
  </r>
  <r>
    <s v="Id478"/>
    <n v="1967"/>
    <s v="Sep"/>
    <n v="8"/>
    <x v="0"/>
    <n v="20781.490000000002"/>
    <s v="tier - 2"/>
    <s v="tier - 3"/>
    <s v="R1013"/>
    <s v="R1013"/>
    <n v="1967"/>
    <s v="8/Sep/1967"/>
    <x v="38"/>
    <n v="20781.490000000002"/>
  </r>
  <r>
    <s v="Id477"/>
    <n v="1975"/>
    <s v="Dec"/>
    <n v="8"/>
    <x v="0"/>
    <n v="20878.78"/>
    <s v="tier - 2"/>
    <s v="tier - 1"/>
    <s v="R1024"/>
    <s v="R1024"/>
    <n v="1975"/>
    <s v="8/Dec/1975"/>
    <x v="36"/>
    <n v="20878.78"/>
  </r>
  <r>
    <s v="Id476"/>
    <n v="1964"/>
    <s v="Nov"/>
    <n v="19"/>
    <x v="0"/>
    <n v="20893.060000000001"/>
    <s v="tier - 2"/>
    <s v="tier - 3"/>
    <s v="R1012"/>
    <s v="R1012"/>
    <n v="1964"/>
    <s v="19/Nov/1964"/>
    <x v="43"/>
    <n v="20893.060000000001"/>
  </r>
  <r>
    <s v="id2444"/>
    <n v="1987"/>
    <s v="Nov"/>
    <n v="27"/>
    <x v="3"/>
    <n v="20984.09"/>
    <s v="tier - 2"/>
    <s v="tier - 2"/>
    <s v="R1015"/>
    <s v="R1015"/>
    <n v="1987"/>
    <s v="27/Nov/1987"/>
    <x v="17"/>
    <n v="20984.09"/>
  </r>
  <r>
    <s v="Id475"/>
    <n v="1983"/>
    <s v="Jul"/>
    <n v="2"/>
    <x v="1"/>
    <n v="21082.16"/>
    <s v="tier - 3"/>
    <s v="tier - 2"/>
    <s v="R1011"/>
    <s v="R1011"/>
    <n v="1983"/>
    <s v="2/Jul/1983"/>
    <x v="24"/>
    <n v="21082.16"/>
  </r>
  <r>
    <s v="Id474"/>
    <n v="1977"/>
    <s v="Nov"/>
    <n v="23"/>
    <x v="3"/>
    <n v="21098.55"/>
    <s v="tier - 3"/>
    <s v="tier - 3"/>
    <s v="R1012"/>
    <s v="R1012"/>
    <n v="1977"/>
    <s v="23/Nov/1977"/>
    <x v="27"/>
    <n v="21098.55"/>
  </r>
  <r>
    <s v="Id473"/>
    <n v="1969"/>
    <s v="Aug"/>
    <n v="26"/>
    <x v="0"/>
    <n v="21195.82"/>
    <s v="tier - 3"/>
    <s v="tier - 1"/>
    <s v="R1013"/>
    <s v="R1013"/>
    <n v="1969"/>
    <s v="26/Aug/1969"/>
    <x v="35"/>
    <n v="21195.82"/>
  </r>
  <r>
    <s v="Id472"/>
    <n v="1974"/>
    <s v="Oct"/>
    <n v="14"/>
    <x v="0"/>
    <n v="21223.68"/>
    <s v="tier - 3"/>
    <s v="tier - 2"/>
    <s v="R1013"/>
    <s v="R1013"/>
    <n v="1974"/>
    <s v="14/Oct/1974"/>
    <x v="28"/>
    <n v="21223.68"/>
  </r>
  <r>
    <s v="Id471"/>
    <n v="1974"/>
    <s v="Sep"/>
    <n v="3"/>
    <x v="0"/>
    <n v="21232.18"/>
    <s v="tier - 3"/>
    <s v="tier - 2"/>
    <s v="R1011"/>
    <s v="R1011"/>
    <n v="1974"/>
    <s v="3/Sep/1974"/>
    <x v="28"/>
    <n v="21232.18"/>
  </r>
  <r>
    <s v="Id470"/>
    <n v="1980"/>
    <s v="Dec"/>
    <n v="10"/>
    <x v="3"/>
    <n v="21259.38"/>
    <s v="tier - 3"/>
    <s v="tier - 3"/>
    <s v="R1019"/>
    <s v="R1019"/>
    <n v="1980"/>
    <s v="10/Dec/1980"/>
    <x v="20"/>
    <n v="21259.38"/>
  </r>
  <r>
    <s v="Id469"/>
    <n v="2004"/>
    <s v="Aug"/>
    <n v="4"/>
    <x v="0"/>
    <n v="21344.85"/>
    <s v="tier - 3"/>
    <s v="tier - 1"/>
    <s v="R1024"/>
    <s v="R1024"/>
    <n v="2004"/>
    <s v="4/Aug/2004"/>
    <x v="10"/>
    <n v="21344.85"/>
  </r>
  <r>
    <s v="Id468"/>
    <n v="1980"/>
    <s v="Sep"/>
    <n v="4"/>
    <x v="0"/>
    <n v="21348.71"/>
    <s v="tier - 2"/>
    <s v="tier - 1"/>
    <s v="R1012"/>
    <s v="R1012"/>
    <n v="1980"/>
    <s v="4/Sep/1980"/>
    <x v="25"/>
    <n v="21348.71"/>
  </r>
  <r>
    <s v="Id467"/>
    <n v="1990"/>
    <s v="Nov"/>
    <n v="21"/>
    <x v="4"/>
    <n v="21472.48"/>
    <s v="tier - 2"/>
    <s v="tier - 2"/>
    <s v="R1012"/>
    <s v="R1012"/>
    <n v="1990"/>
    <s v="21/Nov/1990"/>
    <x v="16"/>
    <n v="21472.48"/>
  </r>
  <r>
    <s v="Id466"/>
    <n v="1999"/>
    <s v="Jun"/>
    <n v="12"/>
    <x v="0"/>
    <n v="21595.38"/>
    <s v="tier - 2"/>
    <s v="tier - 3"/>
    <s v="R1012"/>
    <s v="R1012"/>
    <n v="1999"/>
    <s v="12/Jun/1999"/>
    <x v="12"/>
    <n v="21595.38"/>
  </r>
  <r>
    <s v="Id465"/>
    <n v="1983"/>
    <s v="Dec"/>
    <n v="25"/>
    <x v="2"/>
    <n v="21659.93"/>
    <s v="tier - 3"/>
    <s v="tier - 3"/>
    <s v="R1024"/>
    <s v="R1024"/>
    <n v="1983"/>
    <s v="25/Dec/1983"/>
    <x v="22"/>
    <n v="21659.93"/>
  </r>
  <r>
    <s v="Id464"/>
    <n v="1962"/>
    <s v="Nov"/>
    <n v="16"/>
    <x v="0"/>
    <n v="21661.16"/>
    <s v="tier - 2"/>
    <s v="tier - 2"/>
    <s v="R1012"/>
    <s v="R1012"/>
    <n v="1962"/>
    <s v="16/Nov/1962"/>
    <x v="41"/>
    <n v="21661.16"/>
  </r>
  <r>
    <s v="Id463"/>
    <n v="1976"/>
    <s v="Jul"/>
    <n v="18"/>
    <x v="1"/>
    <n v="21677.279999999999"/>
    <s v="tier - 3"/>
    <s v="tier - 1"/>
    <s v="R1012"/>
    <s v="R1012"/>
    <n v="1976"/>
    <s v="18/Jul/1976"/>
    <x v="36"/>
    <n v="21677.279999999999"/>
  </r>
  <r>
    <s v="Id462"/>
    <n v="1979"/>
    <s v="Sep"/>
    <n v="20"/>
    <x v="1"/>
    <n v="21771.34"/>
    <s v="tier - 3"/>
    <s v="tier - 1"/>
    <s v="R1024"/>
    <s v="R1024"/>
    <n v="1979"/>
    <s v="20/Sep/1979"/>
    <x v="26"/>
    <n v="21771.34"/>
  </r>
  <r>
    <s v="Id461"/>
    <n v="1979"/>
    <s v="Sep"/>
    <n v="28"/>
    <x v="0"/>
    <n v="21774.32"/>
    <s v="tier - 3"/>
    <s v="tier - 2"/>
    <s v="R1012"/>
    <s v="R1012"/>
    <n v="1979"/>
    <s v="28/Sep/1979"/>
    <x v="26"/>
    <n v="21774.32"/>
  </r>
  <r>
    <s v="Id460"/>
    <n v="1963"/>
    <s v="Aug"/>
    <n v="27"/>
    <x v="0"/>
    <n v="21797"/>
    <s v="tier - 3"/>
    <s v="tier - 1"/>
    <s v="R1011"/>
    <s v="R1011"/>
    <n v="1963"/>
    <s v="27/Aug/1963"/>
    <x v="42"/>
    <n v="21797"/>
  </r>
  <r>
    <s v="Id459"/>
    <n v="1979"/>
    <s v="Aug"/>
    <n v="17"/>
    <x v="3"/>
    <n v="21880.82"/>
    <s v="tier - 3"/>
    <s v="tier - 1"/>
    <s v="R1012"/>
    <s v="R1012"/>
    <n v="1979"/>
    <s v="17/Aug/1979"/>
    <x v="26"/>
    <n v="21880.82"/>
  </r>
  <r>
    <s v="Id458"/>
    <n v="2003"/>
    <s v="Sep"/>
    <n v="28"/>
    <x v="0"/>
    <n v="21882.400000000001"/>
    <s v="tier - 2"/>
    <s v="tier - 1"/>
    <s v="R1011"/>
    <s v="R1011"/>
    <n v="2003"/>
    <s v="28/Sep/2003"/>
    <x v="5"/>
    <n v="21882.400000000001"/>
  </r>
  <r>
    <s v="Id457"/>
    <n v="1975"/>
    <s v="Dec"/>
    <n v="19"/>
    <x v="1"/>
    <n v="21978.68"/>
    <s v="tier - 3"/>
    <s v="tier - 3"/>
    <s v="R1013"/>
    <s v="R1013"/>
    <n v="1975"/>
    <s v="19/Dec/1975"/>
    <x v="36"/>
    <n v="21978.68"/>
  </r>
  <r>
    <s v="Id456"/>
    <n v="1989"/>
    <s v="Oct"/>
    <n v="14"/>
    <x v="0"/>
    <n v="21984.47"/>
    <s v="tier - 3"/>
    <s v="tier - 1"/>
    <s v="R1012"/>
    <s v="R1012"/>
    <n v="1989"/>
    <s v="14/Oct/1989"/>
    <x v="14"/>
    <n v="21984.47"/>
  </r>
  <r>
    <s v="Id455"/>
    <n v="2001"/>
    <s v="Aug"/>
    <n v="28"/>
    <x v="0"/>
    <n v="22097.62"/>
    <s v="tier - 3"/>
    <s v="tier - 1"/>
    <s v="R1011"/>
    <s v="R1011"/>
    <n v="2001"/>
    <s v="28/Aug/2001"/>
    <x v="3"/>
    <n v="22097.62"/>
  </r>
  <r>
    <s v="Id454"/>
    <n v="1980"/>
    <s v="Sep"/>
    <n v="12"/>
    <x v="0"/>
    <n v="22144.03"/>
    <s v="tier - 2"/>
    <s v="tier - 2"/>
    <s v="R1011"/>
    <s v="R1011"/>
    <n v="1980"/>
    <s v="12/Sep/1980"/>
    <x v="25"/>
    <n v="22144.03"/>
  </r>
  <r>
    <s v="Id453"/>
    <n v="1965"/>
    <s v="Aug"/>
    <n v="24"/>
    <x v="1"/>
    <n v="22192.44"/>
    <s v="tier - 3"/>
    <s v="tier - 1"/>
    <s v="R1013"/>
    <s v="R1013"/>
    <n v="1965"/>
    <s v="24/Aug/1965"/>
    <x v="39"/>
    <n v="22192.44"/>
  </r>
  <r>
    <s v="Id452"/>
    <n v="1971"/>
    <s v="Jun"/>
    <n v="16"/>
    <x v="1"/>
    <n v="22218.11"/>
    <s v="tier - 2"/>
    <s v="tier - 3"/>
    <s v="R1013"/>
    <s v="R1013"/>
    <n v="1971"/>
    <s v="16/Jun/1971"/>
    <x v="33"/>
    <n v="22218.11"/>
  </r>
  <r>
    <s v="Id451"/>
    <n v="1982"/>
    <s v="Dec"/>
    <n v="27"/>
    <x v="1"/>
    <n v="22331.57"/>
    <s v="tier - 2"/>
    <s v="tier - 3"/>
    <s v="R1024"/>
    <s v="R1024"/>
    <n v="1982"/>
    <s v="27/Dec/1982"/>
    <x v="24"/>
    <n v="22331.57"/>
  </r>
  <r>
    <s v="Id450"/>
    <n v="1999"/>
    <s v="Aug"/>
    <n v="26"/>
    <x v="3"/>
    <n v="22395.74"/>
    <s v="tier - 3"/>
    <s v="tier - 2"/>
    <s v="R1024"/>
    <s v="R1024"/>
    <n v="1999"/>
    <s v="26/Aug/1999"/>
    <x v="12"/>
    <n v="22395.74"/>
  </r>
  <r>
    <s v="Id449"/>
    <n v="1966"/>
    <s v="Aug"/>
    <n v="18"/>
    <x v="0"/>
    <n v="22412.65"/>
    <s v="tier - 3"/>
    <s v="tier - 3"/>
    <s v="R1014"/>
    <s v="R1014"/>
    <n v="1966"/>
    <s v="18/Aug/1966"/>
    <x v="40"/>
    <n v="22412.65"/>
  </r>
  <r>
    <s v="Id448"/>
    <n v="1983"/>
    <s v="Dec"/>
    <n v="21"/>
    <x v="1"/>
    <n v="22462.04"/>
    <s v="tier - 3"/>
    <s v="tier - 1"/>
    <s v="R1019"/>
    <s v="R1019"/>
    <n v="1983"/>
    <s v="21/Dec/1983"/>
    <x v="22"/>
    <n v="22462.04"/>
  </r>
  <r>
    <s v="Id447"/>
    <n v="1979"/>
    <s v="Nov"/>
    <n v="14"/>
    <x v="3"/>
    <n v="22478.6"/>
    <s v="tier - 3"/>
    <s v="tier - 2"/>
    <s v="R1011"/>
    <s v="R1011"/>
    <n v="1979"/>
    <s v="14/Nov/1979"/>
    <x v="26"/>
    <n v="22478.6"/>
  </r>
  <r>
    <s v="Id446"/>
    <n v="2003"/>
    <s v="Jul"/>
    <n v="25"/>
    <x v="3"/>
    <n v="22493.66"/>
    <s v="tier - 2"/>
    <s v="tier - 1"/>
    <s v="R1012"/>
    <s v="R1012"/>
    <n v="2003"/>
    <s v="25/Jul/2003"/>
    <x v="5"/>
    <n v="22493.66"/>
  </r>
  <r>
    <s v="Id445"/>
    <n v="1970"/>
    <s v="Nov"/>
    <n v="9"/>
    <x v="0"/>
    <n v="23045.57"/>
    <s v="tier - 2"/>
    <s v="tier - 2"/>
    <s v="R1024"/>
    <s v="R1024"/>
    <n v="1970"/>
    <s v="9/Nov/1970"/>
    <x v="34"/>
    <n v="23045.57"/>
  </r>
  <r>
    <s v="Id444"/>
    <n v="1975"/>
    <s v="Sep"/>
    <n v="9"/>
    <x v="0"/>
    <n v="23065.42"/>
    <s v="tier - 2"/>
    <s v="tier - 2"/>
    <s v="R1013"/>
    <s v="R1013"/>
    <n v="1975"/>
    <s v="9/Sep/1975"/>
    <x v="31"/>
    <n v="23065.42"/>
  </r>
  <r>
    <s v="Id443"/>
    <n v="2003"/>
    <s v="Dec"/>
    <n v="14"/>
    <x v="0"/>
    <n v="23082.959999999999"/>
    <s v="tier - 2"/>
    <s v="tier - 2"/>
    <s v="R1011"/>
    <s v="R1011"/>
    <n v="2003"/>
    <s v="14/Dec/2003"/>
    <x v="10"/>
    <n v="23082.959999999999"/>
  </r>
  <r>
    <s v="Id442"/>
    <n v="1997"/>
    <s v="Aug"/>
    <n v="7"/>
    <x v="3"/>
    <n v="23241.47"/>
    <s v="tier - 2"/>
    <s v="tier - 3"/>
    <s v="R1018"/>
    <s v="R1018"/>
    <n v="1997"/>
    <s v="7/Aug/1997"/>
    <x v="6"/>
    <n v="23241.47"/>
  </r>
  <r>
    <s v="Id441"/>
    <n v="1969"/>
    <s v="Nov"/>
    <n v="14"/>
    <x v="1"/>
    <n v="23244.79"/>
    <s v="tier - 2"/>
    <s v="tier - 3"/>
    <s v="R1013"/>
    <s v="R1013"/>
    <n v="1969"/>
    <s v="14/Nov/1969"/>
    <x v="35"/>
    <n v="23244.79"/>
  </r>
  <r>
    <s v="Id440"/>
    <n v="1994"/>
    <s v="Oct"/>
    <n v="3"/>
    <x v="1"/>
    <n v="23288.93"/>
    <s v="tier - 2"/>
    <s v="tier - 3"/>
    <s v="R1024"/>
    <s v="R1024"/>
    <n v="1994"/>
    <s v="3/Oct/1994"/>
    <x v="11"/>
    <n v="23288.93"/>
  </r>
  <r>
    <s v="Id439"/>
    <n v="1973"/>
    <s v="Oct"/>
    <n v="22"/>
    <x v="3"/>
    <n v="23306.55"/>
    <s v="tier - 2"/>
    <s v="tier - 2"/>
    <s v="R1011"/>
    <s v="R1011"/>
    <n v="1973"/>
    <s v="22/Oct/1973"/>
    <x v="29"/>
    <n v="23306.55"/>
  </r>
  <r>
    <s v="Id438"/>
    <n v="1975"/>
    <s v="Nov"/>
    <n v="13"/>
    <x v="1"/>
    <n v="23401.31"/>
    <s v="tier - 2"/>
    <s v="tier - 3"/>
    <s v="R1024"/>
    <s v="R1024"/>
    <n v="1975"/>
    <s v="13/Nov/1975"/>
    <x v="31"/>
    <n v="23401.31"/>
  </r>
  <r>
    <s v="Id437"/>
    <n v="1983"/>
    <s v="Aug"/>
    <n v="26"/>
    <x v="3"/>
    <n v="23563.02"/>
    <s v="tier - 2"/>
    <s v="tier - 2"/>
    <s v="R1013"/>
    <s v="R1013"/>
    <n v="1983"/>
    <s v="26/Aug/1983"/>
    <x v="24"/>
    <n v="23563.02"/>
  </r>
  <r>
    <s v="Id436"/>
    <n v="1974"/>
    <s v="Jun"/>
    <n v="2"/>
    <x v="1"/>
    <n v="23568.27"/>
    <s v="tier - 2"/>
    <s v="tier - 2"/>
    <s v="R1011"/>
    <s v="R1011"/>
    <n v="1974"/>
    <s v="2/Jun/1974"/>
    <x v="28"/>
    <n v="23568.27"/>
  </r>
  <r>
    <s v="Id435"/>
    <n v="1973"/>
    <s v="Jun"/>
    <n v="27"/>
    <x v="3"/>
    <n v="23807.24"/>
    <s v="tier - 2"/>
    <s v="tier - 3"/>
    <s v="R1012"/>
    <s v="R1012"/>
    <n v="1973"/>
    <s v="27/Jun/1973"/>
    <x v="29"/>
    <n v="23807.24"/>
  </r>
  <r>
    <s v="Id434"/>
    <n v="1970"/>
    <s v="Aug"/>
    <n v="8"/>
    <x v="1"/>
    <n v="23887.66"/>
    <s v="tier - 2"/>
    <s v="tier - 3"/>
    <s v="R1012"/>
    <s v="R1012"/>
    <n v="1970"/>
    <s v="8/Aug/1970"/>
    <x v="34"/>
    <n v="23887.66"/>
  </r>
  <r>
    <s v="Id433"/>
    <n v="1971"/>
    <s v="Jul"/>
    <n v="10"/>
    <x v="3"/>
    <n v="23967.38"/>
    <s v="tier - 2"/>
    <s v="tier - 2"/>
    <s v="R1012"/>
    <s v="R1012"/>
    <n v="1971"/>
    <s v="10/Jul/1971"/>
    <x v="33"/>
    <n v="23967.38"/>
  </r>
  <r>
    <s v="Id432"/>
    <n v="2003"/>
    <s v="Dec"/>
    <n v="30"/>
    <x v="3"/>
    <n v="24059.68"/>
    <s v="tier - 2"/>
    <s v="tier - 2"/>
    <s v="R1012"/>
    <s v="R1012"/>
    <n v="2003"/>
    <s v="30/Dec/2003"/>
    <x v="10"/>
    <n v="24059.68"/>
  </r>
  <r>
    <s v="Id431"/>
    <n v="1973"/>
    <s v="Jun"/>
    <n v="13"/>
    <x v="2"/>
    <n v="24106.91"/>
    <s v="tier - 2"/>
    <s v="tier - 2"/>
    <s v="R1024"/>
    <s v="R1024"/>
    <n v="1973"/>
    <s v="13/Jun/1973"/>
    <x v="29"/>
    <n v="24106.91"/>
  </r>
  <r>
    <s v="Id430"/>
    <n v="1974"/>
    <s v="Sep"/>
    <n v="10"/>
    <x v="2"/>
    <n v="24180.93"/>
    <s v="tier - 2"/>
    <s v="tier - 1"/>
    <s v="R1013"/>
    <s v="R1013"/>
    <n v="1974"/>
    <s v="10/Sep/1974"/>
    <x v="28"/>
    <n v="24180.93"/>
  </r>
  <r>
    <s v="Id429"/>
    <n v="1964"/>
    <s v="Dec"/>
    <n v="16"/>
    <x v="0"/>
    <n v="24227.34"/>
    <s v="tier - 2"/>
    <s v="tier - 1"/>
    <s v="R1013"/>
    <s v="R1013"/>
    <n v="1964"/>
    <s v="16/Dec/1964"/>
    <x v="39"/>
    <n v="24227.34"/>
  </r>
  <r>
    <s v="Id428"/>
    <n v="2004"/>
    <s v="Aug"/>
    <n v="3"/>
    <x v="0"/>
    <n v="24294.02"/>
    <s v="tier - 2"/>
    <s v="tier - 1"/>
    <s v="R1011"/>
    <s v="R1011"/>
    <n v="2004"/>
    <s v="3/Aug/2004"/>
    <x v="10"/>
    <n v="24294.02"/>
  </r>
  <r>
    <s v="Id427"/>
    <n v="1999"/>
    <s v="Oct"/>
    <n v="7"/>
    <x v="0"/>
    <n v="24387.74"/>
    <s v="tier - 2"/>
    <s v="tier - 1"/>
    <s v="R1011"/>
    <s v="R1011"/>
    <n v="1999"/>
    <s v="7/Oct/1999"/>
    <x v="12"/>
    <n v="24387.74"/>
  </r>
  <r>
    <s v="Id426"/>
    <n v="1970"/>
    <s v="Nov"/>
    <n v="30"/>
    <x v="0"/>
    <n v="24393.62"/>
    <s v="tier - 2"/>
    <s v="tier - 3"/>
    <s v="R1012"/>
    <s v="R1012"/>
    <n v="1970"/>
    <s v="30/Nov/1970"/>
    <x v="33"/>
    <n v="24393.62"/>
  </r>
  <r>
    <s v="Id425"/>
    <n v="1968"/>
    <s v="Jul"/>
    <n v="6"/>
    <x v="0"/>
    <n v="24476.48"/>
    <s v="tier - 2"/>
    <s v="tier - 2"/>
    <s v="R1012"/>
    <s v="R1012"/>
    <n v="1968"/>
    <s v="6/Jul/1968"/>
    <x v="37"/>
    <n v="24476.48"/>
  </r>
  <r>
    <s v="Id424"/>
    <n v="1961"/>
    <s v="Oct"/>
    <n v="21"/>
    <x v="0"/>
    <n v="24513.09"/>
    <s v="tier - 2"/>
    <s v="tier - 2"/>
    <s v="R1013"/>
    <s v="R1013"/>
    <n v="1961"/>
    <s v="21/Oct/1961"/>
    <x v="44"/>
    <n v="24513.09"/>
  </r>
  <r>
    <s v="Id423"/>
    <n v="1972"/>
    <s v="Sep"/>
    <n v="14"/>
    <x v="1"/>
    <n v="24520.26"/>
    <s v="tier - 2"/>
    <s v="tier - 3"/>
    <s v="R1011"/>
    <s v="R1011"/>
    <n v="1972"/>
    <s v="14/Sep/1972"/>
    <x v="32"/>
    <n v="24520.26"/>
  </r>
  <r>
    <s v="Id422"/>
    <n v="1975"/>
    <s v="Jun"/>
    <n v="13"/>
    <x v="3"/>
    <n v="24535.7"/>
    <s v="tier - 2"/>
    <s v="tier - 2"/>
    <s v="R1012"/>
    <s v="R1012"/>
    <n v="1975"/>
    <s v="13/Jun/1975"/>
    <x v="31"/>
    <n v="24535.7"/>
  </r>
  <r>
    <s v="Id421"/>
    <n v="1976"/>
    <s v="Oct"/>
    <n v="12"/>
    <x v="0"/>
    <n v="24603.05"/>
    <s v="tier - 2"/>
    <s v="tier - 2"/>
    <s v="R1011"/>
    <s v="R1011"/>
    <n v="1976"/>
    <s v="12/Oct/1976"/>
    <x v="36"/>
    <n v="24603.05"/>
  </r>
  <r>
    <s v="Id420"/>
    <n v="1970"/>
    <s v="Jun"/>
    <n v="12"/>
    <x v="3"/>
    <n v="24667.42"/>
    <s v="tier - 2"/>
    <s v="tier - 3"/>
    <s v="R1013"/>
    <s v="R1013"/>
    <n v="1970"/>
    <s v="12/Jun/1970"/>
    <x v="34"/>
    <n v="24667.42"/>
  </r>
  <r>
    <s v="Id419"/>
    <n v="1996"/>
    <s v="Aug"/>
    <n v="28"/>
    <x v="4"/>
    <n v="24671.66"/>
    <s v="tier - 2"/>
    <s v="tier - 1"/>
    <s v="R1024"/>
    <s v="R1024"/>
    <n v="1996"/>
    <s v="28/Aug/1996"/>
    <x v="9"/>
    <n v="24671.66"/>
  </r>
  <r>
    <s v="Id418"/>
    <n v="1992"/>
    <s v="Oct"/>
    <n v="11"/>
    <x v="0"/>
    <n v="24795.040000000001"/>
    <s v="tier - 2"/>
    <s v="tier - 3"/>
    <s v="R1011"/>
    <s v="R1011"/>
    <n v="1992"/>
    <s v="11/Oct/1992"/>
    <x v="0"/>
    <n v="24795.040000000001"/>
  </r>
  <r>
    <s v="Id417"/>
    <n v="1994"/>
    <s v="Sep"/>
    <n v="9"/>
    <x v="0"/>
    <n v="24817.25"/>
    <s v="tier - 2"/>
    <s v="tier - 2"/>
    <s v="R1011"/>
    <s v="R1011"/>
    <n v="1994"/>
    <s v="9/Sep/1994"/>
    <x v="11"/>
    <n v="24817.25"/>
  </r>
  <r>
    <s v="Id416"/>
    <n v="1995"/>
    <s v="Jun"/>
    <n v="10"/>
    <x v="0"/>
    <n v="24863.25"/>
    <s v="tier - 2"/>
    <s v="tier - 3"/>
    <s v="R1011"/>
    <s v="R1011"/>
    <n v="1995"/>
    <s v="10/Jun/1995"/>
    <x v="4"/>
    <n v="24863.25"/>
  </r>
  <r>
    <s v="Id415"/>
    <n v="1970"/>
    <s v="Nov"/>
    <n v="26"/>
    <x v="2"/>
    <n v="24869.84"/>
    <s v="tier - 2"/>
    <s v="tier - 2"/>
    <s v="R1016"/>
    <s v="R1016"/>
    <n v="1970"/>
    <s v="26/Nov/1970"/>
    <x v="33"/>
    <n v="24869.84"/>
  </r>
  <r>
    <s v="Id414"/>
    <n v="1969"/>
    <s v="Jul"/>
    <n v="23"/>
    <x v="2"/>
    <n v="24873.38"/>
    <s v="tier - 2"/>
    <s v="tier - 1"/>
    <s v="R1024"/>
    <s v="R1024"/>
    <n v="1969"/>
    <s v="23/Jul/1969"/>
    <x v="35"/>
    <n v="24873.38"/>
  </r>
  <r>
    <s v="Id413"/>
    <n v="1987"/>
    <s v="Jun"/>
    <n v="14"/>
    <x v="3"/>
    <n v="24915.05"/>
    <s v="tier - 2"/>
    <s v="tier - 1"/>
    <s v="R1024"/>
    <s v="R1024"/>
    <n v="1987"/>
    <s v="14/Jun/1987"/>
    <x v="18"/>
    <n v="24915.05"/>
  </r>
  <r>
    <s v="Id412"/>
    <n v="1975"/>
    <s v="Nov"/>
    <n v="14"/>
    <x v="2"/>
    <n v="24915.22"/>
    <s v="tier - 2"/>
    <s v="tier - 3"/>
    <s v="R1012"/>
    <s v="R1012"/>
    <n v="1975"/>
    <s v="14/Nov/1975"/>
    <x v="31"/>
    <n v="24915.22"/>
  </r>
  <r>
    <s v="Id411"/>
    <n v="1995"/>
    <s v="Dec"/>
    <n v="4"/>
    <x v="0"/>
    <n v="25075.97"/>
    <s v="tier - 2"/>
    <s v="tier - 2"/>
    <s v="R1011"/>
    <s v="R1011"/>
    <n v="1995"/>
    <s v="4/Dec/1995"/>
    <x v="9"/>
    <n v="25075.97"/>
  </r>
  <r>
    <s v="Id410"/>
    <n v="1998"/>
    <s v="Jun"/>
    <n v="14"/>
    <x v="0"/>
    <n v="25081.77"/>
    <s v="tier - 2"/>
    <s v="tier - 2"/>
    <s v="R1013"/>
    <s v="R1013"/>
    <n v="1998"/>
    <s v="14/Jun/1998"/>
    <x v="2"/>
    <n v="25081.77"/>
  </r>
  <r>
    <s v="Id409"/>
    <n v="1998"/>
    <s v="Nov"/>
    <n v="24"/>
    <x v="0"/>
    <n v="25127.22"/>
    <s v="tier - 2"/>
    <s v="tier - 3"/>
    <s v="R1011"/>
    <s v="R1011"/>
    <n v="1998"/>
    <s v="24/Nov/1998"/>
    <x v="12"/>
    <n v="25127.22"/>
  </r>
  <r>
    <s v="Id408"/>
    <n v="1975"/>
    <s v="Dec"/>
    <n v="14"/>
    <x v="2"/>
    <n v="25309.49"/>
    <s v="tier - 2"/>
    <s v="tier - 1"/>
    <s v="R1011"/>
    <s v="R1011"/>
    <n v="1975"/>
    <s v="14/Dec/1975"/>
    <x v="36"/>
    <n v="25309.49"/>
  </r>
  <r>
    <s v="Id407"/>
    <n v="1972"/>
    <s v="Sep"/>
    <n v="26"/>
    <x v="3"/>
    <n v="25333.33"/>
    <s v="tier - 2"/>
    <s v="tier - 2"/>
    <s v="R1017"/>
    <s v="R1017"/>
    <n v="1972"/>
    <s v="26/Sep/1972"/>
    <x v="32"/>
    <n v="25333.33"/>
  </r>
  <r>
    <s v="Id406"/>
    <n v="1968"/>
    <s v="Aug"/>
    <n v="22"/>
    <x v="2"/>
    <n v="25382.3"/>
    <s v="tier - 2"/>
    <s v="tier - 2"/>
    <s v="R1011"/>
    <s v="R1011"/>
    <n v="1968"/>
    <s v="22/Aug/1968"/>
    <x v="37"/>
    <n v="25382.3"/>
  </r>
  <r>
    <s v="Id405"/>
    <n v="1968"/>
    <s v="Dec"/>
    <n v="11"/>
    <x v="1"/>
    <n v="25517.11"/>
    <s v="tier - 2"/>
    <s v="tier - 3"/>
    <s v="R1017"/>
    <s v="R1017"/>
    <n v="1968"/>
    <s v="11/Dec/1968"/>
    <x v="35"/>
    <n v="25517.11"/>
  </r>
  <r>
    <s v="Id404"/>
    <n v="2001"/>
    <s v="Aug"/>
    <n v="2"/>
    <x v="0"/>
    <n v="25648.98"/>
    <s v="tier - 2"/>
    <s v="tier - 1"/>
    <s v="R1011"/>
    <s v="R1011"/>
    <n v="2001"/>
    <s v="2/Aug/2001"/>
    <x v="3"/>
    <n v="25648.98"/>
  </r>
  <r>
    <s v="Id403"/>
    <n v="1972"/>
    <s v="Jul"/>
    <n v="17"/>
    <x v="0"/>
    <n v="25656.58"/>
    <s v="tier - 2"/>
    <s v="tier - 3"/>
    <s v="R1024"/>
    <s v="R1024"/>
    <n v="1972"/>
    <s v="17/Jul/1972"/>
    <x v="32"/>
    <n v="25656.58"/>
  </r>
  <r>
    <s v="Id402"/>
    <n v="1963"/>
    <s v="Aug"/>
    <n v="21"/>
    <x v="0"/>
    <n v="25678.78"/>
    <s v="tier - 2"/>
    <s v="tier - 3"/>
    <s v="R1012"/>
    <s v="R1012"/>
    <n v="1963"/>
    <s v="21/Aug/1963"/>
    <x v="42"/>
    <n v="25678.78"/>
  </r>
  <r>
    <s v="Id401"/>
    <n v="1970"/>
    <s v="Dec"/>
    <n v="3"/>
    <x v="2"/>
    <n v="25992.82"/>
    <s v="tier - 2"/>
    <s v="tier - 2"/>
    <s v="R1013"/>
    <s v="R1013"/>
    <n v="1970"/>
    <s v="3/Dec/1970"/>
    <x v="33"/>
    <n v="25992.82"/>
  </r>
  <r>
    <s v="Id400"/>
    <n v="2001"/>
    <s v="Jun"/>
    <n v="5"/>
    <x v="3"/>
    <n v="26018.95"/>
    <s v="tier - 2"/>
    <s v="tier - 2"/>
    <s v="R1012"/>
    <s v="R1012"/>
    <n v="2001"/>
    <s v="5/Jun/2001"/>
    <x v="3"/>
    <n v="26018.95"/>
  </r>
  <r>
    <s v="Id399"/>
    <n v="2000"/>
    <s v="Dec"/>
    <n v="26"/>
    <x v="0"/>
    <n v="26026.97"/>
    <s v="tier - 2"/>
    <s v="tier - 3"/>
    <s v="R1011"/>
    <s v="R1011"/>
    <n v="2000"/>
    <s v="26/Dec/2000"/>
    <x v="3"/>
    <n v="26026.97"/>
  </r>
  <r>
    <s v="Id398"/>
    <n v="1966"/>
    <s v="Jul"/>
    <n v="9"/>
    <x v="1"/>
    <n v="26109.33"/>
    <s v="tier - 2"/>
    <s v="tier - 3"/>
    <s v="R1012"/>
    <s v="R1012"/>
    <n v="1966"/>
    <s v="9/Jul/1966"/>
    <x v="40"/>
    <n v="26109.33"/>
  </r>
  <r>
    <s v="Id397"/>
    <n v="2002"/>
    <s v="Oct"/>
    <n v="11"/>
    <x v="0"/>
    <n v="26125.67"/>
    <s v="tier - 2"/>
    <s v="tier - 1"/>
    <s v="R1013"/>
    <s v="R1013"/>
    <n v="2002"/>
    <s v="11/Oct/2002"/>
    <x v="8"/>
    <n v="26125.67"/>
  </r>
  <r>
    <s v="Id396"/>
    <n v="1973"/>
    <s v="Jul"/>
    <n v="7"/>
    <x v="1"/>
    <n v="26140.36"/>
    <s v="tier - 2"/>
    <s v="tier - 3"/>
    <s v="R1011"/>
    <s v="R1011"/>
    <n v="1973"/>
    <s v="7/Jul/1973"/>
    <x v="29"/>
    <n v="26140.36"/>
  </r>
  <r>
    <s v="Id395"/>
    <n v="1975"/>
    <s v="Jun"/>
    <n v="4"/>
    <x v="1"/>
    <n v="26236.58"/>
    <s v="tier - 2"/>
    <s v="tier - 1"/>
    <s v="R1011"/>
    <s v="R1011"/>
    <n v="1975"/>
    <s v="4/Jun/1975"/>
    <x v="31"/>
    <n v="26236.58"/>
  </r>
  <r>
    <s v="Id394"/>
    <n v="2004"/>
    <s v="Dec"/>
    <n v="5"/>
    <x v="0"/>
    <n v="26316.59"/>
    <s v="tier - 2"/>
    <s v="tier - 3"/>
    <s v="R1011"/>
    <s v="R1011"/>
    <n v="2004"/>
    <s v="5/Dec/2004"/>
    <x v="13"/>
    <n v="26316.59"/>
  </r>
  <r>
    <s v="Id393"/>
    <n v="1974"/>
    <s v="Sep"/>
    <n v="21"/>
    <x v="1"/>
    <n v="26392.26"/>
    <s v="tier - 2"/>
    <s v="tier - 2"/>
    <s v="R1024"/>
    <s v="R1024"/>
    <n v="1974"/>
    <s v="21/Sep/1974"/>
    <x v="28"/>
    <n v="26392.26"/>
  </r>
  <r>
    <s v="Id392"/>
    <n v="1970"/>
    <s v="Aug"/>
    <n v="27"/>
    <x v="3"/>
    <n v="26467.1"/>
    <s v="tier - 2"/>
    <s v="tier - 3"/>
    <s v="R1012"/>
    <s v="R1012"/>
    <n v="1970"/>
    <s v="27/Aug/1970"/>
    <x v="34"/>
    <n v="26467.1"/>
  </r>
  <r>
    <s v="Id391"/>
    <n v="2004"/>
    <s v="Sep"/>
    <n v="5"/>
    <x v="0"/>
    <n v="26479.4"/>
    <s v="tier - 2"/>
    <s v="tier - 2"/>
    <s v="R1011"/>
    <s v="R1011"/>
    <n v="2004"/>
    <s v="5/Sep/2004"/>
    <x v="10"/>
    <n v="26479.4"/>
  </r>
  <r>
    <s v="Id390"/>
    <n v="1988"/>
    <s v="Jul"/>
    <n v="22"/>
    <x v="2"/>
    <n v="26607.89"/>
    <s v="tier - 2"/>
    <s v="tier - 1"/>
    <s v="R1011"/>
    <s v="R1011"/>
    <n v="1988"/>
    <s v="22/Jul/1988"/>
    <x v="17"/>
    <n v="26607.89"/>
  </r>
  <r>
    <s v="Id389"/>
    <n v="1991"/>
    <s v="Aug"/>
    <n v="22"/>
    <x v="2"/>
    <n v="26912.560000000001"/>
    <s v="tier - 2"/>
    <s v="tier - 2"/>
    <s v="R1011"/>
    <s v="R1011"/>
    <n v="1991"/>
    <s v="22/Aug/1991"/>
    <x v="15"/>
    <n v="26912.560000000001"/>
  </r>
  <r>
    <s v="Id388"/>
    <n v="1958"/>
    <s v="Dec"/>
    <n v="25"/>
    <x v="0"/>
    <n v="26926.51"/>
    <s v="tier - 2"/>
    <s v="tier - 1"/>
    <s v="R1013"/>
    <s v="R1013"/>
    <n v="1958"/>
    <s v="25/Dec/1958"/>
    <x v="46"/>
    <n v="26926.51"/>
  </r>
  <r>
    <s v="Id387"/>
    <n v="2002"/>
    <s v="Jun"/>
    <n v="17"/>
    <x v="0"/>
    <n v="26927.69"/>
    <s v="tier - 2"/>
    <s v="tier - 2"/>
    <s v="R1011"/>
    <s v="R1011"/>
    <n v="2002"/>
    <s v="17/Jun/2002"/>
    <x v="8"/>
    <n v="26927.69"/>
  </r>
  <r>
    <s v="Id386"/>
    <n v="2000"/>
    <s v="Nov"/>
    <n v="9"/>
    <x v="0"/>
    <n v="26936.98"/>
    <s v="tier - 2"/>
    <s v="tier - 3"/>
    <s v="R1011"/>
    <s v="R1011"/>
    <n v="2000"/>
    <s v="9/Nov/2000"/>
    <x v="7"/>
    <n v="26936.98"/>
  </r>
  <r>
    <s v="Id385"/>
    <n v="1960"/>
    <s v="Jul"/>
    <n v="9"/>
    <x v="1"/>
    <n v="27000.98"/>
    <s v="tier - 2"/>
    <s v="tier - 2"/>
    <s v="R1013"/>
    <s v="R1013"/>
    <n v="1960"/>
    <s v="9/Jul/1960"/>
    <x v="45"/>
    <n v="27000.98"/>
  </r>
  <r>
    <s v="Id384"/>
    <n v="1958"/>
    <s v="Jun"/>
    <n v="30"/>
    <x v="0"/>
    <n v="27037.91"/>
    <s v="tier - 2"/>
    <s v="tier - 2"/>
    <s v="R1013"/>
    <s v="R1013"/>
    <n v="1958"/>
    <s v="30/Jun/1958"/>
    <x v="47"/>
    <n v="27037.91"/>
  </r>
  <r>
    <s v="Id383"/>
    <n v="1994"/>
    <s v="Jul"/>
    <n v="2"/>
    <x v="0"/>
    <n v="27080.639999999999"/>
    <s v="tier - 2"/>
    <s v="tier - 2"/>
    <s v="R1011"/>
    <s v="R1011"/>
    <n v="1994"/>
    <s v="2/Jul/1994"/>
    <x v="11"/>
    <n v="27080.639999999999"/>
  </r>
  <r>
    <s v="Id382"/>
    <n v="1990"/>
    <s v="Dec"/>
    <n v="13"/>
    <x v="2"/>
    <n v="27092.38"/>
    <s v="tier - 2"/>
    <s v="tier - 3"/>
    <s v="R1011"/>
    <s v="R1011"/>
    <n v="1990"/>
    <s v="13/Dec/1990"/>
    <x v="15"/>
    <n v="27092.38"/>
  </r>
  <r>
    <s v="Id381"/>
    <n v="1970"/>
    <s v="Oct"/>
    <n v="2"/>
    <x v="0"/>
    <n v="27117.99"/>
    <s v="tier - 2"/>
    <s v="tier - 2"/>
    <s v="R1013"/>
    <s v="R1013"/>
    <n v="1970"/>
    <s v="2/Oct/1970"/>
    <x v="34"/>
    <n v="27117.99"/>
  </r>
  <r>
    <s v="Id380"/>
    <n v="1965"/>
    <s v="Dec"/>
    <n v="21"/>
    <x v="0"/>
    <n v="27218.44"/>
    <s v="tier - 2"/>
    <s v="tier - 1"/>
    <s v="R1017"/>
    <s v="R1017"/>
    <n v="1965"/>
    <s v="21/Dec/1965"/>
    <x v="40"/>
    <n v="27218.44"/>
  </r>
  <r>
    <s v="Id379"/>
    <n v="1999"/>
    <s v="Dec"/>
    <n v="2"/>
    <x v="0"/>
    <n v="27236.959999999999"/>
    <s v="tier - 2"/>
    <s v="tier - 1"/>
    <s v="R1011"/>
    <s v="R1011"/>
    <n v="1999"/>
    <s v="2/Dec/1999"/>
    <x v="7"/>
    <n v="27236.959999999999"/>
  </r>
  <r>
    <s v="Id378"/>
    <n v="1968"/>
    <s v="Jun"/>
    <n v="6"/>
    <x v="2"/>
    <n v="27322.73"/>
    <s v="tier - 2"/>
    <s v="tier - 2"/>
    <s v="R1013"/>
    <s v="R1013"/>
    <n v="1968"/>
    <s v="6/Jun/1968"/>
    <x v="37"/>
    <n v="27322.73"/>
  </r>
  <r>
    <s v="Id377"/>
    <n v="1969"/>
    <s v="Oct"/>
    <n v="16"/>
    <x v="0"/>
    <n v="27346.04"/>
    <s v="tier - 2"/>
    <s v="tier - 2"/>
    <s v="R1013"/>
    <s v="R1013"/>
    <n v="1969"/>
    <s v="16/Oct/1969"/>
    <x v="35"/>
    <n v="27346.04"/>
  </r>
  <r>
    <s v="Id376"/>
    <n v="1988"/>
    <s v="Sep"/>
    <n v="15"/>
    <x v="3"/>
    <n v="27375.9"/>
    <s v="tier - 2"/>
    <s v="tier - 3"/>
    <s v="R1015"/>
    <s v="R1015"/>
    <n v="1988"/>
    <s v="15/Sep/1988"/>
    <x v="17"/>
    <n v="27375.9"/>
  </r>
  <r>
    <s v="Id375"/>
    <n v="1985"/>
    <s v="Dec"/>
    <n v="5"/>
    <x v="2"/>
    <n v="27432.73"/>
    <s v="tier - 2"/>
    <s v="tier - 1"/>
    <s v="R1011"/>
    <s v="R1011"/>
    <n v="1985"/>
    <s v="5/Dec/1985"/>
    <x v="19"/>
    <n v="27432.73"/>
  </r>
  <r>
    <s v="Id374"/>
    <n v="1981"/>
    <s v="Oct"/>
    <n v="3"/>
    <x v="1"/>
    <n v="27495.59"/>
    <s v="tier - 2"/>
    <s v="tier - 1"/>
    <s v="R1011"/>
    <s v="R1011"/>
    <n v="1981"/>
    <s v="3/Oct/1981"/>
    <x v="20"/>
    <n v="27495.59"/>
  </r>
  <r>
    <s v="Id373"/>
    <n v="1965"/>
    <s v="Oct"/>
    <n v="19"/>
    <x v="0"/>
    <n v="27533.91"/>
    <s v="tier - 2"/>
    <s v="tier - 3"/>
    <s v="R1013"/>
    <s v="R1013"/>
    <n v="1965"/>
    <s v="19/Oct/1965"/>
    <x v="39"/>
    <n v="27533.91"/>
  </r>
  <r>
    <s v="Id372"/>
    <n v="1984"/>
    <s v="Jul"/>
    <n v="22"/>
    <x v="2"/>
    <n v="27534.53"/>
    <s v="tier - 2"/>
    <s v="tier - 2"/>
    <s v="R1011"/>
    <s v="R1011"/>
    <n v="1984"/>
    <s v="22/Jul/1984"/>
    <x v="22"/>
    <n v="27534.53"/>
  </r>
  <r>
    <s v="Id371"/>
    <n v="1985"/>
    <s v="Nov"/>
    <n v="6"/>
    <x v="2"/>
    <n v="27598.93"/>
    <s v="tier - 2"/>
    <s v="tier - 1"/>
    <s v="R1011"/>
    <s v="R1011"/>
    <n v="1985"/>
    <s v="6/Nov/1985"/>
    <x v="21"/>
    <n v="27598.93"/>
  </r>
  <r>
    <s v="Id370"/>
    <n v="1992"/>
    <s v="Jun"/>
    <n v="11"/>
    <x v="0"/>
    <n v="27614.71"/>
    <s v="tier - 2"/>
    <s v="tier - 3"/>
    <s v="R1011"/>
    <s v="R1011"/>
    <n v="1992"/>
    <s v="11/Jun/1992"/>
    <x v="0"/>
    <n v="27614.71"/>
  </r>
  <r>
    <s v="Id369"/>
    <n v="1997"/>
    <s v="Sep"/>
    <n v="9"/>
    <x v="0"/>
    <n v="27619.360000000001"/>
    <s v="tier - 2"/>
    <s v="tier - 3"/>
    <s v="R1011"/>
    <s v="R1011"/>
    <n v="1997"/>
    <s v="9/Sep/1997"/>
    <x v="6"/>
    <n v="27619.360000000001"/>
  </r>
  <r>
    <s v="Id368"/>
    <n v="1997"/>
    <s v="Oct"/>
    <n v="7"/>
    <x v="0"/>
    <n v="27625.17"/>
    <s v="tier - 1"/>
    <s v="tier - 1"/>
    <s v="R1011"/>
    <s v="R1011"/>
    <n v="1997"/>
    <s v="7/Oct/1997"/>
    <x v="6"/>
    <n v="27625.17"/>
  </r>
  <r>
    <s v="Id367"/>
    <n v="1992"/>
    <s v="Jul"/>
    <n v="3"/>
    <x v="0"/>
    <n v="27696.11"/>
    <s v="tier - 1"/>
    <s v="tier - 2"/>
    <s v="R1011"/>
    <s v="R1011"/>
    <n v="1992"/>
    <s v="3/Jul/1992"/>
    <x v="0"/>
    <n v="27696.11"/>
  </r>
  <r>
    <s v="Id366"/>
    <n v="2002"/>
    <s v="Dec"/>
    <n v="6"/>
    <x v="1"/>
    <n v="27724.29"/>
    <s v="tier - 1"/>
    <s v="tier - 3"/>
    <s v="R1013"/>
    <s v="R1013"/>
    <n v="2002"/>
    <s v="6/Dec/2002"/>
    <x v="5"/>
    <n v="27724.29"/>
  </r>
  <r>
    <s v="Id365"/>
    <n v="1960"/>
    <s v="Jul"/>
    <n v="6"/>
    <x v="0"/>
    <n v="27808.73"/>
    <s v="tier - 1"/>
    <s v="tier - 1"/>
    <s v="R1013"/>
    <s v="R1013"/>
    <n v="1960"/>
    <s v="6/Jul/1960"/>
    <x v="45"/>
    <n v="27808.73"/>
  </r>
  <r>
    <s v="Id364"/>
    <n v="1985"/>
    <s v="Dec"/>
    <n v="4"/>
    <x v="2"/>
    <n v="27849.94"/>
    <s v="tier - 1"/>
    <s v="tier - 1"/>
    <s v="R1011"/>
    <s v="R1011"/>
    <n v="1985"/>
    <s v="4/Dec/1985"/>
    <x v="19"/>
    <n v="27849.94"/>
  </r>
  <r>
    <s v="Id363"/>
    <n v="1989"/>
    <s v="Nov"/>
    <n v="21"/>
    <x v="2"/>
    <n v="27925.86"/>
    <s v="tier - 1"/>
    <s v="tier - 2"/>
    <s v="R1011"/>
    <s v="R1011"/>
    <n v="1989"/>
    <s v="21/Nov/1989"/>
    <x v="14"/>
    <n v="27925.86"/>
  </r>
  <r>
    <s v="Id362"/>
    <n v="1991"/>
    <s v="Jun"/>
    <n v="4"/>
    <x v="2"/>
    <n v="27931.11"/>
    <s v="tier - 1"/>
    <s v="tier - 3"/>
    <s v="R1011"/>
    <s v="R1011"/>
    <n v="1991"/>
    <s v="4/Jun/1991"/>
    <x v="15"/>
    <n v="27931.11"/>
  </r>
  <r>
    <s v="Id361"/>
    <n v="1961"/>
    <s v="Jul"/>
    <n v="28"/>
    <x v="2"/>
    <n v="27941.29"/>
    <s v="tier - 1"/>
    <s v="tier - 3"/>
    <s v="R1011"/>
    <s v="R1011"/>
    <n v="1961"/>
    <s v="28/Jul/1961"/>
    <x v="44"/>
    <n v="27941.29"/>
  </r>
  <r>
    <s v="Id360"/>
    <n v="1999"/>
    <s v="Dec"/>
    <n v="21"/>
    <x v="0"/>
    <n v="27980.77"/>
    <s v="tier - 1"/>
    <s v="tier - 1"/>
    <s v="R1011"/>
    <s v="R1011"/>
    <n v="1999"/>
    <s v="21/Dec/1999"/>
    <x v="7"/>
    <n v="27980.77"/>
  </r>
  <r>
    <s v="Id359"/>
    <n v="1985"/>
    <s v="Nov"/>
    <n v="29"/>
    <x v="2"/>
    <n v="28006.94"/>
    <s v="tier - 1"/>
    <s v="tier - 2"/>
    <s v="R1011"/>
    <s v="R1011"/>
    <n v="1985"/>
    <s v="29/Nov/1985"/>
    <x v="19"/>
    <n v="28006.94"/>
  </r>
  <r>
    <s v="Id358"/>
    <n v="1960"/>
    <s v="Nov"/>
    <n v="22"/>
    <x v="0"/>
    <n v="28101.33"/>
    <s v="tier - 1"/>
    <s v="tier - 2"/>
    <s v="R1019"/>
    <s v="R1019"/>
    <n v="1960"/>
    <s v="22/Nov/1960"/>
    <x v="44"/>
    <n v="28101.33"/>
  </r>
  <r>
    <s v="Id357"/>
    <n v="1999"/>
    <s v="Sep"/>
    <n v="6"/>
    <x v="0"/>
    <n v="28245.34"/>
    <s v="tier - 1"/>
    <s v="tier - 3"/>
    <s v="R1011"/>
    <s v="R1011"/>
    <n v="1999"/>
    <s v="6/Sep/1999"/>
    <x v="12"/>
    <n v="28245.34"/>
  </r>
  <r>
    <s v="Id356"/>
    <n v="1963"/>
    <s v="Nov"/>
    <n v="25"/>
    <x v="1"/>
    <n v="28287.9"/>
    <s v="tier - 1"/>
    <s v="tier - 1"/>
    <s v="R1013"/>
    <s v="R1013"/>
    <n v="1963"/>
    <s v="25/Nov/1963"/>
    <x v="43"/>
    <n v="28287.9"/>
  </r>
  <r>
    <s v="Id355"/>
    <n v="1990"/>
    <s v="Dec"/>
    <n v="24"/>
    <x v="2"/>
    <n v="28302.33"/>
    <s v="tier - 1"/>
    <s v="tier - 2"/>
    <s v="R1011"/>
    <s v="R1011"/>
    <n v="1990"/>
    <s v="24/Dec/1990"/>
    <x v="15"/>
    <n v="28302.33"/>
  </r>
  <r>
    <s v="Id354"/>
    <n v="1977"/>
    <s v="Dec"/>
    <n v="2"/>
    <x v="1"/>
    <n v="28340.19"/>
    <s v="tier - 1"/>
    <s v="tier - 2"/>
    <s v="R1012"/>
    <s v="R1012"/>
    <n v="1977"/>
    <s v="2/Dec/1977"/>
    <x v="27"/>
    <n v="28340.19"/>
  </r>
  <r>
    <s v="Id353"/>
    <n v="1974"/>
    <s v="Sep"/>
    <n v="16"/>
    <x v="1"/>
    <n v="28468.92"/>
    <s v="tier - 1"/>
    <s v="tier - 1"/>
    <s v="R1012"/>
    <s v="R1012"/>
    <n v="1974"/>
    <s v="16/Sep/1974"/>
    <x v="28"/>
    <n v="28468.92"/>
  </r>
  <r>
    <s v="Id352"/>
    <n v="1982"/>
    <s v="Dec"/>
    <n v="11"/>
    <x v="1"/>
    <n v="28476.73"/>
    <s v="tier - 1"/>
    <s v="tier - 2"/>
    <s v="R1012"/>
    <s v="R1012"/>
    <n v="1982"/>
    <s v="11/Dec/1982"/>
    <x v="24"/>
    <n v="28476.73"/>
  </r>
  <r>
    <s v="Id351"/>
    <n v="1985"/>
    <s v="Sep"/>
    <n v="27"/>
    <x v="2"/>
    <n v="28542.86"/>
    <s v="tier - 1"/>
    <s v="tier - 3"/>
    <s v="R1011"/>
    <s v="R1011"/>
    <n v="1985"/>
    <s v="27/Sep/1985"/>
    <x v="21"/>
    <n v="28542.86"/>
  </r>
  <r>
    <s v="Id350"/>
    <n v="1990"/>
    <s v="Dec"/>
    <n v="5"/>
    <x v="2"/>
    <n v="28716.14"/>
    <s v="tier - 1"/>
    <s v="tier - 3"/>
    <s v="R1011"/>
    <s v="R1011"/>
    <n v="1990"/>
    <s v="5/Dec/1990"/>
    <x v="15"/>
    <n v="28716.14"/>
  </r>
  <r>
    <s v="Id349"/>
    <n v="1961"/>
    <s v="Aug"/>
    <n v="3"/>
    <x v="1"/>
    <n v="28868.66"/>
    <s v="tier - 1"/>
    <s v="tier - 2"/>
    <s v="R1012"/>
    <s v="R1012"/>
    <n v="1961"/>
    <s v="3/Aug/1961"/>
    <x v="44"/>
    <n v="28868.66"/>
  </r>
  <r>
    <s v="Id348"/>
    <n v="1962"/>
    <s v="Jul"/>
    <n v="25"/>
    <x v="0"/>
    <n v="28923.14"/>
    <s v="tier - 1"/>
    <s v="tier - 1"/>
    <s v="R1012"/>
    <s v="R1012"/>
    <n v="1962"/>
    <s v="25/Jul/1962"/>
    <x v="41"/>
    <n v="28923.14"/>
  </r>
  <r>
    <s v="Id347"/>
    <n v="1959"/>
    <s v="Dec"/>
    <n v="5"/>
    <x v="0"/>
    <n v="28950.47"/>
    <s v="tier - 1"/>
    <s v="tier - 1"/>
    <s v="R1012"/>
    <s v="R1012"/>
    <n v="1959"/>
    <s v="5/Dec/1959"/>
    <x v="45"/>
    <n v="28950.47"/>
  </r>
  <r>
    <s v="Id346"/>
    <n v="2003"/>
    <s v="Sep"/>
    <n v="1"/>
    <x v="0"/>
    <n v="28998.68"/>
    <s v="tier - 1"/>
    <s v="tier - 3"/>
    <s v="R1011"/>
    <s v="R1011"/>
    <n v="2003"/>
    <s v="1/Sep/2003"/>
    <x v="5"/>
    <n v="28998.68"/>
  </r>
  <r>
    <s v="Id345"/>
    <n v="1992"/>
    <s v="Jul"/>
    <n v="7"/>
    <x v="0"/>
    <n v="29007.82"/>
    <s v="tier - 1"/>
    <s v="tier - 3"/>
    <s v="R1011"/>
    <s v="R1011"/>
    <n v="1992"/>
    <s v="7/Jul/1992"/>
    <x v="0"/>
    <n v="29007.82"/>
  </r>
  <r>
    <s v="Id344"/>
    <n v="1980"/>
    <s v="Jul"/>
    <n v="14"/>
    <x v="3"/>
    <n v="29114.21"/>
    <s v="tier - 1"/>
    <s v="tier - 3"/>
    <s v="R1011"/>
    <s v="R1011"/>
    <n v="1980"/>
    <s v="14/Jul/1980"/>
    <x v="25"/>
    <n v="29114.21"/>
  </r>
  <r>
    <s v="Id343"/>
    <n v="1978"/>
    <s v="Nov"/>
    <n v="29"/>
    <x v="3"/>
    <n v="29114.77"/>
    <s v="tier - 1"/>
    <s v="tier - 1"/>
    <s v="R1011"/>
    <s v="R1011"/>
    <n v="1978"/>
    <s v="29/Nov/1978"/>
    <x v="26"/>
    <n v="29114.77"/>
  </r>
  <r>
    <s v="Id342"/>
    <n v="1961"/>
    <s v="Dec"/>
    <n v="24"/>
    <x v="0"/>
    <n v="29141.360000000001"/>
    <s v="tier - 1"/>
    <s v="tier - 3"/>
    <s v="R1012"/>
    <s v="R1012"/>
    <n v="1961"/>
    <s v="24/Dec/1961"/>
    <x v="41"/>
    <n v="29141.360000000001"/>
  </r>
  <r>
    <s v="Id341"/>
    <n v="1976"/>
    <s v="Nov"/>
    <n v="8"/>
    <x v="3"/>
    <n v="29160.39"/>
    <s v="tier - 1"/>
    <s v="tier - 2"/>
    <s v="R1011"/>
    <s v="R1011"/>
    <n v="1976"/>
    <s v="8/Nov/1976"/>
    <x v="36"/>
    <n v="29160.39"/>
  </r>
  <r>
    <s v="Id340"/>
    <n v="1969"/>
    <s v="Jul"/>
    <n v="9"/>
    <x v="3"/>
    <n v="29186.48"/>
    <s v="tier - 1"/>
    <s v="tier - 3"/>
    <s v="R1024"/>
    <s v="R1024"/>
    <n v="1969"/>
    <s v="9/Jul/1969"/>
    <x v="35"/>
    <n v="29186.48"/>
  </r>
  <r>
    <s v="Id339"/>
    <n v="1978"/>
    <s v="Jul"/>
    <n v="21"/>
    <x v="3"/>
    <n v="29227.599999999999"/>
    <s v="tier - 1"/>
    <s v="tier - 3"/>
    <s v="R1012"/>
    <s v="R1012"/>
    <n v="1978"/>
    <s v="21/Jul/1978"/>
    <x v="27"/>
    <n v="29227.599999999999"/>
  </r>
  <r>
    <s v="Id338"/>
    <n v="1958"/>
    <s v="Jun"/>
    <n v="5"/>
    <x v="0"/>
    <n v="29330.98"/>
    <s v="tier - 1"/>
    <s v="tier - 2"/>
    <s v="R1012"/>
    <s v="R1012"/>
    <n v="1958"/>
    <s v="5/Jun/1958"/>
    <x v="47"/>
    <n v="29330.98"/>
  </r>
  <r>
    <s v="Id337"/>
    <n v="1985"/>
    <s v="Nov"/>
    <n v="7"/>
    <x v="2"/>
    <n v="29352.560000000001"/>
    <s v="tier - 1"/>
    <s v="tier - 1"/>
    <s v="R1011"/>
    <s v="R1011"/>
    <n v="1985"/>
    <s v="7/Nov/1985"/>
    <x v="21"/>
    <n v="29352.560000000001"/>
  </r>
  <r>
    <s v="Id336"/>
    <n v="1987"/>
    <s v="Jul"/>
    <n v="16"/>
    <x v="2"/>
    <n v="29443.59"/>
    <s v="tier - 1"/>
    <s v="tier - 1"/>
    <s v="R1011"/>
    <s v="R1011"/>
    <n v="1987"/>
    <s v="16/Jul/1987"/>
    <x v="18"/>
    <n v="29443.59"/>
  </r>
  <r>
    <s v="Id335"/>
    <n v="1959"/>
    <s v="Oct"/>
    <n v="20"/>
    <x v="0"/>
    <n v="29523.17"/>
    <s v="tier - 1"/>
    <s v="tier - 2"/>
    <s v="R1024"/>
    <s v="R1024"/>
    <n v="1959"/>
    <s v="20/Oct/1959"/>
    <x v="46"/>
    <n v="29523.17"/>
  </r>
  <r>
    <s v="Id334"/>
    <n v="1975"/>
    <s v="Nov"/>
    <n v="3"/>
    <x v="1"/>
    <n v="29583.8"/>
    <s v="tier - 1"/>
    <s v="tier - 1"/>
    <s v="R1011"/>
    <s v="R1011"/>
    <n v="1975"/>
    <s v="3/Nov/1975"/>
    <x v="31"/>
    <n v="29583.8"/>
  </r>
  <r>
    <s v="Id333"/>
    <n v="1993"/>
    <s v="Jul"/>
    <n v="27"/>
    <x v="0"/>
    <n v="29622.69"/>
    <s v="tier - 1"/>
    <s v="tier - 1"/>
    <s v="R1011"/>
    <s v="R1011"/>
    <n v="1993"/>
    <s v="27/Jul/1993"/>
    <x v="1"/>
    <n v="29622.69"/>
  </r>
  <r>
    <s v="Id332"/>
    <n v="1973"/>
    <s v="Aug"/>
    <n v="23"/>
    <x v="0"/>
    <n v="29757.69"/>
    <s v="tier - 1"/>
    <s v="tier - 3"/>
    <s v="R1011"/>
    <s v="R1011"/>
    <n v="1973"/>
    <s v="23/Aug/1973"/>
    <x v="29"/>
    <n v="29757.69"/>
  </r>
  <r>
    <s v="Id331"/>
    <n v="1998"/>
    <s v="Jun"/>
    <n v="20"/>
    <x v="0"/>
    <n v="29760.6"/>
    <s v="tier - 1"/>
    <s v="tier - 2"/>
    <s v="R1011"/>
    <s v="R1011"/>
    <n v="1998"/>
    <s v="20/Jun/1998"/>
    <x v="2"/>
    <n v="29760.6"/>
  </r>
  <r>
    <s v="Id330"/>
    <n v="1981"/>
    <s v="Aug"/>
    <n v="13"/>
    <x v="1"/>
    <n v="29816.639999999999"/>
    <s v="tier - 1"/>
    <s v="tier - 2"/>
    <s v="R1011"/>
    <s v="R1011"/>
    <n v="1981"/>
    <s v="13/Aug/1981"/>
    <x v="20"/>
    <n v="29816.639999999999"/>
  </r>
  <r>
    <s v="Id329"/>
    <n v="1982"/>
    <s v="Oct"/>
    <n v="29"/>
    <x v="2"/>
    <n v="29818.76"/>
    <s v="tier - 1"/>
    <s v="tier - 1"/>
    <s v="R1012"/>
    <s v="R1012"/>
    <n v="1982"/>
    <s v="29/Oct/1982"/>
    <x v="23"/>
    <n v="29818.76"/>
  </r>
  <r>
    <s v="Id328"/>
    <n v="1989"/>
    <s v="Dec"/>
    <n v="30"/>
    <x v="2"/>
    <n v="29852.48"/>
    <s v="tier - 1"/>
    <s v="tier - 3"/>
    <s v="R1011"/>
    <s v="R1011"/>
    <n v="1989"/>
    <s v="30/Dec/1989"/>
    <x v="16"/>
    <n v="29852.48"/>
  </r>
  <r>
    <s v="Id327"/>
    <n v="1975"/>
    <s v="Aug"/>
    <n v="19"/>
    <x v="1"/>
    <n v="29899.25"/>
    <s v="tier - 1"/>
    <s v="tier - 3"/>
    <s v="R1011"/>
    <s v="R1011"/>
    <n v="1975"/>
    <s v="19/Aug/1975"/>
    <x v="31"/>
    <n v="29899.25"/>
  </r>
  <r>
    <s v="Id326"/>
    <n v="1988"/>
    <s v="Dec"/>
    <n v="30"/>
    <x v="2"/>
    <n v="29929.56"/>
    <s v="tier - 1"/>
    <s v="tier - 1"/>
    <s v="R1011"/>
    <s v="R1011"/>
    <n v="1988"/>
    <s v="30/Dec/1988"/>
    <x v="14"/>
    <n v="29929.56"/>
  </r>
  <r>
    <s v="Id325"/>
    <n v="1976"/>
    <s v="Jun"/>
    <n v="12"/>
    <x v="3"/>
    <n v="29933.75"/>
    <s v="tier - 1"/>
    <s v="tier - 1"/>
    <s v="R1011"/>
    <s v="R1011"/>
    <n v="1976"/>
    <s v="12/Jun/1976"/>
    <x v="36"/>
    <n v="29933.75"/>
  </r>
  <r>
    <s v="Id324"/>
    <n v="1991"/>
    <s v="Oct"/>
    <n v="5"/>
    <x v="2"/>
    <n v="29969.67"/>
    <s v="tier - 1"/>
    <s v="tier - 1"/>
    <s v="R1011"/>
    <s v="R1011"/>
    <n v="1991"/>
    <s v="5/Oct/1991"/>
    <x v="15"/>
    <n v="29969.67"/>
  </r>
  <r>
    <s v="Id323"/>
    <n v="1981"/>
    <s v="Aug"/>
    <n v="4"/>
    <x v="1"/>
    <n v="30026.87"/>
    <s v="tier - 2"/>
    <s v="tier - 3"/>
    <s v="R1012"/>
    <s v="R1012"/>
    <n v="1981"/>
    <s v="4/Aug/1981"/>
    <x v="20"/>
    <n v="30026.87"/>
  </r>
  <r>
    <s v="Id322"/>
    <n v="1967"/>
    <s v="Jun"/>
    <n v="16"/>
    <x v="2"/>
    <n v="30063.58"/>
    <s v="tier - 1"/>
    <s v="tier - 1"/>
    <s v="R1012"/>
    <s v="R1012"/>
    <n v="1967"/>
    <s v="16/Jun/1967"/>
    <x v="38"/>
    <n v="30063.58"/>
  </r>
  <r>
    <s v="Id321"/>
    <n v="1979"/>
    <s v="Sep"/>
    <n v="2"/>
    <x v="3"/>
    <n v="30095.97"/>
    <s v="tier - 2"/>
    <s v="tier - 3"/>
    <s v="R1011"/>
    <s v="R1011"/>
    <n v="1979"/>
    <s v="2/Sep/1979"/>
    <x v="26"/>
    <n v="30095.97"/>
  </r>
  <r>
    <s v="Id320"/>
    <n v="1971"/>
    <s v="Dec"/>
    <n v="25"/>
    <x v="0"/>
    <n v="30134.75"/>
    <s v="tier - 2"/>
    <s v="tier - 3"/>
    <s v="R1011"/>
    <s v="R1011"/>
    <n v="1971"/>
    <s v="25/Dec/1971"/>
    <x v="32"/>
    <n v="30134.75"/>
  </r>
  <r>
    <s v="Id319"/>
    <n v="1958"/>
    <s v="Aug"/>
    <n v="11"/>
    <x v="1"/>
    <n v="30166.62"/>
    <s v="tier - 1"/>
    <s v="tier - 3"/>
    <s v="R1012"/>
    <s v="R1012"/>
    <n v="1958"/>
    <s v="11/Aug/1958"/>
    <x v="47"/>
    <n v="30166.62"/>
  </r>
  <r>
    <s v="Id318"/>
    <n v="1963"/>
    <s v="Sep"/>
    <n v="13"/>
    <x v="2"/>
    <n v="30184.94"/>
    <s v="tier - 1"/>
    <s v="tier - 1"/>
    <s v="R1014"/>
    <s v="R1014"/>
    <n v="1963"/>
    <s v="13/Sep/1963"/>
    <x v="42"/>
    <n v="30184.94"/>
  </r>
  <r>
    <s v="Id317"/>
    <n v="1962"/>
    <s v="Sep"/>
    <n v="15"/>
    <x v="0"/>
    <n v="30260"/>
    <s v="tier - 1"/>
    <s v="tier - 1"/>
    <s v="R1014"/>
    <s v="R1014"/>
    <n v="1962"/>
    <s v="15/Sep/1962"/>
    <x v="41"/>
    <n v="30260"/>
  </r>
  <r>
    <s v="Id316"/>
    <n v="1972"/>
    <s v="Jul"/>
    <n v="24"/>
    <x v="3"/>
    <n v="30284.639999999999"/>
    <s v="tier - 1"/>
    <s v="tier - 1"/>
    <s v="R1012"/>
    <s v="R1012"/>
    <n v="1972"/>
    <s v="24/Jul/1972"/>
    <x v="32"/>
    <n v="30284.639999999999"/>
  </r>
  <r>
    <s v="Id315"/>
    <n v="2004"/>
    <s v="Jun"/>
    <n v="1"/>
    <x v="0"/>
    <n v="30328.27"/>
    <s v="tier - 2"/>
    <s v="tier - 2"/>
    <s v="R1011"/>
    <s v="R1011"/>
    <n v="2004"/>
    <s v="1/Jun/2004"/>
    <x v="10"/>
    <n v="30328.27"/>
  </r>
  <r>
    <s v="Id314"/>
    <n v="1969"/>
    <s v="Jul"/>
    <n v="30"/>
    <x v="0"/>
    <n v="30366.93"/>
    <s v="tier - 2"/>
    <s v="tier - 2"/>
    <s v="R1011"/>
    <s v="R1011"/>
    <n v="1969"/>
    <s v="30/Jul/1969"/>
    <x v="35"/>
    <n v="30366.93"/>
  </r>
  <r>
    <s v="Id313"/>
    <n v="1976"/>
    <s v="Sep"/>
    <n v="3"/>
    <x v="3"/>
    <n v="30409.53"/>
    <s v="tier - 2"/>
    <s v="tier - 3"/>
    <s v="R1012"/>
    <s v="R1012"/>
    <n v="1976"/>
    <s v="3/Sep/1976"/>
    <x v="36"/>
    <n v="30409.53"/>
  </r>
  <r>
    <s v="Id312"/>
    <n v="1998"/>
    <s v="Oct"/>
    <n v="28"/>
    <x v="0"/>
    <n v="30422.03"/>
    <s v="tier - 2"/>
    <s v="tier - 3"/>
    <s v="R1011"/>
    <s v="R1011"/>
    <n v="1998"/>
    <s v="28/Oct/1998"/>
    <x v="2"/>
    <n v="30422.03"/>
  </r>
  <r>
    <s v="Id311"/>
    <n v="1983"/>
    <s v="Sep"/>
    <n v="3"/>
    <x v="2"/>
    <n v="30457.37"/>
    <s v="tier - 2"/>
    <s v="tier - 1"/>
    <s v="R1012"/>
    <s v="R1012"/>
    <n v="1983"/>
    <s v="3/Sep/1983"/>
    <x v="24"/>
    <n v="30457.37"/>
  </r>
  <r>
    <s v="Id310"/>
    <n v="1986"/>
    <s v="Aug"/>
    <n v="10"/>
    <x v="2"/>
    <n v="30530.5"/>
    <s v="tier - 2"/>
    <s v="tier - 1"/>
    <s v="R1011"/>
    <s v="R1011"/>
    <n v="1986"/>
    <s v="10/Aug/1986"/>
    <x v="19"/>
    <n v="30530.5"/>
  </r>
  <r>
    <s v="Id309"/>
    <n v="1970"/>
    <s v="Nov"/>
    <n v="11"/>
    <x v="0"/>
    <n v="30625.65"/>
    <s v="tier - 2"/>
    <s v="tier - 3"/>
    <s v="R1011"/>
    <s v="R1011"/>
    <n v="1970"/>
    <s v="11/Nov/1970"/>
    <x v="34"/>
    <n v="30625.65"/>
  </r>
  <r>
    <s v="Id308"/>
    <n v="1999"/>
    <s v="Sep"/>
    <n v="21"/>
    <x v="0"/>
    <n v="30697.71"/>
    <s v="tier - 1"/>
    <s v="tier - 2"/>
    <s v="R1011"/>
    <s v="R1011"/>
    <n v="1999"/>
    <s v="21/Sep/1999"/>
    <x v="12"/>
    <n v="30697.71"/>
  </r>
  <r>
    <s v="Id307"/>
    <n v="1983"/>
    <s v="Dec"/>
    <n v="21"/>
    <x v="2"/>
    <n v="30724.44"/>
    <s v="tier - 2"/>
    <s v="tier - 3"/>
    <s v="R1011"/>
    <s v="R1011"/>
    <n v="1983"/>
    <s v="21/Dec/1983"/>
    <x v="22"/>
    <n v="30724.44"/>
  </r>
  <r>
    <s v="Id306"/>
    <n v="1988"/>
    <s v="Sep"/>
    <n v="5"/>
    <x v="2"/>
    <n v="30763.01"/>
    <s v="tier - 2"/>
    <s v="tier - 1"/>
    <s v="R1011"/>
    <s v="R1011"/>
    <n v="1988"/>
    <s v="5/Sep/1988"/>
    <x v="17"/>
    <n v="30763.01"/>
  </r>
  <r>
    <s v="Id305"/>
    <n v="1961"/>
    <s v="Sep"/>
    <n v="9"/>
    <x v="2"/>
    <n v="30942.19"/>
    <s v="tier - 2"/>
    <s v="tier - 2"/>
    <s v="R1013"/>
    <s v="R1013"/>
    <n v="1961"/>
    <s v="9/Sep/1961"/>
    <x v="44"/>
    <n v="30942.19"/>
  </r>
  <r>
    <s v="Id304"/>
    <n v="2004"/>
    <s v="Nov"/>
    <n v="9"/>
    <x v="0"/>
    <n v="31196.61"/>
    <s v="tier - 2"/>
    <s v="tier - 1"/>
    <s v="R1011"/>
    <s v="R1011"/>
    <n v="2004"/>
    <s v="9/Nov/2004"/>
    <x v="10"/>
    <n v="31196.61"/>
  </r>
  <r>
    <s v="Id303"/>
    <n v="2000"/>
    <s v="Jul"/>
    <n v="22"/>
    <x v="0"/>
    <n v="31234.560000000001"/>
    <s v="tier - 1"/>
    <s v="tier - 1"/>
    <s v="R1011"/>
    <s v="R1011"/>
    <n v="2000"/>
    <s v="22/Jul/2000"/>
    <x v="7"/>
    <n v="31234.560000000001"/>
  </r>
  <r>
    <s v="Id302"/>
    <n v="1968"/>
    <s v="Jul"/>
    <n v="9"/>
    <x v="0"/>
    <n v="31322.53"/>
    <s v="tier - 2"/>
    <s v="tier - 1"/>
    <s v="R1011"/>
    <s v="R1011"/>
    <n v="1968"/>
    <s v="9/Jul/1968"/>
    <x v="37"/>
    <n v="31322.53"/>
  </r>
  <r>
    <s v="Id301"/>
    <n v="1995"/>
    <s v="Sep"/>
    <n v="27"/>
    <x v="0"/>
    <n v="31328.27"/>
    <s v="tier - 2"/>
    <s v="tier - 2"/>
    <s v="R1011"/>
    <s v="R1011"/>
    <n v="1995"/>
    <s v="27/Sep/1995"/>
    <x v="4"/>
    <n v="31328.27"/>
  </r>
  <r>
    <s v="Id300"/>
    <n v="1974"/>
    <s v="Oct"/>
    <n v="8"/>
    <x v="0"/>
    <n v="31368.81"/>
    <s v="tier - 2"/>
    <s v="tier - 3"/>
    <s v="R1011"/>
    <s v="R1011"/>
    <n v="1974"/>
    <s v="8/Oct/1974"/>
    <x v="28"/>
    <n v="31368.81"/>
  </r>
  <r>
    <s v="Id299"/>
    <n v="1975"/>
    <s v="Oct"/>
    <n v="29"/>
    <x v="1"/>
    <n v="31591.82"/>
    <s v="tier - 2"/>
    <s v="tier - 1"/>
    <s v="R1011"/>
    <s v="R1011"/>
    <n v="1975"/>
    <s v="29/Oct/1975"/>
    <x v="31"/>
    <n v="31591.82"/>
  </r>
  <r>
    <s v="Id298"/>
    <n v="1960"/>
    <s v="Dec"/>
    <n v="13"/>
    <x v="1"/>
    <n v="31620"/>
    <s v="tier - 2"/>
    <s v="tier - 1"/>
    <s v="R1024"/>
    <s v="R1024"/>
    <n v="1960"/>
    <s v="13/Dec/1960"/>
    <x v="44"/>
    <n v="31620"/>
  </r>
  <r>
    <s v="Id297"/>
    <n v="1977"/>
    <s v="Oct"/>
    <n v="14"/>
    <x v="3"/>
    <n v="31736.7"/>
    <s v="tier - 2"/>
    <s v="tier - 2"/>
    <s v="R1012"/>
    <s v="R1012"/>
    <n v="1977"/>
    <s v="14/Oct/1977"/>
    <x v="30"/>
    <n v="31736.7"/>
  </r>
  <r>
    <s v="Id296"/>
    <n v="1984"/>
    <s v="Sep"/>
    <n v="10"/>
    <x v="2"/>
    <n v="31743.919999999998"/>
    <s v="tier - 2"/>
    <s v="tier - 1"/>
    <s v="R1011"/>
    <s v="R1011"/>
    <n v="1984"/>
    <s v="10/Sep/1984"/>
    <x v="22"/>
    <n v="31743.919999999998"/>
  </r>
  <r>
    <s v="Id295"/>
    <n v="1975"/>
    <s v="Sep"/>
    <n v="25"/>
    <x v="1"/>
    <n v="31897.1"/>
    <s v="tier - 2"/>
    <s v="tier - 3"/>
    <s v="R1011"/>
    <s v="R1011"/>
    <n v="1975"/>
    <s v="25/Sep/1975"/>
    <x v="31"/>
    <n v="31897.1"/>
  </r>
  <r>
    <s v="Id294"/>
    <n v="1972"/>
    <s v="Sep"/>
    <n v="21"/>
    <x v="0"/>
    <n v="31980.89"/>
    <s v="tier - 2"/>
    <s v="tier - 1"/>
    <s v="R1011"/>
    <s v="R1011"/>
    <n v="1972"/>
    <s v="21/Sep/1972"/>
    <x v="32"/>
    <n v="31980.89"/>
  </r>
  <r>
    <s v="Id293"/>
    <n v="1993"/>
    <s v="Sep"/>
    <n v="13"/>
    <x v="0"/>
    <n v="32086.21"/>
    <s v="tier - 1"/>
    <s v="tier - 3"/>
    <s v="R1011"/>
    <s v="R1011"/>
    <n v="1993"/>
    <s v="13/Sep/1993"/>
    <x v="1"/>
    <n v="32086.21"/>
  </r>
  <r>
    <s v="Id292"/>
    <n v="1978"/>
    <s v="Nov"/>
    <n v="10"/>
    <x v="3"/>
    <n v="32108.66"/>
    <s v="tier - 1"/>
    <s v="tier - 3"/>
    <s v="R1017"/>
    <s v="R1017"/>
    <n v="1978"/>
    <s v="10/Nov/1978"/>
    <x v="27"/>
    <n v="32108.66"/>
  </r>
  <r>
    <s v="Id291"/>
    <n v="1969"/>
    <s v="Sep"/>
    <n v="11"/>
    <x v="0"/>
    <n v="32192.76"/>
    <s v="tier - 1"/>
    <s v="tier - 2"/>
    <s v="R1011"/>
    <s v="R1011"/>
    <n v="1969"/>
    <s v="11/Sep/1969"/>
    <x v="35"/>
    <n v="32192.76"/>
  </r>
  <r>
    <s v="Id290"/>
    <n v="1994"/>
    <s v="Sep"/>
    <n v="8"/>
    <x v="0"/>
    <n v="32222.81"/>
    <s v="tier - 2"/>
    <s v="tier - 1"/>
    <s v="R1011"/>
    <s v="R1011"/>
    <n v="1994"/>
    <s v="8/Sep/1994"/>
    <x v="11"/>
    <n v="32222.81"/>
  </r>
  <r>
    <s v="Id289"/>
    <n v="1975"/>
    <s v="Dec"/>
    <n v="17"/>
    <x v="1"/>
    <n v="32259.96"/>
    <s v="tier - 2"/>
    <s v="tier - 3"/>
    <s v="R1012"/>
    <s v="R1012"/>
    <n v="1975"/>
    <s v="17/Dec/1975"/>
    <x v="36"/>
    <n v="32259.96"/>
  </r>
  <r>
    <s v="Id288"/>
    <n v="1986"/>
    <s v="Dec"/>
    <n v="2"/>
    <x v="2"/>
    <n v="32288.49"/>
    <s v="tier - 2"/>
    <s v="tier - 2"/>
    <s v="R1011"/>
    <s v="R1011"/>
    <n v="1986"/>
    <s v="2/Dec/1986"/>
    <x v="18"/>
    <n v="32288.49"/>
  </r>
  <r>
    <s v="Id287"/>
    <n v="1972"/>
    <s v="Oct"/>
    <n v="19"/>
    <x v="0"/>
    <n v="32428.63"/>
    <s v="tier - 2"/>
    <s v="tier - 2"/>
    <s v="R1011"/>
    <s v="R1011"/>
    <n v="1972"/>
    <s v="19/Oct/1972"/>
    <x v="32"/>
    <n v="32428.63"/>
  </r>
  <r>
    <s v="Id286"/>
    <n v="1976"/>
    <s v="Aug"/>
    <n v="9"/>
    <x v="3"/>
    <n v="32430.22"/>
    <s v="tier - 2"/>
    <s v="tier - 3"/>
    <s v="R1011"/>
    <s v="R1011"/>
    <n v="1976"/>
    <s v="9/Aug/1976"/>
    <x v="36"/>
    <n v="32430.22"/>
  </r>
  <r>
    <s v="Id285"/>
    <n v="1981"/>
    <s v="Sep"/>
    <n v="27"/>
    <x v="1"/>
    <n v="32462.35"/>
    <s v="tier - 2"/>
    <s v="tier - 2"/>
    <s v="R1011"/>
    <s v="R1011"/>
    <n v="1981"/>
    <s v="27/Sep/1981"/>
    <x v="20"/>
    <n v="32462.35"/>
  </r>
  <r>
    <s v="Id284"/>
    <n v="1976"/>
    <s v="Sep"/>
    <n v="19"/>
    <x v="3"/>
    <n v="32485.46"/>
    <s v="tier - 2"/>
    <s v="tier - 1"/>
    <s v="R1011"/>
    <s v="R1011"/>
    <n v="1976"/>
    <s v="19/Sep/1976"/>
    <x v="36"/>
    <n v="32485.46"/>
  </r>
  <r>
    <s v="Id283"/>
    <n v="2003"/>
    <s v="Oct"/>
    <n v="8"/>
    <x v="0"/>
    <n v="32548.34"/>
    <s v="tier - 1"/>
    <s v="tier - 2"/>
    <s v="R1013"/>
    <s v="R1013"/>
    <n v="2003"/>
    <s v="8/Oct/2003"/>
    <x v="5"/>
    <n v="32548.34"/>
  </r>
  <r>
    <s v="Id282"/>
    <n v="1990"/>
    <s v="Jul"/>
    <n v="13"/>
    <x v="2"/>
    <n v="32672.11"/>
    <s v="tier - 1"/>
    <s v="tier - 1"/>
    <s v="R1011"/>
    <s v="R1011"/>
    <n v="1990"/>
    <s v="13/Jul/1990"/>
    <x v="16"/>
    <n v="32672.11"/>
  </r>
  <r>
    <s v="Id281"/>
    <n v="1968"/>
    <s v="Nov"/>
    <n v="1"/>
    <x v="0"/>
    <n v="32686.080000000002"/>
    <s v="tier - 2"/>
    <s v="tier - 3"/>
    <s v="R1011"/>
    <s v="R1011"/>
    <n v="1968"/>
    <s v="1/Nov/1968"/>
    <x v="37"/>
    <n v="32686.080000000002"/>
  </r>
  <r>
    <s v="Id280"/>
    <n v="1990"/>
    <s v="Sep"/>
    <n v="30"/>
    <x v="2"/>
    <n v="32716.2"/>
    <s v="tier - 1"/>
    <s v="tier - 2"/>
    <s v="R1011"/>
    <s v="R1011"/>
    <n v="1990"/>
    <s v="30/Sep/1990"/>
    <x v="16"/>
    <n v="32716.2"/>
  </r>
  <r>
    <s v="Id279"/>
    <n v="1990"/>
    <s v="Jul"/>
    <n v="9"/>
    <x v="3"/>
    <n v="32734.19"/>
    <s v="tier - 2"/>
    <s v="tier - 1"/>
    <s v="R1012"/>
    <s v="R1012"/>
    <n v="1990"/>
    <s v="9/Jul/1990"/>
    <x v="16"/>
    <n v="32734.19"/>
  </r>
  <r>
    <s v="Id278"/>
    <n v="1974"/>
    <s v="Dec"/>
    <n v="6"/>
    <x v="0"/>
    <n v="32760.48"/>
    <s v="tier - 1"/>
    <s v="tier - 1"/>
    <s v="R1011"/>
    <s v="R1011"/>
    <n v="1974"/>
    <s v="6/Dec/1974"/>
    <x v="31"/>
    <n v="32760.48"/>
  </r>
  <r>
    <s v="Id277"/>
    <n v="1972"/>
    <s v="Nov"/>
    <n v="7"/>
    <x v="0"/>
    <n v="32765.33"/>
    <s v="tier - 2"/>
    <s v="tier - 2"/>
    <s v="R1012"/>
    <s v="R1012"/>
    <n v="1972"/>
    <s v="7/Nov/1972"/>
    <x v="32"/>
    <n v="32765.33"/>
  </r>
  <r>
    <s v="Id276"/>
    <n v="1980"/>
    <s v="Dec"/>
    <n v="12"/>
    <x v="2"/>
    <n v="32787.46"/>
    <s v="tier - 1"/>
    <s v="tier - 3"/>
    <s v="R1012"/>
    <s v="R1012"/>
    <n v="1980"/>
    <s v="12/Dec/1980"/>
    <x v="20"/>
    <n v="32787.46"/>
  </r>
  <r>
    <s v="Id275"/>
    <n v="1995"/>
    <s v="Dec"/>
    <n v="4"/>
    <x v="0"/>
    <n v="32827.51"/>
    <s v="tier - 1"/>
    <s v="tier - 2"/>
    <s v="R1011"/>
    <s v="R1011"/>
    <n v="1995"/>
    <s v="4/Dec/1995"/>
    <x v="9"/>
    <n v="32827.51"/>
  </r>
  <r>
    <s v="Id274"/>
    <n v="1981"/>
    <s v="Nov"/>
    <n v="17"/>
    <x v="1"/>
    <n v="32906.69"/>
    <s v="tier - 2"/>
    <s v="tier - 3"/>
    <s v="R1011"/>
    <s v="R1011"/>
    <n v="1981"/>
    <s v="17/Nov/1981"/>
    <x v="20"/>
    <n v="32906.69"/>
  </r>
  <r>
    <s v="Id273"/>
    <n v="1971"/>
    <s v="Aug"/>
    <n v="24"/>
    <x v="0"/>
    <n v="32947.629999999997"/>
    <s v="tier - 2"/>
    <s v="tier - 1"/>
    <s v="R1011"/>
    <s v="R1011"/>
    <n v="1971"/>
    <s v="24/Aug/1971"/>
    <x v="33"/>
    <n v="32947.629999999997"/>
  </r>
  <r>
    <s v="Id272"/>
    <n v="1995"/>
    <s v="Jul"/>
    <n v="8"/>
    <x v="0"/>
    <n v="33017.46"/>
    <s v="tier - 1"/>
    <s v="tier - 1"/>
    <s v="R1011"/>
    <s v="R1011"/>
    <n v="1995"/>
    <s v="8/Jul/1995"/>
    <x v="4"/>
    <n v="33017.46"/>
  </r>
  <r>
    <s v="Id271"/>
    <n v="1967"/>
    <s v="Jul"/>
    <n v="10"/>
    <x v="0"/>
    <n v="33025.32"/>
    <s v="tier - 2"/>
    <s v="tier - 3"/>
    <s v="R1011"/>
    <s v="R1011"/>
    <n v="1967"/>
    <s v="10/Jul/1967"/>
    <x v="38"/>
    <n v="33025.32"/>
  </r>
  <r>
    <s v="Id270"/>
    <n v="1994"/>
    <s v="Jul"/>
    <n v="28"/>
    <x v="0"/>
    <n v="33057.230000000003"/>
    <s v="tier - 1"/>
    <s v="tier - 2"/>
    <s v="R1011"/>
    <s v="R1011"/>
    <n v="1994"/>
    <s v="28/Jul/1994"/>
    <x v="11"/>
    <n v="33057.230000000003"/>
  </r>
  <r>
    <s v="Id269"/>
    <n v="1962"/>
    <s v="Jul"/>
    <n v="1"/>
    <x v="0"/>
    <n v="33074.94"/>
    <s v="tier - 1"/>
    <s v="tier - 2"/>
    <s v="R1011"/>
    <s v="R1011"/>
    <n v="1962"/>
    <s v="1/Jul/1962"/>
    <x v="41"/>
    <n v="33074.94"/>
  </r>
  <r>
    <s v="Id268"/>
    <n v="1969"/>
    <s v="Oct"/>
    <n v="30"/>
    <x v="0"/>
    <n v="33090.660000000003"/>
    <s v="tier - 2"/>
    <s v="tier - 2"/>
    <s v="R1011"/>
    <s v="R1011"/>
    <n v="1969"/>
    <s v="30/Oct/1969"/>
    <x v="35"/>
    <n v="33090.660000000003"/>
  </r>
  <r>
    <s v="Id267"/>
    <n v="1985"/>
    <s v="Jul"/>
    <n v="15"/>
    <x v="2"/>
    <n v="33121"/>
    <s v="tier - 2"/>
    <s v="tier - 1"/>
    <s v="R1011"/>
    <s v="R1011"/>
    <n v="1985"/>
    <s v="15/Jul/1985"/>
    <x v="21"/>
    <n v="33121"/>
  </r>
  <r>
    <s v="Id266"/>
    <n v="1990"/>
    <s v="Oct"/>
    <n v="12"/>
    <x v="2"/>
    <n v="33292.83"/>
    <s v="tier - 2"/>
    <s v="tier - 1"/>
    <s v="R1011"/>
    <s v="R1011"/>
    <n v="1990"/>
    <s v="12/Oct/1990"/>
    <x v="16"/>
    <n v="33292.83"/>
  </r>
  <r>
    <s v="Id265"/>
    <n v="2003"/>
    <s v="Nov"/>
    <n v="28"/>
    <x v="0"/>
    <n v="33307.550000000003"/>
    <s v="tier - 2"/>
    <s v="tier - 3"/>
    <s v="R1012"/>
    <s v="R1012"/>
    <n v="2003"/>
    <s v="28/Nov/2003"/>
    <x v="10"/>
    <n v="33307.550000000003"/>
  </r>
  <r>
    <s v="Id264"/>
    <n v="1972"/>
    <s v="Sep"/>
    <n v="5"/>
    <x v="0"/>
    <n v="33344.449999999997"/>
    <s v="tier - 2"/>
    <s v="tier - 3"/>
    <s v="R1011"/>
    <s v="R1011"/>
    <n v="1972"/>
    <s v="5/Sep/1972"/>
    <x v="32"/>
    <n v="33344.449999999997"/>
  </r>
  <r>
    <s v="Id263"/>
    <n v="1985"/>
    <s v="Dec"/>
    <n v="7"/>
    <x v="2"/>
    <n v="33450.99"/>
    <s v="tier - 2"/>
    <s v="tier - 2"/>
    <s v="R1011"/>
    <s v="R1011"/>
    <n v="1985"/>
    <s v="7/Dec/1985"/>
    <x v="19"/>
    <n v="33450.99"/>
  </r>
  <r>
    <s v="Id262"/>
    <n v="1970"/>
    <s v="Jun"/>
    <n v="18"/>
    <x v="3"/>
    <n v="33471.97"/>
    <s v="tier - 2"/>
    <s v="tier - 2"/>
    <s v="R1012"/>
    <s v="R1012"/>
    <n v="1970"/>
    <s v="18/Jun/1970"/>
    <x v="34"/>
    <n v="33471.97"/>
  </r>
  <r>
    <s v="Id261"/>
    <n v="2002"/>
    <s v="Aug"/>
    <n v="25"/>
    <x v="0"/>
    <n v="33475.82"/>
    <s v="tier - 1"/>
    <s v="tier - 1"/>
    <s v="R1018"/>
    <s v="R1018"/>
    <n v="2002"/>
    <s v="25/Aug/2002"/>
    <x v="8"/>
    <n v="33475.82"/>
  </r>
  <r>
    <s v="Id260"/>
    <n v="1984"/>
    <s v="Jul"/>
    <n v="22"/>
    <x v="2"/>
    <n v="33527.1"/>
    <s v="tier - 2"/>
    <s v="tier - 3"/>
    <s v="R1011"/>
    <s v="R1011"/>
    <n v="1984"/>
    <s v="22/Jul/1984"/>
    <x v="22"/>
    <n v="33527.1"/>
  </r>
  <r>
    <s v="Id259"/>
    <n v="2003"/>
    <s v="Sep"/>
    <n v="9"/>
    <x v="0"/>
    <n v="33611.71"/>
    <s v="tier - 1"/>
    <s v="tier - 2"/>
    <s v="R1011"/>
    <s v="R1011"/>
    <n v="2003"/>
    <s v="9/Sep/2003"/>
    <x v="5"/>
    <n v="33611.71"/>
  </r>
  <r>
    <s v="Id258"/>
    <n v="1993"/>
    <s v="Nov"/>
    <n v="28"/>
    <x v="0"/>
    <n v="33707.550000000003"/>
    <s v="tier - 2"/>
    <s v="tier - 2"/>
    <s v="R1011"/>
    <s v="R1011"/>
    <n v="1993"/>
    <s v="28/Nov/1993"/>
    <x v="11"/>
    <n v="33707.550000000003"/>
  </r>
  <r>
    <s v="Id257"/>
    <n v="2004"/>
    <s v="Nov"/>
    <n v="1"/>
    <x v="0"/>
    <n v="33732.69"/>
    <s v="tier - 1"/>
    <s v="tier - 1"/>
    <s v="R1017"/>
    <s v="R1017"/>
    <n v="2004"/>
    <s v="1/Nov/2004"/>
    <x v="10"/>
    <n v="33732.69"/>
  </r>
  <r>
    <s v="Id256"/>
    <n v="2003"/>
    <s v="Sep"/>
    <n v="12"/>
    <x v="0"/>
    <n v="33750.29"/>
    <s v="tier - 1"/>
    <s v="tier - 3"/>
    <s v="R1012"/>
    <s v="R1012"/>
    <n v="2003"/>
    <s v="12/Sep/2003"/>
    <x v="5"/>
    <n v="33750.29"/>
  </r>
  <r>
    <s v="Id255"/>
    <n v="1962"/>
    <s v="Dec"/>
    <n v="11"/>
    <x v="0"/>
    <n v="33753.32"/>
    <s v="tier - 1"/>
    <s v="tier - 3"/>
    <s v="R1011"/>
    <s v="R1011"/>
    <n v="1962"/>
    <s v="11/Dec/1962"/>
    <x v="42"/>
    <n v="33753.32"/>
  </r>
  <r>
    <s v="Id254"/>
    <n v="2000"/>
    <s v="Oct"/>
    <n v="26"/>
    <x v="0"/>
    <n v="33829.39"/>
    <s v="tier - 2"/>
    <s v="tier - 3"/>
    <s v="R1011"/>
    <s v="R1011"/>
    <n v="2000"/>
    <s v="26/Oct/2000"/>
    <x v="7"/>
    <n v="33829.39"/>
  </r>
  <r>
    <s v="Id253"/>
    <n v="1997"/>
    <s v="Aug"/>
    <n v="9"/>
    <x v="0"/>
    <n v="33900.65"/>
    <s v="tier - 2"/>
    <s v="tier - 3"/>
    <s v="R1011"/>
    <s v="R1011"/>
    <n v="1997"/>
    <s v="9/Aug/1997"/>
    <x v="6"/>
    <n v="33900.65"/>
  </r>
  <r>
    <s v="Id252"/>
    <n v="2000"/>
    <s v="Dec"/>
    <n v="27"/>
    <x v="0"/>
    <n v="33907.550000000003"/>
    <s v="tier - 2"/>
    <s v="tier - 2"/>
    <s v="R1012"/>
    <s v="R1012"/>
    <n v="2000"/>
    <s v="27/Dec/2000"/>
    <x v="3"/>
    <n v="33907.550000000003"/>
  </r>
  <r>
    <s v="Id251"/>
    <n v="1994"/>
    <s v="Sep"/>
    <n v="25"/>
    <x v="0"/>
    <n v="33975.47"/>
    <s v="tier - 2"/>
    <s v="tier - 2"/>
    <s v="R1011"/>
    <s v="R1011"/>
    <n v="1994"/>
    <s v="25/Sep/1994"/>
    <x v="11"/>
    <n v="33975.47"/>
  </r>
  <r>
    <s v="Id250"/>
    <n v="1972"/>
    <s v="Jul"/>
    <n v="26"/>
    <x v="0"/>
    <n v="34053.360000000001"/>
    <s v="tier - 2"/>
    <s v="tier - 2"/>
    <s v="R1011"/>
    <s v="R1011"/>
    <n v="1972"/>
    <s v="26/Jul/1972"/>
    <x v="32"/>
    <n v="34053.360000000001"/>
  </r>
  <r>
    <s v="Id249"/>
    <n v="2002"/>
    <s v="Dec"/>
    <n v="26"/>
    <x v="0"/>
    <n v="34084.68"/>
    <s v="tier - 2"/>
    <s v="tier - 3"/>
    <s v="R1011"/>
    <s v="R1011"/>
    <n v="2002"/>
    <s v="26/Dec/2002"/>
    <x v="5"/>
    <n v="34084.68"/>
  </r>
  <r>
    <s v="Id248"/>
    <n v="1999"/>
    <s v="Nov"/>
    <n v="6"/>
    <x v="0"/>
    <n v="34166.269999999997"/>
    <s v="tier - 2"/>
    <s v="tier - 3"/>
    <s v="R1011"/>
    <s v="R1011"/>
    <n v="1999"/>
    <s v="6/Nov/1999"/>
    <x v="12"/>
    <n v="34166.269999999997"/>
  </r>
  <r>
    <s v="Id247"/>
    <n v="1971"/>
    <s v="Aug"/>
    <n v="25"/>
    <x v="0"/>
    <n v="34205.07"/>
    <s v="tier - 2"/>
    <s v="tier - 2"/>
    <s v="R1011"/>
    <s v="R1011"/>
    <n v="1971"/>
    <s v="25/Aug/1971"/>
    <x v="33"/>
    <n v="34205.07"/>
  </r>
  <r>
    <s v="Id246"/>
    <n v="1975"/>
    <s v="Jul"/>
    <n v="21"/>
    <x v="1"/>
    <n v="34210.33"/>
    <s v="tier - 2"/>
    <s v="tier - 1"/>
    <s v="R1012"/>
    <s v="R1012"/>
    <n v="1975"/>
    <s v="21/Jul/1975"/>
    <x v="31"/>
    <n v="34210.33"/>
  </r>
  <r>
    <s v="Id245"/>
    <n v="1962"/>
    <s v="Jul"/>
    <n v="5"/>
    <x v="0"/>
    <n v="34218.019999999997"/>
    <s v="tier - 1"/>
    <s v="tier - 1"/>
    <s v="R1011"/>
    <s v="R1011"/>
    <n v="1962"/>
    <s v="5/Jul/1962"/>
    <x v="41"/>
    <n v="34218.019999999997"/>
  </r>
  <r>
    <s v="Id244"/>
    <n v="1998"/>
    <s v="Jun"/>
    <n v="11"/>
    <x v="0"/>
    <n v="34254.050000000003"/>
    <s v="tier - 1"/>
    <s v="tier - 3"/>
    <s v="R1019"/>
    <s v="R1019"/>
    <n v="1998"/>
    <s v="11/Jun/1998"/>
    <x v="2"/>
    <n v="34254.050000000003"/>
  </r>
  <r>
    <s v="Id243"/>
    <n v="1995"/>
    <s v="Oct"/>
    <n v="30"/>
    <x v="0"/>
    <n v="34289.43"/>
    <s v="tier - 1"/>
    <s v="tier - 1"/>
    <s v="R1011"/>
    <s v="R1011"/>
    <n v="1995"/>
    <s v="30/Oct/1995"/>
    <x v="4"/>
    <n v="34289.43"/>
  </r>
  <r>
    <s v="Id242"/>
    <n v="1986"/>
    <s v="Oct"/>
    <n v="11"/>
    <x v="2"/>
    <n v="34293.120000000003"/>
    <s v="tier - 1"/>
    <s v="tier - 2"/>
    <s v="R1011"/>
    <s v="R1011"/>
    <n v="1986"/>
    <s v="11/Oct/1986"/>
    <x v="19"/>
    <n v="34293.120000000003"/>
  </r>
  <r>
    <s v="id3444"/>
    <n v="2004"/>
    <s v="Nov"/>
    <n v="1"/>
    <x v="3"/>
    <n v="34303.17"/>
    <s v="tier - 1"/>
    <s v="tier - 3"/>
    <s v="R1013"/>
    <s v="R1013"/>
    <n v="2004"/>
    <s v="1/Nov/2004"/>
    <x v="10"/>
    <n v="34303.17"/>
  </r>
  <r>
    <s v="Id241"/>
    <n v="1983"/>
    <s v="Oct"/>
    <n v="2"/>
    <x v="2"/>
    <n v="34307.22"/>
    <s v="tier - 2"/>
    <s v="tier - 2"/>
    <s v="R1012"/>
    <s v="R1012"/>
    <n v="1983"/>
    <s v="2/Oct/1983"/>
    <x v="24"/>
    <n v="34307.22"/>
  </r>
  <r>
    <s v="Id240"/>
    <n v="1984"/>
    <s v="Oct"/>
    <n v="1"/>
    <x v="2"/>
    <n v="34402.22"/>
    <s v="tier - 2"/>
    <s v="tier - 3"/>
    <s v="R1011"/>
    <s v="R1011"/>
    <n v="1984"/>
    <s v="1/Oct/1984"/>
    <x v="22"/>
    <n v="34402.22"/>
  </r>
  <r>
    <s v="Id239"/>
    <n v="2003"/>
    <s v="Oct"/>
    <n v="5"/>
    <x v="0"/>
    <n v="34439.86"/>
    <s v="tier - 2"/>
    <s v="tier - 1"/>
    <s v="R1013"/>
    <s v="R1013"/>
    <n v="2003"/>
    <s v="5/Oct/2003"/>
    <x v="5"/>
    <n v="34439.86"/>
  </r>
  <r>
    <s v="Id238"/>
    <n v="1990"/>
    <s v="Sep"/>
    <n v="24"/>
    <x v="2"/>
    <n v="34456.269999999997"/>
    <s v="tier - 1"/>
    <s v="tier - 2"/>
    <s v="R1011"/>
    <s v="R1011"/>
    <n v="1990"/>
    <s v="24/Sep/1990"/>
    <x v="16"/>
    <n v="34456.269999999997"/>
  </r>
  <r>
    <s v="Id237"/>
    <n v="1998"/>
    <s v="Jun"/>
    <n v="24"/>
    <x v="0"/>
    <n v="34472.839999999997"/>
    <s v="tier - 1"/>
    <s v="tier - 3"/>
    <s v="R1011"/>
    <s v="R1011"/>
    <n v="1998"/>
    <s v="24/Jun/1998"/>
    <x v="2"/>
    <n v="34472.839999999997"/>
  </r>
  <r>
    <s v="Id236"/>
    <n v="1976"/>
    <s v="Nov"/>
    <n v="25"/>
    <x v="3"/>
    <n v="34543.39"/>
    <s v="tier - 2"/>
    <s v="tier - 3"/>
    <s v="R1011"/>
    <s v="R1011"/>
    <n v="1976"/>
    <s v="25/Nov/1976"/>
    <x v="30"/>
    <n v="34543.39"/>
  </r>
  <r>
    <s v="Id235"/>
    <n v="2004"/>
    <s v="Oct"/>
    <n v="9"/>
    <x v="0"/>
    <n v="34617.839999999997"/>
    <s v="tier - 1"/>
    <s v="tier - 3"/>
    <s v="R1016"/>
    <s v="R1016"/>
    <n v="2004"/>
    <s v="9/Oct/2004"/>
    <x v="10"/>
    <n v="34617.839999999997"/>
  </r>
  <r>
    <s v="Id234"/>
    <n v="1994"/>
    <s v="Jul"/>
    <n v="7"/>
    <x v="0"/>
    <n v="34672.15"/>
    <s v="tier - 1"/>
    <s v="tier - 3"/>
    <s v="R1013"/>
    <s v="R1013"/>
    <n v="1994"/>
    <s v="7/Jul/1994"/>
    <x v="11"/>
    <n v="34672.15"/>
  </r>
  <r>
    <s v="Id233"/>
    <n v="2003"/>
    <s v="Jul"/>
    <n v="3"/>
    <x v="0"/>
    <n v="34779.620000000003"/>
    <s v="tier - 1"/>
    <s v="tier - 2"/>
    <s v="R1011"/>
    <s v="R1011"/>
    <n v="2003"/>
    <s v="3/Jul/2003"/>
    <x v="5"/>
    <n v="34779.620000000003"/>
  </r>
  <r>
    <s v="Id232"/>
    <n v="1995"/>
    <s v="Dec"/>
    <n v="27"/>
    <x v="1"/>
    <n v="34806.47"/>
    <s v="tier - 1"/>
    <s v="tier - 2"/>
    <s v="R1013"/>
    <s v="R1013"/>
    <n v="1995"/>
    <s v="27/Dec/1995"/>
    <x v="9"/>
    <n v="34806.47"/>
  </r>
  <r>
    <s v="Id231"/>
    <n v="2003"/>
    <s v="Sep"/>
    <n v="17"/>
    <x v="0"/>
    <n v="34828.65"/>
    <s v="tier - 1"/>
    <s v="tier - 3"/>
    <s v="R1011"/>
    <s v="R1011"/>
    <n v="2003"/>
    <s v="17/Sep/2003"/>
    <x v="5"/>
    <n v="34828.65"/>
  </r>
  <r>
    <s v="Id230"/>
    <n v="1995"/>
    <s v="Oct"/>
    <n v="17"/>
    <x v="0"/>
    <n v="34838.870000000003"/>
    <s v="tier - 2"/>
    <s v="tier - 3"/>
    <s v="R1011"/>
    <s v="R1011"/>
    <n v="1995"/>
    <s v="17/Oct/1995"/>
    <x v="4"/>
    <n v="34838.870000000003"/>
  </r>
  <r>
    <s v="Id229"/>
    <n v="1983"/>
    <s v="Jul"/>
    <n v="29"/>
    <x v="2"/>
    <n v="34940.61"/>
    <s v="tier - 2"/>
    <s v="tier - 3"/>
    <s v="R1011"/>
    <s v="R1011"/>
    <n v="1983"/>
    <s v="29/Jul/1983"/>
    <x v="24"/>
    <n v="34940.61"/>
  </r>
  <r>
    <s v="Id228"/>
    <n v="1967"/>
    <s v="Oct"/>
    <n v="7"/>
    <x v="0"/>
    <n v="34975.68"/>
    <s v="tier - 2"/>
    <s v="tier - 2"/>
    <s v="R1011"/>
    <s v="R1011"/>
    <n v="1967"/>
    <s v="7/Oct/1967"/>
    <x v="38"/>
    <n v="34975.68"/>
  </r>
  <r>
    <s v="Id227"/>
    <n v="1998"/>
    <s v="Aug"/>
    <n v="22"/>
    <x v="0"/>
    <n v="34976.42"/>
    <s v="tier - 2"/>
    <s v="tier - 1"/>
    <s v="R1011"/>
    <s v="R1011"/>
    <n v="1998"/>
    <s v="22/Aug/1998"/>
    <x v="2"/>
    <n v="34976.42"/>
  </r>
  <r>
    <s v="Id226"/>
    <n v="1997"/>
    <s v="Aug"/>
    <n v="22"/>
    <x v="0"/>
    <n v="34979.86"/>
    <s v="tier - 2"/>
    <s v="tier - 2"/>
    <s v="R1011"/>
    <s v="R1011"/>
    <n v="1997"/>
    <s v="22/Aug/1997"/>
    <x v="6"/>
    <n v="34979.86"/>
  </r>
  <r>
    <s v="Id225"/>
    <n v="1982"/>
    <s v="Jul"/>
    <n v="5"/>
    <x v="2"/>
    <n v="35000.730000000003"/>
    <s v="tier - 2"/>
    <s v="tier - 3"/>
    <s v="R1011"/>
    <s v="R1011"/>
    <n v="1982"/>
    <s v="5/Jul/1982"/>
    <x v="23"/>
    <n v="35000.730000000003"/>
  </r>
  <r>
    <s v="Id224"/>
    <n v="1975"/>
    <s v="Aug"/>
    <n v="29"/>
    <x v="1"/>
    <n v="35050.620000000003"/>
    <s v="tier - 2"/>
    <s v="tier - 1"/>
    <s v="R1011"/>
    <s v="R1011"/>
    <n v="1975"/>
    <s v="29/Aug/1975"/>
    <x v="31"/>
    <n v="35050.620000000003"/>
  </r>
  <r>
    <s v="Id223"/>
    <n v="1977"/>
    <s v="Jun"/>
    <n v="29"/>
    <x v="0"/>
    <n v="35069.370000000003"/>
    <s v="tier - 1"/>
    <s v="tier - 1"/>
    <s v="R1017"/>
    <s v="R1017"/>
    <n v="1977"/>
    <s v="29/Jun/1977"/>
    <x v="30"/>
    <n v="35069.370000000003"/>
  </r>
  <r>
    <s v="Id222"/>
    <n v="1998"/>
    <s v="Dec"/>
    <n v="22"/>
    <x v="0"/>
    <n v="35147.53"/>
    <s v="tier - 1"/>
    <s v="tier - 1"/>
    <s v="R1016"/>
    <s v="R1016"/>
    <n v="1998"/>
    <s v="22/Dec/1998"/>
    <x v="12"/>
    <n v="35147.53"/>
  </r>
  <r>
    <s v="Id221"/>
    <n v="1967"/>
    <s v="Dec"/>
    <n v="30"/>
    <x v="1"/>
    <n v="35160.129999999997"/>
    <s v="tier - 2"/>
    <s v="tier - 2"/>
    <s v="R1011"/>
    <s v="R1011"/>
    <n v="1967"/>
    <s v="30/Dec/1967"/>
    <x v="37"/>
    <n v="35160.129999999997"/>
  </r>
  <r>
    <s v="Id220"/>
    <n v="1997"/>
    <s v="Jul"/>
    <n v="9"/>
    <x v="0"/>
    <n v="35302.089999999997"/>
    <s v="tier - 1"/>
    <s v="tier - 2"/>
    <s v="R1011"/>
    <s v="R1011"/>
    <n v="1997"/>
    <s v="9/Jul/1997"/>
    <x v="6"/>
    <n v="35302.089999999997"/>
  </r>
  <r>
    <s v="Id219"/>
    <n v="1988"/>
    <s v="Sep"/>
    <n v="19"/>
    <x v="2"/>
    <n v="35315.96"/>
    <s v="tier - 2"/>
    <s v="tier - 1"/>
    <s v="R1011"/>
    <s v="R1011"/>
    <n v="1988"/>
    <s v="19/Sep/1988"/>
    <x v="17"/>
    <n v="35315.96"/>
  </r>
  <r>
    <s v="Id218"/>
    <n v="1971"/>
    <s v="Sep"/>
    <n v="22"/>
    <x v="0"/>
    <n v="35345.730000000003"/>
    <s v="tier - 2"/>
    <s v="tier - 3"/>
    <s v="R1011"/>
    <s v="R1011"/>
    <n v="1971"/>
    <s v="22/Sep/1971"/>
    <x v="33"/>
    <n v="35345.730000000003"/>
  </r>
  <r>
    <s v="Id217"/>
    <n v="1988"/>
    <s v="Nov"/>
    <n v="20"/>
    <x v="0"/>
    <n v="35491.64"/>
    <s v="tier - 1"/>
    <s v="tier - 2"/>
    <s v="R1011"/>
    <s v="R1011"/>
    <n v="1988"/>
    <s v="20/Nov/1988"/>
    <x v="17"/>
    <n v="35491.64"/>
  </r>
  <r>
    <s v="Id216"/>
    <n v="1973"/>
    <s v="Dec"/>
    <n v="16"/>
    <x v="0"/>
    <n v="35517.19"/>
    <s v="tier - 2"/>
    <s v="tier - 2"/>
    <s v="R1011"/>
    <s v="R1011"/>
    <n v="1973"/>
    <s v="16/Dec/1973"/>
    <x v="28"/>
    <n v="35517.19"/>
  </r>
  <r>
    <s v="Id215"/>
    <n v="1992"/>
    <s v="Sep"/>
    <n v="13"/>
    <x v="0"/>
    <n v="35547.47"/>
    <s v="tier - 2"/>
    <s v="tier - 3"/>
    <s v="R1011"/>
    <s v="R1011"/>
    <n v="1992"/>
    <s v="13/Sep/1992"/>
    <x v="0"/>
    <n v="35547.47"/>
  </r>
  <r>
    <s v="Id214"/>
    <n v="1973"/>
    <s v="Oct"/>
    <n v="27"/>
    <x v="0"/>
    <n v="35547.72"/>
    <s v="tier - 1"/>
    <s v="tier - 1"/>
    <s v="R1011"/>
    <s v="R1011"/>
    <n v="1973"/>
    <s v="27/Oct/1973"/>
    <x v="29"/>
    <n v="35547.72"/>
  </r>
  <r>
    <s v="Id213"/>
    <n v="1964"/>
    <s v="Aug"/>
    <n v="29"/>
    <x v="0"/>
    <n v="35573.26"/>
    <s v="tier - 2"/>
    <s v="tier - 1"/>
    <s v="R1011"/>
    <s v="R1011"/>
    <n v="1964"/>
    <s v="29/Aug/1964"/>
    <x v="43"/>
    <n v="35573.26"/>
  </r>
  <r>
    <s v="Id212"/>
    <n v="1971"/>
    <s v="Aug"/>
    <n v="10"/>
    <x v="0"/>
    <n v="35583.17"/>
    <s v="tier - 1"/>
    <s v="tier - 3"/>
    <s v="R1011"/>
    <s v="R1011"/>
    <n v="1971"/>
    <s v="10/Aug/1971"/>
    <x v="33"/>
    <n v="35583.17"/>
  </r>
  <r>
    <s v="NULL"/>
    <n v="2000"/>
    <s v="Oct"/>
    <n v="13"/>
    <x v="0"/>
    <n v="35585.58"/>
    <s v="tier - 1"/>
    <s v="tier - 2"/>
    <s v="R1011"/>
    <s v="R1011"/>
    <n v="2000"/>
    <s v="13/Oct/2000"/>
    <x v="7"/>
    <n v="35585.58"/>
  </r>
  <r>
    <s v="Id211"/>
    <n v="2000"/>
    <s v="Nov"/>
    <n v="19"/>
    <x v="0"/>
    <n v="35585.58"/>
    <s v="tier - 2"/>
    <s v="tier - 3"/>
    <s v="R1011"/>
    <s v="R1011"/>
    <n v="2000"/>
    <s v="19/Nov/2000"/>
    <x v="7"/>
    <n v="35585.58"/>
  </r>
  <r>
    <s v="Id210"/>
    <n v="2000"/>
    <s v="Dec"/>
    <n v="17"/>
    <x v="2"/>
    <n v="35595.589999999997"/>
    <s v="tier - 2"/>
    <s v="tier - 3"/>
    <s v="R1013"/>
    <s v="R1013"/>
    <n v="2000"/>
    <s v="17/Dec/2000"/>
    <x v="3"/>
    <n v="35595.589999999997"/>
  </r>
  <r>
    <s v="Id209"/>
    <n v="1978"/>
    <s v="Dec"/>
    <n v="19"/>
    <x v="3"/>
    <n v="35701.9"/>
    <s v="tier - 2"/>
    <s v="tier - 1"/>
    <s v="R1011"/>
    <s v="R1011"/>
    <n v="1978"/>
    <s v="19/Dec/1978"/>
    <x v="26"/>
    <n v="35701.9"/>
  </r>
  <r>
    <s v="Id208"/>
    <n v="1974"/>
    <s v="Jul"/>
    <n v="15"/>
    <x v="0"/>
    <n v="35711.39"/>
    <s v="tier - 2"/>
    <s v="tier - 3"/>
    <s v="R1012"/>
    <s v="R1012"/>
    <n v="1974"/>
    <s v="15/Jul/1974"/>
    <x v="28"/>
    <n v="35711.39"/>
  </r>
  <r>
    <s v="Id207"/>
    <n v="1976"/>
    <s v="Oct"/>
    <n v="4"/>
    <x v="3"/>
    <n v="35733.96"/>
    <s v="tier - 2"/>
    <s v="tier - 2"/>
    <s v="R1011"/>
    <s v="R1011"/>
    <n v="1976"/>
    <s v="4/Oct/1976"/>
    <x v="36"/>
    <n v="35733.96"/>
  </r>
  <r>
    <s v="Id206"/>
    <n v="1992"/>
    <s v="Jun"/>
    <n v="18"/>
    <x v="0"/>
    <n v="35883.269999999997"/>
    <s v="tier - 2"/>
    <s v="tier - 1"/>
    <s v="R1011"/>
    <s v="R1011"/>
    <n v="1992"/>
    <s v="18/Jun/1992"/>
    <x v="0"/>
    <n v="35883.269999999997"/>
  </r>
  <r>
    <s v="Id205"/>
    <n v="1981"/>
    <s v="Nov"/>
    <n v="22"/>
    <x v="1"/>
    <n v="35952.65"/>
    <s v="tier - 1"/>
    <s v="tier - 3"/>
    <s v="R1011"/>
    <s v="R1011"/>
    <n v="1981"/>
    <s v="22/Nov/1981"/>
    <x v="23"/>
    <n v="35952.65"/>
  </r>
  <r>
    <s v="Id204"/>
    <n v="1999"/>
    <s v="Sep"/>
    <n v="4"/>
    <x v="3"/>
    <n v="36021.01"/>
    <s v="tier - 2"/>
    <s v="tier - 3"/>
    <s v="R1013"/>
    <s v="R1013"/>
    <n v="1999"/>
    <s v="4/Sep/1999"/>
    <x v="12"/>
    <n v="36021.01"/>
  </r>
  <r>
    <s v="Id203"/>
    <n v="1963"/>
    <s v="Jul"/>
    <n v="22"/>
    <x v="0"/>
    <n v="36074.339999999997"/>
    <s v="tier - 2"/>
    <s v="tier - 1"/>
    <s v="R1011"/>
    <s v="R1011"/>
    <n v="1963"/>
    <s v="22/Jul/1963"/>
    <x v="42"/>
    <n v="36074.339999999997"/>
  </r>
  <r>
    <s v="Id202"/>
    <n v="1996"/>
    <s v="Aug"/>
    <n v="20"/>
    <x v="3"/>
    <n v="36085.22"/>
    <s v="tier - 1"/>
    <s v="tier - 1"/>
    <s v="R1011"/>
    <s v="R1011"/>
    <n v="1996"/>
    <s v="20/Aug/1996"/>
    <x v="9"/>
    <n v="36085.22"/>
  </r>
  <r>
    <s v="Id201"/>
    <n v="1979"/>
    <s v="Nov"/>
    <n v="4"/>
    <x v="3"/>
    <n v="36090.49"/>
    <s v="tier - 2"/>
    <s v="tier - 2"/>
    <s v="R1011"/>
    <s v="R1011"/>
    <n v="1979"/>
    <s v="4/Nov/1979"/>
    <x v="26"/>
    <n v="36090.49"/>
  </r>
  <r>
    <s v="Id200"/>
    <n v="1997"/>
    <s v="Jun"/>
    <n v="12"/>
    <x v="3"/>
    <n v="36124.57"/>
    <s v="tier - 1"/>
    <s v="tier - 3"/>
    <s v="R1013"/>
    <s v="R1013"/>
    <n v="1997"/>
    <s v="12/Jun/1997"/>
    <x v="6"/>
    <n v="36124.57"/>
  </r>
  <r>
    <s v="Id199"/>
    <n v="2004"/>
    <s v="Aug"/>
    <n v="30"/>
    <x v="0"/>
    <n v="36149.480000000003"/>
    <s v="tier - 2"/>
    <s v="tier - 2"/>
    <s v="R1013"/>
    <s v="R1013"/>
    <n v="2004"/>
    <s v="30/Aug/2004"/>
    <x v="10"/>
    <n v="36149.480000000003"/>
  </r>
  <r>
    <s v="Id198"/>
    <n v="1974"/>
    <s v="Dec"/>
    <n v="6"/>
    <x v="0"/>
    <n v="36182.870000000003"/>
    <s v="tier - 2"/>
    <s v="tier - 3"/>
    <s v="R1012"/>
    <s v="R1012"/>
    <n v="1974"/>
    <s v="6/Dec/1974"/>
    <x v="31"/>
    <n v="36182.870000000003"/>
  </r>
  <r>
    <s v="Id197"/>
    <n v="1999"/>
    <s v="Oct"/>
    <n v="1"/>
    <x v="2"/>
    <n v="36189.1"/>
    <s v="tier - 1"/>
    <s v="tier - 3"/>
    <s v="R1016"/>
    <s v="R1016"/>
    <n v="1999"/>
    <s v="1/Oct/1999"/>
    <x v="12"/>
    <n v="36189.1"/>
  </r>
  <r>
    <s v="Id196"/>
    <n v="1993"/>
    <s v="Dec"/>
    <n v="28"/>
    <x v="0"/>
    <n v="36197.699999999997"/>
    <s v="tier - 1"/>
    <s v="tier - 3"/>
    <s v="R1011"/>
    <s v="R1011"/>
    <n v="1993"/>
    <s v="28/Dec/1993"/>
    <x v="11"/>
    <n v="36197.699999999997"/>
  </r>
  <r>
    <s v="Id195"/>
    <n v="2003"/>
    <s v="Sep"/>
    <n v="5"/>
    <x v="0"/>
    <n v="36219.410000000003"/>
    <s v="tier - 1"/>
    <s v="tier - 1"/>
    <s v="R1012"/>
    <s v="R1012"/>
    <n v="2003"/>
    <s v="5/Sep/2003"/>
    <x v="5"/>
    <n v="36219.410000000003"/>
  </r>
  <r>
    <s v="Id194"/>
    <n v="2004"/>
    <s v="Dec"/>
    <n v="25"/>
    <x v="0"/>
    <n v="36307.800000000003"/>
    <s v="tier - 1"/>
    <s v="tier - 2"/>
    <s v="R1013"/>
    <s v="R1013"/>
    <n v="2004"/>
    <s v="25/Dec/2004"/>
    <x v="13"/>
    <n v="36307.800000000003"/>
  </r>
  <r>
    <s v="Id193"/>
    <n v="1992"/>
    <s v="Jun"/>
    <n v="16"/>
    <x v="0"/>
    <n v="36314.050000000003"/>
    <s v="tier - 2"/>
    <s v="tier - 2"/>
    <s v="R1011"/>
    <s v="R1011"/>
    <n v="1992"/>
    <s v="16/Jun/1992"/>
    <x v="0"/>
    <n v="36314.050000000003"/>
  </r>
  <r>
    <s v="Id192"/>
    <n v="1967"/>
    <s v="Oct"/>
    <n v="18"/>
    <x v="0"/>
    <n v="36332.449999999997"/>
    <s v="tier - 1"/>
    <s v="tier - 3"/>
    <s v="R1011"/>
    <s v="R1011"/>
    <n v="1967"/>
    <s v="18/Oct/1967"/>
    <x v="38"/>
    <n v="36332.449999999997"/>
  </r>
  <r>
    <s v="Id191"/>
    <n v="1975"/>
    <s v="Jun"/>
    <n v="5"/>
    <x v="1"/>
    <n v="36350.71"/>
    <s v="tier - 1"/>
    <s v="tier - 2"/>
    <s v="R1011"/>
    <s v="R1011"/>
    <n v="1975"/>
    <s v="5/Jun/1975"/>
    <x v="31"/>
    <n v="36350.71"/>
  </r>
  <r>
    <s v="Id190"/>
    <n v="2003"/>
    <s v="Dec"/>
    <n v="9"/>
    <x v="3"/>
    <n v="36397.58"/>
    <s v="tier - 2"/>
    <s v="tier - 3"/>
    <s v="R1011"/>
    <s v="R1011"/>
    <n v="2003"/>
    <s v="9/Dec/2003"/>
    <x v="10"/>
    <n v="36397.58"/>
  </r>
  <r>
    <s v="Id189"/>
    <n v="1962"/>
    <s v="Nov"/>
    <n v="19"/>
    <x v="0"/>
    <n v="36445.550000000003"/>
    <s v="tier - 2"/>
    <s v="tier - 2"/>
    <s v="R1011"/>
    <s v="R1011"/>
    <n v="1962"/>
    <s v="19/Nov/1962"/>
    <x v="41"/>
    <n v="36445.550000000003"/>
  </r>
  <r>
    <s v="Id188"/>
    <n v="1973"/>
    <s v="Aug"/>
    <n v="9"/>
    <x v="0"/>
    <n v="36541.550000000003"/>
    <s v="tier - 2"/>
    <s v="tier - 3"/>
    <s v="R1011"/>
    <s v="R1011"/>
    <n v="1973"/>
    <s v="9/Aug/1973"/>
    <x v="29"/>
    <n v="36541.550000000003"/>
  </r>
  <r>
    <s v="Id187"/>
    <n v="1992"/>
    <s v="Oct"/>
    <n v="9"/>
    <x v="0"/>
    <n v="36572.800000000003"/>
    <s v="tier - 1"/>
    <s v="tier - 2"/>
    <s v="R1011"/>
    <s v="R1011"/>
    <n v="1992"/>
    <s v="9/Oct/1992"/>
    <x v="0"/>
    <n v="36572.800000000003"/>
  </r>
  <r>
    <s v="Id186"/>
    <n v="1961"/>
    <s v="Jul"/>
    <n v="29"/>
    <x v="4"/>
    <n v="36580.28"/>
    <s v="tier - 2"/>
    <s v="tier - 2"/>
    <s v="R1013"/>
    <s v="R1013"/>
    <n v="1961"/>
    <s v="29/Jul/1961"/>
    <x v="44"/>
    <n v="36580.28"/>
  </r>
  <r>
    <s v="Id185"/>
    <n v="1970"/>
    <s v="Jul"/>
    <n v="14"/>
    <x v="0"/>
    <n v="36786.370000000003"/>
    <s v="tier - 1"/>
    <s v="tier - 1"/>
    <s v="R1011"/>
    <s v="R1011"/>
    <n v="1970"/>
    <s v="14/Jul/1970"/>
    <x v="34"/>
    <n v="36786.370000000003"/>
  </r>
  <r>
    <s v="Id184"/>
    <n v="1965"/>
    <s v="Dec"/>
    <n v="28"/>
    <x v="0"/>
    <n v="36795.29"/>
    <s v="tier - 2"/>
    <s v="tier - 1"/>
    <s v="R1011"/>
    <s v="R1011"/>
    <n v="1965"/>
    <s v="28/Dec/1965"/>
    <x v="40"/>
    <n v="36795.29"/>
  </r>
  <r>
    <s v="NULL"/>
    <n v="1992"/>
    <s v="Oct"/>
    <n v="6"/>
    <x v="0"/>
    <n v="36837.47"/>
    <s v="tier - 1"/>
    <s v="tier - 2"/>
    <s v="R1011"/>
    <s v="R1011"/>
    <n v="1992"/>
    <s v="6/Oct/1992"/>
    <x v="0"/>
    <n v="36837.47"/>
  </r>
  <r>
    <s v="Id183"/>
    <n v="1992"/>
    <s v="Jul"/>
    <n v="4"/>
    <x v="0"/>
    <n v="36837.47"/>
    <s v="tier - 2"/>
    <s v="tier - 3"/>
    <s v="R1011"/>
    <s v="R1011"/>
    <n v="1992"/>
    <s v="4/Jul/1992"/>
    <x v="0"/>
    <n v="36837.47"/>
  </r>
  <r>
    <s v="Id182"/>
    <n v="1972"/>
    <s v="Dec"/>
    <n v="5"/>
    <x v="0"/>
    <n v="36889.99"/>
    <s v="tier - 1"/>
    <s v="tier - 3"/>
    <s v="R1011"/>
    <s v="R1011"/>
    <n v="1972"/>
    <s v="5/Dec/1972"/>
    <x v="29"/>
    <n v="36889.99"/>
  </r>
  <r>
    <s v="Id181"/>
    <n v="2003"/>
    <s v="Jun"/>
    <n v="21"/>
    <x v="0"/>
    <n v="36898.730000000003"/>
    <s v="tier - 2"/>
    <s v="tier - 1"/>
    <s v="R1012"/>
    <s v="R1012"/>
    <n v="2003"/>
    <s v="21/Jun/2003"/>
    <x v="5"/>
    <n v="36898.730000000003"/>
  </r>
  <r>
    <s v="Id180"/>
    <n v="1963"/>
    <s v="Jul"/>
    <n v="24"/>
    <x v="3"/>
    <n v="36910.61"/>
    <s v="tier - 2"/>
    <s v="tier - 2"/>
    <s v="R1011"/>
    <s v="R1011"/>
    <n v="1963"/>
    <s v="24/Jul/1963"/>
    <x v="42"/>
    <n v="36910.61"/>
  </r>
  <r>
    <s v="Id179"/>
    <n v="1991"/>
    <s v="Jun"/>
    <n v="10"/>
    <x v="2"/>
    <n v="36911.99"/>
    <s v="tier - 2"/>
    <s v="tier - 2"/>
    <s v="R1011"/>
    <s v="R1011"/>
    <n v="1991"/>
    <s v="10/Jun/1991"/>
    <x v="15"/>
    <n v="36911.99"/>
  </r>
  <r>
    <s v="Id178"/>
    <n v="1968"/>
    <s v="Oct"/>
    <n v="22"/>
    <x v="0"/>
    <n v="36922.61"/>
    <s v="tier - 2"/>
    <s v="tier - 1"/>
    <s v="R1011"/>
    <s v="R1011"/>
    <n v="1968"/>
    <s v="22/Oct/1968"/>
    <x v="37"/>
    <n v="36922.61"/>
  </r>
  <r>
    <s v="Id177"/>
    <n v="1977"/>
    <s v="Aug"/>
    <n v="13"/>
    <x v="3"/>
    <n v="36935.64"/>
    <s v="tier - 2"/>
    <s v="tier - 1"/>
    <s v="R1011"/>
    <s v="R1011"/>
    <n v="1977"/>
    <s v="13/Aug/1977"/>
    <x v="30"/>
    <n v="36935.64"/>
  </r>
  <r>
    <s v="Id176"/>
    <n v="1992"/>
    <s v="Aug"/>
    <n v="25"/>
    <x v="0"/>
    <n v="36950.26"/>
    <s v="tier - 1"/>
    <s v="tier - 1"/>
    <s v="R1013"/>
    <s v="R1013"/>
    <n v="1992"/>
    <s v="25/Aug/1992"/>
    <x v="0"/>
    <n v="36950.26"/>
  </r>
  <r>
    <s v="Id175"/>
    <n v="1992"/>
    <s v="Sep"/>
    <n v="13"/>
    <x v="0"/>
    <n v="36976.449999999997"/>
    <s v="tier - 2"/>
    <s v="tier - 3"/>
    <s v="R1011"/>
    <s v="R1011"/>
    <n v="1992"/>
    <s v="13/Sep/1992"/>
    <x v="0"/>
    <n v="36976.449999999997"/>
  </r>
  <r>
    <s v="Id174"/>
    <n v="1991"/>
    <s v="Nov"/>
    <n v="1"/>
    <x v="2"/>
    <n v="37040.879999999997"/>
    <s v="tier - 2"/>
    <s v="tier - 2"/>
    <s v="R1011"/>
    <s v="R1011"/>
    <n v="1991"/>
    <s v="1/Nov/1991"/>
    <x v="15"/>
    <n v="37040.879999999997"/>
  </r>
  <r>
    <s v="Id173"/>
    <n v="1988"/>
    <s v="Dec"/>
    <n v="17"/>
    <x v="2"/>
    <n v="37076.370000000003"/>
    <s v="tier - 2"/>
    <s v="tier - 1"/>
    <s v="R1011"/>
    <s v="R1011"/>
    <n v="1988"/>
    <s v="17/Dec/1988"/>
    <x v="14"/>
    <n v="37076.370000000003"/>
  </r>
  <r>
    <s v="Id172"/>
    <n v="1989"/>
    <s v="Jun"/>
    <n v="10"/>
    <x v="0"/>
    <n v="37079.370000000003"/>
    <s v="tier - 2"/>
    <s v="tier - 3"/>
    <s v="R1011"/>
    <s v="R1011"/>
    <n v="1989"/>
    <s v="10/Jun/1989"/>
    <x v="14"/>
    <n v="37079.370000000003"/>
  </r>
  <r>
    <s v="Id171"/>
    <n v="1995"/>
    <s v="Oct"/>
    <n v="30"/>
    <x v="0"/>
    <n v="37133.9"/>
    <s v="tier - 2"/>
    <s v="tier - 2"/>
    <s v="R1013"/>
    <s v="R1013"/>
    <n v="1995"/>
    <s v="30/Oct/1995"/>
    <x v="4"/>
    <n v="37133.9"/>
  </r>
  <r>
    <s v="Id170"/>
    <n v="2000"/>
    <s v="Sep"/>
    <n v="5"/>
    <x v="1"/>
    <n v="37165.160000000003"/>
    <s v="tier - 1"/>
    <s v="tier - 3"/>
    <m/>
    <s v="Null"/>
    <n v="2000"/>
    <s v="5/Sep/2000"/>
    <x v="7"/>
    <n v="37165.160000000003"/>
  </r>
  <r>
    <s v="Id169"/>
    <n v="1990"/>
    <s v="Oct"/>
    <n v="17"/>
    <x v="2"/>
    <n v="37251.22"/>
    <s v="tier - 2"/>
    <s v="tier - 2"/>
    <s v="R1011"/>
    <s v="R1011"/>
    <n v="1990"/>
    <s v="17/Oct/1990"/>
    <x v="16"/>
    <n v="37251.22"/>
  </r>
  <r>
    <s v="Id168"/>
    <n v="1985"/>
    <s v="Nov"/>
    <n v="17"/>
    <x v="0"/>
    <n v="37270.15"/>
    <s v="tier - 2"/>
    <s v="tier - 1"/>
    <s v="R1024"/>
    <s v="R1024"/>
    <n v="1985"/>
    <s v="17/Nov/1985"/>
    <x v="21"/>
    <n v="37270.15"/>
  </r>
  <r>
    <s v="Id167"/>
    <n v="1975"/>
    <s v="Nov"/>
    <n v="9"/>
    <x v="1"/>
    <n v="37272.339999999997"/>
    <s v="tier - 2"/>
    <s v="tier - 3"/>
    <s v="R1011"/>
    <s v="R1011"/>
    <n v="1975"/>
    <s v="9/Nov/1975"/>
    <x v="31"/>
    <n v="37272.339999999997"/>
  </r>
  <r>
    <s v="Id166"/>
    <n v="1969"/>
    <s v="Oct"/>
    <n v="30"/>
    <x v="0"/>
    <n v="37277.269999999997"/>
    <s v="tier - 1"/>
    <s v="tier - 3"/>
    <s v="R1011"/>
    <s v="R1011"/>
    <n v="1969"/>
    <s v="30/Oct/1969"/>
    <x v="35"/>
    <n v="37277.269999999997"/>
  </r>
  <r>
    <s v="Id165"/>
    <n v="1979"/>
    <s v="Aug"/>
    <n v="3"/>
    <x v="3"/>
    <n v="37425.94"/>
    <s v="tier - 2"/>
    <s v="tier - 1"/>
    <s v="R1011"/>
    <s v="R1011"/>
    <n v="1979"/>
    <s v="3/Aug/1979"/>
    <x v="26"/>
    <n v="37425.94"/>
  </r>
  <r>
    <s v="Id164"/>
    <n v="2002"/>
    <s v="Sep"/>
    <n v="27"/>
    <x v="2"/>
    <n v="37465.339999999997"/>
    <s v="tier - 1"/>
    <s v="tier - 2"/>
    <s v="R1012"/>
    <s v="R1012"/>
    <n v="2002"/>
    <s v="27/Sep/2002"/>
    <x v="8"/>
    <n v="37465.339999999997"/>
  </r>
  <r>
    <s v="Id163"/>
    <n v="2000"/>
    <s v="Oct"/>
    <n v="12"/>
    <x v="3"/>
    <n v="37484.449999999997"/>
    <s v="tier - 1"/>
    <s v="tier - 1"/>
    <s v="R1013"/>
    <s v="R1013"/>
    <n v="2000"/>
    <s v="12/Oct/2000"/>
    <x v="7"/>
    <n v="37484.449999999997"/>
  </r>
  <r>
    <s v="Id162"/>
    <n v="1990"/>
    <s v="Nov"/>
    <n v="16"/>
    <x v="1"/>
    <n v="37607.53"/>
    <s v="tier - 1"/>
    <s v="tier - 2"/>
    <s v="R1019"/>
    <s v="R1019"/>
    <n v="1990"/>
    <s v="16/Nov/1990"/>
    <x v="16"/>
    <n v="37607.53"/>
  </r>
  <r>
    <s v="Id161"/>
    <n v="1982"/>
    <s v="Jun"/>
    <n v="20"/>
    <x v="2"/>
    <n v="37650.74"/>
    <s v="tier - 2"/>
    <s v="tier - 2"/>
    <s v="R1012"/>
    <s v="R1012"/>
    <n v="1982"/>
    <s v="20/Jun/1982"/>
    <x v="23"/>
    <n v="37650.74"/>
  </r>
  <r>
    <s v="Id160"/>
    <n v="1970"/>
    <s v="Oct"/>
    <n v="28"/>
    <x v="0"/>
    <n v="37675.06"/>
    <s v="tier - 2"/>
    <s v="tier - 3"/>
    <s v="R1011"/>
    <s v="R1011"/>
    <n v="1970"/>
    <s v="28/Oct/1970"/>
    <x v="34"/>
    <n v="37675.06"/>
  </r>
  <r>
    <s v="Id159"/>
    <n v="1988"/>
    <s v="Oct"/>
    <n v="10"/>
    <x v="1"/>
    <n v="37701.879999999997"/>
    <s v="tier - 2"/>
    <s v="tier - 3"/>
    <s v="R1023"/>
    <s v="R1023"/>
    <n v="1988"/>
    <s v="10/Oct/1988"/>
    <x v="17"/>
    <n v="37701.879999999997"/>
  </r>
  <r>
    <s v="Id158"/>
    <n v="1976"/>
    <s v="Sep"/>
    <n v="18"/>
    <x v="3"/>
    <n v="37735.199999999997"/>
    <s v="tier - 2"/>
    <s v="tier - 2"/>
    <s v="R1011"/>
    <s v="R1011"/>
    <n v="1976"/>
    <s v="18/Sep/1976"/>
    <x v="36"/>
    <n v="37735.199999999997"/>
  </r>
  <r>
    <s v="Id157"/>
    <n v="1986"/>
    <s v="Aug"/>
    <n v="15"/>
    <x v="0"/>
    <n v="37742.58"/>
    <s v="tier - 1"/>
    <s v="tier - 1"/>
    <s v="R1013"/>
    <s v="R1013"/>
    <n v="1986"/>
    <s v="15/Aug/1986"/>
    <x v="19"/>
    <n v="37742.58"/>
  </r>
  <r>
    <s v="Id156"/>
    <n v="1983"/>
    <s v="Jul"/>
    <n v="26"/>
    <x v="2"/>
    <n v="37800.980000000003"/>
    <s v="tier - 2"/>
    <s v="tier - 2"/>
    <s v="R1011"/>
    <s v="R1011"/>
    <n v="1983"/>
    <s v="26/Jul/1983"/>
    <x v="24"/>
    <n v="37800.980000000003"/>
  </r>
  <r>
    <s v="Id155"/>
    <n v="1979"/>
    <s v="Sep"/>
    <n v="9"/>
    <x v="0"/>
    <n v="37829.72"/>
    <s v="tier - 1"/>
    <s v="tier - 2"/>
    <s v="R1011"/>
    <s v="R1011"/>
    <n v="1979"/>
    <s v="9/Sep/1979"/>
    <x v="26"/>
    <n v="37829.72"/>
  </r>
  <r>
    <s v="Id154"/>
    <n v="1998"/>
    <s v="Jul"/>
    <n v="29"/>
    <x v="0"/>
    <n v="38126.25"/>
    <s v="tier - 1"/>
    <s v="tier - 3"/>
    <s v="R1013"/>
    <s v="R1013"/>
    <n v="1998"/>
    <s v="29/Jul/1998"/>
    <x v="2"/>
    <n v="38126.25"/>
  </r>
  <r>
    <s v="Id153"/>
    <n v="1972"/>
    <s v="Nov"/>
    <n v="19"/>
    <x v="0"/>
    <n v="38189.1"/>
    <s v="tier - 2"/>
    <s v="tier - 2"/>
    <s v="R1011"/>
    <s v="R1011"/>
    <n v="1972"/>
    <s v="19/Nov/1972"/>
    <x v="32"/>
    <n v="38189.1"/>
  </r>
  <r>
    <s v="Id152"/>
    <n v="1989"/>
    <s v="Sep"/>
    <n v="8"/>
    <x v="2"/>
    <n v="38237.339999999997"/>
    <s v="tier - 2"/>
    <s v="tier - 3"/>
    <s v="R1011"/>
    <s v="R1011"/>
    <n v="1989"/>
    <s v="8/Sep/1989"/>
    <x v="14"/>
    <n v="38237.339999999997"/>
  </r>
  <r>
    <s v="Id151"/>
    <n v="1964"/>
    <s v="Jun"/>
    <n v="16"/>
    <x v="0"/>
    <n v="38241.74"/>
    <s v="tier - 2"/>
    <s v="tier - 3"/>
    <s v="R1011"/>
    <s v="R1011"/>
    <n v="1964"/>
    <s v="16/Jun/1964"/>
    <x v="43"/>
    <n v="38241.74"/>
  </r>
  <r>
    <s v="Id150"/>
    <n v="1980"/>
    <s v="Aug"/>
    <n v="16"/>
    <x v="1"/>
    <n v="38245.589999999997"/>
    <s v="tier - 1"/>
    <s v="tier - 2"/>
    <s v="R1013"/>
    <s v="R1013"/>
    <n v="1980"/>
    <s v="16/Aug/1980"/>
    <x v="25"/>
    <n v="38245.589999999997"/>
  </r>
  <r>
    <s v="Id149"/>
    <n v="1989"/>
    <s v="Oct"/>
    <n v="30"/>
    <x v="1"/>
    <n v="38282.75"/>
    <s v="tier - 1"/>
    <s v="tier - 2"/>
    <s v="R1013"/>
    <s v="R1013"/>
    <n v="1989"/>
    <s v="30/Oct/1989"/>
    <x v="14"/>
    <n v="38282.75"/>
  </r>
  <r>
    <s v="Id148"/>
    <n v="1980"/>
    <s v="Jun"/>
    <n v="12"/>
    <x v="3"/>
    <n v="38313.129999999997"/>
    <s v="tier - 1"/>
    <s v="tier - 3"/>
    <s v="R1011"/>
    <s v="R1011"/>
    <n v="1980"/>
    <s v="12/Jun/1980"/>
    <x v="25"/>
    <n v="38313.129999999997"/>
  </r>
  <r>
    <s v="Id147"/>
    <n v="2002"/>
    <s v="Sep"/>
    <n v="17"/>
    <x v="3"/>
    <n v="38344.57"/>
    <s v="tier - 1"/>
    <s v="tier - 3"/>
    <s v="R1011"/>
    <s v="R1011"/>
    <n v="2002"/>
    <s v="17/Sep/2002"/>
    <x v="8"/>
    <n v="38344.57"/>
  </r>
  <r>
    <s v="Id146"/>
    <n v="1970"/>
    <s v="Aug"/>
    <n v="22"/>
    <x v="0"/>
    <n v="38389.79"/>
    <s v="tier - 2"/>
    <s v="tier - 3"/>
    <s v="R1011"/>
    <s v="R1011"/>
    <n v="1970"/>
    <s v="22/Aug/1970"/>
    <x v="34"/>
    <n v="38389.79"/>
  </r>
  <r>
    <s v="Id145"/>
    <n v="1971"/>
    <s v="Dec"/>
    <n v="23"/>
    <x v="0"/>
    <n v="38405.26"/>
    <s v="tier - 2"/>
    <s v="tier - 1"/>
    <s v="R1011"/>
    <s v="R1011"/>
    <n v="1971"/>
    <s v="23/Dec/1971"/>
    <x v="32"/>
    <n v="38405.26"/>
  </r>
  <r>
    <s v="Id144"/>
    <n v="1986"/>
    <s v="Jun"/>
    <n v="21"/>
    <x v="3"/>
    <n v="38415.47"/>
    <s v="tier - 1"/>
    <s v="tier - 2"/>
    <s v="R1011"/>
    <s v="R1011"/>
    <n v="1986"/>
    <s v="21/Jun/1986"/>
    <x v="19"/>
    <n v="38415.47"/>
  </r>
  <r>
    <s v="Id143"/>
    <n v="1999"/>
    <s v="Nov"/>
    <n v="12"/>
    <x v="3"/>
    <n v="38511.629999999997"/>
    <s v="tier - 2"/>
    <s v="tier - 2"/>
    <s v="R1024"/>
    <s v="R1024"/>
    <n v="1999"/>
    <s v="12/Nov/1999"/>
    <x v="12"/>
    <n v="38511.629999999997"/>
  </r>
  <r>
    <s v="Id142"/>
    <n v="1990"/>
    <s v="Jul"/>
    <n v="13"/>
    <x v="2"/>
    <n v="38652.089999999997"/>
    <s v="tier - 2"/>
    <s v="tier - 2"/>
    <s v="R1011"/>
    <s v="R1011"/>
    <n v="1990"/>
    <s v="13/Jul/1990"/>
    <x v="16"/>
    <n v="38652.089999999997"/>
  </r>
  <r>
    <s v="Id141"/>
    <n v="1986"/>
    <s v="Jul"/>
    <n v="20"/>
    <x v="1"/>
    <n v="38709.18"/>
    <s v="tier - 1"/>
    <s v="tier - 3"/>
    <s v="R1013"/>
    <s v="R1013"/>
    <n v="1986"/>
    <s v="20/Jul/1986"/>
    <x v="19"/>
    <n v="38709.18"/>
  </r>
  <r>
    <s v="NULL"/>
    <n v="1991"/>
    <s v="Nov"/>
    <n v="22"/>
    <x v="3"/>
    <n v="38711"/>
    <s v="tier - 1"/>
    <s v="tier - 3"/>
    <s v="R1011"/>
    <s v="R1011"/>
    <n v="1991"/>
    <s v="22/Nov/1991"/>
    <x v="0"/>
    <n v="38711"/>
  </r>
  <r>
    <s v="Id140"/>
    <n v="1991"/>
    <s v="Nov"/>
    <n v="2"/>
    <x v="3"/>
    <n v="38711"/>
    <s v="tier - 2"/>
    <s v="tier - 2"/>
    <s v="R1011"/>
    <s v="R1011"/>
    <n v="1991"/>
    <s v="2/Nov/1991"/>
    <x v="15"/>
    <n v="38711"/>
  </r>
  <r>
    <s v="Id139"/>
    <n v="1976"/>
    <s v="Jun"/>
    <n v="15"/>
    <x v="3"/>
    <n v="38740.120000000003"/>
    <s v="tier - 2"/>
    <s v="tier - 2"/>
    <s v="R1012"/>
    <s v="R1012"/>
    <n v="1976"/>
    <s v="15/Jun/1976"/>
    <x v="36"/>
    <n v="38740.120000000003"/>
  </r>
  <r>
    <s v="Id138"/>
    <n v="1991"/>
    <s v="Nov"/>
    <n v="8"/>
    <x v="2"/>
    <n v="38746.36"/>
    <s v="tier - 1"/>
    <s v="tier - 2"/>
    <s v="R1012"/>
    <s v="R1012"/>
    <n v="1991"/>
    <s v="8/Nov/1991"/>
    <x v="15"/>
    <n v="38746.36"/>
  </r>
  <r>
    <s v="Id137"/>
    <n v="2004"/>
    <s v="Dec"/>
    <n v="5"/>
    <x v="0"/>
    <n v="38792.69"/>
    <s v="tier - 2"/>
    <s v="tier - 2"/>
    <s v="R1013"/>
    <s v="R1013"/>
    <n v="2004"/>
    <s v="5/Dec/2004"/>
    <x v="13"/>
    <n v="38792.69"/>
  </r>
  <r>
    <s v="Id136"/>
    <n v="1979"/>
    <s v="Dec"/>
    <n v="3"/>
    <x v="3"/>
    <n v="38836.980000000003"/>
    <s v="tier - 2"/>
    <s v="tier - 1"/>
    <s v="R1011"/>
    <s v="R1011"/>
    <n v="1979"/>
    <s v="3/Dec/1979"/>
    <x v="25"/>
    <n v="38836.980000000003"/>
  </r>
  <r>
    <s v="Id135"/>
    <n v="1964"/>
    <s v="Jun"/>
    <n v="6"/>
    <x v="0"/>
    <n v="38869.25"/>
    <s v="tier - 2"/>
    <s v="tier - 2"/>
    <s v="R1011"/>
    <s v="R1011"/>
    <n v="1964"/>
    <s v="6/Jun/1964"/>
    <x v="43"/>
    <n v="38869.25"/>
  </r>
  <r>
    <s v="Id134"/>
    <n v="1967"/>
    <s v="Jul"/>
    <n v="30"/>
    <x v="0"/>
    <n v="38893.360000000001"/>
    <s v="tier - 1"/>
    <s v="tier - 2"/>
    <s v="R1011"/>
    <s v="R1011"/>
    <n v="1967"/>
    <s v="30/Jul/1967"/>
    <x v="38"/>
    <n v="38893.360000000001"/>
  </r>
  <r>
    <s v="Id133"/>
    <n v="1987"/>
    <s v="Jun"/>
    <n v="16"/>
    <x v="2"/>
    <n v="38924.04"/>
    <s v="tier - 2"/>
    <s v="tier - 2"/>
    <s v="R1011"/>
    <s v="R1011"/>
    <n v="1987"/>
    <s v="16/Jun/1987"/>
    <x v="18"/>
    <n v="38924.04"/>
  </r>
  <r>
    <s v="Id132"/>
    <n v="1976"/>
    <s v="Dec"/>
    <n v="15"/>
    <x v="3"/>
    <n v="38932.559999999998"/>
    <s v="tier - 2"/>
    <s v="tier - 3"/>
    <s v="R1011"/>
    <s v="R1011"/>
    <n v="1976"/>
    <s v="15/Dec/1976"/>
    <x v="30"/>
    <n v="38932.559999999998"/>
  </r>
  <r>
    <s v="Id131"/>
    <n v="1980"/>
    <s v="Sep"/>
    <n v="24"/>
    <x v="3"/>
    <n v="38947.43"/>
    <s v="tier - 2"/>
    <s v="tier - 3"/>
    <s v="R1011"/>
    <s v="R1011"/>
    <n v="1980"/>
    <s v="24/Sep/1980"/>
    <x v="25"/>
    <n v="38947.43"/>
  </r>
  <r>
    <s v="Id130"/>
    <n v="1978"/>
    <s v="Oct"/>
    <n v="12"/>
    <x v="3"/>
    <n v="38998.550000000003"/>
    <s v="tier - 1"/>
    <s v="tier - 1"/>
    <s v="R1011"/>
    <s v="R1011"/>
    <n v="1978"/>
    <s v="12/Oct/1978"/>
    <x v="27"/>
    <n v="38998.550000000003"/>
  </r>
  <r>
    <s v="Id129"/>
    <n v="1985"/>
    <s v="Sep"/>
    <n v="20"/>
    <x v="1"/>
    <n v="39047.29"/>
    <s v="tier - 1"/>
    <s v="tier - 3"/>
    <s v="R1017"/>
    <s v="R1017"/>
    <n v="1985"/>
    <s v="20/Sep/1985"/>
    <x v="21"/>
    <n v="39047.29"/>
  </r>
  <r>
    <s v="Id128"/>
    <n v="1982"/>
    <s v="Aug"/>
    <n v="4"/>
    <x v="1"/>
    <n v="39125.33"/>
    <s v="tier - 1"/>
    <s v="tier - 1"/>
    <s v="R1016"/>
    <s v="R1016"/>
    <n v="1982"/>
    <s v="4/Aug/1982"/>
    <x v="23"/>
    <n v="39125.33"/>
  </r>
  <r>
    <s v="Id127"/>
    <n v="1962"/>
    <s v="Jul"/>
    <n v="7"/>
    <x v="0"/>
    <n v="39221.120000000003"/>
    <s v="tier - 2"/>
    <s v="tier - 1"/>
    <s v="R1011"/>
    <s v="R1011"/>
    <n v="1962"/>
    <s v="7/Jul/1962"/>
    <x v="41"/>
    <n v="39221.120000000003"/>
  </r>
  <r>
    <s v="Id126"/>
    <n v="1992"/>
    <s v="Nov"/>
    <n v="30"/>
    <x v="3"/>
    <n v="39241.440000000002"/>
    <s v="tier - 1"/>
    <s v="tier - 3"/>
    <s v="R1011"/>
    <s v="R1011"/>
    <n v="1992"/>
    <s v="30/Nov/1992"/>
    <x v="1"/>
    <n v="39241.440000000002"/>
  </r>
  <r>
    <s v="Id125"/>
    <n v="1982"/>
    <s v="Aug"/>
    <n v="16"/>
    <x v="2"/>
    <n v="39315.279999999999"/>
    <s v="tier - 2"/>
    <s v="tier - 3"/>
    <s v="R1011"/>
    <s v="R1011"/>
    <n v="1982"/>
    <s v="16/Aug/1982"/>
    <x v="23"/>
    <n v="39315.279999999999"/>
  </r>
  <r>
    <s v="Id124"/>
    <n v="1978"/>
    <s v="Aug"/>
    <n v="5"/>
    <x v="3"/>
    <n v="39352.6"/>
    <s v="tier - 2"/>
    <s v="tier - 3"/>
    <s v="R1011"/>
    <s v="R1011"/>
    <n v="1978"/>
    <s v="5/Aug/1978"/>
    <x v="27"/>
    <n v="39352.6"/>
  </r>
  <r>
    <s v="Id123"/>
    <n v="1966"/>
    <s v="Jun"/>
    <n v="24"/>
    <x v="0"/>
    <n v="39396.86"/>
    <s v="tier - 2"/>
    <s v="tier - 2"/>
    <s v="R1011"/>
    <s v="R1011"/>
    <n v="1966"/>
    <s v="24/Jun/1966"/>
    <x v="40"/>
    <n v="39396.86"/>
  </r>
  <r>
    <s v="Id122"/>
    <n v="1978"/>
    <s v="Jul"/>
    <n v="12"/>
    <x v="1"/>
    <n v="39556.49"/>
    <s v="tier - 1"/>
    <s v="tier - 2"/>
    <s v="R1015"/>
    <s v="R1015"/>
    <n v="1978"/>
    <s v="12/Jul/1978"/>
    <x v="27"/>
    <n v="39556.49"/>
  </r>
  <r>
    <s v="Id121"/>
    <n v="1981"/>
    <s v="Jul"/>
    <n v="5"/>
    <x v="2"/>
    <n v="39597.410000000003"/>
    <s v="tier - 1"/>
    <s v="tier - 2"/>
    <s v="R1017"/>
    <s v="R1017"/>
    <n v="1981"/>
    <s v="5/Jul/1981"/>
    <x v="20"/>
    <n v="39597.410000000003"/>
  </r>
  <r>
    <s v="Id120"/>
    <n v="1995"/>
    <s v="Aug"/>
    <n v="7"/>
    <x v="0"/>
    <n v="39611.760000000002"/>
    <s v="tier - 1"/>
    <s v="tier - 3"/>
    <s v="R1013"/>
    <s v="R1013"/>
    <n v="1995"/>
    <s v="7/Aug/1995"/>
    <x v="4"/>
    <n v="39611.760000000002"/>
  </r>
  <r>
    <s v="Id119"/>
    <n v="1977"/>
    <s v="Dec"/>
    <n v="17"/>
    <x v="3"/>
    <n v="39670.44"/>
    <s v="tier - 2"/>
    <s v="tier - 1"/>
    <s v="R1012"/>
    <s v="R1012"/>
    <n v="1977"/>
    <s v="17/Dec/1977"/>
    <x v="27"/>
    <n v="39670.44"/>
  </r>
  <r>
    <s v="Id118"/>
    <n v="1968"/>
    <s v="Sep"/>
    <n v="29"/>
    <x v="0"/>
    <n v="39721.93"/>
    <s v="tier - 2"/>
    <s v="tier - 2"/>
    <s v="R1011"/>
    <s v="R1011"/>
    <n v="1968"/>
    <s v="29/Sep/1968"/>
    <x v="37"/>
    <n v="39721.93"/>
  </r>
  <r>
    <s v="Id117"/>
    <n v="2003"/>
    <s v="Jul"/>
    <n v="16"/>
    <x v="0"/>
    <n v="39722.75"/>
    <s v="tier - 1"/>
    <s v="tier - 1"/>
    <s v="R1013"/>
    <s v="R1013"/>
    <n v="2003"/>
    <s v="16/Jul/2003"/>
    <x v="5"/>
    <n v="39722.75"/>
  </r>
  <r>
    <s v="Id116"/>
    <n v="1977"/>
    <s v="Aug"/>
    <n v="12"/>
    <x v="1"/>
    <n v="39725.519999999997"/>
    <s v="tier - 2"/>
    <s v="tier - 1"/>
    <s v="R1012"/>
    <s v="R1012"/>
    <n v="1977"/>
    <s v="12/Aug/1977"/>
    <x v="30"/>
    <n v="39725.519999999997"/>
  </r>
  <r>
    <s v="Id115"/>
    <n v="1973"/>
    <s v="Dec"/>
    <n v="17"/>
    <x v="0"/>
    <n v="39727.61"/>
    <s v="tier - 1"/>
    <s v="tier - 2"/>
    <s v="R1011"/>
    <s v="R1011"/>
    <n v="1973"/>
    <s v="17/Dec/1973"/>
    <x v="28"/>
    <n v="39727.61"/>
  </r>
  <r>
    <s v="Id114"/>
    <n v="1987"/>
    <s v="Jul"/>
    <n v="24"/>
    <x v="1"/>
    <n v="39774.28"/>
    <s v="tier - 1"/>
    <s v="tier - 1"/>
    <s v="R1014"/>
    <s v="R1014"/>
    <n v="1987"/>
    <s v="24/Jul/1987"/>
    <x v="18"/>
    <n v="39774.28"/>
  </r>
  <r>
    <s v="Id113"/>
    <n v="1985"/>
    <s v="Jul"/>
    <n v="17"/>
    <x v="3"/>
    <n v="39836.519999999997"/>
    <s v="tier - 2"/>
    <s v="tier - 1"/>
    <s v="R1011"/>
    <s v="R1011"/>
    <n v="1985"/>
    <s v="17/Jul/1985"/>
    <x v="21"/>
    <n v="39836.519999999997"/>
  </r>
  <r>
    <s v="Id112"/>
    <n v="1983"/>
    <s v="Jun"/>
    <n v="1"/>
    <x v="2"/>
    <n v="39865.699999999997"/>
    <s v="tier - 2"/>
    <s v="tier - 2"/>
    <s v="R1011"/>
    <s v="R1011"/>
    <n v="1983"/>
    <s v="1/Jun/1983"/>
    <x v="24"/>
    <n v="39865.699999999997"/>
  </r>
  <r>
    <s v="Id111"/>
    <n v="1985"/>
    <s v="Aug"/>
    <n v="22"/>
    <x v="1"/>
    <n v="39871.699999999997"/>
    <s v="tier - 1"/>
    <s v="tier - 2"/>
    <s v="R1013"/>
    <s v="R1013"/>
    <n v="1985"/>
    <s v="22/Aug/1985"/>
    <x v="21"/>
    <n v="39871.699999999997"/>
  </r>
  <r>
    <s v="Id110"/>
    <n v="1975"/>
    <s v="Dec"/>
    <n v="2"/>
    <x v="1"/>
    <n v="39963.120000000003"/>
    <s v="tier - 2"/>
    <s v="tier - 2"/>
    <s v="R1011"/>
    <s v="R1011"/>
    <n v="1975"/>
    <s v="2/Dec/1975"/>
    <x v="36"/>
    <n v="39963.120000000003"/>
  </r>
  <r>
    <s v="Id109"/>
    <n v="1987"/>
    <s v="Aug"/>
    <n v="8"/>
    <x v="2"/>
    <n v="39983.43"/>
    <s v="tier - 2"/>
    <s v="tier - 3"/>
    <s v="R1012"/>
    <s v="R1012"/>
    <n v="1987"/>
    <s v="8/Aug/1987"/>
    <x v="18"/>
    <n v="39983.43"/>
  </r>
  <r>
    <s v="Id108"/>
    <n v="1982"/>
    <s v="Dec"/>
    <n v="25"/>
    <x v="3"/>
    <n v="40003.33"/>
    <s v="tier - 1"/>
    <s v="tier - 1"/>
    <s v="R1012"/>
    <s v="R1012"/>
    <n v="1982"/>
    <s v="25/Dec/1982"/>
    <x v="24"/>
    <n v="40003.33"/>
  </r>
  <r>
    <s v="Id107"/>
    <n v="1978"/>
    <s v="Dec"/>
    <n v="20"/>
    <x v="3"/>
    <n v="40054.730000000003"/>
    <s v="tier - 1"/>
    <s v="tier - 3"/>
    <s v="R1011"/>
    <s v="R1011"/>
    <n v="1978"/>
    <s v="20/Dec/1978"/>
    <x v="26"/>
    <n v="40054.730000000003"/>
  </r>
  <r>
    <s v="Id106"/>
    <n v="1966"/>
    <s v="Aug"/>
    <n v="12"/>
    <x v="0"/>
    <n v="40069.440000000002"/>
    <s v="tier - 1"/>
    <s v="tier - 3"/>
    <s v="R1011"/>
    <s v="R1011"/>
    <n v="1966"/>
    <s v="12/Aug/1966"/>
    <x v="40"/>
    <n v="40069.440000000002"/>
  </r>
  <r>
    <s v="Id105"/>
    <n v="1983"/>
    <s v="Oct"/>
    <n v="14"/>
    <x v="3"/>
    <n v="40103.89"/>
    <s v="tier - 1"/>
    <s v="tier - 2"/>
    <s v="R1011"/>
    <s v="R1011"/>
    <n v="1983"/>
    <s v="14/Oct/1983"/>
    <x v="24"/>
    <n v="40103.89"/>
  </r>
  <r>
    <s v="Id104"/>
    <n v="1985"/>
    <s v="Oct"/>
    <n v="21"/>
    <x v="4"/>
    <n v="40182.25"/>
    <s v="tier - 1"/>
    <s v="tier - 2"/>
    <s v="R1011"/>
    <s v="R1011"/>
    <n v="1985"/>
    <s v="21/Oct/1985"/>
    <x v="21"/>
    <n v="40182.25"/>
  </r>
  <r>
    <s v="Id103"/>
    <n v="1979"/>
    <s v="Aug"/>
    <n v="18"/>
    <x v="3"/>
    <n v="40204.83"/>
    <s v="tier - 1"/>
    <s v="tier - 3"/>
    <s v="R1012"/>
    <s v="R1012"/>
    <n v="1979"/>
    <s v="18/Aug/1979"/>
    <x v="26"/>
    <n v="40204.83"/>
  </r>
  <r>
    <s v="Id102"/>
    <n v="1981"/>
    <s v="Jul"/>
    <n v="28"/>
    <x v="1"/>
    <n v="40208.559999999998"/>
    <s v="tier - 1"/>
    <s v="tier - 2"/>
    <s v="R1011"/>
    <s v="R1011"/>
    <n v="1981"/>
    <s v="28/Jul/1981"/>
    <x v="20"/>
    <n v="40208.559999999998"/>
  </r>
  <r>
    <s v="Id101"/>
    <n v="1981"/>
    <s v="Oct"/>
    <n v="4"/>
    <x v="1"/>
    <n v="40273.65"/>
    <s v="tier - 1"/>
    <s v="tier - 3"/>
    <s v="R1013"/>
    <s v="R1013"/>
    <n v="1981"/>
    <s v="4/Oct/1981"/>
    <x v="20"/>
    <n v="40273.65"/>
  </r>
  <r>
    <s v="Id100"/>
    <n v="1977"/>
    <s v="Jun"/>
    <n v="27"/>
    <x v="3"/>
    <n v="40284.379999999997"/>
    <s v="tier - 1"/>
    <s v="tier - 3"/>
    <s v="R1012"/>
    <s v="R1012"/>
    <n v="1977"/>
    <s v="27/Jun/1977"/>
    <x v="30"/>
    <n v="40284.379999999997"/>
  </r>
  <r>
    <s v="Id99"/>
    <n v="1962"/>
    <s v="Sep"/>
    <n v="4"/>
    <x v="0"/>
    <n v="40309.93"/>
    <s v="tier - 1"/>
    <s v="tier - 3"/>
    <s v="R1011"/>
    <s v="R1011"/>
    <n v="1962"/>
    <s v="4/Sep/1962"/>
    <x v="41"/>
    <n v="40309.93"/>
  </r>
  <r>
    <s v="Id98"/>
    <n v="1966"/>
    <s v="Aug"/>
    <n v="12"/>
    <x v="0"/>
    <n v="40373.74"/>
    <s v="tier - 1"/>
    <s v="tier - 3"/>
    <s v="R1011"/>
    <s v="R1011"/>
    <n v="1966"/>
    <s v="12/Aug/1966"/>
    <x v="40"/>
    <n v="40373.74"/>
  </r>
  <r>
    <s v="Id97"/>
    <n v="1985"/>
    <s v="Nov"/>
    <n v="3"/>
    <x v="0"/>
    <n v="40419.019999999997"/>
    <s v="tier - 1"/>
    <s v="tier - 2"/>
    <s v="R1013"/>
    <s v="R1013"/>
    <n v="1985"/>
    <s v="3/Nov/1985"/>
    <x v="21"/>
    <n v="40419.019999999997"/>
  </r>
  <r>
    <s v="Id96"/>
    <n v="1975"/>
    <s v="Jul"/>
    <n v="10"/>
    <x v="1"/>
    <n v="40590.550000000003"/>
    <s v="tier - 1"/>
    <s v="tier - 3"/>
    <s v="R1012"/>
    <s v="R1012"/>
    <n v="1975"/>
    <s v="10/Jul/1975"/>
    <x v="31"/>
    <n v="40590.550000000003"/>
  </r>
  <r>
    <s v="Id95"/>
    <n v="1970"/>
    <s v="Sep"/>
    <n v="25"/>
    <x v="0"/>
    <n v="40692.910000000003"/>
    <s v="tier - 1"/>
    <s v="tier - 1"/>
    <s v="R1011"/>
    <s v="R1011"/>
    <n v="1970"/>
    <s v="25/Sep/1970"/>
    <x v="34"/>
    <n v="40692.910000000003"/>
  </r>
  <r>
    <s v="Id94"/>
    <n v="1976"/>
    <s v="Dec"/>
    <n v="26"/>
    <x v="2"/>
    <n v="40720.550000000003"/>
    <s v="tier - 1"/>
    <s v="tier - 3"/>
    <s v="R1012"/>
    <s v="R1012"/>
    <n v="1976"/>
    <s v="26/Dec/1976"/>
    <x v="30"/>
    <n v="40720.550000000003"/>
  </r>
  <r>
    <s v="Id93"/>
    <n v="1972"/>
    <s v="Jun"/>
    <n v="10"/>
    <x v="0"/>
    <n v="40817.85"/>
    <s v="tier - 1"/>
    <s v="tier - 3"/>
    <s v="R1011"/>
    <s v="R1011"/>
    <n v="1972"/>
    <s v="10/Jun/1972"/>
    <x v="32"/>
    <n v="40817.85"/>
  </r>
  <r>
    <s v="Id92"/>
    <n v="1999"/>
    <s v="Jul"/>
    <n v="2"/>
    <x v="1"/>
    <n v="40904.199999999997"/>
    <s v="tier - 1"/>
    <s v="tier - 1"/>
    <s v="R1024"/>
    <s v="R1024"/>
    <n v="1999"/>
    <s v="2/Jul/1999"/>
    <x v="12"/>
    <n v="40904.199999999997"/>
  </r>
  <r>
    <s v="Id91"/>
    <n v="1992"/>
    <s v="Aug"/>
    <n v="4"/>
    <x v="2"/>
    <n v="40932.43"/>
    <s v="tier - 1"/>
    <s v="tier - 2"/>
    <s v="R1013"/>
    <s v="R1013"/>
    <n v="1992"/>
    <s v="4/Aug/1992"/>
    <x v="0"/>
    <n v="40932.43"/>
  </r>
  <r>
    <s v="Id90"/>
    <n v="1979"/>
    <s v="Sep"/>
    <n v="16"/>
    <x v="2"/>
    <n v="40941.29"/>
    <s v="tier - 1"/>
    <s v="tier - 2"/>
    <s v="R1013"/>
    <s v="R1013"/>
    <n v="1979"/>
    <s v="16/Sep/1979"/>
    <x v="26"/>
    <n v="40941.29"/>
  </r>
  <r>
    <s v="Id89"/>
    <n v="1983"/>
    <s v="Sep"/>
    <n v="8"/>
    <x v="2"/>
    <n v="40961.29"/>
    <s v="tier - 1"/>
    <s v="tier - 2"/>
    <s v="R1011"/>
    <s v="R1011"/>
    <n v="1983"/>
    <s v="8/Sep/1983"/>
    <x v="24"/>
    <n v="40961.29"/>
  </r>
  <r>
    <s v="Id88"/>
    <n v="1974"/>
    <s v="Jun"/>
    <n v="5"/>
    <x v="0"/>
    <n v="40974.160000000003"/>
    <s v="tier - 1"/>
    <s v="tier - 2"/>
    <s v="R1013"/>
    <s v="R1013"/>
    <n v="1974"/>
    <s v="5/Jun/1974"/>
    <x v="28"/>
    <n v="40974.160000000003"/>
  </r>
  <r>
    <s v="Id87"/>
    <n v="1979"/>
    <s v="Oct"/>
    <n v="11"/>
    <x v="1"/>
    <n v="41034.22"/>
    <s v="tier - 1"/>
    <s v="tier - 3"/>
    <s v="R1017"/>
    <s v="R1017"/>
    <n v="1979"/>
    <s v="11/Oct/1979"/>
    <x v="26"/>
    <n v="41034.22"/>
  </r>
  <r>
    <s v="Id86"/>
    <n v="1972"/>
    <s v="Aug"/>
    <n v="12"/>
    <x v="0"/>
    <n v="41055.29"/>
    <s v="tier - 1"/>
    <s v="tier - 2"/>
    <s v="R1011"/>
    <s v="R1011"/>
    <n v="1972"/>
    <s v="12/Aug/1972"/>
    <x v="32"/>
    <n v="41055.29"/>
  </r>
  <r>
    <s v="Id85"/>
    <n v="1972"/>
    <s v="Sep"/>
    <n v="6"/>
    <x v="0"/>
    <n v="41097.160000000003"/>
    <s v="tier - 1"/>
    <s v="tier - 3"/>
    <s v="R1016"/>
    <s v="R1016"/>
    <n v="1972"/>
    <s v="6/Sep/1972"/>
    <x v="32"/>
    <n v="41097.160000000003"/>
  </r>
  <r>
    <s v="Id84"/>
    <n v="1969"/>
    <s v="Aug"/>
    <n v="8"/>
    <x v="0"/>
    <n v="41191.57"/>
    <s v="tier - 1"/>
    <s v="tier - 2"/>
    <s v="R1011"/>
    <s v="R1011"/>
    <n v="1969"/>
    <s v="8/Aug/1969"/>
    <x v="35"/>
    <n v="41191.57"/>
  </r>
  <r>
    <s v="Id83"/>
    <n v="1964"/>
    <s v="Jun"/>
    <n v="6"/>
    <x v="0"/>
    <n v="41250.39"/>
    <s v="tier - 1"/>
    <s v="tier - 3"/>
    <s v="R1011"/>
    <s v="R1011"/>
    <n v="1964"/>
    <s v="6/Jun/1964"/>
    <x v="43"/>
    <n v="41250.39"/>
  </r>
  <r>
    <s v="Id82"/>
    <n v="1977"/>
    <s v="Aug"/>
    <n v="27"/>
    <x v="3"/>
    <n v="41271.5"/>
    <s v="tier - 1"/>
    <s v="tier - 2"/>
    <s v="R1011"/>
    <s v="R1011"/>
    <n v="1977"/>
    <s v="27/Aug/1977"/>
    <x v="30"/>
    <n v="41271.5"/>
  </r>
  <r>
    <s v="Id81"/>
    <n v="1964"/>
    <s v="Oct"/>
    <n v="7"/>
    <x v="0"/>
    <n v="41331.79"/>
    <s v="tier - 1"/>
    <s v="tier - 2"/>
    <s v="R1011"/>
    <s v="R1011"/>
    <n v="1964"/>
    <s v="7/Oct/1964"/>
    <x v="43"/>
    <n v="41331.79"/>
  </r>
  <r>
    <s v="Id80"/>
    <n v="1971"/>
    <s v="Oct"/>
    <n v="16"/>
    <x v="0"/>
    <n v="41351.879999999997"/>
    <s v="tier - 1"/>
    <s v="tier - 2"/>
    <s v="R1011"/>
    <s v="R1011"/>
    <n v="1971"/>
    <s v="16/Oct/1971"/>
    <x v="33"/>
    <n v="41351.879999999997"/>
  </r>
  <r>
    <s v="Id79"/>
    <n v="1967"/>
    <s v="Dec"/>
    <n v="22"/>
    <x v="0"/>
    <n v="41505.15"/>
    <s v="tier - 1"/>
    <s v="tier - 2"/>
    <s v="R1011"/>
    <s v="R1011"/>
    <n v="1967"/>
    <s v="22/Dec/1967"/>
    <x v="37"/>
    <n v="41505.15"/>
  </r>
  <r>
    <s v="Id78"/>
    <n v="1974"/>
    <s v="Nov"/>
    <n v="24"/>
    <x v="0"/>
    <n v="41636.199999999997"/>
    <s v="tier - 1"/>
    <s v="tier - 1"/>
    <s v="R1011"/>
    <s v="R1011"/>
    <n v="1974"/>
    <s v="24/Nov/1974"/>
    <x v="31"/>
    <n v="41636.199999999997"/>
  </r>
  <r>
    <s v="Id77"/>
    <n v="1976"/>
    <s v="Oct"/>
    <n v="29"/>
    <x v="1"/>
    <n v="41661.599999999999"/>
    <s v="tier - 1"/>
    <s v="tier - 3"/>
    <s v="R1011"/>
    <s v="R1011"/>
    <n v="1976"/>
    <s v="29/Oct/1976"/>
    <x v="36"/>
    <n v="41661.599999999999"/>
  </r>
  <r>
    <s v="Id76"/>
    <n v="1975"/>
    <s v="Nov"/>
    <n v="14"/>
    <x v="0"/>
    <n v="41676.080000000002"/>
    <s v="tier - 1"/>
    <s v="tier - 2"/>
    <s v="R1013"/>
    <s v="R1013"/>
    <n v="1975"/>
    <s v="14/Nov/1975"/>
    <x v="31"/>
    <n v="41676.080000000002"/>
  </r>
  <r>
    <s v="Id75"/>
    <n v="1975"/>
    <s v="Sep"/>
    <n v="29"/>
    <x v="1"/>
    <n v="41681.86"/>
    <s v="tier - 1"/>
    <s v="tier - 1"/>
    <s v="R1011"/>
    <s v="R1011"/>
    <n v="1975"/>
    <s v="29/Sep/1975"/>
    <x v="31"/>
    <n v="41681.86"/>
  </r>
  <r>
    <s v="Id74"/>
    <n v="1962"/>
    <s v="Sep"/>
    <n v="22"/>
    <x v="0"/>
    <n v="41794.629999999997"/>
    <s v="tier - 1"/>
    <s v="tier - 3"/>
    <s v="R1011"/>
    <s v="R1011"/>
    <n v="1962"/>
    <s v="22/Sep/1962"/>
    <x v="41"/>
    <n v="41794.629999999997"/>
  </r>
  <r>
    <s v="Id73"/>
    <n v="1966"/>
    <s v="Sep"/>
    <n v="21"/>
    <x v="0"/>
    <n v="41886.54"/>
    <s v="tier - 1"/>
    <s v="tier - 3"/>
    <s v="R1011"/>
    <s v="R1011"/>
    <n v="1966"/>
    <s v="21/Sep/1966"/>
    <x v="40"/>
    <n v="41886.54"/>
  </r>
  <r>
    <s v="Id72"/>
    <n v="1972"/>
    <s v="Jun"/>
    <n v="8"/>
    <x v="1"/>
    <n v="41919.1"/>
    <s v="tier - 1"/>
    <s v="tier - 1"/>
    <s v="R1016"/>
    <s v="R1016"/>
    <n v="1972"/>
    <s v="8/Jun/1972"/>
    <x v="32"/>
    <n v="41919.1"/>
  </r>
  <r>
    <s v="Id71"/>
    <n v="1984"/>
    <s v="Nov"/>
    <n v="10"/>
    <x v="2"/>
    <n v="41949.24"/>
    <s v="tier - 1"/>
    <s v="tier - 1"/>
    <s v="R1013"/>
    <s v="R1013"/>
    <n v="1984"/>
    <s v="10/Nov/1984"/>
    <x v="22"/>
    <n v="41949.24"/>
  </r>
  <r>
    <s v="Id70"/>
    <n v="1968"/>
    <s v="Dec"/>
    <n v="19"/>
    <x v="1"/>
    <n v="41999.519999999997"/>
    <s v="tier - 1"/>
    <s v="tier - 3"/>
    <s v="R1013"/>
    <s v="R1013"/>
    <n v="1968"/>
    <s v="19/Dec/1968"/>
    <x v="35"/>
    <n v="41999.519999999997"/>
  </r>
  <r>
    <s v="Id69"/>
    <n v="1976"/>
    <s v="Nov"/>
    <n v="28"/>
    <x v="0"/>
    <n v="42111.66"/>
    <s v="tier - 1"/>
    <s v="tier - 1"/>
    <s v="R1024"/>
    <s v="R1024"/>
    <n v="1976"/>
    <s v="28/Nov/1976"/>
    <x v="30"/>
    <n v="42111.66"/>
  </r>
  <r>
    <s v="Id68"/>
    <n v="1997"/>
    <s v="Dec"/>
    <n v="9"/>
    <x v="3"/>
    <n v="42112.24"/>
    <s v="tier - 1"/>
    <s v="tier - 3"/>
    <s v="R1013"/>
    <s v="R1013"/>
    <n v="1997"/>
    <s v="9/Dec/1997"/>
    <x v="2"/>
    <n v="42112.24"/>
  </r>
  <r>
    <s v="Id67"/>
    <n v="1979"/>
    <s v="Jul"/>
    <n v="3"/>
    <x v="2"/>
    <n v="42124.52"/>
    <s v="tier - 1"/>
    <s v="tier - 1"/>
    <s v="R1013"/>
    <s v="R1013"/>
    <n v="1979"/>
    <s v="3/Jul/1979"/>
    <x v="26"/>
    <n v="42124.52"/>
  </r>
  <r>
    <s v="Id66"/>
    <n v="1973"/>
    <s v="Sep"/>
    <n v="18"/>
    <x v="0"/>
    <n v="42188.15"/>
    <s v="tier - 1"/>
    <s v="tier - 1"/>
    <s v="R1011"/>
    <s v="R1011"/>
    <n v="1973"/>
    <s v="18/Sep/1973"/>
    <x v="29"/>
    <n v="42188.15"/>
  </r>
  <r>
    <s v="Id65"/>
    <n v="1975"/>
    <s v="Aug"/>
    <n v="15"/>
    <x v="1"/>
    <n v="42211.14"/>
    <s v="tier - 1"/>
    <s v="tier - 3"/>
    <s v="R1013"/>
    <s v="R1013"/>
    <n v="1975"/>
    <s v="15/Aug/1975"/>
    <x v="31"/>
    <n v="42211.14"/>
  </r>
  <r>
    <s v="Id64"/>
    <n v="1967"/>
    <s v="Jun"/>
    <n v="28"/>
    <x v="0"/>
    <n v="42303.69"/>
    <s v="tier - 1"/>
    <s v="tier - 2"/>
    <s v="R1016"/>
    <s v="R1016"/>
    <n v="1967"/>
    <s v="28/Jun/1967"/>
    <x v="38"/>
    <n v="42303.69"/>
  </r>
  <r>
    <s v="Id63"/>
    <n v="1968"/>
    <s v="Aug"/>
    <n v="3"/>
    <x v="0"/>
    <n v="42478.6"/>
    <s v="tier - 1"/>
    <s v="tier - 2"/>
    <s v="R1011"/>
    <s v="R1011"/>
    <n v="1968"/>
    <s v="3/Aug/1968"/>
    <x v="37"/>
    <n v="42478.6"/>
  </r>
  <r>
    <s v="Id62"/>
    <n v="1967"/>
    <s v="Jun"/>
    <n v="27"/>
    <x v="0"/>
    <n v="42538.720000000001"/>
    <s v="tier - 1"/>
    <s v="tier - 3"/>
    <s v="R1011"/>
    <s v="R1011"/>
    <n v="1967"/>
    <s v="27/Jun/1967"/>
    <x v="38"/>
    <n v="42538.720000000001"/>
  </r>
  <r>
    <s v="Id61"/>
    <n v="1979"/>
    <s v="Dec"/>
    <n v="27"/>
    <x v="3"/>
    <n v="42560.43"/>
    <s v="tier - 1"/>
    <s v="tier - 3"/>
    <s v="R1013"/>
    <s v="R1013"/>
    <n v="1979"/>
    <s v="27/Dec/1979"/>
    <x v="25"/>
    <n v="42560.43"/>
  </r>
  <r>
    <s v="Id60"/>
    <n v="1971"/>
    <s v="Nov"/>
    <n v="3"/>
    <x v="0"/>
    <n v="42644.2"/>
    <s v="tier - 1"/>
    <s v="tier - 3"/>
    <s v="R1011"/>
    <s v="R1011"/>
    <n v="1971"/>
    <s v="3/Nov/1971"/>
    <x v="33"/>
    <n v="42644.2"/>
  </r>
  <r>
    <s v="Id59"/>
    <n v="1977"/>
    <s v="Oct"/>
    <n v="21"/>
    <x v="3"/>
    <n v="42760.5"/>
    <s v="tier - 1"/>
    <s v="tier - 2"/>
    <s v="R1012"/>
    <s v="R1012"/>
    <n v="1977"/>
    <s v="21/Oct/1977"/>
    <x v="30"/>
    <n v="42760.5"/>
  </r>
  <r>
    <s v="Id58"/>
    <n v="1965"/>
    <s v="Oct"/>
    <n v="29"/>
    <x v="0"/>
    <n v="42764.12"/>
    <s v="tier - 1"/>
    <s v="tier - 2"/>
    <s v="R1011"/>
    <s v="R1011"/>
    <n v="1965"/>
    <s v="29/Oct/1965"/>
    <x v="39"/>
    <n v="42764.12"/>
  </r>
  <r>
    <s v="Id57"/>
    <n v="1972"/>
    <s v="Sep"/>
    <n v="10"/>
    <x v="3"/>
    <n v="42856.84"/>
    <s v="tier - 1"/>
    <s v="tier - 1"/>
    <s v="R1011"/>
    <s v="R1011"/>
    <n v="1972"/>
    <s v="10/Sep/1972"/>
    <x v="32"/>
    <n v="42856.84"/>
  </r>
  <r>
    <s v="Id56"/>
    <n v="1975"/>
    <s v="Oct"/>
    <n v="23"/>
    <x v="1"/>
    <n v="42969.85"/>
    <s v="tier - 1"/>
    <s v="tier - 3"/>
    <s v="R1013"/>
    <s v="R1013"/>
    <n v="1975"/>
    <s v="23/Oct/1975"/>
    <x v="31"/>
    <n v="42969.85"/>
  </r>
  <r>
    <s v="Id55"/>
    <n v="1978"/>
    <s v="Nov"/>
    <n v="4"/>
    <x v="0"/>
    <n v="42983.46"/>
    <s v="tier - 1"/>
    <s v="tier - 2"/>
    <s v="R1012"/>
    <s v="R1012"/>
    <n v="1978"/>
    <s v="4/Nov/1978"/>
    <x v="27"/>
    <n v="42983.46"/>
  </r>
  <r>
    <s v="Id54"/>
    <n v="1965"/>
    <s v="Nov"/>
    <n v="29"/>
    <x v="0"/>
    <n v="43073.760000000002"/>
    <s v="tier - 2"/>
    <s v="tier - 2"/>
    <s v="R1011"/>
    <s v="R1011"/>
    <n v="1965"/>
    <s v="29/Nov/1965"/>
    <x v="40"/>
    <n v="43073.760000000002"/>
  </r>
  <r>
    <s v="Id53"/>
    <n v="1969"/>
    <s v="Dec"/>
    <n v="3"/>
    <x v="0"/>
    <n v="43254.42"/>
    <s v="tier - 2"/>
    <s v="tier - 2"/>
    <s v="R1016"/>
    <s v="R1016"/>
    <n v="1969"/>
    <s v="3/Dec/1969"/>
    <x v="34"/>
    <n v="43254.42"/>
  </r>
  <r>
    <s v="Id52"/>
    <n v="1965"/>
    <s v="Aug"/>
    <n v="22"/>
    <x v="0"/>
    <n v="43578.94"/>
    <s v="tier - 2"/>
    <s v="tier - 2"/>
    <s v="R1012"/>
    <s v="R1012"/>
    <n v="1965"/>
    <s v="22/Aug/1965"/>
    <x v="39"/>
    <n v="43578.94"/>
  </r>
  <r>
    <s v="Id51"/>
    <n v="1986"/>
    <s v="Dec"/>
    <n v="29"/>
    <x v="2"/>
    <n v="43753.34"/>
    <s v="tier - 2"/>
    <s v="tier - 1"/>
    <s v="R1015"/>
    <s v="R1015"/>
    <n v="1986"/>
    <s v="29/Dec/1986"/>
    <x v="18"/>
    <n v="43753.34"/>
  </r>
  <r>
    <s v="Id50"/>
    <n v="1966"/>
    <s v="Oct"/>
    <n v="25"/>
    <x v="3"/>
    <n v="43813.87"/>
    <s v="tier - 2"/>
    <s v="tier - 2"/>
    <s v="R1013"/>
    <s v="R1013"/>
    <n v="1966"/>
    <s v="25/Oct/1966"/>
    <x v="40"/>
    <n v="43813.87"/>
  </r>
  <r>
    <s v="Id49"/>
    <n v="1966"/>
    <s v="Jul"/>
    <n v="2"/>
    <x v="0"/>
    <n v="43817.45"/>
    <s v="tier - 2"/>
    <s v="tier - 3"/>
    <s v="R1012"/>
    <s v="R1012"/>
    <n v="1966"/>
    <s v="2/Jul/1966"/>
    <x v="40"/>
    <n v="43817.45"/>
  </r>
  <r>
    <s v="Id48"/>
    <n v="1980"/>
    <s v="Nov"/>
    <n v="10"/>
    <x v="3"/>
    <n v="43896.38"/>
    <s v="tier - 2"/>
    <s v="tier - 1"/>
    <s v="R1013"/>
    <s v="R1013"/>
    <n v="1980"/>
    <s v="10/Nov/1980"/>
    <x v="25"/>
    <n v="43896.38"/>
  </r>
  <r>
    <s v="Id47"/>
    <n v="1966"/>
    <s v="Oct"/>
    <n v="5"/>
    <x v="0"/>
    <n v="43921.18"/>
    <s v="tier - 2"/>
    <s v="tier - 2"/>
    <s v="R1012"/>
    <s v="R1012"/>
    <n v="1966"/>
    <s v="5/Oct/1966"/>
    <x v="40"/>
    <n v="43921.18"/>
  </r>
  <r>
    <s v="Id46"/>
    <n v="1988"/>
    <s v="Jul"/>
    <n v="16"/>
    <x v="1"/>
    <n v="43943.88"/>
    <s v="tier - 2"/>
    <s v="tier - 1"/>
    <s v="R1012"/>
    <s v="R1012"/>
    <n v="1988"/>
    <s v="16/Jul/1988"/>
    <x v="17"/>
    <n v="43943.88"/>
  </r>
  <r>
    <s v="Id45"/>
    <n v="1975"/>
    <s v="Jun"/>
    <n v="1"/>
    <x v="3"/>
    <n v="44202.65"/>
    <s v="tier - 2"/>
    <s v="tier - 2"/>
    <s v="R1013"/>
    <s v="R1013"/>
    <n v="1975"/>
    <s v="1/Jun/1975"/>
    <x v="31"/>
    <n v="44202.65"/>
  </r>
  <r>
    <s v="Id44"/>
    <n v="1968"/>
    <s v="Nov"/>
    <n v="24"/>
    <x v="3"/>
    <n v="44260.75"/>
    <s v="tier - 2"/>
    <s v="tier - 1"/>
    <s v="R1013"/>
    <s v="R1013"/>
    <n v="1968"/>
    <s v="24/Nov/1968"/>
    <x v="35"/>
    <n v="44260.75"/>
  </r>
  <r>
    <s v="Id43"/>
    <n v="1971"/>
    <s v="Oct"/>
    <n v="29"/>
    <x v="0"/>
    <n v="44400.41"/>
    <s v="tier - 2"/>
    <s v="tier - 2"/>
    <s v="R1013"/>
    <s v="R1013"/>
    <n v="1971"/>
    <s v="29/Oct/1971"/>
    <x v="33"/>
    <n v="44400.41"/>
  </r>
  <r>
    <s v="Id42"/>
    <n v="1967"/>
    <s v="Sep"/>
    <n v="14"/>
    <x v="0"/>
    <n v="44423.8"/>
    <s v="tier - 2"/>
    <s v="tier - 3"/>
    <s v="R1013"/>
    <s v="R1013"/>
    <n v="1967"/>
    <s v="14/Sep/1967"/>
    <x v="38"/>
    <n v="44423.8"/>
  </r>
  <r>
    <s v="Id41"/>
    <n v="2000"/>
    <s v="Aug"/>
    <n v="2"/>
    <x v="1"/>
    <n v="44501.4"/>
    <s v="tier - 2"/>
    <s v="tier - 3"/>
    <s v="R1013"/>
    <s v="R1013"/>
    <n v="2000"/>
    <s v="2/Aug/2000"/>
    <x v="7"/>
    <n v="44501.4"/>
  </r>
  <r>
    <s v="Id40"/>
    <n v="1993"/>
    <s v="Oct"/>
    <n v="11"/>
    <x v="3"/>
    <n v="44585.46"/>
    <s v="tier - 2"/>
    <s v="tier - 2"/>
    <s v="R1011"/>
    <s v="R1011"/>
    <n v="1993"/>
    <s v="11/Oct/1993"/>
    <x v="1"/>
    <n v="44585.46"/>
  </r>
  <r>
    <s v="Id39"/>
    <n v="1971"/>
    <s v="Aug"/>
    <n v="13"/>
    <x v="3"/>
    <n v="44641.2"/>
    <s v="tier - 2"/>
    <s v="tier - 3"/>
    <s v="R1024"/>
    <s v="R1024"/>
    <n v="1971"/>
    <s v="13/Aug/1971"/>
    <x v="33"/>
    <n v="44641.2"/>
  </r>
  <r>
    <s v="Id38"/>
    <n v="1962"/>
    <s v="Dec"/>
    <n v="17"/>
    <x v="0"/>
    <n v="45008.959999999999"/>
    <s v="tier - 2"/>
    <s v="tier - 2"/>
    <s v="R1013"/>
    <s v="R1013"/>
    <n v="1962"/>
    <s v="17/Dec/1962"/>
    <x v="42"/>
    <n v="45008.959999999999"/>
  </r>
  <r>
    <s v="Id37"/>
    <n v="1974"/>
    <s v="Aug"/>
    <n v="9"/>
    <x v="3"/>
    <n v="45702.02"/>
    <s v="tier - 2"/>
    <s v="tier - 2"/>
    <s v="R1012"/>
    <s v="R1012"/>
    <n v="1974"/>
    <s v="9/Aug/1974"/>
    <x v="28"/>
    <n v="45702.02"/>
  </r>
  <r>
    <s v="Id36"/>
    <n v="1960"/>
    <s v="Dec"/>
    <n v="21"/>
    <x v="0"/>
    <n v="45710.21"/>
    <s v="tier - 2"/>
    <s v="tier - 2"/>
    <s v="R1016"/>
    <s v="R1016"/>
    <n v="1960"/>
    <s v="21/Dec/1960"/>
    <x v="44"/>
    <n v="45710.21"/>
  </r>
  <r>
    <s v="Id35"/>
    <n v="1979"/>
    <s v="Aug"/>
    <n v="12"/>
    <x v="0"/>
    <n v="45863.21"/>
    <s v="tier - 2"/>
    <s v="tier - 1"/>
    <s v="R1013"/>
    <s v="R1013"/>
    <n v="1979"/>
    <s v="12/Aug/1979"/>
    <x v="26"/>
    <n v="45863.21"/>
  </r>
  <r>
    <s v="Id34"/>
    <n v="1985"/>
    <s v="Sep"/>
    <n v="30"/>
    <x v="3"/>
    <n v="46113.51"/>
    <s v="tier - 2"/>
    <s v="tier - 3"/>
    <s v="R1011"/>
    <s v="R1011"/>
    <n v="1985"/>
    <s v="30/Sep/1985"/>
    <x v="21"/>
    <n v="46113.51"/>
  </r>
  <r>
    <s v="Id33"/>
    <n v="1962"/>
    <s v="Dec"/>
    <n v="4"/>
    <x v="2"/>
    <n v="46130.53"/>
    <s v="tier - 1"/>
    <s v="tier - 1"/>
    <s v="R1012"/>
    <s v="R1012"/>
    <n v="1962"/>
    <s v="4/Dec/1962"/>
    <x v="42"/>
    <n v="46130.53"/>
  </r>
  <r>
    <s v="Id32"/>
    <n v="1976"/>
    <s v="Dec"/>
    <n v="2"/>
    <x v="2"/>
    <n v="46151.12"/>
    <s v="tier - 1"/>
    <s v="tier - 3"/>
    <s v="R1013"/>
    <s v="R1013"/>
    <n v="1976"/>
    <s v="2/Dec/1976"/>
    <x v="30"/>
    <n v="46151.12"/>
  </r>
  <r>
    <s v="Id31"/>
    <n v="1978"/>
    <s v="Aug"/>
    <n v="17"/>
    <x v="3"/>
    <n v="46200.99"/>
    <s v="tier - 1"/>
    <s v="tier - 1"/>
    <s v="R1013"/>
    <s v="R1013"/>
    <n v="1978"/>
    <s v="17/Aug/1978"/>
    <x v="27"/>
    <n v="46200.99"/>
  </r>
  <r>
    <s v="Id30"/>
    <n v="1971"/>
    <s v="Dec"/>
    <n v="6"/>
    <x v="2"/>
    <n v="46255.11"/>
    <s v="tier - 1"/>
    <s v="tier - 3"/>
    <s v="R1024"/>
    <s v="R1024"/>
    <n v="1971"/>
    <s v="6/Dec/1971"/>
    <x v="32"/>
    <n v="46255.11"/>
  </r>
  <r>
    <s v="Id29"/>
    <n v="1961"/>
    <s v="Aug"/>
    <n v="8"/>
    <x v="0"/>
    <n v="46599.11"/>
    <s v="tier - 1"/>
    <s v="tier - 1"/>
    <s v="R1013"/>
    <s v="R1013"/>
    <n v="1961"/>
    <s v="8/Aug/1961"/>
    <x v="44"/>
    <n v="46599.11"/>
  </r>
  <r>
    <s v="Id28"/>
    <n v="1969"/>
    <s v="Jun"/>
    <n v="23"/>
    <x v="2"/>
    <n v="46661.440000000002"/>
    <s v="tier - 1"/>
    <s v="tier - 3"/>
    <s v="R1012"/>
    <s v="R1012"/>
    <n v="1969"/>
    <s v="23/Jun/1969"/>
    <x v="35"/>
    <n v="46661.440000000002"/>
  </r>
  <r>
    <s v="Id27"/>
    <n v="1960"/>
    <s v="Nov"/>
    <n v="17"/>
    <x v="2"/>
    <n v="46718.16"/>
    <s v="tier - 1"/>
    <s v="tier - 1"/>
    <s v="R1012"/>
    <s v="R1012"/>
    <n v="1960"/>
    <s v="17/Nov/1960"/>
    <x v="45"/>
    <n v="46718.16"/>
  </r>
  <r>
    <s v="Id26"/>
    <n v="1958"/>
    <s v="Sep"/>
    <n v="15"/>
    <x v="0"/>
    <n v="46889.26"/>
    <s v="tier - 2"/>
    <s v="tier - 3"/>
    <s v="R1013"/>
    <s v="R1013"/>
    <n v="1958"/>
    <s v="15/Sep/1958"/>
    <x v="47"/>
    <n v="46889.26"/>
  </r>
  <r>
    <s v="Id25"/>
    <n v="1959"/>
    <s v="Jul"/>
    <n v="14"/>
    <x v="0"/>
    <n v="47055.53"/>
    <s v="tier - 2"/>
    <s v="tier - 1"/>
    <s v="R1013"/>
    <s v="R1013"/>
    <n v="1959"/>
    <s v="14/Jul/1959"/>
    <x v="46"/>
    <n v="47055.53"/>
  </r>
  <r>
    <s v="Id24"/>
    <n v="1970"/>
    <s v="Dec"/>
    <n v="28"/>
    <x v="3"/>
    <n v="47269.85"/>
    <s v="tier - 1"/>
    <s v="tier - 2"/>
    <s v="R1013"/>
    <s v="R1013"/>
    <n v="1970"/>
    <s v="28/Dec/1970"/>
    <x v="33"/>
    <n v="47269.85"/>
  </r>
  <r>
    <s v="Id23"/>
    <n v="1958"/>
    <s v="Sep"/>
    <n v="3"/>
    <x v="3"/>
    <n v="47291.06"/>
    <s v="tier - 2"/>
    <s v="tier - 1"/>
    <s v="R1011"/>
    <s v="R1011"/>
    <n v="1958"/>
    <s v="3/Sep/1958"/>
    <x v="47"/>
    <n v="47291.06"/>
  </r>
  <r>
    <s v="Id22"/>
    <n v="1959"/>
    <s v="Oct"/>
    <n v="4"/>
    <x v="3"/>
    <n v="47305.31"/>
    <s v="tier - 2"/>
    <s v="tier - 1"/>
    <s v="R1011"/>
    <s v="R1011"/>
    <n v="1959"/>
    <s v="4/Oct/1959"/>
    <x v="46"/>
    <n v="47305.31"/>
  </r>
  <r>
    <s v="Id21"/>
    <n v="1961"/>
    <s v="Jun"/>
    <n v="13"/>
    <x v="1"/>
    <n v="47403.88"/>
    <s v="tier - 1"/>
    <s v="tier - 3"/>
    <s v="R1011"/>
    <s v="R1011"/>
    <n v="1961"/>
    <s v="13/Jun/1961"/>
    <x v="44"/>
    <n v="47403.88"/>
  </r>
  <r>
    <s v="Id20"/>
    <n v="1971"/>
    <s v="Sep"/>
    <n v="27"/>
    <x v="3"/>
    <n v="47462.89"/>
    <s v="tier - 1"/>
    <s v="tier - 2"/>
    <s v="R1013"/>
    <s v="R1013"/>
    <n v="1971"/>
    <s v="27/Sep/1971"/>
    <x v="33"/>
    <n v="47462.89"/>
  </r>
  <r>
    <s v="Id19"/>
    <n v="1964"/>
    <s v="Nov"/>
    <n v="7"/>
    <x v="3"/>
    <n v="47496.49"/>
    <s v="tier - 1"/>
    <s v="tier - 3"/>
    <s v="R1012"/>
    <s v="R1012"/>
    <n v="1964"/>
    <s v="7/Nov/1964"/>
    <x v="43"/>
    <n v="47496.49"/>
  </r>
  <r>
    <s v="Id18"/>
    <n v="1963"/>
    <s v="Aug"/>
    <n v="5"/>
    <x v="1"/>
    <n v="47896.79"/>
    <s v="tier - 1"/>
    <s v="tier - 3"/>
    <s v="R1024"/>
    <s v="R1024"/>
    <n v="1963"/>
    <s v="5/Aug/1963"/>
    <x v="42"/>
    <n v="47896.79"/>
  </r>
  <r>
    <s v="Id17"/>
    <n v="1958"/>
    <s v="Nov"/>
    <n v="16"/>
    <x v="1"/>
    <n v="47928.03"/>
    <s v="tier - 2"/>
    <s v="tier - 3"/>
    <s v="R1011"/>
    <s v="R1011"/>
    <n v="1958"/>
    <s v="16/Nov/1958"/>
    <x v="47"/>
    <n v="47928.03"/>
  </r>
  <r>
    <s v="Id16"/>
    <n v="1962"/>
    <s v="Aug"/>
    <n v="27"/>
    <x v="0"/>
    <n v="48173.36"/>
    <s v="tier - 1"/>
    <s v="tier - 3"/>
    <s v="R1011"/>
    <s v="R1011"/>
    <n v="1962"/>
    <s v="27/Aug/1962"/>
    <x v="41"/>
    <n v="48173.36"/>
  </r>
  <r>
    <s v="Id15"/>
    <n v="1961"/>
    <s v="Dec"/>
    <n v="21"/>
    <x v="1"/>
    <n v="48517.56"/>
    <s v="tier - 1"/>
    <s v="tier - 3"/>
    <s v="R1024"/>
    <s v="R1024"/>
    <n v="1961"/>
    <s v="21/Dec/1961"/>
    <x v="41"/>
    <n v="48517.56"/>
  </r>
  <r>
    <s v="Id14"/>
    <n v="1968"/>
    <s v="Dec"/>
    <n v="1"/>
    <x v="2"/>
    <n v="48549.18"/>
    <s v="tier - 1"/>
    <s v="tier - 3"/>
    <s v="R1016"/>
    <s v="R1016"/>
    <n v="1968"/>
    <s v="1/Dec/1968"/>
    <x v="35"/>
    <n v="48549.18"/>
  </r>
  <r>
    <s v="Id13"/>
    <n v="1962"/>
    <s v="Oct"/>
    <n v="11"/>
    <x v="0"/>
    <n v="48673.56"/>
    <s v="tier - 1"/>
    <s v="tier - 2"/>
    <s v="R1013"/>
    <s v="R1013"/>
    <n v="1962"/>
    <s v="11/Oct/1962"/>
    <x v="41"/>
    <n v="48673.56"/>
  </r>
  <r>
    <s v="Id12"/>
    <n v="1965"/>
    <s v="Oct"/>
    <n v="27"/>
    <x v="1"/>
    <n v="48675.519999999997"/>
    <s v="tier - 1"/>
    <s v="tier - 2"/>
    <s v="R1013"/>
    <s v="R1013"/>
    <n v="1965"/>
    <s v="27/Oct/1965"/>
    <x v="39"/>
    <n v="48675.519999999997"/>
  </r>
  <r>
    <s v="Id11"/>
    <n v="1959"/>
    <s v="Jul"/>
    <n v="22"/>
    <x v="0"/>
    <n v="48824.45"/>
    <s v="tier - 2"/>
    <s v="tier - 1"/>
    <s v="R1011"/>
    <s v="R1011"/>
    <n v="1959"/>
    <s v="22/Jul/1959"/>
    <x v="46"/>
    <n v="48824.45"/>
  </r>
  <r>
    <s v="Id10"/>
    <n v="1978"/>
    <s v="Dec"/>
    <n v="29"/>
    <x v="0"/>
    <n v="48885.14"/>
    <s v="tier - 1"/>
    <s v="tier - 2"/>
    <s v="R1013"/>
    <s v="R1013"/>
    <n v="1978"/>
    <s v="29/Dec/1978"/>
    <x v="26"/>
    <n v="48885.14"/>
  </r>
  <r>
    <s v="Id9"/>
    <n v="1963"/>
    <s v="Sep"/>
    <n v="4"/>
    <x v="1"/>
    <n v="48970.25"/>
    <s v="tier - 1"/>
    <s v="tier - 2"/>
    <s v="R1013"/>
    <s v="R1013"/>
    <n v="1963"/>
    <s v="4/Sep/1963"/>
    <x v="42"/>
    <n v="48970.25"/>
  </r>
  <r>
    <s v="Id8"/>
    <n v="1958"/>
    <s v="Jun"/>
    <n v="27"/>
    <x v="3"/>
    <n v="49577.66"/>
    <s v="tier - 2"/>
    <s v="tier - 2"/>
    <s v="R1013"/>
    <s v="R1013"/>
    <n v="1958"/>
    <s v="27/Jun/1958"/>
    <x v="47"/>
    <n v="49577.66"/>
  </r>
  <r>
    <s v="Id7"/>
    <n v="1994"/>
    <s v="Oct"/>
    <n v="27"/>
    <x v="1"/>
    <n v="51194.559999999998"/>
    <s v="tier - 1"/>
    <s v="tier - 3"/>
    <s v="R1011"/>
    <s v="R1011"/>
    <n v="1994"/>
    <s v="27/Oct/1994"/>
    <x v="11"/>
    <n v="51194.559999999998"/>
  </r>
  <r>
    <s v="Id6"/>
    <n v="1962"/>
    <s v="Aug"/>
    <n v="4"/>
    <x v="0"/>
    <n v="52590.83"/>
    <s v="tier - 1"/>
    <s v="tier - 3"/>
    <s v="R1011"/>
    <s v="R1011"/>
    <n v="1962"/>
    <s v="4/Aug/1962"/>
    <x v="41"/>
    <n v="52590.83"/>
  </r>
  <r>
    <s v="Id5"/>
    <n v="1989"/>
    <s v="Jun"/>
    <n v="19"/>
    <x v="0"/>
    <n v="55135.4"/>
    <s v="tier - 1"/>
    <s v="tier - 2"/>
    <s v="R1012"/>
    <s v="R1012"/>
    <n v="1989"/>
    <s v="19/Jun/1989"/>
    <x v="14"/>
    <n v="55135.4"/>
  </r>
  <r>
    <s v="Id4"/>
    <n v="1991"/>
    <s v="Jun"/>
    <n v="6"/>
    <x v="1"/>
    <n v="58571.07"/>
    <s v="tier - 1"/>
    <s v="tier - 3"/>
    <s v="R1024"/>
    <s v="R1024"/>
    <n v="1991"/>
    <s v="6/Jun/1991"/>
    <x v="15"/>
    <n v="58571.07"/>
  </r>
  <r>
    <s v="Id3"/>
    <n v="1970"/>
    <s v="Sep"/>
    <n v="11"/>
    <x v="2"/>
    <n v="60021.4"/>
    <s v="tier - 1"/>
    <s v="tier - 1"/>
    <s v="R1012"/>
    <s v="R1012"/>
    <n v="1970"/>
    <s v="11/Sep/1970"/>
    <x v="34"/>
    <n v="60021.4"/>
  </r>
  <r>
    <s v="Id2"/>
    <n v="1977"/>
    <s v="Jun"/>
    <n v="8"/>
    <x v="0"/>
    <n v="62592.87"/>
    <s v="tier - 2"/>
    <s v="tier - 3"/>
    <s v="R1013"/>
    <s v="R1013"/>
    <n v="1977"/>
    <s v="8/Jun/1977"/>
    <x v="30"/>
    <n v="62592.87"/>
  </r>
  <r>
    <s v="Id1"/>
    <n v="1968"/>
    <s v="Oct"/>
    <n v="12"/>
    <x v="0"/>
    <n v="63770.43"/>
    <s v="tier - 1"/>
    <s v="tier - 3"/>
    <s v="R1013"/>
    <s v="R1013"/>
    <n v="1968"/>
    <s v="12/Oct/1968"/>
    <x v="37"/>
    <n v="63770.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9E696-C6E6-41E7-BC30-1F10CB103C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SMOKER" fld="8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EBC2A-558D-448B-ABE6-F3F27A0CFA2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3:B57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5" hier="-1"/>
  </pageFields>
  <dataFields count="1">
    <dataField name="Average of CHARGES" fld="12" subtotal="average" baseField="1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4ECE1-A51C-4CBA-AE20-A0A05AAE236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8:B45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dataField="1" numFmtId="165" showAll="0"/>
    <pivotField showAll="0"/>
    <pivotField showAll="0"/>
    <pivotField showAll="0"/>
    <pivotField showAll="0"/>
  </pivotFields>
  <rowFields count="2">
    <field x="9"/>
    <field x="10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ARGES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658EC-D22A-49E5-9C4C-52B82A7BA31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5:C18" firstHeaderRow="0" firstDataRow="1" firstDataCol="1"/>
  <pivotFields count="17"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O OF MAJOR SURGERIES" fld="7" baseField="0" baseItem="0"/>
    <dataField name="Average of HBA1C" fld="3" subtotal="average" baseField="5" baseItem="0"/>
  </dataFields>
  <formats count="3">
    <format dxfId="5">
      <pivotArea collapsedLevelsAreSubtotals="1" fieldPosition="0">
        <references count="2">
          <reference field="4294967294" count="1" selected="0">
            <x v="1"/>
          </reference>
          <reference field="5" count="1">
            <x v="0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5" count="1">
            <x v="1"/>
          </reference>
        </references>
      </pivotArea>
    </format>
    <format dxfId="3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94050-F5B4-4AEC-862B-34667E4AEA21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2:B65" firstHeaderRow="1" firstDataRow="1" firstDataCol="1"/>
  <pivotFields count="14">
    <pivotField showAll="0"/>
    <pivotField showAll="0"/>
    <pivotField showAll="0"/>
    <pivotField showAll="0"/>
    <pivotField dataField="1" showAll="0">
      <items count="7">
        <item x="0"/>
        <item x="1"/>
        <item x="3"/>
        <item x="2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13"/>
        <item x="10"/>
        <item x="5"/>
        <item x="8"/>
        <item x="3"/>
        <item x="7"/>
        <item x="12"/>
        <item x="2"/>
        <item x="6"/>
        <item x="9"/>
        <item x="4"/>
        <item x="11"/>
        <item x="1"/>
        <item x="0"/>
        <item x="15"/>
        <item x="16"/>
        <item x="14"/>
        <item x="17"/>
        <item x="18"/>
        <item x="19"/>
        <item x="21"/>
        <item x="22"/>
        <item h="1" x="24"/>
        <item h="1" x="23"/>
        <item h="1" x="20"/>
        <item h="1" x="25"/>
        <item h="1" x="26"/>
        <item h="1" x="27"/>
        <item h="1" x="30"/>
        <item h="1" x="36"/>
        <item h="1" x="31"/>
        <item h="1" x="28"/>
        <item h="1" x="29"/>
        <item h="1" x="32"/>
        <item h="1" x="33"/>
        <item h="1" x="34"/>
        <item h="1" x="35"/>
        <item h="1" x="37"/>
        <item h="1" x="38"/>
        <item h="1" x="40"/>
        <item h="1" x="39"/>
        <item h="1" x="43"/>
        <item h="1" x="42"/>
        <item h="1" x="41"/>
        <item h="1" x="44"/>
        <item h="1" x="45"/>
        <item h="1" x="46"/>
        <item h="1" x="47"/>
        <item t="default"/>
      </items>
    </pivotField>
    <pivotField numFmtId="165" showAll="0"/>
  </pivotFields>
  <rowFields count="1">
    <field x="1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Average of children" fld="4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7B9A6-3607-4EEC-BE97-9B60BDD0CFD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2:B37" firstHeaderRow="1" firstDataRow="1" firstDataCol="1"/>
  <pivotFields count="9">
    <pivotField showAll="0"/>
    <pivotField showAll="0"/>
    <pivotField showAll="0"/>
    <pivotField showAll="0"/>
    <pivotField axis="axisRow" showAll="0">
      <items count="7">
        <item h="1" x="0"/>
        <item h="1" x="1"/>
        <item x="3"/>
        <item x="2"/>
        <item x="4"/>
        <item x="5"/>
        <item t="default"/>
      </items>
    </pivotField>
    <pivotField dataField="1" showAll="0"/>
    <pivotField showAll="0"/>
    <pivotField showAll="0"/>
    <pivotField showAll="0"/>
  </pivotFields>
  <rowFields count="1">
    <field x="4"/>
  </rowFields>
  <rowItems count="5"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charges" fld="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D3B4D0-681E-4409-97AA-63669E100F2A}" name="Table1" displayName="Table1" ref="A1:Q2336" totalsRowShown="0">
  <autoFilter ref="A1:Q2336" xr:uid="{C3529093-0E48-4A8B-A87F-60D5624B2BB6}"/>
  <tableColumns count="17">
    <tableColumn id="1" xr3:uid="{23600443-D134-4E02-A0FC-3BC6D6C5C6D2}" name="CUSTOMER ID" dataDxfId="19" dataCellStyle="Normal 2"/>
    <tableColumn id="2" xr3:uid="{EDB0DDC9-851E-4278-9D93-F0A83022FFD4}" name="FIRST NAME" dataDxfId="18">
      <calculatedColumnFormula>VLOOKUP(A2:A2336,'Customer Names'!$A$2:$D$2336,2,0)</calculatedColumnFormula>
    </tableColumn>
    <tableColumn id="3" xr3:uid="{B413B273-094F-4226-8D1C-7B3C3DD7DA17}" name="BMI" dataDxfId="17">
      <calculatedColumnFormula>VLOOKUP(A2:A2336,'Medical Examinations'!$A$2:$H$2336,2,0)</calculatedColumnFormula>
    </tableColumn>
    <tableColumn id="4" xr3:uid="{38702758-F393-4540-A459-586585516324}" name="HBA1C" dataDxfId="16">
      <calculatedColumnFormula>VLOOKUP(A2:A2336,'Medical Examinations'!$A$2:$H$2336,3,0)</calculatedColumnFormula>
    </tableColumn>
    <tableColumn id="5" xr3:uid="{87D7B7A8-7C32-4D4D-AD29-CFBBA5D2B8B4}" name="HEART ISSUES" dataDxfId="15">
      <calculatedColumnFormula>VLOOKUP(A2:A2336,'Medical Examinations'!$A$1:$M$2336,10,0)</calculatedColumnFormula>
    </tableColumn>
    <tableColumn id="6" xr3:uid="{D09CEE20-9758-42CE-9865-D9853CE2B44E}" name="ANY TRANSPLANT" dataDxfId="14">
      <calculatedColumnFormula>VLOOKUP(A2:A2336,'Medical Examinations'!$A$2:$H$2336,5,0)</calculatedColumnFormula>
    </tableColumn>
    <tableColumn id="7" xr3:uid="{82031BAD-8484-4E99-90FB-38FD34C0748A}" name="CANCER HISTORY" dataDxfId="13">
      <calculatedColumnFormula>VLOOKUP(A2:A2336,'Medical Examinations'!$A$2:$H$2336,6,0)</calculatedColumnFormula>
    </tableColumn>
    <tableColumn id="8" xr3:uid="{AF10CBF6-08A0-4A67-9551-F54D0FCFB39D}" name="NO OF MAJOR SURGERIES" dataDxfId="12">
      <calculatedColumnFormula>VLOOKUP(A2:A2336,'Medical Examinations'!$A$2:$H$2336,7,0)</calculatedColumnFormula>
    </tableColumn>
    <tableColumn id="9" xr3:uid="{B9BA77A8-E318-4053-8E4C-9BF33FDAA207}" name="SMOKER" dataDxfId="11">
      <calculatedColumnFormula>VLOOKUP(A2:A2336,'Medical Examinations'!$A$2:$K$2336,11,0)</calculatedColumnFormula>
    </tableColumn>
    <tableColumn id="10" xr3:uid="{BD7D542C-DBCF-4C67-BD05-AC90D5EA9C74}" name="WEIGHT STATUS" dataDxfId="10">
      <calculatedColumnFormula>VLOOKUP(A2:A2336,'Medical Examinations'!$A$2:$M$2336,12,0)</calculatedColumnFormula>
    </tableColumn>
    <tableColumn id="11" xr3:uid="{D8EDEA2A-9584-434A-ABBF-1E5EAE476BCB}" name="DIABETES STATUS" dataDxfId="9">
      <calculatedColumnFormula>VLOOKUP(A2:A2336,'Medical Examinations'!$A$2:$M$2336,13,0)</calculatedColumnFormula>
    </tableColumn>
    <tableColumn id="12" xr3:uid="{53774B91-2FBE-4E36-81E0-1F9FC60B82CF}" name="DATE OF BIRTH" dataDxfId="2">
      <calculatedColumnFormula>VLOOKUP(Table1[CUSTOMER ID],'Hospitalisation Details'!$A$1:$N$2344,12,0)</calculatedColumnFormula>
    </tableColumn>
    <tableColumn id="13" xr3:uid="{71C3C3B0-1A2A-4C4F-8991-253198A35163}" name="CHARGES" dataDxfId="1" dataCellStyle="Currency">
      <calculatedColumnFormula>VLOOKUP(Table1[CUSTOMER ID],'Hospitalisation Details'!$A$2:$N$2344,14,0)</calculatedColumnFormula>
    </tableColumn>
    <tableColumn id="14" xr3:uid="{08326AB0-9887-470F-8602-1528B2006736}" name="HOSPITAL TIER" dataDxfId="8">
      <calculatedColumnFormula>VLOOKUP(Table1[CUSTOMER ID],'Hospitalisation Details'!$A$2:$I$2344,7,0)</calculatedColumnFormula>
    </tableColumn>
    <tableColumn id="15" xr3:uid="{7779EF87-E1B1-4B3F-A799-0B03A7D717A0}" name="CITY TIER" dataDxfId="7">
      <calculatedColumnFormula>VLOOKUP(Table1[CUSTOMER ID],'Hospitalisation Details'!$A$2:$I$2344,8,0)</calculatedColumnFormula>
    </tableColumn>
    <tableColumn id="16" xr3:uid="{C2817714-6FF1-4097-8112-3E826D170B10}" name="STATE ID" dataDxfId="6">
      <calculatedColumnFormula>VLOOKUP(Table1[CUSTOMER ID],'Hospitalisation Details'!$A$2:$I$2344,9,0)</calculatedColumnFormula>
    </tableColumn>
    <tableColumn id="17" xr3:uid="{27A1462B-06C2-4D35-ACD0-CB52E03F72EA}" name="AGE" dataDxfId="0">
      <calculatedColumnFormula>VLOOKUP(Table1[CUSTOMER ID],'Hospitalisation Details'!$A$2:$N$2344,13,0)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36"/>
  <sheetViews>
    <sheetView workbookViewId="0">
      <selection activeCell="G11" sqref="G11"/>
    </sheetView>
  </sheetViews>
  <sheetFormatPr defaultRowHeight="15" x14ac:dyDescent="0.25"/>
  <cols>
    <col min="1" max="1" width="15.5703125" customWidth="1"/>
    <col min="2" max="2" width="21" bestFit="1" customWidth="1"/>
    <col min="3" max="3" width="37.42578125" bestFit="1" customWidth="1"/>
    <col min="4" max="4" width="24.5703125" bestFit="1" customWidth="1"/>
    <col min="7" max="7" width="73.5703125" bestFit="1" customWidth="1"/>
  </cols>
  <sheetData>
    <row r="1" spans="1:7" s="2" customFormat="1" ht="18.95" customHeight="1" x14ac:dyDescent="0.25">
      <c r="A1" s="5" t="s">
        <v>0</v>
      </c>
      <c r="B1" s="6" t="s">
        <v>2384</v>
      </c>
      <c r="C1" s="6" t="s">
        <v>6046</v>
      </c>
      <c r="D1" s="6" t="s">
        <v>2383</v>
      </c>
    </row>
    <row r="2" spans="1:7" ht="15.75" x14ac:dyDescent="0.25">
      <c r="A2" s="1" t="s">
        <v>2371</v>
      </c>
      <c r="B2" t="s">
        <v>4390</v>
      </c>
      <c r="C2" s="1" t="s">
        <v>2385</v>
      </c>
      <c r="D2" t="s">
        <v>4389</v>
      </c>
    </row>
    <row r="3" spans="1:7" ht="15.75" x14ac:dyDescent="0.25">
      <c r="A3" s="1" t="s">
        <v>2370</v>
      </c>
      <c r="B3" t="s">
        <v>4392</v>
      </c>
      <c r="C3" s="1" t="s">
        <v>2386</v>
      </c>
      <c r="D3" t="s">
        <v>4391</v>
      </c>
    </row>
    <row r="4" spans="1:7" ht="15.75" x14ac:dyDescent="0.25">
      <c r="A4" s="1" t="s">
        <v>2369</v>
      </c>
      <c r="B4" t="s">
        <v>4393</v>
      </c>
      <c r="C4" s="1" t="s">
        <v>2387</v>
      </c>
      <c r="D4" t="s">
        <v>4391</v>
      </c>
    </row>
    <row r="5" spans="1:7" ht="15.75" x14ac:dyDescent="0.25">
      <c r="A5" s="1" t="s">
        <v>2368</v>
      </c>
      <c r="B5" t="s">
        <v>4394</v>
      </c>
      <c r="C5" s="1" t="s">
        <v>2388</v>
      </c>
      <c r="D5" t="s">
        <v>4389</v>
      </c>
    </row>
    <row r="6" spans="1:7" ht="15.75" x14ac:dyDescent="0.25">
      <c r="A6" s="1" t="s">
        <v>2367</v>
      </c>
      <c r="B6" t="s">
        <v>4395</v>
      </c>
      <c r="C6" s="1" t="s">
        <v>2389</v>
      </c>
      <c r="D6" t="s">
        <v>4389</v>
      </c>
    </row>
    <row r="7" spans="1:7" ht="15.75" x14ac:dyDescent="0.25">
      <c r="A7" s="1" t="s">
        <v>2366</v>
      </c>
      <c r="B7" t="s">
        <v>4396</v>
      </c>
      <c r="C7" s="1" t="s">
        <v>2390</v>
      </c>
      <c r="D7" t="s">
        <v>4391</v>
      </c>
    </row>
    <row r="8" spans="1:7" ht="15.75" x14ac:dyDescent="0.25">
      <c r="A8" s="1" t="s">
        <v>2365</v>
      </c>
      <c r="B8" t="s">
        <v>4397</v>
      </c>
      <c r="C8" s="1" t="s">
        <v>2391</v>
      </c>
      <c r="D8" t="s">
        <v>4391</v>
      </c>
      <c r="G8" s="17" t="s">
        <v>6050</v>
      </c>
    </row>
    <row r="9" spans="1:7" ht="15.75" x14ac:dyDescent="0.25">
      <c r="A9" s="1" t="s">
        <v>2364</v>
      </c>
      <c r="B9" t="s">
        <v>4398</v>
      </c>
      <c r="C9" s="1" t="s">
        <v>2392</v>
      </c>
      <c r="D9" t="s">
        <v>4391</v>
      </c>
    </row>
    <row r="10" spans="1:7" ht="15.75" x14ac:dyDescent="0.25">
      <c r="A10" s="1" t="s">
        <v>2363</v>
      </c>
      <c r="B10" t="s">
        <v>4399</v>
      </c>
      <c r="C10" s="1" t="s">
        <v>2393</v>
      </c>
      <c r="D10" t="s">
        <v>4391</v>
      </c>
      <c r="G10" s="17" t="s">
        <v>6076</v>
      </c>
    </row>
    <row r="11" spans="1:7" ht="15.75" x14ac:dyDescent="0.25">
      <c r="A11" s="1" t="s">
        <v>2362</v>
      </c>
      <c r="B11" t="s">
        <v>4400</v>
      </c>
      <c r="C11" s="1" t="s">
        <v>2394</v>
      </c>
      <c r="D11" t="s">
        <v>4389</v>
      </c>
      <c r="G11" s="8">
        <f>COUNTA(A2:A2336)</f>
        <v>2335</v>
      </c>
    </row>
    <row r="12" spans="1:7" ht="15.75" x14ac:dyDescent="0.25">
      <c r="A12" s="1" t="s">
        <v>2361</v>
      </c>
      <c r="B12" t="s">
        <v>4401</v>
      </c>
      <c r="C12" s="1" t="s">
        <v>2395</v>
      </c>
      <c r="D12" t="s">
        <v>4389</v>
      </c>
    </row>
    <row r="13" spans="1:7" ht="15.75" x14ac:dyDescent="0.25">
      <c r="A13" s="1" t="s">
        <v>2360</v>
      </c>
      <c r="B13" t="s">
        <v>4402</v>
      </c>
      <c r="C13" s="1" t="s">
        <v>2396</v>
      </c>
      <c r="D13" t="s">
        <v>4391</v>
      </c>
    </row>
    <row r="14" spans="1:7" ht="15.75" x14ac:dyDescent="0.25">
      <c r="A14" s="1" t="s">
        <v>2359</v>
      </c>
      <c r="B14" t="s">
        <v>4403</v>
      </c>
      <c r="C14" s="1" t="s">
        <v>2397</v>
      </c>
      <c r="D14" t="s">
        <v>4391</v>
      </c>
    </row>
    <row r="15" spans="1:7" ht="15.75" x14ac:dyDescent="0.25">
      <c r="A15" s="1" t="s">
        <v>2358</v>
      </c>
      <c r="B15" t="s">
        <v>4404</v>
      </c>
      <c r="C15" s="1" t="s">
        <v>2398</v>
      </c>
      <c r="D15" t="s">
        <v>4391</v>
      </c>
    </row>
    <row r="16" spans="1:7" ht="15.75" x14ac:dyDescent="0.25">
      <c r="A16" s="1" t="s">
        <v>2357</v>
      </c>
      <c r="B16" t="s">
        <v>4405</v>
      </c>
      <c r="C16" s="1" t="s">
        <v>2399</v>
      </c>
      <c r="D16" t="s">
        <v>4389</v>
      </c>
    </row>
    <row r="17" spans="1:4" ht="15.75" x14ac:dyDescent="0.25">
      <c r="A17" s="1" t="s">
        <v>2356</v>
      </c>
      <c r="B17" t="s">
        <v>4406</v>
      </c>
      <c r="C17" s="1" t="s">
        <v>2400</v>
      </c>
      <c r="D17" t="s">
        <v>4391</v>
      </c>
    </row>
    <row r="18" spans="1:4" ht="15.75" x14ac:dyDescent="0.25">
      <c r="A18" s="1" t="s">
        <v>2355</v>
      </c>
      <c r="B18" t="s">
        <v>4407</v>
      </c>
      <c r="C18" s="1" t="s">
        <v>2401</v>
      </c>
      <c r="D18" t="s">
        <v>4389</v>
      </c>
    </row>
    <row r="19" spans="1:4" ht="15.75" x14ac:dyDescent="0.25">
      <c r="A19" s="1" t="s">
        <v>2354</v>
      </c>
      <c r="B19" t="s">
        <v>4408</v>
      </c>
      <c r="C19" s="1" t="s">
        <v>2402</v>
      </c>
      <c r="D19" t="s">
        <v>4389</v>
      </c>
    </row>
    <row r="20" spans="1:4" ht="15.75" x14ac:dyDescent="0.25">
      <c r="A20" s="1" t="s">
        <v>2353</v>
      </c>
      <c r="B20" t="s">
        <v>4409</v>
      </c>
      <c r="C20" s="1" t="s">
        <v>2403</v>
      </c>
      <c r="D20" t="s">
        <v>4391</v>
      </c>
    </row>
    <row r="21" spans="1:4" ht="15.75" x14ac:dyDescent="0.25">
      <c r="A21" s="1" t="s">
        <v>2352</v>
      </c>
      <c r="B21" t="s">
        <v>4410</v>
      </c>
      <c r="C21" s="1" t="s">
        <v>2404</v>
      </c>
      <c r="D21" t="s">
        <v>4391</v>
      </c>
    </row>
    <row r="22" spans="1:4" ht="15.75" x14ac:dyDescent="0.25">
      <c r="A22" s="1" t="s">
        <v>2351</v>
      </c>
      <c r="B22" t="s">
        <v>4411</v>
      </c>
      <c r="C22" s="1" t="s">
        <v>2405</v>
      </c>
      <c r="D22" t="s">
        <v>4391</v>
      </c>
    </row>
    <row r="23" spans="1:4" ht="15.75" x14ac:dyDescent="0.25">
      <c r="A23" s="1" t="s">
        <v>2350</v>
      </c>
      <c r="B23" t="s">
        <v>4412</v>
      </c>
      <c r="C23" s="1" t="s">
        <v>2406</v>
      </c>
      <c r="D23" t="s">
        <v>4389</v>
      </c>
    </row>
    <row r="24" spans="1:4" ht="15.75" x14ac:dyDescent="0.25">
      <c r="A24" s="1" t="s">
        <v>2349</v>
      </c>
      <c r="B24" t="s">
        <v>4413</v>
      </c>
      <c r="C24" s="1" t="s">
        <v>2407</v>
      </c>
      <c r="D24" t="s">
        <v>4389</v>
      </c>
    </row>
    <row r="25" spans="1:4" ht="15.75" x14ac:dyDescent="0.25">
      <c r="A25" s="1" t="s">
        <v>2348</v>
      </c>
      <c r="B25" t="s">
        <v>4414</v>
      </c>
      <c r="C25" s="1" t="s">
        <v>2408</v>
      </c>
      <c r="D25" t="s">
        <v>4391</v>
      </c>
    </row>
    <row r="26" spans="1:4" ht="15.75" x14ac:dyDescent="0.25">
      <c r="A26" s="1" t="s">
        <v>2347</v>
      </c>
      <c r="B26" t="s">
        <v>4415</v>
      </c>
      <c r="C26" s="1" t="s">
        <v>2409</v>
      </c>
      <c r="D26" t="s">
        <v>4391</v>
      </c>
    </row>
    <row r="27" spans="1:4" ht="15.75" x14ac:dyDescent="0.25">
      <c r="A27" s="1" t="s">
        <v>2346</v>
      </c>
      <c r="B27" t="s">
        <v>4416</v>
      </c>
      <c r="C27" s="1" t="s">
        <v>2410</v>
      </c>
      <c r="D27" t="s">
        <v>4391</v>
      </c>
    </row>
    <row r="28" spans="1:4" ht="15.75" x14ac:dyDescent="0.25">
      <c r="A28" s="1" t="s">
        <v>2345</v>
      </c>
      <c r="B28" t="s">
        <v>4417</v>
      </c>
      <c r="C28" s="1" t="s">
        <v>2411</v>
      </c>
      <c r="D28" t="s">
        <v>4391</v>
      </c>
    </row>
    <row r="29" spans="1:4" ht="15.75" x14ac:dyDescent="0.25">
      <c r="A29" s="1" t="s">
        <v>2344</v>
      </c>
      <c r="B29" t="s">
        <v>4418</v>
      </c>
      <c r="C29" s="1" t="s">
        <v>2412</v>
      </c>
      <c r="D29" t="s">
        <v>4389</v>
      </c>
    </row>
    <row r="30" spans="1:4" ht="15.75" x14ac:dyDescent="0.25">
      <c r="A30" s="1" t="s">
        <v>2343</v>
      </c>
      <c r="B30" t="s">
        <v>4398</v>
      </c>
      <c r="C30" s="1" t="s">
        <v>2413</v>
      </c>
      <c r="D30" t="s">
        <v>4391</v>
      </c>
    </row>
    <row r="31" spans="1:4" ht="15.75" x14ac:dyDescent="0.25">
      <c r="A31" s="1" t="s">
        <v>2342</v>
      </c>
      <c r="B31" t="s">
        <v>4419</v>
      </c>
      <c r="C31" s="1" t="s">
        <v>2414</v>
      </c>
      <c r="D31" t="s">
        <v>4389</v>
      </c>
    </row>
    <row r="32" spans="1:4" ht="15.75" x14ac:dyDescent="0.25">
      <c r="A32" s="1" t="s">
        <v>2341</v>
      </c>
      <c r="B32" t="s">
        <v>4420</v>
      </c>
      <c r="C32" s="1" t="s">
        <v>2415</v>
      </c>
      <c r="D32" t="s">
        <v>4389</v>
      </c>
    </row>
    <row r="33" spans="1:4" ht="15.75" x14ac:dyDescent="0.25">
      <c r="A33" s="1" t="s">
        <v>2340</v>
      </c>
      <c r="B33" t="s">
        <v>4421</v>
      </c>
      <c r="C33" s="1" t="s">
        <v>2416</v>
      </c>
      <c r="D33" t="s">
        <v>4391</v>
      </c>
    </row>
    <row r="34" spans="1:4" ht="15.75" x14ac:dyDescent="0.25">
      <c r="A34" s="1" t="s">
        <v>2339</v>
      </c>
      <c r="B34" t="s">
        <v>4422</v>
      </c>
      <c r="C34" s="1" t="s">
        <v>2417</v>
      </c>
      <c r="D34" t="s">
        <v>4391</v>
      </c>
    </row>
    <row r="35" spans="1:4" ht="15.75" x14ac:dyDescent="0.25">
      <c r="A35" s="1" t="s">
        <v>2338</v>
      </c>
      <c r="B35" t="s">
        <v>4423</v>
      </c>
      <c r="C35" s="1" t="s">
        <v>2418</v>
      </c>
      <c r="D35" t="s">
        <v>4389</v>
      </c>
    </row>
    <row r="36" spans="1:4" ht="15.75" x14ac:dyDescent="0.25">
      <c r="A36" s="1" t="s">
        <v>2337</v>
      </c>
      <c r="B36" t="s">
        <v>4424</v>
      </c>
      <c r="C36" s="1" t="s">
        <v>2419</v>
      </c>
      <c r="D36" t="s">
        <v>4389</v>
      </c>
    </row>
    <row r="37" spans="1:4" ht="15.75" x14ac:dyDescent="0.25">
      <c r="A37" s="1" t="s">
        <v>2336</v>
      </c>
      <c r="B37" t="s">
        <v>4425</v>
      </c>
      <c r="C37" s="1" t="s">
        <v>2420</v>
      </c>
      <c r="D37" t="s">
        <v>4391</v>
      </c>
    </row>
    <row r="38" spans="1:4" ht="15.75" x14ac:dyDescent="0.25">
      <c r="A38" s="1" t="s">
        <v>2335</v>
      </c>
      <c r="B38" t="s">
        <v>4426</v>
      </c>
      <c r="C38" s="1" t="s">
        <v>2421</v>
      </c>
      <c r="D38" t="s">
        <v>4391</v>
      </c>
    </row>
    <row r="39" spans="1:4" ht="15.75" x14ac:dyDescent="0.25">
      <c r="A39" s="1" t="s">
        <v>2334</v>
      </c>
      <c r="B39" t="s">
        <v>4427</v>
      </c>
      <c r="C39" s="1" t="s">
        <v>2422</v>
      </c>
      <c r="D39" t="s">
        <v>4389</v>
      </c>
    </row>
    <row r="40" spans="1:4" ht="15.75" x14ac:dyDescent="0.25">
      <c r="A40" s="1" t="s">
        <v>2333</v>
      </c>
      <c r="B40" t="s">
        <v>4428</v>
      </c>
      <c r="C40" s="1" t="s">
        <v>2423</v>
      </c>
      <c r="D40" t="s">
        <v>4389</v>
      </c>
    </row>
    <row r="41" spans="1:4" ht="15.75" x14ac:dyDescent="0.25">
      <c r="A41" s="1" t="s">
        <v>2332</v>
      </c>
      <c r="B41" t="s">
        <v>4429</v>
      </c>
      <c r="C41" s="1" t="s">
        <v>2424</v>
      </c>
      <c r="D41" t="s">
        <v>4391</v>
      </c>
    </row>
    <row r="42" spans="1:4" ht="15.75" x14ac:dyDescent="0.25">
      <c r="A42" s="1" t="s">
        <v>2331</v>
      </c>
      <c r="B42" t="s">
        <v>4430</v>
      </c>
      <c r="C42" s="1" t="s">
        <v>2425</v>
      </c>
      <c r="D42" t="s">
        <v>4391</v>
      </c>
    </row>
    <row r="43" spans="1:4" ht="15.75" x14ac:dyDescent="0.25">
      <c r="A43" s="1" t="s">
        <v>2330</v>
      </c>
      <c r="B43" t="s">
        <v>4431</v>
      </c>
      <c r="C43" s="1" t="s">
        <v>2426</v>
      </c>
      <c r="D43" t="s">
        <v>4389</v>
      </c>
    </row>
    <row r="44" spans="1:4" ht="15.75" x14ac:dyDescent="0.25">
      <c r="A44" s="1" t="s">
        <v>2329</v>
      </c>
      <c r="B44" t="s">
        <v>4413</v>
      </c>
      <c r="C44" s="1" t="s">
        <v>2427</v>
      </c>
      <c r="D44" t="s">
        <v>4389</v>
      </c>
    </row>
    <row r="45" spans="1:4" ht="15.75" x14ac:dyDescent="0.25">
      <c r="A45" s="1" t="s">
        <v>2328</v>
      </c>
      <c r="B45" t="s">
        <v>4432</v>
      </c>
      <c r="C45" s="1" t="s">
        <v>2428</v>
      </c>
      <c r="D45" t="s">
        <v>4391</v>
      </c>
    </row>
    <row r="46" spans="1:4" ht="15.75" x14ac:dyDescent="0.25">
      <c r="A46" s="1" t="s">
        <v>2327</v>
      </c>
      <c r="B46" t="s">
        <v>4433</v>
      </c>
      <c r="C46" s="1" t="s">
        <v>2429</v>
      </c>
      <c r="D46" t="s">
        <v>4391</v>
      </c>
    </row>
    <row r="47" spans="1:4" ht="15.75" x14ac:dyDescent="0.25">
      <c r="A47" s="1" t="s">
        <v>2326</v>
      </c>
      <c r="B47" t="s">
        <v>4434</v>
      </c>
      <c r="C47" s="1" t="s">
        <v>2430</v>
      </c>
      <c r="D47" t="s">
        <v>4389</v>
      </c>
    </row>
    <row r="48" spans="1:4" ht="15.75" x14ac:dyDescent="0.25">
      <c r="A48" s="1" t="s">
        <v>2325</v>
      </c>
      <c r="B48" t="s">
        <v>4435</v>
      </c>
      <c r="C48" s="1" t="s">
        <v>2431</v>
      </c>
      <c r="D48" t="s">
        <v>4391</v>
      </c>
    </row>
    <row r="49" spans="1:4" ht="15.75" x14ac:dyDescent="0.25">
      <c r="A49" s="1" t="s">
        <v>2324</v>
      </c>
      <c r="B49" t="s">
        <v>4436</v>
      </c>
      <c r="C49" s="1" t="s">
        <v>2426</v>
      </c>
      <c r="D49" t="s">
        <v>4389</v>
      </c>
    </row>
    <row r="50" spans="1:4" ht="15.75" x14ac:dyDescent="0.25">
      <c r="A50" s="1" t="s">
        <v>2323</v>
      </c>
      <c r="B50" t="s">
        <v>4437</v>
      </c>
      <c r="C50" s="1" t="s">
        <v>2432</v>
      </c>
      <c r="D50" t="s">
        <v>4391</v>
      </c>
    </row>
    <row r="51" spans="1:4" ht="15.75" x14ac:dyDescent="0.25">
      <c r="A51" s="1" t="s">
        <v>2322</v>
      </c>
      <c r="B51" t="s">
        <v>4438</v>
      </c>
      <c r="C51" s="1" t="s">
        <v>2433</v>
      </c>
      <c r="D51" t="s">
        <v>4391</v>
      </c>
    </row>
    <row r="52" spans="1:4" ht="15.75" x14ac:dyDescent="0.25">
      <c r="A52" s="1" t="s">
        <v>2321</v>
      </c>
      <c r="B52" t="s">
        <v>4439</v>
      </c>
      <c r="C52" s="1" t="s">
        <v>2434</v>
      </c>
      <c r="D52" t="s">
        <v>4391</v>
      </c>
    </row>
    <row r="53" spans="1:4" ht="15.75" x14ac:dyDescent="0.25">
      <c r="A53" s="1" t="s">
        <v>2320</v>
      </c>
      <c r="B53" t="s">
        <v>4440</v>
      </c>
      <c r="C53" s="1" t="s">
        <v>2435</v>
      </c>
      <c r="D53" t="s">
        <v>4389</v>
      </c>
    </row>
    <row r="54" spans="1:4" ht="15.75" x14ac:dyDescent="0.25">
      <c r="A54" s="1" t="s">
        <v>2319</v>
      </c>
      <c r="B54" t="s">
        <v>4402</v>
      </c>
      <c r="C54" s="1" t="s">
        <v>2436</v>
      </c>
      <c r="D54" t="s">
        <v>4391</v>
      </c>
    </row>
    <row r="55" spans="1:4" ht="15.75" x14ac:dyDescent="0.25">
      <c r="A55" s="1" t="s">
        <v>2318</v>
      </c>
      <c r="B55" t="s">
        <v>4441</v>
      </c>
      <c r="C55" s="1" t="s">
        <v>2437</v>
      </c>
      <c r="D55" t="s">
        <v>4391</v>
      </c>
    </row>
    <row r="56" spans="1:4" ht="15.75" x14ac:dyDescent="0.25">
      <c r="A56" s="1" t="s">
        <v>2317</v>
      </c>
      <c r="B56" t="s">
        <v>4442</v>
      </c>
      <c r="C56" s="1" t="s">
        <v>2438</v>
      </c>
      <c r="D56" t="s">
        <v>4389</v>
      </c>
    </row>
    <row r="57" spans="1:4" ht="15.75" x14ac:dyDescent="0.25">
      <c r="A57" s="1" t="s">
        <v>2316</v>
      </c>
      <c r="B57" t="s">
        <v>4443</v>
      </c>
      <c r="C57" s="1" t="s">
        <v>2439</v>
      </c>
      <c r="D57" t="s">
        <v>4389</v>
      </c>
    </row>
    <row r="58" spans="1:4" ht="15.75" x14ac:dyDescent="0.25">
      <c r="A58" s="1" t="s">
        <v>2315</v>
      </c>
      <c r="B58" t="s">
        <v>4444</v>
      </c>
      <c r="C58" s="1" t="s">
        <v>2440</v>
      </c>
      <c r="D58" t="s">
        <v>4391</v>
      </c>
    </row>
    <row r="59" spans="1:4" ht="15.75" x14ac:dyDescent="0.25">
      <c r="A59" s="1" t="s">
        <v>2314</v>
      </c>
      <c r="B59" t="s">
        <v>4445</v>
      </c>
      <c r="C59" s="1" t="s">
        <v>2441</v>
      </c>
      <c r="D59" t="s">
        <v>4389</v>
      </c>
    </row>
    <row r="60" spans="1:4" ht="15.75" x14ac:dyDescent="0.25">
      <c r="A60" s="1" t="s">
        <v>2313</v>
      </c>
      <c r="B60" t="s">
        <v>4446</v>
      </c>
      <c r="C60" s="1" t="s">
        <v>2442</v>
      </c>
      <c r="D60" t="s">
        <v>4391</v>
      </c>
    </row>
    <row r="61" spans="1:4" ht="15.75" x14ac:dyDescent="0.25">
      <c r="A61" s="1" t="s">
        <v>2312</v>
      </c>
      <c r="B61" t="s">
        <v>4447</v>
      </c>
      <c r="C61" s="1" t="s">
        <v>2443</v>
      </c>
      <c r="D61" t="s">
        <v>4389</v>
      </c>
    </row>
    <row r="62" spans="1:4" ht="15.75" x14ac:dyDescent="0.25">
      <c r="A62" s="1" t="s">
        <v>2311</v>
      </c>
      <c r="B62" t="s">
        <v>4448</v>
      </c>
      <c r="C62" s="1" t="s">
        <v>2444</v>
      </c>
      <c r="D62" t="s">
        <v>4391</v>
      </c>
    </row>
    <row r="63" spans="1:4" ht="15.75" x14ac:dyDescent="0.25">
      <c r="A63" s="1" t="s">
        <v>2310</v>
      </c>
      <c r="B63" t="s">
        <v>4449</v>
      </c>
      <c r="C63" s="1" t="s">
        <v>2445</v>
      </c>
      <c r="D63" t="s">
        <v>4389</v>
      </c>
    </row>
    <row r="64" spans="1:4" ht="15.75" x14ac:dyDescent="0.25">
      <c r="A64" s="1" t="s">
        <v>2309</v>
      </c>
      <c r="B64" t="s">
        <v>4450</v>
      </c>
      <c r="C64" s="1" t="s">
        <v>2446</v>
      </c>
      <c r="D64" t="s">
        <v>4389</v>
      </c>
    </row>
    <row r="65" spans="1:5" ht="15.75" x14ac:dyDescent="0.25">
      <c r="A65" s="1" t="s">
        <v>2308</v>
      </c>
      <c r="B65" t="s">
        <v>4402</v>
      </c>
      <c r="C65" s="1" t="s">
        <v>2447</v>
      </c>
      <c r="D65" t="s">
        <v>4391</v>
      </c>
    </row>
    <row r="66" spans="1:5" ht="15.75" x14ac:dyDescent="0.25">
      <c r="A66" s="1" t="s">
        <v>2307</v>
      </c>
      <c r="B66" t="s">
        <v>4451</v>
      </c>
      <c r="C66" s="1" t="s">
        <v>2448</v>
      </c>
      <c r="D66" t="s">
        <v>4391</v>
      </c>
    </row>
    <row r="67" spans="1:5" ht="15.75" x14ac:dyDescent="0.25">
      <c r="A67" s="1" t="s">
        <v>2306</v>
      </c>
      <c r="B67" t="s">
        <v>4452</v>
      </c>
      <c r="C67" s="1" t="s">
        <v>2449</v>
      </c>
      <c r="D67" t="s">
        <v>4389</v>
      </c>
    </row>
    <row r="68" spans="1:5" ht="15.75" x14ac:dyDescent="0.25">
      <c r="A68" s="1" t="s">
        <v>2305</v>
      </c>
      <c r="B68" t="s">
        <v>4453</v>
      </c>
      <c r="C68" s="1" t="s">
        <v>2450</v>
      </c>
      <c r="D68" t="s">
        <v>4391</v>
      </c>
    </row>
    <row r="69" spans="1:5" ht="15.75" x14ac:dyDescent="0.25">
      <c r="A69" s="1" t="s">
        <v>2304</v>
      </c>
      <c r="B69" t="s">
        <v>4454</v>
      </c>
      <c r="C69" s="1" t="s">
        <v>2451</v>
      </c>
      <c r="D69" t="s">
        <v>4391</v>
      </c>
    </row>
    <row r="70" spans="1:5" ht="15.75" x14ac:dyDescent="0.25">
      <c r="A70" s="1" t="s">
        <v>2303</v>
      </c>
      <c r="B70" t="s">
        <v>4455</v>
      </c>
      <c r="C70" s="1" t="s">
        <v>2452</v>
      </c>
      <c r="D70" t="s">
        <v>4389</v>
      </c>
    </row>
    <row r="71" spans="1:5" ht="15.75" x14ac:dyDescent="0.25">
      <c r="A71" s="1" t="s">
        <v>2302</v>
      </c>
      <c r="B71" t="s">
        <v>4456</v>
      </c>
      <c r="C71" s="1" t="s">
        <v>2453</v>
      </c>
      <c r="D71" t="s">
        <v>4391</v>
      </c>
    </row>
    <row r="72" spans="1:5" ht="15.75" x14ac:dyDescent="0.25">
      <c r="A72" s="1" t="s">
        <v>2301</v>
      </c>
      <c r="B72" t="s">
        <v>4457</v>
      </c>
      <c r="C72" s="1" t="s">
        <v>2454</v>
      </c>
      <c r="D72" t="s">
        <v>4391</v>
      </c>
    </row>
    <row r="73" spans="1:5" ht="15.75" x14ac:dyDescent="0.25">
      <c r="A73" s="1" t="s">
        <v>2300</v>
      </c>
      <c r="B73" t="s">
        <v>4458</v>
      </c>
      <c r="C73" s="1" t="s">
        <v>2455</v>
      </c>
      <c r="D73" t="s">
        <v>4391</v>
      </c>
      <c r="E73" t="s">
        <v>6034</v>
      </c>
    </row>
    <row r="74" spans="1:5" ht="15.75" x14ac:dyDescent="0.25">
      <c r="A74" s="1" t="s">
        <v>2299</v>
      </c>
      <c r="B74" t="s">
        <v>4459</v>
      </c>
      <c r="C74" s="1" t="s">
        <v>2456</v>
      </c>
      <c r="D74" t="s">
        <v>4389</v>
      </c>
    </row>
    <row r="75" spans="1:5" ht="15.75" x14ac:dyDescent="0.25">
      <c r="A75" s="1" t="s">
        <v>2298</v>
      </c>
      <c r="B75" t="s">
        <v>4460</v>
      </c>
      <c r="C75" s="1" t="s">
        <v>2457</v>
      </c>
      <c r="D75" t="s">
        <v>4389</v>
      </c>
    </row>
    <row r="76" spans="1:5" ht="15.75" x14ac:dyDescent="0.25">
      <c r="A76" s="1" t="s">
        <v>2297</v>
      </c>
      <c r="B76" t="s">
        <v>4461</v>
      </c>
      <c r="C76" s="1" t="s">
        <v>2458</v>
      </c>
      <c r="D76" t="s">
        <v>4389</v>
      </c>
    </row>
    <row r="77" spans="1:5" ht="15.75" x14ac:dyDescent="0.25">
      <c r="A77" s="1" t="s">
        <v>2296</v>
      </c>
      <c r="B77" t="s">
        <v>4462</v>
      </c>
      <c r="C77" s="1" t="s">
        <v>2459</v>
      </c>
      <c r="D77" t="s">
        <v>4391</v>
      </c>
    </row>
    <row r="78" spans="1:5" ht="15.75" x14ac:dyDescent="0.25">
      <c r="A78" s="1" t="s">
        <v>2295</v>
      </c>
      <c r="B78" t="s">
        <v>4463</v>
      </c>
      <c r="C78" s="1" t="s">
        <v>2460</v>
      </c>
      <c r="D78" t="s">
        <v>4389</v>
      </c>
    </row>
    <row r="79" spans="1:5" ht="15.75" x14ac:dyDescent="0.25">
      <c r="A79" s="1" t="s">
        <v>2294</v>
      </c>
      <c r="B79" t="s">
        <v>4464</v>
      </c>
      <c r="C79" s="1" t="s">
        <v>2461</v>
      </c>
      <c r="D79" t="s">
        <v>4389</v>
      </c>
    </row>
    <row r="80" spans="1:5" ht="15.75" x14ac:dyDescent="0.25">
      <c r="A80" s="1" t="s">
        <v>2293</v>
      </c>
      <c r="B80" t="s">
        <v>4465</v>
      </c>
      <c r="C80" s="1" t="s">
        <v>2462</v>
      </c>
      <c r="D80" t="s">
        <v>4391</v>
      </c>
    </row>
    <row r="81" spans="1:4" ht="15.75" x14ac:dyDescent="0.25">
      <c r="A81" s="1" t="s">
        <v>2292</v>
      </c>
      <c r="B81" t="s">
        <v>4466</v>
      </c>
      <c r="C81" s="1" t="s">
        <v>2463</v>
      </c>
      <c r="D81" t="s">
        <v>4389</v>
      </c>
    </row>
    <row r="82" spans="1:4" ht="15.75" x14ac:dyDescent="0.25">
      <c r="A82" s="1" t="s">
        <v>2291</v>
      </c>
      <c r="B82" t="s">
        <v>4467</v>
      </c>
      <c r="C82" s="1" t="s">
        <v>2464</v>
      </c>
      <c r="D82" t="s">
        <v>4389</v>
      </c>
    </row>
    <row r="83" spans="1:4" ht="15.75" x14ac:dyDescent="0.25">
      <c r="A83" s="1" t="s">
        <v>2290</v>
      </c>
      <c r="B83" t="s">
        <v>4468</v>
      </c>
      <c r="C83" s="1" t="s">
        <v>2465</v>
      </c>
      <c r="D83" t="s">
        <v>4391</v>
      </c>
    </row>
    <row r="84" spans="1:4" ht="15.75" x14ac:dyDescent="0.25">
      <c r="A84" s="1" t="s">
        <v>2289</v>
      </c>
      <c r="B84" t="s">
        <v>4469</v>
      </c>
      <c r="C84" s="1" t="s">
        <v>2466</v>
      </c>
      <c r="D84" t="s">
        <v>4389</v>
      </c>
    </row>
    <row r="85" spans="1:4" ht="15.75" x14ac:dyDescent="0.25">
      <c r="A85" s="1" t="s">
        <v>2288</v>
      </c>
      <c r="B85" t="s">
        <v>4470</v>
      </c>
      <c r="C85" s="1" t="s">
        <v>2467</v>
      </c>
      <c r="D85" t="s">
        <v>4391</v>
      </c>
    </row>
    <row r="86" spans="1:4" ht="15.75" x14ac:dyDescent="0.25">
      <c r="A86" s="1" t="s">
        <v>2287</v>
      </c>
      <c r="B86" t="s">
        <v>4471</v>
      </c>
      <c r="C86" s="1" t="s">
        <v>2468</v>
      </c>
      <c r="D86" t="s">
        <v>4391</v>
      </c>
    </row>
    <row r="87" spans="1:4" ht="15.75" x14ac:dyDescent="0.25">
      <c r="A87" s="1" t="s">
        <v>2286</v>
      </c>
      <c r="B87" t="s">
        <v>4472</v>
      </c>
      <c r="C87" s="1" t="s">
        <v>2469</v>
      </c>
      <c r="D87" t="s">
        <v>4391</v>
      </c>
    </row>
    <row r="88" spans="1:4" ht="15.75" x14ac:dyDescent="0.25">
      <c r="A88" s="1" t="s">
        <v>2285</v>
      </c>
      <c r="B88" t="s">
        <v>4473</v>
      </c>
      <c r="C88" s="1" t="s">
        <v>2470</v>
      </c>
      <c r="D88" t="s">
        <v>4391</v>
      </c>
    </row>
    <row r="89" spans="1:4" ht="15.75" x14ac:dyDescent="0.25">
      <c r="A89" s="1" t="s">
        <v>2284</v>
      </c>
      <c r="B89" t="s">
        <v>4474</v>
      </c>
      <c r="C89" s="1" t="s">
        <v>2471</v>
      </c>
      <c r="D89" t="s">
        <v>4389</v>
      </c>
    </row>
    <row r="90" spans="1:4" ht="15.75" x14ac:dyDescent="0.25">
      <c r="A90" s="1" t="s">
        <v>2283</v>
      </c>
      <c r="B90" t="s">
        <v>4475</v>
      </c>
      <c r="C90" s="1" t="s">
        <v>2472</v>
      </c>
      <c r="D90" t="s">
        <v>4389</v>
      </c>
    </row>
    <row r="91" spans="1:4" ht="15.75" x14ac:dyDescent="0.25">
      <c r="A91" s="1" t="s">
        <v>2282</v>
      </c>
      <c r="B91" t="s">
        <v>4476</v>
      </c>
      <c r="C91" s="1" t="s">
        <v>2473</v>
      </c>
      <c r="D91" t="s">
        <v>4389</v>
      </c>
    </row>
    <row r="92" spans="1:4" ht="15.75" x14ac:dyDescent="0.25">
      <c r="A92" s="1" t="s">
        <v>2281</v>
      </c>
      <c r="B92" t="s">
        <v>4477</v>
      </c>
      <c r="C92" s="1" t="s">
        <v>2474</v>
      </c>
      <c r="D92" t="s">
        <v>4389</v>
      </c>
    </row>
    <row r="93" spans="1:4" ht="15.75" x14ac:dyDescent="0.25">
      <c r="A93" s="1" t="s">
        <v>2280</v>
      </c>
      <c r="B93" t="s">
        <v>4478</v>
      </c>
      <c r="C93" s="1" t="s">
        <v>2475</v>
      </c>
      <c r="D93" t="s">
        <v>4389</v>
      </c>
    </row>
    <row r="94" spans="1:4" ht="15.75" x14ac:dyDescent="0.25">
      <c r="A94" s="1" t="s">
        <v>2279</v>
      </c>
      <c r="B94" t="s">
        <v>4479</v>
      </c>
      <c r="C94" s="1" t="s">
        <v>2476</v>
      </c>
      <c r="D94" t="s">
        <v>4391</v>
      </c>
    </row>
    <row r="95" spans="1:4" ht="15.75" x14ac:dyDescent="0.25">
      <c r="A95" s="1" t="s">
        <v>2278</v>
      </c>
      <c r="B95" t="s">
        <v>4402</v>
      </c>
      <c r="C95" s="1" t="s">
        <v>2477</v>
      </c>
      <c r="D95" t="s">
        <v>4391</v>
      </c>
    </row>
    <row r="96" spans="1:4" ht="15.75" x14ac:dyDescent="0.25">
      <c r="A96" s="1" t="s">
        <v>2277</v>
      </c>
      <c r="B96" t="s">
        <v>4419</v>
      </c>
      <c r="C96" s="1" t="s">
        <v>2478</v>
      </c>
      <c r="D96" t="s">
        <v>4389</v>
      </c>
    </row>
    <row r="97" spans="1:4" ht="15.75" x14ac:dyDescent="0.25">
      <c r="A97" s="1" t="s">
        <v>2276</v>
      </c>
      <c r="B97" t="s">
        <v>4480</v>
      </c>
      <c r="C97" s="1" t="s">
        <v>2479</v>
      </c>
      <c r="D97" t="s">
        <v>4391</v>
      </c>
    </row>
    <row r="98" spans="1:4" ht="15.75" x14ac:dyDescent="0.25">
      <c r="A98" s="1" t="s">
        <v>2275</v>
      </c>
      <c r="B98" t="s">
        <v>4481</v>
      </c>
      <c r="C98" s="1" t="s">
        <v>2480</v>
      </c>
      <c r="D98" t="s">
        <v>4389</v>
      </c>
    </row>
    <row r="99" spans="1:4" ht="15.75" x14ac:dyDescent="0.25">
      <c r="A99" s="1" t="s">
        <v>2274</v>
      </c>
      <c r="B99" t="s">
        <v>4482</v>
      </c>
      <c r="C99" s="1" t="s">
        <v>2481</v>
      </c>
      <c r="D99" t="s">
        <v>4389</v>
      </c>
    </row>
    <row r="100" spans="1:4" ht="15.75" x14ac:dyDescent="0.25">
      <c r="A100" s="1" t="s">
        <v>2273</v>
      </c>
      <c r="B100" t="s">
        <v>4483</v>
      </c>
      <c r="C100" s="1" t="s">
        <v>2482</v>
      </c>
      <c r="D100" t="s">
        <v>4391</v>
      </c>
    </row>
    <row r="101" spans="1:4" ht="15.75" x14ac:dyDescent="0.25">
      <c r="A101" s="1" t="s">
        <v>2272</v>
      </c>
      <c r="B101" t="s">
        <v>4453</v>
      </c>
      <c r="C101" s="1" t="s">
        <v>2483</v>
      </c>
      <c r="D101" t="s">
        <v>4391</v>
      </c>
    </row>
    <row r="102" spans="1:4" ht="15.75" x14ac:dyDescent="0.25">
      <c r="A102" s="1" t="s">
        <v>2271</v>
      </c>
      <c r="B102" t="s">
        <v>4484</v>
      </c>
      <c r="C102" s="1" t="s">
        <v>2484</v>
      </c>
      <c r="D102" t="s">
        <v>4391</v>
      </c>
    </row>
    <row r="103" spans="1:4" ht="15.75" x14ac:dyDescent="0.25">
      <c r="A103" s="1" t="s">
        <v>2270</v>
      </c>
      <c r="B103" t="s">
        <v>4485</v>
      </c>
      <c r="C103" s="1" t="s">
        <v>2485</v>
      </c>
      <c r="D103" t="s">
        <v>4389</v>
      </c>
    </row>
    <row r="104" spans="1:4" ht="15.75" x14ac:dyDescent="0.25">
      <c r="A104" s="1" t="s">
        <v>2269</v>
      </c>
      <c r="B104" t="s">
        <v>4486</v>
      </c>
      <c r="C104" s="1" t="s">
        <v>2486</v>
      </c>
      <c r="D104" t="s">
        <v>4391</v>
      </c>
    </row>
    <row r="105" spans="1:4" ht="15.75" x14ac:dyDescent="0.25">
      <c r="A105" s="1" t="s">
        <v>2268</v>
      </c>
      <c r="B105" t="s">
        <v>4487</v>
      </c>
      <c r="C105" s="1" t="s">
        <v>2487</v>
      </c>
      <c r="D105" t="s">
        <v>4391</v>
      </c>
    </row>
    <row r="106" spans="1:4" ht="15.75" x14ac:dyDescent="0.25">
      <c r="A106" s="1" t="s">
        <v>2267</v>
      </c>
      <c r="B106" t="s">
        <v>4488</v>
      </c>
      <c r="C106" s="1" t="s">
        <v>2488</v>
      </c>
      <c r="D106" t="s">
        <v>4391</v>
      </c>
    </row>
    <row r="107" spans="1:4" ht="15.75" x14ac:dyDescent="0.25">
      <c r="A107" s="1" t="s">
        <v>2266</v>
      </c>
      <c r="B107" t="s">
        <v>4489</v>
      </c>
      <c r="C107" s="1" t="s">
        <v>2489</v>
      </c>
      <c r="D107" t="s">
        <v>4391</v>
      </c>
    </row>
    <row r="108" spans="1:4" ht="15.75" x14ac:dyDescent="0.25">
      <c r="A108" s="1" t="s">
        <v>2265</v>
      </c>
      <c r="B108" t="s">
        <v>4490</v>
      </c>
      <c r="C108" s="1" t="s">
        <v>2490</v>
      </c>
      <c r="D108" t="s">
        <v>4391</v>
      </c>
    </row>
    <row r="109" spans="1:4" ht="15.75" x14ac:dyDescent="0.25">
      <c r="A109" s="1" t="s">
        <v>2264</v>
      </c>
      <c r="B109" t="s">
        <v>4491</v>
      </c>
      <c r="C109" s="1" t="s">
        <v>2491</v>
      </c>
      <c r="D109" t="s">
        <v>4389</v>
      </c>
    </row>
    <row r="110" spans="1:4" ht="15.75" x14ac:dyDescent="0.25">
      <c r="A110" s="1" t="s">
        <v>2263</v>
      </c>
      <c r="B110" t="s">
        <v>4492</v>
      </c>
      <c r="C110" s="1" t="s">
        <v>2492</v>
      </c>
      <c r="D110" t="s">
        <v>4389</v>
      </c>
    </row>
    <row r="111" spans="1:4" ht="15.75" x14ac:dyDescent="0.25">
      <c r="A111" s="1" t="s">
        <v>2262</v>
      </c>
      <c r="B111" t="s">
        <v>4479</v>
      </c>
      <c r="C111" s="1" t="s">
        <v>2493</v>
      </c>
      <c r="D111" t="s">
        <v>4391</v>
      </c>
    </row>
    <row r="112" spans="1:4" ht="15.75" x14ac:dyDescent="0.25">
      <c r="A112" s="1" t="s">
        <v>2261</v>
      </c>
      <c r="B112" t="s">
        <v>4493</v>
      </c>
      <c r="C112" s="1" t="s">
        <v>2494</v>
      </c>
      <c r="D112" t="s">
        <v>4391</v>
      </c>
    </row>
    <row r="113" spans="1:4" ht="15.75" x14ac:dyDescent="0.25">
      <c r="A113" s="1" t="s">
        <v>2260</v>
      </c>
      <c r="B113" t="s">
        <v>4494</v>
      </c>
      <c r="C113" s="1" t="s">
        <v>2495</v>
      </c>
      <c r="D113" t="s">
        <v>4389</v>
      </c>
    </row>
    <row r="114" spans="1:4" ht="15.75" x14ac:dyDescent="0.25">
      <c r="A114" s="1" t="s">
        <v>2259</v>
      </c>
      <c r="B114" t="s">
        <v>4495</v>
      </c>
      <c r="C114" s="1" t="s">
        <v>2496</v>
      </c>
      <c r="D114" t="s">
        <v>4389</v>
      </c>
    </row>
    <row r="115" spans="1:4" ht="15.75" x14ac:dyDescent="0.25">
      <c r="A115" s="1" t="s">
        <v>2258</v>
      </c>
      <c r="B115" t="s">
        <v>4496</v>
      </c>
      <c r="C115" s="1" t="s">
        <v>2497</v>
      </c>
      <c r="D115" t="s">
        <v>4391</v>
      </c>
    </row>
    <row r="116" spans="1:4" ht="15.75" x14ac:dyDescent="0.25">
      <c r="A116" s="1" t="s">
        <v>2257</v>
      </c>
      <c r="B116" t="s">
        <v>4497</v>
      </c>
      <c r="C116" s="1" t="s">
        <v>2498</v>
      </c>
      <c r="D116" t="s">
        <v>4391</v>
      </c>
    </row>
    <row r="117" spans="1:4" ht="15.75" x14ac:dyDescent="0.25">
      <c r="A117" s="1" t="s">
        <v>2256</v>
      </c>
      <c r="B117" t="s">
        <v>4498</v>
      </c>
      <c r="C117" s="1" t="s">
        <v>2499</v>
      </c>
      <c r="D117" t="s">
        <v>4389</v>
      </c>
    </row>
    <row r="118" spans="1:4" ht="15.75" x14ac:dyDescent="0.25">
      <c r="A118" s="1" t="s">
        <v>2255</v>
      </c>
      <c r="B118" t="s">
        <v>4499</v>
      </c>
      <c r="C118" s="1" t="s">
        <v>2500</v>
      </c>
      <c r="D118" t="s">
        <v>4391</v>
      </c>
    </row>
    <row r="119" spans="1:4" ht="15.75" x14ac:dyDescent="0.25">
      <c r="A119" s="1" t="s">
        <v>2254</v>
      </c>
      <c r="B119" t="s">
        <v>4410</v>
      </c>
      <c r="C119" s="1" t="s">
        <v>2501</v>
      </c>
      <c r="D119" t="s">
        <v>4391</v>
      </c>
    </row>
    <row r="120" spans="1:4" ht="15.75" x14ac:dyDescent="0.25">
      <c r="A120" s="1" t="s">
        <v>2253</v>
      </c>
      <c r="B120" t="s">
        <v>4500</v>
      </c>
      <c r="C120" s="1" t="s">
        <v>2502</v>
      </c>
      <c r="D120" t="s">
        <v>4391</v>
      </c>
    </row>
    <row r="121" spans="1:4" ht="15.75" x14ac:dyDescent="0.25">
      <c r="A121" s="1" t="s">
        <v>2252</v>
      </c>
      <c r="B121" t="s">
        <v>4501</v>
      </c>
      <c r="C121" s="1" t="s">
        <v>2503</v>
      </c>
      <c r="D121" t="s">
        <v>4391</v>
      </c>
    </row>
    <row r="122" spans="1:4" ht="15.75" x14ac:dyDescent="0.25">
      <c r="A122" s="1" t="s">
        <v>2251</v>
      </c>
      <c r="B122" t="s">
        <v>4502</v>
      </c>
      <c r="C122" s="1" t="s">
        <v>2504</v>
      </c>
      <c r="D122" t="s">
        <v>4391</v>
      </c>
    </row>
    <row r="123" spans="1:4" ht="15.75" x14ac:dyDescent="0.25">
      <c r="A123" s="1" t="s">
        <v>2250</v>
      </c>
      <c r="B123" t="s">
        <v>4503</v>
      </c>
      <c r="C123" s="1" t="s">
        <v>2505</v>
      </c>
      <c r="D123" t="s">
        <v>4391</v>
      </c>
    </row>
    <row r="124" spans="1:4" ht="15.75" x14ac:dyDescent="0.25">
      <c r="A124" s="1" t="s">
        <v>2249</v>
      </c>
      <c r="B124" t="s">
        <v>4504</v>
      </c>
      <c r="C124" s="1" t="s">
        <v>2506</v>
      </c>
      <c r="D124" t="s">
        <v>4389</v>
      </c>
    </row>
    <row r="125" spans="1:4" ht="15.75" x14ac:dyDescent="0.25">
      <c r="A125" s="1" t="s">
        <v>2248</v>
      </c>
      <c r="B125" t="s">
        <v>4505</v>
      </c>
      <c r="C125" s="1" t="s">
        <v>2507</v>
      </c>
      <c r="D125" t="s">
        <v>4391</v>
      </c>
    </row>
    <row r="126" spans="1:4" ht="15.75" x14ac:dyDescent="0.25">
      <c r="A126" s="1" t="s">
        <v>2247</v>
      </c>
      <c r="B126" t="s">
        <v>4506</v>
      </c>
      <c r="C126" s="1" t="s">
        <v>2508</v>
      </c>
      <c r="D126" t="s">
        <v>4389</v>
      </c>
    </row>
    <row r="127" spans="1:4" ht="15.75" x14ac:dyDescent="0.25">
      <c r="A127" s="1" t="s">
        <v>2246</v>
      </c>
      <c r="B127" t="s">
        <v>4507</v>
      </c>
      <c r="C127" s="1" t="s">
        <v>2509</v>
      </c>
      <c r="D127" t="s">
        <v>4391</v>
      </c>
    </row>
    <row r="128" spans="1:4" ht="15.75" x14ac:dyDescent="0.25">
      <c r="A128" s="1" t="s">
        <v>2245</v>
      </c>
      <c r="B128" t="s">
        <v>4508</v>
      </c>
      <c r="C128" s="1" t="s">
        <v>2510</v>
      </c>
      <c r="D128" t="s">
        <v>4391</v>
      </c>
    </row>
    <row r="129" spans="1:4" ht="15.75" x14ac:dyDescent="0.25">
      <c r="A129" s="1" t="s">
        <v>2244</v>
      </c>
      <c r="B129" t="s">
        <v>4509</v>
      </c>
      <c r="C129" s="1" t="s">
        <v>2511</v>
      </c>
      <c r="D129" t="s">
        <v>4391</v>
      </c>
    </row>
    <row r="130" spans="1:4" ht="15.75" x14ac:dyDescent="0.25">
      <c r="A130" s="1" t="s">
        <v>2243</v>
      </c>
      <c r="B130" t="s">
        <v>4510</v>
      </c>
      <c r="C130" s="1" t="s">
        <v>2512</v>
      </c>
      <c r="D130" t="s">
        <v>4391</v>
      </c>
    </row>
    <row r="131" spans="1:4" ht="15.75" x14ac:dyDescent="0.25">
      <c r="A131" s="1" t="s">
        <v>2242</v>
      </c>
      <c r="B131" t="s">
        <v>4511</v>
      </c>
      <c r="C131" s="1" t="s">
        <v>2513</v>
      </c>
      <c r="D131" t="s">
        <v>4391</v>
      </c>
    </row>
    <row r="132" spans="1:4" ht="15.75" x14ac:dyDescent="0.25">
      <c r="A132" s="1" t="s">
        <v>2241</v>
      </c>
      <c r="B132" t="s">
        <v>4512</v>
      </c>
      <c r="C132" s="1" t="s">
        <v>2514</v>
      </c>
      <c r="D132" t="s">
        <v>4391</v>
      </c>
    </row>
    <row r="133" spans="1:4" ht="15.75" x14ac:dyDescent="0.25">
      <c r="A133" s="1" t="s">
        <v>2240</v>
      </c>
      <c r="B133" t="s">
        <v>4513</v>
      </c>
      <c r="C133" s="1" t="s">
        <v>2515</v>
      </c>
      <c r="D133" t="s">
        <v>4389</v>
      </c>
    </row>
    <row r="134" spans="1:4" ht="15.75" x14ac:dyDescent="0.25">
      <c r="A134" s="1" t="s">
        <v>2239</v>
      </c>
      <c r="B134" t="s">
        <v>4514</v>
      </c>
      <c r="C134" s="1" t="s">
        <v>2516</v>
      </c>
      <c r="D134" t="s">
        <v>4391</v>
      </c>
    </row>
    <row r="135" spans="1:4" ht="15.75" x14ac:dyDescent="0.25">
      <c r="A135" s="1" t="s">
        <v>2238</v>
      </c>
      <c r="B135" t="s">
        <v>4515</v>
      </c>
      <c r="C135" s="1" t="s">
        <v>2517</v>
      </c>
      <c r="D135" t="s">
        <v>4391</v>
      </c>
    </row>
    <row r="136" spans="1:4" ht="15.75" x14ac:dyDescent="0.25">
      <c r="A136" s="1" t="s">
        <v>2237</v>
      </c>
      <c r="B136" t="s">
        <v>4516</v>
      </c>
      <c r="C136" s="1" t="s">
        <v>2518</v>
      </c>
      <c r="D136" t="s">
        <v>4389</v>
      </c>
    </row>
    <row r="137" spans="1:4" ht="15.75" x14ac:dyDescent="0.25">
      <c r="A137" s="1" t="s">
        <v>2236</v>
      </c>
      <c r="B137" t="s">
        <v>4517</v>
      </c>
      <c r="C137" s="1" t="s">
        <v>2519</v>
      </c>
      <c r="D137" t="s">
        <v>4389</v>
      </c>
    </row>
    <row r="138" spans="1:4" ht="15.75" x14ac:dyDescent="0.25">
      <c r="A138" s="1" t="s">
        <v>2235</v>
      </c>
      <c r="B138" t="s">
        <v>4518</v>
      </c>
      <c r="C138" s="1" t="s">
        <v>2520</v>
      </c>
      <c r="D138" t="s">
        <v>4389</v>
      </c>
    </row>
    <row r="139" spans="1:4" ht="15.75" x14ac:dyDescent="0.25">
      <c r="A139" s="1" t="s">
        <v>2234</v>
      </c>
      <c r="B139" t="s">
        <v>4519</v>
      </c>
      <c r="C139" s="1" t="s">
        <v>2521</v>
      </c>
      <c r="D139" t="s">
        <v>4391</v>
      </c>
    </row>
    <row r="140" spans="1:4" ht="15.75" x14ac:dyDescent="0.25">
      <c r="A140" s="1" t="s">
        <v>2233</v>
      </c>
      <c r="B140" t="s">
        <v>4520</v>
      </c>
      <c r="C140" s="1" t="s">
        <v>2522</v>
      </c>
      <c r="D140" t="s">
        <v>4391</v>
      </c>
    </row>
    <row r="141" spans="1:4" ht="15.75" x14ac:dyDescent="0.25">
      <c r="A141" s="1" t="s">
        <v>2232</v>
      </c>
      <c r="B141" t="s">
        <v>4521</v>
      </c>
      <c r="C141" s="1" t="s">
        <v>2523</v>
      </c>
      <c r="D141" t="s">
        <v>4391</v>
      </c>
    </row>
    <row r="142" spans="1:4" ht="15.75" x14ac:dyDescent="0.25">
      <c r="A142" s="1" t="s">
        <v>2231</v>
      </c>
      <c r="B142" t="s">
        <v>4522</v>
      </c>
      <c r="C142" s="1" t="s">
        <v>2524</v>
      </c>
      <c r="D142" t="s">
        <v>4391</v>
      </c>
    </row>
    <row r="143" spans="1:4" ht="15.75" x14ac:dyDescent="0.25">
      <c r="A143" s="1" t="s">
        <v>2230</v>
      </c>
      <c r="B143" t="s">
        <v>4523</v>
      </c>
      <c r="C143" s="1" t="s">
        <v>2525</v>
      </c>
      <c r="D143" t="s">
        <v>4391</v>
      </c>
    </row>
    <row r="144" spans="1:4" ht="15.75" x14ac:dyDescent="0.25">
      <c r="A144" s="1" t="s">
        <v>2229</v>
      </c>
      <c r="B144" t="s">
        <v>4524</v>
      </c>
      <c r="C144" s="1" t="s">
        <v>2526</v>
      </c>
      <c r="D144" t="s">
        <v>4389</v>
      </c>
    </row>
    <row r="145" spans="1:4" ht="15.75" x14ac:dyDescent="0.25">
      <c r="A145" s="1" t="s">
        <v>2228</v>
      </c>
      <c r="B145" t="s">
        <v>4525</v>
      </c>
      <c r="C145" s="1" t="s">
        <v>2527</v>
      </c>
      <c r="D145" t="s">
        <v>4391</v>
      </c>
    </row>
    <row r="146" spans="1:4" ht="15.75" x14ac:dyDescent="0.25">
      <c r="A146" s="1" t="s">
        <v>2227</v>
      </c>
      <c r="B146" t="s">
        <v>4526</v>
      </c>
      <c r="C146" s="1" t="s">
        <v>2528</v>
      </c>
      <c r="D146" t="s">
        <v>4391</v>
      </c>
    </row>
    <row r="147" spans="1:4" ht="15.75" x14ac:dyDescent="0.25">
      <c r="A147" s="1" t="s">
        <v>2226</v>
      </c>
      <c r="B147" t="s">
        <v>4527</v>
      </c>
      <c r="C147" s="1" t="s">
        <v>2529</v>
      </c>
      <c r="D147" t="s">
        <v>4389</v>
      </c>
    </row>
    <row r="148" spans="1:4" ht="15.75" x14ac:dyDescent="0.25">
      <c r="A148" s="1" t="s">
        <v>2225</v>
      </c>
      <c r="B148" t="s">
        <v>4528</v>
      </c>
      <c r="C148" s="1" t="s">
        <v>2464</v>
      </c>
      <c r="D148" t="s">
        <v>4391</v>
      </c>
    </row>
    <row r="149" spans="1:4" ht="15.75" x14ac:dyDescent="0.25">
      <c r="A149" s="1" t="s">
        <v>2224</v>
      </c>
      <c r="B149" t="s">
        <v>4529</v>
      </c>
      <c r="C149" s="1" t="s">
        <v>2530</v>
      </c>
      <c r="D149" t="s">
        <v>4391</v>
      </c>
    </row>
    <row r="150" spans="1:4" ht="15.75" x14ac:dyDescent="0.25">
      <c r="A150" s="1" t="s">
        <v>2223</v>
      </c>
      <c r="B150" t="s">
        <v>4530</v>
      </c>
      <c r="C150" s="1" t="s">
        <v>2531</v>
      </c>
      <c r="D150" t="s">
        <v>4391</v>
      </c>
    </row>
    <row r="151" spans="1:4" ht="15.75" x14ac:dyDescent="0.25">
      <c r="A151" s="1" t="s">
        <v>2222</v>
      </c>
      <c r="B151" t="s">
        <v>4531</v>
      </c>
      <c r="C151" s="1" t="s">
        <v>2532</v>
      </c>
      <c r="D151" t="s">
        <v>4391</v>
      </c>
    </row>
    <row r="152" spans="1:4" ht="15.75" x14ac:dyDescent="0.25">
      <c r="A152" s="1" t="s">
        <v>2221</v>
      </c>
      <c r="B152" t="s">
        <v>4532</v>
      </c>
      <c r="C152" s="1" t="s">
        <v>2533</v>
      </c>
      <c r="D152" t="s">
        <v>4389</v>
      </c>
    </row>
    <row r="153" spans="1:4" ht="15.75" x14ac:dyDescent="0.25">
      <c r="A153" s="1" t="s">
        <v>2220</v>
      </c>
      <c r="B153" t="s">
        <v>4528</v>
      </c>
      <c r="C153" s="1" t="s">
        <v>2534</v>
      </c>
      <c r="D153" t="s">
        <v>4391</v>
      </c>
    </row>
    <row r="154" spans="1:4" ht="15.75" x14ac:dyDescent="0.25">
      <c r="A154" s="1" t="s">
        <v>2219</v>
      </c>
      <c r="B154" t="s">
        <v>4533</v>
      </c>
      <c r="C154" s="1" t="s">
        <v>2535</v>
      </c>
      <c r="D154" t="s">
        <v>4391</v>
      </c>
    </row>
    <row r="155" spans="1:4" ht="15.75" x14ac:dyDescent="0.25">
      <c r="A155" s="1" t="s">
        <v>2218</v>
      </c>
      <c r="B155" t="s">
        <v>4534</v>
      </c>
      <c r="C155" s="1" t="s">
        <v>2536</v>
      </c>
      <c r="D155" t="s">
        <v>4391</v>
      </c>
    </row>
    <row r="156" spans="1:4" ht="15.75" x14ac:dyDescent="0.25">
      <c r="A156" s="1" t="s">
        <v>2217</v>
      </c>
      <c r="B156" t="s">
        <v>4535</v>
      </c>
      <c r="C156" s="1" t="s">
        <v>2537</v>
      </c>
      <c r="D156" t="s">
        <v>4391</v>
      </c>
    </row>
    <row r="157" spans="1:4" ht="15.75" x14ac:dyDescent="0.25">
      <c r="A157" s="1" t="s">
        <v>2216</v>
      </c>
      <c r="B157" t="s">
        <v>4536</v>
      </c>
      <c r="C157" s="1" t="s">
        <v>2538</v>
      </c>
      <c r="D157" t="s">
        <v>4391</v>
      </c>
    </row>
    <row r="158" spans="1:4" ht="15.75" x14ac:dyDescent="0.25">
      <c r="A158" s="1" t="s">
        <v>2215</v>
      </c>
      <c r="B158" t="s">
        <v>4453</v>
      </c>
      <c r="C158" s="1" t="s">
        <v>2539</v>
      </c>
      <c r="D158" t="s">
        <v>4391</v>
      </c>
    </row>
    <row r="159" spans="1:4" ht="15.75" x14ac:dyDescent="0.25">
      <c r="A159" s="1" t="s">
        <v>2214</v>
      </c>
      <c r="B159" t="s">
        <v>4537</v>
      </c>
      <c r="C159" s="1" t="s">
        <v>2540</v>
      </c>
      <c r="D159" t="s">
        <v>4389</v>
      </c>
    </row>
    <row r="160" spans="1:4" ht="15.75" x14ac:dyDescent="0.25">
      <c r="A160" s="1" t="s">
        <v>2213</v>
      </c>
      <c r="B160" t="s">
        <v>4538</v>
      </c>
      <c r="C160" s="1" t="s">
        <v>2541</v>
      </c>
      <c r="D160" t="s">
        <v>4389</v>
      </c>
    </row>
    <row r="161" spans="1:4" ht="15.75" x14ac:dyDescent="0.25">
      <c r="A161" s="1" t="s">
        <v>2212</v>
      </c>
      <c r="B161" t="s">
        <v>4539</v>
      </c>
      <c r="C161" s="1" t="s">
        <v>2542</v>
      </c>
      <c r="D161" t="s">
        <v>4391</v>
      </c>
    </row>
    <row r="162" spans="1:4" ht="15.75" x14ac:dyDescent="0.25">
      <c r="A162" s="1" t="s">
        <v>2211</v>
      </c>
      <c r="B162" t="s">
        <v>4540</v>
      </c>
      <c r="C162" s="1" t="s">
        <v>2543</v>
      </c>
      <c r="D162" t="s">
        <v>4391</v>
      </c>
    </row>
    <row r="163" spans="1:4" ht="15.75" x14ac:dyDescent="0.25">
      <c r="A163" s="1" t="s">
        <v>2210</v>
      </c>
      <c r="B163" t="s">
        <v>4541</v>
      </c>
      <c r="C163" s="1" t="s">
        <v>2544</v>
      </c>
      <c r="D163" t="s">
        <v>4391</v>
      </c>
    </row>
    <row r="164" spans="1:4" ht="15.75" x14ac:dyDescent="0.25">
      <c r="A164" s="1" t="s">
        <v>2209</v>
      </c>
      <c r="B164" t="s">
        <v>4542</v>
      </c>
      <c r="C164" s="1" t="s">
        <v>2545</v>
      </c>
      <c r="D164" t="s">
        <v>4391</v>
      </c>
    </row>
    <row r="165" spans="1:4" ht="15.75" x14ac:dyDescent="0.25">
      <c r="A165" s="1" t="s">
        <v>2208</v>
      </c>
      <c r="B165" t="s">
        <v>4543</v>
      </c>
      <c r="C165" s="1" t="s">
        <v>2546</v>
      </c>
      <c r="D165" t="s">
        <v>4391</v>
      </c>
    </row>
    <row r="166" spans="1:4" ht="15.75" x14ac:dyDescent="0.25">
      <c r="A166" s="1" t="s">
        <v>2207</v>
      </c>
      <c r="B166" t="s">
        <v>4544</v>
      </c>
      <c r="C166" s="1" t="s">
        <v>2547</v>
      </c>
      <c r="D166" t="s">
        <v>4389</v>
      </c>
    </row>
    <row r="167" spans="1:4" ht="15.75" x14ac:dyDescent="0.25">
      <c r="A167" s="1" t="s">
        <v>2206</v>
      </c>
      <c r="B167" t="s">
        <v>4545</v>
      </c>
      <c r="C167" s="1" t="s">
        <v>2548</v>
      </c>
      <c r="D167" t="s">
        <v>4391</v>
      </c>
    </row>
    <row r="168" spans="1:4" ht="15.75" x14ac:dyDescent="0.25">
      <c r="A168" s="1" t="s">
        <v>2205</v>
      </c>
      <c r="B168" t="s">
        <v>4546</v>
      </c>
      <c r="C168" s="1" t="s">
        <v>2549</v>
      </c>
      <c r="D168" t="s">
        <v>4389</v>
      </c>
    </row>
    <row r="169" spans="1:4" ht="15.75" x14ac:dyDescent="0.25">
      <c r="A169" s="1" t="s">
        <v>2204</v>
      </c>
      <c r="B169" t="s">
        <v>4547</v>
      </c>
      <c r="C169" s="1" t="s">
        <v>2550</v>
      </c>
      <c r="D169" t="s">
        <v>4389</v>
      </c>
    </row>
    <row r="170" spans="1:4" ht="15.75" x14ac:dyDescent="0.25">
      <c r="A170" s="1" t="s">
        <v>2203</v>
      </c>
      <c r="B170" t="s">
        <v>4548</v>
      </c>
      <c r="C170" s="1" t="s">
        <v>2551</v>
      </c>
      <c r="D170" t="s">
        <v>4391</v>
      </c>
    </row>
    <row r="171" spans="1:4" ht="15.75" x14ac:dyDescent="0.25">
      <c r="A171" s="1" t="s">
        <v>2202</v>
      </c>
      <c r="B171" t="s">
        <v>4549</v>
      </c>
      <c r="C171" s="1" t="s">
        <v>2552</v>
      </c>
      <c r="D171" t="s">
        <v>4391</v>
      </c>
    </row>
    <row r="172" spans="1:4" ht="15.75" x14ac:dyDescent="0.25">
      <c r="A172" s="1" t="s">
        <v>2201</v>
      </c>
      <c r="B172" t="s">
        <v>4419</v>
      </c>
      <c r="C172" s="1" t="s">
        <v>2553</v>
      </c>
      <c r="D172" t="s">
        <v>4389</v>
      </c>
    </row>
    <row r="173" spans="1:4" ht="15.75" x14ac:dyDescent="0.25">
      <c r="A173" s="1" t="s">
        <v>2200</v>
      </c>
      <c r="B173" t="s">
        <v>4550</v>
      </c>
      <c r="C173" s="1" t="s">
        <v>2554</v>
      </c>
      <c r="D173" t="s">
        <v>4389</v>
      </c>
    </row>
    <row r="174" spans="1:4" ht="15.75" x14ac:dyDescent="0.25">
      <c r="A174" s="1" t="s">
        <v>2199</v>
      </c>
      <c r="B174" t="s">
        <v>4551</v>
      </c>
      <c r="C174" s="1" t="s">
        <v>2555</v>
      </c>
      <c r="D174" t="s">
        <v>4391</v>
      </c>
    </row>
    <row r="175" spans="1:4" ht="15.75" x14ac:dyDescent="0.25">
      <c r="A175" s="1" t="s">
        <v>2198</v>
      </c>
      <c r="B175" t="s">
        <v>4492</v>
      </c>
      <c r="C175" s="1" t="s">
        <v>2556</v>
      </c>
      <c r="D175" t="s">
        <v>4389</v>
      </c>
    </row>
    <row r="176" spans="1:4" ht="15.75" x14ac:dyDescent="0.25">
      <c r="A176" s="1" t="s">
        <v>2197</v>
      </c>
      <c r="B176" t="s">
        <v>4552</v>
      </c>
      <c r="C176" s="1" t="s">
        <v>2557</v>
      </c>
      <c r="D176" t="s">
        <v>4391</v>
      </c>
    </row>
    <row r="177" spans="1:5" ht="15.75" x14ac:dyDescent="0.25">
      <c r="A177" s="1" t="s">
        <v>2196</v>
      </c>
      <c r="B177" t="s">
        <v>4410</v>
      </c>
      <c r="C177" s="1" t="s">
        <v>2558</v>
      </c>
      <c r="D177" t="s">
        <v>4391</v>
      </c>
    </row>
    <row r="178" spans="1:5" ht="15.75" x14ac:dyDescent="0.25">
      <c r="A178" s="1" t="s">
        <v>2195</v>
      </c>
      <c r="B178" t="s">
        <v>4553</v>
      </c>
      <c r="C178" s="1" t="s">
        <v>2559</v>
      </c>
      <c r="D178" t="s">
        <v>4389</v>
      </c>
    </row>
    <row r="179" spans="1:5" ht="15.75" x14ac:dyDescent="0.25">
      <c r="A179" s="1" t="s">
        <v>2194</v>
      </c>
      <c r="B179" t="s">
        <v>4554</v>
      </c>
      <c r="C179" s="1" t="s">
        <v>2560</v>
      </c>
      <c r="D179" t="s">
        <v>4389</v>
      </c>
    </row>
    <row r="180" spans="1:5" ht="15.75" x14ac:dyDescent="0.25">
      <c r="A180" s="1" t="s">
        <v>2193</v>
      </c>
      <c r="B180" t="s">
        <v>4555</v>
      </c>
      <c r="C180" s="1" t="s">
        <v>2561</v>
      </c>
      <c r="D180" t="s">
        <v>4389</v>
      </c>
    </row>
    <row r="181" spans="1:5" ht="15.75" x14ac:dyDescent="0.25">
      <c r="A181" s="1" t="s">
        <v>2192</v>
      </c>
      <c r="B181" t="s">
        <v>4556</v>
      </c>
      <c r="C181" s="1" t="s">
        <v>2562</v>
      </c>
      <c r="D181" t="s">
        <v>4389</v>
      </c>
    </row>
    <row r="182" spans="1:5" ht="15.75" x14ac:dyDescent="0.25">
      <c r="A182" s="1" t="s">
        <v>2191</v>
      </c>
      <c r="B182" t="s">
        <v>4557</v>
      </c>
      <c r="C182" s="1" t="s">
        <v>2563</v>
      </c>
      <c r="D182" t="s">
        <v>4389</v>
      </c>
    </row>
    <row r="183" spans="1:5" ht="15.75" x14ac:dyDescent="0.25">
      <c r="A183" s="1" t="s">
        <v>2190</v>
      </c>
      <c r="B183" t="s">
        <v>4558</v>
      </c>
      <c r="C183" s="1" t="s">
        <v>2564</v>
      </c>
      <c r="D183" t="s">
        <v>4391</v>
      </c>
    </row>
    <row r="184" spans="1:5" ht="15.75" x14ac:dyDescent="0.25">
      <c r="A184" s="1" t="s">
        <v>2189</v>
      </c>
      <c r="B184" t="s">
        <v>4559</v>
      </c>
      <c r="C184" s="1" t="s">
        <v>2565</v>
      </c>
      <c r="D184" t="s">
        <v>4391</v>
      </c>
    </row>
    <row r="185" spans="1:5" ht="15.75" x14ac:dyDescent="0.25">
      <c r="A185" s="1" t="s">
        <v>2188</v>
      </c>
      <c r="B185" t="s">
        <v>4560</v>
      </c>
      <c r="C185" s="1" t="s">
        <v>2566</v>
      </c>
      <c r="D185" t="s">
        <v>4391</v>
      </c>
    </row>
    <row r="186" spans="1:5" ht="15.75" x14ac:dyDescent="0.25">
      <c r="A186" s="1" t="s">
        <v>2187</v>
      </c>
      <c r="B186" t="s">
        <v>4561</v>
      </c>
      <c r="C186" s="1" t="s">
        <v>2567</v>
      </c>
      <c r="D186" t="s">
        <v>4391</v>
      </c>
    </row>
    <row r="187" spans="1:5" ht="15.75" x14ac:dyDescent="0.25">
      <c r="A187" s="1" t="s">
        <v>2186</v>
      </c>
      <c r="B187" t="s">
        <v>4562</v>
      </c>
      <c r="C187" s="1" t="s">
        <v>2568</v>
      </c>
      <c r="D187" t="s">
        <v>4389</v>
      </c>
    </row>
    <row r="188" spans="1:5" ht="15.75" x14ac:dyDescent="0.25">
      <c r="A188" s="1" t="s">
        <v>2185</v>
      </c>
      <c r="B188" t="s">
        <v>4563</v>
      </c>
      <c r="C188" s="1" t="s">
        <v>2569</v>
      </c>
      <c r="D188" t="s">
        <v>4391</v>
      </c>
    </row>
    <row r="189" spans="1:5" ht="15.75" x14ac:dyDescent="0.25">
      <c r="A189" s="1" t="s">
        <v>2184</v>
      </c>
      <c r="B189" t="s">
        <v>4564</v>
      </c>
      <c r="C189" s="1" t="s">
        <v>2570</v>
      </c>
      <c r="D189" t="s">
        <v>4391</v>
      </c>
      <c r="E189" t="s">
        <v>6035</v>
      </c>
    </row>
    <row r="190" spans="1:5" ht="15.75" x14ac:dyDescent="0.25">
      <c r="A190" s="1" t="s">
        <v>2183</v>
      </c>
      <c r="B190" t="s">
        <v>4565</v>
      </c>
      <c r="C190" s="1" t="s">
        <v>2571</v>
      </c>
      <c r="D190" t="s">
        <v>4389</v>
      </c>
    </row>
    <row r="191" spans="1:5" ht="15.75" x14ac:dyDescent="0.25">
      <c r="A191" s="1" t="s">
        <v>2182</v>
      </c>
      <c r="B191" t="s">
        <v>4566</v>
      </c>
      <c r="C191" s="1" t="s">
        <v>2572</v>
      </c>
      <c r="D191" t="s">
        <v>4389</v>
      </c>
    </row>
    <row r="192" spans="1:5" ht="15.75" x14ac:dyDescent="0.25">
      <c r="A192" s="1" t="s">
        <v>2181</v>
      </c>
      <c r="B192" t="s">
        <v>4567</v>
      </c>
      <c r="C192" s="1" t="s">
        <v>2573</v>
      </c>
      <c r="D192" t="s">
        <v>4391</v>
      </c>
    </row>
    <row r="193" spans="1:4" ht="15.75" x14ac:dyDescent="0.25">
      <c r="A193" s="1" t="s">
        <v>2180</v>
      </c>
      <c r="B193" t="s">
        <v>4568</v>
      </c>
      <c r="C193" s="1" t="s">
        <v>2574</v>
      </c>
      <c r="D193" t="s">
        <v>4391</v>
      </c>
    </row>
    <row r="194" spans="1:4" ht="15.75" x14ac:dyDescent="0.25">
      <c r="A194" s="1" t="s">
        <v>2179</v>
      </c>
      <c r="B194" t="s">
        <v>4569</v>
      </c>
      <c r="C194" s="1" t="s">
        <v>2575</v>
      </c>
      <c r="D194" t="s">
        <v>4389</v>
      </c>
    </row>
    <row r="195" spans="1:4" ht="15.75" x14ac:dyDescent="0.25">
      <c r="A195" s="1" t="s">
        <v>2178</v>
      </c>
      <c r="B195" t="s">
        <v>4570</v>
      </c>
      <c r="C195" s="1" t="s">
        <v>2576</v>
      </c>
      <c r="D195" t="s">
        <v>4391</v>
      </c>
    </row>
    <row r="196" spans="1:4" ht="15.75" x14ac:dyDescent="0.25">
      <c r="A196" s="1" t="s">
        <v>2177</v>
      </c>
      <c r="B196" t="s">
        <v>4571</v>
      </c>
      <c r="C196" s="1" t="s">
        <v>2577</v>
      </c>
      <c r="D196" t="s">
        <v>4391</v>
      </c>
    </row>
    <row r="197" spans="1:4" ht="15.75" x14ac:dyDescent="0.25">
      <c r="A197" s="1" t="s">
        <v>2176</v>
      </c>
      <c r="B197" t="s">
        <v>4572</v>
      </c>
      <c r="C197" s="1" t="s">
        <v>2578</v>
      </c>
      <c r="D197" t="s">
        <v>4391</v>
      </c>
    </row>
    <row r="198" spans="1:4" ht="15.75" x14ac:dyDescent="0.25">
      <c r="A198" s="1" t="s">
        <v>2175</v>
      </c>
      <c r="B198" t="s">
        <v>4573</v>
      </c>
      <c r="C198" s="1" t="s">
        <v>2579</v>
      </c>
      <c r="D198" t="s">
        <v>4391</v>
      </c>
    </row>
    <row r="199" spans="1:4" ht="15.75" x14ac:dyDescent="0.25">
      <c r="A199" s="1" t="s">
        <v>2174</v>
      </c>
      <c r="B199" t="s">
        <v>4523</v>
      </c>
      <c r="C199" s="1" t="s">
        <v>2580</v>
      </c>
      <c r="D199" t="s">
        <v>4391</v>
      </c>
    </row>
    <row r="200" spans="1:4" ht="15.75" x14ac:dyDescent="0.25">
      <c r="A200" s="1" t="s">
        <v>2173</v>
      </c>
      <c r="B200" t="s">
        <v>4574</v>
      </c>
      <c r="C200" s="1" t="s">
        <v>2581</v>
      </c>
      <c r="D200" t="s">
        <v>4389</v>
      </c>
    </row>
    <row r="201" spans="1:4" ht="15.75" x14ac:dyDescent="0.25">
      <c r="A201" s="1" t="s">
        <v>2172</v>
      </c>
      <c r="B201" t="s">
        <v>4520</v>
      </c>
      <c r="C201" s="1" t="s">
        <v>2582</v>
      </c>
      <c r="D201" t="s">
        <v>4391</v>
      </c>
    </row>
    <row r="202" spans="1:4" ht="15.75" x14ac:dyDescent="0.25">
      <c r="A202" s="1" t="s">
        <v>2171</v>
      </c>
      <c r="B202" t="s">
        <v>4575</v>
      </c>
      <c r="C202" s="1" t="s">
        <v>2583</v>
      </c>
      <c r="D202" t="s">
        <v>4391</v>
      </c>
    </row>
    <row r="203" spans="1:4" ht="15.75" x14ac:dyDescent="0.25">
      <c r="A203" s="1" t="s">
        <v>2170</v>
      </c>
      <c r="B203" t="s">
        <v>4576</v>
      </c>
      <c r="C203" s="1" t="s">
        <v>2584</v>
      </c>
      <c r="D203" t="s">
        <v>4391</v>
      </c>
    </row>
    <row r="204" spans="1:4" ht="15.75" x14ac:dyDescent="0.25">
      <c r="A204" s="1" t="s">
        <v>2169</v>
      </c>
      <c r="B204" t="s">
        <v>4577</v>
      </c>
      <c r="C204" s="1" t="s">
        <v>2585</v>
      </c>
      <c r="D204" t="s">
        <v>4391</v>
      </c>
    </row>
    <row r="205" spans="1:4" ht="15.75" x14ac:dyDescent="0.25">
      <c r="A205" s="1" t="s">
        <v>2168</v>
      </c>
      <c r="B205" t="s">
        <v>4474</v>
      </c>
      <c r="C205" s="1" t="s">
        <v>2586</v>
      </c>
      <c r="D205" t="s">
        <v>4389</v>
      </c>
    </row>
    <row r="206" spans="1:4" ht="15.75" x14ac:dyDescent="0.25">
      <c r="A206" s="1" t="s">
        <v>2167</v>
      </c>
      <c r="B206" t="s">
        <v>4578</v>
      </c>
      <c r="C206" s="1" t="s">
        <v>2587</v>
      </c>
      <c r="D206" t="s">
        <v>4391</v>
      </c>
    </row>
    <row r="207" spans="1:4" ht="15.75" x14ac:dyDescent="0.25">
      <c r="A207" s="1" t="s">
        <v>2166</v>
      </c>
      <c r="B207" t="s">
        <v>4579</v>
      </c>
      <c r="C207" s="1" t="s">
        <v>2588</v>
      </c>
      <c r="D207" t="s">
        <v>4389</v>
      </c>
    </row>
    <row r="208" spans="1:4" ht="15.75" x14ac:dyDescent="0.25">
      <c r="A208" s="1" t="s">
        <v>2165</v>
      </c>
      <c r="B208" t="s">
        <v>4580</v>
      </c>
      <c r="C208" s="1" t="s">
        <v>2589</v>
      </c>
      <c r="D208" t="s">
        <v>4389</v>
      </c>
    </row>
    <row r="209" spans="1:4" ht="15.75" x14ac:dyDescent="0.25">
      <c r="A209" s="1" t="s">
        <v>2164</v>
      </c>
      <c r="B209" t="s">
        <v>4581</v>
      </c>
      <c r="C209" s="1" t="s">
        <v>2590</v>
      </c>
      <c r="D209" t="s">
        <v>4391</v>
      </c>
    </row>
    <row r="210" spans="1:4" ht="15.75" x14ac:dyDescent="0.25">
      <c r="A210" s="1" t="s">
        <v>2163</v>
      </c>
      <c r="B210" t="s">
        <v>4582</v>
      </c>
      <c r="C210" s="1" t="s">
        <v>2591</v>
      </c>
      <c r="D210" t="s">
        <v>4389</v>
      </c>
    </row>
    <row r="211" spans="1:4" ht="15.75" x14ac:dyDescent="0.25">
      <c r="A211" s="1" t="s">
        <v>2162</v>
      </c>
      <c r="B211" t="s">
        <v>4583</v>
      </c>
      <c r="C211" s="1" t="s">
        <v>2592</v>
      </c>
      <c r="D211" t="s">
        <v>4389</v>
      </c>
    </row>
    <row r="212" spans="1:4" ht="15.75" x14ac:dyDescent="0.25">
      <c r="A212" s="1" t="s">
        <v>2161</v>
      </c>
      <c r="B212" t="s">
        <v>4584</v>
      </c>
      <c r="C212" s="1" t="s">
        <v>2593</v>
      </c>
      <c r="D212" t="s">
        <v>4391</v>
      </c>
    </row>
    <row r="213" spans="1:4" ht="15.75" x14ac:dyDescent="0.25">
      <c r="A213" s="1" t="s">
        <v>2160</v>
      </c>
      <c r="B213" t="s">
        <v>4585</v>
      </c>
      <c r="C213" s="1" t="s">
        <v>2594</v>
      </c>
      <c r="D213" t="s">
        <v>4391</v>
      </c>
    </row>
    <row r="214" spans="1:4" ht="15.75" x14ac:dyDescent="0.25">
      <c r="A214" s="1" t="s">
        <v>2159</v>
      </c>
      <c r="B214" t="s">
        <v>4586</v>
      </c>
      <c r="C214" s="1" t="s">
        <v>2595</v>
      </c>
      <c r="D214" t="s">
        <v>4391</v>
      </c>
    </row>
    <row r="215" spans="1:4" ht="15.75" x14ac:dyDescent="0.25">
      <c r="A215" s="1" t="s">
        <v>2158</v>
      </c>
      <c r="B215" t="s">
        <v>4392</v>
      </c>
      <c r="C215" s="1" t="s">
        <v>2596</v>
      </c>
      <c r="D215" t="s">
        <v>4391</v>
      </c>
    </row>
    <row r="216" spans="1:4" ht="15.75" x14ac:dyDescent="0.25">
      <c r="A216" s="1" t="s">
        <v>2157</v>
      </c>
      <c r="B216" t="s">
        <v>4482</v>
      </c>
      <c r="C216" s="1" t="s">
        <v>2597</v>
      </c>
      <c r="D216" t="s">
        <v>4389</v>
      </c>
    </row>
    <row r="217" spans="1:4" ht="15.75" x14ac:dyDescent="0.25">
      <c r="A217" s="1" t="s">
        <v>2156</v>
      </c>
      <c r="B217" t="s">
        <v>4587</v>
      </c>
      <c r="C217" s="1" t="s">
        <v>2598</v>
      </c>
      <c r="D217" t="s">
        <v>4391</v>
      </c>
    </row>
    <row r="218" spans="1:4" ht="15.75" x14ac:dyDescent="0.25">
      <c r="A218" s="1" t="s">
        <v>2155</v>
      </c>
      <c r="B218" t="s">
        <v>4440</v>
      </c>
      <c r="C218" s="1" t="s">
        <v>2599</v>
      </c>
      <c r="D218" t="s">
        <v>4391</v>
      </c>
    </row>
    <row r="219" spans="1:4" ht="15.75" x14ac:dyDescent="0.25">
      <c r="A219" s="1" t="s">
        <v>2154</v>
      </c>
      <c r="B219" t="s">
        <v>4470</v>
      </c>
      <c r="C219" s="1" t="s">
        <v>2600</v>
      </c>
      <c r="D219" t="s">
        <v>4391</v>
      </c>
    </row>
    <row r="220" spans="1:4" ht="15.75" x14ac:dyDescent="0.25">
      <c r="A220" s="1" t="s">
        <v>2153</v>
      </c>
      <c r="B220" t="s">
        <v>4588</v>
      </c>
      <c r="C220" s="1" t="s">
        <v>2601</v>
      </c>
      <c r="D220" t="s">
        <v>4391</v>
      </c>
    </row>
    <row r="221" spans="1:4" ht="15.75" x14ac:dyDescent="0.25">
      <c r="A221" s="1" t="s">
        <v>2152</v>
      </c>
      <c r="B221" t="s">
        <v>4589</v>
      </c>
      <c r="C221" s="1" t="s">
        <v>2464</v>
      </c>
      <c r="D221" t="s">
        <v>4391</v>
      </c>
    </row>
    <row r="222" spans="1:4" ht="15.75" x14ac:dyDescent="0.25">
      <c r="A222" s="1" t="s">
        <v>2151</v>
      </c>
      <c r="B222" t="s">
        <v>4590</v>
      </c>
      <c r="C222" s="1" t="s">
        <v>2602</v>
      </c>
      <c r="D222" t="s">
        <v>4389</v>
      </c>
    </row>
    <row r="223" spans="1:4" ht="15.75" x14ac:dyDescent="0.25">
      <c r="A223" s="1" t="s">
        <v>2150</v>
      </c>
      <c r="B223" t="s">
        <v>4591</v>
      </c>
      <c r="C223" s="1" t="s">
        <v>2603</v>
      </c>
      <c r="D223" t="s">
        <v>4391</v>
      </c>
    </row>
    <row r="224" spans="1:4" ht="15.75" x14ac:dyDescent="0.25">
      <c r="A224" s="1" t="s">
        <v>2149</v>
      </c>
      <c r="B224" t="s">
        <v>4592</v>
      </c>
      <c r="C224" s="1" t="s">
        <v>2604</v>
      </c>
      <c r="D224" t="s">
        <v>4391</v>
      </c>
    </row>
    <row r="225" spans="1:4" ht="15.75" x14ac:dyDescent="0.25">
      <c r="A225" s="1" t="s">
        <v>2148</v>
      </c>
      <c r="B225" t="s">
        <v>4593</v>
      </c>
      <c r="C225" s="1" t="s">
        <v>2605</v>
      </c>
      <c r="D225" t="s">
        <v>4389</v>
      </c>
    </row>
    <row r="226" spans="1:4" ht="15.75" x14ac:dyDescent="0.25">
      <c r="A226" s="1" t="s">
        <v>2147</v>
      </c>
      <c r="B226" t="s">
        <v>4466</v>
      </c>
      <c r="C226" s="1" t="s">
        <v>2606</v>
      </c>
      <c r="D226" t="s">
        <v>4389</v>
      </c>
    </row>
    <row r="227" spans="1:4" ht="15.75" x14ac:dyDescent="0.25">
      <c r="A227" s="1" t="s">
        <v>2146</v>
      </c>
      <c r="B227" t="s">
        <v>4594</v>
      </c>
      <c r="C227" s="1" t="s">
        <v>2448</v>
      </c>
      <c r="D227" t="s">
        <v>4391</v>
      </c>
    </row>
    <row r="228" spans="1:4" ht="15.75" x14ac:dyDescent="0.25">
      <c r="A228" s="1" t="s">
        <v>2145</v>
      </c>
      <c r="B228" t="s">
        <v>4595</v>
      </c>
      <c r="C228" s="1" t="s">
        <v>2607</v>
      </c>
      <c r="D228" t="s">
        <v>4389</v>
      </c>
    </row>
    <row r="229" spans="1:4" ht="15.75" x14ac:dyDescent="0.25">
      <c r="A229" s="1" t="s">
        <v>2144</v>
      </c>
      <c r="B229" t="s">
        <v>4596</v>
      </c>
      <c r="C229" s="1" t="s">
        <v>2608</v>
      </c>
      <c r="D229" t="s">
        <v>4391</v>
      </c>
    </row>
    <row r="230" spans="1:4" ht="15.75" x14ac:dyDescent="0.25">
      <c r="A230" s="1" t="s">
        <v>2143</v>
      </c>
      <c r="B230" t="s">
        <v>4597</v>
      </c>
      <c r="C230" s="1" t="s">
        <v>2609</v>
      </c>
      <c r="D230" t="s">
        <v>4389</v>
      </c>
    </row>
    <row r="231" spans="1:4" ht="15.75" x14ac:dyDescent="0.25">
      <c r="A231" s="1" t="s">
        <v>2142</v>
      </c>
      <c r="B231" t="s">
        <v>4598</v>
      </c>
      <c r="C231" s="1" t="s">
        <v>2610</v>
      </c>
      <c r="D231" t="s">
        <v>4389</v>
      </c>
    </row>
    <row r="232" spans="1:4" ht="15.75" x14ac:dyDescent="0.25">
      <c r="A232" s="1" t="s">
        <v>2141</v>
      </c>
      <c r="B232" t="s">
        <v>4599</v>
      </c>
      <c r="C232" s="1" t="s">
        <v>2611</v>
      </c>
      <c r="D232" t="s">
        <v>4391</v>
      </c>
    </row>
    <row r="233" spans="1:4" ht="15.75" x14ac:dyDescent="0.25">
      <c r="A233" s="1" t="s">
        <v>2140</v>
      </c>
      <c r="B233" t="s">
        <v>4600</v>
      </c>
      <c r="C233" s="1" t="s">
        <v>2612</v>
      </c>
      <c r="D233" t="s">
        <v>4391</v>
      </c>
    </row>
    <row r="234" spans="1:4" ht="15.75" x14ac:dyDescent="0.25">
      <c r="A234" s="1" t="s">
        <v>2139</v>
      </c>
      <c r="B234" t="s">
        <v>4601</v>
      </c>
      <c r="C234" s="1" t="s">
        <v>2613</v>
      </c>
      <c r="D234" t="s">
        <v>4391</v>
      </c>
    </row>
    <row r="235" spans="1:4" ht="15.75" x14ac:dyDescent="0.25">
      <c r="A235" s="1" t="s">
        <v>2138</v>
      </c>
      <c r="B235" t="s">
        <v>4602</v>
      </c>
      <c r="C235" s="1" t="s">
        <v>2614</v>
      </c>
      <c r="D235" t="s">
        <v>4391</v>
      </c>
    </row>
    <row r="236" spans="1:4" ht="15.75" x14ac:dyDescent="0.25">
      <c r="A236" s="1" t="s">
        <v>2137</v>
      </c>
      <c r="B236" t="s">
        <v>4596</v>
      </c>
      <c r="C236" s="1" t="s">
        <v>2517</v>
      </c>
      <c r="D236" t="s">
        <v>4391</v>
      </c>
    </row>
    <row r="237" spans="1:4" ht="15.75" x14ac:dyDescent="0.25">
      <c r="A237" s="1" t="s">
        <v>2136</v>
      </c>
      <c r="B237" t="s">
        <v>4603</v>
      </c>
      <c r="C237" s="1" t="s">
        <v>2615</v>
      </c>
      <c r="D237" t="s">
        <v>4389</v>
      </c>
    </row>
    <row r="238" spans="1:4" ht="15.75" x14ac:dyDescent="0.25">
      <c r="A238" s="1" t="s">
        <v>2135</v>
      </c>
      <c r="B238" t="s">
        <v>4604</v>
      </c>
      <c r="C238" s="1" t="s">
        <v>2616</v>
      </c>
      <c r="D238" t="s">
        <v>4391</v>
      </c>
    </row>
    <row r="239" spans="1:4" ht="15.75" x14ac:dyDescent="0.25">
      <c r="A239" s="1" t="s">
        <v>2134</v>
      </c>
      <c r="B239" t="s">
        <v>4605</v>
      </c>
      <c r="C239" s="1" t="s">
        <v>2617</v>
      </c>
      <c r="D239" t="s">
        <v>4391</v>
      </c>
    </row>
    <row r="240" spans="1:4" ht="15.75" x14ac:dyDescent="0.25">
      <c r="A240" s="1" t="s">
        <v>2133</v>
      </c>
      <c r="B240" t="s">
        <v>4606</v>
      </c>
      <c r="C240" s="1" t="s">
        <v>2618</v>
      </c>
      <c r="D240" t="s">
        <v>4389</v>
      </c>
    </row>
    <row r="241" spans="1:4" ht="15.75" x14ac:dyDescent="0.25">
      <c r="A241" s="1" t="s">
        <v>2132</v>
      </c>
      <c r="B241" t="s">
        <v>4607</v>
      </c>
      <c r="C241" s="1" t="s">
        <v>2619</v>
      </c>
      <c r="D241" t="s">
        <v>4389</v>
      </c>
    </row>
    <row r="242" spans="1:4" ht="15.75" x14ac:dyDescent="0.25">
      <c r="A242" s="1" t="s">
        <v>2131</v>
      </c>
      <c r="B242" t="s">
        <v>4608</v>
      </c>
      <c r="C242" s="1" t="s">
        <v>2620</v>
      </c>
      <c r="D242" t="s">
        <v>4391</v>
      </c>
    </row>
    <row r="243" spans="1:4" ht="15.75" x14ac:dyDescent="0.25">
      <c r="A243" s="1" t="s">
        <v>2129</v>
      </c>
      <c r="B243" t="s">
        <v>4609</v>
      </c>
      <c r="C243" s="1" t="s">
        <v>2621</v>
      </c>
      <c r="D243" t="s">
        <v>4391</v>
      </c>
    </row>
    <row r="244" spans="1:4" ht="15.75" x14ac:dyDescent="0.25">
      <c r="A244" s="1" t="s">
        <v>2128</v>
      </c>
      <c r="B244" t="s">
        <v>4610</v>
      </c>
      <c r="C244" s="1" t="s">
        <v>2622</v>
      </c>
      <c r="D244" t="s">
        <v>4391</v>
      </c>
    </row>
    <row r="245" spans="1:4" ht="15.75" x14ac:dyDescent="0.25">
      <c r="A245" s="1" t="s">
        <v>2127</v>
      </c>
      <c r="B245" t="s">
        <v>4611</v>
      </c>
      <c r="C245" s="1" t="s">
        <v>2623</v>
      </c>
      <c r="D245" t="s">
        <v>4391</v>
      </c>
    </row>
    <row r="246" spans="1:4" ht="15.75" x14ac:dyDescent="0.25">
      <c r="A246" s="1" t="s">
        <v>2126</v>
      </c>
      <c r="B246" t="s">
        <v>4612</v>
      </c>
      <c r="C246" s="1" t="s">
        <v>2624</v>
      </c>
      <c r="D246" t="s">
        <v>4391</v>
      </c>
    </row>
    <row r="247" spans="1:4" ht="15.75" x14ac:dyDescent="0.25">
      <c r="A247" s="1" t="s">
        <v>2125</v>
      </c>
      <c r="B247" t="s">
        <v>4613</v>
      </c>
      <c r="C247" s="1" t="s">
        <v>2625</v>
      </c>
      <c r="D247" t="s">
        <v>4391</v>
      </c>
    </row>
    <row r="248" spans="1:4" ht="15.75" x14ac:dyDescent="0.25">
      <c r="A248" s="1" t="s">
        <v>2124</v>
      </c>
      <c r="B248" t="s">
        <v>4614</v>
      </c>
      <c r="C248" s="1" t="s">
        <v>2626</v>
      </c>
      <c r="D248" t="s">
        <v>4389</v>
      </c>
    </row>
    <row r="249" spans="1:4" ht="15.75" x14ac:dyDescent="0.25">
      <c r="A249" s="1" t="s">
        <v>2123</v>
      </c>
      <c r="B249" t="s">
        <v>4615</v>
      </c>
      <c r="C249" s="1" t="s">
        <v>2627</v>
      </c>
      <c r="D249" t="s">
        <v>4389</v>
      </c>
    </row>
    <row r="250" spans="1:4" ht="15.75" x14ac:dyDescent="0.25">
      <c r="A250" s="1" t="s">
        <v>2122</v>
      </c>
      <c r="B250" t="s">
        <v>4616</v>
      </c>
      <c r="C250" s="1" t="s">
        <v>2628</v>
      </c>
      <c r="D250" t="s">
        <v>4389</v>
      </c>
    </row>
    <row r="251" spans="1:4" ht="15.75" x14ac:dyDescent="0.25">
      <c r="A251" s="1" t="s">
        <v>2121</v>
      </c>
      <c r="B251" t="s">
        <v>4617</v>
      </c>
      <c r="C251" s="1" t="s">
        <v>2629</v>
      </c>
      <c r="D251" t="s">
        <v>4389</v>
      </c>
    </row>
    <row r="252" spans="1:4" ht="15.75" x14ac:dyDescent="0.25">
      <c r="A252" s="1" t="s">
        <v>2120</v>
      </c>
      <c r="B252" t="s">
        <v>4618</v>
      </c>
      <c r="C252" s="1" t="s">
        <v>2630</v>
      </c>
      <c r="D252" t="s">
        <v>4389</v>
      </c>
    </row>
    <row r="253" spans="1:4" ht="15.75" x14ac:dyDescent="0.25">
      <c r="A253" s="1" t="s">
        <v>2119</v>
      </c>
      <c r="B253" t="s">
        <v>4390</v>
      </c>
      <c r="C253" s="1" t="s">
        <v>2631</v>
      </c>
      <c r="D253" t="s">
        <v>4389</v>
      </c>
    </row>
    <row r="254" spans="1:4" ht="15.75" x14ac:dyDescent="0.25">
      <c r="A254" s="1" t="s">
        <v>2118</v>
      </c>
      <c r="B254" t="s">
        <v>4619</v>
      </c>
      <c r="C254" s="1" t="s">
        <v>2632</v>
      </c>
      <c r="D254" t="s">
        <v>4389</v>
      </c>
    </row>
    <row r="255" spans="1:4" ht="15.75" x14ac:dyDescent="0.25">
      <c r="A255" s="1" t="s">
        <v>2117</v>
      </c>
      <c r="B255" t="s">
        <v>4440</v>
      </c>
      <c r="C255" s="1" t="s">
        <v>2633</v>
      </c>
      <c r="D255" t="s">
        <v>4391</v>
      </c>
    </row>
    <row r="256" spans="1:4" ht="15.75" x14ac:dyDescent="0.25">
      <c r="A256" s="1" t="s">
        <v>2116</v>
      </c>
      <c r="B256" t="s">
        <v>4620</v>
      </c>
      <c r="C256" s="1" t="s">
        <v>2634</v>
      </c>
      <c r="D256" t="s">
        <v>4391</v>
      </c>
    </row>
    <row r="257" spans="1:4" ht="15.75" x14ac:dyDescent="0.25">
      <c r="A257" s="1" t="s">
        <v>2115</v>
      </c>
      <c r="B257" t="s">
        <v>4621</v>
      </c>
      <c r="C257" s="1" t="s">
        <v>2635</v>
      </c>
      <c r="D257" t="s">
        <v>4391</v>
      </c>
    </row>
    <row r="258" spans="1:4" ht="15.75" x14ac:dyDescent="0.25">
      <c r="A258" s="1" t="s">
        <v>2114</v>
      </c>
      <c r="B258" t="s">
        <v>4622</v>
      </c>
      <c r="C258" s="1" t="s">
        <v>2636</v>
      </c>
      <c r="D258" t="s">
        <v>4391</v>
      </c>
    </row>
    <row r="259" spans="1:4" ht="15.75" x14ac:dyDescent="0.25">
      <c r="A259" s="1" t="s">
        <v>2113</v>
      </c>
      <c r="B259" t="s">
        <v>4623</v>
      </c>
      <c r="C259" s="1" t="s">
        <v>2637</v>
      </c>
      <c r="D259" t="s">
        <v>4391</v>
      </c>
    </row>
    <row r="260" spans="1:4" ht="15.75" x14ac:dyDescent="0.25">
      <c r="A260" s="1" t="s">
        <v>2112</v>
      </c>
      <c r="B260" t="s">
        <v>4624</v>
      </c>
      <c r="C260" s="1" t="s">
        <v>2638</v>
      </c>
      <c r="D260" t="s">
        <v>4391</v>
      </c>
    </row>
    <row r="261" spans="1:4" ht="15.75" x14ac:dyDescent="0.25">
      <c r="A261" s="1" t="s">
        <v>2111</v>
      </c>
      <c r="B261" t="s">
        <v>4625</v>
      </c>
      <c r="C261" s="1" t="s">
        <v>2639</v>
      </c>
      <c r="D261" t="s">
        <v>4389</v>
      </c>
    </row>
    <row r="262" spans="1:4" ht="15.75" x14ac:dyDescent="0.25">
      <c r="A262" s="1" t="s">
        <v>2110</v>
      </c>
      <c r="B262" t="s">
        <v>4626</v>
      </c>
      <c r="C262" s="1" t="s">
        <v>2640</v>
      </c>
      <c r="D262" t="s">
        <v>4391</v>
      </c>
    </row>
    <row r="263" spans="1:4" ht="15.75" x14ac:dyDescent="0.25">
      <c r="A263" s="1" t="s">
        <v>2109</v>
      </c>
      <c r="B263" t="s">
        <v>4627</v>
      </c>
      <c r="C263" s="1" t="s">
        <v>2641</v>
      </c>
      <c r="D263" t="s">
        <v>4389</v>
      </c>
    </row>
    <row r="264" spans="1:4" ht="15.75" x14ac:dyDescent="0.25">
      <c r="A264" s="1" t="s">
        <v>2108</v>
      </c>
      <c r="B264" t="s">
        <v>4628</v>
      </c>
      <c r="C264" s="1" t="s">
        <v>2642</v>
      </c>
      <c r="D264" t="s">
        <v>4391</v>
      </c>
    </row>
    <row r="265" spans="1:4" ht="15.75" x14ac:dyDescent="0.25">
      <c r="A265" s="1" t="s">
        <v>2107</v>
      </c>
      <c r="B265" t="s">
        <v>4629</v>
      </c>
      <c r="C265" s="1" t="s">
        <v>2643</v>
      </c>
      <c r="D265" t="s">
        <v>4389</v>
      </c>
    </row>
    <row r="266" spans="1:4" ht="15.75" x14ac:dyDescent="0.25">
      <c r="A266" s="1" t="s">
        <v>2106</v>
      </c>
      <c r="B266" t="s">
        <v>4630</v>
      </c>
      <c r="C266" s="1" t="s">
        <v>2644</v>
      </c>
      <c r="D266" t="s">
        <v>4389</v>
      </c>
    </row>
    <row r="267" spans="1:4" ht="15.75" x14ac:dyDescent="0.25">
      <c r="A267" s="1" t="s">
        <v>2105</v>
      </c>
      <c r="B267" t="s">
        <v>4592</v>
      </c>
      <c r="C267" s="1" t="s">
        <v>2645</v>
      </c>
      <c r="D267" t="s">
        <v>4391</v>
      </c>
    </row>
    <row r="268" spans="1:4" ht="15.75" x14ac:dyDescent="0.25">
      <c r="A268" s="1" t="s">
        <v>2104</v>
      </c>
      <c r="B268" t="s">
        <v>4631</v>
      </c>
      <c r="C268" s="1" t="s">
        <v>2646</v>
      </c>
      <c r="D268" t="s">
        <v>4389</v>
      </c>
    </row>
    <row r="269" spans="1:4" ht="15.75" x14ac:dyDescent="0.25">
      <c r="A269" s="1" t="s">
        <v>2103</v>
      </c>
      <c r="B269" t="s">
        <v>4632</v>
      </c>
      <c r="C269" s="1" t="s">
        <v>2572</v>
      </c>
      <c r="D269" t="s">
        <v>4389</v>
      </c>
    </row>
    <row r="270" spans="1:4" ht="15.75" x14ac:dyDescent="0.25">
      <c r="A270" s="1" t="s">
        <v>2102</v>
      </c>
      <c r="B270" t="s">
        <v>4416</v>
      </c>
      <c r="C270" s="1" t="s">
        <v>2647</v>
      </c>
      <c r="D270" t="s">
        <v>4391</v>
      </c>
    </row>
    <row r="271" spans="1:4" ht="15.75" x14ac:dyDescent="0.25">
      <c r="A271" s="1" t="s">
        <v>2101</v>
      </c>
      <c r="B271" t="s">
        <v>4633</v>
      </c>
      <c r="C271" s="1" t="s">
        <v>2648</v>
      </c>
      <c r="D271" t="s">
        <v>4391</v>
      </c>
    </row>
    <row r="272" spans="1:4" ht="15.75" x14ac:dyDescent="0.25">
      <c r="A272" s="1" t="s">
        <v>2100</v>
      </c>
      <c r="B272" t="s">
        <v>4634</v>
      </c>
      <c r="C272" s="1" t="s">
        <v>2649</v>
      </c>
      <c r="D272" t="s">
        <v>4391</v>
      </c>
    </row>
    <row r="273" spans="1:4" ht="15.75" x14ac:dyDescent="0.25">
      <c r="A273" s="1" t="s">
        <v>2099</v>
      </c>
      <c r="B273" t="s">
        <v>4398</v>
      </c>
      <c r="C273" s="1" t="s">
        <v>2650</v>
      </c>
      <c r="D273" t="s">
        <v>4391</v>
      </c>
    </row>
    <row r="274" spans="1:4" ht="15.75" x14ac:dyDescent="0.25">
      <c r="A274" s="1" t="s">
        <v>2098</v>
      </c>
      <c r="B274" t="s">
        <v>4441</v>
      </c>
      <c r="C274" s="1" t="s">
        <v>2651</v>
      </c>
      <c r="D274" t="s">
        <v>4391</v>
      </c>
    </row>
    <row r="275" spans="1:4" ht="15.75" x14ac:dyDescent="0.25">
      <c r="A275" s="1" t="s">
        <v>2097</v>
      </c>
      <c r="B275" t="s">
        <v>4635</v>
      </c>
      <c r="C275" s="1" t="s">
        <v>2652</v>
      </c>
      <c r="D275" t="s">
        <v>4391</v>
      </c>
    </row>
    <row r="276" spans="1:4" ht="15.75" x14ac:dyDescent="0.25">
      <c r="A276" s="1" t="s">
        <v>2096</v>
      </c>
      <c r="B276" t="s">
        <v>4636</v>
      </c>
      <c r="C276" s="1" t="s">
        <v>2653</v>
      </c>
      <c r="D276" t="s">
        <v>4391</v>
      </c>
    </row>
    <row r="277" spans="1:4" ht="15.75" x14ac:dyDescent="0.25">
      <c r="A277" s="1" t="s">
        <v>2095</v>
      </c>
      <c r="B277" t="s">
        <v>4578</v>
      </c>
      <c r="C277" s="1" t="s">
        <v>2654</v>
      </c>
      <c r="D277" t="s">
        <v>4391</v>
      </c>
    </row>
    <row r="278" spans="1:4" ht="15.75" x14ac:dyDescent="0.25">
      <c r="A278" s="1" t="s">
        <v>2094</v>
      </c>
      <c r="B278" t="s">
        <v>4637</v>
      </c>
      <c r="C278" s="1" t="s">
        <v>2655</v>
      </c>
      <c r="D278" t="s">
        <v>4391</v>
      </c>
    </row>
    <row r="279" spans="1:4" ht="15.75" x14ac:dyDescent="0.25">
      <c r="A279" s="1" t="s">
        <v>2093</v>
      </c>
      <c r="B279" t="s">
        <v>4638</v>
      </c>
      <c r="C279" s="1" t="s">
        <v>2656</v>
      </c>
      <c r="D279" t="s">
        <v>4391</v>
      </c>
    </row>
    <row r="280" spans="1:4" ht="15.75" x14ac:dyDescent="0.25">
      <c r="A280" s="1" t="s">
        <v>2092</v>
      </c>
      <c r="B280" t="s">
        <v>4639</v>
      </c>
      <c r="C280" s="1" t="s">
        <v>2563</v>
      </c>
      <c r="D280" t="s">
        <v>4389</v>
      </c>
    </row>
    <row r="281" spans="1:4" ht="15.75" x14ac:dyDescent="0.25">
      <c r="A281" s="1" t="s">
        <v>2091</v>
      </c>
      <c r="B281" t="s">
        <v>4640</v>
      </c>
      <c r="C281" s="1" t="s">
        <v>2657</v>
      </c>
      <c r="D281" t="s">
        <v>4391</v>
      </c>
    </row>
    <row r="282" spans="1:4" ht="15.75" x14ac:dyDescent="0.25">
      <c r="A282" s="1" t="s">
        <v>2090</v>
      </c>
      <c r="B282" t="s">
        <v>4641</v>
      </c>
      <c r="C282" s="1" t="s">
        <v>2658</v>
      </c>
      <c r="D282" t="s">
        <v>4389</v>
      </c>
    </row>
    <row r="283" spans="1:4" ht="15.75" x14ac:dyDescent="0.25">
      <c r="A283" s="1" t="s">
        <v>2089</v>
      </c>
      <c r="B283" t="s">
        <v>4642</v>
      </c>
      <c r="C283" s="1" t="s">
        <v>2477</v>
      </c>
      <c r="D283" t="s">
        <v>4391</v>
      </c>
    </row>
    <row r="284" spans="1:4" ht="15.75" x14ac:dyDescent="0.25">
      <c r="A284" s="1" t="s">
        <v>2088</v>
      </c>
      <c r="B284" t="s">
        <v>4643</v>
      </c>
      <c r="C284" s="1" t="s">
        <v>2659</v>
      </c>
      <c r="D284" t="s">
        <v>4391</v>
      </c>
    </row>
    <row r="285" spans="1:4" ht="15.75" x14ac:dyDescent="0.25">
      <c r="A285" s="1" t="s">
        <v>2087</v>
      </c>
      <c r="B285" t="s">
        <v>4644</v>
      </c>
      <c r="C285" s="1" t="s">
        <v>2660</v>
      </c>
      <c r="D285" t="s">
        <v>4391</v>
      </c>
    </row>
    <row r="286" spans="1:4" ht="15.75" x14ac:dyDescent="0.25">
      <c r="A286" s="1" t="s">
        <v>2086</v>
      </c>
      <c r="B286" t="s">
        <v>4645</v>
      </c>
      <c r="C286" s="1" t="s">
        <v>2661</v>
      </c>
      <c r="D286" t="s">
        <v>4391</v>
      </c>
    </row>
    <row r="287" spans="1:4" ht="15.75" x14ac:dyDescent="0.25">
      <c r="A287" s="1" t="s">
        <v>2085</v>
      </c>
      <c r="B287" t="s">
        <v>4646</v>
      </c>
      <c r="C287" s="1" t="s">
        <v>2662</v>
      </c>
      <c r="D287" t="s">
        <v>4389</v>
      </c>
    </row>
    <row r="288" spans="1:4" ht="15.75" x14ac:dyDescent="0.25">
      <c r="A288" s="1" t="s">
        <v>2084</v>
      </c>
      <c r="B288" t="s">
        <v>4647</v>
      </c>
      <c r="C288" s="1" t="s">
        <v>2663</v>
      </c>
      <c r="D288" t="s">
        <v>4389</v>
      </c>
    </row>
    <row r="289" spans="1:4" ht="15.75" x14ac:dyDescent="0.25">
      <c r="A289" s="1" t="s">
        <v>2083</v>
      </c>
      <c r="B289" t="s">
        <v>4578</v>
      </c>
      <c r="C289" s="1" t="s">
        <v>2664</v>
      </c>
      <c r="D289" t="s">
        <v>4391</v>
      </c>
    </row>
    <row r="290" spans="1:4" ht="15.75" x14ac:dyDescent="0.25">
      <c r="A290" s="1" t="s">
        <v>2082</v>
      </c>
      <c r="B290" t="s">
        <v>4648</v>
      </c>
      <c r="C290" s="1" t="s">
        <v>2665</v>
      </c>
      <c r="D290" t="s">
        <v>4391</v>
      </c>
    </row>
    <row r="291" spans="1:4" ht="15.75" x14ac:dyDescent="0.25">
      <c r="A291" s="1" t="s">
        <v>2081</v>
      </c>
      <c r="B291" t="s">
        <v>4594</v>
      </c>
      <c r="C291" s="1" t="s">
        <v>2666</v>
      </c>
      <c r="D291" t="s">
        <v>4391</v>
      </c>
    </row>
    <row r="292" spans="1:4" ht="15.75" x14ac:dyDescent="0.25">
      <c r="A292" s="1" t="s">
        <v>2080</v>
      </c>
      <c r="B292" t="s">
        <v>4649</v>
      </c>
      <c r="C292" s="1" t="s">
        <v>2667</v>
      </c>
      <c r="D292" t="s">
        <v>4391</v>
      </c>
    </row>
    <row r="293" spans="1:4" ht="15.75" x14ac:dyDescent="0.25">
      <c r="A293" s="1" t="s">
        <v>2079</v>
      </c>
      <c r="B293" t="s">
        <v>4650</v>
      </c>
      <c r="C293" s="1" t="s">
        <v>2668</v>
      </c>
      <c r="D293" t="s">
        <v>4391</v>
      </c>
    </row>
    <row r="294" spans="1:4" ht="15.75" x14ac:dyDescent="0.25">
      <c r="A294" s="1" t="s">
        <v>2078</v>
      </c>
      <c r="B294" t="s">
        <v>4651</v>
      </c>
      <c r="C294" s="1" t="s">
        <v>2669</v>
      </c>
      <c r="D294" t="s">
        <v>4391</v>
      </c>
    </row>
    <row r="295" spans="1:4" ht="15.75" x14ac:dyDescent="0.25">
      <c r="A295" s="1" t="s">
        <v>2077</v>
      </c>
      <c r="B295" t="s">
        <v>4652</v>
      </c>
      <c r="C295" s="1" t="s">
        <v>2670</v>
      </c>
      <c r="D295" t="s">
        <v>4389</v>
      </c>
    </row>
    <row r="296" spans="1:4" ht="15.75" x14ac:dyDescent="0.25">
      <c r="A296" s="1" t="s">
        <v>2076</v>
      </c>
      <c r="B296" t="s">
        <v>4653</v>
      </c>
      <c r="C296" s="1" t="s">
        <v>2671</v>
      </c>
      <c r="D296" t="s">
        <v>4391</v>
      </c>
    </row>
    <row r="297" spans="1:4" ht="15.75" x14ac:dyDescent="0.25">
      <c r="A297" s="1" t="s">
        <v>2075</v>
      </c>
      <c r="B297" t="s">
        <v>4654</v>
      </c>
      <c r="C297" s="1" t="s">
        <v>2672</v>
      </c>
      <c r="D297" t="s">
        <v>4391</v>
      </c>
    </row>
    <row r="298" spans="1:4" ht="15.75" x14ac:dyDescent="0.25">
      <c r="A298" s="1" t="s">
        <v>2074</v>
      </c>
      <c r="B298" t="s">
        <v>4655</v>
      </c>
      <c r="C298" s="1" t="s">
        <v>2673</v>
      </c>
      <c r="D298" t="s">
        <v>4391</v>
      </c>
    </row>
    <row r="299" spans="1:4" ht="15.75" x14ac:dyDescent="0.25">
      <c r="A299" s="1" t="s">
        <v>2073</v>
      </c>
      <c r="B299" t="s">
        <v>4656</v>
      </c>
      <c r="C299" s="1" t="s">
        <v>2674</v>
      </c>
      <c r="D299" t="s">
        <v>4389</v>
      </c>
    </row>
    <row r="300" spans="1:4" ht="15.75" x14ac:dyDescent="0.25">
      <c r="A300" s="1" t="s">
        <v>2072</v>
      </c>
      <c r="B300" t="s">
        <v>4657</v>
      </c>
      <c r="C300" s="1" t="s">
        <v>2675</v>
      </c>
      <c r="D300" t="s">
        <v>4391</v>
      </c>
    </row>
    <row r="301" spans="1:4" ht="15.75" x14ac:dyDescent="0.25">
      <c r="A301" s="1" t="s">
        <v>2071</v>
      </c>
      <c r="B301" t="s">
        <v>4658</v>
      </c>
      <c r="C301" s="1" t="s">
        <v>2676</v>
      </c>
      <c r="D301" t="s">
        <v>4389</v>
      </c>
    </row>
    <row r="302" spans="1:4" ht="15.75" x14ac:dyDescent="0.25">
      <c r="A302" s="1" t="s">
        <v>2070</v>
      </c>
      <c r="B302" t="s">
        <v>4659</v>
      </c>
      <c r="C302" s="1" t="s">
        <v>2622</v>
      </c>
      <c r="D302" t="s">
        <v>4391</v>
      </c>
    </row>
    <row r="303" spans="1:4" ht="15.75" x14ac:dyDescent="0.25">
      <c r="A303" s="1" t="s">
        <v>2069</v>
      </c>
      <c r="B303" t="s">
        <v>4469</v>
      </c>
      <c r="C303" s="1" t="s">
        <v>2677</v>
      </c>
      <c r="D303" t="s">
        <v>4389</v>
      </c>
    </row>
    <row r="304" spans="1:4" ht="15.75" x14ac:dyDescent="0.25">
      <c r="A304" s="1" t="s">
        <v>2068</v>
      </c>
      <c r="B304" t="s">
        <v>4660</v>
      </c>
      <c r="C304" s="1" t="s">
        <v>2678</v>
      </c>
      <c r="D304" t="s">
        <v>4391</v>
      </c>
    </row>
    <row r="305" spans="1:4" ht="15.75" x14ac:dyDescent="0.25">
      <c r="A305" s="1" t="s">
        <v>2067</v>
      </c>
      <c r="B305" t="s">
        <v>4661</v>
      </c>
      <c r="C305" s="1" t="s">
        <v>2679</v>
      </c>
      <c r="D305" t="s">
        <v>4389</v>
      </c>
    </row>
    <row r="306" spans="1:4" ht="15.75" x14ac:dyDescent="0.25">
      <c r="A306" s="1" t="s">
        <v>2066</v>
      </c>
      <c r="B306" t="s">
        <v>4662</v>
      </c>
      <c r="C306" s="1" t="s">
        <v>2680</v>
      </c>
      <c r="D306" t="s">
        <v>4389</v>
      </c>
    </row>
    <row r="307" spans="1:4" ht="15.75" x14ac:dyDescent="0.25">
      <c r="A307" s="1" t="s">
        <v>2065</v>
      </c>
      <c r="B307" t="s">
        <v>4663</v>
      </c>
      <c r="C307" s="1" t="s">
        <v>2619</v>
      </c>
      <c r="D307" t="s">
        <v>4389</v>
      </c>
    </row>
    <row r="308" spans="1:4" ht="15.75" x14ac:dyDescent="0.25">
      <c r="A308" s="1" t="s">
        <v>2064</v>
      </c>
      <c r="B308" t="s">
        <v>4452</v>
      </c>
      <c r="C308" s="1" t="s">
        <v>2681</v>
      </c>
      <c r="D308" t="s">
        <v>4389</v>
      </c>
    </row>
    <row r="309" spans="1:4" ht="15.75" x14ac:dyDescent="0.25">
      <c r="A309" s="1" t="s">
        <v>2063</v>
      </c>
      <c r="B309" t="s">
        <v>4664</v>
      </c>
      <c r="C309" s="1" t="s">
        <v>2682</v>
      </c>
      <c r="D309" t="s">
        <v>4391</v>
      </c>
    </row>
    <row r="310" spans="1:4" ht="15.75" x14ac:dyDescent="0.25">
      <c r="A310" s="1" t="s">
        <v>2062</v>
      </c>
      <c r="B310" t="s">
        <v>4665</v>
      </c>
      <c r="C310" s="1" t="s">
        <v>2683</v>
      </c>
      <c r="D310" t="s">
        <v>4389</v>
      </c>
    </row>
    <row r="311" spans="1:4" ht="15.75" x14ac:dyDescent="0.25">
      <c r="A311" s="1" t="s">
        <v>2061</v>
      </c>
      <c r="B311" t="s">
        <v>4666</v>
      </c>
      <c r="C311" s="1" t="s">
        <v>2684</v>
      </c>
      <c r="D311" t="s">
        <v>4389</v>
      </c>
    </row>
    <row r="312" spans="1:4" ht="15.75" x14ac:dyDescent="0.25">
      <c r="A312" s="1" t="s">
        <v>2060</v>
      </c>
      <c r="B312" t="s">
        <v>4667</v>
      </c>
      <c r="C312" s="1" t="s">
        <v>2454</v>
      </c>
      <c r="D312" t="s">
        <v>4391</v>
      </c>
    </row>
    <row r="313" spans="1:4" ht="15.75" x14ac:dyDescent="0.25">
      <c r="A313" s="1" t="s">
        <v>2059</v>
      </c>
      <c r="B313" t="s">
        <v>4668</v>
      </c>
      <c r="C313" s="1" t="s">
        <v>2685</v>
      </c>
      <c r="D313" t="s">
        <v>4391</v>
      </c>
    </row>
    <row r="314" spans="1:4" ht="15.75" x14ac:dyDescent="0.25">
      <c r="A314" s="1" t="s">
        <v>2058</v>
      </c>
      <c r="B314" t="s">
        <v>4669</v>
      </c>
      <c r="C314" s="1" t="s">
        <v>2686</v>
      </c>
      <c r="D314" t="s">
        <v>4391</v>
      </c>
    </row>
    <row r="315" spans="1:4" ht="15.75" x14ac:dyDescent="0.25">
      <c r="A315" s="1" t="s">
        <v>2057</v>
      </c>
      <c r="B315" t="s">
        <v>4670</v>
      </c>
      <c r="C315" s="1" t="s">
        <v>2687</v>
      </c>
      <c r="D315" t="s">
        <v>4389</v>
      </c>
    </row>
    <row r="316" spans="1:4" ht="15.75" x14ac:dyDescent="0.25">
      <c r="A316" s="1" t="s">
        <v>2056</v>
      </c>
      <c r="B316" t="s">
        <v>4671</v>
      </c>
      <c r="C316" s="1" t="s">
        <v>2688</v>
      </c>
      <c r="D316" t="s">
        <v>4389</v>
      </c>
    </row>
    <row r="317" spans="1:4" ht="15.75" x14ac:dyDescent="0.25">
      <c r="A317" s="1" t="s">
        <v>2055</v>
      </c>
      <c r="B317" t="s">
        <v>4552</v>
      </c>
      <c r="C317" s="1" t="s">
        <v>2689</v>
      </c>
      <c r="D317" t="s">
        <v>4391</v>
      </c>
    </row>
    <row r="318" spans="1:4" ht="15.75" x14ac:dyDescent="0.25">
      <c r="A318" s="1" t="s">
        <v>2054</v>
      </c>
      <c r="B318" t="s">
        <v>4410</v>
      </c>
      <c r="C318" s="1" t="s">
        <v>2690</v>
      </c>
      <c r="D318" t="s">
        <v>4391</v>
      </c>
    </row>
    <row r="319" spans="1:4" ht="15.75" x14ac:dyDescent="0.25">
      <c r="A319" s="1" t="s">
        <v>2053</v>
      </c>
      <c r="B319" t="s">
        <v>4672</v>
      </c>
      <c r="C319" s="1" t="s">
        <v>2691</v>
      </c>
      <c r="D319" t="s">
        <v>4391</v>
      </c>
    </row>
    <row r="320" spans="1:4" ht="15.75" x14ac:dyDescent="0.25">
      <c r="A320" s="1" t="s">
        <v>2052</v>
      </c>
      <c r="B320" t="s">
        <v>4673</v>
      </c>
      <c r="C320" s="1" t="s">
        <v>2692</v>
      </c>
      <c r="D320" t="s">
        <v>4391</v>
      </c>
    </row>
    <row r="321" spans="1:4" ht="15.75" x14ac:dyDescent="0.25">
      <c r="A321" s="1" t="s">
        <v>2051</v>
      </c>
      <c r="B321" t="s">
        <v>4674</v>
      </c>
      <c r="C321" s="1" t="s">
        <v>2693</v>
      </c>
      <c r="D321" t="s">
        <v>4389</v>
      </c>
    </row>
    <row r="322" spans="1:4" ht="15.75" x14ac:dyDescent="0.25">
      <c r="A322" s="1" t="s">
        <v>2050</v>
      </c>
      <c r="B322" t="s">
        <v>4675</v>
      </c>
      <c r="C322" s="1" t="s">
        <v>2694</v>
      </c>
      <c r="D322" t="s">
        <v>4389</v>
      </c>
    </row>
    <row r="323" spans="1:4" ht="15.75" x14ac:dyDescent="0.25">
      <c r="A323" s="1" t="s">
        <v>2049</v>
      </c>
      <c r="B323" t="s">
        <v>4676</v>
      </c>
      <c r="C323" s="1" t="s">
        <v>2695</v>
      </c>
      <c r="D323" t="s">
        <v>4391</v>
      </c>
    </row>
    <row r="324" spans="1:4" ht="15.75" x14ac:dyDescent="0.25">
      <c r="A324" s="1" t="s">
        <v>2048</v>
      </c>
      <c r="B324" t="s">
        <v>4677</v>
      </c>
      <c r="C324" s="1" t="s">
        <v>2659</v>
      </c>
      <c r="D324" t="s">
        <v>4391</v>
      </c>
    </row>
    <row r="325" spans="1:4" ht="15.75" x14ac:dyDescent="0.25">
      <c r="A325" s="1" t="s">
        <v>2047</v>
      </c>
      <c r="B325" t="s">
        <v>4534</v>
      </c>
      <c r="C325" s="1" t="s">
        <v>2696</v>
      </c>
      <c r="D325" t="s">
        <v>4391</v>
      </c>
    </row>
    <row r="326" spans="1:4" ht="15.75" x14ac:dyDescent="0.25">
      <c r="A326" s="1" t="s">
        <v>2046</v>
      </c>
      <c r="B326" t="s">
        <v>4678</v>
      </c>
      <c r="C326" s="1" t="s">
        <v>2697</v>
      </c>
      <c r="D326" t="s">
        <v>4389</v>
      </c>
    </row>
    <row r="327" spans="1:4" ht="15.75" x14ac:dyDescent="0.25">
      <c r="A327" s="1" t="s">
        <v>2045</v>
      </c>
      <c r="B327" t="s">
        <v>4679</v>
      </c>
      <c r="C327" s="1" t="s">
        <v>2698</v>
      </c>
      <c r="D327" t="s">
        <v>4391</v>
      </c>
    </row>
    <row r="328" spans="1:4" ht="15.75" x14ac:dyDescent="0.25">
      <c r="A328" s="1" t="s">
        <v>2044</v>
      </c>
      <c r="B328" t="s">
        <v>4599</v>
      </c>
      <c r="C328" s="1" t="s">
        <v>2699</v>
      </c>
      <c r="D328" t="s">
        <v>4391</v>
      </c>
    </row>
    <row r="329" spans="1:4" ht="15.75" x14ac:dyDescent="0.25">
      <c r="A329" s="1" t="s">
        <v>2043</v>
      </c>
      <c r="B329" t="s">
        <v>4680</v>
      </c>
      <c r="C329" s="1" t="s">
        <v>2700</v>
      </c>
      <c r="D329" t="s">
        <v>4391</v>
      </c>
    </row>
    <row r="330" spans="1:4" ht="15.75" x14ac:dyDescent="0.25">
      <c r="A330" s="1" t="s">
        <v>2042</v>
      </c>
      <c r="B330" t="s">
        <v>4594</v>
      </c>
      <c r="C330" s="1" t="s">
        <v>2701</v>
      </c>
      <c r="D330" t="s">
        <v>4391</v>
      </c>
    </row>
    <row r="331" spans="1:4" ht="15.75" x14ac:dyDescent="0.25">
      <c r="A331" s="1" t="s">
        <v>2041</v>
      </c>
      <c r="B331" t="s">
        <v>4681</v>
      </c>
      <c r="C331" s="1" t="s">
        <v>2702</v>
      </c>
      <c r="D331" t="s">
        <v>4391</v>
      </c>
    </row>
    <row r="332" spans="1:4" ht="15.75" x14ac:dyDescent="0.25">
      <c r="A332" s="1" t="s">
        <v>2040</v>
      </c>
      <c r="B332" t="s">
        <v>4682</v>
      </c>
      <c r="C332" s="1" t="s">
        <v>2703</v>
      </c>
      <c r="D332" t="s">
        <v>4391</v>
      </c>
    </row>
    <row r="333" spans="1:4" ht="15.75" x14ac:dyDescent="0.25">
      <c r="A333" s="1" t="s">
        <v>2039</v>
      </c>
      <c r="B333" t="s">
        <v>4673</v>
      </c>
      <c r="C333" s="1" t="s">
        <v>2704</v>
      </c>
      <c r="D333" t="s">
        <v>4391</v>
      </c>
    </row>
    <row r="334" spans="1:4" ht="15.75" x14ac:dyDescent="0.25">
      <c r="A334" s="1" t="s">
        <v>2038</v>
      </c>
      <c r="B334" t="s">
        <v>4683</v>
      </c>
      <c r="C334" s="1" t="s">
        <v>2705</v>
      </c>
      <c r="D334" t="s">
        <v>4389</v>
      </c>
    </row>
    <row r="335" spans="1:4" ht="15.75" x14ac:dyDescent="0.25">
      <c r="A335" s="1" t="s">
        <v>2037</v>
      </c>
      <c r="B335" t="s">
        <v>4684</v>
      </c>
      <c r="C335" s="1" t="s">
        <v>2706</v>
      </c>
      <c r="D335" t="s">
        <v>4391</v>
      </c>
    </row>
    <row r="336" spans="1:4" ht="15.75" x14ac:dyDescent="0.25">
      <c r="A336" s="1" t="s">
        <v>2036</v>
      </c>
      <c r="B336" t="s">
        <v>4685</v>
      </c>
      <c r="C336" s="1" t="s">
        <v>2707</v>
      </c>
      <c r="D336" t="s">
        <v>4389</v>
      </c>
    </row>
    <row r="337" spans="1:4" ht="15.75" x14ac:dyDescent="0.25">
      <c r="A337" s="1" t="s">
        <v>2035</v>
      </c>
      <c r="B337" t="s">
        <v>4686</v>
      </c>
      <c r="C337" s="1" t="s">
        <v>2708</v>
      </c>
      <c r="D337" t="s">
        <v>4391</v>
      </c>
    </row>
    <row r="338" spans="1:4" ht="15.75" x14ac:dyDescent="0.25">
      <c r="A338" s="1" t="s">
        <v>2034</v>
      </c>
      <c r="B338" t="s">
        <v>4687</v>
      </c>
      <c r="C338" s="1" t="s">
        <v>2709</v>
      </c>
      <c r="D338" t="s">
        <v>4389</v>
      </c>
    </row>
    <row r="339" spans="1:4" ht="15.75" x14ac:dyDescent="0.25">
      <c r="A339" s="1" t="s">
        <v>2033</v>
      </c>
      <c r="B339" t="s">
        <v>4579</v>
      </c>
      <c r="C339" s="1" t="s">
        <v>2710</v>
      </c>
      <c r="D339" t="s">
        <v>4389</v>
      </c>
    </row>
    <row r="340" spans="1:4" ht="15.75" x14ac:dyDescent="0.25">
      <c r="A340" s="1" t="s">
        <v>2032</v>
      </c>
      <c r="B340" t="s">
        <v>4543</v>
      </c>
      <c r="C340" s="1" t="s">
        <v>2711</v>
      </c>
      <c r="D340" t="s">
        <v>4391</v>
      </c>
    </row>
    <row r="341" spans="1:4" ht="15.75" x14ac:dyDescent="0.25">
      <c r="A341" s="1" t="s">
        <v>2031</v>
      </c>
      <c r="B341" t="s">
        <v>4688</v>
      </c>
      <c r="C341" s="1" t="s">
        <v>2712</v>
      </c>
      <c r="D341" t="s">
        <v>4389</v>
      </c>
    </row>
    <row r="342" spans="1:4" ht="15.75" x14ac:dyDescent="0.25">
      <c r="A342" s="1" t="s">
        <v>2030</v>
      </c>
      <c r="B342" t="s">
        <v>4689</v>
      </c>
      <c r="C342" s="1" t="s">
        <v>2713</v>
      </c>
      <c r="D342" t="s">
        <v>4389</v>
      </c>
    </row>
    <row r="343" spans="1:4" ht="15.75" x14ac:dyDescent="0.25">
      <c r="A343" s="1" t="s">
        <v>2029</v>
      </c>
      <c r="B343" t="s">
        <v>4690</v>
      </c>
      <c r="C343" s="1" t="s">
        <v>2714</v>
      </c>
      <c r="D343" t="s">
        <v>4389</v>
      </c>
    </row>
    <row r="344" spans="1:4" ht="15.75" x14ac:dyDescent="0.25">
      <c r="A344" s="1" t="s">
        <v>2028</v>
      </c>
      <c r="B344" t="s">
        <v>4482</v>
      </c>
      <c r="C344" s="1" t="s">
        <v>2715</v>
      </c>
      <c r="D344" t="s">
        <v>4389</v>
      </c>
    </row>
    <row r="345" spans="1:4" ht="15.75" x14ac:dyDescent="0.25">
      <c r="A345" s="1" t="s">
        <v>2027</v>
      </c>
      <c r="B345" t="s">
        <v>4691</v>
      </c>
      <c r="C345" s="1" t="s">
        <v>2716</v>
      </c>
      <c r="D345" t="s">
        <v>4391</v>
      </c>
    </row>
    <row r="346" spans="1:4" ht="15.75" x14ac:dyDescent="0.25">
      <c r="A346" s="1" t="s">
        <v>2026</v>
      </c>
      <c r="B346" t="s">
        <v>4692</v>
      </c>
      <c r="C346" s="1" t="s">
        <v>2717</v>
      </c>
      <c r="D346" t="s">
        <v>4389</v>
      </c>
    </row>
    <row r="347" spans="1:4" ht="15.75" x14ac:dyDescent="0.25">
      <c r="A347" s="1" t="s">
        <v>2025</v>
      </c>
      <c r="B347" t="s">
        <v>4440</v>
      </c>
      <c r="C347" s="1" t="s">
        <v>2718</v>
      </c>
      <c r="D347" t="s">
        <v>4391</v>
      </c>
    </row>
    <row r="348" spans="1:4" ht="15.75" x14ac:dyDescent="0.25">
      <c r="A348" s="1" t="s">
        <v>2024</v>
      </c>
      <c r="B348" t="s">
        <v>4693</v>
      </c>
      <c r="C348" s="1" t="s">
        <v>2719</v>
      </c>
      <c r="D348" t="s">
        <v>4389</v>
      </c>
    </row>
    <row r="349" spans="1:4" ht="15.75" x14ac:dyDescent="0.25">
      <c r="A349" s="1" t="s">
        <v>2023</v>
      </c>
      <c r="B349" t="s">
        <v>4694</v>
      </c>
      <c r="C349" s="1" t="s">
        <v>2720</v>
      </c>
      <c r="D349" t="s">
        <v>4389</v>
      </c>
    </row>
    <row r="350" spans="1:4" ht="15.75" x14ac:dyDescent="0.25">
      <c r="A350" s="1" t="s">
        <v>2022</v>
      </c>
      <c r="B350" t="s">
        <v>4695</v>
      </c>
      <c r="C350" s="1" t="s">
        <v>2721</v>
      </c>
      <c r="D350" t="s">
        <v>4391</v>
      </c>
    </row>
    <row r="351" spans="1:4" ht="15.75" x14ac:dyDescent="0.25">
      <c r="A351" s="1" t="s">
        <v>2021</v>
      </c>
      <c r="B351" t="s">
        <v>4696</v>
      </c>
      <c r="C351" s="1" t="s">
        <v>2722</v>
      </c>
      <c r="D351" t="s">
        <v>4389</v>
      </c>
    </row>
    <row r="352" spans="1:4" ht="15.75" x14ac:dyDescent="0.25">
      <c r="A352" s="1" t="s">
        <v>2020</v>
      </c>
      <c r="B352" t="s">
        <v>4697</v>
      </c>
      <c r="C352" s="1" t="s">
        <v>2723</v>
      </c>
      <c r="D352" t="s">
        <v>4391</v>
      </c>
    </row>
    <row r="353" spans="1:4" ht="15.75" x14ac:dyDescent="0.25">
      <c r="A353" s="1" t="s">
        <v>2019</v>
      </c>
      <c r="B353" t="s">
        <v>4698</v>
      </c>
      <c r="C353" s="1" t="s">
        <v>2724</v>
      </c>
      <c r="D353" t="s">
        <v>4389</v>
      </c>
    </row>
    <row r="354" spans="1:4" ht="15.75" x14ac:dyDescent="0.25">
      <c r="A354" s="1" t="s">
        <v>2018</v>
      </c>
      <c r="B354" t="s">
        <v>4699</v>
      </c>
      <c r="C354" s="1" t="s">
        <v>2464</v>
      </c>
      <c r="D354" t="s">
        <v>4391</v>
      </c>
    </row>
    <row r="355" spans="1:4" ht="15.75" x14ac:dyDescent="0.25">
      <c r="A355" s="1" t="s">
        <v>2017</v>
      </c>
      <c r="B355" t="s">
        <v>4700</v>
      </c>
      <c r="C355" s="1" t="s">
        <v>2725</v>
      </c>
      <c r="D355" t="s">
        <v>4389</v>
      </c>
    </row>
    <row r="356" spans="1:4" ht="15.75" x14ac:dyDescent="0.25">
      <c r="A356" s="1" t="s">
        <v>2016</v>
      </c>
      <c r="B356" t="s">
        <v>4701</v>
      </c>
      <c r="C356" s="1" t="s">
        <v>2726</v>
      </c>
      <c r="D356" t="s">
        <v>4389</v>
      </c>
    </row>
    <row r="357" spans="1:4" ht="15.75" x14ac:dyDescent="0.25">
      <c r="A357" s="1" t="s">
        <v>2015</v>
      </c>
      <c r="B357" t="s">
        <v>4702</v>
      </c>
      <c r="C357" s="1" t="s">
        <v>2727</v>
      </c>
      <c r="D357" t="s">
        <v>4389</v>
      </c>
    </row>
    <row r="358" spans="1:4" ht="15.75" x14ac:dyDescent="0.25">
      <c r="A358" s="1" t="s">
        <v>2014</v>
      </c>
      <c r="B358" t="s">
        <v>4703</v>
      </c>
      <c r="C358" s="1" t="s">
        <v>2728</v>
      </c>
      <c r="D358" t="s">
        <v>4391</v>
      </c>
    </row>
    <row r="359" spans="1:4" ht="15.75" x14ac:dyDescent="0.25">
      <c r="A359" s="1" t="s">
        <v>2013</v>
      </c>
      <c r="B359" t="s">
        <v>4704</v>
      </c>
      <c r="C359" s="1" t="s">
        <v>2729</v>
      </c>
      <c r="D359" t="s">
        <v>4391</v>
      </c>
    </row>
    <row r="360" spans="1:4" ht="15.75" x14ac:dyDescent="0.25">
      <c r="A360" s="1" t="s">
        <v>2012</v>
      </c>
      <c r="B360" t="s">
        <v>4705</v>
      </c>
      <c r="C360" s="1" t="s">
        <v>2730</v>
      </c>
      <c r="D360" t="s">
        <v>4391</v>
      </c>
    </row>
    <row r="361" spans="1:4" ht="15.75" x14ac:dyDescent="0.25">
      <c r="A361" s="1" t="s">
        <v>2011</v>
      </c>
      <c r="B361" t="s">
        <v>4706</v>
      </c>
      <c r="C361" s="1" t="s">
        <v>2571</v>
      </c>
      <c r="D361" t="s">
        <v>4391</v>
      </c>
    </row>
    <row r="362" spans="1:4" ht="15.75" x14ac:dyDescent="0.25">
      <c r="A362" s="1" t="s">
        <v>2010</v>
      </c>
      <c r="B362" t="s">
        <v>4707</v>
      </c>
      <c r="C362" s="1" t="s">
        <v>2731</v>
      </c>
      <c r="D362" t="s">
        <v>4391</v>
      </c>
    </row>
    <row r="363" spans="1:4" ht="15.75" x14ac:dyDescent="0.25">
      <c r="A363" s="1" t="s">
        <v>2009</v>
      </c>
      <c r="B363" t="s">
        <v>4453</v>
      </c>
      <c r="C363" s="1" t="s">
        <v>2732</v>
      </c>
      <c r="D363" t="s">
        <v>4391</v>
      </c>
    </row>
    <row r="364" spans="1:4" ht="15.75" x14ac:dyDescent="0.25">
      <c r="A364" s="1" t="s">
        <v>2008</v>
      </c>
      <c r="B364" t="s">
        <v>4708</v>
      </c>
      <c r="C364" s="1" t="s">
        <v>2733</v>
      </c>
      <c r="D364" t="s">
        <v>4391</v>
      </c>
    </row>
    <row r="365" spans="1:4" ht="15.75" x14ac:dyDescent="0.25">
      <c r="A365" s="1" t="s">
        <v>2007</v>
      </c>
      <c r="B365" t="s">
        <v>4709</v>
      </c>
      <c r="C365" s="1" t="s">
        <v>2734</v>
      </c>
      <c r="D365" t="s">
        <v>4389</v>
      </c>
    </row>
    <row r="366" spans="1:4" ht="15.75" x14ac:dyDescent="0.25">
      <c r="A366" s="1" t="s">
        <v>2006</v>
      </c>
      <c r="B366" t="s">
        <v>4710</v>
      </c>
      <c r="C366" s="1" t="s">
        <v>2735</v>
      </c>
      <c r="D366" t="s">
        <v>4389</v>
      </c>
    </row>
    <row r="367" spans="1:4" ht="15.75" x14ac:dyDescent="0.25">
      <c r="A367" s="1" t="s">
        <v>2005</v>
      </c>
      <c r="B367" t="s">
        <v>4711</v>
      </c>
      <c r="C367" s="1" t="s">
        <v>2736</v>
      </c>
      <c r="D367" t="s">
        <v>4391</v>
      </c>
    </row>
    <row r="368" spans="1:4" ht="15.75" x14ac:dyDescent="0.25">
      <c r="A368" s="1" t="s">
        <v>2004</v>
      </c>
      <c r="B368" t="s">
        <v>4712</v>
      </c>
      <c r="C368" s="1" t="s">
        <v>2737</v>
      </c>
      <c r="D368" t="s">
        <v>4391</v>
      </c>
    </row>
    <row r="369" spans="1:4" ht="15.75" x14ac:dyDescent="0.25">
      <c r="A369" s="1" t="s">
        <v>2003</v>
      </c>
      <c r="B369" t="s">
        <v>4713</v>
      </c>
      <c r="C369" s="1" t="s">
        <v>2738</v>
      </c>
      <c r="D369" t="s">
        <v>4389</v>
      </c>
    </row>
    <row r="370" spans="1:4" ht="15.75" x14ac:dyDescent="0.25">
      <c r="A370" s="1" t="s">
        <v>2002</v>
      </c>
      <c r="B370" t="s">
        <v>4714</v>
      </c>
      <c r="C370" s="1" t="s">
        <v>2739</v>
      </c>
      <c r="D370" t="s">
        <v>4391</v>
      </c>
    </row>
    <row r="371" spans="1:4" ht="15.75" x14ac:dyDescent="0.25">
      <c r="A371" s="1" t="s">
        <v>2001</v>
      </c>
      <c r="B371" t="s">
        <v>4715</v>
      </c>
      <c r="C371" s="1" t="s">
        <v>2740</v>
      </c>
      <c r="D371" t="s">
        <v>4391</v>
      </c>
    </row>
    <row r="372" spans="1:4" ht="15.75" x14ac:dyDescent="0.25">
      <c r="A372" s="1" t="s">
        <v>2000</v>
      </c>
      <c r="B372" t="s">
        <v>4716</v>
      </c>
      <c r="C372" s="1" t="s">
        <v>2741</v>
      </c>
      <c r="D372" t="s">
        <v>4389</v>
      </c>
    </row>
    <row r="373" spans="1:4" ht="15.75" x14ac:dyDescent="0.25">
      <c r="A373" s="1" t="s">
        <v>1999</v>
      </c>
      <c r="B373" t="s">
        <v>4717</v>
      </c>
      <c r="C373" s="1" t="s">
        <v>2742</v>
      </c>
      <c r="D373" t="s">
        <v>4391</v>
      </c>
    </row>
    <row r="374" spans="1:4" ht="15.75" x14ac:dyDescent="0.25">
      <c r="A374" s="1" t="s">
        <v>1998</v>
      </c>
      <c r="B374" t="s">
        <v>4718</v>
      </c>
      <c r="C374" s="1" t="s">
        <v>2743</v>
      </c>
      <c r="D374" t="s">
        <v>4389</v>
      </c>
    </row>
    <row r="375" spans="1:4" ht="15.75" x14ac:dyDescent="0.25">
      <c r="A375" s="1" t="s">
        <v>1997</v>
      </c>
      <c r="B375" t="s">
        <v>4646</v>
      </c>
      <c r="C375" s="1" t="s">
        <v>2744</v>
      </c>
      <c r="D375" t="s">
        <v>4389</v>
      </c>
    </row>
    <row r="376" spans="1:4" ht="15.75" x14ac:dyDescent="0.25">
      <c r="A376" s="1" t="s">
        <v>1996</v>
      </c>
      <c r="B376" t="s">
        <v>4719</v>
      </c>
      <c r="C376" s="1" t="s">
        <v>2745</v>
      </c>
      <c r="D376" t="s">
        <v>4389</v>
      </c>
    </row>
    <row r="377" spans="1:4" ht="15.75" x14ac:dyDescent="0.25">
      <c r="A377" s="1" t="s">
        <v>1995</v>
      </c>
      <c r="B377" t="s">
        <v>4720</v>
      </c>
      <c r="C377" s="1" t="s">
        <v>2746</v>
      </c>
      <c r="D377" t="s">
        <v>4391</v>
      </c>
    </row>
    <row r="378" spans="1:4" ht="15.75" x14ac:dyDescent="0.25">
      <c r="A378" s="1" t="s">
        <v>1994</v>
      </c>
      <c r="B378" t="s">
        <v>4534</v>
      </c>
      <c r="C378" s="1" t="s">
        <v>2747</v>
      </c>
      <c r="D378" t="s">
        <v>4391</v>
      </c>
    </row>
    <row r="379" spans="1:4" ht="15.75" x14ac:dyDescent="0.25">
      <c r="A379" s="1" t="s">
        <v>1993</v>
      </c>
      <c r="B379" t="s">
        <v>4721</v>
      </c>
      <c r="C379" s="1" t="s">
        <v>2748</v>
      </c>
      <c r="D379" t="s">
        <v>4389</v>
      </c>
    </row>
    <row r="380" spans="1:4" ht="15.75" x14ac:dyDescent="0.25">
      <c r="A380" s="1" t="s">
        <v>1992</v>
      </c>
      <c r="B380" t="s">
        <v>4569</v>
      </c>
      <c r="C380" s="1" t="s">
        <v>2749</v>
      </c>
      <c r="D380" t="s">
        <v>4389</v>
      </c>
    </row>
    <row r="381" spans="1:4" ht="15.75" x14ac:dyDescent="0.25">
      <c r="A381" s="1" t="s">
        <v>1991</v>
      </c>
      <c r="B381" t="s">
        <v>4722</v>
      </c>
      <c r="C381" s="1" t="s">
        <v>2750</v>
      </c>
      <c r="D381" t="s">
        <v>4391</v>
      </c>
    </row>
    <row r="382" spans="1:4" ht="15.75" x14ac:dyDescent="0.25">
      <c r="A382" s="1" t="s">
        <v>1990</v>
      </c>
      <c r="B382" t="s">
        <v>4723</v>
      </c>
      <c r="C382" s="1" t="s">
        <v>2751</v>
      </c>
      <c r="D382" t="s">
        <v>4389</v>
      </c>
    </row>
    <row r="383" spans="1:4" ht="15.75" x14ac:dyDescent="0.25">
      <c r="A383" s="1" t="s">
        <v>1989</v>
      </c>
      <c r="B383" t="s">
        <v>4397</v>
      </c>
      <c r="C383" s="1" t="s">
        <v>2752</v>
      </c>
      <c r="D383" t="s">
        <v>4391</v>
      </c>
    </row>
    <row r="384" spans="1:4" ht="15.75" x14ac:dyDescent="0.25">
      <c r="A384" s="1" t="s">
        <v>1988</v>
      </c>
      <c r="B384" t="s">
        <v>4601</v>
      </c>
      <c r="C384" s="1" t="s">
        <v>2753</v>
      </c>
      <c r="D384" t="s">
        <v>4391</v>
      </c>
    </row>
    <row r="385" spans="1:4" ht="15.75" x14ac:dyDescent="0.25">
      <c r="A385" s="1" t="s">
        <v>1987</v>
      </c>
      <c r="B385" t="s">
        <v>4463</v>
      </c>
      <c r="C385" s="1" t="s">
        <v>2754</v>
      </c>
      <c r="D385" t="s">
        <v>4389</v>
      </c>
    </row>
    <row r="386" spans="1:4" ht="15.75" x14ac:dyDescent="0.25">
      <c r="A386" s="1" t="s">
        <v>1986</v>
      </c>
      <c r="B386" t="s">
        <v>4724</v>
      </c>
      <c r="C386" s="1" t="s">
        <v>2755</v>
      </c>
      <c r="D386" t="s">
        <v>4391</v>
      </c>
    </row>
    <row r="387" spans="1:4" ht="15.75" x14ac:dyDescent="0.25">
      <c r="A387" s="1" t="s">
        <v>1985</v>
      </c>
      <c r="B387" t="s">
        <v>4725</v>
      </c>
      <c r="C387" s="1" t="s">
        <v>2756</v>
      </c>
      <c r="D387" t="s">
        <v>4391</v>
      </c>
    </row>
    <row r="388" spans="1:4" ht="15.75" x14ac:dyDescent="0.25">
      <c r="A388" s="1" t="s">
        <v>1984</v>
      </c>
      <c r="B388" t="s">
        <v>4726</v>
      </c>
      <c r="C388" s="1" t="s">
        <v>2757</v>
      </c>
      <c r="D388" t="s">
        <v>4389</v>
      </c>
    </row>
    <row r="389" spans="1:4" ht="15.75" x14ac:dyDescent="0.25">
      <c r="A389" s="1" t="s">
        <v>1983</v>
      </c>
      <c r="B389" t="s">
        <v>4727</v>
      </c>
      <c r="C389" s="1" t="s">
        <v>2758</v>
      </c>
      <c r="D389" t="s">
        <v>4391</v>
      </c>
    </row>
    <row r="390" spans="1:4" ht="15.75" x14ac:dyDescent="0.25">
      <c r="A390" s="1" t="s">
        <v>1982</v>
      </c>
      <c r="B390" t="s">
        <v>4666</v>
      </c>
      <c r="C390" s="1" t="s">
        <v>2759</v>
      </c>
      <c r="D390" t="s">
        <v>4389</v>
      </c>
    </row>
    <row r="391" spans="1:4" ht="15.75" x14ac:dyDescent="0.25">
      <c r="A391" s="1" t="s">
        <v>1981</v>
      </c>
      <c r="B391" t="s">
        <v>4728</v>
      </c>
      <c r="C391" s="1" t="s">
        <v>2760</v>
      </c>
      <c r="D391" t="s">
        <v>4389</v>
      </c>
    </row>
    <row r="392" spans="1:4" ht="15.75" x14ac:dyDescent="0.25">
      <c r="A392" s="1" t="s">
        <v>1980</v>
      </c>
      <c r="B392" t="s">
        <v>4729</v>
      </c>
      <c r="C392" s="1" t="s">
        <v>2761</v>
      </c>
      <c r="D392" t="s">
        <v>4391</v>
      </c>
    </row>
    <row r="393" spans="1:4" ht="15.75" x14ac:dyDescent="0.25">
      <c r="A393" s="1" t="s">
        <v>1979</v>
      </c>
      <c r="B393" t="s">
        <v>4438</v>
      </c>
      <c r="C393" s="1" t="s">
        <v>2762</v>
      </c>
      <c r="D393" t="s">
        <v>4391</v>
      </c>
    </row>
    <row r="394" spans="1:4" ht="15.75" x14ac:dyDescent="0.25">
      <c r="A394" s="1" t="s">
        <v>1978</v>
      </c>
      <c r="B394" t="s">
        <v>4730</v>
      </c>
      <c r="C394" s="1" t="s">
        <v>2763</v>
      </c>
      <c r="D394" t="s">
        <v>4389</v>
      </c>
    </row>
    <row r="395" spans="1:4" ht="15.75" x14ac:dyDescent="0.25">
      <c r="A395" s="1" t="s">
        <v>1977</v>
      </c>
      <c r="B395" t="s">
        <v>4731</v>
      </c>
      <c r="C395" s="1" t="s">
        <v>2588</v>
      </c>
      <c r="D395" t="s">
        <v>4391</v>
      </c>
    </row>
    <row r="396" spans="1:4" ht="15.75" x14ac:dyDescent="0.25">
      <c r="A396" s="1" t="s">
        <v>1976</v>
      </c>
      <c r="B396" t="s">
        <v>4732</v>
      </c>
      <c r="C396" s="1" t="s">
        <v>2764</v>
      </c>
      <c r="D396" t="s">
        <v>4389</v>
      </c>
    </row>
    <row r="397" spans="1:4" ht="15.75" x14ac:dyDescent="0.25">
      <c r="A397" s="1" t="s">
        <v>1975</v>
      </c>
      <c r="B397" t="s">
        <v>4733</v>
      </c>
      <c r="C397" s="1" t="s">
        <v>2765</v>
      </c>
      <c r="D397" t="s">
        <v>4389</v>
      </c>
    </row>
    <row r="398" spans="1:4" ht="15.75" x14ac:dyDescent="0.25">
      <c r="A398" s="1" t="s">
        <v>1974</v>
      </c>
      <c r="B398" t="s">
        <v>4734</v>
      </c>
      <c r="C398" s="1" t="s">
        <v>2766</v>
      </c>
      <c r="D398" t="s">
        <v>4389</v>
      </c>
    </row>
    <row r="399" spans="1:4" ht="15.75" x14ac:dyDescent="0.25">
      <c r="A399" s="1" t="s">
        <v>1973</v>
      </c>
      <c r="B399" t="s">
        <v>4735</v>
      </c>
      <c r="C399" s="1" t="s">
        <v>2767</v>
      </c>
      <c r="D399" t="s">
        <v>4391</v>
      </c>
    </row>
    <row r="400" spans="1:4" ht="15.75" x14ac:dyDescent="0.25">
      <c r="A400" s="1" t="s">
        <v>1972</v>
      </c>
      <c r="B400" t="s">
        <v>4474</v>
      </c>
      <c r="C400" s="1" t="s">
        <v>2768</v>
      </c>
      <c r="D400" t="s">
        <v>4389</v>
      </c>
    </row>
    <row r="401" spans="1:4" ht="15.75" x14ac:dyDescent="0.25">
      <c r="A401" s="1" t="s">
        <v>1971</v>
      </c>
      <c r="B401" t="s">
        <v>4736</v>
      </c>
      <c r="C401" s="1" t="s">
        <v>2769</v>
      </c>
      <c r="D401" t="s">
        <v>4389</v>
      </c>
    </row>
    <row r="402" spans="1:4" ht="15.75" x14ac:dyDescent="0.25">
      <c r="A402" s="1" t="s">
        <v>1970</v>
      </c>
      <c r="B402" t="s">
        <v>4737</v>
      </c>
      <c r="C402" s="1" t="s">
        <v>2770</v>
      </c>
      <c r="D402" t="s">
        <v>4391</v>
      </c>
    </row>
    <row r="403" spans="1:4" ht="15.75" x14ac:dyDescent="0.25">
      <c r="A403" s="1" t="s">
        <v>1969</v>
      </c>
      <c r="B403" t="s">
        <v>4738</v>
      </c>
      <c r="C403" s="1" t="s">
        <v>2771</v>
      </c>
      <c r="D403" t="s">
        <v>4389</v>
      </c>
    </row>
    <row r="404" spans="1:4" ht="15.75" x14ac:dyDescent="0.25">
      <c r="A404" s="1" t="s">
        <v>1968</v>
      </c>
      <c r="B404" t="s">
        <v>4739</v>
      </c>
      <c r="C404" s="1" t="s">
        <v>2772</v>
      </c>
      <c r="D404" t="s">
        <v>4389</v>
      </c>
    </row>
    <row r="405" spans="1:4" ht="15.75" x14ac:dyDescent="0.25">
      <c r="A405" s="1" t="s">
        <v>1967</v>
      </c>
      <c r="B405" t="s">
        <v>4740</v>
      </c>
      <c r="C405" s="1" t="s">
        <v>2773</v>
      </c>
      <c r="D405" t="s">
        <v>4391</v>
      </c>
    </row>
    <row r="406" spans="1:4" ht="15.75" x14ac:dyDescent="0.25">
      <c r="A406" s="1" t="s">
        <v>1966</v>
      </c>
      <c r="B406" t="s">
        <v>4741</v>
      </c>
      <c r="C406" s="1" t="s">
        <v>2774</v>
      </c>
      <c r="D406" t="s">
        <v>4391</v>
      </c>
    </row>
    <row r="407" spans="1:4" ht="15.75" x14ac:dyDescent="0.25">
      <c r="A407" s="1" t="s">
        <v>1965</v>
      </c>
      <c r="B407" t="s">
        <v>4742</v>
      </c>
      <c r="C407" s="1" t="s">
        <v>2775</v>
      </c>
      <c r="D407" t="s">
        <v>4391</v>
      </c>
    </row>
    <row r="408" spans="1:4" ht="15.75" x14ac:dyDescent="0.25">
      <c r="A408" s="1" t="s">
        <v>1964</v>
      </c>
      <c r="B408" t="s">
        <v>4743</v>
      </c>
      <c r="C408" s="1" t="s">
        <v>2776</v>
      </c>
      <c r="D408" t="s">
        <v>4391</v>
      </c>
    </row>
    <row r="409" spans="1:4" ht="15.75" x14ac:dyDescent="0.25">
      <c r="A409" s="1" t="s">
        <v>1963</v>
      </c>
      <c r="B409" t="s">
        <v>4744</v>
      </c>
      <c r="C409" s="1" t="s">
        <v>2777</v>
      </c>
      <c r="D409" t="s">
        <v>4391</v>
      </c>
    </row>
    <row r="410" spans="1:4" ht="15.75" x14ac:dyDescent="0.25">
      <c r="A410" s="1" t="s">
        <v>1962</v>
      </c>
      <c r="B410" t="s">
        <v>4745</v>
      </c>
      <c r="C410" s="1" t="s">
        <v>2778</v>
      </c>
      <c r="D410" t="s">
        <v>4391</v>
      </c>
    </row>
    <row r="411" spans="1:4" ht="15.75" x14ac:dyDescent="0.25">
      <c r="A411" s="1" t="s">
        <v>1961</v>
      </c>
      <c r="B411" t="s">
        <v>4746</v>
      </c>
      <c r="C411" s="1" t="s">
        <v>2779</v>
      </c>
      <c r="D411" t="s">
        <v>4389</v>
      </c>
    </row>
    <row r="412" spans="1:4" ht="15.75" x14ac:dyDescent="0.25">
      <c r="A412" s="1" t="s">
        <v>1960</v>
      </c>
      <c r="B412" t="s">
        <v>4747</v>
      </c>
      <c r="C412" s="1" t="s">
        <v>2780</v>
      </c>
      <c r="D412" t="s">
        <v>4389</v>
      </c>
    </row>
    <row r="413" spans="1:4" ht="15.75" x14ac:dyDescent="0.25">
      <c r="A413" s="1" t="s">
        <v>1959</v>
      </c>
      <c r="B413" t="s">
        <v>4748</v>
      </c>
      <c r="C413" s="1" t="s">
        <v>2781</v>
      </c>
      <c r="D413" t="s">
        <v>4391</v>
      </c>
    </row>
    <row r="414" spans="1:4" ht="15.75" x14ac:dyDescent="0.25">
      <c r="A414" s="1" t="s">
        <v>1958</v>
      </c>
      <c r="B414" t="s">
        <v>4749</v>
      </c>
      <c r="C414" s="1" t="s">
        <v>2782</v>
      </c>
      <c r="D414" t="s">
        <v>4389</v>
      </c>
    </row>
    <row r="415" spans="1:4" ht="15.75" x14ac:dyDescent="0.25">
      <c r="A415" s="1" t="s">
        <v>1957</v>
      </c>
      <c r="B415" t="s">
        <v>4750</v>
      </c>
      <c r="C415" s="1" t="s">
        <v>2783</v>
      </c>
      <c r="D415" t="s">
        <v>4389</v>
      </c>
    </row>
    <row r="416" spans="1:4" ht="15.75" x14ac:dyDescent="0.25">
      <c r="A416" s="1" t="s">
        <v>1956</v>
      </c>
      <c r="B416" t="s">
        <v>4751</v>
      </c>
      <c r="C416" s="1" t="s">
        <v>2784</v>
      </c>
      <c r="D416" t="s">
        <v>4391</v>
      </c>
    </row>
    <row r="417" spans="1:4" ht="15.75" x14ac:dyDescent="0.25">
      <c r="A417" s="1" t="s">
        <v>1955</v>
      </c>
      <c r="B417" t="s">
        <v>4397</v>
      </c>
      <c r="C417" s="1" t="s">
        <v>2785</v>
      </c>
      <c r="D417" t="s">
        <v>4391</v>
      </c>
    </row>
    <row r="418" spans="1:4" ht="15.75" x14ac:dyDescent="0.25">
      <c r="A418" s="1" t="s">
        <v>1954</v>
      </c>
      <c r="B418" t="s">
        <v>4752</v>
      </c>
      <c r="C418" s="1" t="s">
        <v>2786</v>
      </c>
      <c r="D418" t="s">
        <v>4389</v>
      </c>
    </row>
    <row r="419" spans="1:4" ht="15.75" x14ac:dyDescent="0.25">
      <c r="A419" s="1" t="s">
        <v>1953</v>
      </c>
      <c r="B419" t="s">
        <v>4692</v>
      </c>
      <c r="C419" s="1" t="s">
        <v>2787</v>
      </c>
      <c r="D419" t="s">
        <v>4389</v>
      </c>
    </row>
    <row r="420" spans="1:4" ht="15.75" x14ac:dyDescent="0.25">
      <c r="A420" s="1" t="s">
        <v>1952</v>
      </c>
      <c r="B420" t="s">
        <v>4753</v>
      </c>
      <c r="C420" s="1" t="s">
        <v>2788</v>
      </c>
      <c r="D420" t="s">
        <v>4389</v>
      </c>
    </row>
    <row r="421" spans="1:4" ht="15.75" x14ac:dyDescent="0.25">
      <c r="A421" s="1" t="s">
        <v>1951</v>
      </c>
      <c r="B421" t="s">
        <v>4754</v>
      </c>
      <c r="C421" s="1" t="s">
        <v>2789</v>
      </c>
      <c r="D421" t="s">
        <v>4389</v>
      </c>
    </row>
    <row r="422" spans="1:4" ht="15.75" x14ac:dyDescent="0.25">
      <c r="A422" s="1" t="s">
        <v>1950</v>
      </c>
      <c r="B422" t="s">
        <v>4755</v>
      </c>
      <c r="C422" s="1" t="s">
        <v>2790</v>
      </c>
      <c r="D422" t="s">
        <v>4391</v>
      </c>
    </row>
    <row r="423" spans="1:4" ht="15.75" x14ac:dyDescent="0.25">
      <c r="A423" s="1" t="s">
        <v>1949</v>
      </c>
      <c r="B423" t="s">
        <v>4756</v>
      </c>
      <c r="C423" s="1" t="s">
        <v>2494</v>
      </c>
      <c r="D423" t="s">
        <v>4389</v>
      </c>
    </row>
    <row r="424" spans="1:4" ht="15.75" x14ac:dyDescent="0.25">
      <c r="A424" s="1" t="s">
        <v>1948</v>
      </c>
      <c r="B424" t="s">
        <v>4757</v>
      </c>
      <c r="C424" s="1" t="s">
        <v>2791</v>
      </c>
      <c r="D424" t="s">
        <v>4389</v>
      </c>
    </row>
    <row r="425" spans="1:4" ht="15.75" x14ac:dyDescent="0.25">
      <c r="A425" s="1" t="s">
        <v>1947</v>
      </c>
      <c r="B425" t="s">
        <v>4758</v>
      </c>
      <c r="C425" s="1" t="s">
        <v>2792</v>
      </c>
      <c r="D425" t="s">
        <v>4389</v>
      </c>
    </row>
    <row r="426" spans="1:4" ht="15.75" x14ac:dyDescent="0.25">
      <c r="A426" s="1" t="s">
        <v>1946</v>
      </c>
      <c r="B426" t="s">
        <v>4750</v>
      </c>
      <c r="C426" s="1" t="s">
        <v>2793</v>
      </c>
      <c r="D426" t="s">
        <v>4391</v>
      </c>
    </row>
    <row r="427" spans="1:4" ht="15.75" x14ac:dyDescent="0.25">
      <c r="A427" s="1" t="s">
        <v>1945</v>
      </c>
      <c r="B427" t="s">
        <v>4578</v>
      </c>
      <c r="C427" s="1" t="s">
        <v>2794</v>
      </c>
      <c r="D427" t="s">
        <v>4391</v>
      </c>
    </row>
    <row r="428" spans="1:4" ht="15.75" x14ac:dyDescent="0.25">
      <c r="A428" s="1" t="s">
        <v>1944</v>
      </c>
      <c r="B428" t="s">
        <v>4759</v>
      </c>
      <c r="C428" s="1" t="s">
        <v>2795</v>
      </c>
      <c r="D428" t="s">
        <v>4389</v>
      </c>
    </row>
    <row r="429" spans="1:4" ht="15.75" x14ac:dyDescent="0.25">
      <c r="A429" s="1" t="s">
        <v>1943</v>
      </c>
      <c r="B429" t="s">
        <v>4760</v>
      </c>
      <c r="C429" s="1" t="s">
        <v>2796</v>
      </c>
      <c r="D429" t="s">
        <v>4389</v>
      </c>
    </row>
    <row r="430" spans="1:4" ht="15.75" x14ac:dyDescent="0.25">
      <c r="A430" s="1" t="s">
        <v>1942</v>
      </c>
      <c r="B430" t="s">
        <v>4466</v>
      </c>
      <c r="C430" s="1" t="s">
        <v>2797</v>
      </c>
      <c r="D430" t="s">
        <v>4389</v>
      </c>
    </row>
    <row r="431" spans="1:4" ht="15.75" x14ac:dyDescent="0.25">
      <c r="A431" s="1" t="s">
        <v>1941</v>
      </c>
      <c r="B431" t="s">
        <v>4761</v>
      </c>
      <c r="C431" s="1" t="s">
        <v>2798</v>
      </c>
      <c r="D431" t="s">
        <v>4389</v>
      </c>
    </row>
    <row r="432" spans="1:4" ht="15.75" x14ac:dyDescent="0.25">
      <c r="A432" s="1" t="s">
        <v>1940</v>
      </c>
      <c r="B432" t="s">
        <v>4762</v>
      </c>
      <c r="C432" s="1" t="s">
        <v>2799</v>
      </c>
      <c r="D432" t="s">
        <v>4389</v>
      </c>
    </row>
    <row r="433" spans="1:4" ht="15.75" x14ac:dyDescent="0.25">
      <c r="A433" s="1" t="s">
        <v>1939</v>
      </c>
      <c r="B433" t="s">
        <v>4763</v>
      </c>
      <c r="C433" s="1" t="s">
        <v>2800</v>
      </c>
      <c r="D433" t="s">
        <v>4389</v>
      </c>
    </row>
    <row r="434" spans="1:4" ht="15.75" x14ac:dyDescent="0.25">
      <c r="A434" s="1" t="s">
        <v>1938</v>
      </c>
      <c r="B434" t="s">
        <v>4743</v>
      </c>
      <c r="C434" s="1" t="s">
        <v>2801</v>
      </c>
      <c r="D434" t="s">
        <v>4391</v>
      </c>
    </row>
    <row r="435" spans="1:4" ht="15.75" x14ac:dyDescent="0.25">
      <c r="A435" s="1" t="s">
        <v>1937</v>
      </c>
      <c r="B435" t="s">
        <v>4474</v>
      </c>
      <c r="C435" s="1" t="s">
        <v>2802</v>
      </c>
      <c r="D435" t="s">
        <v>4389</v>
      </c>
    </row>
    <row r="436" spans="1:4" ht="15.75" x14ac:dyDescent="0.25">
      <c r="A436" s="1" t="s">
        <v>1936</v>
      </c>
      <c r="B436" t="s">
        <v>4764</v>
      </c>
      <c r="C436" s="1" t="s">
        <v>2803</v>
      </c>
      <c r="D436" t="s">
        <v>4391</v>
      </c>
    </row>
    <row r="437" spans="1:4" ht="15.75" x14ac:dyDescent="0.25">
      <c r="A437" s="1" t="s">
        <v>1935</v>
      </c>
      <c r="B437" t="s">
        <v>4765</v>
      </c>
      <c r="C437" s="1" t="s">
        <v>2804</v>
      </c>
      <c r="D437" t="s">
        <v>4391</v>
      </c>
    </row>
    <row r="438" spans="1:4" ht="15.75" x14ac:dyDescent="0.25">
      <c r="A438" s="1" t="s">
        <v>1934</v>
      </c>
      <c r="B438" t="s">
        <v>4766</v>
      </c>
      <c r="C438" s="1" t="s">
        <v>2805</v>
      </c>
      <c r="D438" t="s">
        <v>4391</v>
      </c>
    </row>
    <row r="439" spans="1:4" ht="15.75" x14ac:dyDescent="0.25">
      <c r="A439" s="1" t="s">
        <v>1933</v>
      </c>
      <c r="B439" t="s">
        <v>4710</v>
      </c>
      <c r="C439" s="1" t="s">
        <v>2806</v>
      </c>
      <c r="D439" t="s">
        <v>4389</v>
      </c>
    </row>
    <row r="440" spans="1:4" ht="15.75" x14ac:dyDescent="0.25">
      <c r="A440" s="1" t="s">
        <v>1932</v>
      </c>
      <c r="B440" t="s">
        <v>4767</v>
      </c>
      <c r="C440" s="1" t="s">
        <v>2807</v>
      </c>
      <c r="D440" t="s">
        <v>4391</v>
      </c>
    </row>
    <row r="441" spans="1:4" ht="15.75" x14ac:dyDescent="0.25">
      <c r="A441" s="1" t="s">
        <v>1931</v>
      </c>
      <c r="B441" t="s">
        <v>4768</v>
      </c>
      <c r="C441" s="1" t="s">
        <v>2808</v>
      </c>
      <c r="D441" t="s">
        <v>4389</v>
      </c>
    </row>
    <row r="442" spans="1:4" ht="15.75" x14ac:dyDescent="0.25">
      <c r="A442" s="1" t="s">
        <v>1930</v>
      </c>
      <c r="B442" t="s">
        <v>4769</v>
      </c>
      <c r="C442" s="1" t="s">
        <v>2809</v>
      </c>
      <c r="D442" t="s">
        <v>4389</v>
      </c>
    </row>
    <row r="443" spans="1:4" ht="15.75" x14ac:dyDescent="0.25">
      <c r="A443" s="1" t="s">
        <v>1929</v>
      </c>
      <c r="B443" t="s">
        <v>4770</v>
      </c>
      <c r="C443" s="1" t="s">
        <v>2810</v>
      </c>
      <c r="D443" t="s">
        <v>4391</v>
      </c>
    </row>
    <row r="444" spans="1:4" ht="15.75" x14ac:dyDescent="0.25">
      <c r="A444" s="1" t="s">
        <v>1928</v>
      </c>
      <c r="B444" t="s">
        <v>4771</v>
      </c>
      <c r="C444" s="1" t="s">
        <v>2453</v>
      </c>
      <c r="D444" t="s">
        <v>4391</v>
      </c>
    </row>
    <row r="445" spans="1:4" ht="15.75" x14ac:dyDescent="0.25">
      <c r="A445" s="1" t="s">
        <v>1927</v>
      </c>
      <c r="B445" t="s">
        <v>4772</v>
      </c>
      <c r="C445" s="1" t="s">
        <v>2811</v>
      </c>
      <c r="D445" t="s">
        <v>4389</v>
      </c>
    </row>
    <row r="446" spans="1:4" ht="15.75" x14ac:dyDescent="0.25">
      <c r="A446" s="1" t="s">
        <v>1926</v>
      </c>
      <c r="B446" t="s">
        <v>4773</v>
      </c>
      <c r="C446" s="1" t="s">
        <v>2812</v>
      </c>
      <c r="D446" t="s">
        <v>4389</v>
      </c>
    </row>
    <row r="447" spans="1:4" ht="15.75" x14ac:dyDescent="0.25">
      <c r="A447" s="1" t="s">
        <v>1925</v>
      </c>
      <c r="B447" t="s">
        <v>4680</v>
      </c>
      <c r="C447" s="1" t="s">
        <v>2813</v>
      </c>
      <c r="D447" t="s">
        <v>4391</v>
      </c>
    </row>
    <row r="448" spans="1:4" ht="15.75" x14ac:dyDescent="0.25">
      <c r="A448" s="1" t="s">
        <v>1924</v>
      </c>
      <c r="B448" t="s">
        <v>4774</v>
      </c>
      <c r="C448" s="1" t="s">
        <v>2814</v>
      </c>
      <c r="D448" t="s">
        <v>4389</v>
      </c>
    </row>
    <row r="449" spans="1:4" ht="15.75" x14ac:dyDescent="0.25">
      <c r="A449" s="1" t="s">
        <v>1923</v>
      </c>
      <c r="B449" t="s">
        <v>4775</v>
      </c>
      <c r="C449" s="1" t="s">
        <v>2815</v>
      </c>
      <c r="D449" t="s">
        <v>4391</v>
      </c>
    </row>
    <row r="450" spans="1:4" ht="15.75" x14ac:dyDescent="0.25">
      <c r="A450" s="1" t="s">
        <v>1922</v>
      </c>
      <c r="B450" t="s">
        <v>4776</v>
      </c>
      <c r="C450" s="1" t="s">
        <v>2816</v>
      </c>
      <c r="D450" t="s">
        <v>4391</v>
      </c>
    </row>
    <row r="451" spans="1:4" ht="15.75" x14ac:dyDescent="0.25">
      <c r="A451" s="1" t="s">
        <v>1921</v>
      </c>
      <c r="B451" t="s">
        <v>4777</v>
      </c>
      <c r="C451" s="1" t="s">
        <v>2817</v>
      </c>
      <c r="D451" t="s">
        <v>4389</v>
      </c>
    </row>
    <row r="452" spans="1:4" ht="15.75" x14ac:dyDescent="0.25">
      <c r="A452" s="1" t="s">
        <v>1920</v>
      </c>
      <c r="B452" t="s">
        <v>4778</v>
      </c>
      <c r="C452" s="1" t="s">
        <v>2722</v>
      </c>
      <c r="D452" t="s">
        <v>4389</v>
      </c>
    </row>
    <row r="453" spans="1:4" ht="15.75" x14ac:dyDescent="0.25">
      <c r="A453" s="1" t="s">
        <v>1919</v>
      </c>
      <c r="B453" t="s">
        <v>4779</v>
      </c>
      <c r="C453" s="1" t="s">
        <v>2435</v>
      </c>
      <c r="D453" t="s">
        <v>4391</v>
      </c>
    </row>
    <row r="454" spans="1:4" ht="15.75" x14ac:dyDescent="0.25">
      <c r="A454" s="1" t="s">
        <v>1918</v>
      </c>
      <c r="B454" t="s">
        <v>4780</v>
      </c>
      <c r="C454" s="1" t="s">
        <v>2818</v>
      </c>
      <c r="D454" t="s">
        <v>4389</v>
      </c>
    </row>
    <row r="455" spans="1:4" ht="15.75" x14ac:dyDescent="0.25">
      <c r="A455" s="1" t="s">
        <v>1917</v>
      </c>
      <c r="B455" t="s">
        <v>4514</v>
      </c>
      <c r="C455" s="1" t="s">
        <v>2819</v>
      </c>
      <c r="D455" t="s">
        <v>4391</v>
      </c>
    </row>
    <row r="456" spans="1:4" ht="15.75" x14ac:dyDescent="0.25">
      <c r="A456" s="1" t="s">
        <v>1916</v>
      </c>
      <c r="B456" t="s">
        <v>4397</v>
      </c>
      <c r="C456" s="1" t="s">
        <v>2820</v>
      </c>
      <c r="D456" t="s">
        <v>4391</v>
      </c>
    </row>
    <row r="457" spans="1:4" ht="15.75" x14ac:dyDescent="0.25">
      <c r="A457" s="1" t="s">
        <v>1915</v>
      </c>
      <c r="B457" t="s">
        <v>4781</v>
      </c>
      <c r="C457" s="1" t="s">
        <v>2821</v>
      </c>
      <c r="D457" t="s">
        <v>4391</v>
      </c>
    </row>
    <row r="458" spans="1:4" ht="15.75" x14ac:dyDescent="0.25">
      <c r="A458" s="1" t="s">
        <v>1914</v>
      </c>
      <c r="B458" t="s">
        <v>4648</v>
      </c>
      <c r="C458" s="1" t="s">
        <v>2822</v>
      </c>
      <c r="D458" t="s">
        <v>4391</v>
      </c>
    </row>
    <row r="459" spans="1:4" ht="15.75" x14ac:dyDescent="0.25">
      <c r="A459" s="1" t="s">
        <v>1913</v>
      </c>
      <c r="B459" t="s">
        <v>4782</v>
      </c>
      <c r="C459" s="1" t="s">
        <v>2823</v>
      </c>
      <c r="D459" t="s">
        <v>4391</v>
      </c>
    </row>
    <row r="460" spans="1:4" ht="15.75" x14ac:dyDescent="0.25">
      <c r="A460" s="1" t="s">
        <v>1912</v>
      </c>
      <c r="B460" t="s">
        <v>4783</v>
      </c>
      <c r="C460" s="1" t="s">
        <v>2824</v>
      </c>
      <c r="D460" t="s">
        <v>4389</v>
      </c>
    </row>
    <row r="461" spans="1:4" ht="15.75" x14ac:dyDescent="0.25">
      <c r="A461" s="1" t="s">
        <v>1911</v>
      </c>
      <c r="B461" t="s">
        <v>4784</v>
      </c>
      <c r="C461" s="1" t="s">
        <v>2448</v>
      </c>
      <c r="D461" t="s">
        <v>4391</v>
      </c>
    </row>
    <row r="462" spans="1:4" ht="15.75" x14ac:dyDescent="0.25">
      <c r="A462" s="1" t="s">
        <v>1910</v>
      </c>
      <c r="B462" t="s">
        <v>4785</v>
      </c>
      <c r="C462" s="1" t="s">
        <v>2671</v>
      </c>
      <c r="D462" t="s">
        <v>4389</v>
      </c>
    </row>
    <row r="463" spans="1:4" ht="15.75" x14ac:dyDescent="0.25">
      <c r="A463" s="1" t="s">
        <v>1909</v>
      </c>
      <c r="B463" t="s">
        <v>4445</v>
      </c>
      <c r="C463" s="1" t="s">
        <v>2464</v>
      </c>
      <c r="D463" t="s">
        <v>4389</v>
      </c>
    </row>
    <row r="464" spans="1:4" ht="15.75" x14ac:dyDescent="0.25">
      <c r="A464" s="1" t="s">
        <v>1908</v>
      </c>
      <c r="B464" t="s">
        <v>4786</v>
      </c>
      <c r="C464" s="1" t="s">
        <v>2825</v>
      </c>
      <c r="D464" t="s">
        <v>4389</v>
      </c>
    </row>
    <row r="465" spans="1:5" ht="15.75" x14ac:dyDescent="0.25">
      <c r="A465" s="1" t="s">
        <v>1907</v>
      </c>
      <c r="B465" t="s">
        <v>4787</v>
      </c>
      <c r="C465" s="1" t="s">
        <v>2826</v>
      </c>
      <c r="D465" t="s">
        <v>4391</v>
      </c>
    </row>
    <row r="466" spans="1:5" ht="15.75" x14ac:dyDescent="0.25">
      <c r="A466" s="1" t="s">
        <v>1906</v>
      </c>
      <c r="B466" t="s">
        <v>4463</v>
      </c>
      <c r="C466" s="1" t="s">
        <v>2827</v>
      </c>
      <c r="D466" t="s">
        <v>4389</v>
      </c>
    </row>
    <row r="467" spans="1:5" ht="15.75" x14ac:dyDescent="0.25">
      <c r="A467" s="1" t="s">
        <v>1905</v>
      </c>
      <c r="B467" t="s">
        <v>4788</v>
      </c>
      <c r="C467" s="1" t="s">
        <v>2828</v>
      </c>
      <c r="D467" t="s">
        <v>4391</v>
      </c>
    </row>
    <row r="468" spans="1:5" ht="15.75" x14ac:dyDescent="0.25">
      <c r="A468" s="1" t="s">
        <v>1904</v>
      </c>
      <c r="B468" t="s">
        <v>4789</v>
      </c>
      <c r="C468" s="1" t="s">
        <v>2451</v>
      </c>
      <c r="D468" t="s">
        <v>4391</v>
      </c>
    </row>
    <row r="469" spans="1:5" ht="15.75" x14ac:dyDescent="0.25">
      <c r="A469" s="1" t="s">
        <v>1903</v>
      </c>
      <c r="B469" t="s">
        <v>4790</v>
      </c>
      <c r="C469" s="1" t="s">
        <v>2829</v>
      </c>
      <c r="D469" t="s">
        <v>4389</v>
      </c>
    </row>
    <row r="470" spans="1:5" ht="15.75" x14ac:dyDescent="0.25">
      <c r="A470" s="1" t="s">
        <v>1902</v>
      </c>
      <c r="B470" t="s">
        <v>4791</v>
      </c>
      <c r="C470" s="1" t="s">
        <v>2830</v>
      </c>
      <c r="D470" t="s">
        <v>4389</v>
      </c>
    </row>
    <row r="471" spans="1:5" ht="15.75" x14ac:dyDescent="0.25">
      <c r="A471" s="1" t="s">
        <v>1901</v>
      </c>
      <c r="B471" t="s">
        <v>4792</v>
      </c>
      <c r="C471" s="1" t="s">
        <v>2831</v>
      </c>
      <c r="D471" t="s">
        <v>4391</v>
      </c>
    </row>
    <row r="472" spans="1:5" ht="15.75" x14ac:dyDescent="0.25">
      <c r="A472" s="1" t="s">
        <v>1900</v>
      </c>
      <c r="B472" t="s">
        <v>4793</v>
      </c>
      <c r="C472" s="1" t="s">
        <v>2832</v>
      </c>
      <c r="D472" t="s">
        <v>4391</v>
      </c>
    </row>
    <row r="473" spans="1:5" ht="15.75" x14ac:dyDescent="0.25">
      <c r="A473" s="1" t="s">
        <v>1899</v>
      </c>
      <c r="B473" t="s">
        <v>4594</v>
      </c>
      <c r="C473" s="1" t="s">
        <v>2833</v>
      </c>
      <c r="D473" t="s">
        <v>4391</v>
      </c>
    </row>
    <row r="474" spans="1:5" ht="15.75" x14ac:dyDescent="0.25">
      <c r="A474" s="1" t="s">
        <v>1898</v>
      </c>
      <c r="B474" t="s">
        <v>4794</v>
      </c>
      <c r="C474" s="1" t="s">
        <v>2624</v>
      </c>
      <c r="D474" t="s">
        <v>4391</v>
      </c>
    </row>
    <row r="475" spans="1:5" ht="15.75" x14ac:dyDescent="0.25">
      <c r="A475" s="1" t="s">
        <v>1897</v>
      </c>
      <c r="B475" t="s">
        <v>4402</v>
      </c>
      <c r="C475" s="1" t="s">
        <v>2834</v>
      </c>
      <c r="D475" t="s">
        <v>4391</v>
      </c>
    </row>
    <row r="476" spans="1:5" ht="15.75" x14ac:dyDescent="0.25">
      <c r="A476" s="1" t="s">
        <v>1896</v>
      </c>
      <c r="B476" t="s">
        <v>4795</v>
      </c>
      <c r="C476" s="1" t="s">
        <v>2835</v>
      </c>
      <c r="D476" t="s">
        <v>4391</v>
      </c>
    </row>
    <row r="477" spans="1:5" ht="15.75" x14ac:dyDescent="0.25">
      <c r="A477" s="1" t="s">
        <v>1894</v>
      </c>
      <c r="B477" t="s">
        <v>4796</v>
      </c>
      <c r="C477" s="1" t="s">
        <v>2836</v>
      </c>
      <c r="D477" t="s">
        <v>4391</v>
      </c>
      <c r="E477" t="s">
        <v>6036</v>
      </c>
    </row>
    <row r="478" spans="1:5" ht="15.75" x14ac:dyDescent="0.25">
      <c r="A478" s="1" t="s">
        <v>1893</v>
      </c>
      <c r="B478" t="s">
        <v>4797</v>
      </c>
      <c r="C478" s="1" t="s">
        <v>2837</v>
      </c>
      <c r="D478" t="s">
        <v>4389</v>
      </c>
    </row>
    <row r="479" spans="1:5" ht="15.75" x14ac:dyDescent="0.25">
      <c r="A479" s="1" t="s">
        <v>1892</v>
      </c>
      <c r="B479" t="s">
        <v>4798</v>
      </c>
      <c r="C479" s="1" t="s">
        <v>2838</v>
      </c>
      <c r="D479" t="s">
        <v>4391</v>
      </c>
    </row>
    <row r="480" spans="1:5" ht="15.75" x14ac:dyDescent="0.25">
      <c r="A480" s="1" t="s">
        <v>1891</v>
      </c>
      <c r="B480" t="s">
        <v>4799</v>
      </c>
      <c r="C480" s="1" t="s">
        <v>2839</v>
      </c>
      <c r="D480" t="s">
        <v>4391</v>
      </c>
    </row>
    <row r="481" spans="1:4" ht="15.75" x14ac:dyDescent="0.25">
      <c r="A481" s="1" t="s">
        <v>1890</v>
      </c>
      <c r="B481" t="s">
        <v>4800</v>
      </c>
      <c r="C481" s="1" t="s">
        <v>2840</v>
      </c>
      <c r="D481" t="s">
        <v>4391</v>
      </c>
    </row>
    <row r="482" spans="1:4" ht="15.75" x14ac:dyDescent="0.25">
      <c r="A482" s="1" t="s">
        <v>1889</v>
      </c>
      <c r="B482" t="s">
        <v>4559</v>
      </c>
      <c r="C482" s="1" t="s">
        <v>2841</v>
      </c>
      <c r="D482" t="s">
        <v>4391</v>
      </c>
    </row>
    <row r="483" spans="1:4" ht="15.75" x14ac:dyDescent="0.25">
      <c r="A483" s="1" t="s">
        <v>1888</v>
      </c>
      <c r="B483" t="s">
        <v>4801</v>
      </c>
      <c r="C483" s="1" t="s">
        <v>2842</v>
      </c>
      <c r="D483" t="s">
        <v>4391</v>
      </c>
    </row>
    <row r="484" spans="1:4" ht="15.75" x14ac:dyDescent="0.25">
      <c r="A484" s="1" t="s">
        <v>1887</v>
      </c>
      <c r="B484" t="s">
        <v>4802</v>
      </c>
      <c r="C484" s="1" t="s">
        <v>2843</v>
      </c>
      <c r="D484" t="s">
        <v>4389</v>
      </c>
    </row>
    <row r="485" spans="1:4" ht="15.75" x14ac:dyDescent="0.25">
      <c r="A485" s="1" t="s">
        <v>1886</v>
      </c>
      <c r="B485" t="s">
        <v>4803</v>
      </c>
      <c r="C485" s="1" t="s">
        <v>2514</v>
      </c>
      <c r="D485" t="s">
        <v>4389</v>
      </c>
    </row>
    <row r="486" spans="1:4" ht="15.75" x14ac:dyDescent="0.25">
      <c r="A486" s="1" t="s">
        <v>1885</v>
      </c>
      <c r="B486" t="s">
        <v>4536</v>
      </c>
      <c r="C486" s="1" t="s">
        <v>2844</v>
      </c>
      <c r="D486" t="s">
        <v>4391</v>
      </c>
    </row>
    <row r="487" spans="1:4" ht="15.75" x14ac:dyDescent="0.25">
      <c r="A487" s="1" t="s">
        <v>1884</v>
      </c>
      <c r="B487" t="s">
        <v>4457</v>
      </c>
      <c r="C487" s="1" t="s">
        <v>2701</v>
      </c>
      <c r="D487" t="s">
        <v>4391</v>
      </c>
    </row>
    <row r="488" spans="1:4" ht="15.75" x14ac:dyDescent="0.25">
      <c r="A488" s="1" t="s">
        <v>1883</v>
      </c>
      <c r="B488" t="s">
        <v>4805</v>
      </c>
      <c r="C488" s="1" t="s">
        <v>2845</v>
      </c>
      <c r="D488" t="s">
        <v>4804</v>
      </c>
    </row>
    <row r="489" spans="1:4" ht="15.75" x14ac:dyDescent="0.25">
      <c r="A489" s="1" t="s">
        <v>1882</v>
      </c>
      <c r="B489" t="s">
        <v>4806</v>
      </c>
      <c r="C489" s="1" t="s">
        <v>2846</v>
      </c>
      <c r="D489" t="s">
        <v>4389</v>
      </c>
    </row>
    <row r="490" spans="1:4" ht="15.75" x14ac:dyDescent="0.25">
      <c r="A490" s="1" t="s">
        <v>1881</v>
      </c>
      <c r="B490" t="s">
        <v>4515</v>
      </c>
      <c r="C490" s="1" t="s">
        <v>2847</v>
      </c>
      <c r="D490" t="s">
        <v>4391</v>
      </c>
    </row>
    <row r="491" spans="1:4" ht="15.75" x14ac:dyDescent="0.25">
      <c r="A491" s="1" t="s">
        <v>1880</v>
      </c>
      <c r="B491" t="s">
        <v>4397</v>
      </c>
      <c r="C491" s="1" t="s">
        <v>2848</v>
      </c>
      <c r="D491" t="s">
        <v>4391</v>
      </c>
    </row>
    <row r="492" spans="1:4" ht="15.75" x14ac:dyDescent="0.25">
      <c r="A492" s="1" t="s">
        <v>1879</v>
      </c>
      <c r="B492" t="s">
        <v>4807</v>
      </c>
      <c r="C492" s="1" t="s">
        <v>2849</v>
      </c>
      <c r="D492" t="s">
        <v>4389</v>
      </c>
    </row>
    <row r="493" spans="1:4" ht="15.75" x14ac:dyDescent="0.25">
      <c r="A493" s="1" t="s">
        <v>1878</v>
      </c>
      <c r="B493" t="s">
        <v>4808</v>
      </c>
      <c r="C493" s="1" t="s">
        <v>2850</v>
      </c>
      <c r="D493" t="s">
        <v>4389</v>
      </c>
    </row>
    <row r="494" spans="1:4" ht="15.75" x14ac:dyDescent="0.25">
      <c r="A494" s="1" t="s">
        <v>1877</v>
      </c>
      <c r="B494" t="s">
        <v>4661</v>
      </c>
      <c r="C494" s="1" t="s">
        <v>2851</v>
      </c>
      <c r="D494" t="s">
        <v>4389</v>
      </c>
    </row>
    <row r="495" spans="1:4" ht="15.75" x14ac:dyDescent="0.25">
      <c r="A495" s="1" t="s">
        <v>1876</v>
      </c>
      <c r="B495" t="s">
        <v>4809</v>
      </c>
      <c r="C495" s="1" t="s">
        <v>2852</v>
      </c>
      <c r="D495" t="s">
        <v>4391</v>
      </c>
    </row>
    <row r="496" spans="1:4" ht="15.75" x14ac:dyDescent="0.25">
      <c r="A496" s="1" t="s">
        <v>1875</v>
      </c>
      <c r="B496" t="s">
        <v>4810</v>
      </c>
      <c r="C496" s="1" t="s">
        <v>2841</v>
      </c>
      <c r="D496" t="s">
        <v>4391</v>
      </c>
    </row>
    <row r="497" spans="1:4" ht="15.75" x14ac:dyDescent="0.25">
      <c r="A497" s="1" t="s">
        <v>1874</v>
      </c>
      <c r="B497" t="s">
        <v>4482</v>
      </c>
      <c r="C497" s="1" t="s">
        <v>2853</v>
      </c>
      <c r="D497" t="s">
        <v>4804</v>
      </c>
    </row>
    <row r="498" spans="1:4" ht="15.75" x14ac:dyDescent="0.25">
      <c r="A498" s="1" t="s">
        <v>1873</v>
      </c>
      <c r="B498" t="s">
        <v>4811</v>
      </c>
      <c r="C498" s="1" t="s">
        <v>2854</v>
      </c>
      <c r="D498" t="s">
        <v>4389</v>
      </c>
    </row>
    <row r="499" spans="1:4" ht="15.75" x14ac:dyDescent="0.25">
      <c r="A499" s="1" t="s">
        <v>1872</v>
      </c>
      <c r="B499" t="s">
        <v>4594</v>
      </c>
      <c r="C499" s="1" t="s">
        <v>2855</v>
      </c>
      <c r="D499" t="s">
        <v>4391</v>
      </c>
    </row>
    <row r="500" spans="1:4" ht="15.75" x14ac:dyDescent="0.25">
      <c r="A500" s="1" t="s">
        <v>1871</v>
      </c>
      <c r="B500" t="s">
        <v>4812</v>
      </c>
      <c r="C500" s="1" t="s">
        <v>2856</v>
      </c>
      <c r="D500" t="s">
        <v>4389</v>
      </c>
    </row>
    <row r="501" spans="1:4" ht="15.75" x14ac:dyDescent="0.25">
      <c r="A501" s="1" t="s">
        <v>1870</v>
      </c>
      <c r="B501" t="s">
        <v>4482</v>
      </c>
      <c r="C501" s="1" t="s">
        <v>2857</v>
      </c>
      <c r="D501" t="s">
        <v>4389</v>
      </c>
    </row>
    <row r="502" spans="1:4" ht="15.75" x14ac:dyDescent="0.25">
      <c r="A502" s="1" t="s">
        <v>1869</v>
      </c>
      <c r="B502" t="s">
        <v>4813</v>
      </c>
      <c r="C502" s="1" t="s">
        <v>2858</v>
      </c>
      <c r="D502" t="s">
        <v>4391</v>
      </c>
    </row>
    <row r="503" spans="1:4" ht="15.75" x14ac:dyDescent="0.25">
      <c r="A503" s="1" t="s">
        <v>1868</v>
      </c>
      <c r="B503" t="s">
        <v>4814</v>
      </c>
      <c r="C503" s="1" t="s">
        <v>2453</v>
      </c>
      <c r="D503" t="s">
        <v>4391</v>
      </c>
    </row>
    <row r="504" spans="1:4" ht="15.75" x14ac:dyDescent="0.25">
      <c r="A504" s="1" t="s">
        <v>1867</v>
      </c>
      <c r="B504" t="s">
        <v>4815</v>
      </c>
      <c r="C504" s="1" t="s">
        <v>2859</v>
      </c>
      <c r="D504" t="s">
        <v>4389</v>
      </c>
    </row>
    <row r="505" spans="1:4" ht="15.75" x14ac:dyDescent="0.25">
      <c r="A505" s="1" t="s">
        <v>1866</v>
      </c>
      <c r="B505" t="s">
        <v>4816</v>
      </c>
      <c r="C505" s="1" t="s">
        <v>2860</v>
      </c>
      <c r="D505" t="s">
        <v>4389</v>
      </c>
    </row>
    <row r="506" spans="1:4" ht="15.75" x14ac:dyDescent="0.25">
      <c r="A506" s="1" t="s">
        <v>1865</v>
      </c>
      <c r="B506" t="s">
        <v>4466</v>
      </c>
      <c r="C506" s="1" t="s">
        <v>2861</v>
      </c>
      <c r="D506" t="s">
        <v>4389</v>
      </c>
    </row>
    <row r="507" spans="1:4" ht="15.75" x14ac:dyDescent="0.25">
      <c r="A507" s="1" t="s">
        <v>1864</v>
      </c>
      <c r="B507" t="s">
        <v>4817</v>
      </c>
      <c r="C507" s="1" t="s">
        <v>2862</v>
      </c>
      <c r="D507" t="s">
        <v>4389</v>
      </c>
    </row>
    <row r="508" spans="1:4" ht="15.75" x14ac:dyDescent="0.25">
      <c r="A508" s="1" t="s">
        <v>1863</v>
      </c>
      <c r="B508" t="s">
        <v>4818</v>
      </c>
      <c r="C508" s="1" t="s">
        <v>2863</v>
      </c>
      <c r="D508" t="s">
        <v>4391</v>
      </c>
    </row>
    <row r="509" spans="1:4" ht="15.75" x14ac:dyDescent="0.25">
      <c r="A509" s="1" t="s">
        <v>1862</v>
      </c>
      <c r="B509" t="s">
        <v>4819</v>
      </c>
      <c r="C509" s="1" t="s">
        <v>2864</v>
      </c>
      <c r="D509" t="s">
        <v>4391</v>
      </c>
    </row>
    <row r="510" spans="1:4" ht="15.75" x14ac:dyDescent="0.25">
      <c r="A510" s="1" t="s">
        <v>1861</v>
      </c>
      <c r="B510" t="s">
        <v>4820</v>
      </c>
      <c r="C510" s="1" t="s">
        <v>2865</v>
      </c>
      <c r="D510" t="s">
        <v>4389</v>
      </c>
    </row>
    <row r="511" spans="1:4" ht="15.75" x14ac:dyDescent="0.25">
      <c r="A511" s="1" t="s">
        <v>1860</v>
      </c>
      <c r="B511" t="s">
        <v>4821</v>
      </c>
      <c r="C511" s="1" t="s">
        <v>2866</v>
      </c>
      <c r="D511" t="s">
        <v>4391</v>
      </c>
    </row>
    <row r="512" spans="1:4" ht="15.75" x14ac:dyDescent="0.25">
      <c r="A512" s="1" t="s">
        <v>1859</v>
      </c>
      <c r="B512" t="s">
        <v>4706</v>
      </c>
      <c r="C512" s="1" t="s">
        <v>2867</v>
      </c>
      <c r="D512" t="s">
        <v>4391</v>
      </c>
    </row>
    <row r="513" spans="1:4" ht="15.75" x14ac:dyDescent="0.25">
      <c r="A513" s="1" t="s">
        <v>1858</v>
      </c>
      <c r="B513" t="s">
        <v>4536</v>
      </c>
      <c r="C513" s="1" t="s">
        <v>2868</v>
      </c>
      <c r="D513" t="s">
        <v>4391</v>
      </c>
    </row>
    <row r="514" spans="1:4" ht="15.75" x14ac:dyDescent="0.25">
      <c r="A514" s="1" t="s">
        <v>1857</v>
      </c>
      <c r="B514" t="s">
        <v>4822</v>
      </c>
      <c r="C514" s="1" t="s">
        <v>2869</v>
      </c>
      <c r="D514" t="s">
        <v>4391</v>
      </c>
    </row>
    <row r="515" spans="1:4" ht="15.75" x14ac:dyDescent="0.25">
      <c r="A515" s="1" t="s">
        <v>1856</v>
      </c>
      <c r="B515" t="s">
        <v>4823</v>
      </c>
      <c r="C515" s="1" t="s">
        <v>2870</v>
      </c>
      <c r="D515" t="s">
        <v>4389</v>
      </c>
    </row>
    <row r="516" spans="1:4" ht="15.75" x14ac:dyDescent="0.25">
      <c r="A516" s="1" t="s">
        <v>1855</v>
      </c>
      <c r="B516" t="s">
        <v>4824</v>
      </c>
      <c r="C516" s="1" t="s">
        <v>2871</v>
      </c>
      <c r="D516" t="s">
        <v>4391</v>
      </c>
    </row>
    <row r="517" spans="1:4" ht="15.75" x14ac:dyDescent="0.25">
      <c r="A517" s="1" t="s">
        <v>1854</v>
      </c>
      <c r="B517" t="s">
        <v>4453</v>
      </c>
      <c r="C517" s="1" t="s">
        <v>2872</v>
      </c>
      <c r="D517" t="s">
        <v>4391</v>
      </c>
    </row>
    <row r="518" spans="1:4" ht="15.75" x14ac:dyDescent="0.25">
      <c r="A518" s="1" t="s">
        <v>1853</v>
      </c>
      <c r="B518" t="s">
        <v>4492</v>
      </c>
      <c r="C518" s="1" t="s">
        <v>2873</v>
      </c>
      <c r="D518" t="s">
        <v>4389</v>
      </c>
    </row>
    <row r="519" spans="1:4" ht="15.75" x14ac:dyDescent="0.25">
      <c r="A519" s="1" t="s">
        <v>1852</v>
      </c>
      <c r="B519" t="s">
        <v>4812</v>
      </c>
      <c r="C519" s="1" t="s">
        <v>2874</v>
      </c>
      <c r="D519" t="s">
        <v>4389</v>
      </c>
    </row>
    <row r="520" spans="1:4" ht="15.75" x14ac:dyDescent="0.25">
      <c r="A520" s="1" t="s">
        <v>1851</v>
      </c>
      <c r="B520" t="s">
        <v>4737</v>
      </c>
      <c r="C520" s="1" t="s">
        <v>2875</v>
      </c>
      <c r="D520" t="s">
        <v>4391</v>
      </c>
    </row>
    <row r="521" spans="1:4" ht="15.75" x14ac:dyDescent="0.25">
      <c r="A521" s="1" t="s">
        <v>1850</v>
      </c>
      <c r="B521" t="s">
        <v>4825</v>
      </c>
      <c r="C521" s="1" t="s">
        <v>2876</v>
      </c>
      <c r="D521" t="s">
        <v>4389</v>
      </c>
    </row>
    <row r="522" spans="1:4" ht="15.75" x14ac:dyDescent="0.25">
      <c r="A522" s="1" t="s">
        <v>1849</v>
      </c>
      <c r="B522" t="s">
        <v>4826</v>
      </c>
      <c r="C522" s="1" t="s">
        <v>2877</v>
      </c>
      <c r="D522" t="s">
        <v>4391</v>
      </c>
    </row>
    <row r="523" spans="1:4" ht="15.75" x14ac:dyDescent="0.25">
      <c r="A523" s="1" t="s">
        <v>1848</v>
      </c>
      <c r="B523" t="s">
        <v>4416</v>
      </c>
      <c r="C523" s="1" t="s">
        <v>2878</v>
      </c>
      <c r="D523" t="s">
        <v>4391</v>
      </c>
    </row>
    <row r="524" spans="1:4" ht="15.75" x14ac:dyDescent="0.25">
      <c r="A524" s="1" t="s">
        <v>1847</v>
      </c>
      <c r="B524" t="s">
        <v>4827</v>
      </c>
      <c r="C524" s="1" t="s">
        <v>2879</v>
      </c>
      <c r="D524" t="s">
        <v>4389</v>
      </c>
    </row>
    <row r="525" spans="1:4" ht="15.75" x14ac:dyDescent="0.25">
      <c r="A525" s="1" t="s">
        <v>1846</v>
      </c>
      <c r="B525" t="s">
        <v>4828</v>
      </c>
      <c r="C525" s="1" t="s">
        <v>2880</v>
      </c>
      <c r="D525" t="s">
        <v>4804</v>
      </c>
    </row>
    <row r="526" spans="1:4" ht="15.75" x14ac:dyDescent="0.25">
      <c r="A526" s="1" t="s">
        <v>1845</v>
      </c>
      <c r="B526" t="s">
        <v>4829</v>
      </c>
      <c r="C526" s="1" t="s">
        <v>2881</v>
      </c>
      <c r="D526" t="s">
        <v>4389</v>
      </c>
    </row>
    <row r="527" spans="1:4" ht="15.75" x14ac:dyDescent="0.25">
      <c r="A527" s="1" t="s">
        <v>1844</v>
      </c>
      <c r="B527" t="s">
        <v>4565</v>
      </c>
      <c r="C527" s="1" t="s">
        <v>2882</v>
      </c>
      <c r="D527" t="s">
        <v>4389</v>
      </c>
    </row>
    <row r="528" spans="1:4" ht="15.75" x14ac:dyDescent="0.25">
      <c r="A528" s="1" t="s">
        <v>1843</v>
      </c>
      <c r="B528" t="s">
        <v>4830</v>
      </c>
      <c r="C528" s="1" t="s">
        <v>2883</v>
      </c>
      <c r="D528" t="s">
        <v>4804</v>
      </c>
    </row>
    <row r="529" spans="1:4" ht="15.75" x14ac:dyDescent="0.25">
      <c r="A529" s="1" t="s">
        <v>1842</v>
      </c>
      <c r="B529" t="s">
        <v>4445</v>
      </c>
      <c r="C529" s="1" t="s">
        <v>2884</v>
      </c>
      <c r="D529" t="s">
        <v>4389</v>
      </c>
    </row>
    <row r="530" spans="1:4" ht="15.75" x14ac:dyDescent="0.25">
      <c r="A530" s="1" t="s">
        <v>1841</v>
      </c>
      <c r="B530" t="s">
        <v>4621</v>
      </c>
      <c r="C530" s="1" t="s">
        <v>2885</v>
      </c>
      <c r="D530" t="s">
        <v>4391</v>
      </c>
    </row>
    <row r="531" spans="1:4" ht="15.75" x14ac:dyDescent="0.25">
      <c r="A531" s="1" t="s">
        <v>1840</v>
      </c>
      <c r="B531" t="s">
        <v>4831</v>
      </c>
      <c r="C531" s="1" t="s">
        <v>2886</v>
      </c>
      <c r="D531" t="s">
        <v>4391</v>
      </c>
    </row>
    <row r="532" spans="1:4" ht="15.75" x14ac:dyDescent="0.25">
      <c r="A532" s="1" t="s">
        <v>1839</v>
      </c>
      <c r="B532" t="s">
        <v>4832</v>
      </c>
      <c r="C532" s="1" t="s">
        <v>2887</v>
      </c>
      <c r="D532" t="s">
        <v>4389</v>
      </c>
    </row>
    <row r="533" spans="1:4" ht="15.75" x14ac:dyDescent="0.25">
      <c r="A533" s="1" t="s">
        <v>1838</v>
      </c>
      <c r="B533" t="s">
        <v>4526</v>
      </c>
      <c r="C533" s="1" t="s">
        <v>2888</v>
      </c>
      <c r="D533" t="s">
        <v>4391</v>
      </c>
    </row>
    <row r="534" spans="1:4" ht="15.75" x14ac:dyDescent="0.25">
      <c r="A534" s="1" t="s">
        <v>1837</v>
      </c>
      <c r="B534" t="s">
        <v>4833</v>
      </c>
      <c r="C534" s="1" t="s">
        <v>2889</v>
      </c>
      <c r="D534" t="s">
        <v>4389</v>
      </c>
    </row>
    <row r="535" spans="1:4" ht="15.75" x14ac:dyDescent="0.25">
      <c r="A535" s="1" t="s">
        <v>1836</v>
      </c>
      <c r="B535" t="s">
        <v>4819</v>
      </c>
      <c r="C535" s="1" t="s">
        <v>2890</v>
      </c>
      <c r="D535" t="s">
        <v>4391</v>
      </c>
    </row>
    <row r="536" spans="1:4" ht="15.75" x14ac:dyDescent="0.25">
      <c r="A536" s="1" t="s">
        <v>1835</v>
      </c>
      <c r="B536" t="s">
        <v>4834</v>
      </c>
      <c r="C536" s="1" t="s">
        <v>2891</v>
      </c>
      <c r="D536" t="s">
        <v>4389</v>
      </c>
    </row>
    <row r="537" spans="1:4" ht="15.75" x14ac:dyDescent="0.25">
      <c r="A537" s="1" t="s">
        <v>1834</v>
      </c>
      <c r="B537" t="s">
        <v>4835</v>
      </c>
      <c r="C537" s="1" t="s">
        <v>2453</v>
      </c>
      <c r="D537" t="s">
        <v>4391</v>
      </c>
    </row>
    <row r="538" spans="1:4" ht="15.75" x14ac:dyDescent="0.25">
      <c r="A538" s="1" t="s">
        <v>1833</v>
      </c>
      <c r="B538" t="s">
        <v>4836</v>
      </c>
      <c r="C538" s="1" t="s">
        <v>2892</v>
      </c>
      <c r="D538" t="s">
        <v>4389</v>
      </c>
    </row>
    <row r="539" spans="1:4" ht="15.75" x14ac:dyDescent="0.25">
      <c r="A539" s="1" t="s">
        <v>1832</v>
      </c>
      <c r="B539" t="s">
        <v>4837</v>
      </c>
      <c r="C539" s="1" t="s">
        <v>2893</v>
      </c>
      <c r="D539" t="s">
        <v>4389</v>
      </c>
    </row>
    <row r="540" spans="1:4" ht="15.75" x14ac:dyDescent="0.25">
      <c r="A540" s="1" t="s">
        <v>1831</v>
      </c>
      <c r="B540" t="s">
        <v>4832</v>
      </c>
      <c r="C540" s="1" t="s">
        <v>2894</v>
      </c>
      <c r="D540" t="s">
        <v>4389</v>
      </c>
    </row>
    <row r="541" spans="1:4" ht="15.75" x14ac:dyDescent="0.25">
      <c r="A541" s="1" t="s">
        <v>1830</v>
      </c>
      <c r="B541" t="s">
        <v>4453</v>
      </c>
      <c r="C541" s="1" t="s">
        <v>2895</v>
      </c>
      <c r="D541" t="s">
        <v>4391</v>
      </c>
    </row>
    <row r="542" spans="1:4" ht="15.75" x14ac:dyDescent="0.25">
      <c r="A542" s="1" t="s">
        <v>1829</v>
      </c>
      <c r="B542" t="s">
        <v>4838</v>
      </c>
      <c r="C542" s="1" t="s">
        <v>2896</v>
      </c>
      <c r="D542" t="s">
        <v>4391</v>
      </c>
    </row>
    <row r="543" spans="1:4" ht="15.75" x14ac:dyDescent="0.25">
      <c r="A543" s="1" t="s">
        <v>1828</v>
      </c>
      <c r="B543" t="s">
        <v>4839</v>
      </c>
      <c r="C543" s="1" t="s">
        <v>2897</v>
      </c>
      <c r="D543" t="s">
        <v>4391</v>
      </c>
    </row>
    <row r="544" spans="1:4" ht="15.75" x14ac:dyDescent="0.25">
      <c r="A544" s="1" t="s">
        <v>1827</v>
      </c>
      <c r="B544" t="s">
        <v>4598</v>
      </c>
      <c r="C544" s="1" t="s">
        <v>2898</v>
      </c>
      <c r="D544" t="s">
        <v>4389</v>
      </c>
    </row>
    <row r="545" spans="1:4" ht="15.75" x14ac:dyDescent="0.25">
      <c r="A545" s="1" t="s">
        <v>1826</v>
      </c>
      <c r="B545" t="s">
        <v>4840</v>
      </c>
      <c r="C545" s="1" t="s">
        <v>2899</v>
      </c>
      <c r="D545" t="s">
        <v>4389</v>
      </c>
    </row>
    <row r="546" spans="1:4" ht="15.75" x14ac:dyDescent="0.25">
      <c r="A546" s="1" t="s">
        <v>1825</v>
      </c>
      <c r="B546" t="s">
        <v>4841</v>
      </c>
      <c r="C546" s="1" t="s">
        <v>2900</v>
      </c>
      <c r="D546" t="s">
        <v>4804</v>
      </c>
    </row>
    <row r="547" spans="1:4" ht="15.75" x14ac:dyDescent="0.25">
      <c r="A547" s="1" t="s">
        <v>1824</v>
      </c>
      <c r="B547" t="s">
        <v>4720</v>
      </c>
      <c r="C547" s="1" t="s">
        <v>2901</v>
      </c>
      <c r="D547" t="s">
        <v>4391</v>
      </c>
    </row>
    <row r="548" spans="1:4" ht="15.75" x14ac:dyDescent="0.25">
      <c r="A548" s="1" t="s">
        <v>1823</v>
      </c>
      <c r="B548" t="s">
        <v>4842</v>
      </c>
      <c r="C548" s="1" t="s">
        <v>2902</v>
      </c>
      <c r="D548" t="s">
        <v>4389</v>
      </c>
    </row>
    <row r="549" spans="1:4" ht="15.75" x14ac:dyDescent="0.25">
      <c r="A549" s="1" t="s">
        <v>1822</v>
      </c>
      <c r="B549" t="s">
        <v>4843</v>
      </c>
      <c r="C549" s="1" t="s">
        <v>2903</v>
      </c>
      <c r="D549" t="s">
        <v>4391</v>
      </c>
    </row>
    <row r="550" spans="1:4" ht="15.75" x14ac:dyDescent="0.25">
      <c r="A550" s="1" t="s">
        <v>1821</v>
      </c>
      <c r="B550" t="s">
        <v>4844</v>
      </c>
      <c r="C550" s="1" t="s">
        <v>2904</v>
      </c>
      <c r="D550" t="s">
        <v>4391</v>
      </c>
    </row>
    <row r="551" spans="1:4" ht="15.75" x14ac:dyDescent="0.25">
      <c r="A551" s="1" t="s">
        <v>1820</v>
      </c>
      <c r="B551" t="s">
        <v>4845</v>
      </c>
      <c r="C551" s="1" t="s">
        <v>2905</v>
      </c>
      <c r="D551" t="s">
        <v>4391</v>
      </c>
    </row>
    <row r="552" spans="1:4" ht="15.75" x14ac:dyDescent="0.25">
      <c r="A552" s="1" t="s">
        <v>1819</v>
      </c>
      <c r="B552" t="s">
        <v>4846</v>
      </c>
      <c r="C552" s="1" t="s">
        <v>2906</v>
      </c>
      <c r="D552" t="s">
        <v>4389</v>
      </c>
    </row>
    <row r="553" spans="1:4" ht="15.75" x14ac:dyDescent="0.25">
      <c r="A553" s="1" t="s">
        <v>1818</v>
      </c>
      <c r="B553" t="s">
        <v>4793</v>
      </c>
      <c r="C553" s="1" t="s">
        <v>2562</v>
      </c>
      <c r="D553" t="s">
        <v>4391</v>
      </c>
    </row>
    <row r="554" spans="1:4" ht="15.75" x14ac:dyDescent="0.25">
      <c r="A554" s="1" t="s">
        <v>1817</v>
      </c>
      <c r="B554" t="s">
        <v>4847</v>
      </c>
      <c r="C554" s="1" t="s">
        <v>2907</v>
      </c>
      <c r="D554" t="s">
        <v>4391</v>
      </c>
    </row>
    <row r="555" spans="1:4" ht="15.75" x14ac:dyDescent="0.25">
      <c r="A555" s="1" t="s">
        <v>1816</v>
      </c>
      <c r="B555" t="s">
        <v>4848</v>
      </c>
      <c r="C555" s="1" t="s">
        <v>2908</v>
      </c>
      <c r="D555" t="s">
        <v>4389</v>
      </c>
    </row>
    <row r="556" spans="1:4" ht="15.75" x14ac:dyDescent="0.25">
      <c r="A556" s="1" t="s">
        <v>1815</v>
      </c>
      <c r="B556" t="s">
        <v>4484</v>
      </c>
      <c r="C556" s="1" t="s">
        <v>2909</v>
      </c>
      <c r="D556" t="s">
        <v>4391</v>
      </c>
    </row>
    <row r="557" spans="1:4" ht="15.75" x14ac:dyDescent="0.25">
      <c r="A557" s="1" t="s">
        <v>1814</v>
      </c>
      <c r="B557" t="s">
        <v>4849</v>
      </c>
      <c r="C557" s="1" t="s">
        <v>2910</v>
      </c>
      <c r="D557" t="s">
        <v>4391</v>
      </c>
    </row>
    <row r="558" spans="1:4" ht="15.75" x14ac:dyDescent="0.25">
      <c r="A558" s="1" t="s">
        <v>1813</v>
      </c>
      <c r="B558" t="s">
        <v>4850</v>
      </c>
      <c r="C558" s="1" t="s">
        <v>2911</v>
      </c>
      <c r="D558" t="s">
        <v>4389</v>
      </c>
    </row>
    <row r="559" spans="1:4" ht="15.75" x14ac:dyDescent="0.25">
      <c r="A559" s="1" t="s">
        <v>1812</v>
      </c>
      <c r="B559" t="s">
        <v>4479</v>
      </c>
      <c r="C559" s="1" t="s">
        <v>2912</v>
      </c>
      <c r="D559" t="s">
        <v>4391</v>
      </c>
    </row>
    <row r="560" spans="1:4" ht="15.75" x14ac:dyDescent="0.25">
      <c r="A560" s="1" t="s">
        <v>1811</v>
      </c>
      <c r="B560" t="s">
        <v>4797</v>
      </c>
      <c r="C560" s="1" t="s">
        <v>2913</v>
      </c>
      <c r="D560" t="s">
        <v>4389</v>
      </c>
    </row>
    <row r="561" spans="1:4" ht="15.75" x14ac:dyDescent="0.25">
      <c r="A561" s="1" t="s">
        <v>1810</v>
      </c>
      <c r="B561" t="s">
        <v>4851</v>
      </c>
      <c r="C561" s="1" t="s">
        <v>2914</v>
      </c>
      <c r="D561" t="s">
        <v>4391</v>
      </c>
    </row>
    <row r="562" spans="1:4" ht="15.75" x14ac:dyDescent="0.25">
      <c r="A562" s="1" t="s">
        <v>1809</v>
      </c>
      <c r="B562" t="s">
        <v>4852</v>
      </c>
      <c r="C562" s="1" t="s">
        <v>2915</v>
      </c>
      <c r="D562" t="s">
        <v>4389</v>
      </c>
    </row>
    <row r="563" spans="1:4" ht="15.75" x14ac:dyDescent="0.25">
      <c r="A563" s="1" t="s">
        <v>1808</v>
      </c>
      <c r="B563" t="s">
        <v>4853</v>
      </c>
      <c r="C563" s="1" t="s">
        <v>2916</v>
      </c>
      <c r="D563" t="s">
        <v>4391</v>
      </c>
    </row>
    <row r="564" spans="1:4" ht="15.75" x14ac:dyDescent="0.25">
      <c r="A564" s="1" t="s">
        <v>1807</v>
      </c>
      <c r="B564" t="s">
        <v>4854</v>
      </c>
      <c r="C564" s="1" t="s">
        <v>2917</v>
      </c>
      <c r="D564" t="s">
        <v>4391</v>
      </c>
    </row>
    <row r="565" spans="1:4" ht="15.75" x14ac:dyDescent="0.25">
      <c r="A565" s="1" t="s">
        <v>1806</v>
      </c>
      <c r="B565" t="s">
        <v>4855</v>
      </c>
      <c r="C565" s="1" t="s">
        <v>2918</v>
      </c>
      <c r="D565" t="s">
        <v>4389</v>
      </c>
    </row>
    <row r="566" spans="1:4" ht="15.75" x14ac:dyDescent="0.25">
      <c r="A566" s="1" t="s">
        <v>1805</v>
      </c>
      <c r="B566" t="s">
        <v>4832</v>
      </c>
      <c r="C566" s="1" t="s">
        <v>2919</v>
      </c>
      <c r="D566" t="s">
        <v>4804</v>
      </c>
    </row>
    <row r="567" spans="1:4" ht="15.75" x14ac:dyDescent="0.25">
      <c r="A567" s="1" t="s">
        <v>1804</v>
      </c>
      <c r="B567" t="s">
        <v>4856</v>
      </c>
      <c r="C567" s="1" t="s">
        <v>2920</v>
      </c>
      <c r="D567" t="s">
        <v>4391</v>
      </c>
    </row>
    <row r="568" spans="1:4" ht="15.75" x14ac:dyDescent="0.25">
      <c r="A568" s="1" t="s">
        <v>1803</v>
      </c>
      <c r="B568" t="s">
        <v>4857</v>
      </c>
      <c r="C568" s="1" t="s">
        <v>2921</v>
      </c>
      <c r="D568" t="s">
        <v>4389</v>
      </c>
    </row>
    <row r="569" spans="1:4" ht="15.75" x14ac:dyDescent="0.25">
      <c r="A569" s="1" t="s">
        <v>1802</v>
      </c>
      <c r="B569" t="s">
        <v>4858</v>
      </c>
      <c r="C569" s="1" t="s">
        <v>2922</v>
      </c>
      <c r="D569" t="s">
        <v>4389</v>
      </c>
    </row>
    <row r="570" spans="1:4" ht="15.75" x14ac:dyDescent="0.25">
      <c r="A570" s="1" t="s">
        <v>1801</v>
      </c>
      <c r="B570" t="s">
        <v>4859</v>
      </c>
      <c r="C570" s="1" t="s">
        <v>2923</v>
      </c>
      <c r="D570" t="s">
        <v>4389</v>
      </c>
    </row>
    <row r="571" spans="1:4" ht="15.75" x14ac:dyDescent="0.25">
      <c r="A571" s="1" t="s">
        <v>1800</v>
      </c>
      <c r="B571" t="s">
        <v>4860</v>
      </c>
      <c r="C571" s="1" t="s">
        <v>2924</v>
      </c>
      <c r="D571" t="s">
        <v>4391</v>
      </c>
    </row>
    <row r="572" spans="1:4" ht="15.75" x14ac:dyDescent="0.25">
      <c r="A572" s="1" t="s">
        <v>1799</v>
      </c>
      <c r="B572" t="s">
        <v>4861</v>
      </c>
      <c r="C572" s="1" t="s">
        <v>2925</v>
      </c>
      <c r="D572" t="s">
        <v>4391</v>
      </c>
    </row>
    <row r="573" spans="1:4" ht="15.75" x14ac:dyDescent="0.25">
      <c r="A573" s="1" t="s">
        <v>1798</v>
      </c>
      <c r="B573" t="s">
        <v>4575</v>
      </c>
      <c r="C573" s="1" t="s">
        <v>2926</v>
      </c>
      <c r="D573" t="s">
        <v>4391</v>
      </c>
    </row>
    <row r="574" spans="1:4" ht="15.75" x14ac:dyDescent="0.25">
      <c r="A574" s="1" t="s">
        <v>1797</v>
      </c>
      <c r="B574" t="s">
        <v>4862</v>
      </c>
      <c r="C574" s="1" t="s">
        <v>2927</v>
      </c>
      <c r="D574" t="s">
        <v>4804</v>
      </c>
    </row>
    <row r="575" spans="1:4" ht="15.75" x14ac:dyDescent="0.25">
      <c r="A575" s="1" t="s">
        <v>1796</v>
      </c>
      <c r="B575" t="s">
        <v>4863</v>
      </c>
      <c r="C575" s="1" t="s">
        <v>2928</v>
      </c>
      <c r="D575" t="s">
        <v>4391</v>
      </c>
    </row>
    <row r="576" spans="1:4" ht="15.75" x14ac:dyDescent="0.25">
      <c r="A576" s="1" t="s">
        <v>1795</v>
      </c>
      <c r="B576" t="s">
        <v>4864</v>
      </c>
      <c r="C576" s="1" t="s">
        <v>2929</v>
      </c>
      <c r="D576" t="s">
        <v>4391</v>
      </c>
    </row>
    <row r="577" spans="1:4" ht="15.75" x14ac:dyDescent="0.25">
      <c r="A577" s="1" t="s">
        <v>1794</v>
      </c>
      <c r="B577" t="s">
        <v>4865</v>
      </c>
      <c r="C577" s="1" t="s">
        <v>2930</v>
      </c>
      <c r="D577" t="s">
        <v>4389</v>
      </c>
    </row>
    <row r="578" spans="1:4" ht="15.75" x14ac:dyDescent="0.25">
      <c r="A578" s="1" t="s">
        <v>1793</v>
      </c>
      <c r="B578" t="s">
        <v>4504</v>
      </c>
      <c r="C578" s="1" t="s">
        <v>2931</v>
      </c>
      <c r="D578" t="s">
        <v>4804</v>
      </c>
    </row>
    <row r="579" spans="1:4" ht="15.75" x14ac:dyDescent="0.25">
      <c r="A579" s="1" t="s">
        <v>1792</v>
      </c>
      <c r="B579" t="s">
        <v>4866</v>
      </c>
      <c r="C579" s="1" t="s">
        <v>2932</v>
      </c>
      <c r="D579" t="s">
        <v>4391</v>
      </c>
    </row>
    <row r="580" spans="1:4" ht="15.75" x14ac:dyDescent="0.25">
      <c r="A580" s="1" t="s">
        <v>1791</v>
      </c>
      <c r="B580" t="s">
        <v>4867</v>
      </c>
      <c r="C580" s="1" t="s">
        <v>2933</v>
      </c>
      <c r="D580" t="s">
        <v>4389</v>
      </c>
    </row>
    <row r="581" spans="1:4" ht="15.75" x14ac:dyDescent="0.25">
      <c r="A581" s="1" t="s">
        <v>1790</v>
      </c>
      <c r="B581" t="s">
        <v>4868</v>
      </c>
      <c r="C581" s="1" t="s">
        <v>2934</v>
      </c>
      <c r="D581" t="s">
        <v>4389</v>
      </c>
    </row>
    <row r="582" spans="1:4" ht="15.75" x14ac:dyDescent="0.25">
      <c r="A582" s="1" t="s">
        <v>1789</v>
      </c>
      <c r="B582" t="s">
        <v>4869</v>
      </c>
      <c r="C582" s="1" t="s">
        <v>2935</v>
      </c>
      <c r="D582" t="s">
        <v>4391</v>
      </c>
    </row>
    <row r="583" spans="1:4" ht="15.75" x14ac:dyDescent="0.25">
      <c r="A583" s="1" t="s">
        <v>1788</v>
      </c>
      <c r="B583" t="s">
        <v>4393</v>
      </c>
      <c r="C583" s="1" t="s">
        <v>2936</v>
      </c>
      <c r="D583" t="s">
        <v>4391</v>
      </c>
    </row>
    <row r="584" spans="1:4" ht="15.75" x14ac:dyDescent="0.25">
      <c r="A584" s="1" t="s">
        <v>1787</v>
      </c>
      <c r="B584" t="s">
        <v>4870</v>
      </c>
      <c r="C584" s="1" t="s">
        <v>2937</v>
      </c>
      <c r="D584" t="s">
        <v>4389</v>
      </c>
    </row>
    <row r="585" spans="1:4" ht="15.75" x14ac:dyDescent="0.25">
      <c r="A585" s="1" t="s">
        <v>1786</v>
      </c>
      <c r="B585" t="s">
        <v>4748</v>
      </c>
      <c r="C585" s="1" t="s">
        <v>2938</v>
      </c>
      <c r="D585" t="s">
        <v>4391</v>
      </c>
    </row>
    <row r="586" spans="1:4" ht="15.75" x14ac:dyDescent="0.25">
      <c r="A586" s="1" t="s">
        <v>1785</v>
      </c>
      <c r="B586" t="s">
        <v>4871</v>
      </c>
      <c r="C586" s="1" t="s">
        <v>2939</v>
      </c>
      <c r="D586" t="s">
        <v>4389</v>
      </c>
    </row>
    <row r="587" spans="1:4" ht="15.75" x14ac:dyDescent="0.25">
      <c r="A587" s="1" t="s">
        <v>1784</v>
      </c>
      <c r="B587" t="s">
        <v>4710</v>
      </c>
      <c r="C587" s="1" t="s">
        <v>2940</v>
      </c>
      <c r="D587" t="s">
        <v>4389</v>
      </c>
    </row>
    <row r="588" spans="1:4" ht="15.75" x14ac:dyDescent="0.25">
      <c r="A588" s="1" t="s">
        <v>1783</v>
      </c>
      <c r="B588" t="s">
        <v>4872</v>
      </c>
      <c r="C588" s="1" t="s">
        <v>2941</v>
      </c>
      <c r="D588" t="s">
        <v>4389</v>
      </c>
    </row>
    <row r="589" spans="1:4" ht="15.75" x14ac:dyDescent="0.25">
      <c r="A589" s="1" t="s">
        <v>1782</v>
      </c>
      <c r="B589" t="s">
        <v>4873</v>
      </c>
      <c r="C589" s="1" t="s">
        <v>2942</v>
      </c>
      <c r="D589" t="s">
        <v>4389</v>
      </c>
    </row>
    <row r="590" spans="1:4" ht="15.75" x14ac:dyDescent="0.25">
      <c r="A590" s="1" t="s">
        <v>1781</v>
      </c>
      <c r="B590" t="s">
        <v>4874</v>
      </c>
      <c r="C590" s="1" t="s">
        <v>2462</v>
      </c>
      <c r="D590" t="s">
        <v>4804</v>
      </c>
    </row>
    <row r="591" spans="1:4" ht="15.75" x14ac:dyDescent="0.25">
      <c r="A591" s="1" t="s">
        <v>1780</v>
      </c>
      <c r="B591" t="s">
        <v>4875</v>
      </c>
      <c r="C591" s="1" t="s">
        <v>2943</v>
      </c>
      <c r="D591" t="s">
        <v>4389</v>
      </c>
    </row>
    <row r="592" spans="1:4" ht="15.75" x14ac:dyDescent="0.25">
      <c r="A592" s="1" t="s">
        <v>1779</v>
      </c>
      <c r="B592" t="s">
        <v>4624</v>
      </c>
      <c r="C592" s="1" t="s">
        <v>2944</v>
      </c>
      <c r="D592" t="s">
        <v>4391</v>
      </c>
    </row>
    <row r="593" spans="1:4" ht="15.75" x14ac:dyDescent="0.25">
      <c r="A593" s="1" t="s">
        <v>1778</v>
      </c>
      <c r="B593" t="s">
        <v>4876</v>
      </c>
      <c r="C593" s="1" t="s">
        <v>2451</v>
      </c>
      <c r="D593" t="s">
        <v>4389</v>
      </c>
    </row>
    <row r="594" spans="1:4" ht="15.75" x14ac:dyDescent="0.25">
      <c r="A594" s="1" t="s">
        <v>1777</v>
      </c>
      <c r="B594" t="s">
        <v>4877</v>
      </c>
      <c r="C594" s="1" t="s">
        <v>2945</v>
      </c>
      <c r="D594" t="s">
        <v>4389</v>
      </c>
    </row>
    <row r="595" spans="1:4" ht="15.75" x14ac:dyDescent="0.25">
      <c r="A595" s="1" t="s">
        <v>1776</v>
      </c>
      <c r="B595" t="s">
        <v>4878</v>
      </c>
      <c r="C595" s="1" t="s">
        <v>2946</v>
      </c>
      <c r="D595" t="s">
        <v>4804</v>
      </c>
    </row>
    <row r="596" spans="1:4" ht="15.75" x14ac:dyDescent="0.25">
      <c r="A596" s="1" t="s">
        <v>1775</v>
      </c>
      <c r="B596" t="s">
        <v>4879</v>
      </c>
      <c r="C596" s="1" t="s">
        <v>2947</v>
      </c>
      <c r="D596" t="s">
        <v>4389</v>
      </c>
    </row>
    <row r="597" spans="1:4" ht="15.75" x14ac:dyDescent="0.25">
      <c r="A597" s="1" t="s">
        <v>1774</v>
      </c>
      <c r="B597" t="s">
        <v>4880</v>
      </c>
      <c r="C597" s="1" t="s">
        <v>2948</v>
      </c>
      <c r="D597" t="s">
        <v>4391</v>
      </c>
    </row>
    <row r="598" spans="1:4" ht="15.75" x14ac:dyDescent="0.25">
      <c r="A598" s="1" t="s">
        <v>1773</v>
      </c>
      <c r="B598" t="s">
        <v>4881</v>
      </c>
      <c r="C598" s="1" t="s">
        <v>2949</v>
      </c>
      <c r="D598" t="s">
        <v>4391</v>
      </c>
    </row>
    <row r="599" spans="1:4" ht="15.75" x14ac:dyDescent="0.25">
      <c r="A599" s="1" t="s">
        <v>1772</v>
      </c>
      <c r="B599" t="s">
        <v>4882</v>
      </c>
      <c r="C599" s="1" t="s">
        <v>2950</v>
      </c>
      <c r="D599" t="s">
        <v>4389</v>
      </c>
    </row>
    <row r="600" spans="1:4" ht="15.75" x14ac:dyDescent="0.25">
      <c r="A600" s="1" t="s">
        <v>1771</v>
      </c>
      <c r="B600" t="s">
        <v>4883</v>
      </c>
      <c r="C600" s="1" t="s">
        <v>2951</v>
      </c>
      <c r="D600" t="s">
        <v>4389</v>
      </c>
    </row>
    <row r="601" spans="1:4" ht="15.75" x14ac:dyDescent="0.25">
      <c r="A601" s="1" t="s">
        <v>1770</v>
      </c>
      <c r="B601" t="s">
        <v>4884</v>
      </c>
      <c r="C601" s="1" t="s">
        <v>2952</v>
      </c>
      <c r="D601" t="s">
        <v>4391</v>
      </c>
    </row>
    <row r="602" spans="1:4" ht="15.75" x14ac:dyDescent="0.25">
      <c r="A602" s="1" t="s">
        <v>1769</v>
      </c>
      <c r="B602" t="s">
        <v>4885</v>
      </c>
      <c r="C602" s="1" t="s">
        <v>2953</v>
      </c>
      <c r="D602" t="s">
        <v>4389</v>
      </c>
    </row>
    <row r="603" spans="1:4" ht="15.75" x14ac:dyDescent="0.25">
      <c r="A603" s="1" t="s">
        <v>1768</v>
      </c>
      <c r="B603" t="s">
        <v>4569</v>
      </c>
      <c r="C603" s="1" t="s">
        <v>2954</v>
      </c>
      <c r="D603" t="s">
        <v>4804</v>
      </c>
    </row>
    <row r="604" spans="1:4" ht="15.75" x14ac:dyDescent="0.25">
      <c r="A604" s="1" t="s">
        <v>1767</v>
      </c>
      <c r="B604" t="s">
        <v>4886</v>
      </c>
      <c r="C604" s="1" t="s">
        <v>2955</v>
      </c>
      <c r="D604" t="s">
        <v>4804</v>
      </c>
    </row>
    <row r="605" spans="1:4" ht="15.75" x14ac:dyDescent="0.25">
      <c r="A605" s="1" t="s">
        <v>1766</v>
      </c>
      <c r="B605" t="s">
        <v>4869</v>
      </c>
      <c r="C605" s="1" t="s">
        <v>2956</v>
      </c>
      <c r="D605" t="s">
        <v>4391</v>
      </c>
    </row>
    <row r="606" spans="1:4" ht="15.75" x14ac:dyDescent="0.25">
      <c r="A606" s="1" t="s">
        <v>1765</v>
      </c>
      <c r="B606" t="s">
        <v>4887</v>
      </c>
      <c r="C606" s="1" t="s">
        <v>2499</v>
      </c>
      <c r="D606" t="s">
        <v>4391</v>
      </c>
    </row>
    <row r="607" spans="1:4" ht="15.75" x14ac:dyDescent="0.25">
      <c r="A607" s="1" t="s">
        <v>1764</v>
      </c>
      <c r="B607" t="s">
        <v>4888</v>
      </c>
      <c r="C607" s="1" t="s">
        <v>2957</v>
      </c>
      <c r="D607" t="s">
        <v>4391</v>
      </c>
    </row>
    <row r="608" spans="1:4" ht="15.75" x14ac:dyDescent="0.25">
      <c r="A608" s="1" t="s">
        <v>1763</v>
      </c>
      <c r="B608" t="s">
        <v>4889</v>
      </c>
      <c r="C608" s="1" t="s">
        <v>2958</v>
      </c>
      <c r="D608" t="s">
        <v>4391</v>
      </c>
    </row>
    <row r="609" spans="1:4" ht="15.75" x14ac:dyDescent="0.25">
      <c r="A609" s="1" t="s">
        <v>1762</v>
      </c>
      <c r="B609" t="s">
        <v>4890</v>
      </c>
      <c r="C609" s="1" t="s">
        <v>2959</v>
      </c>
      <c r="D609" t="s">
        <v>4391</v>
      </c>
    </row>
    <row r="610" spans="1:4" ht="15.75" x14ac:dyDescent="0.25">
      <c r="A610" s="1" t="s">
        <v>1761</v>
      </c>
      <c r="B610" t="s">
        <v>4891</v>
      </c>
      <c r="C610" s="1" t="s">
        <v>2960</v>
      </c>
      <c r="D610" t="s">
        <v>4391</v>
      </c>
    </row>
    <row r="611" spans="1:4" ht="15.75" x14ac:dyDescent="0.25">
      <c r="A611" s="1" t="s">
        <v>1760</v>
      </c>
      <c r="B611" t="s">
        <v>4892</v>
      </c>
      <c r="C611" s="1" t="s">
        <v>2961</v>
      </c>
      <c r="D611" t="s">
        <v>4804</v>
      </c>
    </row>
    <row r="612" spans="1:4" ht="15.75" x14ac:dyDescent="0.25">
      <c r="A612" s="1" t="s">
        <v>1759</v>
      </c>
      <c r="B612" t="s">
        <v>4893</v>
      </c>
      <c r="C612" s="1" t="s">
        <v>2962</v>
      </c>
      <c r="D612" t="s">
        <v>4391</v>
      </c>
    </row>
    <row r="613" spans="1:4" ht="15.75" x14ac:dyDescent="0.25">
      <c r="A613" s="1" t="s">
        <v>1758</v>
      </c>
      <c r="B613" t="s">
        <v>4625</v>
      </c>
      <c r="C613" s="1" t="s">
        <v>2963</v>
      </c>
      <c r="D613" t="s">
        <v>4389</v>
      </c>
    </row>
    <row r="614" spans="1:4" ht="15.75" x14ac:dyDescent="0.25">
      <c r="A614" s="1" t="s">
        <v>1757</v>
      </c>
      <c r="B614" t="s">
        <v>4894</v>
      </c>
      <c r="C614" s="1" t="s">
        <v>2964</v>
      </c>
      <c r="D614" t="s">
        <v>4389</v>
      </c>
    </row>
    <row r="615" spans="1:4" ht="15.75" x14ac:dyDescent="0.25">
      <c r="A615" s="1" t="s">
        <v>1756</v>
      </c>
      <c r="B615" t="s">
        <v>4895</v>
      </c>
      <c r="C615" s="1" t="s">
        <v>2965</v>
      </c>
      <c r="D615" t="s">
        <v>4391</v>
      </c>
    </row>
    <row r="616" spans="1:4" ht="15.75" x14ac:dyDescent="0.25">
      <c r="A616" s="1" t="s">
        <v>1755</v>
      </c>
      <c r="B616" t="s">
        <v>4896</v>
      </c>
      <c r="C616" s="1" t="s">
        <v>2966</v>
      </c>
      <c r="D616" t="s">
        <v>4389</v>
      </c>
    </row>
    <row r="617" spans="1:4" ht="15.75" x14ac:dyDescent="0.25">
      <c r="A617" s="1" t="s">
        <v>1754</v>
      </c>
      <c r="B617" t="s">
        <v>4897</v>
      </c>
      <c r="C617" s="1" t="s">
        <v>2454</v>
      </c>
      <c r="D617" t="s">
        <v>4389</v>
      </c>
    </row>
    <row r="618" spans="1:4" ht="15.75" x14ac:dyDescent="0.25">
      <c r="A618" s="1" t="s">
        <v>1753</v>
      </c>
      <c r="B618" t="s">
        <v>4565</v>
      </c>
      <c r="C618" s="1" t="s">
        <v>2659</v>
      </c>
      <c r="D618" t="s">
        <v>4804</v>
      </c>
    </row>
    <row r="619" spans="1:4" ht="15.75" x14ac:dyDescent="0.25">
      <c r="A619" s="1" t="s">
        <v>1752</v>
      </c>
      <c r="B619" t="s">
        <v>4562</v>
      </c>
      <c r="C619" s="1" t="s">
        <v>2967</v>
      </c>
      <c r="D619" t="s">
        <v>4389</v>
      </c>
    </row>
    <row r="620" spans="1:4" ht="15.75" x14ac:dyDescent="0.25">
      <c r="A620" s="1" t="s">
        <v>1751</v>
      </c>
      <c r="B620" t="s">
        <v>4606</v>
      </c>
      <c r="C620" s="1" t="s">
        <v>2968</v>
      </c>
      <c r="D620" t="s">
        <v>4389</v>
      </c>
    </row>
    <row r="621" spans="1:4" ht="15.75" x14ac:dyDescent="0.25">
      <c r="A621" s="1" t="s">
        <v>1750</v>
      </c>
      <c r="B621" t="s">
        <v>4898</v>
      </c>
      <c r="C621" s="1" t="s">
        <v>2969</v>
      </c>
      <c r="D621" t="s">
        <v>4389</v>
      </c>
    </row>
    <row r="622" spans="1:4" ht="15.75" x14ac:dyDescent="0.25">
      <c r="A622" s="1" t="s">
        <v>1749</v>
      </c>
      <c r="B622" t="s">
        <v>4899</v>
      </c>
      <c r="C622" s="1" t="s">
        <v>2970</v>
      </c>
      <c r="D622" t="s">
        <v>4804</v>
      </c>
    </row>
    <row r="623" spans="1:4" ht="15.75" x14ac:dyDescent="0.25">
      <c r="A623" s="1" t="s">
        <v>1748</v>
      </c>
      <c r="B623" t="s">
        <v>4900</v>
      </c>
      <c r="C623" s="1" t="s">
        <v>2971</v>
      </c>
      <c r="D623" t="s">
        <v>4391</v>
      </c>
    </row>
    <row r="624" spans="1:4" ht="15.75" x14ac:dyDescent="0.25">
      <c r="A624" s="1" t="s">
        <v>1747</v>
      </c>
      <c r="B624" t="s">
        <v>4901</v>
      </c>
      <c r="C624" s="1" t="s">
        <v>2972</v>
      </c>
      <c r="D624" t="s">
        <v>4389</v>
      </c>
    </row>
    <row r="625" spans="1:4" ht="15.75" x14ac:dyDescent="0.25">
      <c r="A625" s="1" t="s">
        <v>1746</v>
      </c>
      <c r="B625" t="s">
        <v>4902</v>
      </c>
      <c r="C625" s="1" t="s">
        <v>2973</v>
      </c>
      <c r="D625" t="s">
        <v>4391</v>
      </c>
    </row>
    <row r="626" spans="1:4" ht="15.75" x14ac:dyDescent="0.25">
      <c r="A626" s="1" t="s">
        <v>1745</v>
      </c>
      <c r="B626" t="s">
        <v>4903</v>
      </c>
      <c r="C626" s="1" t="s">
        <v>2974</v>
      </c>
      <c r="D626" t="s">
        <v>4391</v>
      </c>
    </row>
    <row r="627" spans="1:4" ht="15.75" x14ac:dyDescent="0.25">
      <c r="A627" s="1" t="s">
        <v>1744</v>
      </c>
      <c r="B627" t="s">
        <v>4904</v>
      </c>
      <c r="C627" s="1" t="s">
        <v>2975</v>
      </c>
      <c r="D627" t="s">
        <v>4391</v>
      </c>
    </row>
    <row r="628" spans="1:4" ht="15.75" x14ac:dyDescent="0.25">
      <c r="A628" s="1" t="s">
        <v>1743</v>
      </c>
      <c r="B628" t="s">
        <v>4905</v>
      </c>
      <c r="C628" s="1" t="s">
        <v>2976</v>
      </c>
      <c r="D628" t="s">
        <v>4391</v>
      </c>
    </row>
    <row r="629" spans="1:4" ht="15.75" x14ac:dyDescent="0.25">
      <c r="A629" s="1" t="s">
        <v>1742</v>
      </c>
      <c r="B629" t="s">
        <v>4906</v>
      </c>
      <c r="C629" s="1" t="s">
        <v>2977</v>
      </c>
      <c r="D629" t="s">
        <v>4804</v>
      </c>
    </row>
    <row r="630" spans="1:4" ht="15.75" x14ac:dyDescent="0.25">
      <c r="A630" s="1" t="s">
        <v>1741</v>
      </c>
      <c r="B630" t="s">
        <v>4907</v>
      </c>
      <c r="C630" s="1" t="s">
        <v>2978</v>
      </c>
      <c r="D630" t="s">
        <v>4391</v>
      </c>
    </row>
    <row r="631" spans="1:4" ht="15.75" x14ac:dyDescent="0.25">
      <c r="A631" s="1" t="s">
        <v>1740</v>
      </c>
      <c r="B631" t="s">
        <v>4908</v>
      </c>
      <c r="C631" s="1" t="s">
        <v>2649</v>
      </c>
      <c r="D631" t="s">
        <v>4389</v>
      </c>
    </row>
    <row r="632" spans="1:4" ht="15.75" x14ac:dyDescent="0.25">
      <c r="A632" s="1" t="s">
        <v>1739</v>
      </c>
      <c r="B632" t="s">
        <v>4909</v>
      </c>
      <c r="C632" s="1" t="s">
        <v>2979</v>
      </c>
      <c r="D632" t="s">
        <v>4804</v>
      </c>
    </row>
    <row r="633" spans="1:4" ht="15.75" x14ac:dyDescent="0.25">
      <c r="A633" s="1" t="s">
        <v>1738</v>
      </c>
      <c r="B633" t="s">
        <v>4592</v>
      </c>
      <c r="C633" s="1" t="s">
        <v>2980</v>
      </c>
      <c r="D633" t="s">
        <v>4391</v>
      </c>
    </row>
    <row r="634" spans="1:4" ht="15.75" x14ac:dyDescent="0.25">
      <c r="A634" s="1" t="s">
        <v>1737</v>
      </c>
      <c r="B634" t="s">
        <v>4748</v>
      </c>
      <c r="C634" s="1" t="s">
        <v>2981</v>
      </c>
      <c r="D634" t="s">
        <v>4391</v>
      </c>
    </row>
    <row r="635" spans="1:4" ht="15.75" x14ac:dyDescent="0.25">
      <c r="A635" s="1" t="s">
        <v>1736</v>
      </c>
      <c r="B635" t="s">
        <v>4910</v>
      </c>
      <c r="C635" s="1" t="s">
        <v>2982</v>
      </c>
      <c r="D635" t="s">
        <v>4804</v>
      </c>
    </row>
    <row r="636" spans="1:4" ht="15.75" x14ac:dyDescent="0.25">
      <c r="A636" s="1" t="s">
        <v>1735</v>
      </c>
      <c r="B636" t="s">
        <v>4911</v>
      </c>
      <c r="C636" s="1" t="s">
        <v>2704</v>
      </c>
      <c r="D636" t="s">
        <v>4391</v>
      </c>
    </row>
    <row r="637" spans="1:4" ht="15.75" x14ac:dyDescent="0.25">
      <c r="A637" s="1" t="s">
        <v>1734</v>
      </c>
      <c r="B637" t="s">
        <v>4912</v>
      </c>
      <c r="C637" s="1" t="s">
        <v>2983</v>
      </c>
      <c r="D637" t="s">
        <v>4804</v>
      </c>
    </row>
    <row r="638" spans="1:4" ht="15.75" x14ac:dyDescent="0.25">
      <c r="A638" s="1" t="s">
        <v>1733</v>
      </c>
      <c r="B638" t="s">
        <v>4614</v>
      </c>
      <c r="C638" s="1" t="s">
        <v>2984</v>
      </c>
      <c r="D638" t="s">
        <v>4389</v>
      </c>
    </row>
    <row r="639" spans="1:4" ht="15.75" x14ac:dyDescent="0.25">
      <c r="A639" s="1" t="s">
        <v>1732</v>
      </c>
      <c r="B639" t="s">
        <v>4505</v>
      </c>
      <c r="C639" s="1" t="s">
        <v>2985</v>
      </c>
      <c r="D639" t="s">
        <v>4391</v>
      </c>
    </row>
    <row r="640" spans="1:4" ht="15.75" x14ac:dyDescent="0.25">
      <c r="A640" s="1" t="s">
        <v>1731</v>
      </c>
      <c r="B640" t="s">
        <v>4913</v>
      </c>
      <c r="C640" s="1" t="s">
        <v>2986</v>
      </c>
      <c r="D640" t="s">
        <v>4389</v>
      </c>
    </row>
    <row r="641" spans="1:4" ht="15.75" x14ac:dyDescent="0.25">
      <c r="A641" s="1" t="s">
        <v>1730</v>
      </c>
      <c r="B641" t="s">
        <v>4914</v>
      </c>
      <c r="C641" s="1" t="s">
        <v>2388</v>
      </c>
      <c r="D641" t="s">
        <v>4804</v>
      </c>
    </row>
    <row r="642" spans="1:4" ht="15.75" x14ac:dyDescent="0.25">
      <c r="A642" s="1" t="s">
        <v>1729</v>
      </c>
      <c r="B642" t="s">
        <v>4915</v>
      </c>
      <c r="C642" s="1" t="s">
        <v>2987</v>
      </c>
      <c r="D642" t="s">
        <v>4391</v>
      </c>
    </row>
    <row r="643" spans="1:4" ht="15.75" x14ac:dyDescent="0.25">
      <c r="A643" s="1" t="s">
        <v>1728</v>
      </c>
      <c r="B643" t="s">
        <v>4916</v>
      </c>
      <c r="C643" s="1" t="s">
        <v>2448</v>
      </c>
      <c r="D643" t="s">
        <v>4389</v>
      </c>
    </row>
    <row r="644" spans="1:4" ht="15.75" x14ac:dyDescent="0.25">
      <c r="A644" s="1" t="s">
        <v>1727</v>
      </c>
      <c r="B644" t="s">
        <v>4397</v>
      </c>
      <c r="C644" s="1" t="s">
        <v>2988</v>
      </c>
      <c r="D644" t="s">
        <v>4391</v>
      </c>
    </row>
    <row r="645" spans="1:4" ht="15.75" x14ac:dyDescent="0.25">
      <c r="A645" s="1" t="s">
        <v>1726</v>
      </c>
      <c r="B645" t="s">
        <v>4917</v>
      </c>
      <c r="C645" s="1" t="s">
        <v>2989</v>
      </c>
      <c r="D645" t="s">
        <v>4391</v>
      </c>
    </row>
    <row r="646" spans="1:4" ht="15.75" x14ac:dyDescent="0.25">
      <c r="A646" s="1" t="s">
        <v>1725</v>
      </c>
      <c r="B646" t="s">
        <v>4736</v>
      </c>
      <c r="C646" s="1" t="s">
        <v>2990</v>
      </c>
      <c r="D646" t="s">
        <v>4389</v>
      </c>
    </row>
    <row r="647" spans="1:4" ht="15.75" x14ac:dyDescent="0.25">
      <c r="A647" s="1" t="s">
        <v>1724</v>
      </c>
      <c r="B647" t="s">
        <v>4918</v>
      </c>
      <c r="C647" s="1" t="s">
        <v>2991</v>
      </c>
      <c r="D647" t="s">
        <v>4389</v>
      </c>
    </row>
    <row r="648" spans="1:4" ht="15.75" x14ac:dyDescent="0.25">
      <c r="A648" s="1" t="s">
        <v>1723</v>
      </c>
      <c r="B648" t="s">
        <v>4919</v>
      </c>
      <c r="C648" s="1" t="s">
        <v>2992</v>
      </c>
      <c r="D648" t="s">
        <v>4389</v>
      </c>
    </row>
    <row r="649" spans="1:4" ht="15.75" x14ac:dyDescent="0.25">
      <c r="A649" s="1" t="s">
        <v>1722</v>
      </c>
      <c r="B649" t="s">
        <v>4920</v>
      </c>
      <c r="C649" s="1" t="s">
        <v>2993</v>
      </c>
      <c r="D649" t="s">
        <v>4391</v>
      </c>
    </row>
    <row r="650" spans="1:4" ht="15.75" x14ac:dyDescent="0.25">
      <c r="A650" s="1" t="s">
        <v>1721</v>
      </c>
      <c r="B650" t="s">
        <v>4737</v>
      </c>
      <c r="C650" s="1" t="s">
        <v>2994</v>
      </c>
      <c r="D650" t="s">
        <v>4391</v>
      </c>
    </row>
    <row r="651" spans="1:4" ht="15.75" x14ac:dyDescent="0.25">
      <c r="A651" s="1" t="s">
        <v>1720</v>
      </c>
      <c r="B651" t="s">
        <v>4921</v>
      </c>
      <c r="C651" s="1" t="s">
        <v>2995</v>
      </c>
      <c r="D651" t="s">
        <v>4389</v>
      </c>
    </row>
    <row r="652" spans="1:4" ht="15.75" x14ac:dyDescent="0.25">
      <c r="A652" s="1" t="s">
        <v>1719</v>
      </c>
      <c r="B652" t="s">
        <v>4402</v>
      </c>
      <c r="C652" s="1" t="s">
        <v>2996</v>
      </c>
      <c r="D652" t="s">
        <v>4391</v>
      </c>
    </row>
    <row r="653" spans="1:4" ht="15.75" x14ac:dyDescent="0.25">
      <c r="A653" s="1" t="s">
        <v>1718</v>
      </c>
      <c r="B653" t="s">
        <v>4922</v>
      </c>
      <c r="C653" s="1" t="s">
        <v>2997</v>
      </c>
      <c r="D653" t="s">
        <v>4389</v>
      </c>
    </row>
    <row r="654" spans="1:4" ht="15.75" x14ac:dyDescent="0.25">
      <c r="A654" s="1" t="s">
        <v>1717</v>
      </c>
      <c r="B654" t="s">
        <v>4923</v>
      </c>
      <c r="C654" s="1" t="s">
        <v>2998</v>
      </c>
      <c r="D654" t="s">
        <v>4391</v>
      </c>
    </row>
    <row r="655" spans="1:4" ht="15.75" x14ac:dyDescent="0.25">
      <c r="A655" s="1" t="s">
        <v>1716</v>
      </c>
      <c r="B655" t="s">
        <v>4480</v>
      </c>
      <c r="C655" s="1" t="s">
        <v>2999</v>
      </c>
      <c r="D655" t="s">
        <v>4391</v>
      </c>
    </row>
    <row r="656" spans="1:4" ht="15.75" x14ac:dyDescent="0.25">
      <c r="A656" s="1" t="s">
        <v>1715</v>
      </c>
      <c r="B656" t="s">
        <v>4924</v>
      </c>
      <c r="C656" s="1" t="s">
        <v>3000</v>
      </c>
      <c r="D656" t="s">
        <v>4391</v>
      </c>
    </row>
    <row r="657" spans="1:4" ht="15.75" x14ac:dyDescent="0.25">
      <c r="A657" s="1" t="s">
        <v>1714</v>
      </c>
      <c r="B657" t="s">
        <v>4925</v>
      </c>
      <c r="C657" s="1" t="s">
        <v>3001</v>
      </c>
      <c r="D657" t="s">
        <v>4391</v>
      </c>
    </row>
    <row r="658" spans="1:4" ht="15.75" x14ac:dyDescent="0.25">
      <c r="A658" s="1" t="s">
        <v>1713</v>
      </c>
      <c r="B658" t="s">
        <v>4926</v>
      </c>
      <c r="C658" s="1" t="s">
        <v>3002</v>
      </c>
      <c r="D658" t="s">
        <v>4389</v>
      </c>
    </row>
    <row r="659" spans="1:4" ht="15.75" x14ac:dyDescent="0.25">
      <c r="A659" s="1" t="s">
        <v>1712</v>
      </c>
      <c r="B659" t="s">
        <v>4927</v>
      </c>
      <c r="C659" s="1" t="s">
        <v>3003</v>
      </c>
      <c r="D659" t="s">
        <v>4389</v>
      </c>
    </row>
    <row r="660" spans="1:4" ht="15.75" x14ac:dyDescent="0.25">
      <c r="A660" s="1" t="s">
        <v>1711</v>
      </c>
      <c r="B660" t="s">
        <v>4928</v>
      </c>
      <c r="C660" s="1" t="s">
        <v>3004</v>
      </c>
      <c r="D660" t="s">
        <v>4389</v>
      </c>
    </row>
    <row r="661" spans="1:4" ht="15.75" x14ac:dyDescent="0.25">
      <c r="A661" s="1" t="s">
        <v>1710</v>
      </c>
      <c r="B661" t="s">
        <v>4929</v>
      </c>
      <c r="C661" s="1" t="s">
        <v>3005</v>
      </c>
      <c r="D661" t="s">
        <v>4389</v>
      </c>
    </row>
    <row r="662" spans="1:4" ht="15.75" x14ac:dyDescent="0.25">
      <c r="A662" s="1" t="s">
        <v>1709</v>
      </c>
      <c r="B662" t="s">
        <v>4930</v>
      </c>
      <c r="C662" s="1" t="s">
        <v>3006</v>
      </c>
      <c r="D662" t="s">
        <v>4391</v>
      </c>
    </row>
    <row r="663" spans="1:4" ht="15.75" x14ac:dyDescent="0.25">
      <c r="A663" s="1" t="s">
        <v>1708</v>
      </c>
      <c r="B663" t="s">
        <v>4931</v>
      </c>
      <c r="C663" s="1" t="s">
        <v>3007</v>
      </c>
      <c r="D663" t="s">
        <v>4391</v>
      </c>
    </row>
    <row r="664" spans="1:4" ht="15.75" x14ac:dyDescent="0.25">
      <c r="A664" s="1" t="s">
        <v>1707</v>
      </c>
      <c r="B664" t="s">
        <v>4932</v>
      </c>
      <c r="C664" s="1" t="s">
        <v>3008</v>
      </c>
      <c r="D664" t="s">
        <v>4391</v>
      </c>
    </row>
    <row r="665" spans="1:4" ht="15.75" x14ac:dyDescent="0.25">
      <c r="A665" s="1" t="s">
        <v>1706</v>
      </c>
      <c r="B665" t="s">
        <v>4933</v>
      </c>
      <c r="C665" s="1" t="s">
        <v>3009</v>
      </c>
      <c r="D665" t="s">
        <v>4389</v>
      </c>
    </row>
    <row r="666" spans="1:4" ht="15.75" x14ac:dyDescent="0.25">
      <c r="A666" s="1" t="s">
        <v>1705</v>
      </c>
      <c r="B666" t="s">
        <v>4934</v>
      </c>
      <c r="C666" s="1" t="s">
        <v>3010</v>
      </c>
      <c r="D666" t="s">
        <v>4389</v>
      </c>
    </row>
    <row r="667" spans="1:4" ht="15.75" x14ac:dyDescent="0.25">
      <c r="A667" s="1" t="s">
        <v>1704</v>
      </c>
      <c r="B667" t="s">
        <v>4935</v>
      </c>
      <c r="C667" s="1" t="s">
        <v>3011</v>
      </c>
      <c r="D667" t="s">
        <v>4391</v>
      </c>
    </row>
    <row r="668" spans="1:4" ht="15.75" x14ac:dyDescent="0.25">
      <c r="A668" s="1" t="s">
        <v>1703</v>
      </c>
      <c r="B668" t="s">
        <v>4852</v>
      </c>
      <c r="C668" s="1" t="s">
        <v>3012</v>
      </c>
      <c r="D668" t="s">
        <v>4804</v>
      </c>
    </row>
    <row r="669" spans="1:4" ht="15.75" x14ac:dyDescent="0.25">
      <c r="A669" s="1" t="s">
        <v>1702</v>
      </c>
      <c r="B669" t="s">
        <v>4936</v>
      </c>
      <c r="C669" s="1" t="s">
        <v>3013</v>
      </c>
      <c r="D669" t="s">
        <v>4804</v>
      </c>
    </row>
    <row r="670" spans="1:4" ht="15.75" x14ac:dyDescent="0.25">
      <c r="A670" s="1" t="s">
        <v>1701</v>
      </c>
      <c r="B670" t="s">
        <v>4561</v>
      </c>
      <c r="C670" s="1" t="s">
        <v>3014</v>
      </c>
      <c r="D670" t="s">
        <v>4391</v>
      </c>
    </row>
    <row r="671" spans="1:4" ht="15.75" x14ac:dyDescent="0.25">
      <c r="A671" s="1" t="s">
        <v>1700</v>
      </c>
      <c r="B671" t="s">
        <v>4466</v>
      </c>
      <c r="C671" s="1" t="s">
        <v>2736</v>
      </c>
      <c r="D671" t="s">
        <v>4804</v>
      </c>
    </row>
    <row r="672" spans="1:4" ht="15.75" x14ac:dyDescent="0.25">
      <c r="A672" s="1" t="s">
        <v>1699</v>
      </c>
      <c r="B672" t="s">
        <v>4937</v>
      </c>
      <c r="C672" s="1" t="s">
        <v>3015</v>
      </c>
      <c r="D672" t="s">
        <v>4391</v>
      </c>
    </row>
    <row r="673" spans="1:4" ht="15.75" x14ac:dyDescent="0.25">
      <c r="A673" s="1" t="s">
        <v>1698</v>
      </c>
      <c r="B673" t="s">
        <v>4938</v>
      </c>
      <c r="C673" s="1" t="s">
        <v>3016</v>
      </c>
      <c r="D673" t="s">
        <v>4389</v>
      </c>
    </row>
    <row r="674" spans="1:4" ht="15.75" x14ac:dyDescent="0.25">
      <c r="A674" s="1" t="s">
        <v>1697</v>
      </c>
      <c r="B674" t="s">
        <v>4939</v>
      </c>
      <c r="C674" s="1" t="s">
        <v>3017</v>
      </c>
      <c r="D674" t="s">
        <v>4389</v>
      </c>
    </row>
    <row r="675" spans="1:4" ht="15.75" x14ac:dyDescent="0.25">
      <c r="A675" s="1" t="s">
        <v>1696</v>
      </c>
      <c r="B675" t="s">
        <v>4940</v>
      </c>
      <c r="C675" s="1" t="s">
        <v>3018</v>
      </c>
      <c r="D675" t="s">
        <v>4389</v>
      </c>
    </row>
    <row r="676" spans="1:4" ht="15.75" x14ac:dyDescent="0.25">
      <c r="A676" s="1" t="s">
        <v>1695</v>
      </c>
      <c r="B676" t="s">
        <v>4941</v>
      </c>
      <c r="C676" s="1" t="s">
        <v>3019</v>
      </c>
      <c r="D676" t="s">
        <v>4389</v>
      </c>
    </row>
    <row r="677" spans="1:4" ht="15.75" x14ac:dyDescent="0.25">
      <c r="A677" s="1" t="s">
        <v>1694</v>
      </c>
      <c r="B677" t="s">
        <v>4942</v>
      </c>
      <c r="C677" s="1" t="s">
        <v>3020</v>
      </c>
      <c r="D677" t="s">
        <v>4389</v>
      </c>
    </row>
    <row r="678" spans="1:4" ht="15.75" x14ac:dyDescent="0.25">
      <c r="A678" s="1" t="s">
        <v>1693</v>
      </c>
      <c r="B678" t="s">
        <v>4943</v>
      </c>
      <c r="C678" s="1" t="s">
        <v>3021</v>
      </c>
      <c r="D678" t="s">
        <v>4804</v>
      </c>
    </row>
    <row r="679" spans="1:4" ht="15.75" x14ac:dyDescent="0.25">
      <c r="A679" s="1" t="s">
        <v>1692</v>
      </c>
      <c r="B679" t="s">
        <v>4944</v>
      </c>
      <c r="C679" s="1" t="s">
        <v>3022</v>
      </c>
      <c r="D679" t="s">
        <v>4389</v>
      </c>
    </row>
    <row r="680" spans="1:4" ht="15.75" x14ac:dyDescent="0.25">
      <c r="A680" s="1" t="s">
        <v>1691</v>
      </c>
      <c r="B680" t="s">
        <v>4945</v>
      </c>
      <c r="C680" s="1" t="s">
        <v>3023</v>
      </c>
      <c r="D680" t="s">
        <v>4391</v>
      </c>
    </row>
    <row r="681" spans="1:4" ht="15.75" x14ac:dyDescent="0.25">
      <c r="A681" s="1" t="s">
        <v>1690</v>
      </c>
      <c r="B681" t="s">
        <v>4735</v>
      </c>
      <c r="C681" s="1" t="s">
        <v>3024</v>
      </c>
      <c r="D681" t="s">
        <v>4391</v>
      </c>
    </row>
    <row r="682" spans="1:4" ht="15.75" x14ac:dyDescent="0.25">
      <c r="A682" s="1" t="s">
        <v>1689</v>
      </c>
      <c r="B682" t="s">
        <v>4946</v>
      </c>
      <c r="C682" s="1" t="s">
        <v>3025</v>
      </c>
      <c r="D682" t="s">
        <v>4389</v>
      </c>
    </row>
    <row r="683" spans="1:4" ht="15.75" x14ac:dyDescent="0.25">
      <c r="A683" s="1" t="s">
        <v>1688</v>
      </c>
      <c r="B683" t="s">
        <v>4947</v>
      </c>
      <c r="C683" s="1" t="s">
        <v>3026</v>
      </c>
      <c r="D683" t="s">
        <v>4804</v>
      </c>
    </row>
    <row r="684" spans="1:4" ht="15.75" x14ac:dyDescent="0.25">
      <c r="A684" s="1" t="s">
        <v>1687</v>
      </c>
      <c r="B684" t="s">
        <v>4482</v>
      </c>
      <c r="C684" s="1" t="s">
        <v>3027</v>
      </c>
      <c r="D684" t="s">
        <v>4389</v>
      </c>
    </row>
    <row r="685" spans="1:4" ht="15.75" x14ac:dyDescent="0.25">
      <c r="A685" s="1" t="s">
        <v>1686</v>
      </c>
      <c r="B685" t="s">
        <v>4948</v>
      </c>
      <c r="C685" s="1" t="s">
        <v>3028</v>
      </c>
      <c r="D685" t="s">
        <v>4389</v>
      </c>
    </row>
    <row r="686" spans="1:4" ht="15.75" x14ac:dyDescent="0.25">
      <c r="A686" s="1" t="s">
        <v>1685</v>
      </c>
      <c r="B686" t="s">
        <v>4949</v>
      </c>
      <c r="C686" s="1" t="s">
        <v>3029</v>
      </c>
      <c r="D686" t="s">
        <v>4391</v>
      </c>
    </row>
    <row r="687" spans="1:4" ht="15.75" x14ac:dyDescent="0.25">
      <c r="A687" s="1" t="s">
        <v>1684</v>
      </c>
      <c r="B687" t="s">
        <v>4950</v>
      </c>
      <c r="C687" s="1" t="s">
        <v>3030</v>
      </c>
      <c r="D687" t="s">
        <v>4391</v>
      </c>
    </row>
    <row r="688" spans="1:4" ht="15.75" x14ac:dyDescent="0.25">
      <c r="A688" s="1" t="s">
        <v>1683</v>
      </c>
      <c r="B688" t="s">
        <v>4951</v>
      </c>
      <c r="C688" s="1" t="s">
        <v>3031</v>
      </c>
      <c r="D688" t="s">
        <v>4389</v>
      </c>
    </row>
    <row r="689" spans="1:4" ht="15.75" x14ac:dyDescent="0.25">
      <c r="A689" s="1" t="s">
        <v>1682</v>
      </c>
      <c r="B689" t="s">
        <v>4952</v>
      </c>
      <c r="C689" s="1" t="s">
        <v>3032</v>
      </c>
      <c r="D689" t="s">
        <v>4389</v>
      </c>
    </row>
    <row r="690" spans="1:4" ht="15.75" x14ac:dyDescent="0.25">
      <c r="A690" s="1" t="s">
        <v>1681</v>
      </c>
      <c r="B690" t="s">
        <v>4953</v>
      </c>
      <c r="C690" s="1" t="s">
        <v>3033</v>
      </c>
      <c r="D690" t="s">
        <v>4389</v>
      </c>
    </row>
    <row r="691" spans="1:4" ht="15.75" x14ac:dyDescent="0.25">
      <c r="A691" s="1" t="s">
        <v>1680</v>
      </c>
      <c r="B691" t="s">
        <v>4954</v>
      </c>
      <c r="C691" s="1" t="s">
        <v>3034</v>
      </c>
      <c r="D691" t="s">
        <v>4389</v>
      </c>
    </row>
    <row r="692" spans="1:4" ht="15.75" x14ac:dyDescent="0.25">
      <c r="A692" s="1" t="s">
        <v>1679</v>
      </c>
      <c r="B692" t="s">
        <v>4955</v>
      </c>
      <c r="C692" s="1" t="s">
        <v>3035</v>
      </c>
      <c r="D692" t="s">
        <v>4389</v>
      </c>
    </row>
    <row r="693" spans="1:4" ht="15.75" x14ac:dyDescent="0.25">
      <c r="A693" s="1" t="s">
        <v>1678</v>
      </c>
      <c r="B693" t="s">
        <v>4956</v>
      </c>
      <c r="C693" s="1" t="s">
        <v>3036</v>
      </c>
      <c r="D693" t="s">
        <v>4391</v>
      </c>
    </row>
    <row r="694" spans="1:4" ht="15.75" x14ac:dyDescent="0.25">
      <c r="A694" s="1" t="s">
        <v>1677</v>
      </c>
      <c r="B694" t="s">
        <v>4957</v>
      </c>
      <c r="C694" s="1" t="s">
        <v>3037</v>
      </c>
      <c r="D694" t="s">
        <v>4804</v>
      </c>
    </row>
    <row r="695" spans="1:4" ht="15.75" x14ac:dyDescent="0.25">
      <c r="A695" s="1" t="s">
        <v>1676</v>
      </c>
      <c r="B695" t="s">
        <v>4958</v>
      </c>
      <c r="C695" s="1" t="s">
        <v>3038</v>
      </c>
      <c r="D695" t="s">
        <v>4389</v>
      </c>
    </row>
    <row r="696" spans="1:4" ht="15.75" x14ac:dyDescent="0.25">
      <c r="A696" s="1" t="s">
        <v>1675</v>
      </c>
      <c r="B696" t="s">
        <v>4959</v>
      </c>
      <c r="C696" s="1" t="s">
        <v>3039</v>
      </c>
      <c r="D696" t="s">
        <v>4391</v>
      </c>
    </row>
    <row r="697" spans="1:4" ht="15.75" x14ac:dyDescent="0.25">
      <c r="A697" s="1" t="s">
        <v>1674</v>
      </c>
      <c r="B697" t="s">
        <v>4960</v>
      </c>
      <c r="C697" s="1" t="s">
        <v>3040</v>
      </c>
      <c r="D697" t="s">
        <v>4391</v>
      </c>
    </row>
    <row r="698" spans="1:4" ht="15.75" x14ac:dyDescent="0.25">
      <c r="A698" s="1" t="s">
        <v>1673</v>
      </c>
      <c r="B698" t="s">
        <v>4961</v>
      </c>
      <c r="C698" s="1" t="s">
        <v>3041</v>
      </c>
      <c r="D698" t="s">
        <v>4391</v>
      </c>
    </row>
    <row r="699" spans="1:4" ht="15.75" x14ac:dyDescent="0.25">
      <c r="A699" s="1" t="s">
        <v>1672</v>
      </c>
      <c r="B699" t="s">
        <v>4469</v>
      </c>
      <c r="C699" s="1" t="s">
        <v>3042</v>
      </c>
      <c r="D699" t="s">
        <v>4389</v>
      </c>
    </row>
    <row r="700" spans="1:4" ht="15.75" x14ac:dyDescent="0.25">
      <c r="A700" s="1" t="s">
        <v>1671</v>
      </c>
      <c r="B700" t="s">
        <v>4962</v>
      </c>
      <c r="C700" s="1" t="s">
        <v>3043</v>
      </c>
      <c r="D700" t="s">
        <v>4389</v>
      </c>
    </row>
    <row r="701" spans="1:4" ht="15.75" x14ac:dyDescent="0.25">
      <c r="A701" s="1" t="s">
        <v>1670</v>
      </c>
      <c r="B701" t="s">
        <v>4963</v>
      </c>
      <c r="C701" s="1" t="s">
        <v>3044</v>
      </c>
      <c r="D701" t="s">
        <v>4391</v>
      </c>
    </row>
    <row r="702" spans="1:4" ht="15.75" x14ac:dyDescent="0.25">
      <c r="A702" s="1" t="s">
        <v>1669</v>
      </c>
      <c r="B702" t="s">
        <v>4964</v>
      </c>
      <c r="C702" s="1" t="s">
        <v>3045</v>
      </c>
      <c r="D702" t="s">
        <v>4804</v>
      </c>
    </row>
    <row r="703" spans="1:4" ht="15.75" x14ac:dyDescent="0.25">
      <c r="A703" s="1" t="s">
        <v>1668</v>
      </c>
      <c r="B703" t="s">
        <v>4965</v>
      </c>
      <c r="C703" s="1" t="s">
        <v>3046</v>
      </c>
      <c r="D703" t="s">
        <v>4391</v>
      </c>
    </row>
    <row r="704" spans="1:4" ht="15.75" x14ac:dyDescent="0.25">
      <c r="A704" s="1" t="s">
        <v>1667</v>
      </c>
      <c r="B704" t="s">
        <v>4966</v>
      </c>
      <c r="C704" s="1" t="s">
        <v>3047</v>
      </c>
      <c r="D704" t="s">
        <v>4391</v>
      </c>
    </row>
    <row r="705" spans="1:4" ht="15.75" x14ac:dyDescent="0.25">
      <c r="A705" s="1" t="s">
        <v>1666</v>
      </c>
      <c r="B705" t="s">
        <v>4463</v>
      </c>
      <c r="C705" s="1" t="s">
        <v>3048</v>
      </c>
      <c r="D705" t="s">
        <v>4389</v>
      </c>
    </row>
    <row r="706" spans="1:4" ht="15.75" x14ac:dyDescent="0.25">
      <c r="A706" s="1" t="s">
        <v>1665</v>
      </c>
      <c r="B706" t="s">
        <v>4967</v>
      </c>
      <c r="C706" s="1" t="s">
        <v>3049</v>
      </c>
      <c r="D706" t="s">
        <v>4389</v>
      </c>
    </row>
    <row r="707" spans="1:4" ht="15.75" x14ac:dyDescent="0.25">
      <c r="A707" s="1" t="s">
        <v>1664</v>
      </c>
      <c r="B707" t="s">
        <v>4968</v>
      </c>
      <c r="C707" s="1" t="s">
        <v>3050</v>
      </c>
      <c r="D707" t="s">
        <v>4391</v>
      </c>
    </row>
    <row r="708" spans="1:4" ht="15.75" x14ac:dyDescent="0.25">
      <c r="A708" s="1" t="s">
        <v>1663</v>
      </c>
      <c r="B708" t="s">
        <v>4757</v>
      </c>
      <c r="C708" s="1" t="s">
        <v>3051</v>
      </c>
      <c r="D708" t="s">
        <v>4389</v>
      </c>
    </row>
    <row r="709" spans="1:4" ht="15.75" x14ac:dyDescent="0.25">
      <c r="A709" s="1" t="s">
        <v>1662</v>
      </c>
      <c r="B709" t="s">
        <v>4832</v>
      </c>
      <c r="C709" s="1" t="s">
        <v>2841</v>
      </c>
      <c r="D709" t="s">
        <v>4804</v>
      </c>
    </row>
    <row r="710" spans="1:4" ht="15.75" x14ac:dyDescent="0.25">
      <c r="A710" s="1" t="s">
        <v>1661</v>
      </c>
      <c r="B710" t="s">
        <v>4969</v>
      </c>
      <c r="C710" s="1" t="s">
        <v>3052</v>
      </c>
      <c r="D710" t="s">
        <v>4804</v>
      </c>
    </row>
    <row r="711" spans="1:4" ht="15.75" x14ac:dyDescent="0.25">
      <c r="A711" s="1" t="s">
        <v>1660</v>
      </c>
      <c r="B711" t="s">
        <v>4970</v>
      </c>
      <c r="C711" s="1" t="s">
        <v>3053</v>
      </c>
      <c r="D711" t="s">
        <v>4389</v>
      </c>
    </row>
    <row r="712" spans="1:4" ht="15.75" x14ac:dyDescent="0.25">
      <c r="A712" s="1" t="s">
        <v>1659</v>
      </c>
      <c r="B712" t="s">
        <v>4971</v>
      </c>
      <c r="C712" s="1" t="s">
        <v>3054</v>
      </c>
      <c r="D712" t="s">
        <v>4389</v>
      </c>
    </row>
    <row r="713" spans="1:4" ht="15.75" x14ac:dyDescent="0.25">
      <c r="A713" s="1" t="s">
        <v>1658</v>
      </c>
      <c r="B713" t="s">
        <v>4972</v>
      </c>
      <c r="C713" s="1" t="s">
        <v>3055</v>
      </c>
      <c r="D713" t="s">
        <v>4389</v>
      </c>
    </row>
    <row r="714" spans="1:4" ht="15.75" x14ac:dyDescent="0.25">
      <c r="A714" s="1" t="s">
        <v>1657</v>
      </c>
      <c r="B714" t="s">
        <v>4973</v>
      </c>
      <c r="C714" s="1" t="s">
        <v>3056</v>
      </c>
      <c r="D714" t="s">
        <v>4391</v>
      </c>
    </row>
    <row r="715" spans="1:4" ht="15.75" x14ac:dyDescent="0.25">
      <c r="A715" s="1" t="s">
        <v>1656</v>
      </c>
      <c r="B715" t="s">
        <v>4616</v>
      </c>
      <c r="C715" s="1" t="s">
        <v>3057</v>
      </c>
      <c r="D715" t="s">
        <v>4804</v>
      </c>
    </row>
    <row r="716" spans="1:4" ht="15.75" x14ac:dyDescent="0.25">
      <c r="A716" s="1" t="s">
        <v>1655</v>
      </c>
      <c r="B716" t="s">
        <v>4974</v>
      </c>
      <c r="C716" s="1" t="s">
        <v>2448</v>
      </c>
      <c r="D716" t="s">
        <v>4804</v>
      </c>
    </row>
    <row r="717" spans="1:4" ht="15.75" x14ac:dyDescent="0.25">
      <c r="A717" s="1" t="s">
        <v>1654</v>
      </c>
      <c r="B717" t="s">
        <v>4975</v>
      </c>
      <c r="C717" s="1" t="s">
        <v>3058</v>
      </c>
      <c r="D717" t="s">
        <v>4389</v>
      </c>
    </row>
    <row r="718" spans="1:4" ht="15.75" x14ac:dyDescent="0.25">
      <c r="A718" s="1" t="s">
        <v>1653</v>
      </c>
      <c r="B718" t="s">
        <v>4976</v>
      </c>
      <c r="C718" s="1" t="s">
        <v>3059</v>
      </c>
      <c r="D718" t="s">
        <v>4389</v>
      </c>
    </row>
    <row r="719" spans="1:4" ht="15.75" x14ac:dyDescent="0.25">
      <c r="A719" s="1" t="s">
        <v>1652</v>
      </c>
      <c r="B719" t="s">
        <v>4977</v>
      </c>
      <c r="C719" s="1" t="s">
        <v>3060</v>
      </c>
      <c r="D719" t="s">
        <v>4391</v>
      </c>
    </row>
    <row r="720" spans="1:4" ht="15.75" x14ac:dyDescent="0.25">
      <c r="A720" s="1" t="s">
        <v>1651</v>
      </c>
      <c r="B720" t="s">
        <v>4978</v>
      </c>
      <c r="C720" s="1" t="s">
        <v>3061</v>
      </c>
      <c r="D720" t="s">
        <v>4391</v>
      </c>
    </row>
    <row r="721" spans="1:5" ht="15.75" x14ac:dyDescent="0.25">
      <c r="A721" s="1" t="s">
        <v>1650</v>
      </c>
      <c r="B721" t="s">
        <v>4979</v>
      </c>
      <c r="C721" s="1" t="s">
        <v>3062</v>
      </c>
      <c r="D721" t="s">
        <v>4391</v>
      </c>
    </row>
    <row r="722" spans="1:5" ht="15.75" x14ac:dyDescent="0.25">
      <c r="A722" s="1" t="s">
        <v>1649</v>
      </c>
      <c r="B722" t="s">
        <v>4419</v>
      </c>
      <c r="C722" s="1" t="s">
        <v>3063</v>
      </c>
      <c r="D722" t="s">
        <v>4389</v>
      </c>
    </row>
    <row r="723" spans="1:5" ht="15.75" x14ac:dyDescent="0.25">
      <c r="A723" s="1" t="s">
        <v>1648</v>
      </c>
      <c r="B723" t="s">
        <v>4746</v>
      </c>
      <c r="C723" s="1" t="s">
        <v>3064</v>
      </c>
      <c r="D723" t="s">
        <v>4389</v>
      </c>
    </row>
    <row r="724" spans="1:5" ht="15.75" x14ac:dyDescent="0.25">
      <c r="A724" s="1" t="s">
        <v>1647</v>
      </c>
      <c r="B724" t="s">
        <v>4980</v>
      </c>
      <c r="C724" s="1" t="s">
        <v>3065</v>
      </c>
      <c r="D724" t="s">
        <v>4389</v>
      </c>
    </row>
    <row r="725" spans="1:5" ht="15.75" x14ac:dyDescent="0.25">
      <c r="A725" s="1" t="s">
        <v>1646</v>
      </c>
      <c r="B725" t="s">
        <v>4808</v>
      </c>
      <c r="C725" s="1" t="s">
        <v>3066</v>
      </c>
      <c r="D725" t="s">
        <v>4804</v>
      </c>
    </row>
    <row r="726" spans="1:5" ht="15.75" x14ac:dyDescent="0.25">
      <c r="A726" s="1" t="s">
        <v>1645</v>
      </c>
      <c r="B726" t="s">
        <v>4981</v>
      </c>
      <c r="C726" s="1" t="s">
        <v>3067</v>
      </c>
      <c r="D726" t="s">
        <v>4391</v>
      </c>
      <c r="E726" t="s">
        <v>6037</v>
      </c>
    </row>
    <row r="727" spans="1:5" ht="15.75" x14ac:dyDescent="0.25">
      <c r="A727" s="1" t="s">
        <v>1644</v>
      </c>
      <c r="B727" t="s">
        <v>4635</v>
      </c>
      <c r="C727" s="1" t="s">
        <v>2472</v>
      </c>
      <c r="D727" t="s">
        <v>4391</v>
      </c>
    </row>
    <row r="728" spans="1:5" ht="15.75" x14ac:dyDescent="0.25">
      <c r="A728" s="1" t="s">
        <v>1643</v>
      </c>
      <c r="B728" t="s">
        <v>4410</v>
      </c>
      <c r="C728" s="1" t="s">
        <v>3068</v>
      </c>
      <c r="D728" t="s">
        <v>4391</v>
      </c>
    </row>
    <row r="729" spans="1:5" ht="15.75" x14ac:dyDescent="0.25">
      <c r="A729" s="1" t="s">
        <v>1642</v>
      </c>
      <c r="B729" t="s">
        <v>4982</v>
      </c>
      <c r="C729" s="1" t="s">
        <v>3069</v>
      </c>
      <c r="D729" t="s">
        <v>4391</v>
      </c>
    </row>
    <row r="730" spans="1:5" ht="15.75" x14ac:dyDescent="0.25">
      <c r="A730" s="1" t="s">
        <v>1641</v>
      </c>
      <c r="B730" t="s">
        <v>4983</v>
      </c>
      <c r="C730" s="1" t="s">
        <v>3061</v>
      </c>
      <c r="D730" t="s">
        <v>4391</v>
      </c>
    </row>
    <row r="731" spans="1:5" ht="15.75" x14ac:dyDescent="0.25">
      <c r="A731" s="1" t="s">
        <v>1640</v>
      </c>
      <c r="B731" t="s">
        <v>4984</v>
      </c>
      <c r="C731" s="1" t="s">
        <v>3070</v>
      </c>
      <c r="D731" t="s">
        <v>4389</v>
      </c>
    </row>
    <row r="732" spans="1:5" ht="15.75" x14ac:dyDescent="0.25">
      <c r="A732" s="1" t="s">
        <v>1639</v>
      </c>
      <c r="B732" t="s">
        <v>4556</v>
      </c>
      <c r="C732" s="1" t="s">
        <v>3071</v>
      </c>
      <c r="D732" t="s">
        <v>4389</v>
      </c>
    </row>
    <row r="733" spans="1:5" ht="15.75" x14ac:dyDescent="0.25">
      <c r="A733" s="1" t="s">
        <v>1638</v>
      </c>
      <c r="B733" t="s">
        <v>4985</v>
      </c>
      <c r="C733" s="1" t="s">
        <v>3072</v>
      </c>
      <c r="D733" t="s">
        <v>4391</v>
      </c>
    </row>
    <row r="734" spans="1:5" ht="15.75" x14ac:dyDescent="0.25">
      <c r="A734" s="1" t="s">
        <v>1637</v>
      </c>
      <c r="B734" t="s">
        <v>4986</v>
      </c>
      <c r="C734" s="1" t="s">
        <v>3073</v>
      </c>
      <c r="D734" t="s">
        <v>4389</v>
      </c>
    </row>
    <row r="735" spans="1:5" ht="15.75" x14ac:dyDescent="0.25">
      <c r="A735" s="1" t="s">
        <v>1636</v>
      </c>
      <c r="B735" t="s">
        <v>4987</v>
      </c>
      <c r="C735" s="1" t="s">
        <v>2451</v>
      </c>
      <c r="D735" t="s">
        <v>4389</v>
      </c>
    </row>
    <row r="736" spans="1:5" ht="15.75" x14ac:dyDescent="0.25">
      <c r="A736" s="1" t="s">
        <v>1635</v>
      </c>
      <c r="B736" t="s">
        <v>4988</v>
      </c>
      <c r="C736" s="1" t="s">
        <v>3074</v>
      </c>
      <c r="D736" t="s">
        <v>4389</v>
      </c>
    </row>
    <row r="737" spans="1:4" ht="15.75" x14ac:dyDescent="0.25">
      <c r="A737" s="1" t="s">
        <v>1634</v>
      </c>
      <c r="B737" t="s">
        <v>4989</v>
      </c>
      <c r="C737" s="1" t="s">
        <v>3075</v>
      </c>
      <c r="D737" t="s">
        <v>4389</v>
      </c>
    </row>
    <row r="738" spans="1:4" ht="15.75" x14ac:dyDescent="0.25">
      <c r="A738" s="1" t="s">
        <v>1633</v>
      </c>
      <c r="B738" t="s">
        <v>4659</v>
      </c>
      <c r="C738" s="1" t="s">
        <v>3076</v>
      </c>
      <c r="D738" t="s">
        <v>4391</v>
      </c>
    </row>
    <row r="739" spans="1:4" ht="15.75" x14ac:dyDescent="0.25">
      <c r="A739" s="1" t="s">
        <v>1632</v>
      </c>
      <c r="B739" t="s">
        <v>4990</v>
      </c>
      <c r="C739" s="1" t="s">
        <v>3077</v>
      </c>
      <c r="D739" t="s">
        <v>4391</v>
      </c>
    </row>
    <row r="740" spans="1:4" ht="15.75" x14ac:dyDescent="0.25">
      <c r="A740" s="1" t="s">
        <v>1631</v>
      </c>
      <c r="B740" t="s">
        <v>4991</v>
      </c>
      <c r="C740" s="1" t="s">
        <v>3078</v>
      </c>
      <c r="D740" t="s">
        <v>4391</v>
      </c>
    </row>
    <row r="741" spans="1:4" ht="15.75" x14ac:dyDescent="0.25">
      <c r="A741" s="1" t="s">
        <v>1630</v>
      </c>
      <c r="B741" t="s">
        <v>4992</v>
      </c>
      <c r="C741" s="1" t="s">
        <v>3079</v>
      </c>
      <c r="D741" t="s">
        <v>4804</v>
      </c>
    </row>
    <row r="742" spans="1:4" ht="15.75" x14ac:dyDescent="0.25">
      <c r="A742" s="1" t="s">
        <v>1629</v>
      </c>
      <c r="B742" t="s">
        <v>4594</v>
      </c>
      <c r="C742" s="1" t="s">
        <v>3080</v>
      </c>
      <c r="D742" t="s">
        <v>4391</v>
      </c>
    </row>
    <row r="743" spans="1:4" ht="15.75" x14ac:dyDescent="0.25">
      <c r="A743" s="1" t="s">
        <v>1628</v>
      </c>
      <c r="B743" t="s">
        <v>4993</v>
      </c>
      <c r="C743" s="1" t="s">
        <v>3081</v>
      </c>
      <c r="D743" t="s">
        <v>4391</v>
      </c>
    </row>
    <row r="744" spans="1:4" ht="15.75" x14ac:dyDescent="0.25">
      <c r="A744" s="1" t="s">
        <v>1627</v>
      </c>
      <c r="B744" t="s">
        <v>4777</v>
      </c>
      <c r="C744" s="1" t="s">
        <v>3082</v>
      </c>
      <c r="D744" t="s">
        <v>4804</v>
      </c>
    </row>
    <row r="745" spans="1:4" ht="15.75" x14ac:dyDescent="0.25">
      <c r="A745" s="1" t="s">
        <v>1626</v>
      </c>
      <c r="B745" t="s">
        <v>4994</v>
      </c>
      <c r="C745" s="1" t="s">
        <v>2406</v>
      </c>
      <c r="D745" t="s">
        <v>4804</v>
      </c>
    </row>
    <row r="746" spans="1:4" ht="15.75" x14ac:dyDescent="0.25">
      <c r="A746" s="1" t="s">
        <v>1625</v>
      </c>
      <c r="B746" t="s">
        <v>4995</v>
      </c>
      <c r="C746" s="1" t="s">
        <v>3083</v>
      </c>
      <c r="D746" t="s">
        <v>4389</v>
      </c>
    </row>
    <row r="747" spans="1:4" ht="15.75" x14ac:dyDescent="0.25">
      <c r="A747" s="1" t="s">
        <v>1624</v>
      </c>
      <c r="B747" t="s">
        <v>4996</v>
      </c>
      <c r="C747" s="1" t="s">
        <v>3084</v>
      </c>
      <c r="D747" t="s">
        <v>4391</v>
      </c>
    </row>
    <row r="748" spans="1:4" ht="15.75" x14ac:dyDescent="0.25">
      <c r="A748" s="1" t="s">
        <v>1623</v>
      </c>
      <c r="B748" t="s">
        <v>4997</v>
      </c>
      <c r="C748" s="1" t="s">
        <v>3085</v>
      </c>
      <c r="D748" t="s">
        <v>4804</v>
      </c>
    </row>
    <row r="749" spans="1:4" ht="15.75" x14ac:dyDescent="0.25">
      <c r="A749" s="1" t="s">
        <v>1622</v>
      </c>
      <c r="B749" t="s">
        <v>4594</v>
      </c>
      <c r="C749" s="1" t="s">
        <v>3086</v>
      </c>
      <c r="D749" t="s">
        <v>4391</v>
      </c>
    </row>
    <row r="750" spans="1:4" ht="15.75" x14ac:dyDescent="0.25">
      <c r="A750" s="1" t="s">
        <v>1621</v>
      </c>
      <c r="B750" t="s">
        <v>4453</v>
      </c>
      <c r="C750" s="1" t="s">
        <v>3087</v>
      </c>
      <c r="D750" t="s">
        <v>4391</v>
      </c>
    </row>
    <row r="751" spans="1:4" ht="15.75" x14ac:dyDescent="0.25">
      <c r="A751" s="1" t="s">
        <v>1620</v>
      </c>
      <c r="B751" t="s">
        <v>4452</v>
      </c>
      <c r="C751" s="1" t="s">
        <v>3088</v>
      </c>
      <c r="D751" t="s">
        <v>4389</v>
      </c>
    </row>
    <row r="752" spans="1:4" ht="15.75" x14ac:dyDescent="0.25">
      <c r="A752" s="1" t="s">
        <v>1619</v>
      </c>
      <c r="B752" t="s">
        <v>4470</v>
      </c>
      <c r="C752" s="1" t="s">
        <v>3089</v>
      </c>
      <c r="D752" t="s">
        <v>4391</v>
      </c>
    </row>
    <row r="753" spans="1:4" ht="15.75" x14ac:dyDescent="0.25">
      <c r="A753" s="1" t="s">
        <v>1618</v>
      </c>
      <c r="B753" t="s">
        <v>4998</v>
      </c>
      <c r="C753" s="1" t="s">
        <v>3090</v>
      </c>
      <c r="D753" t="s">
        <v>4389</v>
      </c>
    </row>
    <row r="754" spans="1:4" ht="15.75" x14ac:dyDescent="0.25">
      <c r="A754" s="1" t="s">
        <v>1617</v>
      </c>
      <c r="B754" t="s">
        <v>4999</v>
      </c>
      <c r="C754" s="1" t="s">
        <v>3091</v>
      </c>
      <c r="D754" t="s">
        <v>4389</v>
      </c>
    </row>
    <row r="755" spans="1:4" ht="15.75" x14ac:dyDescent="0.25">
      <c r="A755" s="1" t="s">
        <v>1616</v>
      </c>
      <c r="B755" t="s">
        <v>5000</v>
      </c>
      <c r="C755" s="1" t="s">
        <v>3092</v>
      </c>
      <c r="D755" t="s">
        <v>4389</v>
      </c>
    </row>
    <row r="756" spans="1:4" ht="15.75" x14ac:dyDescent="0.25">
      <c r="A756" s="1" t="s">
        <v>1615</v>
      </c>
      <c r="B756" t="s">
        <v>5001</v>
      </c>
      <c r="C756" s="1" t="s">
        <v>3093</v>
      </c>
      <c r="D756" t="s">
        <v>4804</v>
      </c>
    </row>
    <row r="757" spans="1:4" ht="15.75" x14ac:dyDescent="0.25">
      <c r="A757" s="1" t="s">
        <v>1614</v>
      </c>
      <c r="B757" t="s">
        <v>5002</v>
      </c>
      <c r="C757" s="1" t="s">
        <v>3094</v>
      </c>
      <c r="D757" t="s">
        <v>4391</v>
      </c>
    </row>
    <row r="758" spans="1:4" ht="15.75" x14ac:dyDescent="0.25">
      <c r="A758" s="1" t="s">
        <v>1613</v>
      </c>
      <c r="B758" t="s">
        <v>5003</v>
      </c>
      <c r="C758" s="1" t="s">
        <v>3095</v>
      </c>
      <c r="D758" t="s">
        <v>4391</v>
      </c>
    </row>
    <row r="759" spans="1:4" ht="15.75" x14ac:dyDescent="0.25">
      <c r="A759" s="1" t="s">
        <v>1612</v>
      </c>
      <c r="B759" t="s">
        <v>4552</v>
      </c>
      <c r="C759" s="1" t="s">
        <v>3096</v>
      </c>
      <c r="D759" t="s">
        <v>4391</v>
      </c>
    </row>
    <row r="760" spans="1:4" ht="15.75" x14ac:dyDescent="0.25">
      <c r="A760" s="1" t="s">
        <v>1611</v>
      </c>
      <c r="B760" t="s">
        <v>5004</v>
      </c>
      <c r="C760" s="1" t="s">
        <v>3097</v>
      </c>
      <c r="D760" t="s">
        <v>4391</v>
      </c>
    </row>
    <row r="761" spans="1:4" ht="15.75" x14ac:dyDescent="0.25">
      <c r="A761" s="1" t="s">
        <v>1610</v>
      </c>
      <c r="B761" t="s">
        <v>5005</v>
      </c>
      <c r="C761" s="1" t="s">
        <v>3098</v>
      </c>
      <c r="D761" t="s">
        <v>4389</v>
      </c>
    </row>
    <row r="762" spans="1:4" ht="15.75" x14ac:dyDescent="0.25">
      <c r="A762" s="1" t="s">
        <v>1609</v>
      </c>
      <c r="B762" t="s">
        <v>4808</v>
      </c>
      <c r="C762" s="1" t="s">
        <v>3099</v>
      </c>
      <c r="D762" t="s">
        <v>4389</v>
      </c>
    </row>
    <row r="763" spans="1:4" ht="15.75" x14ac:dyDescent="0.25">
      <c r="A763" s="1" t="s">
        <v>1608</v>
      </c>
      <c r="B763" t="s">
        <v>4624</v>
      </c>
      <c r="C763" s="1" t="s">
        <v>3100</v>
      </c>
      <c r="D763" t="s">
        <v>4391</v>
      </c>
    </row>
    <row r="764" spans="1:4" ht="15.75" x14ac:dyDescent="0.25">
      <c r="A764" s="1" t="s">
        <v>1607</v>
      </c>
      <c r="B764" t="s">
        <v>4423</v>
      </c>
      <c r="C764" s="1" t="s">
        <v>3101</v>
      </c>
      <c r="D764" t="s">
        <v>4389</v>
      </c>
    </row>
    <row r="765" spans="1:4" ht="15.75" x14ac:dyDescent="0.25">
      <c r="A765" s="1" t="s">
        <v>1606</v>
      </c>
      <c r="B765" t="s">
        <v>5006</v>
      </c>
      <c r="C765" s="1" t="s">
        <v>3102</v>
      </c>
      <c r="D765" t="s">
        <v>4389</v>
      </c>
    </row>
    <row r="766" spans="1:4" ht="15.75" x14ac:dyDescent="0.25">
      <c r="A766" s="1" t="s">
        <v>1605</v>
      </c>
      <c r="B766" t="s">
        <v>5007</v>
      </c>
      <c r="C766" s="1" t="s">
        <v>3103</v>
      </c>
      <c r="D766" t="s">
        <v>4389</v>
      </c>
    </row>
    <row r="767" spans="1:4" ht="15.75" x14ac:dyDescent="0.25">
      <c r="A767" s="1" t="s">
        <v>1604</v>
      </c>
      <c r="B767" t="s">
        <v>5008</v>
      </c>
      <c r="C767" s="1" t="s">
        <v>3104</v>
      </c>
      <c r="D767" t="s">
        <v>4389</v>
      </c>
    </row>
    <row r="768" spans="1:4" ht="15.75" x14ac:dyDescent="0.25">
      <c r="A768" s="1" t="s">
        <v>1603</v>
      </c>
      <c r="B768" t="s">
        <v>5009</v>
      </c>
      <c r="C768" s="1" t="s">
        <v>3105</v>
      </c>
      <c r="D768" t="s">
        <v>4389</v>
      </c>
    </row>
    <row r="769" spans="1:4" ht="15.75" x14ac:dyDescent="0.25">
      <c r="A769" s="1" t="s">
        <v>1602</v>
      </c>
      <c r="B769" t="s">
        <v>5010</v>
      </c>
      <c r="C769" s="1" t="s">
        <v>3106</v>
      </c>
      <c r="D769" t="s">
        <v>4389</v>
      </c>
    </row>
    <row r="770" spans="1:4" ht="15.75" x14ac:dyDescent="0.25">
      <c r="A770" s="1" t="s">
        <v>1601</v>
      </c>
      <c r="B770" t="s">
        <v>4661</v>
      </c>
      <c r="C770" s="1" t="s">
        <v>3107</v>
      </c>
      <c r="D770" t="s">
        <v>4389</v>
      </c>
    </row>
    <row r="771" spans="1:4" ht="15.75" x14ac:dyDescent="0.25">
      <c r="A771" s="1" t="s">
        <v>1600</v>
      </c>
      <c r="B771" t="s">
        <v>5011</v>
      </c>
      <c r="C771" s="1" t="s">
        <v>3108</v>
      </c>
      <c r="D771" t="s">
        <v>4389</v>
      </c>
    </row>
    <row r="772" spans="1:4" ht="15.75" x14ac:dyDescent="0.25">
      <c r="A772" s="1" t="s">
        <v>1599</v>
      </c>
      <c r="B772" t="s">
        <v>4392</v>
      </c>
      <c r="C772" s="1" t="s">
        <v>3109</v>
      </c>
      <c r="D772" t="s">
        <v>4391</v>
      </c>
    </row>
    <row r="773" spans="1:4" ht="15.75" x14ac:dyDescent="0.25">
      <c r="A773" s="1" t="s">
        <v>1598</v>
      </c>
      <c r="B773" t="s">
        <v>4534</v>
      </c>
      <c r="C773" s="1" t="s">
        <v>3110</v>
      </c>
      <c r="D773" t="s">
        <v>4391</v>
      </c>
    </row>
    <row r="774" spans="1:4" ht="15.75" x14ac:dyDescent="0.25">
      <c r="A774" s="1" t="s">
        <v>1597</v>
      </c>
      <c r="B774" t="s">
        <v>4543</v>
      </c>
      <c r="C774" s="1" t="s">
        <v>3111</v>
      </c>
      <c r="D774" t="s">
        <v>4391</v>
      </c>
    </row>
    <row r="775" spans="1:4" ht="15.75" x14ac:dyDescent="0.25">
      <c r="A775" s="1" t="s">
        <v>1596</v>
      </c>
      <c r="B775" t="s">
        <v>4594</v>
      </c>
      <c r="C775" s="1" t="s">
        <v>3112</v>
      </c>
      <c r="D775" t="s">
        <v>4391</v>
      </c>
    </row>
    <row r="776" spans="1:4" ht="15.75" x14ac:dyDescent="0.25">
      <c r="A776" s="1" t="s">
        <v>1595</v>
      </c>
      <c r="B776" t="s">
        <v>5012</v>
      </c>
      <c r="C776" s="1" t="s">
        <v>3113</v>
      </c>
      <c r="D776" t="s">
        <v>4391</v>
      </c>
    </row>
    <row r="777" spans="1:4" ht="15.75" x14ac:dyDescent="0.25">
      <c r="A777" s="1" t="s">
        <v>1594</v>
      </c>
      <c r="B777" t="s">
        <v>5013</v>
      </c>
      <c r="C777" s="1" t="s">
        <v>3114</v>
      </c>
      <c r="D777" t="s">
        <v>4804</v>
      </c>
    </row>
    <row r="778" spans="1:4" ht="15.75" x14ac:dyDescent="0.25">
      <c r="A778" s="1" t="s">
        <v>1593</v>
      </c>
      <c r="B778" t="s">
        <v>5014</v>
      </c>
      <c r="C778" s="1" t="s">
        <v>2453</v>
      </c>
      <c r="D778" t="s">
        <v>4804</v>
      </c>
    </row>
    <row r="779" spans="1:4" ht="15.75" x14ac:dyDescent="0.25">
      <c r="A779" s="1" t="s">
        <v>1592</v>
      </c>
      <c r="B779" t="s">
        <v>5015</v>
      </c>
      <c r="C779" s="1" t="s">
        <v>3115</v>
      </c>
      <c r="D779" t="s">
        <v>4389</v>
      </c>
    </row>
    <row r="780" spans="1:4" ht="15.75" x14ac:dyDescent="0.25">
      <c r="A780" s="1" t="s">
        <v>1591</v>
      </c>
      <c r="B780" t="s">
        <v>4578</v>
      </c>
      <c r="C780" s="1" t="s">
        <v>3116</v>
      </c>
      <c r="D780" t="s">
        <v>4391</v>
      </c>
    </row>
    <row r="781" spans="1:4" ht="15.75" x14ac:dyDescent="0.25">
      <c r="A781" s="1" t="s">
        <v>1590</v>
      </c>
      <c r="B781" t="s">
        <v>4757</v>
      </c>
      <c r="C781" s="1" t="s">
        <v>3117</v>
      </c>
      <c r="D781" t="s">
        <v>4389</v>
      </c>
    </row>
    <row r="782" spans="1:4" ht="15.75" x14ac:dyDescent="0.25">
      <c r="A782" s="1" t="s">
        <v>1589</v>
      </c>
      <c r="B782" t="s">
        <v>5016</v>
      </c>
      <c r="C782" s="1" t="s">
        <v>3118</v>
      </c>
      <c r="D782" t="s">
        <v>4391</v>
      </c>
    </row>
    <row r="783" spans="1:4" ht="15.75" x14ac:dyDescent="0.25">
      <c r="A783" s="1" t="s">
        <v>1588</v>
      </c>
      <c r="B783" t="s">
        <v>5017</v>
      </c>
      <c r="C783" s="1" t="s">
        <v>3012</v>
      </c>
      <c r="D783" t="s">
        <v>4389</v>
      </c>
    </row>
    <row r="784" spans="1:4" ht="15.75" x14ac:dyDescent="0.25">
      <c r="A784" s="1" t="s">
        <v>1587</v>
      </c>
      <c r="B784" t="s">
        <v>5018</v>
      </c>
      <c r="C784" s="1" t="s">
        <v>3119</v>
      </c>
      <c r="D784" t="s">
        <v>4389</v>
      </c>
    </row>
    <row r="785" spans="1:4" ht="15.75" x14ac:dyDescent="0.25">
      <c r="A785" s="1" t="s">
        <v>1586</v>
      </c>
      <c r="B785" t="s">
        <v>5019</v>
      </c>
      <c r="C785" s="1" t="s">
        <v>3120</v>
      </c>
      <c r="D785" t="s">
        <v>4389</v>
      </c>
    </row>
    <row r="786" spans="1:4" ht="15.75" x14ac:dyDescent="0.25">
      <c r="A786" s="1" t="s">
        <v>1585</v>
      </c>
      <c r="B786" t="s">
        <v>5020</v>
      </c>
      <c r="C786" s="1" t="s">
        <v>3121</v>
      </c>
      <c r="D786" t="s">
        <v>4389</v>
      </c>
    </row>
    <row r="787" spans="1:4" ht="15.75" x14ac:dyDescent="0.25">
      <c r="A787" s="1" t="s">
        <v>1584</v>
      </c>
      <c r="B787" t="s">
        <v>5021</v>
      </c>
      <c r="C787" s="1" t="s">
        <v>3122</v>
      </c>
      <c r="D787" t="s">
        <v>4389</v>
      </c>
    </row>
    <row r="788" spans="1:4" ht="15.75" x14ac:dyDescent="0.25">
      <c r="A788" s="1" t="s">
        <v>1583</v>
      </c>
      <c r="B788" t="s">
        <v>5022</v>
      </c>
      <c r="C788" s="1" t="s">
        <v>3123</v>
      </c>
      <c r="D788" t="s">
        <v>4389</v>
      </c>
    </row>
    <row r="789" spans="1:4" ht="15.75" x14ac:dyDescent="0.25">
      <c r="A789" s="1" t="s">
        <v>1582</v>
      </c>
      <c r="B789" t="s">
        <v>5023</v>
      </c>
      <c r="C789" s="1" t="s">
        <v>2424</v>
      </c>
      <c r="D789" t="s">
        <v>4391</v>
      </c>
    </row>
    <row r="790" spans="1:4" ht="15.75" x14ac:dyDescent="0.25">
      <c r="A790" s="1" t="s">
        <v>1581</v>
      </c>
      <c r="B790" t="s">
        <v>5024</v>
      </c>
      <c r="C790" s="1" t="s">
        <v>3124</v>
      </c>
      <c r="D790" t="s">
        <v>4391</v>
      </c>
    </row>
    <row r="791" spans="1:4" ht="15.75" x14ac:dyDescent="0.25">
      <c r="A791" s="1" t="s">
        <v>1580</v>
      </c>
      <c r="B791" t="s">
        <v>5025</v>
      </c>
      <c r="C791" s="1" t="s">
        <v>3125</v>
      </c>
      <c r="D791" t="s">
        <v>4391</v>
      </c>
    </row>
    <row r="792" spans="1:4" ht="15.75" x14ac:dyDescent="0.25">
      <c r="A792" s="1" t="s">
        <v>1579</v>
      </c>
      <c r="B792" t="s">
        <v>4481</v>
      </c>
      <c r="C792" s="1" t="s">
        <v>3126</v>
      </c>
      <c r="D792" t="s">
        <v>4389</v>
      </c>
    </row>
    <row r="793" spans="1:4" ht="15.75" x14ac:dyDescent="0.25">
      <c r="A793" s="1" t="s">
        <v>1578</v>
      </c>
      <c r="B793" t="s">
        <v>5026</v>
      </c>
      <c r="C793" s="1" t="s">
        <v>3127</v>
      </c>
      <c r="D793" t="s">
        <v>4389</v>
      </c>
    </row>
    <row r="794" spans="1:4" ht="15.75" x14ac:dyDescent="0.25">
      <c r="A794" s="1" t="s">
        <v>1577</v>
      </c>
      <c r="B794" t="s">
        <v>5027</v>
      </c>
      <c r="C794" s="1" t="s">
        <v>3128</v>
      </c>
      <c r="D794" t="s">
        <v>4804</v>
      </c>
    </row>
    <row r="795" spans="1:4" ht="15.75" x14ac:dyDescent="0.25">
      <c r="A795" s="1" t="s">
        <v>1576</v>
      </c>
      <c r="B795" t="s">
        <v>5028</v>
      </c>
      <c r="C795" s="1" t="s">
        <v>3129</v>
      </c>
      <c r="D795" t="s">
        <v>4391</v>
      </c>
    </row>
    <row r="796" spans="1:4" ht="15.75" x14ac:dyDescent="0.25">
      <c r="A796" s="1" t="s">
        <v>1575</v>
      </c>
      <c r="B796" t="s">
        <v>4565</v>
      </c>
      <c r="C796" s="1" t="s">
        <v>3130</v>
      </c>
      <c r="D796" t="s">
        <v>4389</v>
      </c>
    </row>
    <row r="797" spans="1:4" ht="15.75" x14ac:dyDescent="0.25">
      <c r="A797" s="1" t="s">
        <v>1574</v>
      </c>
      <c r="B797" t="s">
        <v>5029</v>
      </c>
      <c r="C797" s="1" t="s">
        <v>3131</v>
      </c>
      <c r="D797" t="s">
        <v>4804</v>
      </c>
    </row>
    <row r="798" spans="1:4" ht="15.75" x14ac:dyDescent="0.25">
      <c r="A798" s="1" t="s">
        <v>1573</v>
      </c>
      <c r="B798" t="s">
        <v>5030</v>
      </c>
      <c r="C798" s="1" t="s">
        <v>3132</v>
      </c>
      <c r="D798" t="s">
        <v>4389</v>
      </c>
    </row>
    <row r="799" spans="1:4" ht="15.75" x14ac:dyDescent="0.25">
      <c r="A799" s="1" t="s">
        <v>1572</v>
      </c>
      <c r="B799" t="s">
        <v>5031</v>
      </c>
      <c r="C799" s="1" t="s">
        <v>3133</v>
      </c>
      <c r="D799" t="s">
        <v>4804</v>
      </c>
    </row>
    <row r="800" spans="1:4" ht="15.75" x14ac:dyDescent="0.25">
      <c r="A800" s="1" t="s">
        <v>1571</v>
      </c>
      <c r="B800" t="s">
        <v>5032</v>
      </c>
      <c r="C800" s="1" t="s">
        <v>2850</v>
      </c>
      <c r="D800" t="s">
        <v>4389</v>
      </c>
    </row>
    <row r="801" spans="1:4" ht="15.75" x14ac:dyDescent="0.25">
      <c r="A801" s="1" t="s">
        <v>1570</v>
      </c>
      <c r="B801" t="s">
        <v>4738</v>
      </c>
      <c r="C801" s="1" t="s">
        <v>3134</v>
      </c>
      <c r="D801" t="s">
        <v>4389</v>
      </c>
    </row>
    <row r="802" spans="1:4" ht="15.75" x14ac:dyDescent="0.25">
      <c r="A802" s="1" t="s">
        <v>1569</v>
      </c>
      <c r="B802" t="s">
        <v>5033</v>
      </c>
      <c r="C802" s="1" t="s">
        <v>3135</v>
      </c>
      <c r="D802" t="s">
        <v>4389</v>
      </c>
    </row>
    <row r="803" spans="1:4" ht="15.75" x14ac:dyDescent="0.25">
      <c r="A803" s="1" t="s">
        <v>1568</v>
      </c>
      <c r="B803" t="s">
        <v>5034</v>
      </c>
      <c r="C803" s="1" t="s">
        <v>3136</v>
      </c>
      <c r="D803" t="s">
        <v>4804</v>
      </c>
    </row>
    <row r="804" spans="1:4" ht="15.75" x14ac:dyDescent="0.25">
      <c r="A804" s="1" t="s">
        <v>1567</v>
      </c>
      <c r="B804" t="s">
        <v>4772</v>
      </c>
      <c r="C804" s="1" t="s">
        <v>2649</v>
      </c>
      <c r="D804" t="s">
        <v>4389</v>
      </c>
    </row>
    <row r="805" spans="1:4" ht="15.75" x14ac:dyDescent="0.25">
      <c r="A805" s="1" t="s">
        <v>1566</v>
      </c>
      <c r="B805" t="s">
        <v>4772</v>
      </c>
      <c r="C805" s="1" t="s">
        <v>3137</v>
      </c>
      <c r="D805" t="s">
        <v>4389</v>
      </c>
    </row>
    <row r="806" spans="1:4" ht="15.75" x14ac:dyDescent="0.25">
      <c r="A806" s="1" t="s">
        <v>1565</v>
      </c>
      <c r="B806" t="s">
        <v>5035</v>
      </c>
      <c r="C806" s="1" t="s">
        <v>3138</v>
      </c>
      <c r="D806" t="s">
        <v>4391</v>
      </c>
    </row>
    <row r="807" spans="1:4" ht="15.75" x14ac:dyDescent="0.25">
      <c r="A807" s="1" t="s">
        <v>1564</v>
      </c>
      <c r="B807" t="s">
        <v>4398</v>
      </c>
      <c r="C807" s="1" t="s">
        <v>3139</v>
      </c>
      <c r="D807" t="s">
        <v>4391</v>
      </c>
    </row>
    <row r="808" spans="1:4" ht="15.75" x14ac:dyDescent="0.25">
      <c r="A808" s="1" t="s">
        <v>1563</v>
      </c>
      <c r="B808" t="s">
        <v>5036</v>
      </c>
      <c r="C808" s="1" t="s">
        <v>3140</v>
      </c>
      <c r="D808" t="s">
        <v>4391</v>
      </c>
    </row>
    <row r="809" spans="1:4" ht="15.75" x14ac:dyDescent="0.25">
      <c r="A809" s="1" t="s">
        <v>1562</v>
      </c>
      <c r="B809" t="s">
        <v>5037</v>
      </c>
      <c r="C809" s="1" t="s">
        <v>3141</v>
      </c>
      <c r="D809" t="s">
        <v>4391</v>
      </c>
    </row>
    <row r="810" spans="1:4" ht="15.75" x14ac:dyDescent="0.25">
      <c r="A810" s="1" t="s">
        <v>1561</v>
      </c>
      <c r="B810" t="s">
        <v>5038</v>
      </c>
      <c r="C810" s="1" t="s">
        <v>3142</v>
      </c>
      <c r="D810" t="s">
        <v>4804</v>
      </c>
    </row>
    <row r="811" spans="1:4" ht="15.75" x14ac:dyDescent="0.25">
      <c r="A811" s="1" t="s">
        <v>1560</v>
      </c>
      <c r="B811" t="s">
        <v>5039</v>
      </c>
      <c r="C811" s="1" t="s">
        <v>3143</v>
      </c>
      <c r="D811" t="s">
        <v>4391</v>
      </c>
    </row>
    <row r="812" spans="1:4" ht="15.75" x14ac:dyDescent="0.25">
      <c r="A812" s="1" t="s">
        <v>1559</v>
      </c>
      <c r="B812" t="s">
        <v>4505</v>
      </c>
      <c r="C812" s="1" t="s">
        <v>3144</v>
      </c>
      <c r="D812" t="s">
        <v>4391</v>
      </c>
    </row>
    <row r="813" spans="1:4" ht="15.75" x14ac:dyDescent="0.25">
      <c r="A813" s="1" t="s">
        <v>1558</v>
      </c>
      <c r="B813" t="s">
        <v>5040</v>
      </c>
      <c r="C813" s="1" t="s">
        <v>2769</v>
      </c>
      <c r="D813" t="s">
        <v>4391</v>
      </c>
    </row>
    <row r="814" spans="1:4" ht="15.75" x14ac:dyDescent="0.25">
      <c r="A814" s="1" t="s">
        <v>1557</v>
      </c>
      <c r="B814" t="s">
        <v>4869</v>
      </c>
      <c r="C814" s="1" t="s">
        <v>3145</v>
      </c>
      <c r="D814" t="s">
        <v>4391</v>
      </c>
    </row>
    <row r="815" spans="1:4" ht="15.75" x14ac:dyDescent="0.25">
      <c r="A815" s="1" t="s">
        <v>1556</v>
      </c>
      <c r="B815" t="s">
        <v>5041</v>
      </c>
      <c r="C815" s="1" t="s">
        <v>3146</v>
      </c>
      <c r="D815" t="s">
        <v>4391</v>
      </c>
    </row>
    <row r="816" spans="1:4" ht="15.75" x14ac:dyDescent="0.25">
      <c r="A816" s="1" t="s">
        <v>1555</v>
      </c>
      <c r="B816" t="s">
        <v>5042</v>
      </c>
      <c r="C816" s="1" t="s">
        <v>3147</v>
      </c>
      <c r="D816" t="s">
        <v>4391</v>
      </c>
    </row>
    <row r="817" spans="1:4" ht="15.75" x14ac:dyDescent="0.25">
      <c r="A817" s="1" t="s">
        <v>1554</v>
      </c>
      <c r="B817" t="s">
        <v>5043</v>
      </c>
      <c r="C817" s="1" t="s">
        <v>3148</v>
      </c>
      <c r="D817" t="s">
        <v>4391</v>
      </c>
    </row>
    <row r="818" spans="1:4" ht="15.75" x14ac:dyDescent="0.25">
      <c r="A818" s="1" t="s">
        <v>1553</v>
      </c>
      <c r="B818" t="s">
        <v>5044</v>
      </c>
      <c r="C818" s="1" t="s">
        <v>3149</v>
      </c>
      <c r="D818" t="s">
        <v>4391</v>
      </c>
    </row>
    <row r="819" spans="1:4" ht="15.75" x14ac:dyDescent="0.25">
      <c r="A819" s="1" t="s">
        <v>1552</v>
      </c>
      <c r="B819" t="s">
        <v>4731</v>
      </c>
      <c r="C819" s="1" t="s">
        <v>2679</v>
      </c>
      <c r="D819" t="s">
        <v>4391</v>
      </c>
    </row>
    <row r="820" spans="1:4" ht="15.75" x14ac:dyDescent="0.25">
      <c r="A820" s="1" t="s">
        <v>1551</v>
      </c>
      <c r="B820" t="s">
        <v>5045</v>
      </c>
      <c r="C820" s="1" t="s">
        <v>3150</v>
      </c>
      <c r="D820" t="s">
        <v>4391</v>
      </c>
    </row>
    <row r="821" spans="1:4" ht="15.75" x14ac:dyDescent="0.25">
      <c r="A821" s="1" t="s">
        <v>1550</v>
      </c>
      <c r="B821" t="s">
        <v>4876</v>
      </c>
      <c r="C821" s="1" t="s">
        <v>3151</v>
      </c>
      <c r="D821" t="s">
        <v>4389</v>
      </c>
    </row>
    <row r="822" spans="1:4" ht="15.75" x14ac:dyDescent="0.25">
      <c r="A822" s="1" t="s">
        <v>1549</v>
      </c>
      <c r="B822" t="s">
        <v>5046</v>
      </c>
      <c r="C822" s="1" t="s">
        <v>3152</v>
      </c>
      <c r="D822" t="s">
        <v>4391</v>
      </c>
    </row>
    <row r="823" spans="1:4" ht="15.75" x14ac:dyDescent="0.25">
      <c r="A823" s="1" t="s">
        <v>1548</v>
      </c>
      <c r="B823" t="s">
        <v>5047</v>
      </c>
      <c r="C823" s="1" t="s">
        <v>3153</v>
      </c>
      <c r="D823" t="s">
        <v>4391</v>
      </c>
    </row>
    <row r="824" spans="1:4" ht="15.75" x14ac:dyDescent="0.25">
      <c r="A824" s="1" t="s">
        <v>1547</v>
      </c>
      <c r="B824" t="s">
        <v>4429</v>
      </c>
      <c r="C824" s="1" t="s">
        <v>3154</v>
      </c>
      <c r="D824" t="s">
        <v>4391</v>
      </c>
    </row>
    <row r="825" spans="1:4" ht="15.75" x14ac:dyDescent="0.25">
      <c r="A825" s="1" t="s">
        <v>1546</v>
      </c>
      <c r="B825" t="s">
        <v>5048</v>
      </c>
      <c r="C825" s="1" t="s">
        <v>3034</v>
      </c>
      <c r="D825" t="s">
        <v>4391</v>
      </c>
    </row>
    <row r="826" spans="1:4" ht="15.75" x14ac:dyDescent="0.25">
      <c r="A826" s="1" t="s">
        <v>1545</v>
      </c>
      <c r="B826" t="s">
        <v>5049</v>
      </c>
      <c r="C826" s="1" t="s">
        <v>3155</v>
      </c>
      <c r="D826" t="s">
        <v>4391</v>
      </c>
    </row>
    <row r="827" spans="1:4" ht="15.75" x14ac:dyDescent="0.25">
      <c r="A827" s="1" t="s">
        <v>1544</v>
      </c>
      <c r="B827" t="s">
        <v>5050</v>
      </c>
      <c r="C827" s="1" t="s">
        <v>3156</v>
      </c>
      <c r="D827" t="s">
        <v>4389</v>
      </c>
    </row>
    <row r="828" spans="1:4" ht="15.75" x14ac:dyDescent="0.25">
      <c r="A828" s="1" t="s">
        <v>1543</v>
      </c>
      <c r="B828" t="s">
        <v>5051</v>
      </c>
      <c r="C828" s="1" t="s">
        <v>3157</v>
      </c>
      <c r="D828" t="s">
        <v>4389</v>
      </c>
    </row>
    <row r="829" spans="1:4" ht="15.75" x14ac:dyDescent="0.25">
      <c r="A829" s="1" t="s">
        <v>1542</v>
      </c>
      <c r="B829" t="s">
        <v>5052</v>
      </c>
      <c r="C829" s="1" t="s">
        <v>2850</v>
      </c>
      <c r="D829" t="s">
        <v>4804</v>
      </c>
    </row>
    <row r="830" spans="1:4" ht="15.75" x14ac:dyDescent="0.25">
      <c r="A830" s="1" t="s">
        <v>1541</v>
      </c>
      <c r="B830" t="s">
        <v>5053</v>
      </c>
      <c r="C830" s="1" t="s">
        <v>2866</v>
      </c>
      <c r="D830" t="s">
        <v>4804</v>
      </c>
    </row>
    <row r="831" spans="1:4" ht="15.75" x14ac:dyDescent="0.25">
      <c r="A831" s="1" t="s">
        <v>1540</v>
      </c>
      <c r="B831" t="s">
        <v>5054</v>
      </c>
      <c r="C831" s="1" t="s">
        <v>3158</v>
      </c>
      <c r="D831" t="s">
        <v>4804</v>
      </c>
    </row>
    <row r="832" spans="1:4" ht="15.75" x14ac:dyDescent="0.25">
      <c r="A832" s="1" t="s">
        <v>1539</v>
      </c>
      <c r="B832" t="s">
        <v>4534</v>
      </c>
      <c r="C832" s="1" t="s">
        <v>3159</v>
      </c>
      <c r="D832" t="s">
        <v>4391</v>
      </c>
    </row>
    <row r="833" spans="1:4" ht="15.75" x14ac:dyDescent="0.25">
      <c r="A833" s="1" t="s">
        <v>1538</v>
      </c>
      <c r="B833" t="s">
        <v>5055</v>
      </c>
      <c r="C833" s="1" t="s">
        <v>3160</v>
      </c>
      <c r="D833" t="s">
        <v>4391</v>
      </c>
    </row>
    <row r="834" spans="1:4" ht="15.75" x14ac:dyDescent="0.25">
      <c r="A834" s="1" t="s">
        <v>1537</v>
      </c>
      <c r="B834" t="s">
        <v>5056</v>
      </c>
      <c r="C834" s="1" t="s">
        <v>3161</v>
      </c>
      <c r="D834" t="s">
        <v>4391</v>
      </c>
    </row>
    <row r="835" spans="1:4" ht="15.75" x14ac:dyDescent="0.25">
      <c r="A835" s="1" t="s">
        <v>1536</v>
      </c>
      <c r="B835" t="s">
        <v>4951</v>
      </c>
      <c r="C835" s="1" t="s">
        <v>3162</v>
      </c>
      <c r="D835" t="s">
        <v>4804</v>
      </c>
    </row>
    <row r="836" spans="1:4" ht="15.75" x14ac:dyDescent="0.25">
      <c r="A836" s="1" t="s">
        <v>1535</v>
      </c>
      <c r="B836" t="s">
        <v>5057</v>
      </c>
      <c r="C836" s="1" t="s">
        <v>3163</v>
      </c>
      <c r="D836" t="s">
        <v>4389</v>
      </c>
    </row>
    <row r="837" spans="1:4" ht="15.75" x14ac:dyDescent="0.25">
      <c r="A837" s="1" t="s">
        <v>1534</v>
      </c>
      <c r="B837" t="s">
        <v>5058</v>
      </c>
      <c r="C837" s="1" t="s">
        <v>2601</v>
      </c>
      <c r="D837" t="s">
        <v>4389</v>
      </c>
    </row>
    <row r="838" spans="1:4" ht="15.75" x14ac:dyDescent="0.25">
      <c r="A838" s="1" t="s">
        <v>1533</v>
      </c>
      <c r="B838" t="s">
        <v>5059</v>
      </c>
      <c r="C838" s="1" t="s">
        <v>3164</v>
      </c>
      <c r="D838" t="s">
        <v>4389</v>
      </c>
    </row>
    <row r="839" spans="1:4" ht="15.75" x14ac:dyDescent="0.25">
      <c r="A839" s="1" t="s">
        <v>1532</v>
      </c>
      <c r="B839" t="s">
        <v>4856</v>
      </c>
      <c r="C839" s="1" t="s">
        <v>2978</v>
      </c>
      <c r="D839" t="s">
        <v>4391</v>
      </c>
    </row>
    <row r="840" spans="1:4" ht="15.75" x14ac:dyDescent="0.25">
      <c r="A840" s="1" t="s">
        <v>1531</v>
      </c>
      <c r="B840" t="s">
        <v>4598</v>
      </c>
      <c r="C840" s="1" t="s">
        <v>3165</v>
      </c>
      <c r="D840" t="s">
        <v>4389</v>
      </c>
    </row>
    <row r="841" spans="1:4" ht="15.75" x14ac:dyDescent="0.25">
      <c r="A841" s="1" t="s">
        <v>1530</v>
      </c>
      <c r="B841" t="s">
        <v>5060</v>
      </c>
      <c r="C841" s="1" t="s">
        <v>3166</v>
      </c>
      <c r="D841" t="s">
        <v>4389</v>
      </c>
    </row>
    <row r="842" spans="1:4" ht="15.75" x14ac:dyDescent="0.25">
      <c r="A842" s="1" t="s">
        <v>1529</v>
      </c>
      <c r="B842" t="s">
        <v>5061</v>
      </c>
      <c r="C842" s="1" t="s">
        <v>3167</v>
      </c>
      <c r="D842" t="s">
        <v>4389</v>
      </c>
    </row>
    <row r="843" spans="1:4" ht="15.75" x14ac:dyDescent="0.25">
      <c r="A843" s="1" t="s">
        <v>1528</v>
      </c>
      <c r="B843" t="s">
        <v>5013</v>
      </c>
      <c r="C843" s="1" t="s">
        <v>3168</v>
      </c>
      <c r="D843" t="s">
        <v>4389</v>
      </c>
    </row>
    <row r="844" spans="1:4" ht="15.75" x14ac:dyDescent="0.25">
      <c r="A844" s="1" t="s">
        <v>1527</v>
      </c>
      <c r="B844" t="s">
        <v>5062</v>
      </c>
      <c r="C844" s="1" t="s">
        <v>3169</v>
      </c>
      <c r="D844" t="s">
        <v>4389</v>
      </c>
    </row>
    <row r="845" spans="1:4" ht="15.75" x14ac:dyDescent="0.25">
      <c r="A845" s="1" t="s">
        <v>1526</v>
      </c>
      <c r="B845" t="s">
        <v>4829</v>
      </c>
      <c r="C845" s="1" t="s">
        <v>2527</v>
      </c>
      <c r="D845" t="s">
        <v>4389</v>
      </c>
    </row>
    <row r="846" spans="1:4" ht="15.75" x14ac:dyDescent="0.25">
      <c r="A846" s="1" t="s">
        <v>1525</v>
      </c>
      <c r="B846" t="s">
        <v>5063</v>
      </c>
      <c r="C846" s="1" t="s">
        <v>3170</v>
      </c>
      <c r="D846" t="s">
        <v>4804</v>
      </c>
    </row>
    <row r="847" spans="1:4" ht="15.75" x14ac:dyDescent="0.25">
      <c r="A847" s="1" t="s">
        <v>1524</v>
      </c>
      <c r="B847" t="s">
        <v>5064</v>
      </c>
      <c r="C847" s="1" t="s">
        <v>3171</v>
      </c>
      <c r="D847" t="s">
        <v>4389</v>
      </c>
    </row>
    <row r="848" spans="1:4" ht="15.75" x14ac:dyDescent="0.25">
      <c r="A848" s="1" t="s">
        <v>1523</v>
      </c>
      <c r="B848" t="s">
        <v>5065</v>
      </c>
      <c r="C848" s="1" t="s">
        <v>3172</v>
      </c>
      <c r="D848" t="s">
        <v>4389</v>
      </c>
    </row>
    <row r="849" spans="1:4" ht="15.75" x14ac:dyDescent="0.25">
      <c r="A849" s="1" t="s">
        <v>1522</v>
      </c>
      <c r="B849" t="s">
        <v>5066</v>
      </c>
      <c r="C849" s="1" t="s">
        <v>3173</v>
      </c>
      <c r="D849" t="s">
        <v>4389</v>
      </c>
    </row>
    <row r="850" spans="1:4" ht="15.75" x14ac:dyDescent="0.25">
      <c r="A850" s="1" t="s">
        <v>1521</v>
      </c>
      <c r="B850" t="s">
        <v>4440</v>
      </c>
      <c r="C850" s="1" t="s">
        <v>3174</v>
      </c>
      <c r="D850" t="s">
        <v>4391</v>
      </c>
    </row>
    <row r="851" spans="1:4" ht="15.75" x14ac:dyDescent="0.25">
      <c r="A851" s="1" t="s">
        <v>1520</v>
      </c>
      <c r="B851" t="s">
        <v>4432</v>
      </c>
      <c r="C851" s="1" t="s">
        <v>3175</v>
      </c>
      <c r="D851" t="s">
        <v>4391</v>
      </c>
    </row>
    <row r="852" spans="1:4" ht="15.75" x14ac:dyDescent="0.25">
      <c r="A852" s="1" t="s">
        <v>1519</v>
      </c>
      <c r="B852" t="s">
        <v>5067</v>
      </c>
      <c r="C852" s="1" t="s">
        <v>3176</v>
      </c>
      <c r="D852" t="s">
        <v>4389</v>
      </c>
    </row>
    <row r="853" spans="1:4" ht="15.75" x14ac:dyDescent="0.25">
      <c r="A853" s="1" t="s">
        <v>1518</v>
      </c>
      <c r="B853" t="s">
        <v>4562</v>
      </c>
      <c r="C853" s="1" t="s">
        <v>3177</v>
      </c>
      <c r="D853" t="s">
        <v>4804</v>
      </c>
    </row>
    <row r="854" spans="1:4" ht="15.75" x14ac:dyDescent="0.25">
      <c r="A854" s="1" t="s">
        <v>1517</v>
      </c>
      <c r="B854" t="s">
        <v>4465</v>
      </c>
      <c r="C854" s="1" t="s">
        <v>2558</v>
      </c>
      <c r="D854" t="s">
        <v>4391</v>
      </c>
    </row>
    <row r="855" spans="1:4" ht="15.75" x14ac:dyDescent="0.25">
      <c r="A855" s="1" t="s">
        <v>1516</v>
      </c>
      <c r="B855" t="s">
        <v>5068</v>
      </c>
      <c r="C855" s="1" t="s">
        <v>3178</v>
      </c>
      <c r="D855" t="s">
        <v>4391</v>
      </c>
    </row>
    <row r="856" spans="1:4" ht="15.75" x14ac:dyDescent="0.25">
      <c r="A856" s="1" t="s">
        <v>1515</v>
      </c>
      <c r="B856" t="s">
        <v>4596</v>
      </c>
      <c r="C856" s="1" t="s">
        <v>3179</v>
      </c>
      <c r="D856" t="s">
        <v>4391</v>
      </c>
    </row>
    <row r="857" spans="1:4" ht="15.75" x14ac:dyDescent="0.25">
      <c r="A857" s="1" t="s">
        <v>1514</v>
      </c>
      <c r="B857" t="s">
        <v>5069</v>
      </c>
      <c r="C857" s="1" t="s">
        <v>3180</v>
      </c>
      <c r="D857" t="s">
        <v>4391</v>
      </c>
    </row>
    <row r="858" spans="1:4" ht="15.75" x14ac:dyDescent="0.25">
      <c r="A858" s="1" t="s">
        <v>1513</v>
      </c>
      <c r="B858" t="s">
        <v>5070</v>
      </c>
      <c r="C858" s="1" t="s">
        <v>3181</v>
      </c>
      <c r="D858" t="s">
        <v>4389</v>
      </c>
    </row>
    <row r="859" spans="1:4" ht="15.75" x14ac:dyDescent="0.25">
      <c r="A859" s="1" t="s">
        <v>1512</v>
      </c>
      <c r="B859" t="s">
        <v>4772</v>
      </c>
      <c r="C859" s="1" t="s">
        <v>3182</v>
      </c>
      <c r="D859" t="s">
        <v>4389</v>
      </c>
    </row>
    <row r="860" spans="1:4" ht="15.75" x14ac:dyDescent="0.25">
      <c r="A860" s="1" t="s">
        <v>1511</v>
      </c>
      <c r="B860" t="s">
        <v>5071</v>
      </c>
      <c r="C860" s="1" t="s">
        <v>3183</v>
      </c>
      <c r="D860" t="s">
        <v>4389</v>
      </c>
    </row>
    <row r="861" spans="1:4" ht="15.75" x14ac:dyDescent="0.25">
      <c r="A861" s="1" t="s">
        <v>1510</v>
      </c>
      <c r="B861" t="s">
        <v>5072</v>
      </c>
      <c r="C861" s="1" t="s">
        <v>3184</v>
      </c>
      <c r="D861" t="s">
        <v>4389</v>
      </c>
    </row>
    <row r="862" spans="1:4" ht="15.75" x14ac:dyDescent="0.25">
      <c r="A862" s="1" t="s">
        <v>1509</v>
      </c>
      <c r="B862" t="s">
        <v>4440</v>
      </c>
      <c r="C862" s="1" t="s">
        <v>3185</v>
      </c>
      <c r="D862" t="s">
        <v>4391</v>
      </c>
    </row>
    <row r="863" spans="1:4" ht="15.75" x14ac:dyDescent="0.25">
      <c r="A863" s="1" t="s">
        <v>1508</v>
      </c>
      <c r="B863" t="s">
        <v>4687</v>
      </c>
      <c r="C863" s="1" t="s">
        <v>3186</v>
      </c>
      <c r="D863" t="s">
        <v>4389</v>
      </c>
    </row>
    <row r="864" spans="1:4" ht="15.75" x14ac:dyDescent="0.25">
      <c r="A864" s="1" t="s">
        <v>1507</v>
      </c>
      <c r="B864" t="s">
        <v>5073</v>
      </c>
      <c r="C864" s="1" t="s">
        <v>3187</v>
      </c>
      <c r="D864" t="s">
        <v>4391</v>
      </c>
    </row>
    <row r="865" spans="1:4" ht="15.75" x14ac:dyDescent="0.25">
      <c r="A865" s="1" t="s">
        <v>1506</v>
      </c>
      <c r="B865" t="s">
        <v>5074</v>
      </c>
      <c r="C865" s="1" t="s">
        <v>3188</v>
      </c>
      <c r="D865" t="s">
        <v>4391</v>
      </c>
    </row>
    <row r="866" spans="1:4" ht="15.75" x14ac:dyDescent="0.25">
      <c r="A866" s="1" t="s">
        <v>1505</v>
      </c>
      <c r="B866" t="s">
        <v>4454</v>
      </c>
      <c r="C866" s="1" t="s">
        <v>3189</v>
      </c>
      <c r="D866" t="s">
        <v>4391</v>
      </c>
    </row>
    <row r="867" spans="1:4" ht="15.75" x14ac:dyDescent="0.25">
      <c r="A867" s="1" t="s">
        <v>1504</v>
      </c>
      <c r="B867" t="s">
        <v>5075</v>
      </c>
      <c r="C867" s="1" t="s">
        <v>3190</v>
      </c>
      <c r="D867" t="s">
        <v>4804</v>
      </c>
    </row>
    <row r="868" spans="1:4" ht="15.75" x14ac:dyDescent="0.25">
      <c r="A868" s="1" t="s">
        <v>1503</v>
      </c>
      <c r="B868" t="s">
        <v>5076</v>
      </c>
      <c r="C868" s="1" t="s">
        <v>3191</v>
      </c>
      <c r="D868" t="s">
        <v>4391</v>
      </c>
    </row>
    <row r="869" spans="1:4" ht="15.75" x14ac:dyDescent="0.25">
      <c r="A869" s="1" t="s">
        <v>1502</v>
      </c>
      <c r="B869" t="s">
        <v>4489</v>
      </c>
      <c r="C869" s="1" t="s">
        <v>3192</v>
      </c>
      <c r="D869" t="s">
        <v>4391</v>
      </c>
    </row>
    <row r="870" spans="1:4" ht="15.75" x14ac:dyDescent="0.25">
      <c r="A870" s="1" t="s">
        <v>1501</v>
      </c>
      <c r="B870" t="s">
        <v>4402</v>
      </c>
      <c r="C870" s="1" t="s">
        <v>3193</v>
      </c>
      <c r="D870" t="s">
        <v>4391</v>
      </c>
    </row>
    <row r="871" spans="1:4" ht="15.75" x14ac:dyDescent="0.25">
      <c r="A871" s="1" t="s">
        <v>1500</v>
      </c>
      <c r="B871" t="s">
        <v>5077</v>
      </c>
      <c r="C871" s="1" t="s">
        <v>3194</v>
      </c>
      <c r="D871" t="s">
        <v>4391</v>
      </c>
    </row>
    <row r="872" spans="1:4" ht="15.75" x14ac:dyDescent="0.25">
      <c r="A872" s="1" t="s">
        <v>1499</v>
      </c>
      <c r="B872" t="s">
        <v>5078</v>
      </c>
      <c r="C872" s="1" t="s">
        <v>3195</v>
      </c>
      <c r="D872" t="s">
        <v>4804</v>
      </c>
    </row>
    <row r="873" spans="1:4" ht="15.75" x14ac:dyDescent="0.25">
      <c r="A873" s="1" t="s">
        <v>1498</v>
      </c>
      <c r="B873" t="s">
        <v>5079</v>
      </c>
      <c r="C873" s="1" t="s">
        <v>3196</v>
      </c>
      <c r="D873" t="s">
        <v>4389</v>
      </c>
    </row>
    <row r="874" spans="1:4" ht="15.75" x14ac:dyDescent="0.25">
      <c r="A874" s="1" t="s">
        <v>1497</v>
      </c>
      <c r="B874" t="s">
        <v>4757</v>
      </c>
      <c r="C874" s="1" t="s">
        <v>3197</v>
      </c>
      <c r="D874" t="s">
        <v>4804</v>
      </c>
    </row>
    <row r="875" spans="1:4" ht="15.75" x14ac:dyDescent="0.25">
      <c r="A875" s="1" t="s">
        <v>1496</v>
      </c>
      <c r="B875" t="s">
        <v>5080</v>
      </c>
      <c r="C875" s="1" t="s">
        <v>3198</v>
      </c>
      <c r="D875" t="s">
        <v>4389</v>
      </c>
    </row>
    <row r="876" spans="1:4" ht="15.75" x14ac:dyDescent="0.25">
      <c r="A876" s="1" t="s">
        <v>1495</v>
      </c>
      <c r="B876" t="s">
        <v>5081</v>
      </c>
      <c r="C876" s="1" t="s">
        <v>3199</v>
      </c>
      <c r="D876" t="s">
        <v>4389</v>
      </c>
    </row>
    <row r="877" spans="1:4" ht="15.75" x14ac:dyDescent="0.25">
      <c r="A877" s="1" t="s">
        <v>1494</v>
      </c>
      <c r="B877" t="s">
        <v>5082</v>
      </c>
      <c r="C877" s="1" t="s">
        <v>3200</v>
      </c>
      <c r="D877" t="s">
        <v>4389</v>
      </c>
    </row>
    <row r="878" spans="1:4" ht="15.75" x14ac:dyDescent="0.25">
      <c r="A878" s="1" t="s">
        <v>1493</v>
      </c>
      <c r="B878" t="s">
        <v>4922</v>
      </c>
      <c r="C878" s="1" t="s">
        <v>3201</v>
      </c>
      <c r="D878" t="s">
        <v>4804</v>
      </c>
    </row>
    <row r="879" spans="1:4" ht="15.75" x14ac:dyDescent="0.25">
      <c r="A879" s="1" t="s">
        <v>1492</v>
      </c>
      <c r="B879" t="s">
        <v>5083</v>
      </c>
      <c r="C879" s="1" t="s">
        <v>3202</v>
      </c>
      <c r="D879" t="s">
        <v>4804</v>
      </c>
    </row>
    <row r="880" spans="1:4" ht="15.75" x14ac:dyDescent="0.25">
      <c r="A880" s="1" t="s">
        <v>1491</v>
      </c>
      <c r="B880" t="s">
        <v>5084</v>
      </c>
      <c r="C880" s="1" t="s">
        <v>3203</v>
      </c>
      <c r="D880" t="s">
        <v>4389</v>
      </c>
    </row>
    <row r="881" spans="1:5" ht="15.75" x14ac:dyDescent="0.25">
      <c r="A881" s="1" t="s">
        <v>1490</v>
      </c>
      <c r="B881" t="s">
        <v>5085</v>
      </c>
      <c r="C881" s="1" t="s">
        <v>3204</v>
      </c>
      <c r="D881" t="s">
        <v>4389</v>
      </c>
    </row>
    <row r="882" spans="1:5" ht="15.75" x14ac:dyDescent="0.25">
      <c r="A882" s="1" t="s">
        <v>1489</v>
      </c>
      <c r="B882" t="s">
        <v>5086</v>
      </c>
      <c r="C882" s="1" t="s">
        <v>3205</v>
      </c>
      <c r="D882" t="s">
        <v>4389</v>
      </c>
    </row>
    <row r="883" spans="1:5" ht="15.75" x14ac:dyDescent="0.25">
      <c r="A883" s="1" t="s">
        <v>1488</v>
      </c>
      <c r="B883" t="s">
        <v>4639</v>
      </c>
      <c r="C883" s="1" t="s">
        <v>3206</v>
      </c>
      <c r="D883" t="s">
        <v>4389</v>
      </c>
    </row>
    <row r="884" spans="1:5" ht="15.75" x14ac:dyDescent="0.25">
      <c r="A884" s="1" t="s">
        <v>1487</v>
      </c>
      <c r="B884" t="s">
        <v>5087</v>
      </c>
      <c r="C884" s="1" t="s">
        <v>3207</v>
      </c>
      <c r="D884" t="s">
        <v>4389</v>
      </c>
    </row>
    <row r="885" spans="1:5" ht="15.75" x14ac:dyDescent="0.25">
      <c r="A885" s="1" t="s">
        <v>1486</v>
      </c>
      <c r="B885" t="s">
        <v>5088</v>
      </c>
      <c r="C885" s="1" t="s">
        <v>3208</v>
      </c>
      <c r="D885" t="s">
        <v>4389</v>
      </c>
    </row>
    <row r="886" spans="1:5" ht="15.75" x14ac:dyDescent="0.25">
      <c r="A886" s="1" t="s">
        <v>1485</v>
      </c>
      <c r="B886" t="s">
        <v>5089</v>
      </c>
      <c r="C886" s="1" t="s">
        <v>3209</v>
      </c>
      <c r="D886" t="s">
        <v>4389</v>
      </c>
    </row>
    <row r="887" spans="1:5" ht="15.75" x14ac:dyDescent="0.25">
      <c r="A887" s="1" t="s">
        <v>1484</v>
      </c>
      <c r="B887" t="s">
        <v>5090</v>
      </c>
      <c r="C887" s="1" t="s">
        <v>3210</v>
      </c>
      <c r="D887" t="s">
        <v>4389</v>
      </c>
    </row>
    <row r="888" spans="1:5" ht="15.75" x14ac:dyDescent="0.25">
      <c r="A888" s="1" t="s">
        <v>1483</v>
      </c>
      <c r="B888" t="s">
        <v>5091</v>
      </c>
      <c r="C888" s="1" t="s">
        <v>3211</v>
      </c>
      <c r="D888" t="s">
        <v>4389</v>
      </c>
    </row>
    <row r="889" spans="1:5" ht="15.75" x14ac:dyDescent="0.25">
      <c r="A889" s="1" t="s">
        <v>1482</v>
      </c>
      <c r="B889" t="s">
        <v>5092</v>
      </c>
      <c r="C889" s="1" t="s">
        <v>3212</v>
      </c>
      <c r="D889" t="s">
        <v>4804</v>
      </c>
    </row>
    <row r="890" spans="1:5" ht="15.75" x14ac:dyDescent="0.25">
      <c r="A890" s="1" t="s">
        <v>1481</v>
      </c>
      <c r="B890" t="s">
        <v>5093</v>
      </c>
      <c r="C890" s="1" t="s">
        <v>3213</v>
      </c>
      <c r="D890" t="s">
        <v>4391</v>
      </c>
    </row>
    <row r="891" spans="1:5" ht="15.75" x14ac:dyDescent="0.25">
      <c r="A891" s="1" t="s">
        <v>1480</v>
      </c>
      <c r="B891" t="s">
        <v>4559</v>
      </c>
      <c r="C891" s="1" t="s">
        <v>3214</v>
      </c>
      <c r="D891" t="s">
        <v>4391</v>
      </c>
    </row>
    <row r="892" spans="1:5" ht="15.75" x14ac:dyDescent="0.25">
      <c r="A892" s="1" t="s">
        <v>1479</v>
      </c>
      <c r="B892" t="s">
        <v>5094</v>
      </c>
      <c r="C892" s="1" t="s">
        <v>3215</v>
      </c>
      <c r="D892" t="s">
        <v>4391</v>
      </c>
    </row>
    <row r="893" spans="1:5" ht="15.75" x14ac:dyDescent="0.25">
      <c r="A893" s="1" t="s">
        <v>1478</v>
      </c>
      <c r="B893" t="s">
        <v>5095</v>
      </c>
      <c r="C893" s="1" t="s">
        <v>3216</v>
      </c>
      <c r="D893" t="s">
        <v>4391</v>
      </c>
      <c r="E893" t="s">
        <v>6034</v>
      </c>
    </row>
    <row r="894" spans="1:5" ht="15.75" x14ac:dyDescent="0.25">
      <c r="A894" s="1" t="s">
        <v>1477</v>
      </c>
      <c r="B894" t="s">
        <v>5096</v>
      </c>
      <c r="C894" s="1" t="s">
        <v>3217</v>
      </c>
      <c r="D894" t="s">
        <v>4804</v>
      </c>
    </row>
    <row r="895" spans="1:5" ht="15.75" x14ac:dyDescent="0.25">
      <c r="A895" s="1" t="s">
        <v>1476</v>
      </c>
      <c r="B895" t="s">
        <v>4410</v>
      </c>
      <c r="C895" s="1" t="s">
        <v>3218</v>
      </c>
      <c r="D895" t="s">
        <v>4391</v>
      </c>
    </row>
    <row r="896" spans="1:5" ht="15.75" x14ac:dyDescent="0.25">
      <c r="A896" s="1" t="s">
        <v>1475</v>
      </c>
      <c r="B896" t="s">
        <v>5097</v>
      </c>
      <c r="C896" s="1" t="s">
        <v>3219</v>
      </c>
      <c r="D896" t="s">
        <v>4391</v>
      </c>
    </row>
    <row r="897" spans="1:4" ht="15.75" x14ac:dyDescent="0.25">
      <c r="A897" s="1" t="s">
        <v>1474</v>
      </c>
      <c r="B897" t="s">
        <v>5098</v>
      </c>
      <c r="C897" s="1" t="s">
        <v>3220</v>
      </c>
      <c r="D897" t="s">
        <v>4389</v>
      </c>
    </row>
    <row r="898" spans="1:4" ht="15.75" x14ac:dyDescent="0.25">
      <c r="A898" s="1" t="s">
        <v>1473</v>
      </c>
      <c r="B898" t="s">
        <v>5099</v>
      </c>
      <c r="C898" s="1" t="s">
        <v>2880</v>
      </c>
      <c r="D898" t="s">
        <v>4389</v>
      </c>
    </row>
    <row r="899" spans="1:4" ht="15.75" x14ac:dyDescent="0.25">
      <c r="A899" s="1" t="s">
        <v>1472</v>
      </c>
      <c r="B899" t="s">
        <v>5100</v>
      </c>
      <c r="C899" s="1" t="s">
        <v>3221</v>
      </c>
      <c r="D899" t="s">
        <v>4389</v>
      </c>
    </row>
    <row r="900" spans="1:4" ht="15.75" x14ac:dyDescent="0.25">
      <c r="A900" s="1" t="s">
        <v>1471</v>
      </c>
      <c r="B900" t="s">
        <v>4429</v>
      </c>
      <c r="C900" s="1" t="s">
        <v>2582</v>
      </c>
      <c r="D900" t="s">
        <v>4391</v>
      </c>
    </row>
    <row r="901" spans="1:4" ht="15.75" x14ac:dyDescent="0.25">
      <c r="A901" s="1" t="s">
        <v>1470</v>
      </c>
      <c r="B901" t="s">
        <v>5101</v>
      </c>
      <c r="C901" s="1" t="s">
        <v>2599</v>
      </c>
      <c r="D901" t="s">
        <v>4804</v>
      </c>
    </row>
    <row r="902" spans="1:4" ht="15.75" x14ac:dyDescent="0.25">
      <c r="A902" s="1" t="s">
        <v>1469</v>
      </c>
      <c r="B902" t="s">
        <v>5102</v>
      </c>
      <c r="C902" s="1" t="s">
        <v>3222</v>
      </c>
      <c r="D902" t="s">
        <v>4389</v>
      </c>
    </row>
    <row r="903" spans="1:4" ht="15.75" x14ac:dyDescent="0.25">
      <c r="A903" s="1" t="s">
        <v>1468</v>
      </c>
      <c r="B903" t="s">
        <v>4861</v>
      </c>
      <c r="C903" s="1" t="s">
        <v>3223</v>
      </c>
      <c r="D903" t="s">
        <v>4391</v>
      </c>
    </row>
    <row r="904" spans="1:4" ht="15.75" x14ac:dyDescent="0.25">
      <c r="A904" s="1" t="s">
        <v>1467</v>
      </c>
      <c r="B904" t="s">
        <v>5103</v>
      </c>
      <c r="C904" s="1" t="s">
        <v>3224</v>
      </c>
      <c r="D904" t="s">
        <v>4389</v>
      </c>
    </row>
    <row r="905" spans="1:4" ht="15.75" x14ac:dyDescent="0.25">
      <c r="A905" s="1" t="s">
        <v>1466</v>
      </c>
      <c r="B905" t="s">
        <v>5104</v>
      </c>
      <c r="C905" s="1" t="s">
        <v>3225</v>
      </c>
      <c r="D905" t="s">
        <v>4389</v>
      </c>
    </row>
    <row r="906" spans="1:4" ht="15.75" x14ac:dyDescent="0.25">
      <c r="A906" s="1" t="s">
        <v>1465</v>
      </c>
      <c r="B906" t="s">
        <v>5105</v>
      </c>
      <c r="C906" s="1" t="s">
        <v>3226</v>
      </c>
      <c r="D906" t="s">
        <v>4391</v>
      </c>
    </row>
    <row r="907" spans="1:4" ht="15.75" x14ac:dyDescent="0.25">
      <c r="A907" s="1" t="s">
        <v>1464</v>
      </c>
      <c r="B907" t="s">
        <v>5059</v>
      </c>
      <c r="C907" s="1" t="s">
        <v>3227</v>
      </c>
      <c r="D907" t="s">
        <v>4389</v>
      </c>
    </row>
    <row r="908" spans="1:4" ht="15.75" x14ac:dyDescent="0.25">
      <c r="A908" s="1" t="s">
        <v>1463</v>
      </c>
      <c r="B908" t="s">
        <v>5106</v>
      </c>
      <c r="C908" s="1" t="s">
        <v>3228</v>
      </c>
      <c r="D908" t="s">
        <v>4804</v>
      </c>
    </row>
    <row r="909" spans="1:4" ht="15.75" x14ac:dyDescent="0.25">
      <c r="A909" s="1" t="s">
        <v>1462</v>
      </c>
      <c r="B909" t="s">
        <v>5107</v>
      </c>
      <c r="C909" s="1" t="s">
        <v>3229</v>
      </c>
      <c r="D909" t="s">
        <v>4391</v>
      </c>
    </row>
    <row r="910" spans="1:4" ht="15.75" x14ac:dyDescent="0.25">
      <c r="A910" s="1" t="s">
        <v>1461</v>
      </c>
      <c r="B910" t="s">
        <v>4673</v>
      </c>
      <c r="C910" s="1" t="s">
        <v>3230</v>
      </c>
      <c r="D910" t="s">
        <v>4391</v>
      </c>
    </row>
    <row r="911" spans="1:4" ht="15.75" x14ac:dyDescent="0.25">
      <c r="A911" s="1" t="s">
        <v>1460</v>
      </c>
      <c r="B911" t="s">
        <v>5108</v>
      </c>
      <c r="C911" s="1" t="s">
        <v>3231</v>
      </c>
      <c r="D911" t="s">
        <v>4391</v>
      </c>
    </row>
    <row r="912" spans="1:4" ht="15.75" x14ac:dyDescent="0.25">
      <c r="A912" s="1" t="s">
        <v>1459</v>
      </c>
      <c r="B912" t="s">
        <v>5109</v>
      </c>
      <c r="C912" s="1" t="s">
        <v>3232</v>
      </c>
      <c r="D912" t="s">
        <v>4391</v>
      </c>
    </row>
    <row r="913" spans="1:4" ht="15.75" x14ac:dyDescent="0.25">
      <c r="A913" s="1" t="s">
        <v>1458</v>
      </c>
      <c r="B913" t="s">
        <v>4748</v>
      </c>
      <c r="C913" s="1" t="s">
        <v>3233</v>
      </c>
      <c r="D913" t="s">
        <v>4391</v>
      </c>
    </row>
    <row r="914" spans="1:4" ht="15.75" x14ac:dyDescent="0.25">
      <c r="A914" s="1" t="s">
        <v>1457</v>
      </c>
      <c r="B914" t="s">
        <v>4470</v>
      </c>
      <c r="C914" s="1" t="s">
        <v>3234</v>
      </c>
      <c r="D914" t="s">
        <v>4391</v>
      </c>
    </row>
    <row r="915" spans="1:4" ht="15.75" x14ac:dyDescent="0.25">
      <c r="A915" s="1" t="s">
        <v>1456</v>
      </c>
      <c r="B915" t="s">
        <v>5110</v>
      </c>
      <c r="C915" s="1" t="s">
        <v>2514</v>
      </c>
      <c r="D915" t="s">
        <v>4391</v>
      </c>
    </row>
    <row r="916" spans="1:4" ht="15.75" x14ac:dyDescent="0.25">
      <c r="A916" s="1" t="s">
        <v>1455</v>
      </c>
      <c r="B916" t="s">
        <v>5111</v>
      </c>
      <c r="C916" s="1" t="s">
        <v>3235</v>
      </c>
      <c r="D916" t="s">
        <v>4391</v>
      </c>
    </row>
    <row r="917" spans="1:4" ht="15.75" x14ac:dyDescent="0.25">
      <c r="A917" s="1" t="s">
        <v>1454</v>
      </c>
      <c r="B917" t="s">
        <v>5112</v>
      </c>
      <c r="C917" s="1" t="s">
        <v>2599</v>
      </c>
      <c r="D917" t="s">
        <v>4391</v>
      </c>
    </row>
    <row r="918" spans="1:4" ht="15.75" x14ac:dyDescent="0.25">
      <c r="A918" s="1" t="s">
        <v>1453</v>
      </c>
      <c r="B918" t="s">
        <v>5113</v>
      </c>
      <c r="C918" s="1" t="s">
        <v>3236</v>
      </c>
      <c r="D918" t="s">
        <v>4389</v>
      </c>
    </row>
    <row r="919" spans="1:4" ht="15.75" x14ac:dyDescent="0.25">
      <c r="A919" s="1" t="s">
        <v>1452</v>
      </c>
      <c r="B919" t="s">
        <v>4756</v>
      </c>
      <c r="C919" s="1" t="s">
        <v>3237</v>
      </c>
      <c r="D919" t="s">
        <v>4389</v>
      </c>
    </row>
    <row r="920" spans="1:4" ht="15.75" x14ac:dyDescent="0.25">
      <c r="A920" s="1" t="s">
        <v>1451</v>
      </c>
      <c r="B920" t="s">
        <v>4436</v>
      </c>
      <c r="C920" s="1" t="s">
        <v>3238</v>
      </c>
      <c r="D920" t="s">
        <v>4389</v>
      </c>
    </row>
    <row r="921" spans="1:4" ht="15.75" x14ac:dyDescent="0.25">
      <c r="A921" s="1" t="s">
        <v>1450</v>
      </c>
      <c r="B921" t="s">
        <v>5114</v>
      </c>
      <c r="C921" s="1" t="s">
        <v>3239</v>
      </c>
      <c r="D921" t="s">
        <v>4389</v>
      </c>
    </row>
    <row r="922" spans="1:4" ht="15.75" x14ac:dyDescent="0.25">
      <c r="A922" s="1" t="s">
        <v>1449</v>
      </c>
      <c r="B922" t="s">
        <v>5115</v>
      </c>
      <c r="C922" s="1" t="s">
        <v>3240</v>
      </c>
      <c r="D922" t="s">
        <v>4389</v>
      </c>
    </row>
    <row r="923" spans="1:4" ht="15.75" x14ac:dyDescent="0.25">
      <c r="A923" s="1" t="s">
        <v>1448</v>
      </c>
      <c r="B923" t="s">
        <v>5116</v>
      </c>
      <c r="C923" s="1" t="s">
        <v>3241</v>
      </c>
      <c r="D923" t="s">
        <v>4389</v>
      </c>
    </row>
    <row r="924" spans="1:4" ht="15.75" x14ac:dyDescent="0.25">
      <c r="A924" s="1" t="s">
        <v>1447</v>
      </c>
      <c r="B924" t="s">
        <v>5117</v>
      </c>
      <c r="C924" s="1" t="s">
        <v>3242</v>
      </c>
      <c r="D924" t="s">
        <v>4389</v>
      </c>
    </row>
    <row r="925" spans="1:4" ht="15.75" x14ac:dyDescent="0.25">
      <c r="A925" s="1" t="s">
        <v>1446</v>
      </c>
      <c r="B925" t="s">
        <v>5118</v>
      </c>
      <c r="C925" s="1" t="s">
        <v>3243</v>
      </c>
      <c r="D925" t="s">
        <v>4389</v>
      </c>
    </row>
    <row r="926" spans="1:4" ht="15.75" x14ac:dyDescent="0.25">
      <c r="A926" s="1" t="s">
        <v>1445</v>
      </c>
      <c r="B926" t="s">
        <v>5119</v>
      </c>
      <c r="C926" s="1" t="s">
        <v>3244</v>
      </c>
      <c r="D926" t="s">
        <v>4389</v>
      </c>
    </row>
    <row r="927" spans="1:4" ht="15.75" x14ac:dyDescent="0.25">
      <c r="A927" s="1" t="s">
        <v>1444</v>
      </c>
      <c r="B927" t="s">
        <v>5120</v>
      </c>
      <c r="C927" s="1" t="s">
        <v>3245</v>
      </c>
      <c r="D927" t="s">
        <v>4389</v>
      </c>
    </row>
    <row r="928" spans="1:4" ht="15.75" x14ac:dyDescent="0.25">
      <c r="A928" s="1" t="s">
        <v>1443</v>
      </c>
      <c r="B928" t="s">
        <v>4957</v>
      </c>
      <c r="C928" s="1" t="s">
        <v>3246</v>
      </c>
      <c r="D928" t="s">
        <v>4389</v>
      </c>
    </row>
    <row r="929" spans="1:4" ht="15.75" x14ac:dyDescent="0.25">
      <c r="A929" s="1" t="s">
        <v>1442</v>
      </c>
      <c r="B929" t="s">
        <v>5121</v>
      </c>
      <c r="C929" s="1" t="s">
        <v>3247</v>
      </c>
      <c r="D929" t="s">
        <v>4389</v>
      </c>
    </row>
    <row r="930" spans="1:4" ht="15.75" x14ac:dyDescent="0.25">
      <c r="A930" s="1" t="s">
        <v>1441</v>
      </c>
      <c r="B930" t="s">
        <v>5122</v>
      </c>
      <c r="C930" s="1" t="s">
        <v>3248</v>
      </c>
      <c r="D930" t="s">
        <v>4804</v>
      </c>
    </row>
    <row r="931" spans="1:4" ht="15.75" x14ac:dyDescent="0.25">
      <c r="A931" s="1" t="s">
        <v>1440</v>
      </c>
      <c r="B931" t="s">
        <v>5123</v>
      </c>
      <c r="C931" s="1" t="s">
        <v>3249</v>
      </c>
      <c r="D931" t="s">
        <v>4391</v>
      </c>
    </row>
    <row r="932" spans="1:4" ht="15.75" x14ac:dyDescent="0.25">
      <c r="A932" s="1" t="s">
        <v>1439</v>
      </c>
      <c r="B932" t="s">
        <v>4958</v>
      </c>
      <c r="C932" s="1" t="s">
        <v>3250</v>
      </c>
      <c r="D932" t="s">
        <v>4804</v>
      </c>
    </row>
    <row r="933" spans="1:4" ht="15.75" x14ac:dyDescent="0.25">
      <c r="A933" s="1" t="s">
        <v>1438</v>
      </c>
      <c r="B933" t="s">
        <v>4552</v>
      </c>
      <c r="C933" s="1" t="s">
        <v>3251</v>
      </c>
      <c r="D933" t="s">
        <v>4391</v>
      </c>
    </row>
    <row r="934" spans="1:4" ht="15.75" x14ac:dyDescent="0.25">
      <c r="A934" s="1" t="s">
        <v>1437</v>
      </c>
      <c r="B934" t="s">
        <v>5124</v>
      </c>
      <c r="C934" s="1" t="s">
        <v>3252</v>
      </c>
      <c r="D934" t="s">
        <v>4391</v>
      </c>
    </row>
    <row r="935" spans="1:4" ht="15.75" x14ac:dyDescent="0.25">
      <c r="A935" s="1" t="s">
        <v>1436</v>
      </c>
      <c r="B935" t="s">
        <v>5125</v>
      </c>
      <c r="C935" s="1" t="s">
        <v>2393</v>
      </c>
      <c r="D935" t="s">
        <v>4389</v>
      </c>
    </row>
    <row r="936" spans="1:4" ht="15.75" x14ac:dyDescent="0.25">
      <c r="A936" s="1" t="s">
        <v>1435</v>
      </c>
      <c r="B936" t="s">
        <v>5126</v>
      </c>
      <c r="C936" s="1" t="s">
        <v>3253</v>
      </c>
      <c r="D936" t="s">
        <v>4391</v>
      </c>
    </row>
    <row r="937" spans="1:4" ht="15.75" x14ac:dyDescent="0.25">
      <c r="A937" s="1" t="s">
        <v>1434</v>
      </c>
      <c r="B937" t="s">
        <v>4448</v>
      </c>
      <c r="C937" s="1" t="s">
        <v>3254</v>
      </c>
      <c r="D937" t="s">
        <v>4391</v>
      </c>
    </row>
    <row r="938" spans="1:4" ht="15.75" x14ac:dyDescent="0.25">
      <c r="A938" s="1" t="s">
        <v>1433</v>
      </c>
      <c r="B938" t="s">
        <v>5127</v>
      </c>
      <c r="C938" s="1" t="s">
        <v>3236</v>
      </c>
      <c r="D938" t="s">
        <v>4804</v>
      </c>
    </row>
    <row r="939" spans="1:4" ht="15.75" x14ac:dyDescent="0.25">
      <c r="A939" s="1" t="s">
        <v>1432</v>
      </c>
      <c r="B939" t="s">
        <v>5128</v>
      </c>
      <c r="C939" s="1" t="s">
        <v>3255</v>
      </c>
      <c r="D939" t="s">
        <v>4389</v>
      </c>
    </row>
    <row r="940" spans="1:4" ht="15.75" x14ac:dyDescent="0.25">
      <c r="A940" s="1" t="s">
        <v>1431</v>
      </c>
      <c r="B940" t="s">
        <v>5129</v>
      </c>
      <c r="C940" s="1" t="s">
        <v>3256</v>
      </c>
      <c r="D940" t="s">
        <v>4391</v>
      </c>
    </row>
    <row r="941" spans="1:4" ht="15.75" x14ac:dyDescent="0.25">
      <c r="A941" s="1" t="s">
        <v>1430</v>
      </c>
      <c r="B941" t="s">
        <v>4735</v>
      </c>
      <c r="C941" s="1" t="s">
        <v>3257</v>
      </c>
      <c r="D941" t="s">
        <v>4391</v>
      </c>
    </row>
    <row r="942" spans="1:4" ht="15.75" x14ac:dyDescent="0.25">
      <c r="A942" s="1" t="s">
        <v>1429</v>
      </c>
      <c r="B942" t="s">
        <v>5130</v>
      </c>
      <c r="C942" s="1" t="s">
        <v>3258</v>
      </c>
      <c r="D942" t="s">
        <v>4389</v>
      </c>
    </row>
    <row r="943" spans="1:4" ht="15.75" x14ac:dyDescent="0.25">
      <c r="A943" s="1" t="s">
        <v>1428</v>
      </c>
      <c r="B943" t="s">
        <v>5131</v>
      </c>
      <c r="C943" s="1" t="s">
        <v>3259</v>
      </c>
      <c r="D943" t="s">
        <v>4389</v>
      </c>
    </row>
    <row r="944" spans="1:4" ht="15.75" x14ac:dyDescent="0.25">
      <c r="A944" s="1" t="s">
        <v>1427</v>
      </c>
      <c r="B944" t="s">
        <v>5132</v>
      </c>
      <c r="C944" s="1" t="s">
        <v>3260</v>
      </c>
      <c r="D944" t="s">
        <v>4389</v>
      </c>
    </row>
    <row r="945" spans="1:4" ht="15.75" x14ac:dyDescent="0.25">
      <c r="A945" s="1" t="s">
        <v>1426</v>
      </c>
      <c r="B945" t="s">
        <v>5133</v>
      </c>
      <c r="C945" s="1" t="s">
        <v>2758</v>
      </c>
      <c r="D945" t="s">
        <v>4391</v>
      </c>
    </row>
    <row r="946" spans="1:4" ht="15.75" x14ac:dyDescent="0.25">
      <c r="A946" s="1" t="s">
        <v>1425</v>
      </c>
      <c r="B946" t="s">
        <v>4474</v>
      </c>
      <c r="C946" s="1" t="s">
        <v>3261</v>
      </c>
      <c r="D946" t="s">
        <v>4389</v>
      </c>
    </row>
    <row r="947" spans="1:4" ht="15.75" x14ac:dyDescent="0.25">
      <c r="A947" s="1" t="s">
        <v>1424</v>
      </c>
      <c r="B947" t="s">
        <v>4410</v>
      </c>
      <c r="C947" s="1" t="s">
        <v>3262</v>
      </c>
      <c r="D947" t="s">
        <v>4391</v>
      </c>
    </row>
    <row r="948" spans="1:4" ht="15.75" x14ac:dyDescent="0.25">
      <c r="A948" s="1" t="s">
        <v>1423</v>
      </c>
      <c r="B948" t="s">
        <v>5134</v>
      </c>
      <c r="C948" s="1" t="s">
        <v>2954</v>
      </c>
      <c r="D948" t="s">
        <v>4391</v>
      </c>
    </row>
    <row r="949" spans="1:4" ht="15.75" x14ac:dyDescent="0.25">
      <c r="A949" s="1" t="s">
        <v>1422</v>
      </c>
      <c r="B949" t="s">
        <v>4526</v>
      </c>
      <c r="C949" s="1" t="s">
        <v>3263</v>
      </c>
      <c r="D949" t="s">
        <v>4391</v>
      </c>
    </row>
    <row r="950" spans="1:4" ht="15.75" x14ac:dyDescent="0.25">
      <c r="A950" s="1" t="s">
        <v>1421</v>
      </c>
      <c r="B950" t="s">
        <v>4592</v>
      </c>
      <c r="C950" s="1" t="s">
        <v>3264</v>
      </c>
      <c r="D950" t="s">
        <v>4391</v>
      </c>
    </row>
    <row r="951" spans="1:4" ht="15.75" x14ac:dyDescent="0.25">
      <c r="A951" s="1" t="s">
        <v>1420</v>
      </c>
      <c r="B951" t="s">
        <v>4789</v>
      </c>
      <c r="C951" s="1" t="s">
        <v>3265</v>
      </c>
      <c r="D951" t="s">
        <v>4391</v>
      </c>
    </row>
    <row r="952" spans="1:4" ht="15.75" x14ac:dyDescent="0.25">
      <c r="A952" s="1" t="s">
        <v>1419</v>
      </c>
      <c r="B952" t="s">
        <v>5135</v>
      </c>
      <c r="C952" s="1" t="s">
        <v>3266</v>
      </c>
      <c r="D952" t="s">
        <v>4389</v>
      </c>
    </row>
    <row r="953" spans="1:4" ht="15.75" x14ac:dyDescent="0.25">
      <c r="A953" s="1" t="s">
        <v>1418</v>
      </c>
      <c r="B953" t="s">
        <v>5136</v>
      </c>
      <c r="C953" s="1" t="s">
        <v>2710</v>
      </c>
      <c r="D953" t="s">
        <v>4389</v>
      </c>
    </row>
    <row r="954" spans="1:4" ht="15.75" x14ac:dyDescent="0.25">
      <c r="A954" s="1" t="s">
        <v>1417</v>
      </c>
      <c r="B954" t="s">
        <v>5137</v>
      </c>
      <c r="C954" s="1" t="s">
        <v>3267</v>
      </c>
      <c r="D954" t="s">
        <v>4389</v>
      </c>
    </row>
    <row r="955" spans="1:4" ht="15.75" x14ac:dyDescent="0.25">
      <c r="A955" s="1" t="s">
        <v>1416</v>
      </c>
      <c r="B955" t="s">
        <v>5138</v>
      </c>
      <c r="C955" s="1" t="s">
        <v>3268</v>
      </c>
      <c r="D955" t="s">
        <v>4391</v>
      </c>
    </row>
    <row r="956" spans="1:4" ht="15.75" x14ac:dyDescent="0.25">
      <c r="A956" s="1" t="s">
        <v>1415</v>
      </c>
      <c r="B956" t="s">
        <v>5077</v>
      </c>
      <c r="C956" s="1" t="s">
        <v>3269</v>
      </c>
      <c r="D956" t="s">
        <v>4391</v>
      </c>
    </row>
    <row r="957" spans="1:4" ht="15.75" x14ac:dyDescent="0.25">
      <c r="A957" s="1" t="s">
        <v>1414</v>
      </c>
      <c r="B957" t="s">
        <v>5139</v>
      </c>
      <c r="C957" s="1" t="s">
        <v>3270</v>
      </c>
      <c r="D957" t="s">
        <v>4804</v>
      </c>
    </row>
    <row r="958" spans="1:4" ht="15.75" x14ac:dyDescent="0.25">
      <c r="A958" s="1" t="s">
        <v>1413</v>
      </c>
      <c r="B958" t="s">
        <v>4526</v>
      </c>
      <c r="C958" s="1" t="s">
        <v>3216</v>
      </c>
      <c r="D958" t="s">
        <v>4391</v>
      </c>
    </row>
    <row r="959" spans="1:4" ht="15.75" x14ac:dyDescent="0.25">
      <c r="A959" s="1" t="s">
        <v>1412</v>
      </c>
      <c r="B959" t="s">
        <v>5140</v>
      </c>
      <c r="C959" s="1" t="s">
        <v>3271</v>
      </c>
      <c r="D959" t="s">
        <v>4389</v>
      </c>
    </row>
    <row r="960" spans="1:4" ht="15.75" x14ac:dyDescent="0.25">
      <c r="A960" s="1" t="s">
        <v>1411</v>
      </c>
      <c r="B960" t="s">
        <v>5141</v>
      </c>
      <c r="C960" s="1" t="s">
        <v>3272</v>
      </c>
      <c r="D960" t="s">
        <v>4804</v>
      </c>
    </row>
    <row r="961" spans="1:4" ht="15.75" x14ac:dyDescent="0.25">
      <c r="A961" s="1" t="s">
        <v>1410</v>
      </c>
      <c r="B961" t="s">
        <v>4953</v>
      </c>
      <c r="C961" s="1" t="s">
        <v>3273</v>
      </c>
      <c r="D961" t="s">
        <v>4389</v>
      </c>
    </row>
    <row r="962" spans="1:4" ht="15.75" x14ac:dyDescent="0.25">
      <c r="A962" s="1" t="s">
        <v>1409</v>
      </c>
      <c r="B962" t="s">
        <v>4738</v>
      </c>
      <c r="C962" s="1" t="s">
        <v>3274</v>
      </c>
      <c r="D962" t="s">
        <v>4804</v>
      </c>
    </row>
    <row r="963" spans="1:4" ht="15.75" x14ac:dyDescent="0.25">
      <c r="A963" s="1" t="s">
        <v>1408</v>
      </c>
      <c r="B963" t="s">
        <v>4667</v>
      </c>
      <c r="C963" s="1" t="s">
        <v>2670</v>
      </c>
      <c r="D963" t="s">
        <v>4391</v>
      </c>
    </row>
    <row r="964" spans="1:4" ht="15.75" x14ac:dyDescent="0.25">
      <c r="A964" s="1" t="s">
        <v>1407</v>
      </c>
      <c r="B964" t="s">
        <v>5142</v>
      </c>
      <c r="C964" s="1" t="s">
        <v>3275</v>
      </c>
      <c r="D964" t="s">
        <v>4389</v>
      </c>
    </row>
    <row r="965" spans="1:4" ht="15.75" x14ac:dyDescent="0.25">
      <c r="A965" s="1" t="s">
        <v>1406</v>
      </c>
      <c r="B965" t="s">
        <v>5143</v>
      </c>
      <c r="C965" s="1" t="s">
        <v>3276</v>
      </c>
      <c r="D965" t="s">
        <v>4804</v>
      </c>
    </row>
    <row r="966" spans="1:4" ht="15.75" x14ac:dyDescent="0.25">
      <c r="A966" s="1" t="s">
        <v>1405</v>
      </c>
      <c r="B966" t="s">
        <v>5144</v>
      </c>
      <c r="C966" s="1" t="s">
        <v>3277</v>
      </c>
      <c r="D966" t="s">
        <v>4389</v>
      </c>
    </row>
    <row r="967" spans="1:4" ht="15.75" x14ac:dyDescent="0.25">
      <c r="A967" s="1" t="s">
        <v>1404</v>
      </c>
      <c r="B967" t="s">
        <v>5145</v>
      </c>
      <c r="C967" s="1" t="s">
        <v>3278</v>
      </c>
      <c r="D967" t="s">
        <v>4389</v>
      </c>
    </row>
    <row r="968" spans="1:4" ht="15.75" x14ac:dyDescent="0.25">
      <c r="A968" s="1" t="s">
        <v>1403</v>
      </c>
      <c r="B968" t="s">
        <v>5146</v>
      </c>
      <c r="C968" s="1" t="s">
        <v>3279</v>
      </c>
      <c r="D968" t="s">
        <v>4389</v>
      </c>
    </row>
    <row r="969" spans="1:4" ht="15.75" x14ac:dyDescent="0.25">
      <c r="A969" s="1" t="s">
        <v>1402</v>
      </c>
      <c r="B969" t="s">
        <v>4450</v>
      </c>
      <c r="C969" s="1" t="s">
        <v>3280</v>
      </c>
      <c r="D969" t="s">
        <v>4391</v>
      </c>
    </row>
    <row r="970" spans="1:4" ht="15.75" x14ac:dyDescent="0.25">
      <c r="A970" s="1" t="s">
        <v>1401</v>
      </c>
      <c r="B970" t="s">
        <v>4898</v>
      </c>
      <c r="C970" s="1" t="s">
        <v>3281</v>
      </c>
      <c r="D970" t="s">
        <v>4389</v>
      </c>
    </row>
    <row r="971" spans="1:4" ht="15.75" x14ac:dyDescent="0.25">
      <c r="A971" s="1" t="s">
        <v>1400</v>
      </c>
      <c r="B971" t="s">
        <v>5147</v>
      </c>
      <c r="C971" s="1" t="s">
        <v>3282</v>
      </c>
      <c r="D971" t="s">
        <v>4391</v>
      </c>
    </row>
    <row r="972" spans="1:4" ht="15.75" x14ac:dyDescent="0.25">
      <c r="A972" s="1" t="s">
        <v>1399</v>
      </c>
      <c r="B972" t="s">
        <v>4746</v>
      </c>
      <c r="C972" s="1" t="s">
        <v>3283</v>
      </c>
      <c r="D972" t="s">
        <v>4389</v>
      </c>
    </row>
    <row r="973" spans="1:4" ht="15.75" x14ac:dyDescent="0.25">
      <c r="A973" s="1" t="s">
        <v>1398</v>
      </c>
      <c r="B973" t="s">
        <v>5148</v>
      </c>
      <c r="C973" s="1" t="s">
        <v>3284</v>
      </c>
      <c r="D973" t="s">
        <v>4389</v>
      </c>
    </row>
    <row r="974" spans="1:4" ht="15.75" x14ac:dyDescent="0.25">
      <c r="A974" s="1" t="s">
        <v>1397</v>
      </c>
      <c r="B974" t="s">
        <v>4536</v>
      </c>
      <c r="C974" s="1" t="s">
        <v>3285</v>
      </c>
      <c r="D974" t="s">
        <v>4391</v>
      </c>
    </row>
    <row r="975" spans="1:4" ht="15.75" x14ac:dyDescent="0.25">
      <c r="A975" s="1" t="s">
        <v>1396</v>
      </c>
      <c r="B975" t="s">
        <v>5149</v>
      </c>
      <c r="C975" s="1" t="s">
        <v>3102</v>
      </c>
      <c r="D975" t="s">
        <v>4804</v>
      </c>
    </row>
    <row r="976" spans="1:4" ht="15.75" x14ac:dyDescent="0.25">
      <c r="A976" s="1" t="s">
        <v>1395</v>
      </c>
      <c r="B976" t="s">
        <v>4959</v>
      </c>
      <c r="C976" s="1" t="s">
        <v>3286</v>
      </c>
      <c r="D976" t="s">
        <v>4391</v>
      </c>
    </row>
    <row r="977" spans="1:4" ht="15.75" x14ac:dyDescent="0.25">
      <c r="A977" s="1" t="s">
        <v>1394</v>
      </c>
      <c r="B977" t="s">
        <v>5150</v>
      </c>
      <c r="C977" s="1" t="s">
        <v>3287</v>
      </c>
      <c r="D977" t="s">
        <v>4804</v>
      </c>
    </row>
    <row r="978" spans="1:4" ht="15.75" x14ac:dyDescent="0.25">
      <c r="A978" s="1" t="s">
        <v>1393</v>
      </c>
      <c r="B978" t="s">
        <v>5151</v>
      </c>
      <c r="C978" s="1" t="s">
        <v>2841</v>
      </c>
      <c r="D978" t="s">
        <v>4804</v>
      </c>
    </row>
    <row r="979" spans="1:4" ht="15.75" x14ac:dyDescent="0.25">
      <c r="A979" s="1" t="s">
        <v>1392</v>
      </c>
      <c r="B979" t="s">
        <v>4659</v>
      </c>
      <c r="C979" s="1" t="s">
        <v>3288</v>
      </c>
      <c r="D979" t="s">
        <v>4391</v>
      </c>
    </row>
    <row r="980" spans="1:4" ht="15.75" x14ac:dyDescent="0.25">
      <c r="A980" s="1" t="s">
        <v>1391</v>
      </c>
      <c r="B980" t="s">
        <v>4435</v>
      </c>
      <c r="C980" s="1" t="s">
        <v>3289</v>
      </c>
      <c r="D980" t="s">
        <v>4391</v>
      </c>
    </row>
    <row r="981" spans="1:4" ht="15.75" x14ac:dyDescent="0.25">
      <c r="A981" s="1" t="s">
        <v>1390</v>
      </c>
      <c r="B981" t="s">
        <v>4594</v>
      </c>
      <c r="C981" s="1" t="s">
        <v>3290</v>
      </c>
      <c r="D981" t="s">
        <v>4391</v>
      </c>
    </row>
    <row r="982" spans="1:4" ht="15.75" x14ac:dyDescent="0.25">
      <c r="A982" s="1" t="s">
        <v>1389</v>
      </c>
      <c r="B982" t="s">
        <v>5152</v>
      </c>
      <c r="C982" s="1" t="s">
        <v>3291</v>
      </c>
      <c r="D982" t="s">
        <v>4391</v>
      </c>
    </row>
    <row r="983" spans="1:4" ht="15.75" x14ac:dyDescent="0.25">
      <c r="A983" s="1" t="s">
        <v>1388</v>
      </c>
      <c r="B983" t="s">
        <v>5153</v>
      </c>
      <c r="C983" s="1" t="s">
        <v>3292</v>
      </c>
      <c r="D983" t="s">
        <v>4391</v>
      </c>
    </row>
    <row r="984" spans="1:4" ht="15.75" x14ac:dyDescent="0.25">
      <c r="A984" s="1" t="s">
        <v>1387</v>
      </c>
      <c r="B984" t="s">
        <v>4599</v>
      </c>
      <c r="C984" s="1" t="s">
        <v>3293</v>
      </c>
      <c r="D984" t="s">
        <v>4391</v>
      </c>
    </row>
    <row r="985" spans="1:4" ht="15.75" x14ac:dyDescent="0.25">
      <c r="A985" s="1" t="s">
        <v>1386</v>
      </c>
      <c r="B985" t="s">
        <v>5154</v>
      </c>
      <c r="C985" s="1" t="s">
        <v>3294</v>
      </c>
      <c r="D985" t="s">
        <v>4804</v>
      </c>
    </row>
    <row r="986" spans="1:4" ht="15.75" x14ac:dyDescent="0.25">
      <c r="A986" s="1" t="s">
        <v>1385</v>
      </c>
      <c r="B986" t="s">
        <v>5155</v>
      </c>
      <c r="C986" s="1" t="s">
        <v>3295</v>
      </c>
      <c r="D986" t="s">
        <v>4391</v>
      </c>
    </row>
    <row r="987" spans="1:4" ht="15.75" x14ac:dyDescent="0.25">
      <c r="A987" s="1" t="s">
        <v>1384</v>
      </c>
      <c r="B987" t="s">
        <v>5156</v>
      </c>
      <c r="C987" s="1" t="s">
        <v>3296</v>
      </c>
      <c r="D987" t="s">
        <v>4389</v>
      </c>
    </row>
    <row r="988" spans="1:4" ht="15.75" x14ac:dyDescent="0.25">
      <c r="A988" s="1" t="s">
        <v>1383</v>
      </c>
      <c r="B988" t="s">
        <v>4619</v>
      </c>
      <c r="C988" s="1" t="s">
        <v>2527</v>
      </c>
      <c r="D988" t="s">
        <v>4389</v>
      </c>
    </row>
    <row r="989" spans="1:4" ht="15.75" x14ac:dyDescent="0.25">
      <c r="A989" s="1" t="s">
        <v>1382</v>
      </c>
      <c r="B989" t="s">
        <v>5088</v>
      </c>
      <c r="C989" s="1" t="s">
        <v>3297</v>
      </c>
      <c r="D989" t="s">
        <v>4804</v>
      </c>
    </row>
    <row r="990" spans="1:4" ht="15.75" x14ac:dyDescent="0.25">
      <c r="A990" s="1" t="s">
        <v>1381</v>
      </c>
      <c r="B990" t="s">
        <v>5157</v>
      </c>
      <c r="C990" s="1" t="s">
        <v>3298</v>
      </c>
      <c r="D990" t="s">
        <v>4389</v>
      </c>
    </row>
    <row r="991" spans="1:4" ht="15.75" x14ac:dyDescent="0.25">
      <c r="A991" s="1" t="s">
        <v>1380</v>
      </c>
      <c r="B991" t="s">
        <v>4466</v>
      </c>
      <c r="C991" s="1" t="s">
        <v>3299</v>
      </c>
      <c r="D991" t="s">
        <v>4389</v>
      </c>
    </row>
    <row r="992" spans="1:4" ht="15.75" x14ac:dyDescent="0.25">
      <c r="A992" s="1" t="s">
        <v>1379</v>
      </c>
      <c r="B992" t="s">
        <v>5158</v>
      </c>
      <c r="C992" s="1" t="s">
        <v>3300</v>
      </c>
      <c r="D992" t="s">
        <v>4389</v>
      </c>
    </row>
    <row r="993" spans="1:4" ht="15.75" x14ac:dyDescent="0.25">
      <c r="A993" s="1" t="s">
        <v>1378</v>
      </c>
      <c r="B993" t="s">
        <v>5159</v>
      </c>
      <c r="C993" s="1" t="s">
        <v>2473</v>
      </c>
      <c r="D993" t="s">
        <v>4391</v>
      </c>
    </row>
    <row r="994" spans="1:4" ht="15.75" x14ac:dyDescent="0.25">
      <c r="A994" s="1" t="s">
        <v>1377</v>
      </c>
      <c r="B994" t="s">
        <v>5160</v>
      </c>
      <c r="C994" s="1" t="s">
        <v>3301</v>
      </c>
      <c r="D994" t="s">
        <v>4391</v>
      </c>
    </row>
    <row r="995" spans="1:4" ht="15.75" x14ac:dyDescent="0.25">
      <c r="A995" s="1" t="s">
        <v>1376</v>
      </c>
      <c r="B995" t="s">
        <v>5161</v>
      </c>
      <c r="C995" s="1" t="s">
        <v>3302</v>
      </c>
      <c r="D995" t="s">
        <v>4389</v>
      </c>
    </row>
    <row r="996" spans="1:4" ht="15.75" x14ac:dyDescent="0.25">
      <c r="A996" s="1" t="s">
        <v>1375</v>
      </c>
      <c r="B996" t="s">
        <v>5162</v>
      </c>
      <c r="C996" s="1" t="s">
        <v>2426</v>
      </c>
      <c r="D996" t="s">
        <v>4391</v>
      </c>
    </row>
    <row r="997" spans="1:4" ht="15.75" x14ac:dyDescent="0.25">
      <c r="A997" s="1" t="s">
        <v>1374</v>
      </c>
      <c r="B997" t="s">
        <v>5163</v>
      </c>
      <c r="C997" s="1" t="s">
        <v>3303</v>
      </c>
      <c r="D997" t="s">
        <v>4804</v>
      </c>
    </row>
    <row r="998" spans="1:4" ht="15.75" x14ac:dyDescent="0.25">
      <c r="A998" s="1" t="s">
        <v>1373</v>
      </c>
      <c r="B998" t="s">
        <v>5164</v>
      </c>
      <c r="C998" s="1" t="s">
        <v>2409</v>
      </c>
      <c r="D998" t="s">
        <v>4391</v>
      </c>
    </row>
    <row r="999" spans="1:4" ht="15.75" x14ac:dyDescent="0.25">
      <c r="A999" s="1" t="s">
        <v>1372</v>
      </c>
      <c r="B999" t="s">
        <v>4777</v>
      </c>
      <c r="C999" s="1" t="s">
        <v>3304</v>
      </c>
      <c r="D999" t="s">
        <v>4804</v>
      </c>
    </row>
    <row r="1000" spans="1:4" ht="15.75" x14ac:dyDescent="0.25">
      <c r="A1000" s="1" t="s">
        <v>1371</v>
      </c>
      <c r="B1000" t="s">
        <v>5165</v>
      </c>
      <c r="C1000" s="1" t="s">
        <v>2908</v>
      </c>
      <c r="D1000" t="s">
        <v>4391</v>
      </c>
    </row>
    <row r="1001" spans="1:4" ht="15.75" x14ac:dyDescent="0.25">
      <c r="A1001" s="1" t="s">
        <v>1370</v>
      </c>
      <c r="B1001" t="s">
        <v>5166</v>
      </c>
      <c r="C1001" s="1" t="s">
        <v>3305</v>
      </c>
      <c r="D1001" t="s">
        <v>4804</v>
      </c>
    </row>
    <row r="1002" spans="1:4" ht="15.75" x14ac:dyDescent="0.25">
      <c r="A1002" s="1" t="s">
        <v>1369</v>
      </c>
      <c r="B1002" t="s">
        <v>4468</v>
      </c>
      <c r="C1002" s="1" t="s">
        <v>3306</v>
      </c>
      <c r="D1002" t="s">
        <v>4391</v>
      </c>
    </row>
    <row r="1003" spans="1:4" ht="15.75" x14ac:dyDescent="0.25">
      <c r="A1003" s="1" t="s">
        <v>1368</v>
      </c>
      <c r="B1003" t="s">
        <v>5167</v>
      </c>
      <c r="C1003" s="1" t="s">
        <v>3307</v>
      </c>
      <c r="D1003" t="s">
        <v>4804</v>
      </c>
    </row>
    <row r="1004" spans="1:4" ht="15.75" x14ac:dyDescent="0.25">
      <c r="A1004" s="1" t="s">
        <v>1367</v>
      </c>
      <c r="B1004" t="s">
        <v>5168</v>
      </c>
      <c r="C1004" s="1" t="s">
        <v>3308</v>
      </c>
      <c r="D1004" t="s">
        <v>4389</v>
      </c>
    </row>
    <row r="1005" spans="1:4" ht="15.75" x14ac:dyDescent="0.25">
      <c r="A1005" s="1" t="s">
        <v>1366</v>
      </c>
      <c r="B1005" t="s">
        <v>4426</v>
      </c>
      <c r="C1005" s="1" t="s">
        <v>3309</v>
      </c>
      <c r="D1005" t="s">
        <v>4391</v>
      </c>
    </row>
    <row r="1006" spans="1:4" ht="15.75" x14ac:dyDescent="0.25">
      <c r="A1006" s="1" t="s">
        <v>1365</v>
      </c>
      <c r="B1006" t="s">
        <v>4480</v>
      </c>
      <c r="C1006" s="1" t="s">
        <v>3310</v>
      </c>
      <c r="D1006" t="s">
        <v>4391</v>
      </c>
    </row>
    <row r="1007" spans="1:4" ht="15.75" x14ac:dyDescent="0.25">
      <c r="A1007" s="1" t="s">
        <v>1364</v>
      </c>
      <c r="B1007" t="s">
        <v>5169</v>
      </c>
      <c r="C1007" s="1" t="s">
        <v>3311</v>
      </c>
      <c r="D1007" t="s">
        <v>4389</v>
      </c>
    </row>
    <row r="1008" spans="1:4" ht="15.75" x14ac:dyDescent="0.25">
      <c r="A1008" s="1" t="s">
        <v>1363</v>
      </c>
      <c r="B1008" t="s">
        <v>5170</v>
      </c>
      <c r="C1008" s="1" t="s">
        <v>2640</v>
      </c>
      <c r="D1008" t="s">
        <v>4389</v>
      </c>
    </row>
    <row r="1009" spans="1:4" ht="15.75" x14ac:dyDescent="0.25">
      <c r="A1009" s="1" t="s">
        <v>1362</v>
      </c>
      <c r="B1009" t="s">
        <v>5171</v>
      </c>
      <c r="C1009" s="1" t="s">
        <v>3312</v>
      </c>
      <c r="D1009" t="s">
        <v>4391</v>
      </c>
    </row>
    <row r="1010" spans="1:4" ht="15.75" x14ac:dyDescent="0.25">
      <c r="A1010" s="1" t="s">
        <v>1361</v>
      </c>
      <c r="B1010" t="s">
        <v>4562</v>
      </c>
      <c r="C1010" s="1" t="s">
        <v>3313</v>
      </c>
      <c r="D1010" t="s">
        <v>4389</v>
      </c>
    </row>
    <row r="1011" spans="1:4" ht="15.75" x14ac:dyDescent="0.25">
      <c r="A1011" s="1" t="s">
        <v>1360</v>
      </c>
      <c r="B1011" t="s">
        <v>5172</v>
      </c>
      <c r="C1011" s="1" t="s">
        <v>3314</v>
      </c>
      <c r="D1011" t="s">
        <v>4389</v>
      </c>
    </row>
    <row r="1012" spans="1:4" ht="15.75" x14ac:dyDescent="0.25">
      <c r="A1012" s="1" t="s">
        <v>1359</v>
      </c>
      <c r="B1012" t="s">
        <v>4616</v>
      </c>
      <c r="C1012" s="1" t="s">
        <v>3315</v>
      </c>
      <c r="D1012" t="s">
        <v>4389</v>
      </c>
    </row>
    <row r="1013" spans="1:4" ht="15.75" x14ac:dyDescent="0.25">
      <c r="A1013" s="1" t="s">
        <v>1358</v>
      </c>
      <c r="B1013" t="s">
        <v>5113</v>
      </c>
      <c r="C1013" s="1" t="s">
        <v>3316</v>
      </c>
      <c r="D1013" t="s">
        <v>4389</v>
      </c>
    </row>
    <row r="1014" spans="1:4" ht="15.75" x14ac:dyDescent="0.25">
      <c r="A1014" s="1" t="s">
        <v>1357</v>
      </c>
      <c r="B1014" t="s">
        <v>5173</v>
      </c>
      <c r="C1014" s="1" t="s">
        <v>3317</v>
      </c>
      <c r="D1014" t="s">
        <v>4389</v>
      </c>
    </row>
    <row r="1015" spans="1:4" ht="15.75" x14ac:dyDescent="0.25">
      <c r="A1015" s="1" t="s">
        <v>1356</v>
      </c>
      <c r="B1015" t="s">
        <v>4830</v>
      </c>
      <c r="C1015" s="1" t="s">
        <v>3318</v>
      </c>
      <c r="D1015" t="s">
        <v>4389</v>
      </c>
    </row>
    <row r="1016" spans="1:4" ht="15.75" x14ac:dyDescent="0.25">
      <c r="A1016" s="1" t="s">
        <v>1355</v>
      </c>
      <c r="B1016" t="s">
        <v>4538</v>
      </c>
      <c r="C1016" s="1" t="s">
        <v>3319</v>
      </c>
      <c r="D1016" t="s">
        <v>4389</v>
      </c>
    </row>
    <row r="1017" spans="1:4" ht="15.75" x14ac:dyDescent="0.25">
      <c r="A1017" s="1" t="s">
        <v>1354</v>
      </c>
      <c r="B1017" t="s">
        <v>5174</v>
      </c>
      <c r="C1017" s="1" t="s">
        <v>3320</v>
      </c>
      <c r="D1017" t="s">
        <v>4389</v>
      </c>
    </row>
    <row r="1018" spans="1:4" ht="15.75" x14ac:dyDescent="0.25">
      <c r="A1018" s="1" t="s">
        <v>1353</v>
      </c>
      <c r="B1018" t="s">
        <v>5175</v>
      </c>
      <c r="C1018" s="1" t="s">
        <v>3321</v>
      </c>
      <c r="D1018" t="s">
        <v>4804</v>
      </c>
    </row>
    <row r="1019" spans="1:4" ht="15.75" x14ac:dyDescent="0.25">
      <c r="A1019" s="1" t="s">
        <v>1352</v>
      </c>
      <c r="B1019" t="s">
        <v>5176</v>
      </c>
      <c r="C1019" s="1" t="s">
        <v>3322</v>
      </c>
      <c r="D1019" t="s">
        <v>4804</v>
      </c>
    </row>
    <row r="1020" spans="1:4" ht="15.75" x14ac:dyDescent="0.25">
      <c r="A1020" s="1" t="s">
        <v>1351</v>
      </c>
      <c r="B1020" t="s">
        <v>4398</v>
      </c>
      <c r="C1020" s="1" t="s">
        <v>3323</v>
      </c>
      <c r="D1020" t="s">
        <v>4391</v>
      </c>
    </row>
    <row r="1021" spans="1:4" ht="15.75" x14ac:dyDescent="0.25">
      <c r="A1021" s="1" t="s">
        <v>1350</v>
      </c>
      <c r="B1021" t="s">
        <v>5177</v>
      </c>
      <c r="C1021" s="1" t="s">
        <v>3324</v>
      </c>
      <c r="D1021" t="s">
        <v>4389</v>
      </c>
    </row>
    <row r="1022" spans="1:4" ht="15.75" x14ac:dyDescent="0.25">
      <c r="A1022" s="1" t="s">
        <v>1349</v>
      </c>
      <c r="B1022" t="s">
        <v>5178</v>
      </c>
      <c r="C1022" s="1" t="s">
        <v>3325</v>
      </c>
      <c r="D1022" t="s">
        <v>4391</v>
      </c>
    </row>
    <row r="1023" spans="1:4" ht="15.75" x14ac:dyDescent="0.25">
      <c r="A1023" s="1" t="s">
        <v>1348</v>
      </c>
      <c r="B1023" t="s">
        <v>5179</v>
      </c>
      <c r="C1023" s="1" t="s">
        <v>3326</v>
      </c>
      <c r="D1023" t="s">
        <v>4389</v>
      </c>
    </row>
    <row r="1024" spans="1:4" ht="15.75" x14ac:dyDescent="0.25">
      <c r="A1024" s="1" t="s">
        <v>1347</v>
      </c>
      <c r="B1024" t="s">
        <v>5180</v>
      </c>
      <c r="C1024" s="1" t="s">
        <v>3327</v>
      </c>
      <c r="D1024" t="s">
        <v>4389</v>
      </c>
    </row>
    <row r="1025" spans="1:4" ht="15.75" x14ac:dyDescent="0.25">
      <c r="A1025" s="1" t="s">
        <v>1346</v>
      </c>
      <c r="B1025" t="s">
        <v>5181</v>
      </c>
      <c r="C1025" s="1" t="s">
        <v>3328</v>
      </c>
      <c r="D1025" t="s">
        <v>4391</v>
      </c>
    </row>
    <row r="1026" spans="1:4" ht="15.75" x14ac:dyDescent="0.25">
      <c r="A1026" s="1" t="s">
        <v>1345</v>
      </c>
      <c r="B1026" t="s">
        <v>4402</v>
      </c>
      <c r="C1026" s="1" t="s">
        <v>3329</v>
      </c>
      <c r="D1026" t="s">
        <v>4391</v>
      </c>
    </row>
    <row r="1027" spans="1:4" ht="15.75" x14ac:dyDescent="0.25">
      <c r="A1027" s="1" t="s">
        <v>1344</v>
      </c>
      <c r="B1027" t="s">
        <v>5182</v>
      </c>
      <c r="C1027" s="1" t="s">
        <v>3330</v>
      </c>
      <c r="D1027" t="s">
        <v>4391</v>
      </c>
    </row>
    <row r="1028" spans="1:4" ht="15.75" x14ac:dyDescent="0.25">
      <c r="A1028" s="1" t="s">
        <v>1343</v>
      </c>
      <c r="B1028" t="s">
        <v>5183</v>
      </c>
      <c r="C1028" s="1" t="s">
        <v>3331</v>
      </c>
      <c r="D1028" t="s">
        <v>4389</v>
      </c>
    </row>
    <row r="1029" spans="1:4" ht="15.75" x14ac:dyDescent="0.25">
      <c r="A1029" s="1" t="s">
        <v>1342</v>
      </c>
      <c r="B1029" t="s">
        <v>5182</v>
      </c>
      <c r="C1029" s="1" t="s">
        <v>3332</v>
      </c>
      <c r="D1029" t="s">
        <v>4391</v>
      </c>
    </row>
    <row r="1030" spans="1:4" ht="15.75" x14ac:dyDescent="0.25">
      <c r="A1030" s="1" t="s">
        <v>1341</v>
      </c>
      <c r="B1030" t="s">
        <v>4468</v>
      </c>
      <c r="C1030" s="1" t="s">
        <v>3333</v>
      </c>
      <c r="D1030" t="s">
        <v>4391</v>
      </c>
    </row>
    <row r="1031" spans="1:4" ht="15.75" x14ac:dyDescent="0.25">
      <c r="A1031" s="1" t="s">
        <v>1340</v>
      </c>
      <c r="B1031" t="s">
        <v>5184</v>
      </c>
      <c r="C1031" s="1" t="s">
        <v>3334</v>
      </c>
      <c r="D1031" t="s">
        <v>4389</v>
      </c>
    </row>
    <row r="1032" spans="1:4" ht="15.75" x14ac:dyDescent="0.25">
      <c r="A1032" s="1" t="s">
        <v>1339</v>
      </c>
      <c r="B1032" t="s">
        <v>5185</v>
      </c>
      <c r="C1032" s="1" t="s">
        <v>3335</v>
      </c>
      <c r="D1032" t="s">
        <v>4391</v>
      </c>
    </row>
    <row r="1033" spans="1:4" ht="15.75" x14ac:dyDescent="0.25">
      <c r="A1033" s="1" t="s">
        <v>1338</v>
      </c>
      <c r="B1033" t="s">
        <v>5186</v>
      </c>
      <c r="C1033" s="1" t="s">
        <v>3336</v>
      </c>
      <c r="D1033" t="s">
        <v>4389</v>
      </c>
    </row>
    <row r="1034" spans="1:4" ht="15.75" x14ac:dyDescent="0.25">
      <c r="A1034" s="1" t="s">
        <v>1337</v>
      </c>
      <c r="B1034" t="s">
        <v>5187</v>
      </c>
      <c r="C1034" s="1" t="s">
        <v>3007</v>
      </c>
      <c r="D1034" t="s">
        <v>4389</v>
      </c>
    </row>
    <row r="1035" spans="1:4" ht="15.75" x14ac:dyDescent="0.25">
      <c r="A1035" s="1" t="s">
        <v>1336</v>
      </c>
      <c r="B1035" t="s">
        <v>4726</v>
      </c>
      <c r="C1035" s="1" t="s">
        <v>3337</v>
      </c>
      <c r="D1035" t="s">
        <v>4389</v>
      </c>
    </row>
    <row r="1036" spans="1:4" ht="15.75" x14ac:dyDescent="0.25">
      <c r="A1036" s="1" t="s">
        <v>1335</v>
      </c>
      <c r="B1036" t="s">
        <v>5188</v>
      </c>
      <c r="C1036" s="1" t="s">
        <v>3338</v>
      </c>
      <c r="D1036" t="s">
        <v>4389</v>
      </c>
    </row>
    <row r="1037" spans="1:4" ht="15.75" x14ac:dyDescent="0.25">
      <c r="A1037" s="1" t="s">
        <v>1334</v>
      </c>
      <c r="B1037" t="s">
        <v>4857</v>
      </c>
      <c r="C1037" s="1" t="s">
        <v>3339</v>
      </c>
      <c r="D1037" t="s">
        <v>4389</v>
      </c>
    </row>
    <row r="1038" spans="1:4" ht="15.75" x14ac:dyDescent="0.25">
      <c r="A1038" s="1" t="s">
        <v>1333</v>
      </c>
      <c r="B1038" t="s">
        <v>4453</v>
      </c>
      <c r="C1038" s="1" t="s">
        <v>3340</v>
      </c>
      <c r="D1038" t="s">
        <v>4391</v>
      </c>
    </row>
    <row r="1039" spans="1:4" ht="15.75" x14ac:dyDescent="0.25">
      <c r="A1039" s="1" t="s">
        <v>1332</v>
      </c>
      <c r="B1039" t="s">
        <v>5189</v>
      </c>
      <c r="C1039" s="1" t="s">
        <v>3341</v>
      </c>
      <c r="D1039" t="s">
        <v>4391</v>
      </c>
    </row>
    <row r="1040" spans="1:4" ht="15.75" x14ac:dyDescent="0.25">
      <c r="A1040" s="1" t="s">
        <v>1331</v>
      </c>
      <c r="B1040" t="s">
        <v>4631</v>
      </c>
      <c r="C1040" s="1" t="s">
        <v>3342</v>
      </c>
      <c r="D1040" t="s">
        <v>4389</v>
      </c>
    </row>
    <row r="1041" spans="1:4" ht="15.75" x14ac:dyDescent="0.25">
      <c r="A1041" s="1" t="s">
        <v>1330</v>
      </c>
      <c r="B1041" t="s">
        <v>5190</v>
      </c>
      <c r="C1041" s="1" t="s">
        <v>3343</v>
      </c>
      <c r="D1041" t="s">
        <v>4389</v>
      </c>
    </row>
    <row r="1042" spans="1:4" ht="15.75" x14ac:dyDescent="0.25">
      <c r="A1042" s="1" t="s">
        <v>1329</v>
      </c>
      <c r="B1042" t="s">
        <v>4540</v>
      </c>
      <c r="C1042" s="1" t="s">
        <v>3034</v>
      </c>
      <c r="D1042" t="s">
        <v>4391</v>
      </c>
    </row>
    <row r="1043" spans="1:4" ht="15.75" x14ac:dyDescent="0.25">
      <c r="A1043" s="1" t="s">
        <v>1328</v>
      </c>
      <c r="B1043" t="s">
        <v>5191</v>
      </c>
      <c r="C1043" s="1" t="s">
        <v>3344</v>
      </c>
      <c r="D1043" t="s">
        <v>4389</v>
      </c>
    </row>
    <row r="1044" spans="1:4" ht="15.75" x14ac:dyDescent="0.25">
      <c r="A1044" s="1" t="s">
        <v>1327</v>
      </c>
      <c r="B1044" t="s">
        <v>5192</v>
      </c>
      <c r="C1044" s="1" t="s">
        <v>3345</v>
      </c>
      <c r="D1044" t="s">
        <v>4391</v>
      </c>
    </row>
    <row r="1045" spans="1:4" ht="15.75" x14ac:dyDescent="0.25">
      <c r="A1045" s="1" t="s">
        <v>1326</v>
      </c>
      <c r="B1045" t="s">
        <v>5193</v>
      </c>
      <c r="C1045" s="1" t="s">
        <v>3346</v>
      </c>
      <c r="D1045" t="s">
        <v>4391</v>
      </c>
    </row>
    <row r="1046" spans="1:4" ht="15.75" x14ac:dyDescent="0.25">
      <c r="A1046" s="1" t="s">
        <v>1325</v>
      </c>
      <c r="B1046" t="s">
        <v>5194</v>
      </c>
      <c r="C1046" s="1" t="s">
        <v>3347</v>
      </c>
      <c r="D1046" t="s">
        <v>4804</v>
      </c>
    </row>
    <row r="1047" spans="1:4" ht="15.75" x14ac:dyDescent="0.25">
      <c r="A1047" s="1" t="s">
        <v>1324</v>
      </c>
      <c r="B1047" t="s">
        <v>5195</v>
      </c>
      <c r="C1047" s="1" t="s">
        <v>3348</v>
      </c>
      <c r="D1047" t="s">
        <v>4391</v>
      </c>
    </row>
    <row r="1048" spans="1:4" ht="15.75" x14ac:dyDescent="0.25">
      <c r="A1048" s="1" t="s">
        <v>1323</v>
      </c>
      <c r="B1048" t="s">
        <v>5182</v>
      </c>
      <c r="C1048" s="1" t="s">
        <v>3349</v>
      </c>
      <c r="D1048" t="s">
        <v>4391</v>
      </c>
    </row>
    <row r="1049" spans="1:4" ht="15.75" x14ac:dyDescent="0.25">
      <c r="A1049" s="1" t="s">
        <v>1322</v>
      </c>
      <c r="B1049" t="s">
        <v>5196</v>
      </c>
      <c r="C1049" s="1" t="s">
        <v>3350</v>
      </c>
      <c r="D1049" t="s">
        <v>4389</v>
      </c>
    </row>
    <row r="1050" spans="1:4" ht="15.75" x14ac:dyDescent="0.25">
      <c r="A1050" s="1" t="s">
        <v>1321</v>
      </c>
      <c r="B1050" t="s">
        <v>5197</v>
      </c>
      <c r="C1050" s="1" t="s">
        <v>3351</v>
      </c>
      <c r="D1050" t="s">
        <v>4389</v>
      </c>
    </row>
    <row r="1051" spans="1:4" ht="15.75" x14ac:dyDescent="0.25">
      <c r="A1051" s="1" t="s">
        <v>1320</v>
      </c>
      <c r="B1051" t="s">
        <v>4958</v>
      </c>
      <c r="C1051" s="1" t="s">
        <v>3352</v>
      </c>
      <c r="D1051" t="s">
        <v>4389</v>
      </c>
    </row>
    <row r="1052" spans="1:4" ht="15.75" x14ac:dyDescent="0.25">
      <c r="A1052" s="1" t="s">
        <v>1319</v>
      </c>
      <c r="B1052" t="s">
        <v>5198</v>
      </c>
      <c r="C1052" s="1" t="s">
        <v>3353</v>
      </c>
      <c r="D1052" t="s">
        <v>4804</v>
      </c>
    </row>
    <row r="1053" spans="1:4" ht="15.75" x14ac:dyDescent="0.25">
      <c r="A1053" s="1" t="s">
        <v>1318</v>
      </c>
      <c r="B1053" t="s">
        <v>5199</v>
      </c>
      <c r="C1053" s="1" t="s">
        <v>3354</v>
      </c>
      <c r="D1053" t="s">
        <v>4391</v>
      </c>
    </row>
    <row r="1054" spans="1:4" ht="15.75" x14ac:dyDescent="0.25">
      <c r="A1054" s="1" t="s">
        <v>1317</v>
      </c>
      <c r="B1054" t="s">
        <v>5200</v>
      </c>
      <c r="C1054" s="1" t="s">
        <v>3355</v>
      </c>
      <c r="D1054" t="s">
        <v>4389</v>
      </c>
    </row>
    <row r="1055" spans="1:4" ht="15.75" x14ac:dyDescent="0.25">
      <c r="A1055" s="1" t="s">
        <v>1316</v>
      </c>
      <c r="B1055" t="s">
        <v>4789</v>
      </c>
      <c r="C1055" s="1" t="s">
        <v>3356</v>
      </c>
      <c r="D1055" t="s">
        <v>4391</v>
      </c>
    </row>
    <row r="1056" spans="1:4" ht="15.75" x14ac:dyDescent="0.25">
      <c r="A1056" s="1" t="s">
        <v>1315</v>
      </c>
      <c r="B1056" t="s">
        <v>4757</v>
      </c>
      <c r="C1056" s="1" t="s">
        <v>3357</v>
      </c>
      <c r="D1056" t="s">
        <v>4804</v>
      </c>
    </row>
    <row r="1057" spans="1:5" ht="15.75" x14ac:dyDescent="0.25">
      <c r="A1057" s="1" t="s">
        <v>1314</v>
      </c>
      <c r="B1057" t="s">
        <v>5201</v>
      </c>
      <c r="C1057" s="1" t="s">
        <v>3358</v>
      </c>
      <c r="D1057" t="s">
        <v>4389</v>
      </c>
    </row>
    <row r="1058" spans="1:5" ht="15.75" x14ac:dyDescent="0.25">
      <c r="A1058" s="1" t="s">
        <v>1313</v>
      </c>
      <c r="B1058" t="s">
        <v>5202</v>
      </c>
      <c r="C1058" s="1" t="s">
        <v>3299</v>
      </c>
      <c r="D1058" t="s">
        <v>4804</v>
      </c>
    </row>
    <row r="1059" spans="1:5" ht="15.75" x14ac:dyDescent="0.25">
      <c r="A1059" s="1" t="s">
        <v>1312</v>
      </c>
      <c r="B1059" t="s">
        <v>5122</v>
      </c>
      <c r="C1059" s="1" t="s">
        <v>3359</v>
      </c>
      <c r="D1059" t="s">
        <v>4389</v>
      </c>
    </row>
    <row r="1060" spans="1:5" ht="15.75" x14ac:dyDescent="0.25">
      <c r="A1060" s="1" t="s">
        <v>1311</v>
      </c>
      <c r="B1060" t="s">
        <v>4578</v>
      </c>
      <c r="C1060" s="1" t="s">
        <v>3360</v>
      </c>
      <c r="D1060" t="s">
        <v>4391</v>
      </c>
    </row>
    <row r="1061" spans="1:5" ht="15.75" x14ac:dyDescent="0.25">
      <c r="A1061" s="1" t="s">
        <v>1310</v>
      </c>
      <c r="B1061" t="s">
        <v>5203</v>
      </c>
      <c r="C1061" s="1" t="s">
        <v>3361</v>
      </c>
      <c r="D1061" t="s">
        <v>4391</v>
      </c>
    </row>
    <row r="1062" spans="1:5" ht="15.75" x14ac:dyDescent="0.25">
      <c r="A1062" s="1" t="s">
        <v>1309</v>
      </c>
      <c r="B1062" t="s">
        <v>5204</v>
      </c>
      <c r="C1062" s="1" t="s">
        <v>3362</v>
      </c>
      <c r="D1062" t="s">
        <v>4391</v>
      </c>
    </row>
    <row r="1063" spans="1:5" ht="15.75" x14ac:dyDescent="0.25">
      <c r="A1063" s="1" t="s">
        <v>1308</v>
      </c>
      <c r="B1063" t="s">
        <v>5205</v>
      </c>
      <c r="C1063" s="1" t="s">
        <v>3105</v>
      </c>
      <c r="D1063" t="s">
        <v>4391</v>
      </c>
      <c r="E1063" t="s">
        <v>6038</v>
      </c>
    </row>
    <row r="1064" spans="1:5" ht="15.75" x14ac:dyDescent="0.25">
      <c r="A1064" s="1" t="s">
        <v>1307</v>
      </c>
      <c r="B1064" t="s">
        <v>5206</v>
      </c>
      <c r="C1064" s="1" t="s">
        <v>3363</v>
      </c>
      <c r="D1064" t="s">
        <v>4391</v>
      </c>
    </row>
    <row r="1065" spans="1:5" ht="15.75" x14ac:dyDescent="0.25">
      <c r="A1065" s="1" t="s">
        <v>1306</v>
      </c>
      <c r="B1065" t="s">
        <v>5207</v>
      </c>
      <c r="C1065" s="1" t="s">
        <v>3364</v>
      </c>
      <c r="D1065" t="s">
        <v>4391</v>
      </c>
    </row>
    <row r="1066" spans="1:5" ht="15.75" x14ac:dyDescent="0.25">
      <c r="A1066" s="1" t="s">
        <v>1305</v>
      </c>
      <c r="B1066" t="s">
        <v>5208</v>
      </c>
      <c r="C1066" s="1" t="s">
        <v>3365</v>
      </c>
      <c r="D1066" t="s">
        <v>4389</v>
      </c>
    </row>
    <row r="1067" spans="1:5" ht="15.75" x14ac:dyDescent="0.25">
      <c r="A1067" s="1" t="s">
        <v>1304</v>
      </c>
      <c r="B1067" t="s">
        <v>5209</v>
      </c>
      <c r="C1067" s="1" t="s">
        <v>3366</v>
      </c>
      <c r="D1067" t="s">
        <v>4391</v>
      </c>
    </row>
    <row r="1068" spans="1:5" ht="15.75" x14ac:dyDescent="0.25">
      <c r="A1068" s="1" t="s">
        <v>1303</v>
      </c>
      <c r="B1068" t="s">
        <v>5014</v>
      </c>
      <c r="C1068" s="1" t="s">
        <v>3367</v>
      </c>
      <c r="D1068" t="s">
        <v>4389</v>
      </c>
    </row>
    <row r="1069" spans="1:5" ht="15.75" x14ac:dyDescent="0.25">
      <c r="A1069" s="1" t="s">
        <v>1302</v>
      </c>
      <c r="B1069" t="s">
        <v>4397</v>
      </c>
      <c r="C1069" s="1" t="s">
        <v>3368</v>
      </c>
      <c r="D1069" t="s">
        <v>4391</v>
      </c>
    </row>
    <row r="1070" spans="1:5" ht="15.75" x14ac:dyDescent="0.25">
      <c r="A1070" s="1" t="s">
        <v>1301</v>
      </c>
      <c r="B1070" t="s">
        <v>5210</v>
      </c>
      <c r="C1070" s="1" t="s">
        <v>3113</v>
      </c>
      <c r="D1070" t="s">
        <v>4389</v>
      </c>
    </row>
    <row r="1071" spans="1:5" ht="15.75" x14ac:dyDescent="0.25">
      <c r="A1071" s="1" t="s">
        <v>1300</v>
      </c>
      <c r="B1071" t="s">
        <v>5211</v>
      </c>
      <c r="C1071" s="1" t="s">
        <v>3369</v>
      </c>
      <c r="D1071" t="s">
        <v>4389</v>
      </c>
    </row>
    <row r="1072" spans="1:5" ht="15.75" x14ac:dyDescent="0.25">
      <c r="A1072" s="1" t="s">
        <v>1299</v>
      </c>
      <c r="B1072" t="s">
        <v>4694</v>
      </c>
      <c r="C1072" s="1" t="s">
        <v>3370</v>
      </c>
      <c r="D1072" t="s">
        <v>4389</v>
      </c>
    </row>
    <row r="1073" spans="1:4" ht="15.75" x14ac:dyDescent="0.25">
      <c r="A1073" s="1" t="s">
        <v>1298</v>
      </c>
      <c r="B1073" t="s">
        <v>5212</v>
      </c>
      <c r="C1073" s="1" t="s">
        <v>3371</v>
      </c>
      <c r="D1073" t="s">
        <v>4804</v>
      </c>
    </row>
    <row r="1074" spans="1:4" ht="15.75" x14ac:dyDescent="0.25">
      <c r="A1074" s="1" t="s">
        <v>1297</v>
      </c>
      <c r="B1074" t="s">
        <v>5213</v>
      </c>
      <c r="C1074" s="1" t="s">
        <v>3372</v>
      </c>
      <c r="D1074" t="s">
        <v>4389</v>
      </c>
    </row>
    <row r="1075" spans="1:4" ht="15.75" x14ac:dyDescent="0.25">
      <c r="A1075" s="1" t="s">
        <v>1296</v>
      </c>
      <c r="B1075" t="s">
        <v>4526</v>
      </c>
      <c r="C1075" s="1" t="s">
        <v>3373</v>
      </c>
      <c r="D1075" t="s">
        <v>4391</v>
      </c>
    </row>
    <row r="1076" spans="1:4" ht="15.75" x14ac:dyDescent="0.25">
      <c r="A1076" s="1" t="s">
        <v>1295</v>
      </c>
      <c r="B1076" t="s">
        <v>4845</v>
      </c>
      <c r="C1076" s="1" t="s">
        <v>3374</v>
      </c>
      <c r="D1076" t="s">
        <v>4391</v>
      </c>
    </row>
    <row r="1077" spans="1:4" ht="15.75" x14ac:dyDescent="0.25">
      <c r="A1077" s="1" t="s">
        <v>1294</v>
      </c>
      <c r="B1077" t="s">
        <v>5214</v>
      </c>
      <c r="C1077" s="1" t="s">
        <v>2861</v>
      </c>
      <c r="D1077" t="s">
        <v>4391</v>
      </c>
    </row>
    <row r="1078" spans="1:4" ht="15.75" x14ac:dyDescent="0.25">
      <c r="A1078" s="1" t="s">
        <v>1293</v>
      </c>
      <c r="B1078" t="s">
        <v>5215</v>
      </c>
      <c r="C1078" s="1" t="s">
        <v>3375</v>
      </c>
      <c r="D1078" t="s">
        <v>4389</v>
      </c>
    </row>
    <row r="1079" spans="1:4" ht="15.75" x14ac:dyDescent="0.25">
      <c r="A1079" s="1" t="s">
        <v>1292</v>
      </c>
      <c r="B1079" t="s">
        <v>4594</v>
      </c>
      <c r="C1079" s="1" t="s">
        <v>3376</v>
      </c>
      <c r="D1079" t="s">
        <v>4391</v>
      </c>
    </row>
    <row r="1080" spans="1:4" ht="15.75" x14ac:dyDescent="0.25">
      <c r="A1080" s="1" t="s">
        <v>1291</v>
      </c>
      <c r="B1080" t="s">
        <v>5216</v>
      </c>
      <c r="C1080" s="1" t="s">
        <v>3377</v>
      </c>
      <c r="D1080" t="s">
        <v>4391</v>
      </c>
    </row>
    <row r="1081" spans="1:4" ht="15.75" x14ac:dyDescent="0.25">
      <c r="A1081" s="1" t="s">
        <v>1290</v>
      </c>
      <c r="B1081" t="s">
        <v>5217</v>
      </c>
      <c r="C1081" s="1" t="s">
        <v>3378</v>
      </c>
      <c r="D1081" t="s">
        <v>4391</v>
      </c>
    </row>
    <row r="1082" spans="1:4" ht="15.75" x14ac:dyDescent="0.25">
      <c r="A1082" s="1" t="s">
        <v>1289</v>
      </c>
      <c r="B1082" t="s">
        <v>4854</v>
      </c>
      <c r="C1082" s="1" t="s">
        <v>3379</v>
      </c>
      <c r="D1082" t="s">
        <v>4391</v>
      </c>
    </row>
    <row r="1083" spans="1:4" ht="15.75" x14ac:dyDescent="0.25">
      <c r="A1083" s="1" t="s">
        <v>1288</v>
      </c>
      <c r="B1083" t="s">
        <v>5218</v>
      </c>
      <c r="C1083" s="1" t="s">
        <v>3380</v>
      </c>
      <c r="D1083" t="s">
        <v>4804</v>
      </c>
    </row>
    <row r="1084" spans="1:4" ht="15.75" x14ac:dyDescent="0.25">
      <c r="A1084" s="1" t="s">
        <v>1287</v>
      </c>
      <c r="B1084" t="s">
        <v>5219</v>
      </c>
      <c r="C1084" s="1" t="s">
        <v>3381</v>
      </c>
      <c r="D1084" t="s">
        <v>4804</v>
      </c>
    </row>
    <row r="1085" spans="1:4" ht="15.75" x14ac:dyDescent="0.25">
      <c r="A1085" s="1" t="s">
        <v>1286</v>
      </c>
      <c r="B1085" t="s">
        <v>5220</v>
      </c>
      <c r="C1085" s="1" t="s">
        <v>3382</v>
      </c>
      <c r="D1085" t="s">
        <v>4391</v>
      </c>
    </row>
    <row r="1086" spans="1:4" ht="15.75" x14ac:dyDescent="0.25">
      <c r="A1086" s="1" t="s">
        <v>1285</v>
      </c>
      <c r="B1086" t="s">
        <v>4845</v>
      </c>
      <c r="C1086" s="1" t="s">
        <v>3383</v>
      </c>
      <c r="D1086" t="s">
        <v>4391</v>
      </c>
    </row>
    <row r="1087" spans="1:4" ht="15.75" x14ac:dyDescent="0.25">
      <c r="A1087" s="1" t="s">
        <v>1284</v>
      </c>
      <c r="B1087" t="s">
        <v>4594</v>
      </c>
      <c r="C1087" s="1" t="s">
        <v>3384</v>
      </c>
      <c r="D1087" t="s">
        <v>4391</v>
      </c>
    </row>
    <row r="1088" spans="1:4" ht="15.75" x14ac:dyDescent="0.25">
      <c r="A1088" s="1" t="s">
        <v>1283</v>
      </c>
      <c r="B1088" t="s">
        <v>5221</v>
      </c>
      <c r="C1088" s="1" t="s">
        <v>3385</v>
      </c>
      <c r="D1088" t="s">
        <v>4389</v>
      </c>
    </row>
    <row r="1089" spans="1:4" ht="15.75" x14ac:dyDescent="0.25">
      <c r="A1089" s="1" t="s">
        <v>1282</v>
      </c>
      <c r="B1089" t="s">
        <v>5222</v>
      </c>
      <c r="C1089" s="1" t="s">
        <v>3386</v>
      </c>
      <c r="D1089" t="s">
        <v>4389</v>
      </c>
    </row>
    <row r="1090" spans="1:4" ht="15.75" x14ac:dyDescent="0.25">
      <c r="A1090" s="1" t="s">
        <v>1281</v>
      </c>
      <c r="B1090" t="s">
        <v>5223</v>
      </c>
      <c r="C1090" s="1" t="s">
        <v>3387</v>
      </c>
      <c r="D1090" t="s">
        <v>4804</v>
      </c>
    </row>
    <row r="1091" spans="1:4" ht="15.75" x14ac:dyDescent="0.25">
      <c r="A1091" s="1" t="s">
        <v>1280</v>
      </c>
      <c r="B1091" t="s">
        <v>5224</v>
      </c>
      <c r="C1091" s="1" t="s">
        <v>3388</v>
      </c>
      <c r="D1091" t="s">
        <v>4389</v>
      </c>
    </row>
    <row r="1092" spans="1:4" ht="15.75" x14ac:dyDescent="0.25">
      <c r="A1092" s="1" t="s">
        <v>1279</v>
      </c>
      <c r="B1092" t="s">
        <v>5225</v>
      </c>
      <c r="C1092" s="1" t="s">
        <v>3341</v>
      </c>
      <c r="D1092" t="s">
        <v>4389</v>
      </c>
    </row>
    <row r="1093" spans="1:4" ht="15.75" x14ac:dyDescent="0.25">
      <c r="A1093" s="1" t="s">
        <v>1278</v>
      </c>
      <c r="B1093" t="s">
        <v>5226</v>
      </c>
      <c r="C1093" s="1" t="s">
        <v>3389</v>
      </c>
      <c r="D1093" t="s">
        <v>4391</v>
      </c>
    </row>
    <row r="1094" spans="1:4" ht="15.75" x14ac:dyDescent="0.25">
      <c r="A1094" s="1" t="s">
        <v>1277</v>
      </c>
      <c r="B1094" t="s">
        <v>5227</v>
      </c>
      <c r="C1094" s="1" t="s">
        <v>3390</v>
      </c>
      <c r="D1094" t="s">
        <v>4389</v>
      </c>
    </row>
    <row r="1095" spans="1:4" ht="15.75" x14ac:dyDescent="0.25">
      <c r="A1095" s="1" t="s">
        <v>1276</v>
      </c>
      <c r="B1095" t="s">
        <v>5056</v>
      </c>
      <c r="C1095" s="1" t="s">
        <v>2448</v>
      </c>
      <c r="D1095" t="s">
        <v>4391</v>
      </c>
    </row>
    <row r="1096" spans="1:4" ht="15.75" x14ac:dyDescent="0.25">
      <c r="A1096" s="1" t="s">
        <v>1275</v>
      </c>
      <c r="B1096" t="s">
        <v>4536</v>
      </c>
      <c r="C1096" s="1" t="s">
        <v>3391</v>
      </c>
      <c r="D1096" t="s">
        <v>4391</v>
      </c>
    </row>
    <row r="1097" spans="1:4" ht="15.75" x14ac:dyDescent="0.25">
      <c r="A1097" s="1" t="s">
        <v>1274</v>
      </c>
      <c r="B1097" t="s">
        <v>5228</v>
      </c>
      <c r="C1097" s="1" t="s">
        <v>3392</v>
      </c>
      <c r="D1097" t="s">
        <v>4804</v>
      </c>
    </row>
    <row r="1098" spans="1:4" ht="15.75" x14ac:dyDescent="0.25">
      <c r="A1098" s="1" t="s">
        <v>1273</v>
      </c>
      <c r="B1098" t="s">
        <v>5229</v>
      </c>
      <c r="C1098" s="1" t="s">
        <v>3393</v>
      </c>
      <c r="D1098" t="s">
        <v>4389</v>
      </c>
    </row>
    <row r="1099" spans="1:4" ht="15.75" x14ac:dyDescent="0.25">
      <c r="A1099" s="1" t="s">
        <v>1272</v>
      </c>
      <c r="B1099" t="s">
        <v>4958</v>
      </c>
      <c r="C1099" s="1" t="s">
        <v>3394</v>
      </c>
      <c r="D1099" t="s">
        <v>4389</v>
      </c>
    </row>
    <row r="1100" spans="1:4" ht="15.75" x14ac:dyDescent="0.25">
      <c r="A1100" s="1" t="s">
        <v>1271</v>
      </c>
      <c r="B1100" t="s">
        <v>5230</v>
      </c>
      <c r="C1100" s="1" t="s">
        <v>2635</v>
      </c>
      <c r="D1100" t="s">
        <v>4389</v>
      </c>
    </row>
    <row r="1101" spans="1:4" ht="15.75" x14ac:dyDescent="0.25">
      <c r="A1101" s="1" t="s">
        <v>1270</v>
      </c>
      <c r="B1101" t="s">
        <v>5231</v>
      </c>
      <c r="C1101" s="1" t="s">
        <v>3395</v>
      </c>
      <c r="D1101" t="s">
        <v>4391</v>
      </c>
    </row>
    <row r="1102" spans="1:4" ht="15.75" x14ac:dyDescent="0.25">
      <c r="A1102" s="1" t="s">
        <v>1269</v>
      </c>
      <c r="B1102" t="s">
        <v>4777</v>
      </c>
      <c r="C1102" s="1" t="s">
        <v>3396</v>
      </c>
      <c r="D1102" t="s">
        <v>4804</v>
      </c>
    </row>
    <row r="1103" spans="1:4" ht="15.75" x14ac:dyDescent="0.25">
      <c r="A1103" s="1" t="s">
        <v>1268</v>
      </c>
      <c r="B1103" t="s">
        <v>4397</v>
      </c>
      <c r="C1103" s="1" t="s">
        <v>2839</v>
      </c>
      <c r="D1103" t="s">
        <v>4391</v>
      </c>
    </row>
    <row r="1104" spans="1:4" ht="15.75" x14ac:dyDescent="0.25">
      <c r="A1104" s="1" t="s">
        <v>1267</v>
      </c>
      <c r="B1104" t="s">
        <v>5232</v>
      </c>
      <c r="C1104" s="1" t="s">
        <v>3397</v>
      </c>
      <c r="D1104" t="s">
        <v>4391</v>
      </c>
    </row>
    <row r="1105" spans="1:4" ht="15.75" x14ac:dyDescent="0.25">
      <c r="A1105" s="1" t="s">
        <v>1266</v>
      </c>
      <c r="B1105" t="s">
        <v>5233</v>
      </c>
      <c r="C1105" s="1" t="s">
        <v>3398</v>
      </c>
      <c r="D1105" t="s">
        <v>4389</v>
      </c>
    </row>
    <row r="1106" spans="1:4" ht="15.75" x14ac:dyDescent="0.25">
      <c r="A1106" s="1" t="s">
        <v>1265</v>
      </c>
      <c r="B1106" t="s">
        <v>5234</v>
      </c>
      <c r="C1106" s="1" t="s">
        <v>3399</v>
      </c>
      <c r="D1106" t="s">
        <v>4391</v>
      </c>
    </row>
    <row r="1107" spans="1:4" ht="15.75" x14ac:dyDescent="0.25">
      <c r="A1107" s="1" t="s">
        <v>1264</v>
      </c>
      <c r="B1107" t="s">
        <v>4500</v>
      </c>
      <c r="C1107" s="1" t="s">
        <v>3400</v>
      </c>
      <c r="D1107" t="s">
        <v>4391</v>
      </c>
    </row>
    <row r="1108" spans="1:4" ht="15.75" x14ac:dyDescent="0.25">
      <c r="A1108" s="1" t="s">
        <v>1263</v>
      </c>
      <c r="B1108" t="s">
        <v>4880</v>
      </c>
      <c r="C1108" s="1" t="s">
        <v>3401</v>
      </c>
      <c r="D1108" t="s">
        <v>4391</v>
      </c>
    </row>
    <row r="1109" spans="1:4" ht="15.75" x14ac:dyDescent="0.25">
      <c r="A1109" s="1" t="s">
        <v>1262</v>
      </c>
      <c r="B1109" t="s">
        <v>5235</v>
      </c>
      <c r="C1109" s="1" t="s">
        <v>3402</v>
      </c>
      <c r="D1109" t="s">
        <v>4389</v>
      </c>
    </row>
    <row r="1110" spans="1:4" ht="15.75" x14ac:dyDescent="0.25">
      <c r="A1110" s="1" t="s">
        <v>1261</v>
      </c>
      <c r="B1110" t="s">
        <v>5236</v>
      </c>
      <c r="C1110" s="1" t="s">
        <v>3403</v>
      </c>
      <c r="D1110" t="s">
        <v>4804</v>
      </c>
    </row>
    <row r="1111" spans="1:4" ht="15.75" x14ac:dyDescent="0.25">
      <c r="A1111" s="1" t="s">
        <v>1260</v>
      </c>
      <c r="B1111" t="s">
        <v>5237</v>
      </c>
      <c r="C1111" s="1" t="s">
        <v>3404</v>
      </c>
      <c r="D1111" t="s">
        <v>4804</v>
      </c>
    </row>
    <row r="1112" spans="1:4" ht="15.75" x14ac:dyDescent="0.25">
      <c r="A1112" s="1" t="s">
        <v>1259</v>
      </c>
      <c r="B1112" t="s">
        <v>4466</v>
      </c>
      <c r="C1112" s="1" t="s">
        <v>2769</v>
      </c>
      <c r="D1112" t="s">
        <v>4389</v>
      </c>
    </row>
    <row r="1113" spans="1:4" ht="15.75" x14ac:dyDescent="0.25">
      <c r="A1113" s="1" t="s">
        <v>1258</v>
      </c>
      <c r="B1113" t="s">
        <v>5238</v>
      </c>
      <c r="C1113" s="1" t="s">
        <v>3405</v>
      </c>
      <c r="D1113" t="s">
        <v>4804</v>
      </c>
    </row>
    <row r="1114" spans="1:4" ht="15.75" x14ac:dyDescent="0.25">
      <c r="A1114" s="1" t="s">
        <v>1257</v>
      </c>
      <c r="B1114" t="s">
        <v>4480</v>
      </c>
      <c r="C1114" s="1" t="s">
        <v>3406</v>
      </c>
      <c r="D1114" t="s">
        <v>4391</v>
      </c>
    </row>
    <row r="1115" spans="1:4" ht="15.75" x14ac:dyDescent="0.25">
      <c r="A1115" s="1" t="s">
        <v>1256</v>
      </c>
      <c r="B1115" t="s">
        <v>5239</v>
      </c>
      <c r="C1115" s="1" t="s">
        <v>3407</v>
      </c>
      <c r="D1115" t="s">
        <v>4389</v>
      </c>
    </row>
    <row r="1116" spans="1:4" ht="15.75" x14ac:dyDescent="0.25">
      <c r="A1116" s="1" t="s">
        <v>1255</v>
      </c>
      <c r="B1116" t="s">
        <v>5240</v>
      </c>
      <c r="C1116" s="1" t="s">
        <v>3408</v>
      </c>
      <c r="D1116" t="s">
        <v>4389</v>
      </c>
    </row>
    <row r="1117" spans="1:4" ht="15.75" x14ac:dyDescent="0.25">
      <c r="A1117" s="1" t="s">
        <v>1254</v>
      </c>
      <c r="B1117" t="s">
        <v>5241</v>
      </c>
      <c r="C1117" s="1" t="s">
        <v>3409</v>
      </c>
      <c r="D1117" t="s">
        <v>4389</v>
      </c>
    </row>
    <row r="1118" spans="1:4" ht="15.75" x14ac:dyDescent="0.25">
      <c r="A1118" s="1" t="s">
        <v>1253</v>
      </c>
      <c r="B1118" t="s">
        <v>5242</v>
      </c>
      <c r="C1118" s="1" t="s">
        <v>3410</v>
      </c>
      <c r="D1118" t="s">
        <v>4389</v>
      </c>
    </row>
    <row r="1119" spans="1:4" ht="15.75" x14ac:dyDescent="0.25">
      <c r="A1119" s="1" t="s">
        <v>1252</v>
      </c>
      <c r="B1119" t="s">
        <v>4598</v>
      </c>
      <c r="C1119" s="1" t="s">
        <v>3411</v>
      </c>
      <c r="D1119" t="s">
        <v>4389</v>
      </c>
    </row>
    <row r="1120" spans="1:4" ht="15.75" x14ac:dyDescent="0.25">
      <c r="A1120" s="1" t="s">
        <v>1251</v>
      </c>
      <c r="B1120" t="s">
        <v>5243</v>
      </c>
      <c r="C1120" s="1" t="s">
        <v>3412</v>
      </c>
      <c r="D1120" t="s">
        <v>4391</v>
      </c>
    </row>
    <row r="1121" spans="1:4" ht="15.75" x14ac:dyDescent="0.25">
      <c r="A1121" s="1" t="s">
        <v>1250</v>
      </c>
      <c r="B1121" t="s">
        <v>5244</v>
      </c>
      <c r="C1121" s="1" t="s">
        <v>3413</v>
      </c>
      <c r="D1121" t="s">
        <v>4391</v>
      </c>
    </row>
    <row r="1122" spans="1:4" ht="15.75" x14ac:dyDescent="0.25">
      <c r="A1122" s="1" t="s">
        <v>1249</v>
      </c>
      <c r="B1122" t="s">
        <v>5245</v>
      </c>
      <c r="C1122" s="1" t="s">
        <v>3414</v>
      </c>
      <c r="D1122" t="s">
        <v>4391</v>
      </c>
    </row>
    <row r="1123" spans="1:4" ht="15.75" x14ac:dyDescent="0.25">
      <c r="A1123" s="1" t="s">
        <v>1248</v>
      </c>
      <c r="B1123" t="s">
        <v>5056</v>
      </c>
      <c r="C1123" s="1" t="s">
        <v>3415</v>
      </c>
      <c r="D1123" t="s">
        <v>4391</v>
      </c>
    </row>
    <row r="1124" spans="1:4" ht="15.75" x14ac:dyDescent="0.25">
      <c r="A1124" s="1" t="s">
        <v>1247</v>
      </c>
      <c r="B1124" t="s">
        <v>5246</v>
      </c>
      <c r="C1124" s="1" t="s">
        <v>3416</v>
      </c>
      <c r="D1124" t="s">
        <v>4389</v>
      </c>
    </row>
    <row r="1125" spans="1:4" ht="15.75" x14ac:dyDescent="0.25">
      <c r="A1125" s="1" t="s">
        <v>1246</v>
      </c>
      <c r="B1125" t="s">
        <v>4742</v>
      </c>
      <c r="C1125" s="1" t="s">
        <v>3417</v>
      </c>
      <c r="D1125" t="s">
        <v>4391</v>
      </c>
    </row>
    <row r="1126" spans="1:4" ht="15.75" x14ac:dyDescent="0.25">
      <c r="A1126" s="1" t="s">
        <v>1245</v>
      </c>
      <c r="B1126" t="s">
        <v>5247</v>
      </c>
      <c r="C1126" s="1" t="s">
        <v>3418</v>
      </c>
      <c r="D1126" t="s">
        <v>4804</v>
      </c>
    </row>
    <row r="1127" spans="1:4" ht="15.75" x14ac:dyDescent="0.25">
      <c r="A1127" s="1" t="s">
        <v>1244</v>
      </c>
      <c r="B1127" t="s">
        <v>5248</v>
      </c>
      <c r="C1127" s="1" t="s">
        <v>3419</v>
      </c>
      <c r="D1127" t="s">
        <v>4389</v>
      </c>
    </row>
    <row r="1128" spans="1:4" ht="15.75" x14ac:dyDescent="0.25">
      <c r="A1128" s="1" t="s">
        <v>1243</v>
      </c>
      <c r="B1128" t="s">
        <v>4748</v>
      </c>
      <c r="C1128" s="1" t="s">
        <v>3420</v>
      </c>
      <c r="D1128" t="s">
        <v>4391</v>
      </c>
    </row>
    <row r="1129" spans="1:4" ht="15.75" x14ac:dyDescent="0.25">
      <c r="A1129" s="1" t="s">
        <v>1242</v>
      </c>
      <c r="B1129" t="s">
        <v>4438</v>
      </c>
      <c r="C1129" s="1" t="s">
        <v>3421</v>
      </c>
      <c r="D1129" t="s">
        <v>4391</v>
      </c>
    </row>
    <row r="1130" spans="1:4" ht="15.75" x14ac:dyDescent="0.25">
      <c r="A1130" s="1" t="s">
        <v>1241</v>
      </c>
      <c r="B1130" t="s">
        <v>5249</v>
      </c>
      <c r="C1130" s="1" t="s">
        <v>3422</v>
      </c>
      <c r="D1130" t="s">
        <v>4391</v>
      </c>
    </row>
    <row r="1131" spans="1:4" ht="15.75" x14ac:dyDescent="0.25">
      <c r="A1131" s="1" t="s">
        <v>1240</v>
      </c>
      <c r="B1131" t="s">
        <v>4832</v>
      </c>
      <c r="C1131" s="1" t="s">
        <v>3423</v>
      </c>
      <c r="D1131" t="s">
        <v>4389</v>
      </c>
    </row>
    <row r="1132" spans="1:4" ht="15.75" x14ac:dyDescent="0.25">
      <c r="A1132" s="1" t="s">
        <v>1239</v>
      </c>
      <c r="B1132" t="s">
        <v>5250</v>
      </c>
      <c r="C1132" s="1" t="s">
        <v>3424</v>
      </c>
      <c r="D1132" t="s">
        <v>4804</v>
      </c>
    </row>
    <row r="1133" spans="1:4" ht="15.75" x14ac:dyDescent="0.25">
      <c r="A1133" s="1" t="s">
        <v>1238</v>
      </c>
      <c r="B1133" t="s">
        <v>5251</v>
      </c>
      <c r="C1133" s="1" t="s">
        <v>3425</v>
      </c>
      <c r="D1133" t="s">
        <v>4389</v>
      </c>
    </row>
    <row r="1134" spans="1:4" ht="15.75" x14ac:dyDescent="0.25">
      <c r="A1134" s="1" t="s">
        <v>1237</v>
      </c>
      <c r="B1134" t="s">
        <v>5252</v>
      </c>
      <c r="C1134" s="1" t="s">
        <v>3426</v>
      </c>
      <c r="D1134" t="s">
        <v>4391</v>
      </c>
    </row>
    <row r="1135" spans="1:4" ht="15.75" x14ac:dyDescent="0.25">
      <c r="A1135" s="1" t="s">
        <v>1236</v>
      </c>
      <c r="B1135" t="s">
        <v>4566</v>
      </c>
      <c r="C1135" s="1" t="s">
        <v>3427</v>
      </c>
      <c r="D1135" t="s">
        <v>4389</v>
      </c>
    </row>
    <row r="1136" spans="1:4" ht="15.75" x14ac:dyDescent="0.25">
      <c r="A1136" s="1" t="s">
        <v>1235</v>
      </c>
      <c r="B1136" t="s">
        <v>4452</v>
      </c>
      <c r="C1136" s="1" t="s">
        <v>3428</v>
      </c>
      <c r="D1136" t="s">
        <v>4389</v>
      </c>
    </row>
    <row r="1137" spans="1:4" ht="15.75" x14ac:dyDescent="0.25">
      <c r="A1137" s="1" t="s">
        <v>1234</v>
      </c>
      <c r="B1137" t="s">
        <v>5253</v>
      </c>
      <c r="C1137" s="1" t="s">
        <v>3429</v>
      </c>
      <c r="D1137" t="s">
        <v>4389</v>
      </c>
    </row>
    <row r="1138" spans="1:4" ht="15.75" x14ac:dyDescent="0.25">
      <c r="A1138" s="1" t="s">
        <v>1233</v>
      </c>
      <c r="B1138" t="s">
        <v>5254</v>
      </c>
      <c r="C1138" s="1" t="s">
        <v>3430</v>
      </c>
      <c r="D1138" t="s">
        <v>4389</v>
      </c>
    </row>
    <row r="1139" spans="1:4" ht="15.75" x14ac:dyDescent="0.25">
      <c r="A1139" s="1" t="s">
        <v>1232</v>
      </c>
      <c r="B1139" t="s">
        <v>5255</v>
      </c>
      <c r="C1139" s="1" t="s">
        <v>3431</v>
      </c>
      <c r="D1139" t="s">
        <v>4389</v>
      </c>
    </row>
    <row r="1140" spans="1:4" ht="15.75" x14ac:dyDescent="0.25">
      <c r="A1140" s="1" t="s">
        <v>1231</v>
      </c>
      <c r="B1140" t="s">
        <v>5256</v>
      </c>
      <c r="C1140" s="1" t="s">
        <v>3432</v>
      </c>
      <c r="D1140" t="s">
        <v>4389</v>
      </c>
    </row>
    <row r="1141" spans="1:4" ht="15.75" x14ac:dyDescent="0.25">
      <c r="A1141" s="1" t="s">
        <v>1230</v>
      </c>
      <c r="B1141" t="s">
        <v>4438</v>
      </c>
      <c r="C1141" s="1" t="s">
        <v>3433</v>
      </c>
      <c r="D1141" t="s">
        <v>4391</v>
      </c>
    </row>
    <row r="1142" spans="1:4" ht="15.75" x14ac:dyDescent="0.25">
      <c r="A1142" s="1" t="s">
        <v>1229</v>
      </c>
      <c r="B1142" t="s">
        <v>4453</v>
      </c>
      <c r="C1142" s="1" t="s">
        <v>2601</v>
      </c>
      <c r="D1142" t="s">
        <v>4391</v>
      </c>
    </row>
    <row r="1143" spans="1:4" ht="15.75" x14ac:dyDescent="0.25">
      <c r="A1143" s="1" t="s">
        <v>1228</v>
      </c>
      <c r="B1143" t="s">
        <v>4565</v>
      </c>
      <c r="C1143" s="1" t="s">
        <v>3434</v>
      </c>
      <c r="D1143" t="s">
        <v>4389</v>
      </c>
    </row>
    <row r="1144" spans="1:4" ht="15.75" x14ac:dyDescent="0.25">
      <c r="A1144" s="1" t="s">
        <v>1227</v>
      </c>
      <c r="B1144" t="s">
        <v>5056</v>
      </c>
      <c r="C1144" s="1" t="s">
        <v>3435</v>
      </c>
      <c r="D1144" t="s">
        <v>4391</v>
      </c>
    </row>
    <row r="1145" spans="1:4" ht="15.75" x14ac:dyDescent="0.25">
      <c r="A1145" s="1" t="s">
        <v>1226</v>
      </c>
      <c r="B1145" t="s">
        <v>5257</v>
      </c>
      <c r="C1145" s="1" t="s">
        <v>3436</v>
      </c>
      <c r="D1145" t="s">
        <v>4389</v>
      </c>
    </row>
    <row r="1146" spans="1:4" ht="15.75" x14ac:dyDescent="0.25">
      <c r="A1146" s="1" t="s">
        <v>1225</v>
      </c>
      <c r="B1146" t="s">
        <v>4413</v>
      </c>
      <c r="C1146" s="1" t="s">
        <v>3437</v>
      </c>
      <c r="D1146" t="s">
        <v>4389</v>
      </c>
    </row>
    <row r="1147" spans="1:4" ht="15.75" x14ac:dyDescent="0.25">
      <c r="A1147" s="1" t="s">
        <v>1224</v>
      </c>
      <c r="B1147" t="s">
        <v>5258</v>
      </c>
      <c r="C1147" s="1" t="s">
        <v>3438</v>
      </c>
      <c r="D1147" t="s">
        <v>4391</v>
      </c>
    </row>
    <row r="1148" spans="1:4" ht="15.75" x14ac:dyDescent="0.25">
      <c r="A1148" s="1" t="s">
        <v>1223</v>
      </c>
      <c r="B1148" t="s">
        <v>5259</v>
      </c>
      <c r="C1148" s="1" t="s">
        <v>3439</v>
      </c>
      <c r="D1148" t="s">
        <v>4391</v>
      </c>
    </row>
    <row r="1149" spans="1:4" ht="15.75" x14ac:dyDescent="0.25">
      <c r="A1149" s="1" t="s">
        <v>1222</v>
      </c>
      <c r="B1149" t="s">
        <v>4484</v>
      </c>
      <c r="C1149" s="1" t="s">
        <v>3440</v>
      </c>
      <c r="D1149" t="s">
        <v>4391</v>
      </c>
    </row>
    <row r="1150" spans="1:4" ht="15.75" x14ac:dyDescent="0.25">
      <c r="A1150" s="1" t="s">
        <v>1221</v>
      </c>
      <c r="B1150" t="s">
        <v>4536</v>
      </c>
      <c r="C1150" s="1" t="s">
        <v>3441</v>
      </c>
      <c r="D1150" t="s">
        <v>4391</v>
      </c>
    </row>
    <row r="1151" spans="1:4" ht="15.75" x14ac:dyDescent="0.25">
      <c r="A1151" s="1" t="s">
        <v>1220</v>
      </c>
      <c r="B1151" t="s">
        <v>5260</v>
      </c>
      <c r="C1151" s="1" t="s">
        <v>3442</v>
      </c>
      <c r="D1151" t="s">
        <v>4389</v>
      </c>
    </row>
    <row r="1152" spans="1:4" ht="15.75" x14ac:dyDescent="0.25">
      <c r="A1152" s="1" t="s">
        <v>1219</v>
      </c>
      <c r="B1152" t="s">
        <v>5261</v>
      </c>
      <c r="C1152" s="1" t="s">
        <v>2880</v>
      </c>
      <c r="D1152" t="s">
        <v>4391</v>
      </c>
    </row>
    <row r="1153" spans="1:4" ht="15.75" x14ac:dyDescent="0.25">
      <c r="A1153" s="1" t="s">
        <v>1218</v>
      </c>
      <c r="B1153" t="s">
        <v>5262</v>
      </c>
      <c r="C1153" s="1" t="s">
        <v>3443</v>
      </c>
      <c r="D1153" t="s">
        <v>4391</v>
      </c>
    </row>
    <row r="1154" spans="1:4" ht="15.75" x14ac:dyDescent="0.25">
      <c r="A1154" s="1" t="s">
        <v>1217</v>
      </c>
      <c r="B1154" t="s">
        <v>4817</v>
      </c>
      <c r="C1154" s="1" t="s">
        <v>3444</v>
      </c>
      <c r="D1154" t="s">
        <v>4389</v>
      </c>
    </row>
    <row r="1155" spans="1:4" ht="15.75" x14ac:dyDescent="0.25">
      <c r="A1155" s="1" t="s">
        <v>1216</v>
      </c>
      <c r="B1155" t="s">
        <v>5263</v>
      </c>
      <c r="C1155" s="1" t="s">
        <v>3445</v>
      </c>
      <c r="D1155" t="s">
        <v>4389</v>
      </c>
    </row>
    <row r="1156" spans="1:4" ht="15.75" x14ac:dyDescent="0.25">
      <c r="A1156" s="1" t="s">
        <v>1215</v>
      </c>
      <c r="B1156" t="s">
        <v>5264</v>
      </c>
      <c r="C1156" s="1" t="s">
        <v>3446</v>
      </c>
      <c r="D1156" t="s">
        <v>4389</v>
      </c>
    </row>
    <row r="1157" spans="1:4" ht="15.75" x14ac:dyDescent="0.25">
      <c r="A1157" s="1" t="s">
        <v>1214</v>
      </c>
      <c r="B1157" t="s">
        <v>5265</v>
      </c>
      <c r="C1157" s="1" t="s">
        <v>3447</v>
      </c>
      <c r="D1157" t="s">
        <v>4391</v>
      </c>
    </row>
    <row r="1158" spans="1:4" ht="15.75" x14ac:dyDescent="0.25">
      <c r="A1158" s="1" t="s">
        <v>1213</v>
      </c>
      <c r="B1158" t="s">
        <v>5266</v>
      </c>
      <c r="C1158" s="1" t="s">
        <v>3448</v>
      </c>
      <c r="D1158" t="s">
        <v>4391</v>
      </c>
    </row>
    <row r="1159" spans="1:4" ht="15.75" x14ac:dyDescent="0.25">
      <c r="A1159" s="1" t="s">
        <v>1212</v>
      </c>
      <c r="B1159" t="s">
        <v>5267</v>
      </c>
      <c r="C1159" s="1" t="s">
        <v>3449</v>
      </c>
      <c r="D1159" t="s">
        <v>4391</v>
      </c>
    </row>
    <row r="1160" spans="1:4" ht="15.75" x14ac:dyDescent="0.25">
      <c r="A1160" s="1" t="s">
        <v>1211</v>
      </c>
      <c r="B1160" t="s">
        <v>5268</v>
      </c>
      <c r="C1160" s="1" t="s">
        <v>3450</v>
      </c>
      <c r="D1160" t="s">
        <v>4389</v>
      </c>
    </row>
    <row r="1161" spans="1:4" ht="15.75" x14ac:dyDescent="0.25">
      <c r="A1161" s="1" t="s">
        <v>1210</v>
      </c>
      <c r="B1161" t="s">
        <v>5269</v>
      </c>
      <c r="C1161" s="1" t="s">
        <v>3451</v>
      </c>
      <c r="D1161" t="s">
        <v>4391</v>
      </c>
    </row>
    <row r="1162" spans="1:4" ht="15.75" x14ac:dyDescent="0.25">
      <c r="A1162" s="1" t="s">
        <v>1209</v>
      </c>
      <c r="B1162" t="s">
        <v>5270</v>
      </c>
      <c r="C1162" s="1" t="s">
        <v>3452</v>
      </c>
      <c r="D1162" t="s">
        <v>4389</v>
      </c>
    </row>
    <row r="1163" spans="1:4" ht="15.75" x14ac:dyDescent="0.25">
      <c r="A1163" s="1" t="s">
        <v>1208</v>
      </c>
      <c r="B1163" t="s">
        <v>4994</v>
      </c>
      <c r="C1163" s="1" t="s">
        <v>3453</v>
      </c>
      <c r="D1163" t="s">
        <v>4389</v>
      </c>
    </row>
    <row r="1164" spans="1:4" ht="15.75" x14ac:dyDescent="0.25">
      <c r="A1164" s="1" t="s">
        <v>1207</v>
      </c>
      <c r="B1164" t="s">
        <v>5271</v>
      </c>
      <c r="C1164" s="1" t="s">
        <v>3454</v>
      </c>
      <c r="D1164" t="s">
        <v>4391</v>
      </c>
    </row>
    <row r="1165" spans="1:4" ht="15.75" x14ac:dyDescent="0.25">
      <c r="A1165" s="1" t="s">
        <v>1206</v>
      </c>
      <c r="B1165" t="s">
        <v>5272</v>
      </c>
      <c r="C1165" s="1" t="s">
        <v>3455</v>
      </c>
      <c r="D1165" t="s">
        <v>4389</v>
      </c>
    </row>
    <row r="1166" spans="1:4" ht="15.75" x14ac:dyDescent="0.25">
      <c r="A1166" s="1" t="s">
        <v>1205</v>
      </c>
      <c r="B1166" t="s">
        <v>5273</v>
      </c>
      <c r="C1166" s="1" t="s">
        <v>3456</v>
      </c>
      <c r="D1166" t="s">
        <v>4389</v>
      </c>
    </row>
    <row r="1167" spans="1:4" ht="15.75" x14ac:dyDescent="0.25">
      <c r="A1167" s="1" t="s">
        <v>1204</v>
      </c>
      <c r="B1167" t="s">
        <v>4580</v>
      </c>
      <c r="C1167" s="1" t="s">
        <v>3457</v>
      </c>
      <c r="D1167" t="s">
        <v>4389</v>
      </c>
    </row>
    <row r="1168" spans="1:4" ht="15.75" x14ac:dyDescent="0.25">
      <c r="A1168" s="1" t="s">
        <v>1203</v>
      </c>
      <c r="B1168" t="s">
        <v>4428</v>
      </c>
      <c r="C1168" s="1" t="s">
        <v>3458</v>
      </c>
      <c r="D1168" t="s">
        <v>4389</v>
      </c>
    </row>
    <row r="1169" spans="1:4" ht="15.75" x14ac:dyDescent="0.25">
      <c r="A1169" s="1" t="s">
        <v>1202</v>
      </c>
      <c r="B1169" t="s">
        <v>5274</v>
      </c>
      <c r="C1169" s="1" t="s">
        <v>3459</v>
      </c>
      <c r="D1169" t="s">
        <v>4804</v>
      </c>
    </row>
    <row r="1170" spans="1:4" ht="15.75" x14ac:dyDescent="0.25">
      <c r="A1170" s="1" t="s">
        <v>1201</v>
      </c>
      <c r="B1170" t="s">
        <v>5275</v>
      </c>
      <c r="C1170" s="1" t="s">
        <v>2426</v>
      </c>
      <c r="D1170" t="s">
        <v>4391</v>
      </c>
    </row>
    <row r="1171" spans="1:4" ht="15.75" x14ac:dyDescent="0.25">
      <c r="A1171" s="1" t="s">
        <v>1200</v>
      </c>
      <c r="B1171" t="s">
        <v>5276</v>
      </c>
      <c r="C1171" s="1" t="s">
        <v>3460</v>
      </c>
      <c r="D1171" t="s">
        <v>4391</v>
      </c>
    </row>
    <row r="1172" spans="1:4" ht="15.75" x14ac:dyDescent="0.25">
      <c r="A1172" s="1" t="s">
        <v>1199</v>
      </c>
      <c r="B1172" t="s">
        <v>5277</v>
      </c>
      <c r="C1172" s="1" t="s">
        <v>3301</v>
      </c>
      <c r="D1172" t="s">
        <v>4804</v>
      </c>
    </row>
    <row r="1173" spans="1:4" ht="15.75" x14ac:dyDescent="0.25">
      <c r="A1173" s="1" t="s">
        <v>1198</v>
      </c>
      <c r="B1173" t="s">
        <v>5278</v>
      </c>
      <c r="C1173" s="1" t="s">
        <v>3461</v>
      </c>
      <c r="D1173" t="s">
        <v>4389</v>
      </c>
    </row>
    <row r="1174" spans="1:4" ht="15.75" x14ac:dyDescent="0.25">
      <c r="A1174" s="1" t="s">
        <v>1197</v>
      </c>
      <c r="B1174" t="s">
        <v>5279</v>
      </c>
      <c r="C1174" s="1" t="s">
        <v>3462</v>
      </c>
      <c r="D1174" t="s">
        <v>4391</v>
      </c>
    </row>
    <row r="1175" spans="1:4" ht="15.75" x14ac:dyDescent="0.25">
      <c r="A1175" s="1" t="s">
        <v>1196</v>
      </c>
      <c r="B1175" t="s">
        <v>5280</v>
      </c>
      <c r="C1175" s="1" t="s">
        <v>3463</v>
      </c>
      <c r="D1175" t="s">
        <v>4804</v>
      </c>
    </row>
    <row r="1176" spans="1:4" ht="15.75" x14ac:dyDescent="0.25">
      <c r="A1176" s="1" t="s">
        <v>1195</v>
      </c>
      <c r="B1176" t="s">
        <v>5281</v>
      </c>
      <c r="C1176" s="1" t="s">
        <v>3464</v>
      </c>
      <c r="D1176" t="s">
        <v>4391</v>
      </c>
    </row>
    <row r="1177" spans="1:4" ht="15.75" x14ac:dyDescent="0.25">
      <c r="A1177" s="1" t="s">
        <v>1194</v>
      </c>
      <c r="B1177" t="s">
        <v>5282</v>
      </c>
      <c r="C1177" s="1" t="s">
        <v>3465</v>
      </c>
      <c r="D1177" t="s">
        <v>4391</v>
      </c>
    </row>
    <row r="1178" spans="1:4" ht="15.75" x14ac:dyDescent="0.25">
      <c r="A1178" s="1" t="s">
        <v>1193</v>
      </c>
      <c r="B1178" t="s">
        <v>5283</v>
      </c>
      <c r="C1178" s="1" t="s">
        <v>3466</v>
      </c>
      <c r="D1178" t="s">
        <v>4391</v>
      </c>
    </row>
    <row r="1179" spans="1:4" ht="15.75" x14ac:dyDescent="0.25">
      <c r="A1179" s="1" t="s">
        <v>1192</v>
      </c>
      <c r="B1179" t="s">
        <v>5284</v>
      </c>
      <c r="C1179" s="1" t="s">
        <v>3467</v>
      </c>
      <c r="D1179" t="s">
        <v>4389</v>
      </c>
    </row>
    <row r="1180" spans="1:4" ht="15.75" x14ac:dyDescent="0.25">
      <c r="A1180" s="1" t="s">
        <v>1191</v>
      </c>
      <c r="B1180" t="s">
        <v>4457</v>
      </c>
      <c r="C1180" s="1" t="s">
        <v>3468</v>
      </c>
      <c r="D1180" t="s">
        <v>4391</v>
      </c>
    </row>
    <row r="1181" spans="1:4" ht="15.75" x14ac:dyDescent="0.25">
      <c r="A1181" s="1" t="s">
        <v>1190</v>
      </c>
      <c r="B1181" t="s">
        <v>4562</v>
      </c>
      <c r="C1181" s="1" t="s">
        <v>3469</v>
      </c>
      <c r="D1181" t="s">
        <v>4389</v>
      </c>
    </row>
    <row r="1182" spans="1:4" ht="15.75" x14ac:dyDescent="0.25">
      <c r="A1182" s="1" t="s">
        <v>1189</v>
      </c>
      <c r="B1182" t="s">
        <v>4416</v>
      </c>
      <c r="C1182" s="1" t="s">
        <v>3470</v>
      </c>
      <c r="D1182" t="s">
        <v>4391</v>
      </c>
    </row>
    <row r="1183" spans="1:4" ht="15.75" x14ac:dyDescent="0.25">
      <c r="A1183" s="1" t="s">
        <v>1188</v>
      </c>
      <c r="B1183" t="s">
        <v>5285</v>
      </c>
      <c r="C1183" s="1" t="s">
        <v>2425</v>
      </c>
      <c r="D1183" t="s">
        <v>4389</v>
      </c>
    </row>
    <row r="1184" spans="1:4" ht="15.75" x14ac:dyDescent="0.25">
      <c r="A1184" s="1" t="s">
        <v>1187</v>
      </c>
      <c r="B1184" t="s">
        <v>5286</v>
      </c>
      <c r="C1184" s="1" t="s">
        <v>3471</v>
      </c>
      <c r="D1184" t="s">
        <v>4389</v>
      </c>
    </row>
    <row r="1185" spans="1:4" ht="15.75" x14ac:dyDescent="0.25">
      <c r="A1185" s="1" t="s">
        <v>1186</v>
      </c>
      <c r="B1185" t="s">
        <v>5287</v>
      </c>
      <c r="C1185" s="1" t="s">
        <v>3472</v>
      </c>
      <c r="D1185" t="s">
        <v>4804</v>
      </c>
    </row>
    <row r="1186" spans="1:4" ht="15.75" x14ac:dyDescent="0.25">
      <c r="A1186" s="1" t="s">
        <v>1185</v>
      </c>
      <c r="B1186" t="s">
        <v>5288</v>
      </c>
      <c r="C1186" s="1" t="s">
        <v>3473</v>
      </c>
      <c r="D1186" t="s">
        <v>4391</v>
      </c>
    </row>
    <row r="1187" spans="1:4" ht="15.75" x14ac:dyDescent="0.25">
      <c r="A1187" s="1" t="s">
        <v>1184</v>
      </c>
      <c r="B1187" t="s">
        <v>4413</v>
      </c>
      <c r="C1187" s="1" t="s">
        <v>3474</v>
      </c>
      <c r="D1187" t="s">
        <v>4389</v>
      </c>
    </row>
    <row r="1188" spans="1:4" ht="15.75" x14ac:dyDescent="0.25">
      <c r="A1188" s="1" t="s">
        <v>1183</v>
      </c>
      <c r="B1188" t="s">
        <v>5289</v>
      </c>
      <c r="C1188" s="1" t="s">
        <v>3475</v>
      </c>
      <c r="D1188" t="s">
        <v>4389</v>
      </c>
    </row>
    <row r="1189" spans="1:4" ht="15.75" x14ac:dyDescent="0.25">
      <c r="A1189" s="1" t="s">
        <v>1182</v>
      </c>
      <c r="B1189" t="s">
        <v>5290</v>
      </c>
      <c r="C1189" s="1" t="s">
        <v>2653</v>
      </c>
      <c r="D1189" t="s">
        <v>4391</v>
      </c>
    </row>
    <row r="1190" spans="1:4" ht="15.75" x14ac:dyDescent="0.25">
      <c r="A1190" s="1" t="s">
        <v>1181</v>
      </c>
      <c r="B1190" t="s">
        <v>5291</v>
      </c>
      <c r="C1190" s="1" t="s">
        <v>3476</v>
      </c>
      <c r="D1190" t="s">
        <v>4391</v>
      </c>
    </row>
    <row r="1191" spans="1:4" ht="15.75" x14ac:dyDescent="0.25">
      <c r="A1191" s="1" t="s">
        <v>1180</v>
      </c>
      <c r="B1191" t="s">
        <v>5292</v>
      </c>
      <c r="C1191" s="1" t="s">
        <v>3477</v>
      </c>
      <c r="D1191" t="s">
        <v>4391</v>
      </c>
    </row>
    <row r="1192" spans="1:4" ht="15.75" x14ac:dyDescent="0.25">
      <c r="A1192" s="1" t="s">
        <v>1179</v>
      </c>
      <c r="B1192" t="s">
        <v>5293</v>
      </c>
      <c r="C1192" s="1" t="s">
        <v>3478</v>
      </c>
      <c r="D1192" t="s">
        <v>4391</v>
      </c>
    </row>
    <row r="1193" spans="1:4" ht="15.75" x14ac:dyDescent="0.25">
      <c r="A1193" s="1" t="s">
        <v>1178</v>
      </c>
      <c r="B1193" t="s">
        <v>4610</v>
      </c>
      <c r="C1193" s="1" t="s">
        <v>3479</v>
      </c>
      <c r="D1193" t="s">
        <v>4391</v>
      </c>
    </row>
    <row r="1194" spans="1:4" ht="15.75" x14ac:dyDescent="0.25">
      <c r="A1194" s="1" t="s">
        <v>1177</v>
      </c>
      <c r="B1194" t="s">
        <v>4693</v>
      </c>
      <c r="C1194" s="1" t="s">
        <v>3480</v>
      </c>
      <c r="D1194" t="s">
        <v>4389</v>
      </c>
    </row>
    <row r="1195" spans="1:4" ht="15.75" x14ac:dyDescent="0.25">
      <c r="A1195" s="1" t="s">
        <v>1176</v>
      </c>
      <c r="B1195" t="s">
        <v>4492</v>
      </c>
      <c r="C1195" s="1" t="s">
        <v>3481</v>
      </c>
      <c r="D1195" t="s">
        <v>4389</v>
      </c>
    </row>
    <row r="1196" spans="1:4" ht="15.75" x14ac:dyDescent="0.25">
      <c r="A1196" s="1" t="s">
        <v>1175</v>
      </c>
      <c r="B1196" t="s">
        <v>5294</v>
      </c>
      <c r="C1196" s="1" t="s">
        <v>3482</v>
      </c>
      <c r="D1196" t="s">
        <v>4389</v>
      </c>
    </row>
    <row r="1197" spans="1:4" ht="15.75" x14ac:dyDescent="0.25">
      <c r="A1197" s="1" t="s">
        <v>1174</v>
      </c>
      <c r="B1197" t="s">
        <v>5295</v>
      </c>
      <c r="C1197" s="1" t="s">
        <v>3483</v>
      </c>
      <c r="D1197" t="s">
        <v>4389</v>
      </c>
    </row>
    <row r="1198" spans="1:4" ht="15.75" x14ac:dyDescent="0.25">
      <c r="A1198" s="1" t="s">
        <v>1173</v>
      </c>
      <c r="B1198" t="s">
        <v>5296</v>
      </c>
      <c r="C1198" s="1" t="s">
        <v>3484</v>
      </c>
      <c r="D1198" t="s">
        <v>4389</v>
      </c>
    </row>
    <row r="1199" spans="1:4" ht="15.75" x14ac:dyDescent="0.25">
      <c r="A1199" s="1" t="s">
        <v>1172</v>
      </c>
      <c r="B1199" t="s">
        <v>5182</v>
      </c>
      <c r="C1199" s="1" t="s">
        <v>3485</v>
      </c>
      <c r="D1199" t="s">
        <v>4391</v>
      </c>
    </row>
    <row r="1200" spans="1:4" ht="15.75" x14ac:dyDescent="0.25">
      <c r="A1200" s="1" t="s">
        <v>1171</v>
      </c>
      <c r="B1200" t="s">
        <v>5297</v>
      </c>
      <c r="C1200" s="1" t="s">
        <v>3486</v>
      </c>
      <c r="D1200" t="s">
        <v>4391</v>
      </c>
    </row>
    <row r="1201" spans="1:4" ht="15.75" x14ac:dyDescent="0.25">
      <c r="A1201" s="1" t="s">
        <v>1170</v>
      </c>
      <c r="B1201" t="s">
        <v>5122</v>
      </c>
      <c r="C1201" s="1" t="s">
        <v>3487</v>
      </c>
      <c r="D1201" t="s">
        <v>4804</v>
      </c>
    </row>
    <row r="1202" spans="1:4" ht="15.75" x14ac:dyDescent="0.25">
      <c r="A1202" s="1" t="s">
        <v>1169</v>
      </c>
      <c r="B1202" t="s">
        <v>4438</v>
      </c>
      <c r="C1202" s="1" t="s">
        <v>3164</v>
      </c>
      <c r="D1202" t="s">
        <v>4391</v>
      </c>
    </row>
    <row r="1203" spans="1:4" ht="15.75" x14ac:dyDescent="0.25">
      <c r="A1203" s="1" t="s">
        <v>1168</v>
      </c>
      <c r="B1203" t="s">
        <v>5298</v>
      </c>
      <c r="C1203" s="1" t="s">
        <v>3488</v>
      </c>
      <c r="D1203" t="s">
        <v>4804</v>
      </c>
    </row>
    <row r="1204" spans="1:4" ht="15.75" x14ac:dyDescent="0.25">
      <c r="A1204" s="1" t="s">
        <v>1167</v>
      </c>
      <c r="B1204" t="s">
        <v>5299</v>
      </c>
      <c r="C1204" s="1" t="s">
        <v>3489</v>
      </c>
      <c r="D1204" t="s">
        <v>4391</v>
      </c>
    </row>
    <row r="1205" spans="1:4" ht="15.75" x14ac:dyDescent="0.25">
      <c r="A1205" s="1" t="s">
        <v>1166</v>
      </c>
      <c r="B1205" t="s">
        <v>4691</v>
      </c>
      <c r="C1205" s="1" t="s">
        <v>3490</v>
      </c>
      <c r="D1205" t="s">
        <v>4391</v>
      </c>
    </row>
    <row r="1206" spans="1:4" ht="15.75" x14ac:dyDescent="0.25">
      <c r="A1206" s="1" t="s">
        <v>1165</v>
      </c>
      <c r="B1206" t="s">
        <v>5300</v>
      </c>
      <c r="C1206" s="1" t="s">
        <v>3491</v>
      </c>
      <c r="D1206" t="s">
        <v>4804</v>
      </c>
    </row>
    <row r="1207" spans="1:4" ht="15.75" x14ac:dyDescent="0.25">
      <c r="A1207" s="1" t="s">
        <v>1164</v>
      </c>
      <c r="B1207" t="s">
        <v>5301</v>
      </c>
      <c r="C1207" s="1" t="s">
        <v>3492</v>
      </c>
      <c r="D1207" t="s">
        <v>4391</v>
      </c>
    </row>
    <row r="1208" spans="1:4" ht="15.75" x14ac:dyDescent="0.25">
      <c r="A1208" s="1" t="s">
        <v>1163</v>
      </c>
      <c r="B1208" t="s">
        <v>5302</v>
      </c>
      <c r="C1208" s="1" t="s">
        <v>3493</v>
      </c>
      <c r="D1208" t="s">
        <v>4804</v>
      </c>
    </row>
    <row r="1209" spans="1:4" ht="15.75" x14ac:dyDescent="0.25">
      <c r="A1209" s="1" t="s">
        <v>1162</v>
      </c>
      <c r="B1209" t="s">
        <v>5303</v>
      </c>
      <c r="C1209" s="1" t="s">
        <v>2920</v>
      </c>
      <c r="D1209" t="s">
        <v>4389</v>
      </c>
    </row>
    <row r="1210" spans="1:4" ht="15.75" x14ac:dyDescent="0.25">
      <c r="A1210" s="1" t="s">
        <v>1161</v>
      </c>
      <c r="B1210" t="s">
        <v>5304</v>
      </c>
      <c r="C1210" s="1" t="s">
        <v>3494</v>
      </c>
      <c r="D1210" t="s">
        <v>4391</v>
      </c>
    </row>
    <row r="1211" spans="1:4" ht="15.75" x14ac:dyDescent="0.25">
      <c r="A1211" s="1" t="s">
        <v>1160</v>
      </c>
      <c r="B1211" t="s">
        <v>4536</v>
      </c>
      <c r="C1211" s="1" t="s">
        <v>2977</v>
      </c>
      <c r="D1211" t="s">
        <v>4391</v>
      </c>
    </row>
    <row r="1212" spans="1:4" ht="15.75" x14ac:dyDescent="0.25">
      <c r="A1212" s="1" t="s">
        <v>1159</v>
      </c>
      <c r="B1212" t="s">
        <v>5305</v>
      </c>
      <c r="C1212" s="1" t="s">
        <v>3495</v>
      </c>
      <c r="D1212" t="s">
        <v>4391</v>
      </c>
    </row>
    <row r="1213" spans="1:4" ht="15.75" x14ac:dyDescent="0.25">
      <c r="A1213" s="1" t="s">
        <v>1158</v>
      </c>
      <c r="B1213" t="s">
        <v>4535</v>
      </c>
      <c r="C1213" s="1" t="s">
        <v>3496</v>
      </c>
      <c r="D1213" t="s">
        <v>4391</v>
      </c>
    </row>
    <row r="1214" spans="1:4" ht="15.75" x14ac:dyDescent="0.25">
      <c r="A1214" s="1" t="s">
        <v>1157</v>
      </c>
      <c r="B1214" t="s">
        <v>4757</v>
      </c>
      <c r="C1214" s="1" t="s">
        <v>3497</v>
      </c>
      <c r="D1214" t="s">
        <v>4804</v>
      </c>
    </row>
    <row r="1215" spans="1:4" ht="15.75" x14ac:dyDescent="0.25">
      <c r="A1215" s="1" t="s">
        <v>1156</v>
      </c>
      <c r="B1215" t="s">
        <v>4958</v>
      </c>
      <c r="C1215" s="1" t="s">
        <v>3498</v>
      </c>
      <c r="D1215" t="s">
        <v>4389</v>
      </c>
    </row>
    <row r="1216" spans="1:4" ht="15.75" x14ac:dyDescent="0.25">
      <c r="A1216" s="1" t="s">
        <v>1155</v>
      </c>
      <c r="B1216" t="s">
        <v>5306</v>
      </c>
      <c r="C1216" s="1" t="s">
        <v>3499</v>
      </c>
      <c r="D1216" t="s">
        <v>4391</v>
      </c>
    </row>
    <row r="1217" spans="1:4" ht="15.75" x14ac:dyDescent="0.25">
      <c r="A1217" s="1" t="s">
        <v>1154</v>
      </c>
      <c r="B1217" t="s">
        <v>5307</v>
      </c>
      <c r="C1217" s="1" t="s">
        <v>3500</v>
      </c>
      <c r="D1217" t="s">
        <v>4389</v>
      </c>
    </row>
    <row r="1218" spans="1:4" ht="15.75" x14ac:dyDescent="0.25">
      <c r="A1218" s="1" t="s">
        <v>1153</v>
      </c>
      <c r="B1218" t="s">
        <v>4953</v>
      </c>
      <c r="C1218" s="1" t="s">
        <v>3088</v>
      </c>
      <c r="D1218" t="s">
        <v>4389</v>
      </c>
    </row>
    <row r="1219" spans="1:4" ht="15.75" x14ac:dyDescent="0.25">
      <c r="A1219" s="1" t="s">
        <v>1152</v>
      </c>
      <c r="B1219" t="s">
        <v>5308</v>
      </c>
      <c r="C1219" s="1" t="s">
        <v>3501</v>
      </c>
      <c r="D1219" t="s">
        <v>4391</v>
      </c>
    </row>
    <row r="1220" spans="1:4" ht="15.75" x14ac:dyDescent="0.25">
      <c r="A1220" s="1" t="s">
        <v>1151</v>
      </c>
      <c r="B1220" t="s">
        <v>4398</v>
      </c>
      <c r="C1220" s="1" t="s">
        <v>3502</v>
      </c>
      <c r="D1220" t="s">
        <v>4391</v>
      </c>
    </row>
    <row r="1221" spans="1:4" ht="15.75" x14ac:dyDescent="0.25">
      <c r="A1221" s="1" t="s">
        <v>1150</v>
      </c>
      <c r="B1221" t="s">
        <v>5309</v>
      </c>
      <c r="C1221" s="1" t="s">
        <v>3503</v>
      </c>
      <c r="D1221" t="s">
        <v>4391</v>
      </c>
    </row>
    <row r="1222" spans="1:4" ht="15.75" x14ac:dyDescent="0.25">
      <c r="A1222" s="1" t="s">
        <v>1149</v>
      </c>
      <c r="B1222" t="s">
        <v>5310</v>
      </c>
      <c r="C1222" s="1" t="s">
        <v>3504</v>
      </c>
      <c r="D1222" t="s">
        <v>4391</v>
      </c>
    </row>
    <row r="1223" spans="1:4" ht="15.75" x14ac:dyDescent="0.25">
      <c r="A1223" s="1" t="s">
        <v>1148</v>
      </c>
      <c r="B1223" t="s">
        <v>4886</v>
      </c>
      <c r="C1223" s="1" t="s">
        <v>3505</v>
      </c>
      <c r="D1223" t="s">
        <v>4389</v>
      </c>
    </row>
    <row r="1224" spans="1:4" ht="15.75" x14ac:dyDescent="0.25">
      <c r="A1224" s="1" t="s">
        <v>1147</v>
      </c>
      <c r="B1224" t="s">
        <v>5311</v>
      </c>
      <c r="C1224" s="1" t="s">
        <v>3506</v>
      </c>
      <c r="D1224" t="s">
        <v>4389</v>
      </c>
    </row>
    <row r="1225" spans="1:4" ht="15.75" x14ac:dyDescent="0.25">
      <c r="A1225" s="1" t="s">
        <v>1146</v>
      </c>
      <c r="B1225" t="s">
        <v>5312</v>
      </c>
      <c r="C1225" s="1" t="s">
        <v>2679</v>
      </c>
      <c r="D1225" t="s">
        <v>4391</v>
      </c>
    </row>
    <row r="1226" spans="1:4" ht="15.75" x14ac:dyDescent="0.25">
      <c r="A1226" s="1" t="s">
        <v>1145</v>
      </c>
      <c r="B1226" t="s">
        <v>5313</v>
      </c>
      <c r="C1226" s="1" t="s">
        <v>2435</v>
      </c>
      <c r="D1226" t="s">
        <v>4389</v>
      </c>
    </row>
    <row r="1227" spans="1:4" ht="15.75" x14ac:dyDescent="0.25">
      <c r="A1227" s="1" t="s">
        <v>1144</v>
      </c>
      <c r="B1227" t="s">
        <v>5314</v>
      </c>
      <c r="C1227" s="1" t="s">
        <v>3507</v>
      </c>
      <c r="D1227" t="s">
        <v>4391</v>
      </c>
    </row>
    <row r="1228" spans="1:4" ht="15.75" x14ac:dyDescent="0.25">
      <c r="A1228" s="1" t="s">
        <v>1143</v>
      </c>
      <c r="B1228" t="s">
        <v>5315</v>
      </c>
      <c r="C1228" s="1" t="s">
        <v>3508</v>
      </c>
      <c r="D1228" t="s">
        <v>4389</v>
      </c>
    </row>
    <row r="1229" spans="1:4" ht="15.75" x14ac:dyDescent="0.25">
      <c r="A1229" s="1" t="s">
        <v>1142</v>
      </c>
      <c r="B1229" t="s">
        <v>5316</v>
      </c>
      <c r="C1229" s="1" t="s">
        <v>3509</v>
      </c>
      <c r="D1229" t="s">
        <v>4391</v>
      </c>
    </row>
    <row r="1230" spans="1:4" ht="15.75" x14ac:dyDescent="0.25">
      <c r="A1230" s="1" t="s">
        <v>1141</v>
      </c>
      <c r="B1230" t="s">
        <v>4610</v>
      </c>
      <c r="C1230" s="1" t="s">
        <v>3510</v>
      </c>
      <c r="D1230" t="s">
        <v>4391</v>
      </c>
    </row>
    <row r="1231" spans="1:4" ht="15.75" x14ac:dyDescent="0.25">
      <c r="A1231" s="1" t="s">
        <v>1140</v>
      </c>
      <c r="B1231" t="s">
        <v>5317</v>
      </c>
      <c r="C1231" s="1" t="s">
        <v>3511</v>
      </c>
      <c r="D1231" t="s">
        <v>4389</v>
      </c>
    </row>
    <row r="1232" spans="1:4" ht="15.75" x14ac:dyDescent="0.25">
      <c r="A1232" s="1" t="s">
        <v>1139</v>
      </c>
      <c r="B1232" t="s">
        <v>5318</v>
      </c>
      <c r="C1232" s="1" t="s">
        <v>3512</v>
      </c>
      <c r="D1232" t="s">
        <v>4389</v>
      </c>
    </row>
    <row r="1233" spans="1:4" ht="15.75" x14ac:dyDescent="0.25">
      <c r="A1233" s="1" t="s">
        <v>1138</v>
      </c>
      <c r="B1233" t="s">
        <v>5319</v>
      </c>
      <c r="C1233" s="1" t="s">
        <v>3513</v>
      </c>
      <c r="D1233" t="s">
        <v>4389</v>
      </c>
    </row>
    <row r="1234" spans="1:4" ht="15.75" x14ac:dyDescent="0.25">
      <c r="A1234" s="1" t="s">
        <v>1137</v>
      </c>
      <c r="B1234" t="s">
        <v>5320</v>
      </c>
      <c r="C1234" s="1" t="s">
        <v>3514</v>
      </c>
      <c r="D1234" t="s">
        <v>4391</v>
      </c>
    </row>
    <row r="1235" spans="1:4" ht="15.75" x14ac:dyDescent="0.25">
      <c r="A1235" s="1" t="s">
        <v>1136</v>
      </c>
      <c r="B1235" t="s">
        <v>5321</v>
      </c>
      <c r="C1235" s="1" t="s">
        <v>3324</v>
      </c>
      <c r="D1235" t="s">
        <v>4391</v>
      </c>
    </row>
    <row r="1236" spans="1:4" ht="15.75" x14ac:dyDescent="0.25">
      <c r="A1236" s="1" t="s">
        <v>1135</v>
      </c>
      <c r="B1236" t="s">
        <v>5237</v>
      </c>
      <c r="C1236" s="1" t="s">
        <v>3515</v>
      </c>
      <c r="D1236" t="s">
        <v>4804</v>
      </c>
    </row>
    <row r="1237" spans="1:4" ht="15.75" x14ac:dyDescent="0.25">
      <c r="A1237" s="1" t="s">
        <v>1134</v>
      </c>
      <c r="B1237" t="s">
        <v>5322</v>
      </c>
      <c r="C1237" s="1" t="s">
        <v>3516</v>
      </c>
      <c r="D1237" t="s">
        <v>4804</v>
      </c>
    </row>
    <row r="1238" spans="1:4" ht="15.75" x14ac:dyDescent="0.25">
      <c r="A1238" s="1" t="s">
        <v>1133</v>
      </c>
      <c r="B1238" t="s">
        <v>5323</v>
      </c>
      <c r="C1238" s="1" t="s">
        <v>3517</v>
      </c>
      <c r="D1238" t="s">
        <v>4389</v>
      </c>
    </row>
    <row r="1239" spans="1:4" ht="15.75" x14ac:dyDescent="0.25">
      <c r="A1239" s="1" t="s">
        <v>1132</v>
      </c>
      <c r="B1239" t="s">
        <v>4535</v>
      </c>
      <c r="C1239" s="1" t="s">
        <v>3518</v>
      </c>
      <c r="D1239" t="s">
        <v>4391</v>
      </c>
    </row>
    <row r="1240" spans="1:4" ht="15.75" x14ac:dyDescent="0.25">
      <c r="A1240" s="1" t="s">
        <v>1131</v>
      </c>
      <c r="B1240" t="s">
        <v>5324</v>
      </c>
      <c r="C1240" s="1" t="s">
        <v>3519</v>
      </c>
      <c r="D1240" t="s">
        <v>4391</v>
      </c>
    </row>
    <row r="1241" spans="1:4" ht="15.75" x14ac:dyDescent="0.25">
      <c r="A1241" s="1" t="s">
        <v>1130</v>
      </c>
      <c r="B1241" t="s">
        <v>5325</v>
      </c>
      <c r="C1241" s="1" t="s">
        <v>3520</v>
      </c>
      <c r="D1241" t="s">
        <v>4389</v>
      </c>
    </row>
    <row r="1242" spans="1:4" ht="15.75" x14ac:dyDescent="0.25">
      <c r="A1242" s="1" t="s">
        <v>1129</v>
      </c>
      <c r="B1242" t="s">
        <v>5326</v>
      </c>
      <c r="C1242" s="1" t="s">
        <v>3521</v>
      </c>
      <c r="D1242" t="s">
        <v>4391</v>
      </c>
    </row>
    <row r="1243" spans="1:4" ht="15.75" x14ac:dyDescent="0.25">
      <c r="A1243" s="1" t="s">
        <v>1128</v>
      </c>
      <c r="B1243" t="s">
        <v>5327</v>
      </c>
      <c r="C1243" s="1" t="s">
        <v>3233</v>
      </c>
      <c r="D1243" t="s">
        <v>4804</v>
      </c>
    </row>
    <row r="1244" spans="1:4" ht="15.75" x14ac:dyDescent="0.25">
      <c r="A1244" s="1" t="s">
        <v>1127</v>
      </c>
      <c r="B1244" t="s">
        <v>5328</v>
      </c>
      <c r="C1244" s="1" t="s">
        <v>3522</v>
      </c>
      <c r="D1244" t="s">
        <v>4391</v>
      </c>
    </row>
    <row r="1245" spans="1:4" ht="15.75" x14ac:dyDescent="0.25">
      <c r="A1245" s="1" t="s">
        <v>1126</v>
      </c>
      <c r="B1245" t="s">
        <v>5210</v>
      </c>
      <c r="C1245" s="1" t="s">
        <v>3523</v>
      </c>
      <c r="D1245" t="s">
        <v>4389</v>
      </c>
    </row>
    <row r="1246" spans="1:4" ht="15.75" x14ac:dyDescent="0.25">
      <c r="A1246" s="1" t="s">
        <v>1125</v>
      </c>
      <c r="B1246" t="s">
        <v>5329</v>
      </c>
      <c r="C1246" s="1" t="s">
        <v>3489</v>
      </c>
      <c r="D1246" t="s">
        <v>4389</v>
      </c>
    </row>
    <row r="1247" spans="1:4" ht="15.75" x14ac:dyDescent="0.25">
      <c r="A1247" s="1" t="s">
        <v>1124</v>
      </c>
      <c r="B1247" t="s">
        <v>5330</v>
      </c>
      <c r="C1247" s="1" t="s">
        <v>3524</v>
      </c>
      <c r="D1247" t="s">
        <v>4391</v>
      </c>
    </row>
    <row r="1248" spans="1:4" ht="15.75" x14ac:dyDescent="0.25">
      <c r="A1248" s="1" t="s">
        <v>1123</v>
      </c>
      <c r="B1248" t="s">
        <v>5331</v>
      </c>
      <c r="C1248" s="1" t="s">
        <v>3525</v>
      </c>
      <c r="D1248" t="s">
        <v>4391</v>
      </c>
    </row>
    <row r="1249" spans="1:4" ht="15.75" x14ac:dyDescent="0.25">
      <c r="A1249" s="1" t="s">
        <v>1122</v>
      </c>
      <c r="B1249" t="s">
        <v>4737</v>
      </c>
      <c r="C1249" s="1" t="s">
        <v>3526</v>
      </c>
      <c r="D1249" t="s">
        <v>4391</v>
      </c>
    </row>
    <row r="1250" spans="1:4" ht="15.75" x14ac:dyDescent="0.25">
      <c r="A1250" s="1" t="s">
        <v>1121</v>
      </c>
      <c r="B1250" t="s">
        <v>4526</v>
      </c>
      <c r="C1250" s="1" t="s">
        <v>3527</v>
      </c>
      <c r="D1250" t="s">
        <v>4391</v>
      </c>
    </row>
    <row r="1251" spans="1:4" ht="15.75" x14ac:dyDescent="0.25">
      <c r="A1251" s="1" t="s">
        <v>1120</v>
      </c>
      <c r="B1251" t="s">
        <v>5332</v>
      </c>
      <c r="C1251" s="1" t="s">
        <v>3528</v>
      </c>
      <c r="D1251" t="s">
        <v>4389</v>
      </c>
    </row>
    <row r="1252" spans="1:4" ht="15.75" x14ac:dyDescent="0.25">
      <c r="A1252" s="1" t="s">
        <v>1119</v>
      </c>
      <c r="B1252" t="s">
        <v>5333</v>
      </c>
      <c r="C1252" s="1" t="s">
        <v>3529</v>
      </c>
      <c r="D1252" t="s">
        <v>4391</v>
      </c>
    </row>
    <row r="1253" spans="1:4" ht="15.75" x14ac:dyDescent="0.25">
      <c r="A1253" s="1" t="s">
        <v>1118</v>
      </c>
      <c r="B1253" t="s">
        <v>4900</v>
      </c>
      <c r="C1253" s="1" t="s">
        <v>3530</v>
      </c>
      <c r="D1253" t="s">
        <v>4391</v>
      </c>
    </row>
    <row r="1254" spans="1:4" ht="15.75" x14ac:dyDescent="0.25">
      <c r="A1254" s="1" t="s">
        <v>1117</v>
      </c>
      <c r="B1254" t="s">
        <v>5334</v>
      </c>
      <c r="C1254" s="1" t="s">
        <v>3531</v>
      </c>
      <c r="D1254" t="s">
        <v>4389</v>
      </c>
    </row>
    <row r="1255" spans="1:4" ht="15.75" x14ac:dyDescent="0.25">
      <c r="A1255" s="1" t="s">
        <v>1116</v>
      </c>
      <c r="B1255" t="s">
        <v>4466</v>
      </c>
      <c r="C1255" s="1" t="s">
        <v>3532</v>
      </c>
      <c r="D1255" t="s">
        <v>4804</v>
      </c>
    </row>
    <row r="1256" spans="1:4" ht="15.75" x14ac:dyDescent="0.25">
      <c r="A1256" s="1" t="s">
        <v>1115</v>
      </c>
      <c r="B1256" t="s">
        <v>5335</v>
      </c>
      <c r="C1256" s="1" t="s">
        <v>3533</v>
      </c>
      <c r="D1256" t="s">
        <v>4389</v>
      </c>
    </row>
    <row r="1257" spans="1:4" ht="15.75" x14ac:dyDescent="0.25">
      <c r="A1257" s="1" t="s">
        <v>1114</v>
      </c>
      <c r="B1257" t="s">
        <v>5336</v>
      </c>
      <c r="C1257" s="1" t="s">
        <v>3534</v>
      </c>
      <c r="D1257" t="s">
        <v>4389</v>
      </c>
    </row>
    <row r="1258" spans="1:4" ht="15.75" x14ac:dyDescent="0.25">
      <c r="A1258" s="1" t="s">
        <v>1113</v>
      </c>
      <c r="B1258" t="s">
        <v>4534</v>
      </c>
      <c r="C1258" s="1" t="s">
        <v>3535</v>
      </c>
      <c r="D1258" t="s">
        <v>4391</v>
      </c>
    </row>
    <row r="1259" spans="1:4" ht="15.75" x14ac:dyDescent="0.25">
      <c r="A1259" s="1" t="s">
        <v>1112</v>
      </c>
      <c r="B1259" t="s">
        <v>5337</v>
      </c>
      <c r="C1259" s="1" t="s">
        <v>3536</v>
      </c>
      <c r="D1259" t="s">
        <v>4389</v>
      </c>
    </row>
    <row r="1260" spans="1:4" ht="15.75" x14ac:dyDescent="0.25">
      <c r="A1260" s="1" t="s">
        <v>1111</v>
      </c>
      <c r="B1260" t="s">
        <v>5338</v>
      </c>
      <c r="C1260" s="1" t="s">
        <v>3537</v>
      </c>
      <c r="D1260" t="s">
        <v>4391</v>
      </c>
    </row>
    <row r="1261" spans="1:4" ht="15.75" x14ac:dyDescent="0.25">
      <c r="A1261" s="1" t="s">
        <v>1110</v>
      </c>
      <c r="B1261" t="s">
        <v>5339</v>
      </c>
      <c r="C1261" s="1" t="s">
        <v>3305</v>
      </c>
      <c r="D1261" t="s">
        <v>4391</v>
      </c>
    </row>
    <row r="1262" spans="1:4" ht="15.75" x14ac:dyDescent="0.25">
      <c r="A1262" s="1" t="s">
        <v>1109</v>
      </c>
      <c r="B1262" t="s">
        <v>4735</v>
      </c>
      <c r="C1262" s="1" t="s">
        <v>3538</v>
      </c>
      <c r="D1262" t="s">
        <v>4391</v>
      </c>
    </row>
    <row r="1263" spans="1:4" ht="15.75" x14ac:dyDescent="0.25">
      <c r="A1263" s="1" t="s">
        <v>1108</v>
      </c>
      <c r="B1263" t="s">
        <v>5340</v>
      </c>
      <c r="C1263" s="1" t="s">
        <v>3539</v>
      </c>
      <c r="D1263" t="s">
        <v>4389</v>
      </c>
    </row>
    <row r="1264" spans="1:4" ht="15.75" x14ac:dyDescent="0.25">
      <c r="A1264" s="1" t="s">
        <v>1107</v>
      </c>
      <c r="B1264" t="s">
        <v>5341</v>
      </c>
      <c r="C1264" s="1" t="s">
        <v>3540</v>
      </c>
      <c r="D1264" t="s">
        <v>4389</v>
      </c>
    </row>
    <row r="1265" spans="1:4" ht="15.75" x14ac:dyDescent="0.25">
      <c r="A1265" s="1" t="s">
        <v>1106</v>
      </c>
      <c r="B1265" t="s">
        <v>5342</v>
      </c>
      <c r="C1265" s="1" t="s">
        <v>3541</v>
      </c>
      <c r="D1265" t="s">
        <v>4391</v>
      </c>
    </row>
    <row r="1266" spans="1:4" ht="15.75" x14ac:dyDescent="0.25">
      <c r="A1266" s="1" t="s">
        <v>1105</v>
      </c>
      <c r="B1266" t="s">
        <v>5343</v>
      </c>
      <c r="C1266" s="1" t="s">
        <v>3542</v>
      </c>
      <c r="D1266" t="s">
        <v>4391</v>
      </c>
    </row>
    <row r="1267" spans="1:4" ht="15.75" x14ac:dyDescent="0.25">
      <c r="A1267" s="1" t="s">
        <v>1104</v>
      </c>
      <c r="B1267" t="s">
        <v>4578</v>
      </c>
      <c r="C1267" s="1" t="s">
        <v>3543</v>
      </c>
      <c r="D1267" t="s">
        <v>4391</v>
      </c>
    </row>
    <row r="1268" spans="1:4" ht="15.75" x14ac:dyDescent="0.25">
      <c r="A1268" s="1" t="s">
        <v>1103</v>
      </c>
      <c r="B1268" t="s">
        <v>5344</v>
      </c>
      <c r="C1268" s="1" t="s">
        <v>3544</v>
      </c>
      <c r="D1268" t="s">
        <v>4391</v>
      </c>
    </row>
    <row r="1269" spans="1:4" ht="15.75" x14ac:dyDescent="0.25">
      <c r="A1269" s="1" t="s">
        <v>1102</v>
      </c>
      <c r="B1269" t="s">
        <v>5345</v>
      </c>
      <c r="C1269" s="1" t="s">
        <v>3545</v>
      </c>
      <c r="D1269" t="s">
        <v>4389</v>
      </c>
    </row>
    <row r="1270" spans="1:4" ht="15.75" x14ac:dyDescent="0.25">
      <c r="A1270" s="1" t="s">
        <v>1101</v>
      </c>
      <c r="B1270" t="s">
        <v>5340</v>
      </c>
      <c r="C1270" s="1" t="s">
        <v>3546</v>
      </c>
      <c r="D1270" t="s">
        <v>4389</v>
      </c>
    </row>
    <row r="1271" spans="1:4" ht="15.75" x14ac:dyDescent="0.25">
      <c r="A1271" s="1" t="s">
        <v>1100</v>
      </c>
      <c r="B1271" t="s">
        <v>5346</v>
      </c>
      <c r="C1271" s="1" t="s">
        <v>2571</v>
      </c>
      <c r="D1271" t="s">
        <v>4389</v>
      </c>
    </row>
    <row r="1272" spans="1:4" ht="15.75" x14ac:dyDescent="0.25">
      <c r="A1272" s="1" t="s">
        <v>1099</v>
      </c>
      <c r="B1272" t="s">
        <v>5347</v>
      </c>
      <c r="C1272" s="1" t="s">
        <v>2527</v>
      </c>
      <c r="D1272" t="s">
        <v>4391</v>
      </c>
    </row>
    <row r="1273" spans="1:4" ht="15.75" x14ac:dyDescent="0.25">
      <c r="A1273" s="1" t="s">
        <v>1098</v>
      </c>
      <c r="B1273" t="s">
        <v>5348</v>
      </c>
      <c r="C1273" s="1" t="s">
        <v>3547</v>
      </c>
      <c r="D1273" t="s">
        <v>4391</v>
      </c>
    </row>
    <row r="1274" spans="1:4" ht="15.75" x14ac:dyDescent="0.25">
      <c r="A1274" s="1" t="s">
        <v>1097</v>
      </c>
      <c r="B1274" t="s">
        <v>5349</v>
      </c>
      <c r="C1274" s="1" t="s">
        <v>3548</v>
      </c>
      <c r="D1274" t="s">
        <v>4391</v>
      </c>
    </row>
    <row r="1275" spans="1:4" ht="15.75" x14ac:dyDescent="0.25">
      <c r="A1275" s="1" t="s">
        <v>1096</v>
      </c>
      <c r="B1275" t="s">
        <v>4860</v>
      </c>
      <c r="C1275" s="1" t="s">
        <v>3549</v>
      </c>
      <c r="D1275" t="s">
        <v>4391</v>
      </c>
    </row>
    <row r="1276" spans="1:4" ht="15.75" x14ac:dyDescent="0.25">
      <c r="A1276" s="1" t="s">
        <v>1095</v>
      </c>
      <c r="B1276" t="s">
        <v>4416</v>
      </c>
      <c r="C1276" s="1" t="s">
        <v>3550</v>
      </c>
      <c r="D1276" t="s">
        <v>4391</v>
      </c>
    </row>
    <row r="1277" spans="1:4" ht="15.75" x14ac:dyDescent="0.25">
      <c r="A1277" s="1" t="s">
        <v>1094</v>
      </c>
      <c r="B1277" t="s">
        <v>5350</v>
      </c>
      <c r="C1277" s="1" t="s">
        <v>3289</v>
      </c>
      <c r="D1277" t="s">
        <v>4391</v>
      </c>
    </row>
    <row r="1278" spans="1:4" ht="15.75" x14ac:dyDescent="0.25">
      <c r="A1278" s="1" t="s">
        <v>1093</v>
      </c>
      <c r="B1278" t="s">
        <v>5351</v>
      </c>
      <c r="C1278" s="1" t="s">
        <v>3551</v>
      </c>
      <c r="D1278" t="s">
        <v>4389</v>
      </c>
    </row>
    <row r="1279" spans="1:4" ht="15.75" x14ac:dyDescent="0.25">
      <c r="A1279" s="1" t="s">
        <v>1092</v>
      </c>
      <c r="B1279" t="s">
        <v>5352</v>
      </c>
      <c r="C1279" s="1" t="s">
        <v>3552</v>
      </c>
      <c r="D1279" t="s">
        <v>4389</v>
      </c>
    </row>
    <row r="1280" spans="1:4" ht="15.75" x14ac:dyDescent="0.25">
      <c r="A1280" s="1" t="s">
        <v>1091</v>
      </c>
      <c r="B1280" t="s">
        <v>5224</v>
      </c>
      <c r="C1280" s="1" t="s">
        <v>3553</v>
      </c>
      <c r="D1280" t="s">
        <v>4389</v>
      </c>
    </row>
    <row r="1281" spans="1:5" ht="15.75" x14ac:dyDescent="0.25">
      <c r="A1281" s="1" t="s">
        <v>1090</v>
      </c>
      <c r="B1281" t="s">
        <v>5353</v>
      </c>
      <c r="C1281" s="1" t="s">
        <v>3554</v>
      </c>
      <c r="D1281" t="s">
        <v>4391</v>
      </c>
    </row>
    <row r="1282" spans="1:5" ht="15.75" x14ac:dyDescent="0.25">
      <c r="A1282" s="1" t="s">
        <v>1089</v>
      </c>
      <c r="B1282" t="s">
        <v>4533</v>
      </c>
      <c r="C1282" s="1" t="s">
        <v>3555</v>
      </c>
      <c r="D1282" t="s">
        <v>4391</v>
      </c>
    </row>
    <row r="1283" spans="1:5" ht="15.75" x14ac:dyDescent="0.25">
      <c r="A1283" s="1" t="s">
        <v>1088</v>
      </c>
      <c r="B1283" t="s">
        <v>5213</v>
      </c>
      <c r="C1283" s="1" t="s">
        <v>3556</v>
      </c>
      <c r="D1283" t="s">
        <v>4389</v>
      </c>
    </row>
    <row r="1284" spans="1:5" ht="15.75" x14ac:dyDescent="0.25">
      <c r="A1284" s="1" t="s">
        <v>1087</v>
      </c>
      <c r="B1284" t="s">
        <v>4592</v>
      </c>
      <c r="C1284" s="1" t="s">
        <v>2623</v>
      </c>
      <c r="D1284" t="s">
        <v>4391</v>
      </c>
    </row>
    <row r="1285" spans="1:5" ht="15.75" x14ac:dyDescent="0.25">
      <c r="A1285" s="1" t="s">
        <v>1086</v>
      </c>
      <c r="B1285" t="s">
        <v>5354</v>
      </c>
      <c r="C1285" s="1" t="s">
        <v>3557</v>
      </c>
      <c r="D1285" t="s">
        <v>4389</v>
      </c>
    </row>
    <row r="1286" spans="1:5" ht="15.75" x14ac:dyDescent="0.25">
      <c r="A1286" s="1" t="s">
        <v>1085</v>
      </c>
      <c r="B1286" t="s">
        <v>5355</v>
      </c>
      <c r="C1286" s="1" t="s">
        <v>3558</v>
      </c>
      <c r="D1286" t="s">
        <v>4389</v>
      </c>
    </row>
    <row r="1287" spans="1:5" ht="15.75" x14ac:dyDescent="0.25">
      <c r="A1287" s="1" t="s">
        <v>1084</v>
      </c>
      <c r="B1287" t="s">
        <v>5356</v>
      </c>
      <c r="C1287" s="1" t="s">
        <v>3559</v>
      </c>
      <c r="D1287" t="s">
        <v>4389</v>
      </c>
    </row>
    <row r="1288" spans="1:5" ht="15.75" x14ac:dyDescent="0.25">
      <c r="A1288" s="1" t="s">
        <v>1083</v>
      </c>
      <c r="B1288" t="s">
        <v>5357</v>
      </c>
      <c r="C1288" s="1" t="s">
        <v>2397</v>
      </c>
      <c r="D1288" t="s">
        <v>4389</v>
      </c>
    </row>
    <row r="1289" spans="1:5" ht="15.75" x14ac:dyDescent="0.25">
      <c r="A1289" s="1" t="s">
        <v>1082</v>
      </c>
      <c r="B1289" t="s">
        <v>4565</v>
      </c>
      <c r="C1289" s="1" t="s">
        <v>3560</v>
      </c>
      <c r="D1289" t="s">
        <v>4389</v>
      </c>
    </row>
    <row r="1290" spans="1:5" ht="15.75" x14ac:dyDescent="0.25">
      <c r="A1290" s="1" t="s">
        <v>1081</v>
      </c>
      <c r="B1290" t="s">
        <v>5358</v>
      </c>
      <c r="C1290" s="1" t="s">
        <v>3561</v>
      </c>
      <c r="D1290" t="s">
        <v>4389</v>
      </c>
    </row>
    <row r="1291" spans="1:5" ht="15.75" x14ac:dyDescent="0.25">
      <c r="A1291" s="1" t="s">
        <v>1080</v>
      </c>
      <c r="B1291" t="s">
        <v>5359</v>
      </c>
      <c r="C1291" s="1" t="s">
        <v>3562</v>
      </c>
      <c r="D1291" t="s">
        <v>4389</v>
      </c>
    </row>
    <row r="1292" spans="1:5" ht="15.75" x14ac:dyDescent="0.25">
      <c r="A1292" s="1" t="s">
        <v>1079</v>
      </c>
      <c r="B1292" t="s">
        <v>4445</v>
      </c>
      <c r="C1292" s="1" t="s">
        <v>3563</v>
      </c>
      <c r="D1292" t="s">
        <v>4389</v>
      </c>
    </row>
    <row r="1293" spans="1:5" ht="15.75" x14ac:dyDescent="0.25">
      <c r="A1293" s="1" t="s">
        <v>1078</v>
      </c>
      <c r="B1293" t="s">
        <v>5224</v>
      </c>
      <c r="C1293" s="1" t="s">
        <v>3564</v>
      </c>
      <c r="D1293" t="s">
        <v>4389</v>
      </c>
    </row>
    <row r="1294" spans="1:5" ht="15.75" x14ac:dyDescent="0.25">
      <c r="A1294" s="1" t="s">
        <v>1077</v>
      </c>
      <c r="B1294" t="s">
        <v>5360</v>
      </c>
      <c r="C1294" s="1" t="s">
        <v>3565</v>
      </c>
      <c r="D1294" t="s">
        <v>4389</v>
      </c>
    </row>
    <row r="1295" spans="1:5" ht="15.75" x14ac:dyDescent="0.25">
      <c r="A1295" s="1" t="s">
        <v>1076</v>
      </c>
      <c r="B1295" t="s">
        <v>5361</v>
      </c>
      <c r="C1295" s="1" t="s">
        <v>3566</v>
      </c>
      <c r="D1295" t="s">
        <v>4389</v>
      </c>
    </row>
    <row r="1296" spans="1:5" ht="15.75" x14ac:dyDescent="0.25">
      <c r="A1296" s="1" t="s">
        <v>1075</v>
      </c>
      <c r="B1296" t="s">
        <v>5362</v>
      </c>
      <c r="C1296" s="1" t="s">
        <v>3567</v>
      </c>
      <c r="D1296" t="s">
        <v>4391</v>
      </c>
      <c r="E1296" t="s">
        <v>6039</v>
      </c>
    </row>
    <row r="1297" spans="1:4" ht="15.75" x14ac:dyDescent="0.25">
      <c r="A1297" s="1" t="s">
        <v>1074</v>
      </c>
      <c r="B1297" t="s">
        <v>5363</v>
      </c>
      <c r="C1297" s="1" t="s">
        <v>3568</v>
      </c>
      <c r="D1297" t="s">
        <v>4389</v>
      </c>
    </row>
    <row r="1298" spans="1:4" ht="15.75" x14ac:dyDescent="0.25">
      <c r="A1298" s="1" t="s">
        <v>1073</v>
      </c>
      <c r="B1298" t="s">
        <v>5364</v>
      </c>
      <c r="C1298" s="1" t="s">
        <v>3569</v>
      </c>
      <c r="D1298" t="s">
        <v>4391</v>
      </c>
    </row>
    <row r="1299" spans="1:4" ht="15.75" x14ac:dyDescent="0.25">
      <c r="A1299" s="1" t="s">
        <v>1072</v>
      </c>
      <c r="B1299" t="s">
        <v>5365</v>
      </c>
      <c r="C1299" s="1" t="s">
        <v>2988</v>
      </c>
      <c r="D1299" t="s">
        <v>4804</v>
      </c>
    </row>
    <row r="1300" spans="1:4" ht="15.75" x14ac:dyDescent="0.25">
      <c r="A1300" s="1" t="s">
        <v>1071</v>
      </c>
      <c r="B1300" t="s">
        <v>5366</v>
      </c>
      <c r="C1300" s="1" t="s">
        <v>3388</v>
      </c>
      <c r="D1300" t="s">
        <v>4389</v>
      </c>
    </row>
    <row r="1301" spans="1:4" ht="15.75" x14ac:dyDescent="0.25">
      <c r="A1301" s="1" t="s">
        <v>1070</v>
      </c>
      <c r="B1301" t="s">
        <v>4429</v>
      </c>
      <c r="C1301" s="1" t="s">
        <v>3570</v>
      </c>
      <c r="D1301" t="s">
        <v>4391</v>
      </c>
    </row>
    <row r="1302" spans="1:4" ht="15.75" x14ac:dyDescent="0.25">
      <c r="A1302" s="1" t="s">
        <v>1069</v>
      </c>
      <c r="B1302" t="s">
        <v>5367</v>
      </c>
      <c r="C1302" s="1" t="s">
        <v>3571</v>
      </c>
      <c r="D1302" t="s">
        <v>4391</v>
      </c>
    </row>
    <row r="1303" spans="1:4" ht="15.75" x14ac:dyDescent="0.25">
      <c r="A1303" s="1" t="s">
        <v>1068</v>
      </c>
      <c r="B1303" t="s">
        <v>5368</v>
      </c>
      <c r="C1303" s="1" t="s">
        <v>3572</v>
      </c>
      <c r="D1303" t="s">
        <v>4391</v>
      </c>
    </row>
    <row r="1304" spans="1:4" ht="15.75" x14ac:dyDescent="0.25">
      <c r="A1304" s="1" t="s">
        <v>1067</v>
      </c>
      <c r="B1304" t="s">
        <v>5369</v>
      </c>
      <c r="C1304" s="1" t="s">
        <v>3573</v>
      </c>
      <c r="D1304" t="s">
        <v>4391</v>
      </c>
    </row>
    <row r="1305" spans="1:4" ht="15.75" x14ac:dyDescent="0.25">
      <c r="A1305" s="1" t="s">
        <v>1066</v>
      </c>
      <c r="B1305" t="s">
        <v>4592</v>
      </c>
      <c r="C1305" s="1" t="s">
        <v>3574</v>
      </c>
      <c r="D1305" t="s">
        <v>4391</v>
      </c>
    </row>
    <row r="1306" spans="1:4" ht="15.75" x14ac:dyDescent="0.25">
      <c r="A1306" s="1" t="s">
        <v>1065</v>
      </c>
      <c r="B1306" t="s">
        <v>4748</v>
      </c>
      <c r="C1306" s="1" t="s">
        <v>3575</v>
      </c>
      <c r="D1306" t="s">
        <v>4391</v>
      </c>
    </row>
    <row r="1307" spans="1:4" ht="15.75" x14ac:dyDescent="0.25">
      <c r="A1307" s="1" t="s">
        <v>1064</v>
      </c>
      <c r="B1307" t="s">
        <v>5370</v>
      </c>
      <c r="C1307" s="1" t="s">
        <v>3576</v>
      </c>
      <c r="D1307" t="s">
        <v>4391</v>
      </c>
    </row>
    <row r="1308" spans="1:4" ht="15.75" x14ac:dyDescent="0.25">
      <c r="A1308" s="1" t="s">
        <v>1063</v>
      </c>
      <c r="B1308" t="s">
        <v>5371</v>
      </c>
      <c r="C1308" s="1" t="s">
        <v>3577</v>
      </c>
      <c r="D1308" t="s">
        <v>4391</v>
      </c>
    </row>
    <row r="1309" spans="1:4" ht="15.75" x14ac:dyDescent="0.25">
      <c r="A1309" s="1" t="s">
        <v>1062</v>
      </c>
      <c r="B1309" t="s">
        <v>5077</v>
      </c>
      <c r="C1309" s="1" t="s">
        <v>3578</v>
      </c>
      <c r="D1309" t="s">
        <v>4391</v>
      </c>
    </row>
    <row r="1310" spans="1:4" ht="15.75" x14ac:dyDescent="0.25">
      <c r="A1310" s="1" t="s">
        <v>1061</v>
      </c>
      <c r="B1310" t="s">
        <v>4895</v>
      </c>
      <c r="C1310" s="1" t="s">
        <v>2697</v>
      </c>
      <c r="D1310" t="s">
        <v>4391</v>
      </c>
    </row>
    <row r="1311" spans="1:4" ht="15.75" x14ac:dyDescent="0.25">
      <c r="A1311" s="1" t="s">
        <v>1060</v>
      </c>
      <c r="B1311" t="s">
        <v>5372</v>
      </c>
      <c r="C1311" s="1" t="s">
        <v>3579</v>
      </c>
      <c r="D1311" t="s">
        <v>4391</v>
      </c>
    </row>
    <row r="1312" spans="1:4" ht="15.75" x14ac:dyDescent="0.25">
      <c r="A1312" s="1" t="s">
        <v>1059</v>
      </c>
      <c r="B1312" t="s">
        <v>5373</v>
      </c>
      <c r="C1312" s="1" t="s">
        <v>3580</v>
      </c>
      <c r="D1312" t="s">
        <v>4391</v>
      </c>
    </row>
    <row r="1313" spans="1:4" ht="15.75" x14ac:dyDescent="0.25">
      <c r="A1313" s="1" t="s">
        <v>1058</v>
      </c>
      <c r="B1313" t="s">
        <v>4735</v>
      </c>
      <c r="C1313" s="1" t="s">
        <v>3581</v>
      </c>
      <c r="D1313" t="s">
        <v>4391</v>
      </c>
    </row>
    <row r="1314" spans="1:4" ht="15.75" x14ac:dyDescent="0.25">
      <c r="A1314" s="1" t="s">
        <v>1057</v>
      </c>
      <c r="B1314" t="s">
        <v>5374</v>
      </c>
      <c r="C1314" s="1" t="s">
        <v>3582</v>
      </c>
      <c r="D1314" t="s">
        <v>4389</v>
      </c>
    </row>
    <row r="1315" spans="1:4" ht="15.75" x14ac:dyDescent="0.25">
      <c r="A1315" s="1" t="s">
        <v>1056</v>
      </c>
      <c r="B1315" t="s">
        <v>4631</v>
      </c>
      <c r="C1315" s="1" t="s">
        <v>3583</v>
      </c>
      <c r="D1315" t="s">
        <v>4389</v>
      </c>
    </row>
    <row r="1316" spans="1:4" ht="15.75" x14ac:dyDescent="0.25">
      <c r="A1316" s="1" t="s">
        <v>1055</v>
      </c>
      <c r="B1316" t="s">
        <v>5375</v>
      </c>
      <c r="C1316" s="1" t="s">
        <v>3584</v>
      </c>
      <c r="D1316" t="s">
        <v>4391</v>
      </c>
    </row>
    <row r="1317" spans="1:4" ht="15.75" x14ac:dyDescent="0.25">
      <c r="A1317" s="1" t="s">
        <v>1054</v>
      </c>
      <c r="B1317" t="s">
        <v>4808</v>
      </c>
      <c r="C1317" s="1" t="s">
        <v>3585</v>
      </c>
      <c r="D1317" t="s">
        <v>4389</v>
      </c>
    </row>
    <row r="1318" spans="1:4" ht="15.75" x14ac:dyDescent="0.25">
      <c r="A1318" s="1" t="s">
        <v>1053</v>
      </c>
      <c r="B1318" t="s">
        <v>5376</v>
      </c>
      <c r="C1318" s="1" t="s">
        <v>3586</v>
      </c>
      <c r="D1318" t="s">
        <v>4389</v>
      </c>
    </row>
    <row r="1319" spans="1:4" ht="15.75" x14ac:dyDescent="0.25">
      <c r="A1319" s="1" t="s">
        <v>1052</v>
      </c>
      <c r="B1319" t="s">
        <v>5377</v>
      </c>
      <c r="C1319" s="1" t="s">
        <v>3587</v>
      </c>
      <c r="D1319" t="s">
        <v>4389</v>
      </c>
    </row>
    <row r="1320" spans="1:4" ht="15.75" x14ac:dyDescent="0.25">
      <c r="A1320" s="1" t="s">
        <v>1051</v>
      </c>
      <c r="B1320" t="s">
        <v>5378</v>
      </c>
      <c r="C1320" s="1" t="s">
        <v>3588</v>
      </c>
      <c r="D1320" t="s">
        <v>4391</v>
      </c>
    </row>
    <row r="1321" spans="1:4" ht="15.75" x14ac:dyDescent="0.25">
      <c r="A1321" s="1" t="s">
        <v>1050</v>
      </c>
      <c r="B1321" t="s">
        <v>4394</v>
      </c>
      <c r="C1321" s="1" t="s">
        <v>3589</v>
      </c>
      <c r="D1321" t="s">
        <v>4389</v>
      </c>
    </row>
    <row r="1322" spans="1:4" ht="15.75" x14ac:dyDescent="0.25">
      <c r="A1322" s="1" t="s">
        <v>1049</v>
      </c>
      <c r="B1322" t="s">
        <v>5379</v>
      </c>
      <c r="C1322" s="1" t="s">
        <v>3590</v>
      </c>
      <c r="D1322" t="s">
        <v>4391</v>
      </c>
    </row>
    <row r="1323" spans="1:4" ht="15.75" x14ac:dyDescent="0.25">
      <c r="A1323" s="1" t="s">
        <v>1048</v>
      </c>
      <c r="B1323" t="s">
        <v>5380</v>
      </c>
      <c r="C1323" s="1" t="s">
        <v>3591</v>
      </c>
      <c r="D1323" t="s">
        <v>4389</v>
      </c>
    </row>
    <row r="1324" spans="1:4" ht="15.75" x14ac:dyDescent="0.25">
      <c r="A1324" s="1" t="s">
        <v>1047</v>
      </c>
      <c r="B1324" t="s">
        <v>5381</v>
      </c>
      <c r="C1324" s="1" t="s">
        <v>3592</v>
      </c>
      <c r="D1324" t="s">
        <v>4389</v>
      </c>
    </row>
    <row r="1325" spans="1:4" ht="15.75" x14ac:dyDescent="0.25">
      <c r="A1325" s="1" t="s">
        <v>1046</v>
      </c>
      <c r="B1325" t="s">
        <v>5382</v>
      </c>
      <c r="C1325" s="1" t="s">
        <v>3593</v>
      </c>
      <c r="D1325" t="s">
        <v>4389</v>
      </c>
    </row>
    <row r="1326" spans="1:4" ht="15.75" x14ac:dyDescent="0.25">
      <c r="A1326" s="1" t="s">
        <v>1045</v>
      </c>
      <c r="B1326" t="s">
        <v>4452</v>
      </c>
      <c r="C1326" s="1" t="s">
        <v>3594</v>
      </c>
      <c r="D1326" t="s">
        <v>4389</v>
      </c>
    </row>
    <row r="1327" spans="1:4" ht="15.75" x14ac:dyDescent="0.25">
      <c r="A1327" s="1" t="s">
        <v>1044</v>
      </c>
      <c r="B1327" t="s">
        <v>5383</v>
      </c>
      <c r="C1327" s="1" t="s">
        <v>3595</v>
      </c>
      <c r="D1327" t="s">
        <v>4389</v>
      </c>
    </row>
    <row r="1328" spans="1:4" ht="15.75" x14ac:dyDescent="0.25">
      <c r="A1328" s="1" t="s">
        <v>1043</v>
      </c>
      <c r="B1328" t="s">
        <v>4806</v>
      </c>
      <c r="C1328" s="1" t="s">
        <v>3596</v>
      </c>
      <c r="D1328" t="s">
        <v>4389</v>
      </c>
    </row>
    <row r="1329" spans="1:4" ht="15.75" x14ac:dyDescent="0.25">
      <c r="A1329" s="1" t="s">
        <v>1042</v>
      </c>
      <c r="B1329" t="s">
        <v>4740</v>
      </c>
      <c r="C1329" s="1" t="s">
        <v>3597</v>
      </c>
      <c r="D1329" t="s">
        <v>4391</v>
      </c>
    </row>
    <row r="1330" spans="1:4" ht="15.75" x14ac:dyDescent="0.25">
      <c r="A1330" s="1" t="s">
        <v>1041</v>
      </c>
      <c r="B1330" t="s">
        <v>5357</v>
      </c>
      <c r="C1330" s="1" t="s">
        <v>3598</v>
      </c>
      <c r="D1330" t="s">
        <v>4804</v>
      </c>
    </row>
    <row r="1331" spans="1:4" ht="15.75" x14ac:dyDescent="0.25">
      <c r="A1331" s="1" t="s">
        <v>1040</v>
      </c>
      <c r="B1331" t="s">
        <v>4599</v>
      </c>
      <c r="C1331" s="1" t="s">
        <v>3599</v>
      </c>
      <c r="D1331" t="s">
        <v>4391</v>
      </c>
    </row>
    <row r="1332" spans="1:4" ht="15.75" x14ac:dyDescent="0.25">
      <c r="A1332" s="1" t="s">
        <v>1039</v>
      </c>
      <c r="B1332" t="s">
        <v>4811</v>
      </c>
      <c r="C1332" s="1" t="s">
        <v>3600</v>
      </c>
      <c r="D1332" t="s">
        <v>4389</v>
      </c>
    </row>
    <row r="1333" spans="1:4" ht="15.75" x14ac:dyDescent="0.25">
      <c r="A1333" s="1" t="s">
        <v>1038</v>
      </c>
      <c r="B1333" t="s">
        <v>5384</v>
      </c>
      <c r="C1333" s="1" t="s">
        <v>3601</v>
      </c>
      <c r="D1333" t="s">
        <v>4391</v>
      </c>
    </row>
    <row r="1334" spans="1:4" ht="15.75" x14ac:dyDescent="0.25">
      <c r="A1334" s="1" t="s">
        <v>1037</v>
      </c>
      <c r="B1334" t="s">
        <v>5385</v>
      </c>
      <c r="C1334" s="1" t="s">
        <v>3602</v>
      </c>
      <c r="D1334" t="s">
        <v>4804</v>
      </c>
    </row>
    <row r="1335" spans="1:4" ht="15.75" x14ac:dyDescent="0.25">
      <c r="A1335" s="1" t="s">
        <v>1036</v>
      </c>
      <c r="B1335" t="s">
        <v>5386</v>
      </c>
      <c r="C1335" s="1" t="s">
        <v>3603</v>
      </c>
      <c r="D1335" t="s">
        <v>4391</v>
      </c>
    </row>
    <row r="1336" spans="1:4" ht="15.75" x14ac:dyDescent="0.25">
      <c r="A1336" s="1" t="s">
        <v>1035</v>
      </c>
      <c r="B1336" t="s">
        <v>5387</v>
      </c>
      <c r="C1336" s="1" t="s">
        <v>3604</v>
      </c>
      <c r="D1336" t="s">
        <v>4391</v>
      </c>
    </row>
    <row r="1337" spans="1:4" ht="15.75" x14ac:dyDescent="0.25">
      <c r="A1337" s="1" t="s">
        <v>1034</v>
      </c>
      <c r="B1337" t="s">
        <v>5388</v>
      </c>
      <c r="C1337" s="1" t="s">
        <v>2390</v>
      </c>
      <c r="D1337" t="s">
        <v>4391</v>
      </c>
    </row>
    <row r="1338" spans="1:4" ht="15.75" x14ac:dyDescent="0.25">
      <c r="A1338" s="1" t="s">
        <v>1033</v>
      </c>
      <c r="B1338" t="s">
        <v>5389</v>
      </c>
      <c r="C1338" s="1" t="s">
        <v>3605</v>
      </c>
      <c r="D1338" t="s">
        <v>4391</v>
      </c>
    </row>
    <row r="1339" spans="1:4" ht="15.75" x14ac:dyDescent="0.25">
      <c r="A1339" s="1" t="s">
        <v>1032</v>
      </c>
      <c r="B1339" t="s">
        <v>4876</v>
      </c>
      <c r="C1339" s="1" t="s">
        <v>2451</v>
      </c>
      <c r="D1339" t="s">
        <v>4804</v>
      </c>
    </row>
    <row r="1340" spans="1:4" ht="15.75" x14ac:dyDescent="0.25">
      <c r="A1340" s="1" t="s">
        <v>1031</v>
      </c>
      <c r="B1340" t="s">
        <v>4535</v>
      </c>
      <c r="C1340" s="1" t="s">
        <v>3606</v>
      </c>
      <c r="D1340" t="s">
        <v>4391</v>
      </c>
    </row>
    <row r="1341" spans="1:4" ht="15.75" x14ac:dyDescent="0.25">
      <c r="A1341" s="1" t="s">
        <v>1030</v>
      </c>
      <c r="B1341" t="s">
        <v>5390</v>
      </c>
      <c r="C1341" s="1" t="s">
        <v>3607</v>
      </c>
      <c r="D1341" t="s">
        <v>4391</v>
      </c>
    </row>
    <row r="1342" spans="1:4" ht="15.75" x14ac:dyDescent="0.25">
      <c r="A1342" s="1" t="s">
        <v>1029</v>
      </c>
      <c r="B1342" t="s">
        <v>4898</v>
      </c>
      <c r="C1342" s="1" t="s">
        <v>3608</v>
      </c>
      <c r="D1342" t="s">
        <v>4804</v>
      </c>
    </row>
    <row r="1343" spans="1:4" ht="15.75" x14ac:dyDescent="0.25">
      <c r="A1343" s="1" t="s">
        <v>1028</v>
      </c>
      <c r="B1343" t="s">
        <v>5391</v>
      </c>
      <c r="C1343" s="1" t="s">
        <v>3609</v>
      </c>
      <c r="D1343" t="s">
        <v>4389</v>
      </c>
    </row>
    <row r="1344" spans="1:4" ht="15.75" x14ac:dyDescent="0.25">
      <c r="A1344" s="1" t="s">
        <v>1027</v>
      </c>
      <c r="B1344" t="s">
        <v>5392</v>
      </c>
      <c r="C1344" s="1" t="s">
        <v>3610</v>
      </c>
      <c r="D1344" t="s">
        <v>4804</v>
      </c>
    </row>
    <row r="1345" spans="1:4" ht="15.75" x14ac:dyDescent="0.25">
      <c r="A1345" s="1" t="s">
        <v>1026</v>
      </c>
      <c r="B1345" t="s">
        <v>4756</v>
      </c>
      <c r="C1345" s="1" t="s">
        <v>3611</v>
      </c>
      <c r="D1345" t="s">
        <v>4389</v>
      </c>
    </row>
    <row r="1346" spans="1:4" ht="15.75" x14ac:dyDescent="0.25">
      <c r="A1346" s="1" t="s">
        <v>1025</v>
      </c>
      <c r="B1346" t="s">
        <v>4484</v>
      </c>
      <c r="C1346" s="1" t="s">
        <v>3612</v>
      </c>
      <c r="D1346" t="s">
        <v>4391</v>
      </c>
    </row>
    <row r="1347" spans="1:4" ht="15.75" x14ac:dyDescent="0.25">
      <c r="A1347" s="1" t="s">
        <v>1024</v>
      </c>
      <c r="B1347" t="s">
        <v>5393</v>
      </c>
      <c r="C1347" s="1" t="s">
        <v>3613</v>
      </c>
      <c r="D1347" t="s">
        <v>4389</v>
      </c>
    </row>
    <row r="1348" spans="1:4" ht="15.75" x14ac:dyDescent="0.25">
      <c r="A1348" s="1" t="s">
        <v>1023</v>
      </c>
      <c r="B1348" t="s">
        <v>4558</v>
      </c>
      <c r="C1348" s="1" t="s">
        <v>3614</v>
      </c>
      <c r="D1348" t="s">
        <v>4391</v>
      </c>
    </row>
    <row r="1349" spans="1:4" ht="15.75" x14ac:dyDescent="0.25">
      <c r="A1349" s="1" t="s">
        <v>1022</v>
      </c>
      <c r="B1349" t="s">
        <v>5394</v>
      </c>
      <c r="C1349" s="1" t="s">
        <v>3615</v>
      </c>
      <c r="D1349" t="s">
        <v>4389</v>
      </c>
    </row>
    <row r="1350" spans="1:4" ht="15.75" x14ac:dyDescent="0.25">
      <c r="A1350" s="1" t="s">
        <v>1021</v>
      </c>
      <c r="B1350" t="s">
        <v>4757</v>
      </c>
      <c r="C1350" s="1" t="s">
        <v>3616</v>
      </c>
      <c r="D1350" t="s">
        <v>4804</v>
      </c>
    </row>
    <row r="1351" spans="1:4" ht="15.75" x14ac:dyDescent="0.25">
      <c r="A1351" s="1" t="s">
        <v>1020</v>
      </c>
      <c r="B1351" t="s">
        <v>5395</v>
      </c>
      <c r="C1351" s="1" t="s">
        <v>3617</v>
      </c>
      <c r="D1351" t="s">
        <v>4391</v>
      </c>
    </row>
    <row r="1352" spans="1:4" ht="15.75" x14ac:dyDescent="0.25">
      <c r="A1352" s="1" t="s">
        <v>1019</v>
      </c>
      <c r="B1352" t="s">
        <v>5396</v>
      </c>
      <c r="C1352" s="1" t="s">
        <v>2679</v>
      </c>
      <c r="D1352" t="s">
        <v>4389</v>
      </c>
    </row>
    <row r="1353" spans="1:4" ht="15.75" x14ac:dyDescent="0.25">
      <c r="A1353" s="1" t="s">
        <v>1018</v>
      </c>
      <c r="B1353" t="s">
        <v>4727</v>
      </c>
      <c r="C1353" s="1" t="s">
        <v>3618</v>
      </c>
      <c r="D1353" t="s">
        <v>4391</v>
      </c>
    </row>
    <row r="1354" spans="1:4" ht="15.75" x14ac:dyDescent="0.25">
      <c r="A1354" s="1" t="s">
        <v>1017</v>
      </c>
      <c r="B1354" t="s">
        <v>5397</v>
      </c>
      <c r="C1354" s="1" t="s">
        <v>3619</v>
      </c>
      <c r="D1354" t="s">
        <v>4389</v>
      </c>
    </row>
    <row r="1355" spans="1:4" ht="15.75" x14ac:dyDescent="0.25">
      <c r="A1355" s="1" t="s">
        <v>1016</v>
      </c>
      <c r="B1355" t="s">
        <v>5398</v>
      </c>
      <c r="C1355" s="1" t="s">
        <v>2723</v>
      </c>
      <c r="D1355" t="s">
        <v>4389</v>
      </c>
    </row>
    <row r="1356" spans="1:4" ht="15.75" x14ac:dyDescent="0.25">
      <c r="A1356" s="1" t="s">
        <v>1015</v>
      </c>
      <c r="B1356" t="s">
        <v>5399</v>
      </c>
      <c r="C1356" s="1" t="s">
        <v>3466</v>
      </c>
      <c r="D1356" t="s">
        <v>4389</v>
      </c>
    </row>
    <row r="1357" spans="1:4" ht="15.75" x14ac:dyDescent="0.25">
      <c r="A1357" s="1" t="s">
        <v>1014</v>
      </c>
      <c r="B1357" t="s">
        <v>5400</v>
      </c>
      <c r="C1357" s="1" t="s">
        <v>3620</v>
      </c>
      <c r="D1357" t="s">
        <v>4389</v>
      </c>
    </row>
    <row r="1358" spans="1:4" ht="15.75" x14ac:dyDescent="0.25">
      <c r="A1358" s="1" t="s">
        <v>1013</v>
      </c>
      <c r="B1358" t="s">
        <v>5401</v>
      </c>
      <c r="C1358" s="1" t="s">
        <v>3621</v>
      </c>
      <c r="D1358" t="s">
        <v>4389</v>
      </c>
    </row>
    <row r="1359" spans="1:4" ht="15.75" x14ac:dyDescent="0.25">
      <c r="A1359" s="1" t="s">
        <v>1012</v>
      </c>
      <c r="B1359" t="s">
        <v>4893</v>
      </c>
      <c r="C1359" s="1" t="s">
        <v>3622</v>
      </c>
      <c r="D1359" t="s">
        <v>4391</v>
      </c>
    </row>
    <row r="1360" spans="1:4" ht="15.75" x14ac:dyDescent="0.25">
      <c r="A1360" s="1" t="s">
        <v>1011</v>
      </c>
      <c r="B1360" t="s">
        <v>5402</v>
      </c>
      <c r="C1360" s="1" t="s">
        <v>3623</v>
      </c>
      <c r="D1360" t="s">
        <v>4389</v>
      </c>
    </row>
    <row r="1361" spans="1:4" ht="15.75" x14ac:dyDescent="0.25">
      <c r="A1361" s="1" t="s">
        <v>1010</v>
      </c>
      <c r="B1361" t="s">
        <v>5403</v>
      </c>
      <c r="C1361" s="1" t="s">
        <v>2517</v>
      </c>
      <c r="D1361" t="s">
        <v>4389</v>
      </c>
    </row>
    <row r="1362" spans="1:4" ht="15.75" x14ac:dyDescent="0.25">
      <c r="A1362" s="1" t="s">
        <v>1009</v>
      </c>
      <c r="B1362" t="s">
        <v>5404</v>
      </c>
      <c r="C1362" s="1" t="s">
        <v>3624</v>
      </c>
      <c r="D1362" t="s">
        <v>4391</v>
      </c>
    </row>
    <row r="1363" spans="1:4" ht="15.75" x14ac:dyDescent="0.25">
      <c r="A1363" s="1" t="s">
        <v>1008</v>
      </c>
      <c r="B1363" t="s">
        <v>5405</v>
      </c>
      <c r="C1363" s="1" t="s">
        <v>3625</v>
      </c>
      <c r="D1363" t="s">
        <v>4391</v>
      </c>
    </row>
    <row r="1364" spans="1:4" ht="15.75" x14ac:dyDescent="0.25">
      <c r="A1364" s="1" t="s">
        <v>1007</v>
      </c>
      <c r="B1364" t="s">
        <v>4861</v>
      </c>
      <c r="C1364" s="1" t="s">
        <v>3148</v>
      </c>
      <c r="D1364" t="s">
        <v>4391</v>
      </c>
    </row>
    <row r="1365" spans="1:4" ht="15.75" x14ac:dyDescent="0.25">
      <c r="A1365" s="1" t="s">
        <v>1006</v>
      </c>
      <c r="B1365" t="s">
        <v>5406</v>
      </c>
      <c r="C1365" s="1" t="s">
        <v>3626</v>
      </c>
      <c r="D1365" t="s">
        <v>4389</v>
      </c>
    </row>
    <row r="1366" spans="1:4" ht="15.75" x14ac:dyDescent="0.25">
      <c r="A1366" s="1" t="s">
        <v>1005</v>
      </c>
      <c r="B1366" t="s">
        <v>4413</v>
      </c>
      <c r="C1366" s="1" t="s">
        <v>3627</v>
      </c>
      <c r="D1366" t="s">
        <v>4389</v>
      </c>
    </row>
    <row r="1367" spans="1:4" ht="15.75" x14ac:dyDescent="0.25">
      <c r="A1367" s="1" t="s">
        <v>1004</v>
      </c>
      <c r="B1367" t="s">
        <v>5407</v>
      </c>
      <c r="C1367" s="1" t="s">
        <v>3628</v>
      </c>
      <c r="D1367" t="s">
        <v>4804</v>
      </c>
    </row>
    <row r="1368" spans="1:4" ht="15.75" x14ac:dyDescent="0.25">
      <c r="A1368" s="1" t="s">
        <v>1003</v>
      </c>
      <c r="B1368" t="s">
        <v>5408</v>
      </c>
      <c r="C1368" s="1" t="s">
        <v>3629</v>
      </c>
      <c r="D1368" t="s">
        <v>4389</v>
      </c>
    </row>
    <row r="1369" spans="1:4" ht="15.75" x14ac:dyDescent="0.25">
      <c r="A1369" s="1" t="s">
        <v>1002</v>
      </c>
      <c r="B1369" t="s">
        <v>4484</v>
      </c>
      <c r="C1369" s="1" t="s">
        <v>3630</v>
      </c>
      <c r="D1369" t="s">
        <v>4391</v>
      </c>
    </row>
    <row r="1370" spans="1:4" ht="15.75" x14ac:dyDescent="0.25">
      <c r="A1370" s="1" t="s">
        <v>1001</v>
      </c>
      <c r="B1370" t="s">
        <v>5409</v>
      </c>
      <c r="C1370" s="1" t="s">
        <v>3631</v>
      </c>
      <c r="D1370" t="s">
        <v>4391</v>
      </c>
    </row>
    <row r="1371" spans="1:4" ht="15.75" x14ac:dyDescent="0.25">
      <c r="A1371" s="1" t="s">
        <v>1000</v>
      </c>
      <c r="B1371" t="s">
        <v>5410</v>
      </c>
      <c r="C1371" s="1" t="s">
        <v>3632</v>
      </c>
      <c r="D1371" t="s">
        <v>4391</v>
      </c>
    </row>
    <row r="1372" spans="1:4" ht="15.75" x14ac:dyDescent="0.25">
      <c r="A1372" s="1" t="s">
        <v>999</v>
      </c>
      <c r="B1372" t="s">
        <v>5411</v>
      </c>
      <c r="C1372" s="1" t="s">
        <v>3633</v>
      </c>
      <c r="D1372" t="s">
        <v>4389</v>
      </c>
    </row>
    <row r="1373" spans="1:4" ht="15.75" x14ac:dyDescent="0.25">
      <c r="A1373" s="1" t="s">
        <v>998</v>
      </c>
      <c r="B1373" t="s">
        <v>5412</v>
      </c>
      <c r="C1373" s="1" t="s">
        <v>3634</v>
      </c>
      <c r="D1373" t="s">
        <v>4389</v>
      </c>
    </row>
    <row r="1374" spans="1:4" ht="15.75" x14ac:dyDescent="0.25">
      <c r="A1374" s="1" t="s">
        <v>997</v>
      </c>
      <c r="B1374" t="s">
        <v>5413</v>
      </c>
      <c r="C1374" s="1" t="s">
        <v>2562</v>
      </c>
      <c r="D1374" t="s">
        <v>4391</v>
      </c>
    </row>
    <row r="1375" spans="1:4" ht="15.75" x14ac:dyDescent="0.25">
      <c r="A1375" s="1" t="s">
        <v>996</v>
      </c>
      <c r="B1375" t="s">
        <v>5414</v>
      </c>
      <c r="C1375" s="1" t="s">
        <v>3635</v>
      </c>
      <c r="D1375" t="s">
        <v>4391</v>
      </c>
    </row>
    <row r="1376" spans="1:4" ht="15.75" x14ac:dyDescent="0.25">
      <c r="A1376" s="1" t="s">
        <v>995</v>
      </c>
      <c r="B1376" t="s">
        <v>5415</v>
      </c>
      <c r="C1376" s="1" t="s">
        <v>2908</v>
      </c>
      <c r="D1376" t="s">
        <v>4804</v>
      </c>
    </row>
    <row r="1377" spans="1:4" ht="15.75" x14ac:dyDescent="0.25">
      <c r="A1377" s="1" t="s">
        <v>994</v>
      </c>
      <c r="B1377" t="s">
        <v>5416</v>
      </c>
      <c r="C1377" s="1" t="s">
        <v>3636</v>
      </c>
      <c r="D1377" t="s">
        <v>4391</v>
      </c>
    </row>
    <row r="1378" spans="1:4" ht="15.75" x14ac:dyDescent="0.25">
      <c r="A1378" s="1" t="s">
        <v>993</v>
      </c>
      <c r="B1378" t="s">
        <v>4706</v>
      </c>
      <c r="C1378" s="1" t="s">
        <v>3637</v>
      </c>
      <c r="D1378" t="s">
        <v>4391</v>
      </c>
    </row>
    <row r="1379" spans="1:4" ht="15.75" x14ac:dyDescent="0.25">
      <c r="A1379" s="1" t="s">
        <v>992</v>
      </c>
      <c r="B1379" t="s">
        <v>5417</v>
      </c>
      <c r="C1379" s="1" t="s">
        <v>3638</v>
      </c>
      <c r="D1379" t="s">
        <v>4389</v>
      </c>
    </row>
    <row r="1380" spans="1:4" ht="15.75" x14ac:dyDescent="0.25">
      <c r="A1380" s="1" t="s">
        <v>991</v>
      </c>
      <c r="B1380" t="s">
        <v>4453</v>
      </c>
      <c r="C1380" s="1" t="s">
        <v>3639</v>
      </c>
      <c r="D1380" t="s">
        <v>4391</v>
      </c>
    </row>
    <row r="1381" spans="1:4" ht="15.75" x14ac:dyDescent="0.25">
      <c r="A1381" s="1" t="s">
        <v>990</v>
      </c>
      <c r="B1381" t="s">
        <v>4581</v>
      </c>
      <c r="C1381" s="1" t="s">
        <v>3640</v>
      </c>
      <c r="D1381" t="s">
        <v>4391</v>
      </c>
    </row>
    <row r="1382" spans="1:4" ht="15.75" x14ac:dyDescent="0.25">
      <c r="A1382" s="1" t="s">
        <v>989</v>
      </c>
      <c r="B1382" t="s">
        <v>5418</v>
      </c>
      <c r="C1382" s="1" t="s">
        <v>3641</v>
      </c>
      <c r="D1382" t="s">
        <v>4391</v>
      </c>
    </row>
    <row r="1383" spans="1:4" ht="15.75" x14ac:dyDescent="0.25">
      <c r="A1383" s="1" t="s">
        <v>988</v>
      </c>
      <c r="B1383" t="s">
        <v>4832</v>
      </c>
      <c r="C1383" s="1" t="s">
        <v>3642</v>
      </c>
      <c r="D1383" t="s">
        <v>4389</v>
      </c>
    </row>
    <row r="1384" spans="1:4" ht="15.75" x14ac:dyDescent="0.25">
      <c r="A1384" s="1" t="s">
        <v>987</v>
      </c>
      <c r="B1384" t="s">
        <v>5203</v>
      </c>
      <c r="C1384" s="1" t="s">
        <v>2991</v>
      </c>
      <c r="D1384" t="s">
        <v>4391</v>
      </c>
    </row>
    <row r="1385" spans="1:4" ht="15.75" x14ac:dyDescent="0.25">
      <c r="A1385" s="1" t="s">
        <v>986</v>
      </c>
      <c r="B1385" t="s">
        <v>5419</v>
      </c>
      <c r="C1385" s="1" t="s">
        <v>3643</v>
      </c>
      <c r="D1385" t="s">
        <v>4391</v>
      </c>
    </row>
    <row r="1386" spans="1:4" ht="15.75" x14ac:dyDescent="0.25">
      <c r="A1386" s="1" t="s">
        <v>985</v>
      </c>
      <c r="B1386" t="s">
        <v>5420</v>
      </c>
      <c r="C1386" s="1" t="s">
        <v>2659</v>
      </c>
      <c r="D1386" t="s">
        <v>4389</v>
      </c>
    </row>
    <row r="1387" spans="1:4" ht="15.75" x14ac:dyDescent="0.25">
      <c r="A1387" s="1" t="s">
        <v>984</v>
      </c>
      <c r="B1387" t="s">
        <v>5421</v>
      </c>
      <c r="C1387" s="1" t="s">
        <v>3644</v>
      </c>
      <c r="D1387" t="s">
        <v>4391</v>
      </c>
    </row>
    <row r="1388" spans="1:4" ht="15.75" x14ac:dyDescent="0.25">
      <c r="A1388" s="1" t="s">
        <v>983</v>
      </c>
      <c r="B1388" t="s">
        <v>5422</v>
      </c>
      <c r="C1388" s="1" t="s">
        <v>3308</v>
      </c>
      <c r="D1388" t="s">
        <v>4391</v>
      </c>
    </row>
    <row r="1389" spans="1:4" ht="15.75" x14ac:dyDescent="0.25">
      <c r="A1389" s="1" t="s">
        <v>982</v>
      </c>
      <c r="B1389" t="s">
        <v>5423</v>
      </c>
      <c r="C1389" s="1" t="s">
        <v>3645</v>
      </c>
      <c r="D1389" t="s">
        <v>4389</v>
      </c>
    </row>
    <row r="1390" spans="1:4" ht="15.75" x14ac:dyDescent="0.25">
      <c r="A1390" s="1" t="s">
        <v>981</v>
      </c>
      <c r="B1390" t="s">
        <v>4402</v>
      </c>
      <c r="C1390" s="1" t="s">
        <v>3646</v>
      </c>
      <c r="D1390" t="s">
        <v>4391</v>
      </c>
    </row>
    <row r="1391" spans="1:4" ht="15.75" x14ac:dyDescent="0.25">
      <c r="A1391" s="1" t="s">
        <v>980</v>
      </c>
      <c r="B1391" t="s">
        <v>4788</v>
      </c>
      <c r="C1391" s="1" t="s">
        <v>3647</v>
      </c>
      <c r="D1391" t="s">
        <v>4391</v>
      </c>
    </row>
    <row r="1392" spans="1:4" ht="15.75" x14ac:dyDescent="0.25">
      <c r="A1392" s="1" t="s">
        <v>979</v>
      </c>
      <c r="B1392" t="s">
        <v>5424</v>
      </c>
      <c r="C1392" s="1" t="s">
        <v>2816</v>
      </c>
      <c r="D1392" t="s">
        <v>4391</v>
      </c>
    </row>
    <row r="1393" spans="1:4" ht="15.75" x14ac:dyDescent="0.25">
      <c r="A1393" s="1" t="s">
        <v>978</v>
      </c>
      <c r="B1393" t="s">
        <v>4534</v>
      </c>
      <c r="C1393" s="1" t="s">
        <v>3648</v>
      </c>
      <c r="D1393" t="s">
        <v>4391</v>
      </c>
    </row>
    <row r="1394" spans="1:4" ht="15.75" x14ac:dyDescent="0.25">
      <c r="A1394" s="1" t="s">
        <v>977</v>
      </c>
      <c r="B1394" t="s">
        <v>5425</v>
      </c>
      <c r="C1394" s="1" t="s">
        <v>3649</v>
      </c>
      <c r="D1394" t="s">
        <v>4389</v>
      </c>
    </row>
    <row r="1395" spans="1:4" ht="15.75" x14ac:dyDescent="0.25">
      <c r="A1395" s="1" t="s">
        <v>976</v>
      </c>
      <c r="B1395" t="s">
        <v>5426</v>
      </c>
      <c r="C1395" s="1" t="s">
        <v>3650</v>
      </c>
      <c r="D1395" t="s">
        <v>4389</v>
      </c>
    </row>
    <row r="1396" spans="1:4" ht="15.75" x14ac:dyDescent="0.25">
      <c r="A1396" s="1" t="s">
        <v>975</v>
      </c>
      <c r="B1396" t="s">
        <v>4484</v>
      </c>
      <c r="C1396" s="1" t="s">
        <v>3651</v>
      </c>
      <c r="D1396" t="s">
        <v>4391</v>
      </c>
    </row>
    <row r="1397" spans="1:4" ht="15.75" x14ac:dyDescent="0.25">
      <c r="A1397" s="1" t="s">
        <v>974</v>
      </c>
      <c r="B1397" t="s">
        <v>4484</v>
      </c>
      <c r="C1397" s="1" t="s">
        <v>3652</v>
      </c>
      <c r="D1397" t="s">
        <v>4391</v>
      </c>
    </row>
    <row r="1398" spans="1:4" ht="15.75" x14ac:dyDescent="0.25">
      <c r="A1398" s="1" t="s">
        <v>973</v>
      </c>
      <c r="B1398" t="s">
        <v>5427</v>
      </c>
      <c r="C1398" s="1" t="s">
        <v>3653</v>
      </c>
      <c r="D1398" t="s">
        <v>4389</v>
      </c>
    </row>
    <row r="1399" spans="1:4" ht="15.75" x14ac:dyDescent="0.25">
      <c r="A1399" s="1" t="s">
        <v>972</v>
      </c>
      <c r="B1399" t="s">
        <v>5428</v>
      </c>
      <c r="C1399" s="1" t="s">
        <v>3654</v>
      </c>
      <c r="D1399" t="s">
        <v>4804</v>
      </c>
    </row>
    <row r="1400" spans="1:4" ht="15.75" x14ac:dyDescent="0.25">
      <c r="A1400" s="1" t="s">
        <v>971</v>
      </c>
      <c r="B1400" t="s">
        <v>4616</v>
      </c>
      <c r="C1400" s="1" t="s">
        <v>3655</v>
      </c>
      <c r="D1400" t="s">
        <v>4389</v>
      </c>
    </row>
    <row r="1401" spans="1:4" ht="15.75" x14ac:dyDescent="0.25">
      <c r="A1401" s="1" t="s">
        <v>970</v>
      </c>
      <c r="B1401" t="s">
        <v>4984</v>
      </c>
      <c r="C1401" s="1" t="s">
        <v>3656</v>
      </c>
      <c r="D1401" t="s">
        <v>4389</v>
      </c>
    </row>
    <row r="1402" spans="1:4" ht="15.75" x14ac:dyDescent="0.25">
      <c r="A1402" s="1" t="s">
        <v>969</v>
      </c>
      <c r="B1402" t="s">
        <v>5429</v>
      </c>
      <c r="C1402" s="1" t="s">
        <v>3484</v>
      </c>
      <c r="D1402" t="s">
        <v>4389</v>
      </c>
    </row>
    <row r="1403" spans="1:4" ht="15.75" x14ac:dyDescent="0.25">
      <c r="A1403" s="1" t="s">
        <v>968</v>
      </c>
      <c r="B1403" t="s">
        <v>4445</v>
      </c>
      <c r="C1403" s="1" t="s">
        <v>3657</v>
      </c>
      <c r="D1403" t="s">
        <v>4389</v>
      </c>
    </row>
    <row r="1404" spans="1:4" ht="15.75" x14ac:dyDescent="0.25">
      <c r="A1404" s="1" t="s">
        <v>967</v>
      </c>
      <c r="B1404" t="s">
        <v>4916</v>
      </c>
      <c r="C1404" s="1" t="s">
        <v>3658</v>
      </c>
      <c r="D1404" t="s">
        <v>4389</v>
      </c>
    </row>
    <row r="1405" spans="1:4" ht="15.75" x14ac:dyDescent="0.25">
      <c r="A1405" s="1" t="s">
        <v>966</v>
      </c>
      <c r="B1405" t="s">
        <v>5430</v>
      </c>
      <c r="C1405" s="1" t="s">
        <v>3659</v>
      </c>
      <c r="D1405" t="s">
        <v>4389</v>
      </c>
    </row>
    <row r="1406" spans="1:4" ht="15.75" x14ac:dyDescent="0.25">
      <c r="A1406" s="1" t="s">
        <v>965</v>
      </c>
      <c r="B1406" t="s">
        <v>5431</v>
      </c>
      <c r="C1406" s="1" t="s">
        <v>3660</v>
      </c>
      <c r="D1406" t="s">
        <v>4389</v>
      </c>
    </row>
    <row r="1407" spans="1:4" ht="15.75" x14ac:dyDescent="0.25">
      <c r="A1407" s="1" t="s">
        <v>964</v>
      </c>
      <c r="B1407" t="s">
        <v>4416</v>
      </c>
      <c r="C1407" s="1" t="s">
        <v>3661</v>
      </c>
      <c r="D1407" t="s">
        <v>4391</v>
      </c>
    </row>
    <row r="1408" spans="1:4" ht="15.75" x14ac:dyDescent="0.25">
      <c r="A1408" s="1" t="s">
        <v>963</v>
      </c>
      <c r="B1408" t="s">
        <v>4984</v>
      </c>
      <c r="C1408" s="1" t="s">
        <v>3662</v>
      </c>
      <c r="D1408" t="s">
        <v>4389</v>
      </c>
    </row>
    <row r="1409" spans="1:4" ht="15.75" x14ac:dyDescent="0.25">
      <c r="A1409" s="1" t="s">
        <v>962</v>
      </c>
      <c r="B1409" t="s">
        <v>4433</v>
      </c>
      <c r="C1409" s="1" t="s">
        <v>3663</v>
      </c>
      <c r="D1409" t="s">
        <v>4391</v>
      </c>
    </row>
    <row r="1410" spans="1:4" ht="15.75" x14ac:dyDescent="0.25">
      <c r="A1410" s="1" t="s">
        <v>961</v>
      </c>
      <c r="B1410" t="s">
        <v>4392</v>
      </c>
      <c r="C1410" s="1" t="s">
        <v>3664</v>
      </c>
      <c r="D1410" t="s">
        <v>4391</v>
      </c>
    </row>
    <row r="1411" spans="1:4" ht="15.75" x14ac:dyDescent="0.25">
      <c r="A1411" s="1" t="s">
        <v>960</v>
      </c>
      <c r="B1411" t="s">
        <v>5432</v>
      </c>
      <c r="C1411" s="1" t="s">
        <v>3665</v>
      </c>
      <c r="D1411" t="s">
        <v>4391</v>
      </c>
    </row>
    <row r="1412" spans="1:4" ht="15.75" x14ac:dyDescent="0.25">
      <c r="A1412" s="1" t="s">
        <v>959</v>
      </c>
      <c r="B1412" t="s">
        <v>5433</v>
      </c>
      <c r="C1412" s="1" t="s">
        <v>3405</v>
      </c>
      <c r="D1412" t="s">
        <v>4389</v>
      </c>
    </row>
    <row r="1413" spans="1:4" ht="15.75" x14ac:dyDescent="0.25">
      <c r="A1413" s="1" t="s">
        <v>958</v>
      </c>
      <c r="B1413" t="s">
        <v>5411</v>
      </c>
      <c r="C1413" s="1" t="s">
        <v>3666</v>
      </c>
      <c r="D1413" t="s">
        <v>4389</v>
      </c>
    </row>
    <row r="1414" spans="1:4" ht="15.75" x14ac:dyDescent="0.25">
      <c r="A1414" s="1" t="s">
        <v>957</v>
      </c>
      <c r="B1414" t="s">
        <v>5434</v>
      </c>
      <c r="C1414" s="1" t="s">
        <v>3509</v>
      </c>
      <c r="D1414" t="s">
        <v>4389</v>
      </c>
    </row>
    <row r="1415" spans="1:4" ht="15.75" x14ac:dyDescent="0.25">
      <c r="A1415" s="1" t="s">
        <v>956</v>
      </c>
      <c r="B1415" t="s">
        <v>4536</v>
      </c>
      <c r="C1415" s="1" t="s">
        <v>3667</v>
      </c>
      <c r="D1415" t="s">
        <v>4391</v>
      </c>
    </row>
    <row r="1416" spans="1:4" ht="15.75" x14ac:dyDescent="0.25">
      <c r="A1416" s="1" t="s">
        <v>955</v>
      </c>
      <c r="B1416" t="s">
        <v>5435</v>
      </c>
      <c r="C1416" s="1" t="s">
        <v>3668</v>
      </c>
      <c r="D1416" t="s">
        <v>4391</v>
      </c>
    </row>
    <row r="1417" spans="1:4" ht="15.75" x14ac:dyDescent="0.25">
      <c r="A1417" s="1" t="s">
        <v>954</v>
      </c>
      <c r="B1417" t="s">
        <v>4470</v>
      </c>
      <c r="C1417" s="1" t="s">
        <v>3669</v>
      </c>
      <c r="D1417" t="s">
        <v>4391</v>
      </c>
    </row>
    <row r="1418" spans="1:4" ht="15.75" x14ac:dyDescent="0.25">
      <c r="A1418" s="1" t="s">
        <v>953</v>
      </c>
      <c r="B1418" t="s">
        <v>5436</v>
      </c>
      <c r="C1418" s="1" t="s">
        <v>3670</v>
      </c>
      <c r="D1418" t="s">
        <v>4389</v>
      </c>
    </row>
    <row r="1419" spans="1:4" ht="15.75" x14ac:dyDescent="0.25">
      <c r="A1419" s="1" t="s">
        <v>952</v>
      </c>
      <c r="B1419" t="s">
        <v>4492</v>
      </c>
      <c r="C1419" s="1" t="s">
        <v>3671</v>
      </c>
      <c r="D1419" t="s">
        <v>4804</v>
      </c>
    </row>
    <row r="1420" spans="1:4" ht="15.75" x14ac:dyDescent="0.25">
      <c r="A1420" s="1" t="s">
        <v>951</v>
      </c>
      <c r="B1420" t="s">
        <v>4635</v>
      </c>
      <c r="C1420" s="1" t="s">
        <v>3672</v>
      </c>
      <c r="D1420" t="s">
        <v>4391</v>
      </c>
    </row>
    <row r="1421" spans="1:4" ht="15.75" x14ac:dyDescent="0.25">
      <c r="A1421" s="1" t="s">
        <v>950</v>
      </c>
      <c r="B1421" t="s">
        <v>5437</v>
      </c>
      <c r="C1421" s="1" t="s">
        <v>3673</v>
      </c>
      <c r="D1421" t="s">
        <v>4391</v>
      </c>
    </row>
    <row r="1422" spans="1:4" ht="15.75" x14ac:dyDescent="0.25">
      <c r="A1422" s="1" t="s">
        <v>949</v>
      </c>
      <c r="B1422" t="s">
        <v>5438</v>
      </c>
      <c r="C1422" s="1" t="s">
        <v>3674</v>
      </c>
      <c r="D1422" t="s">
        <v>4389</v>
      </c>
    </row>
    <row r="1423" spans="1:4" ht="15.75" x14ac:dyDescent="0.25">
      <c r="A1423" s="1" t="s">
        <v>948</v>
      </c>
      <c r="B1423" t="s">
        <v>5439</v>
      </c>
      <c r="C1423" s="1" t="s">
        <v>3675</v>
      </c>
      <c r="D1423" t="s">
        <v>4391</v>
      </c>
    </row>
    <row r="1424" spans="1:4" ht="15.75" x14ac:dyDescent="0.25">
      <c r="A1424" s="1" t="s">
        <v>947</v>
      </c>
      <c r="B1424" t="s">
        <v>5440</v>
      </c>
      <c r="C1424" s="1" t="s">
        <v>3676</v>
      </c>
      <c r="D1424" t="s">
        <v>4391</v>
      </c>
    </row>
    <row r="1425" spans="1:4" ht="15.75" x14ac:dyDescent="0.25">
      <c r="A1425" s="1" t="s">
        <v>946</v>
      </c>
      <c r="B1425" t="s">
        <v>5441</v>
      </c>
      <c r="C1425" s="1" t="s">
        <v>3677</v>
      </c>
      <c r="D1425" t="s">
        <v>4389</v>
      </c>
    </row>
    <row r="1426" spans="1:4" ht="15.75" x14ac:dyDescent="0.25">
      <c r="A1426" s="1" t="s">
        <v>945</v>
      </c>
      <c r="B1426" t="s">
        <v>5442</v>
      </c>
      <c r="C1426" s="1" t="s">
        <v>3678</v>
      </c>
      <c r="D1426" t="s">
        <v>4391</v>
      </c>
    </row>
    <row r="1427" spans="1:4" ht="15.75" x14ac:dyDescent="0.25">
      <c r="A1427" s="1" t="s">
        <v>944</v>
      </c>
      <c r="B1427" t="s">
        <v>4397</v>
      </c>
      <c r="C1427" s="1" t="s">
        <v>3679</v>
      </c>
      <c r="D1427" t="s">
        <v>4391</v>
      </c>
    </row>
    <row r="1428" spans="1:4" ht="15.75" x14ac:dyDescent="0.25">
      <c r="A1428" s="1" t="s">
        <v>943</v>
      </c>
      <c r="B1428" t="s">
        <v>5443</v>
      </c>
      <c r="C1428" s="1" t="s">
        <v>2671</v>
      </c>
      <c r="D1428" t="s">
        <v>4389</v>
      </c>
    </row>
    <row r="1429" spans="1:4" ht="15.75" x14ac:dyDescent="0.25">
      <c r="A1429" s="1" t="s">
        <v>942</v>
      </c>
      <c r="B1429" t="s">
        <v>5444</v>
      </c>
      <c r="C1429" s="1" t="s">
        <v>3680</v>
      </c>
      <c r="D1429" t="s">
        <v>4389</v>
      </c>
    </row>
    <row r="1430" spans="1:4" ht="15.75" x14ac:dyDescent="0.25">
      <c r="A1430" s="1" t="s">
        <v>941</v>
      </c>
      <c r="B1430" t="s">
        <v>4785</v>
      </c>
      <c r="C1430" s="1" t="s">
        <v>2448</v>
      </c>
      <c r="D1430" t="s">
        <v>4389</v>
      </c>
    </row>
    <row r="1431" spans="1:4" ht="15.75" x14ac:dyDescent="0.25">
      <c r="A1431" s="1" t="s">
        <v>940</v>
      </c>
      <c r="B1431" t="s">
        <v>5445</v>
      </c>
      <c r="C1431" s="1" t="s">
        <v>3681</v>
      </c>
      <c r="D1431" t="s">
        <v>4391</v>
      </c>
    </row>
    <row r="1432" spans="1:4" ht="15.75" x14ac:dyDescent="0.25">
      <c r="A1432" s="1" t="s">
        <v>939</v>
      </c>
      <c r="B1432" t="s">
        <v>5446</v>
      </c>
      <c r="C1432" s="1" t="s">
        <v>3682</v>
      </c>
      <c r="D1432" t="s">
        <v>4804</v>
      </c>
    </row>
    <row r="1433" spans="1:4" ht="15.75" x14ac:dyDescent="0.25">
      <c r="A1433" s="1" t="s">
        <v>938</v>
      </c>
      <c r="B1433" t="s">
        <v>4413</v>
      </c>
      <c r="C1433" s="1" t="s">
        <v>3683</v>
      </c>
      <c r="D1433" t="s">
        <v>4389</v>
      </c>
    </row>
    <row r="1434" spans="1:4" ht="15.75" x14ac:dyDescent="0.25">
      <c r="A1434" s="1" t="s">
        <v>937</v>
      </c>
      <c r="B1434" t="s">
        <v>5447</v>
      </c>
      <c r="C1434" s="1" t="s">
        <v>3684</v>
      </c>
      <c r="D1434" t="s">
        <v>4389</v>
      </c>
    </row>
    <row r="1435" spans="1:4" ht="15.75" x14ac:dyDescent="0.25">
      <c r="A1435" s="1" t="s">
        <v>936</v>
      </c>
      <c r="B1435" t="s">
        <v>4692</v>
      </c>
      <c r="C1435" s="1" t="s">
        <v>3685</v>
      </c>
      <c r="D1435" t="s">
        <v>4389</v>
      </c>
    </row>
    <row r="1436" spans="1:4" ht="15.75" x14ac:dyDescent="0.25">
      <c r="A1436" s="1" t="s">
        <v>935</v>
      </c>
      <c r="B1436" t="s">
        <v>5448</v>
      </c>
      <c r="C1436" s="1" t="s">
        <v>2683</v>
      </c>
      <c r="D1436" t="s">
        <v>4389</v>
      </c>
    </row>
    <row r="1437" spans="1:4" ht="15.75" x14ac:dyDescent="0.25">
      <c r="A1437" s="1" t="s">
        <v>934</v>
      </c>
      <c r="B1437" t="s">
        <v>5449</v>
      </c>
      <c r="C1437" s="1" t="s">
        <v>3686</v>
      </c>
      <c r="D1437" t="s">
        <v>4391</v>
      </c>
    </row>
    <row r="1438" spans="1:4" ht="15.75" x14ac:dyDescent="0.25">
      <c r="A1438" s="1" t="s">
        <v>933</v>
      </c>
      <c r="B1438" t="s">
        <v>5100</v>
      </c>
      <c r="C1438" s="1" t="s">
        <v>3687</v>
      </c>
      <c r="D1438" t="s">
        <v>4389</v>
      </c>
    </row>
    <row r="1439" spans="1:4" ht="15.75" x14ac:dyDescent="0.25">
      <c r="A1439" s="1" t="s">
        <v>932</v>
      </c>
      <c r="B1439" t="s">
        <v>4656</v>
      </c>
      <c r="C1439" s="1" t="s">
        <v>3688</v>
      </c>
      <c r="D1439" t="s">
        <v>4389</v>
      </c>
    </row>
    <row r="1440" spans="1:4" ht="15.75" x14ac:dyDescent="0.25">
      <c r="A1440" s="1" t="s">
        <v>931</v>
      </c>
      <c r="B1440" t="s">
        <v>5010</v>
      </c>
      <c r="C1440" s="1" t="s">
        <v>3689</v>
      </c>
      <c r="D1440" t="s">
        <v>4389</v>
      </c>
    </row>
    <row r="1441" spans="1:4" ht="15.75" x14ac:dyDescent="0.25">
      <c r="A1441" s="1" t="s">
        <v>930</v>
      </c>
      <c r="B1441" t="s">
        <v>5450</v>
      </c>
      <c r="C1441" s="1" t="s">
        <v>3690</v>
      </c>
      <c r="D1441" t="s">
        <v>4389</v>
      </c>
    </row>
    <row r="1442" spans="1:4" ht="15.75" x14ac:dyDescent="0.25">
      <c r="A1442" s="1" t="s">
        <v>929</v>
      </c>
      <c r="B1442" t="s">
        <v>5451</v>
      </c>
      <c r="C1442" s="1" t="s">
        <v>2527</v>
      </c>
      <c r="D1442" t="s">
        <v>4389</v>
      </c>
    </row>
    <row r="1443" spans="1:4" ht="15.75" x14ac:dyDescent="0.25">
      <c r="A1443" s="1" t="s">
        <v>928</v>
      </c>
      <c r="B1443" t="s">
        <v>4470</v>
      </c>
      <c r="C1443" s="1" t="s">
        <v>3691</v>
      </c>
      <c r="D1443" t="s">
        <v>4391</v>
      </c>
    </row>
    <row r="1444" spans="1:4" ht="15.75" x14ac:dyDescent="0.25">
      <c r="A1444" s="1" t="s">
        <v>927</v>
      </c>
      <c r="B1444" t="s">
        <v>4808</v>
      </c>
      <c r="C1444" s="1" t="s">
        <v>3692</v>
      </c>
      <c r="D1444" t="s">
        <v>4389</v>
      </c>
    </row>
    <row r="1445" spans="1:4" ht="15.75" x14ac:dyDescent="0.25">
      <c r="A1445" s="1" t="s">
        <v>926</v>
      </c>
      <c r="B1445" t="s">
        <v>5452</v>
      </c>
      <c r="C1445" s="1" t="s">
        <v>2390</v>
      </c>
      <c r="D1445" t="s">
        <v>4389</v>
      </c>
    </row>
    <row r="1446" spans="1:4" ht="15.75" x14ac:dyDescent="0.25">
      <c r="A1446" s="1" t="s">
        <v>925</v>
      </c>
      <c r="B1446" t="s">
        <v>5453</v>
      </c>
      <c r="C1446" s="1" t="s">
        <v>3693</v>
      </c>
      <c r="D1446" t="s">
        <v>4391</v>
      </c>
    </row>
    <row r="1447" spans="1:4" ht="15.75" x14ac:dyDescent="0.25">
      <c r="A1447" s="1" t="s">
        <v>924</v>
      </c>
      <c r="B1447" t="s">
        <v>4583</v>
      </c>
      <c r="C1447" s="1" t="s">
        <v>2451</v>
      </c>
      <c r="D1447" t="s">
        <v>4389</v>
      </c>
    </row>
    <row r="1448" spans="1:4" ht="15.75" x14ac:dyDescent="0.25">
      <c r="A1448" s="1" t="s">
        <v>923</v>
      </c>
      <c r="B1448" t="s">
        <v>5066</v>
      </c>
      <c r="C1448" s="1" t="s">
        <v>3694</v>
      </c>
      <c r="D1448" t="s">
        <v>4389</v>
      </c>
    </row>
    <row r="1449" spans="1:4" ht="15.75" x14ac:dyDescent="0.25">
      <c r="A1449" s="1" t="s">
        <v>922</v>
      </c>
      <c r="B1449" t="s">
        <v>5454</v>
      </c>
      <c r="C1449" s="1" t="s">
        <v>3695</v>
      </c>
      <c r="D1449" t="s">
        <v>4389</v>
      </c>
    </row>
    <row r="1450" spans="1:4" ht="15.75" x14ac:dyDescent="0.25">
      <c r="A1450" s="1" t="s">
        <v>921</v>
      </c>
      <c r="B1450" t="s">
        <v>5455</v>
      </c>
      <c r="C1450" s="1" t="s">
        <v>3696</v>
      </c>
      <c r="D1450" t="s">
        <v>4389</v>
      </c>
    </row>
    <row r="1451" spans="1:4" ht="15.75" x14ac:dyDescent="0.25">
      <c r="A1451" s="1" t="s">
        <v>920</v>
      </c>
      <c r="B1451" t="s">
        <v>5456</v>
      </c>
      <c r="C1451" s="1" t="s">
        <v>3697</v>
      </c>
      <c r="D1451" t="s">
        <v>4389</v>
      </c>
    </row>
    <row r="1452" spans="1:4" ht="15.75" x14ac:dyDescent="0.25">
      <c r="A1452" s="1" t="s">
        <v>919</v>
      </c>
      <c r="B1452" t="s">
        <v>5457</v>
      </c>
      <c r="C1452" s="1" t="s">
        <v>3698</v>
      </c>
      <c r="D1452" t="s">
        <v>4391</v>
      </c>
    </row>
    <row r="1453" spans="1:4" ht="15.75" x14ac:dyDescent="0.25">
      <c r="A1453" s="1" t="s">
        <v>918</v>
      </c>
      <c r="B1453" t="s">
        <v>4416</v>
      </c>
      <c r="C1453" s="1" t="s">
        <v>3699</v>
      </c>
      <c r="D1453" t="s">
        <v>4391</v>
      </c>
    </row>
    <row r="1454" spans="1:4" ht="15.75" x14ac:dyDescent="0.25">
      <c r="A1454" s="1" t="s">
        <v>917</v>
      </c>
      <c r="B1454" t="s">
        <v>5012</v>
      </c>
      <c r="C1454" s="1" t="s">
        <v>3700</v>
      </c>
      <c r="D1454" t="s">
        <v>4391</v>
      </c>
    </row>
    <row r="1455" spans="1:4" ht="15.75" x14ac:dyDescent="0.25">
      <c r="A1455" s="1" t="s">
        <v>916</v>
      </c>
      <c r="B1455" t="s">
        <v>5458</v>
      </c>
      <c r="C1455" s="1" t="s">
        <v>3701</v>
      </c>
      <c r="D1455" t="s">
        <v>4391</v>
      </c>
    </row>
    <row r="1456" spans="1:4" ht="15.75" x14ac:dyDescent="0.25">
      <c r="A1456" s="1" t="s">
        <v>915</v>
      </c>
      <c r="B1456" t="s">
        <v>5459</v>
      </c>
      <c r="C1456" s="1" t="s">
        <v>3702</v>
      </c>
      <c r="D1456" t="s">
        <v>4391</v>
      </c>
    </row>
    <row r="1457" spans="1:5" ht="15.75" x14ac:dyDescent="0.25">
      <c r="A1457" s="1" t="s">
        <v>914</v>
      </c>
      <c r="B1457" t="s">
        <v>5460</v>
      </c>
      <c r="C1457" s="1" t="s">
        <v>2727</v>
      </c>
      <c r="D1457" t="s">
        <v>4391</v>
      </c>
    </row>
    <row r="1458" spans="1:5" ht="15.75" x14ac:dyDescent="0.25">
      <c r="A1458" s="1" t="s">
        <v>913</v>
      </c>
      <c r="B1458" t="s">
        <v>5461</v>
      </c>
      <c r="C1458" s="1" t="s">
        <v>3703</v>
      </c>
      <c r="D1458" t="s">
        <v>4389</v>
      </c>
    </row>
    <row r="1459" spans="1:5" ht="15.75" x14ac:dyDescent="0.25">
      <c r="A1459" s="1" t="s">
        <v>912</v>
      </c>
      <c r="B1459" t="s">
        <v>4616</v>
      </c>
      <c r="C1459" s="1" t="s">
        <v>3704</v>
      </c>
      <c r="D1459" t="s">
        <v>4389</v>
      </c>
    </row>
    <row r="1460" spans="1:5" ht="15.75" x14ac:dyDescent="0.25">
      <c r="A1460" s="1" t="s">
        <v>911</v>
      </c>
      <c r="B1460" t="s">
        <v>5462</v>
      </c>
      <c r="C1460" s="1" t="s">
        <v>3705</v>
      </c>
      <c r="D1460" t="s">
        <v>4391</v>
      </c>
    </row>
    <row r="1461" spans="1:5" ht="15.75" x14ac:dyDescent="0.25">
      <c r="A1461" s="1" t="s">
        <v>910</v>
      </c>
      <c r="B1461" t="s">
        <v>5463</v>
      </c>
      <c r="C1461" s="1" t="s">
        <v>3134</v>
      </c>
      <c r="D1461" t="s">
        <v>4391</v>
      </c>
    </row>
    <row r="1462" spans="1:5" ht="15.75" x14ac:dyDescent="0.25">
      <c r="A1462" s="1" t="s">
        <v>909</v>
      </c>
      <c r="B1462" t="s">
        <v>4832</v>
      </c>
      <c r="C1462" s="1" t="s">
        <v>2668</v>
      </c>
      <c r="D1462" t="s">
        <v>4389</v>
      </c>
    </row>
    <row r="1463" spans="1:5" ht="15.75" x14ac:dyDescent="0.25">
      <c r="A1463" s="1" t="s">
        <v>908</v>
      </c>
      <c r="B1463" t="s">
        <v>5464</v>
      </c>
      <c r="C1463" s="1" t="s">
        <v>2607</v>
      </c>
      <c r="D1463" t="s">
        <v>4389</v>
      </c>
    </row>
    <row r="1464" spans="1:5" ht="15.75" x14ac:dyDescent="0.25">
      <c r="A1464" s="1" t="s">
        <v>907</v>
      </c>
      <c r="B1464" t="s">
        <v>4621</v>
      </c>
      <c r="C1464" s="1" t="s">
        <v>3706</v>
      </c>
      <c r="D1464" t="s">
        <v>4391</v>
      </c>
    </row>
    <row r="1465" spans="1:5" ht="15.75" x14ac:dyDescent="0.25">
      <c r="A1465" s="1" t="s">
        <v>906</v>
      </c>
      <c r="B1465" t="s">
        <v>5465</v>
      </c>
      <c r="C1465" s="1" t="s">
        <v>3707</v>
      </c>
      <c r="D1465" t="s">
        <v>4391</v>
      </c>
      <c r="E1465" t="s">
        <v>6034</v>
      </c>
    </row>
    <row r="1466" spans="1:5" ht="15.75" x14ac:dyDescent="0.25">
      <c r="A1466" s="1" t="s">
        <v>905</v>
      </c>
      <c r="B1466" t="s">
        <v>5466</v>
      </c>
      <c r="C1466" s="1" t="s">
        <v>2649</v>
      </c>
      <c r="D1466" t="s">
        <v>4389</v>
      </c>
    </row>
    <row r="1467" spans="1:5" ht="15.75" x14ac:dyDescent="0.25">
      <c r="A1467" s="1" t="s">
        <v>904</v>
      </c>
      <c r="B1467" t="s">
        <v>5467</v>
      </c>
      <c r="C1467" s="1" t="s">
        <v>2816</v>
      </c>
      <c r="D1467" t="s">
        <v>4391</v>
      </c>
    </row>
    <row r="1468" spans="1:5" ht="15.75" x14ac:dyDescent="0.25">
      <c r="A1468" s="1" t="s">
        <v>903</v>
      </c>
      <c r="B1468" t="s">
        <v>5468</v>
      </c>
      <c r="C1468" s="1" t="s">
        <v>3708</v>
      </c>
      <c r="D1468" t="s">
        <v>4391</v>
      </c>
    </row>
    <row r="1469" spans="1:5" ht="15.75" x14ac:dyDescent="0.25">
      <c r="A1469" s="1" t="s">
        <v>902</v>
      </c>
      <c r="B1469" t="s">
        <v>5469</v>
      </c>
      <c r="C1469" s="1" t="s">
        <v>3709</v>
      </c>
      <c r="D1469" t="s">
        <v>4391</v>
      </c>
    </row>
    <row r="1470" spans="1:5" ht="15.75" x14ac:dyDescent="0.25">
      <c r="A1470" s="1" t="s">
        <v>901</v>
      </c>
      <c r="B1470" t="s">
        <v>4599</v>
      </c>
      <c r="C1470" s="1" t="s">
        <v>3710</v>
      </c>
      <c r="D1470" t="s">
        <v>4391</v>
      </c>
    </row>
    <row r="1471" spans="1:5" ht="15.75" x14ac:dyDescent="0.25">
      <c r="A1471" s="1" t="s">
        <v>900</v>
      </c>
      <c r="B1471" t="s">
        <v>5470</v>
      </c>
      <c r="C1471" s="1" t="s">
        <v>3711</v>
      </c>
      <c r="D1471" t="s">
        <v>4389</v>
      </c>
    </row>
    <row r="1472" spans="1:5" ht="15.75" x14ac:dyDescent="0.25">
      <c r="A1472" s="1" t="s">
        <v>899</v>
      </c>
      <c r="B1472" t="s">
        <v>5471</v>
      </c>
      <c r="C1472" s="1" t="s">
        <v>3712</v>
      </c>
      <c r="D1472" t="s">
        <v>4391</v>
      </c>
    </row>
    <row r="1473" spans="1:4" ht="15.75" x14ac:dyDescent="0.25">
      <c r="A1473" s="1" t="s">
        <v>898</v>
      </c>
      <c r="B1473" t="s">
        <v>4738</v>
      </c>
      <c r="C1473" s="1" t="s">
        <v>3713</v>
      </c>
      <c r="D1473" t="s">
        <v>4389</v>
      </c>
    </row>
    <row r="1474" spans="1:4" ht="15.75" x14ac:dyDescent="0.25">
      <c r="A1474" s="1" t="s">
        <v>897</v>
      </c>
      <c r="B1474" t="s">
        <v>4978</v>
      </c>
      <c r="C1474" s="1" t="s">
        <v>3714</v>
      </c>
      <c r="D1474" t="s">
        <v>4391</v>
      </c>
    </row>
    <row r="1475" spans="1:4" ht="15.75" x14ac:dyDescent="0.25">
      <c r="A1475" s="1" t="s">
        <v>896</v>
      </c>
      <c r="B1475" t="s">
        <v>5472</v>
      </c>
      <c r="C1475" s="1" t="s">
        <v>3715</v>
      </c>
      <c r="D1475" t="s">
        <v>4391</v>
      </c>
    </row>
    <row r="1476" spans="1:4" ht="15.75" x14ac:dyDescent="0.25">
      <c r="A1476" s="1" t="s">
        <v>895</v>
      </c>
      <c r="B1476" t="s">
        <v>5473</v>
      </c>
      <c r="C1476" s="1" t="s">
        <v>3716</v>
      </c>
      <c r="D1476" t="s">
        <v>4389</v>
      </c>
    </row>
    <row r="1477" spans="1:4" ht="15.75" x14ac:dyDescent="0.25">
      <c r="A1477" s="1" t="s">
        <v>894</v>
      </c>
      <c r="B1477" t="s">
        <v>5474</v>
      </c>
      <c r="C1477" s="1" t="s">
        <v>3717</v>
      </c>
      <c r="D1477" t="s">
        <v>4391</v>
      </c>
    </row>
    <row r="1478" spans="1:4" ht="15.75" x14ac:dyDescent="0.25">
      <c r="A1478" s="1" t="s">
        <v>893</v>
      </c>
      <c r="B1478" t="s">
        <v>5363</v>
      </c>
      <c r="C1478" s="1" t="s">
        <v>3718</v>
      </c>
      <c r="D1478" t="s">
        <v>4389</v>
      </c>
    </row>
    <row r="1479" spans="1:4" ht="15.75" x14ac:dyDescent="0.25">
      <c r="A1479" s="1" t="s">
        <v>892</v>
      </c>
      <c r="B1479" t="s">
        <v>5475</v>
      </c>
      <c r="C1479" s="1" t="s">
        <v>3719</v>
      </c>
      <c r="D1479" t="s">
        <v>4391</v>
      </c>
    </row>
    <row r="1480" spans="1:4" ht="15.75" x14ac:dyDescent="0.25">
      <c r="A1480" s="1" t="s">
        <v>891</v>
      </c>
      <c r="B1480" t="s">
        <v>5476</v>
      </c>
      <c r="C1480" s="1" t="s">
        <v>3720</v>
      </c>
      <c r="D1480" t="s">
        <v>4391</v>
      </c>
    </row>
    <row r="1481" spans="1:4" ht="15.75" x14ac:dyDescent="0.25">
      <c r="A1481" s="1" t="s">
        <v>890</v>
      </c>
      <c r="B1481" t="s">
        <v>5477</v>
      </c>
      <c r="C1481" s="1" t="s">
        <v>3721</v>
      </c>
      <c r="D1481" t="s">
        <v>4389</v>
      </c>
    </row>
    <row r="1482" spans="1:4" ht="15.75" x14ac:dyDescent="0.25">
      <c r="A1482" s="1" t="s">
        <v>889</v>
      </c>
      <c r="B1482" t="s">
        <v>4637</v>
      </c>
      <c r="C1482" s="1" t="s">
        <v>3722</v>
      </c>
      <c r="D1482" t="s">
        <v>4391</v>
      </c>
    </row>
    <row r="1483" spans="1:4" ht="15.75" x14ac:dyDescent="0.25">
      <c r="A1483" s="1" t="s">
        <v>888</v>
      </c>
      <c r="B1483" t="s">
        <v>5478</v>
      </c>
      <c r="C1483" s="1" t="s">
        <v>3615</v>
      </c>
      <c r="D1483" t="s">
        <v>4389</v>
      </c>
    </row>
    <row r="1484" spans="1:4" ht="15.75" x14ac:dyDescent="0.25">
      <c r="A1484" s="1" t="s">
        <v>887</v>
      </c>
      <c r="B1484" t="s">
        <v>5479</v>
      </c>
      <c r="C1484" s="1" t="s">
        <v>3723</v>
      </c>
      <c r="D1484" t="s">
        <v>4391</v>
      </c>
    </row>
    <row r="1485" spans="1:4" ht="15.75" x14ac:dyDescent="0.25">
      <c r="A1485" s="1" t="s">
        <v>886</v>
      </c>
      <c r="B1485" t="s">
        <v>4450</v>
      </c>
      <c r="C1485" s="1" t="s">
        <v>3724</v>
      </c>
      <c r="D1485" t="s">
        <v>4389</v>
      </c>
    </row>
    <row r="1486" spans="1:4" ht="15.75" x14ac:dyDescent="0.25">
      <c r="A1486" s="1" t="s">
        <v>885</v>
      </c>
      <c r="B1486" t="s">
        <v>5083</v>
      </c>
      <c r="C1486" s="1" t="s">
        <v>3725</v>
      </c>
      <c r="D1486" t="s">
        <v>4389</v>
      </c>
    </row>
    <row r="1487" spans="1:4" ht="15.75" x14ac:dyDescent="0.25">
      <c r="A1487" s="1" t="s">
        <v>884</v>
      </c>
      <c r="B1487" t="s">
        <v>5480</v>
      </c>
      <c r="C1487" s="1" t="s">
        <v>3726</v>
      </c>
      <c r="D1487" t="s">
        <v>4389</v>
      </c>
    </row>
    <row r="1488" spans="1:4" ht="15.75" x14ac:dyDescent="0.25">
      <c r="A1488" s="1" t="s">
        <v>883</v>
      </c>
      <c r="B1488" t="s">
        <v>5481</v>
      </c>
      <c r="C1488" s="1" t="s">
        <v>3727</v>
      </c>
      <c r="D1488" t="s">
        <v>4389</v>
      </c>
    </row>
    <row r="1489" spans="1:5" ht="15.75" x14ac:dyDescent="0.25">
      <c r="A1489" s="1" t="s">
        <v>882</v>
      </c>
      <c r="B1489" t="s">
        <v>5482</v>
      </c>
      <c r="C1489" s="1" t="s">
        <v>3291</v>
      </c>
      <c r="D1489" t="s">
        <v>4391</v>
      </c>
    </row>
    <row r="1490" spans="1:5" ht="15.75" x14ac:dyDescent="0.25">
      <c r="A1490" s="1" t="s">
        <v>881</v>
      </c>
      <c r="B1490" t="s">
        <v>5483</v>
      </c>
      <c r="C1490" s="1" t="s">
        <v>3728</v>
      </c>
      <c r="D1490" t="s">
        <v>4389</v>
      </c>
    </row>
    <row r="1491" spans="1:5" ht="15.75" x14ac:dyDescent="0.25">
      <c r="A1491" s="1" t="s">
        <v>880</v>
      </c>
      <c r="B1491" t="s">
        <v>5484</v>
      </c>
      <c r="C1491" s="1" t="s">
        <v>3729</v>
      </c>
      <c r="D1491" t="s">
        <v>4389</v>
      </c>
    </row>
    <row r="1492" spans="1:5" ht="15.75" x14ac:dyDescent="0.25">
      <c r="A1492" s="1" t="s">
        <v>879</v>
      </c>
      <c r="B1492" t="s">
        <v>5485</v>
      </c>
      <c r="C1492" s="1" t="s">
        <v>3730</v>
      </c>
      <c r="D1492" t="s">
        <v>4389</v>
      </c>
    </row>
    <row r="1493" spans="1:5" ht="15.75" x14ac:dyDescent="0.25">
      <c r="A1493" s="1" t="s">
        <v>878</v>
      </c>
      <c r="B1493" t="s">
        <v>5486</v>
      </c>
      <c r="C1493" s="1" t="s">
        <v>3731</v>
      </c>
      <c r="D1493" t="s">
        <v>4391</v>
      </c>
      <c r="E1493" t="s">
        <v>6034</v>
      </c>
    </row>
    <row r="1494" spans="1:5" ht="15.75" x14ac:dyDescent="0.25">
      <c r="A1494" s="1" t="s">
        <v>877</v>
      </c>
      <c r="B1494" t="s">
        <v>5487</v>
      </c>
      <c r="C1494" s="1" t="s">
        <v>3732</v>
      </c>
      <c r="D1494" t="s">
        <v>4391</v>
      </c>
    </row>
    <row r="1495" spans="1:5" ht="15.75" x14ac:dyDescent="0.25">
      <c r="A1495" s="1" t="s">
        <v>876</v>
      </c>
      <c r="B1495" t="s">
        <v>5357</v>
      </c>
      <c r="C1495" s="1" t="s">
        <v>3733</v>
      </c>
      <c r="D1495" t="s">
        <v>4389</v>
      </c>
    </row>
    <row r="1496" spans="1:5" ht="15.75" x14ac:dyDescent="0.25">
      <c r="A1496" s="1" t="s">
        <v>875</v>
      </c>
      <c r="B1496" t="s">
        <v>5488</v>
      </c>
      <c r="C1496" s="1" t="s">
        <v>3734</v>
      </c>
      <c r="D1496" t="s">
        <v>4391</v>
      </c>
    </row>
    <row r="1497" spans="1:5" ht="15.75" x14ac:dyDescent="0.25">
      <c r="A1497" s="1" t="s">
        <v>874</v>
      </c>
      <c r="B1497" t="s">
        <v>5489</v>
      </c>
      <c r="C1497" s="1" t="s">
        <v>3735</v>
      </c>
      <c r="D1497" t="s">
        <v>4391</v>
      </c>
    </row>
    <row r="1498" spans="1:5" ht="15.75" x14ac:dyDescent="0.25">
      <c r="A1498" s="1" t="s">
        <v>873</v>
      </c>
      <c r="B1498" t="s">
        <v>5490</v>
      </c>
      <c r="C1498" s="1" t="s">
        <v>3736</v>
      </c>
      <c r="D1498" t="s">
        <v>4391</v>
      </c>
    </row>
    <row r="1499" spans="1:5" ht="15.75" x14ac:dyDescent="0.25">
      <c r="A1499" s="1" t="s">
        <v>872</v>
      </c>
      <c r="B1499" t="s">
        <v>4484</v>
      </c>
      <c r="C1499" s="1" t="s">
        <v>3737</v>
      </c>
      <c r="D1499" t="s">
        <v>4391</v>
      </c>
    </row>
    <row r="1500" spans="1:5" ht="15.75" x14ac:dyDescent="0.25">
      <c r="A1500" s="1" t="s">
        <v>871</v>
      </c>
      <c r="B1500" t="s">
        <v>5491</v>
      </c>
      <c r="C1500" s="1" t="s">
        <v>3738</v>
      </c>
      <c r="D1500" t="s">
        <v>4389</v>
      </c>
    </row>
    <row r="1501" spans="1:5" ht="15.75" x14ac:dyDescent="0.25">
      <c r="A1501" s="1" t="s">
        <v>870</v>
      </c>
      <c r="B1501" t="s">
        <v>4941</v>
      </c>
      <c r="C1501" s="1" t="s">
        <v>3739</v>
      </c>
      <c r="D1501" t="s">
        <v>4389</v>
      </c>
    </row>
    <row r="1502" spans="1:5" ht="15.75" x14ac:dyDescent="0.25">
      <c r="A1502" s="1" t="s">
        <v>869</v>
      </c>
      <c r="B1502" t="s">
        <v>5492</v>
      </c>
      <c r="C1502" s="1" t="s">
        <v>3740</v>
      </c>
      <c r="D1502" t="s">
        <v>4804</v>
      </c>
    </row>
    <row r="1503" spans="1:5" ht="15.75" x14ac:dyDescent="0.25">
      <c r="A1503" s="1" t="s">
        <v>868</v>
      </c>
      <c r="B1503" t="s">
        <v>4929</v>
      </c>
      <c r="C1503" s="1" t="s">
        <v>3741</v>
      </c>
      <c r="D1503" t="s">
        <v>4389</v>
      </c>
    </row>
    <row r="1504" spans="1:5" ht="15.75" x14ac:dyDescent="0.25">
      <c r="A1504" s="1" t="s">
        <v>867</v>
      </c>
      <c r="B1504" t="s">
        <v>5493</v>
      </c>
      <c r="C1504" s="1" t="s">
        <v>3742</v>
      </c>
      <c r="D1504" t="s">
        <v>4389</v>
      </c>
    </row>
    <row r="1505" spans="1:4" ht="15.75" x14ac:dyDescent="0.25">
      <c r="A1505" s="1" t="s">
        <v>866</v>
      </c>
      <c r="B1505" t="s">
        <v>5494</v>
      </c>
      <c r="C1505" s="1" t="s">
        <v>3225</v>
      </c>
      <c r="D1505" t="s">
        <v>4391</v>
      </c>
    </row>
    <row r="1506" spans="1:4" ht="15.75" x14ac:dyDescent="0.25">
      <c r="A1506" s="1" t="s">
        <v>865</v>
      </c>
      <c r="B1506" t="s">
        <v>5495</v>
      </c>
      <c r="C1506" s="1" t="s">
        <v>3743</v>
      </c>
      <c r="D1506" t="s">
        <v>4391</v>
      </c>
    </row>
    <row r="1507" spans="1:4" ht="15.75" x14ac:dyDescent="0.25">
      <c r="A1507" s="1" t="s">
        <v>864</v>
      </c>
      <c r="B1507" t="s">
        <v>5496</v>
      </c>
      <c r="C1507" s="1" t="s">
        <v>3744</v>
      </c>
      <c r="D1507" t="s">
        <v>4389</v>
      </c>
    </row>
    <row r="1508" spans="1:4" ht="15.75" x14ac:dyDescent="0.25">
      <c r="A1508" s="1" t="s">
        <v>863</v>
      </c>
      <c r="B1508" t="s">
        <v>5422</v>
      </c>
      <c r="C1508" s="1" t="s">
        <v>3745</v>
      </c>
      <c r="D1508" t="s">
        <v>4391</v>
      </c>
    </row>
    <row r="1509" spans="1:4" ht="15.75" x14ac:dyDescent="0.25">
      <c r="A1509" s="1" t="s">
        <v>862</v>
      </c>
      <c r="B1509" t="s">
        <v>5497</v>
      </c>
      <c r="C1509" s="1" t="s">
        <v>3152</v>
      </c>
      <c r="D1509" t="s">
        <v>4391</v>
      </c>
    </row>
    <row r="1510" spans="1:4" ht="15.75" x14ac:dyDescent="0.25">
      <c r="A1510" s="1" t="s">
        <v>861</v>
      </c>
      <c r="B1510" t="s">
        <v>4567</v>
      </c>
      <c r="C1510" s="1" t="s">
        <v>2549</v>
      </c>
      <c r="D1510" t="s">
        <v>4391</v>
      </c>
    </row>
    <row r="1511" spans="1:4" ht="15.75" x14ac:dyDescent="0.25">
      <c r="A1511" s="1" t="s">
        <v>860</v>
      </c>
      <c r="B1511" t="s">
        <v>5498</v>
      </c>
      <c r="C1511" s="1" t="s">
        <v>3746</v>
      </c>
      <c r="D1511" t="s">
        <v>4389</v>
      </c>
    </row>
    <row r="1512" spans="1:4" ht="15.75" x14ac:dyDescent="0.25">
      <c r="A1512" s="1" t="s">
        <v>859</v>
      </c>
      <c r="B1512" t="s">
        <v>4536</v>
      </c>
      <c r="C1512" s="1" t="s">
        <v>3747</v>
      </c>
      <c r="D1512" t="s">
        <v>4391</v>
      </c>
    </row>
    <row r="1513" spans="1:4" ht="15.75" x14ac:dyDescent="0.25">
      <c r="A1513" s="1" t="s">
        <v>858</v>
      </c>
      <c r="B1513" t="s">
        <v>5499</v>
      </c>
      <c r="C1513" s="1" t="s">
        <v>3748</v>
      </c>
      <c r="D1513" t="s">
        <v>4391</v>
      </c>
    </row>
    <row r="1514" spans="1:4" ht="15.75" x14ac:dyDescent="0.25">
      <c r="A1514" s="1" t="s">
        <v>857</v>
      </c>
      <c r="B1514" t="s">
        <v>5500</v>
      </c>
      <c r="C1514" s="1" t="s">
        <v>3749</v>
      </c>
      <c r="D1514" t="s">
        <v>4389</v>
      </c>
    </row>
    <row r="1515" spans="1:4" ht="15.75" x14ac:dyDescent="0.25">
      <c r="A1515" s="1" t="s">
        <v>856</v>
      </c>
      <c r="B1515" t="s">
        <v>5501</v>
      </c>
      <c r="C1515" s="1" t="s">
        <v>3750</v>
      </c>
      <c r="D1515" t="s">
        <v>4391</v>
      </c>
    </row>
    <row r="1516" spans="1:4" ht="15.75" x14ac:dyDescent="0.25">
      <c r="A1516" s="1" t="s">
        <v>855</v>
      </c>
      <c r="B1516" t="s">
        <v>4536</v>
      </c>
      <c r="C1516" s="1" t="s">
        <v>3751</v>
      </c>
      <c r="D1516" t="s">
        <v>4391</v>
      </c>
    </row>
    <row r="1517" spans="1:4" ht="15.75" x14ac:dyDescent="0.25">
      <c r="A1517" s="1" t="s">
        <v>854</v>
      </c>
      <c r="B1517" t="s">
        <v>5290</v>
      </c>
      <c r="C1517" s="1" t="s">
        <v>3752</v>
      </c>
      <c r="D1517" t="s">
        <v>4391</v>
      </c>
    </row>
    <row r="1518" spans="1:4" ht="15.75" x14ac:dyDescent="0.25">
      <c r="A1518" s="1" t="s">
        <v>853</v>
      </c>
      <c r="B1518" t="s">
        <v>5502</v>
      </c>
      <c r="C1518" s="1" t="s">
        <v>3753</v>
      </c>
      <c r="D1518" t="s">
        <v>4389</v>
      </c>
    </row>
    <row r="1519" spans="1:4" ht="15.75" x14ac:dyDescent="0.25">
      <c r="A1519" s="1" t="s">
        <v>852</v>
      </c>
      <c r="B1519" t="s">
        <v>4777</v>
      </c>
      <c r="C1519" s="1" t="s">
        <v>3754</v>
      </c>
      <c r="D1519" t="s">
        <v>4389</v>
      </c>
    </row>
    <row r="1520" spans="1:4" ht="15.75" x14ac:dyDescent="0.25">
      <c r="A1520" s="1" t="s">
        <v>851</v>
      </c>
      <c r="B1520" t="s">
        <v>5503</v>
      </c>
      <c r="C1520" s="1" t="s">
        <v>3755</v>
      </c>
      <c r="D1520" t="s">
        <v>4389</v>
      </c>
    </row>
    <row r="1521" spans="1:4" ht="15.75" x14ac:dyDescent="0.25">
      <c r="A1521" s="1" t="s">
        <v>850</v>
      </c>
      <c r="B1521" t="s">
        <v>5504</v>
      </c>
      <c r="C1521" s="1" t="s">
        <v>3756</v>
      </c>
      <c r="D1521" t="s">
        <v>4389</v>
      </c>
    </row>
    <row r="1522" spans="1:4" ht="15.75" x14ac:dyDescent="0.25">
      <c r="A1522" s="1" t="s">
        <v>849</v>
      </c>
      <c r="B1522" t="s">
        <v>5505</v>
      </c>
      <c r="C1522" s="1" t="s">
        <v>3757</v>
      </c>
      <c r="D1522" t="s">
        <v>4391</v>
      </c>
    </row>
    <row r="1523" spans="1:4" ht="15.75" x14ac:dyDescent="0.25">
      <c r="A1523" s="1" t="s">
        <v>848</v>
      </c>
      <c r="B1523" t="s">
        <v>4922</v>
      </c>
      <c r="C1523" s="1" t="s">
        <v>3758</v>
      </c>
      <c r="D1523" t="s">
        <v>4389</v>
      </c>
    </row>
    <row r="1524" spans="1:4" ht="15.75" x14ac:dyDescent="0.25">
      <c r="A1524" s="1" t="s">
        <v>847</v>
      </c>
      <c r="B1524" t="s">
        <v>5506</v>
      </c>
      <c r="C1524" s="1" t="s">
        <v>3759</v>
      </c>
      <c r="D1524" t="s">
        <v>4391</v>
      </c>
    </row>
    <row r="1525" spans="1:4" ht="15.75" x14ac:dyDescent="0.25">
      <c r="A1525" s="1" t="s">
        <v>846</v>
      </c>
      <c r="B1525" t="s">
        <v>4599</v>
      </c>
      <c r="C1525" s="1" t="s">
        <v>3760</v>
      </c>
      <c r="D1525" t="s">
        <v>4391</v>
      </c>
    </row>
    <row r="1526" spans="1:4" ht="15.75" x14ac:dyDescent="0.25">
      <c r="A1526" s="1" t="s">
        <v>845</v>
      </c>
      <c r="B1526" t="s">
        <v>4695</v>
      </c>
      <c r="C1526" s="1" t="s">
        <v>3201</v>
      </c>
      <c r="D1526" t="s">
        <v>4391</v>
      </c>
    </row>
    <row r="1527" spans="1:4" ht="15.75" x14ac:dyDescent="0.25">
      <c r="A1527" s="1" t="s">
        <v>844</v>
      </c>
      <c r="B1527" t="s">
        <v>5507</v>
      </c>
      <c r="C1527" s="1" t="s">
        <v>3761</v>
      </c>
      <c r="D1527" t="s">
        <v>4389</v>
      </c>
    </row>
    <row r="1528" spans="1:4" ht="15.75" x14ac:dyDescent="0.25">
      <c r="A1528" s="1" t="s">
        <v>843</v>
      </c>
      <c r="B1528" t="s">
        <v>5508</v>
      </c>
      <c r="C1528" s="1" t="s">
        <v>3762</v>
      </c>
      <c r="D1528" t="s">
        <v>4389</v>
      </c>
    </row>
    <row r="1529" spans="1:4" ht="15.75" x14ac:dyDescent="0.25">
      <c r="A1529" s="1" t="s">
        <v>842</v>
      </c>
      <c r="B1529" t="s">
        <v>5509</v>
      </c>
      <c r="C1529" s="1" t="s">
        <v>3763</v>
      </c>
      <c r="D1529" t="s">
        <v>4391</v>
      </c>
    </row>
    <row r="1530" spans="1:4" ht="15.75" x14ac:dyDescent="0.25">
      <c r="A1530" s="1" t="s">
        <v>841</v>
      </c>
      <c r="B1530" t="s">
        <v>5510</v>
      </c>
      <c r="C1530" s="1" t="s">
        <v>3764</v>
      </c>
      <c r="D1530" t="s">
        <v>4389</v>
      </c>
    </row>
    <row r="1531" spans="1:4" ht="15.75" x14ac:dyDescent="0.25">
      <c r="A1531" s="1" t="s">
        <v>840</v>
      </c>
      <c r="B1531" t="s">
        <v>4469</v>
      </c>
      <c r="C1531" s="1" t="s">
        <v>2671</v>
      </c>
      <c r="D1531" t="s">
        <v>4389</v>
      </c>
    </row>
    <row r="1532" spans="1:4" ht="15.75" x14ac:dyDescent="0.25">
      <c r="A1532" s="1" t="s">
        <v>839</v>
      </c>
      <c r="B1532" t="s">
        <v>5511</v>
      </c>
      <c r="C1532" s="1" t="s">
        <v>3765</v>
      </c>
      <c r="D1532" t="s">
        <v>4389</v>
      </c>
    </row>
    <row r="1533" spans="1:4" ht="15.75" x14ac:dyDescent="0.25">
      <c r="A1533" s="1" t="s">
        <v>838</v>
      </c>
      <c r="B1533" t="s">
        <v>5512</v>
      </c>
      <c r="C1533" s="1" t="s">
        <v>3766</v>
      </c>
      <c r="D1533" t="s">
        <v>4391</v>
      </c>
    </row>
    <row r="1534" spans="1:4" ht="15.75" x14ac:dyDescent="0.25">
      <c r="A1534" s="1" t="s">
        <v>837</v>
      </c>
      <c r="B1534" t="s">
        <v>4737</v>
      </c>
      <c r="C1534" s="1" t="s">
        <v>3767</v>
      </c>
      <c r="D1534" t="s">
        <v>4391</v>
      </c>
    </row>
    <row r="1535" spans="1:4" ht="15.75" x14ac:dyDescent="0.25">
      <c r="A1535" s="1" t="s">
        <v>836</v>
      </c>
      <c r="B1535" t="s">
        <v>4474</v>
      </c>
      <c r="C1535" s="1" t="s">
        <v>3768</v>
      </c>
      <c r="D1535" t="s">
        <v>4389</v>
      </c>
    </row>
    <row r="1536" spans="1:4" ht="15.75" x14ac:dyDescent="0.25">
      <c r="A1536" s="1" t="s">
        <v>835</v>
      </c>
      <c r="B1536" t="s">
        <v>4416</v>
      </c>
      <c r="C1536" s="1" t="s">
        <v>3769</v>
      </c>
      <c r="D1536" t="s">
        <v>4391</v>
      </c>
    </row>
    <row r="1537" spans="1:5" ht="15.75" x14ac:dyDescent="0.25">
      <c r="A1537" s="1" t="s">
        <v>834</v>
      </c>
      <c r="B1537" t="s">
        <v>4438</v>
      </c>
      <c r="C1537" s="1" t="s">
        <v>3770</v>
      </c>
      <c r="D1537" t="s">
        <v>4391</v>
      </c>
    </row>
    <row r="1538" spans="1:5" ht="15.75" x14ac:dyDescent="0.25">
      <c r="A1538" s="1" t="s">
        <v>833</v>
      </c>
      <c r="B1538" t="s">
        <v>5513</v>
      </c>
      <c r="C1538" s="1" t="s">
        <v>3771</v>
      </c>
      <c r="D1538" t="s">
        <v>4389</v>
      </c>
    </row>
    <row r="1539" spans="1:5" ht="15.75" x14ac:dyDescent="0.25">
      <c r="A1539" s="1" t="s">
        <v>832</v>
      </c>
      <c r="B1539" t="s">
        <v>4594</v>
      </c>
      <c r="C1539" s="1" t="s">
        <v>3772</v>
      </c>
      <c r="D1539" t="s">
        <v>4391</v>
      </c>
    </row>
    <row r="1540" spans="1:5" ht="15.75" x14ac:dyDescent="0.25">
      <c r="A1540" s="1" t="s">
        <v>831</v>
      </c>
      <c r="B1540" t="s">
        <v>5514</v>
      </c>
      <c r="C1540" s="1" t="s">
        <v>3773</v>
      </c>
      <c r="D1540" t="s">
        <v>4391</v>
      </c>
    </row>
    <row r="1541" spans="1:5" ht="15.75" x14ac:dyDescent="0.25">
      <c r="A1541" s="1" t="s">
        <v>830</v>
      </c>
      <c r="B1541" t="s">
        <v>5515</v>
      </c>
      <c r="C1541" s="1" t="s">
        <v>3774</v>
      </c>
      <c r="D1541" t="s">
        <v>4389</v>
      </c>
    </row>
    <row r="1542" spans="1:5" ht="15.75" x14ac:dyDescent="0.25">
      <c r="A1542" s="1" t="s">
        <v>829</v>
      </c>
      <c r="B1542" t="s">
        <v>5516</v>
      </c>
      <c r="C1542" s="1" t="s">
        <v>3775</v>
      </c>
      <c r="D1542" t="s">
        <v>4389</v>
      </c>
    </row>
    <row r="1543" spans="1:5" ht="15.75" x14ac:dyDescent="0.25">
      <c r="A1543" s="1" t="s">
        <v>828</v>
      </c>
      <c r="B1543" t="s">
        <v>5517</v>
      </c>
      <c r="C1543" s="1" t="s">
        <v>3776</v>
      </c>
      <c r="D1543" t="s">
        <v>4391</v>
      </c>
    </row>
    <row r="1544" spans="1:5" ht="15.75" x14ac:dyDescent="0.25">
      <c r="A1544" s="1" t="s">
        <v>827</v>
      </c>
      <c r="B1544" t="s">
        <v>4438</v>
      </c>
      <c r="C1544" s="1" t="s">
        <v>3777</v>
      </c>
      <c r="D1544" t="s">
        <v>4391</v>
      </c>
    </row>
    <row r="1545" spans="1:5" ht="15.75" x14ac:dyDescent="0.25">
      <c r="A1545" s="1" t="s">
        <v>826</v>
      </c>
      <c r="B1545" t="s">
        <v>5518</v>
      </c>
      <c r="C1545" s="1" t="s">
        <v>3778</v>
      </c>
      <c r="D1545" t="s">
        <v>4391</v>
      </c>
    </row>
    <row r="1546" spans="1:5" ht="15.75" x14ac:dyDescent="0.25">
      <c r="A1546" s="1" t="s">
        <v>825</v>
      </c>
      <c r="B1546" t="s">
        <v>5519</v>
      </c>
      <c r="C1546" s="1" t="s">
        <v>3779</v>
      </c>
      <c r="D1546" t="s">
        <v>4391</v>
      </c>
    </row>
    <row r="1547" spans="1:5" ht="15.75" x14ac:dyDescent="0.25">
      <c r="A1547" s="1" t="s">
        <v>824</v>
      </c>
      <c r="B1547" t="s">
        <v>4738</v>
      </c>
      <c r="C1547" s="1" t="s">
        <v>3780</v>
      </c>
      <c r="D1547" t="s">
        <v>4389</v>
      </c>
    </row>
    <row r="1548" spans="1:5" ht="15.75" x14ac:dyDescent="0.25">
      <c r="A1548" s="1" t="s">
        <v>823</v>
      </c>
      <c r="B1548" t="s">
        <v>5520</v>
      </c>
      <c r="C1548" s="1" t="s">
        <v>3781</v>
      </c>
      <c r="D1548" t="s">
        <v>4389</v>
      </c>
    </row>
    <row r="1549" spans="1:5" ht="15.75" x14ac:dyDescent="0.25">
      <c r="A1549" s="1" t="s">
        <v>822</v>
      </c>
      <c r="B1549" t="s">
        <v>5521</v>
      </c>
      <c r="C1549" s="1" t="s">
        <v>3782</v>
      </c>
      <c r="D1549" t="s">
        <v>4389</v>
      </c>
    </row>
    <row r="1550" spans="1:5" ht="15.75" x14ac:dyDescent="0.25">
      <c r="A1550" s="1" t="s">
        <v>821</v>
      </c>
      <c r="B1550" t="s">
        <v>5522</v>
      </c>
      <c r="C1550" s="1" t="s">
        <v>3783</v>
      </c>
      <c r="D1550" t="s">
        <v>4391</v>
      </c>
      <c r="E1550" t="s">
        <v>6037</v>
      </c>
    </row>
    <row r="1551" spans="1:5" ht="15.75" x14ac:dyDescent="0.25">
      <c r="A1551" s="1" t="s">
        <v>820</v>
      </c>
      <c r="B1551" t="s">
        <v>4418</v>
      </c>
      <c r="C1551" s="1" t="s">
        <v>3784</v>
      </c>
      <c r="D1551" t="s">
        <v>4389</v>
      </c>
    </row>
    <row r="1552" spans="1:5" ht="15.75" x14ac:dyDescent="0.25">
      <c r="A1552" s="1" t="s">
        <v>819</v>
      </c>
      <c r="B1552" t="s">
        <v>5523</v>
      </c>
      <c r="C1552" s="1" t="s">
        <v>3785</v>
      </c>
      <c r="D1552" t="s">
        <v>4391</v>
      </c>
    </row>
    <row r="1553" spans="1:5" ht="15.75" x14ac:dyDescent="0.25">
      <c r="A1553" s="1" t="s">
        <v>818</v>
      </c>
      <c r="B1553" t="s">
        <v>4788</v>
      </c>
      <c r="C1553" s="1" t="s">
        <v>3534</v>
      </c>
      <c r="D1553" t="s">
        <v>4391</v>
      </c>
    </row>
    <row r="1554" spans="1:5" ht="15.75" x14ac:dyDescent="0.25">
      <c r="A1554" s="1" t="s">
        <v>817</v>
      </c>
      <c r="B1554" t="s">
        <v>5524</v>
      </c>
      <c r="C1554" s="1" t="s">
        <v>3786</v>
      </c>
      <c r="D1554" t="s">
        <v>4391</v>
      </c>
    </row>
    <row r="1555" spans="1:5" ht="15.75" x14ac:dyDescent="0.25">
      <c r="A1555" s="1" t="s">
        <v>816</v>
      </c>
      <c r="B1555" t="s">
        <v>5525</v>
      </c>
      <c r="C1555" s="1" t="s">
        <v>3787</v>
      </c>
      <c r="D1555" t="s">
        <v>4389</v>
      </c>
    </row>
    <row r="1556" spans="1:5" ht="15.75" x14ac:dyDescent="0.25">
      <c r="A1556" s="1" t="s">
        <v>815</v>
      </c>
      <c r="B1556" t="s">
        <v>4569</v>
      </c>
      <c r="C1556" s="1" t="s">
        <v>3788</v>
      </c>
      <c r="D1556" t="s">
        <v>4389</v>
      </c>
    </row>
    <row r="1557" spans="1:5" ht="15.75" x14ac:dyDescent="0.25">
      <c r="A1557" s="1" t="s">
        <v>814</v>
      </c>
      <c r="B1557" t="s">
        <v>4608</v>
      </c>
      <c r="C1557" s="1" t="s">
        <v>3386</v>
      </c>
      <c r="D1557" t="s">
        <v>4391</v>
      </c>
      <c r="E1557" t="s">
        <v>6034</v>
      </c>
    </row>
    <row r="1558" spans="1:5" ht="15.75" x14ac:dyDescent="0.25">
      <c r="A1558" s="1" t="s">
        <v>813</v>
      </c>
      <c r="B1558" t="s">
        <v>5526</v>
      </c>
      <c r="C1558" s="1" t="s">
        <v>3789</v>
      </c>
      <c r="D1558" t="s">
        <v>4389</v>
      </c>
    </row>
    <row r="1559" spans="1:5" ht="15.75" x14ac:dyDescent="0.25">
      <c r="A1559" s="1" t="s">
        <v>812</v>
      </c>
      <c r="B1559" t="s">
        <v>4916</v>
      </c>
      <c r="C1559" s="1" t="s">
        <v>3790</v>
      </c>
      <c r="D1559" t="s">
        <v>4389</v>
      </c>
    </row>
    <row r="1560" spans="1:5" ht="15.75" x14ac:dyDescent="0.25">
      <c r="A1560" s="1" t="s">
        <v>811</v>
      </c>
      <c r="B1560" t="s">
        <v>5527</v>
      </c>
      <c r="C1560" s="1" t="s">
        <v>3791</v>
      </c>
      <c r="D1560" t="s">
        <v>4389</v>
      </c>
    </row>
    <row r="1561" spans="1:5" ht="15.75" x14ac:dyDescent="0.25">
      <c r="A1561" s="1" t="s">
        <v>810</v>
      </c>
      <c r="B1561" t="s">
        <v>5528</v>
      </c>
      <c r="C1561" s="1" t="s">
        <v>3792</v>
      </c>
      <c r="D1561" t="s">
        <v>4389</v>
      </c>
    </row>
    <row r="1562" spans="1:5" ht="15.75" x14ac:dyDescent="0.25">
      <c r="A1562" s="1" t="s">
        <v>809</v>
      </c>
      <c r="B1562" t="s">
        <v>5529</v>
      </c>
      <c r="C1562" s="1" t="s">
        <v>3793</v>
      </c>
      <c r="D1562" t="s">
        <v>4391</v>
      </c>
    </row>
    <row r="1563" spans="1:5" ht="15.75" x14ac:dyDescent="0.25">
      <c r="A1563" s="1" t="s">
        <v>808</v>
      </c>
      <c r="B1563" t="s">
        <v>5530</v>
      </c>
      <c r="C1563" s="1" t="s">
        <v>3794</v>
      </c>
      <c r="D1563" t="s">
        <v>4391</v>
      </c>
    </row>
    <row r="1564" spans="1:5" ht="15.75" x14ac:dyDescent="0.25">
      <c r="A1564" s="1" t="s">
        <v>807</v>
      </c>
      <c r="B1564" t="s">
        <v>5531</v>
      </c>
      <c r="C1564" s="1" t="s">
        <v>3795</v>
      </c>
      <c r="D1564" t="s">
        <v>4391</v>
      </c>
    </row>
    <row r="1565" spans="1:5" ht="15.75" x14ac:dyDescent="0.25">
      <c r="A1565" s="1" t="s">
        <v>806</v>
      </c>
      <c r="B1565" t="s">
        <v>4533</v>
      </c>
      <c r="C1565" s="1" t="s">
        <v>2850</v>
      </c>
      <c r="D1565" t="s">
        <v>4391</v>
      </c>
    </row>
    <row r="1566" spans="1:5" ht="15.75" x14ac:dyDescent="0.25">
      <c r="A1566" s="1" t="s">
        <v>805</v>
      </c>
      <c r="B1566" t="s">
        <v>5532</v>
      </c>
      <c r="C1566" s="1" t="s">
        <v>3209</v>
      </c>
      <c r="D1566" t="s">
        <v>4391</v>
      </c>
    </row>
    <row r="1567" spans="1:5" ht="15.75" x14ac:dyDescent="0.25">
      <c r="A1567" s="1" t="s">
        <v>804</v>
      </c>
      <c r="B1567" t="s">
        <v>5533</v>
      </c>
      <c r="C1567" s="1" t="s">
        <v>3796</v>
      </c>
      <c r="D1567" t="s">
        <v>4389</v>
      </c>
    </row>
    <row r="1568" spans="1:5" ht="15.75" x14ac:dyDescent="0.25">
      <c r="A1568" s="1" t="s">
        <v>803</v>
      </c>
      <c r="B1568" t="s">
        <v>4710</v>
      </c>
      <c r="C1568" s="1" t="s">
        <v>3797</v>
      </c>
      <c r="D1568" t="s">
        <v>4389</v>
      </c>
    </row>
    <row r="1569" spans="1:4" ht="15.75" x14ac:dyDescent="0.25">
      <c r="A1569" s="1" t="s">
        <v>802</v>
      </c>
      <c r="B1569" t="s">
        <v>5534</v>
      </c>
      <c r="C1569" s="1" t="s">
        <v>2893</v>
      </c>
      <c r="D1569" t="s">
        <v>4391</v>
      </c>
    </row>
    <row r="1570" spans="1:4" ht="15.75" x14ac:dyDescent="0.25">
      <c r="A1570" s="1" t="s">
        <v>801</v>
      </c>
      <c r="B1570" t="s">
        <v>5535</v>
      </c>
      <c r="C1570" s="1" t="s">
        <v>3798</v>
      </c>
      <c r="D1570" t="s">
        <v>4389</v>
      </c>
    </row>
    <row r="1571" spans="1:4" ht="15.75" x14ac:dyDescent="0.25">
      <c r="A1571" s="1" t="s">
        <v>800</v>
      </c>
      <c r="B1571" t="s">
        <v>5195</v>
      </c>
      <c r="C1571" s="1" t="s">
        <v>3799</v>
      </c>
      <c r="D1571" t="s">
        <v>4391</v>
      </c>
    </row>
    <row r="1572" spans="1:4" ht="15.75" x14ac:dyDescent="0.25">
      <c r="A1572" s="1" t="s">
        <v>799</v>
      </c>
      <c r="B1572" t="s">
        <v>5198</v>
      </c>
      <c r="C1572" s="1" t="s">
        <v>3800</v>
      </c>
      <c r="D1572" t="s">
        <v>4389</v>
      </c>
    </row>
    <row r="1573" spans="1:4" ht="15.75" x14ac:dyDescent="0.25">
      <c r="A1573" s="1" t="s">
        <v>798</v>
      </c>
      <c r="B1573" t="s">
        <v>5536</v>
      </c>
      <c r="C1573" s="1" t="s">
        <v>2841</v>
      </c>
      <c r="D1573" t="s">
        <v>4391</v>
      </c>
    </row>
    <row r="1574" spans="1:4" ht="15.75" x14ac:dyDescent="0.25">
      <c r="A1574" s="1" t="s">
        <v>797</v>
      </c>
      <c r="B1574" t="s">
        <v>5537</v>
      </c>
      <c r="C1574" s="1" t="s">
        <v>3801</v>
      </c>
      <c r="D1574" t="s">
        <v>4391</v>
      </c>
    </row>
    <row r="1575" spans="1:4" ht="15.75" x14ac:dyDescent="0.25">
      <c r="A1575" s="1" t="s">
        <v>796</v>
      </c>
      <c r="B1575" t="s">
        <v>5538</v>
      </c>
      <c r="C1575" s="1" t="s">
        <v>3802</v>
      </c>
      <c r="D1575" t="s">
        <v>4391</v>
      </c>
    </row>
    <row r="1576" spans="1:4" ht="15.75" x14ac:dyDescent="0.25">
      <c r="A1576" s="1" t="s">
        <v>795</v>
      </c>
      <c r="B1576" t="s">
        <v>4414</v>
      </c>
      <c r="C1576" s="1" t="s">
        <v>3803</v>
      </c>
      <c r="D1576" t="s">
        <v>4391</v>
      </c>
    </row>
    <row r="1577" spans="1:4" ht="15.75" x14ac:dyDescent="0.25">
      <c r="A1577" s="1" t="s">
        <v>794</v>
      </c>
      <c r="B1577" t="s">
        <v>5539</v>
      </c>
      <c r="C1577" s="1" t="s">
        <v>2908</v>
      </c>
      <c r="D1577" t="s">
        <v>4389</v>
      </c>
    </row>
    <row r="1578" spans="1:4" ht="15.75" x14ac:dyDescent="0.25">
      <c r="A1578" s="1" t="s">
        <v>793</v>
      </c>
      <c r="B1578" t="s">
        <v>5540</v>
      </c>
      <c r="C1578" s="1" t="s">
        <v>3804</v>
      </c>
      <c r="D1578" t="s">
        <v>4391</v>
      </c>
    </row>
    <row r="1579" spans="1:4" ht="15.75" x14ac:dyDescent="0.25">
      <c r="A1579" s="1" t="s">
        <v>792</v>
      </c>
      <c r="B1579" t="s">
        <v>5541</v>
      </c>
      <c r="C1579" s="1" t="s">
        <v>3805</v>
      </c>
      <c r="D1579" t="s">
        <v>4391</v>
      </c>
    </row>
    <row r="1580" spans="1:4" ht="15.75" x14ac:dyDescent="0.25">
      <c r="A1580" s="1" t="s">
        <v>791</v>
      </c>
      <c r="B1580" t="s">
        <v>5542</v>
      </c>
      <c r="C1580" s="1" t="s">
        <v>3001</v>
      </c>
      <c r="D1580" t="s">
        <v>4389</v>
      </c>
    </row>
    <row r="1581" spans="1:4" ht="15.75" x14ac:dyDescent="0.25">
      <c r="A1581" s="1" t="s">
        <v>790</v>
      </c>
      <c r="B1581" t="s">
        <v>4534</v>
      </c>
      <c r="C1581" s="1" t="s">
        <v>3806</v>
      </c>
      <c r="D1581" t="s">
        <v>4391</v>
      </c>
    </row>
    <row r="1582" spans="1:4" ht="15.75" x14ac:dyDescent="0.25">
      <c r="A1582" s="1" t="s">
        <v>789</v>
      </c>
      <c r="B1582" t="s">
        <v>5543</v>
      </c>
      <c r="C1582" s="1" t="s">
        <v>3807</v>
      </c>
      <c r="D1582" t="s">
        <v>4391</v>
      </c>
    </row>
    <row r="1583" spans="1:4" ht="15.75" x14ac:dyDescent="0.25">
      <c r="A1583" s="1" t="s">
        <v>788</v>
      </c>
      <c r="B1583" t="s">
        <v>5544</v>
      </c>
      <c r="C1583" s="1" t="s">
        <v>2710</v>
      </c>
      <c r="D1583" t="s">
        <v>4391</v>
      </c>
    </row>
    <row r="1584" spans="1:4" ht="15.75" x14ac:dyDescent="0.25">
      <c r="A1584" s="1" t="s">
        <v>787</v>
      </c>
      <c r="B1584" t="s">
        <v>5545</v>
      </c>
      <c r="C1584" s="1" t="s">
        <v>3808</v>
      </c>
      <c r="D1584" t="s">
        <v>4804</v>
      </c>
    </row>
    <row r="1585" spans="1:4" ht="15.75" x14ac:dyDescent="0.25">
      <c r="A1585" s="1" t="s">
        <v>786</v>
      </c>
      <c r="B1585" t="s">
        <v>5546</v>
      </c>
      <c r="C1585" s="1" t="s">
        <v>3809</v>
      </c>
      <c r="D1585" t="s">
        <v>4389</v>
      </c>
    </row>
    <row r="1586" spans="1:4" ht="15.75" x14ac:dyDescent="0.25">
      <c r="A1586" s="1" t="s">
        <v>785</v>
      </c>
      <c r="B1586" t="s">
        <v>5547</v>
      </c>
      <c r="C1586" s="1" t="s">
        <v>3810</v>
      </c>
      <c r="D1586" t="s">
        <v>4804</v>
      </c>
    </row>
    <row r="1587" spans="1:4" ht="15.75" x14ac:dyDescent="0.25">
      <c r="A1587" s="1" t="s">
        <v>784</v>
      </c>
      <c r="B1587" t="s">
        <v>5548</v>
      </c>
      <c r="C1587" s="1" t="s">
        <v>3811</v>
      </c>
      <c r="D1587" t="s">
        <v>4389</v>
      </c>
    </row>
    <row r="1588" spans="1:4" ht="15.75" x14ac:dyDescent="0.25">
      <c r="A1588" s="1" t="s">
        <v>783</v>
      </c>
      <c r="B1588" t="s">
        <v>5549</v>
      </c>
      <c r="C1588" s="1" t="s">
        <v>3812</v>
      </c>
      <c r="D1588" t="s">
        <v>4391</v>
      </c>
    </row>
    <row r="1589" spans="1:4" ht="15.75" x14ac:dyDescent="0.25">
      <c r="A1589" s="1" t="s">
        <v>782</v>
      </c>
      <c r="B1589" t="s">
        <v>5550</v>
      </c>
      <c r="C1589" s="1" t="s">
        <v>3813</v>
      </c>
      <c r="D1589" t="s">
        <v>4391</v>
      </c>
    </row>
    <row r="1590" spans="1:4" ht="15.75" x14ac:dyDescent="0.25">
      <c r="A1590" s="1" t="s">
        <v>781</v>
      </c>
      <c r="B1590" t="s">
        <v>5551</v>
      </c>
      <c r="C1590" s="1" t="s">
        <v>3814</v>
      </c>
      <c r="D1590" t="s">
        <v>4389</v>
      </c>
    </row>
    <row r="1591" spans="1:4" ht="15.75" x14ac:dyDescent="0.25">
      <c r="A1591" s="1" t="s">
        <v>780</v>
      </c>
      <c r="B1591" t="s">
        <v>4748</v>
      </c>
      <c r="C1591" s="1" t="s">
        <v>2675</v>
      </c>
      <c r="D1591" t="s">
        <v>4391</v>
      </c>
    </row>
    <row r="1592" spans="1:4" ht="15.75" x14ac:dyDescent="0.25">
      <c r="A1592" s="1" t="s">
        <v>779</v>
      </c>
      <c r="B1592" t="s">
        <v>4826</v>
      </c>
      <c r="C1592" s="1" t="s">
        <v>3815</v>
      </c>
      <c r="D1592" t="s">
        <v>4391</v>
      </c>
    </row>
    <row r="1593" spans="1:4" ht="15.75" x14ac:dyDescent="0.25">
      <c r="A1593" s="1" t="s">
        <v>778</v>
      </c>
      <c r="B1593" t="s">
        <v>4587</v>
      </c>
      <c r="C1593" s="1" t="s">
        <v>3816</v>
      </c>
      <c r="D1593" t="s">
        <v>4391</v>
      </c>
    </row>
    <row r="1594" spans="1:4" ht="15.75" x14ac:dyDescent="0.25">
      <c r="A1594" s="1" t="s">
        <v>777</v>
      </c>
      <c r="B1594" t="s">
        <v>4832</v>
      </c>
      <c r="C1594" s="1" t="s">
        <v>3817</v>
      </c>
      <c r="D1594" t="s">
        <v>4804</v>
      </c>
    </row>
    <row r="1595" spans="1:4" ht="15.75" x14ac:dyDescent="0.25">
      <c r="A1595" s="1" t="s">
        <v>776</v>
      </c>
      <c r="B1595" t="s">
        <v>5552</v>
      </c>
      <c r="C1595" s="1" t="s">
        <v>3818</v>
      </c>
      <c r="D1595" t="s">
        <v>4391</v>
      </c>
    </row>
    <row r="1596" spans="1:4" ht="15.75" x14ac:dyDescent="0.25">
      <c r="A1596" s="1" t="s">
        <v>775</v>
      </c>
      <c r="B1596" t="s">
        <v>4565</v>
      </c>
      <c r="C1596" s="1" t="s">
        <v>3819</v>
      </c>
      <c r="D1596" t="s">
        <v>4389</v>
      </c>
    </row>
    <row r="1597" spans="1:4" ht="15.75" x14ac:dyDescent="0.25">
      <c r="A1597" s="1" t="s">
        <v>774</v>
      </c>
      <c r="B1597" t="s">
        <v>4683</v>
      </c>
      <c r="C1597" s="1" t="s">
        <v>3820</v>
      </c>
      <c r="D1597" t="s">
        <v>4804</v>
      </c>
    </row>
    <row r="1598" spans="1:4" ht="15.75" x14ac:dyDescent="0.25">
      <c r="A1598" s="1" t="s">
        <v>773</v>
      </c>
      <c r="B1598" t="s">
        <v>5553</v>
      </c>
      <c r="C1598" s="1" t="s">
        <v>3821</v>
      </c>
      <c r="D1598" t="s">
        <v>4391</v>
      </c>
    </row>
    <row r="1599" spans="1:4" ht="15.75" x14ac:dyDescent="0.25">
      <c r="A1599" s="1" t="s">
        <v>772</v>
      </c>
      <c r="B1599" t="s">
        <v>5554</v>
      </c>
      <c r="C1599" s="1" t="s">
        <v>3822</v>
      </c>
      <c r="D1599" t="s">
        <v>4391</v>
      </c>
    </row>
    <row r="1600" spans="1:4" ht="15.75" x14ac:dyDescent="0.25">
      <c r="A1600" s="1" t="s">
        <v>771</v>
      </c>
      <c r="B1600" t="s">
        <v>5555</v>
      </c>
      <c r="C1600" s="1" t="s">
        <v>3246</v>
      </c>
      <c r="D1600" t="s">
        <v>4391</v>
      </c>
    </row>
    <row r="1601" spans="1:4" ht="15.75" x14ac:dyDescent="0.25">
      <c r="A1601" s="1" t="s">
        <v>770</v>
      </c>
      <c r="B1601" t="s">
        <v>4731</v>
      </c>
      <c r="C1601" s="1" t="s">
        <v>3823</v>
      </c>
      <c r="D1601" t="s">
        <v>4391</v>
      </c>
    </row>
    <row r="1602" spans="1:4" ht="15.75" x14ac:dyDescent="0.25">
      <c r="A1602" s="1" t="s">
        <v>769</v>
      </c>
      <c r="B1602" t="s">
        <v>5556</v>
      </c>
      <c r="C1602" s="1" t="s">
        <v>3824</v>
      </c>
      <c r="D1602" t="s">
        <v>4389</v>
      </c>
    </row>
    <row r="1603" spans="1:4" ht="15.75" x14ac:dyDescent="0.25">
      <c r="A1603" s="1" t="s">
        <v>768</v>
      </c>
      <c r="B1603" t="s">
        <v>5082</v>
      </c>
      <c r="C1603" s="1" t="s">
        <v>3825</v>
      </c>
      <c r="D1603" t="s">
        <v>4391</v>
      </c>
    </row>
    <row r="1604" spans="1:4" ht="15.75" x14ac:dyDescent="0.25">
      <c r="A1604" s="1" t="s">
        <v>767</v>
      </c>
      <c r="B1604" t="s">
        <v>4514</v>
      </c>
      <c r="C1604" s="1" t="s">
        <v>3826</v>
      </c>
      <c r="D1604" t="s">
        <v>4391</v>
      </c>
    </row>
    <row r="1605" spans="1:4" ht="15.75" x14ac:dyDescent="0.25">
      <c r="A1605" s="1" t="s">
        <v>766</v>
      </c>
      <c r="B1605" t="s">
        <v>5557</v>
      </c>
      <c r="C1605" s="1" t="s">
        <v>3133</v>
      </c>
      <c r="D1605" t="s">
        <v>4391</v>
      </c>
    </row>
    <row r="1606" spans="1:4" ht="15.75" x14ac:dyDescent="0.25">
      <c r="A1606" s="1" t="s">
        <v>765</v>
      </c>
      <c r="B1606" t="s">
        <v>5325</v>
      </c>
      <c r="C1606" s="1" t="s">
        <v>3827</v>
      </c>
      <c r="D1606" t="s">
        <v>4804</v>
      </c>
    </row>
    <row r="1607" spans="1:4" ht="15.75" x14ac:dyDescent="0.25">
      <c r="A1607" s="1" t="s">
        <v>764</v>
      </c>
      <c r="B1607" t="s">
        <v>4479</v>
      </c>
      <c r="C1607" s="1" t="s">
        <v>3828</v>
      </c>
      <c r="D1607" t="s">
        <v>4391</v>
      </c>
    </row>
    <row r="1608" spans="1:4" ht="15.75" x14ac:dyDescent="0.25">
      <c r="A1608" s="1" t="s">
        <v>763</v>
      </c>
      <c r="B1608" t="s">
        <v>4907</v>
      </c>
      <c r="C1608" s="1" t="s">
        <v>2850</v>
      </c>
      <c r="D1608" t="s">
        <v>4391</v>
      </c>
    </row>
    <row r="1609" spans="1:4" ht="15.75" x14ac:dyDescent="0.25">
      <c r="A1609" s="1" t="s">
        <v>762</v>
      </c>
      <c r="B1609" t="s">
        <v>5558</v>
      </c>
      <c r="C1609" s="1" t="s">
        <v>3829</v>
      </c>
      <c r="D1609" t="s">
        <v>4389</v>
      </c>
    </row>
    <row r="1610" spans="1:4" ht="15.75" x14ac:dyDescent="0.25">
      <c r="A1610" s="1" t="s">
        <v>761</v>
      </c>
      <c r="B1610" t="s">
        <v>4832</v>
      </c>
      <c r="C1610" s="1" t="s">
        <v>3830</v>
      </c>
      <c r="D1610" t="s">
        <v>4389</v>
      </c>
    </row>
    <row r="1611" spans="1:4" ht="15.75" x14ac:dyDescent="0.25">
      <c r="A1611" s="1" t="s">
        <v>760</v>
      </c>
      <c r="B1611" t="s">
        <v>5013</v>
      </c>
      <c r="C1611" s="1" t="s">
        <v>3831</v>
      </c>
      <c r="D1611" t="s">
        <v>4389</v>
      </c>
    </row>
    <row r="1612" spans="1:4" ht="15.75" x14ac:dyDescent="0.25">
      <c r="A1612" s="1" t="s">
        <v>759</v>
      </c>
      <c r="B1612" t="s">
        <v>5559</v>
      </c>
      <c r="C1612" s="1" t="s">
        <v>3832</v>
      </c>
      <c r="D1612" t="s">
        <v>4389</v>
      </c>
    </row>
    <row r="1613" spans="1:4" ht="15.75" x14ac:dyDescent="0.25">
      <c r="A1613" s="1" t="s">
        <v>758</v>
      </c>
      <c r="B1613" t="s">
        <v>4736</v>
      </c>
      <c r="C1613" s="1" t="s">
        <v>3833</v>
      </c>
      <c r="D1613" t="s">
        <v>4389</v>
      </c>
    </row>
    <row r="1614" spans="1:4" ht="15.75" x14ac:dyDescent="0.25">
      <c r="A1614" s="1" t="s">
        <v>757</v>
      </c>
      <c r="B1614" t="s">
        <v>5560</v>
      </c>
      <c r="C1614" s="1" t="s">
        <v>3834</v>
      </c>
      <c r="D1614" t="s">
        <v>4391</v>
      </c>
    </row>
    <row r="1615" spans="1:4" ht="15.75" x14ac:dyDescent="0.25">
      <c r="A1615" s="1" t="s">
        <v>756</v>
      </c>
      <c r="B1615" t="s">
        <v>5561</v>
      </c>
      <c r="C1615" s="1" t="s">
        <v>3835</v>
      </c>
      <c r="D1615" t="s">
        <v>4389</v>
      </c>
    </row>
    <row r="1616" spans="1:4" ht="15.75" x14ac:dyDescent="0.25">
      <c r="A1616" s="1" t="s">
        <v>755</v>
      </c>
      <c r="B1616" t="s">
        <v>4594</v>
      </c>
      <c r="C1616" s="1" t="s">
        <v>3836</v>
      </c>
      <c r="D1616" t="s">
        <v>4391</v>
      </c>
    </row>
    <row r="1617" spans="1:4" ht="15.75" x14ac:dyDescent="0.25">
      <c r="A1617" s="1" t="s">
        <v>754</v>
      </c>
      <c r="B1617" t="s">
        <v>4407</v>
      </c>
      <c r="C1617" s="1" t="s">
        <v>3837</v>
      </c>
      <c r="D1617" t="s">
        <v>4389</v>
      </c>
    </row>
    <row r="1618" spans="1:4" ht="15.75" x14ac:dyDescent="0.25">
      <c r="A1618" s="1" t="s">
        <v>753</v>
      </c>
      <c r="B1618" t="s">
        <v>5562</v>
      </c>
      <c r="C1618" s="1" t="s">
        <v>3838</v>
      </c>
      <c r="D1618" t="s">
        <v>4391</v>
      </c>
    </row>
    <row r="1619" spans="1:4" ht="15.75" x14ac:dyDescent="0.25">
      <c r="A1619" s="1" t="s">
        <v>752</v>
      </c>
      <c r="B1619" t="s">
        <v>5166</v>
      </c>
      <c r="C1619" s="1" t="s">
        <v>3839</v>
      </c>
      <c r="D1619" t="s">
        <v>4389</v>
      </c>
    </row>
    <row r="1620" spans="1:4" ht="15.75" x14ac:dyDescent="0.25">
      <c r="A1620" s="1" t="s">
        <v>751</v>
      </c>
      <c r="B1620" t="s">
        <v>5563</v>
      </c>
      <c r="C1620" s="1" t="s">
        <v>2435</v>
      </c>
      <c r="D1620" t="s">
        <v>4391</v>
      </c>
    </row>
    <row r="1621" spans="1:4" ht="15.75" x14ac:dyDescent="0.25">
      <c r="A1621" s="1" t="s">
        <v>750</v>
      </c>
      <c r="B1621" t="s">
        <v>5564</v>
      </c>
      <c r="C1621" s="1" t="s">
        <v>3840</v>
      </c>
      <c r="D1621" t="s">
        <v>4389</v>
      </c>
    </row>
    <row r="1622" spans="1:4" ht="15.75" x14ac:dyDescent="0.25">
      <c r="A1622" s="1" t="s">
        <v>749</v>
      </c>
      <c r="B1622" t="s">
        <v>5565</v>
      </c>
      <c r="C1622" s="1" t="s">
        <v>3841</v>
      </c>
      <c r="D1622" t="s">
        <v>4389</v>
      </c>
    </row>
    <row r="1623" spans="1:4" ht="15.75" x14ac:dyDescent="0.25">
      <c r="A1623" s="1" t="s">
        <v>748</v>
      </c>
      <c r="B1623" t="s">
        <v>4559</v>
      </c>
      <c r="C1623" s="1" t="s">
        <v>3842</v>
      </c>
      <c r="D1623" t="s">
        <v>4391</v>
      </c>
    </row>
    <row r="1624" spans="1:4" ht="15.75" x14ac:dyDescent="0.25">
      <c r="A1624" s="1" t="s">
        <v>747</v>
      </c>
      <c r="B1624" t="s">
        <v>4893</v>
      </c>
      <c r="C1624" s="1" t="s">
        <v>3843</v>
      </c>
      <c r="D1624" t="s">
        <v>4391</v>
      </c>
    </row>
    <row r="1625" spans="1:4" ht="15.75" x14ac:dyDescent="0.25">
      <c r="A1625" s="1" t="s">
        <v>746</v>
      </c>
      <c r="B1625" t="s">
        <v>4757</v>
      </c>
      <c r="C1625" s="1" t="s">
        <v>3844</v>
      </c>
      <c r="D1625" t="s">
        <v>4389</v>
      </c>
    </row>
    <row r="1626" spans="1:4" ht="15.75" x14ac:dyDescent="0.25">
      <c r="A1626" s="1" t="s">
        <v>745</v>
      </c>
      <c r="B1626" t="s">
        <v>4474</v>
      </c>
      <c r="C1626" s="1" t="s">
        <v>3845</v>
      </c>
      <c r="D1626" t="s">
        <v>4389</v>
      </c>
    </row>
    <row r="1627" spans="1:4" ht="15.75" x14ac:dyDescent="0.25">
      <c r="A1627" s="1" t="s">
        <v>744</v>
      </c>
      <c r="B1627" t="s">
        <v>5566</v>
      </c>
      <c r="C1627" s="1" t="s">
        <v>3339</v>
      </c>
      <c r="D1627" t="s">
        <v>4804</v>
      </c>
    </row>
    <row r="1628" spans="1:4" ht="15.75" x14ac:dyDescent="0.25">
      <c r="A1628" s="1" t="s">
        <v>743</v>
      </c>
      <c r="B1628" t="s">
        <v>5567</v>
      </c>
      <c r="C1628" s="1" t="s">
        <v>3846</v>
      </c>
      <c r="D1628" t="s">
        <v>4389</v>
      </c>
    </row>
    <row r="1629" spans="1:4" ht="15.75" x14ac:dyDescent="0.25">
      <c r="A1629" s="1" t="s">
        <v>742</v>
      </c>
      <c r="B1629" t="s">
        <v>4470</v>
      </c>
      <c r="C1629" s="1" t="s">
        <v>3847</v>
      </c>
      <c r="D1629" t="s">
        <v>4391</v>
      </c>
    </row>
    <row r="1630" spans="1:4" ht="15.75" x14ac:dyDescent="0.25">
      <c r="A1630" s="1" t="s">
        <v>741</v>
      </c>
      <c r="B1630" t="s">
        <v>5568</v>
      </c>
      <c r="C1630" s="1" t="s">
        <v>3848</v>
      </c>
      <c r="D1630" t="s">
        <v>4391</v>
      </c>
    </row>
    <row r="1631" spans="1:4" ht="15.75" x14ac:dyDescent="0.25">
      <c r="A1631" s="1" t="s">
        <v>740</v>
      </c>
      <c r="B1631" t="s">
        <v>5569</v>
      </c>
      <c r="C1631" s="1" t="s">
        <v>3849</v>
      </c>
      <c r="D1631" t="s">
        <v>4389</v>
      </c>
    </row>
    <row r="1632" spans="1:4" ht="15.75" x14ac:dyDescent="0.25">
      <c r="A1632" s="1" t="s">
        <v>739</v>
      </c>
      <c r="B1632" t="s">
        <v>4594</v>
      </c>
      <c r="C1632" s="1" t="s">
        <v>3334</v>
      </c>
      <c r="D1632" t="s">
        <v>4391</v>
      </c>
    </row>
    <row r="1633" spans="1:4" ht="15.75" x14ac:dyDescent="0.25">
      <c r="A1633" s="1" t="s">
        <v>738</v>
      </c>
      <c r="B1633" t="s">
        <v>5570</v>
      </c>
      <c r="C1633" s="1" t="s">
        <v>3771</v>
      </c>
      <c r="D1633" t="s">
        <v>4391</v>
      </c>
    </row>
    <row r="1634" spans="1:4" ht="15.75" x14ac:dyDescent="0.25">
      <c r="A1634" s="1" t="s">
        <v>737</v>
      </c>
      <c r="B1634" t="s">
        <v>5278</v>
      </c>
      <c r="C1634" s="1" t="s">
        <v>3850</v>
      </c>
      <c r="D1634" t="s">
        <v>4389</v>
      </c>
    </row>
    <row r="1635" spans="1:4" ht="15.75" x14ac:dyDescent="0.25">
      <c r="A1635" s="1" t="s">
        <v>736</v>
      </c>
      <c r="B1635" t="s">
        <v>5571</v>
      </c>
      <c r="C1635" s="1" t="s">
        <v>3851</v>
      </c>
      <c r="D1635" t="s">
        <v>4391</v>
      </c>
    </row>
    <row r="1636" spans="1:4" ht="15.75" x14ac:dyDescent="0.25">
      <c r="A1636" s="1" t="s">
        <v>735</v>
      </c>
      <c r="B1636" t="s">
        <v>5572</v>
      </c>
      <c r="C1636" s="1" t="s">
        <v>3852</v>
      </c>
      <c r="D1636" t="s">
        <v>4389</v>
      </c>
    </row>
    <row r="1637" spans="1:4" ht="15.75" x14ac:dyDescent="0.25">
      <c r="A1637" s="1" t="s">
        <v>734</v>
      </c>
      <c r="B1637" t="s">
        <v>4806</v>
      </c>
      <c r="C1637" s="1" t="s">
        <v>3853</v>
      </c>
      <c r="D1637" t="s">
        <v>4389</v>
      </c>
    </row>
    <row r="1638" spans="1:4" ht="15.75" x14ac:dyDescent="0.25">
      <c r="A1638" s="1" t="s">
        <v>733</v>
      </c>
      <c r="B1638" t="s">
        <v>5573</v>
      </c>
      <c r="C1638" s="1" t="s">
        <v>3854</v>
      </c>
      <c r="D1638" t="s">
        <v>4389</v>
      </c>
    </row>
    <row r="1639" spans="1:4" ht="15.75" x14ac:dyDescent="0.25">
      <c r="A1639" s="1" t="s">
        <v>732</v>
      </c>
      <c r="B1639" t="s">
        <v>5574</v>
      </c>
      <c r="C1639" s="1" t="s">
        <v>3613</v>
      </c>
      <c r="D1639" t="s">
        <v>4389</v>
      </c>
    </row>
    <row r="1640" spans="1:4" ht="15.75" x14ac:dyDescent="0.25">
      <c r="A1640" s="1" t="s">
        <v>731</v>
      </c>
      <c r="B1640" t="s">
        <v>5575</v>
      </c>
      <c r="C1640" s="1" t="s">
        <v>2622</v>
      </c>
      <c r="D1640" t="s">
        <v>4391</v>
      </c>
    </row>
    <row r="1641" spans="1:4" ht="15.75" x14ac:dyDescent="0.25">
      <c r="A1641" s="1" t="s">
        <v>730</v>
      </c>
      <c r="B1641" t="s">
        <v>5576</v>
      </c>
      <c r="C1641" s="1" t="s">
        <v>3855</v>
      </c>
      <c r="D1641" t="s">
        <v>4389</v>
      </c>
    </row>
    <row r="1642" spans="1:4" ht="15.75" x14ac:dyDescent="0.25">
      <c r="A1642" s="1" t="s">
        <v>729</v>
      </c>
      <c r="B1642" t="s">
        <v>5577</v>
      </c>
      <c r="C1642" s="1" t="s">
        <v>3856</v>
      </c>
      <c r="D1642" t="s">
        <v>4389</v>
      </c>
    </row>
    <row r="1643" spans="1:4" ht="15.75" x14ac:dyDescent="0.25">
      <c r="A1643" s="1" t="s">
        <v>728</v>
      </c>
      <c r="B1643" t="s">
        <v>4785</v>
      </c>
      <c r="C1643" s="1" t="s">
        <v>2823</v>
      </c>
      <c r="D1643" t="s">
        <v>4389</v>
      </c>
    </row>
    <row r="1644" spans="1:4" ht="15.75" x14ac:dyDescent="0.25">
      <c r="A1644" s="1" t="s">
        <v>727</v>
      </c>
      <c r="B1644" t="s">
        <v>4825</v>
      </c>
      <c r="C1644" s="1" t="s">
        <v>3857</v>
      </c>
      <c r="D1644" t="s">
        <v>4389</v>
      </c>
    </row>
    <row r="1645" spans="1:4" ht="15.75" x14ac:dyDescent="0.25">
      <c r="A1645" s="1" t="s">
        <v>726</v>
      </c>
      <c r="B1645" t="s">
        <v>4549</v>
      </c>
      <c r="C1645" s="1" t="s">
        <v>2909</v>
      </c>
      <c r="D1645" t="s">
        <v>4391</v>
      </c>
    </row>
    <row r="1646" spans="1:4" ht="15.75" x14ac:dyDescent="0.25">
      <c r="A1646" s="1" t="s">
        <v>725</v>
      </c>
      <c r="B1646" t="s">
        <v>5578</v>
      </c>
      <c r="C1646" s="1" t="s">
        <v>3124</v>
      </c>
      <c r="D1646" t="s">
        <v>4391</v>
      </c>
    </row>
    <row r="1647" spans="1:4" ht="15.75" x14ac:dyDescent="0.25">
      <c r="A1647" s="1" t="s">
        <v>724</v>
      </c>
      <c r="B1647" t="s">
        <v>5332</v>
      </c>
      <c r="C1647" s="1" t="s">
        <v>3858</v>
      </c>
      <c r="D1647" t="s">
        <v>4804</v>
      </c>
    </row>
    <row r="1648" spans="1:4" ht="15.75" x14ac:dyDescent="0.25">
      <c r="A1648" s="1" t="s">
        <v>723</v>
      </c>
      <c r="B1648" t="s">
        <v>4552</v>
      </c>
      <c r="C1648" s="1" t="s">
        <v>3859</v>
      </c>
      <c r="D1648" t="s">
        <v>4391</v>
      </c>
    </row>
    <row r="1649" spans="1:4" ht="15.75" x14ac:dyDescent="0.25">
      <c r="A1649" s="1" t="s">
        <v>722</v>
      </c>
      <c r="B1649" t="s">
        <v>4610</v>
      </c>
      <c r="C1649" s="1" t="s">
        <v>3860</v>
      </c>
      <c r="D1649" t="s">
        <v>4391</v>
      </c>
    </row>
    <row r="1650" spans="1:4" ht="15.75" x14ac:dyDescent="0.25">
      <c r="A1650" s="1" t="s">
        <v>721</v>
      </c>
      <c r="B1650" t="s">
        <v>4407</v>
      </c>
      <c r="C1650" s="1" t="s">
        <v>2622</v>
      </c>
      <c r="D1650" t="s">
        <v>4389</v>
      </c>
    </row>
    <row r="1651" spans="1:4" ht="15.75" x14ac:dyDescent="0.25">
      <c r="A1651" s="1" t="s">
        <v>720</v>
      </c>
      <c r="B1651" t="s">
        <v>4482</v>
      </c>
      <c r="C1651" s="1" t="s">
        <v>3861</v>
      </c>
      <c r="D1651" t="s">
        <v>4804</v>
      </c>
    </row>
    <row r="1652" spans="1:4" ht="15.75" x14ac:dyDescent="0.25">
      <c r="A1652" s="1" t="s">
        <v>719</v>
      </c>
      <c r="B1652" t="s">
        <v>5579</v>
      </c>
      <c r="C1652" s="1" t="s">
        <v>3862</v>
      </c>
      <c r="D1652" t="s">
        <v>4391</v>
      </c>
    </row>
    <row r="1653" spans="1:4" ht="15.75" x14ac:dyDescent="0.25">
      <c r="A1653" s="1" t="s">
        <v>718</v>
      </c>
      <c r="B1653" t="s">
        <v>5580</v>
      </c>
      <c r="C1653" s="1" t="s">
        <v>3863</v>
      </c>
      <c r="D1653" t="s">
        <v>4389</v>
      </c>
    </row>
    <row r="1654" spans="1:4" ht="15.75" x14ac:dyDescent="0.25">
      <c r="A1654" s="1" t="s">
        <v>717</v>
      </c>
      <c r="B1654" t="s">
        <v>4808</v>
      </c>
      <c r="C1654" s="1" t="s">
        <v>3864</v>
      </c>
      <c r="D1654" t="s">
        <v>4389</v>
      </c>
    </row>
    <row r="1655" spans="1:4" ht="15.75" x14ac:dyDescent="0.25">
      <c r="A1655" s="1" t="s">
        <v>716</v>
      </c>
      <c r="B1655" t="s">
        <v>5581</v>
      </c>
      <c r="C1655" s="1" t="s">
        <v>3865</v>
      </c>
      <c r="D1655" t="s">
        <v>4391</v>
      </c>
    </row>
    <row r="1656" spans="1:4" ht="15.75" x14ac:dyDescent="0.25">
      <c r="A1656" s="1" t="s">
        <v>715</v>
      </c>
      <c r="B1656" t="s">
        <v>5582</v>
      </c>
      <c r="C1656" s="1" t="s">
        <v>3866</v>
      </c>
      <c r="D1656" t="s">
        <v>4391</v>
      </c>
    </row>
    <row r="1657" spans="1:4" ht="15.75" x14ac:dyDescent="0.25">
      <c r="A1657" s="1" t="s">
        <v>714</v>
      </c>
      <c r="B1657" t="s">
        <v>4528</v>
      </c>
      <c r="C1657" s="1" t="s">
        <v>3867</v>
      </c>
      <c r="D1657" t="s">
        <v>4391</v>
      </c>
    </row>
    <row r="1658" spans="1:4" ht="15.75" x14ac:dyDescent="0.25">
      <c r="A1658" s="1" t="s">
        <v>713</v>
      </c>
      <c r="B1658" t="s">
        <v>5583</v>
      </c>
      <c r="C1658" s="1" t="s">
        <v>3055</v>
      </c>
      <c r="D1658" t="s">
        <v>4389</v>
      </c>
    </row>
    <row r="1659" spans="1:4" ht="15.75" x14ac:dyDescent="0.25">
      <c r="A1659" s="1" t="s">
        <v>712</v>
      </c>
      <c r="B1659" t="s">
        <v>5584</v>
      </c>
      <c r="C1659" s="1" t="s">
        <v>3868</v>
      </c>
      <c r="D1659" t="s">
        <v>4804</v>
      </c>
    </row>
    <row r="1660" spans="1:4" ht="15.75" x14ac:dyDescent="0.25">
      <c r="A1660" s="1" t="s">
        <v>711</v>
      </c>
      <c r="B1660" t="s">
        <v>4390</v>
      </c>
      <c r="C1660" s="1" t="s">
        <v>3239</v>
      </c>
      <c r="D1660" t="s">
        <v>4389</v>
      </c>
    </row>
    <row r="1661" spans="1:4" ht="15.75" x14ac:dyDescent="0.25">
      <c r="A1661" s="1" t="s">
        <v>710</v>
      </c>
      <c r="B1661" t="s">
        <v>5585</v>
      </c>
      <c r="C1661" s="1" t="s">
        <v>3869</v>
      </c>
      <c r="D1661" t="s">
        <v>4391</v>
      </c>
    </row>
    <row r="1662" spans="1:4" ht="15.75" x14ac:dyDescent="0.25">
      <c r="A1662" s="1" t="s">
        <v>709</v>
      </c>
      <c r="B1662" t="s">
        <v>5586</v>
      </c>
      <c r="C1662" s="1" t="s">
        <v>3870</v>
      </c>
      <c r="D1662" t="s">
        <v>4804</v>
      </c>
    </row>
    <row r="1663" spans="1:4" ht="15.75" x14ac:dyDescent="0.25">
      <c r="A1663" s="1" t="s">
        <v>708</v>
      </c>
      <c r="B1663" t="s">
        <v>4599</v>
      </c>
      <c r="C1663" s="1" t="s">
        <v>3871</v>
      </c>
      <c r="D1663" t="s">
        <v>4391</v>
      </c>
    </row>
    <row r="1664" spans="1:4" ht="15.75" x14ac:dyDescent="0.25">
      <c r="A1664" s="1" t="s">
        <v>707</v>
      </c>
      <c r="B1664" t="s">
        <v>5587</v>
      </c>
      <c r="C1664" s="1" t="s">
        <v>3872</v>
      </c>
      <c r="D1664" t="s">
        <v>4389</v>
      </c>
    </row>
    <row r="1665" spans="1:4" ht="15.75" x14ac:dyDescent="0.25">
      <c r="A1665" s="1" t="s">
        <v>706</v>
      </c>
      <c r="B1665" t="s">
        <v>5588</v>
      </c>
      <c r="C1665" s="1" t="s">
        <v>3873</v>
      </c>
      <c r="D1665" t="s">
        <v>4391</v>
      </c>
    </row>
    <row r="1666" spans="1:4" ht="15.75" x14ac:dyDescent="0.25">
      <c r="A1666" s="1" t="s">
        <v>705</v>
      </c>
      <c r="B1666" t="s">
        <v>5589</v>
      </c>
      <c r="C1666" s="1" t="s">
        <v>3874</v>
      </c>
      <c r="D1666" t="s">
        <v>4391</v>
      </c>
    </row>
    <row r="1667" spans="1:4" ht="15.75" x14ac:dyDescent="0.25">
      <c r="A1667" s="1" t="s">
        <v>704</v>
      </c>
      <c r="B1667" t="s">
        <v>5590</v>
      </c>
      <c r="C1667" s="1" t="s">
        <v>2451</v>
      </c>
      <c r="D1667" t="s">
        <v>4391</v>
      </c>
    </row>
    <row r="1668" spans="1:4" ht="15.75" x14ac:dyDescent="0.25">
      <c r="A1668" s="1" t="s">
        <v>703</v>
      </c>
      <c r="B1668" t="s">
        <v>4429</v>
      </c>
      <c r="C1668" s="1" t="s">
        <v>3875</v>
      </c>
      <c r="D1668" t="s">
        <v>4391</v>
      </c>
    </row>
    <row r="1669" spans="1:4" ht="15.75" x14ac:dyDescent="0.25">
      <c r="A1669" s="1" t="s">
        <v>702</v>
      </c>
      <c r="B1669" t="s">
        <v>5591</v>
      </c>
      <c r="C1669" s="1" t="s">
        <v>3876</v>
      </c>
      <c r="D1669" t="s">
        <v>4391</v>
      </c>
    </row>
    <row r="1670" spans="1:4" ht="15.75" x14ac:dyDescent="0.25">
      <c r="A1670" s="1" t="s">
        <v>701</v>
      </c>
      <c r="B1670" t="s">
        <v>4536</v>
      </c>
      <c r="C1670" s="1" t="s">
        <v>2785</v>
      </c>
      <c r="D1670" t="s">
        <v>4391</v>
      </c>
    </row>
    <row r="1671" spans="1:4" ht="15.75" x14ac:dyDescent="0.25">
      <c r="A1671" s="1" t="s">
        <v>700</v>
      </c>
      <c r="B1671" t="s">
        <v>5592</v>
      </c>
      <c r="C1671" s="1" t="s">
        <v>3877</v>
      </c>
      <c r="D1671" t="s">
        <v>4391</v>
      </c>
    </row>
    <row r="1672" spans="1:4" ht="15.75" x14ac:dyDescent="0.25">
      <c r="A1672" s="1" t="s">
        <v>699</v>
      </c>
      <c r="B1672" t="s">
        <v>5593</v>
      </c>
      <c r="C1672" s="1" t="s">
        <v>3484</v>
      </c>
      <c r="D1672" t="s">
        <v>4389</v>
      </c>
    </row>
    <row r="1673" spans="1:4" ht="15.75" x14ac:dyDescent="0.25">
      <c r="A1673" s="1" t="s">
        <v>698</v>
      </c>
      <c r="B1673" t="s">
        <v>5519</v>
      </c>
      <c r="C1673" s="1" t="s">
        <v>3878</v>
      </c>
      <c r="D1673" t="s">
        <v>4391</v>
      </c>
    </row>
    <row r="1674" spans="1:4" ht="15.75" x14ac:dyDescent="0.25">
      <c r="A1674" s="1" t="s">
        <v>697</v>
      </c>
      <c r="B1674" t="s">
        <v>5520</v>
      </c>
      <c r="C1674" s="1" t="s">
        <v>3879</v>
      </c>
      <c r="D1674" t="s">
        <v>4389</v>
      </c>
    </row>
    <row r="1675" spans="1:4" ht="15.75" x14ac:dyDescent="0.25">
      <c r="A1675" s="1" t="s">
        <v>696</v>
      </c>
      <c r="B1675" t="s">
        <v>5436</v>
      </c>
      <c r="C1675" s="1" t="s">
        <v>3880</v>
      </c>
      <c r="D1675" t="s">
        <v>4389</v>
      </c>
    </row>
    <row r="1676" spans="1:4" ht="15.75" x14ac:dyDescent="0.25">
      <c r="A1676" s="1" t="s">
        <v>695</v>
      </c>
      <c r="B1676" t="s">
        <v>5594</v>
      </c>
      <c r="C1676" s="1" t="s">
        <v>3881</v>
      </c>
      <c r="D1676" t="s">
        <v>4391</v>
      </c>
    </row>
    <row r="1677" spans="1:4" ht="15.75" x14ac:dyDescent="0.25">
      <c r="A1677" s="1" t="s">
        <v>694</v>
      </c>
      <c r="B1677" t="s">
        <v>5595</v>
      </c>
      <c r="C1677" s="1" t="s">
        <v>3882</v>
      </c>
      <c r="D1677" t="s">
        <v>4389</v>
      </c>
    </row>
    <row r="1678" spans="1:4" ht="15.75" x14ac:dyDescent="0.25">
      <c r="A1678" s="1" t="s">
        <v>693</v>
      </c>
      <c r="B1678" t="s">
        <v>5596</v>
      </c>
      <c r="C1678" s="1" t="s">
        <v>3883</v>
      </c>
      <c r="D1678" t="s">
        <v>4389</v>
      </c>
    </row>
    <row r="1679" spans="1:4" ht="15.75" x14ac:dyDescent="0.25">
      <c r="A1679" s="1" t="s">
        <v>692</v>
      </c>
      <c r="B1679" t="s">
        <v>5597</v>
      </c>
      <c r="C1679" s="1" t="s">
        <v>3884</v>
      </c>
      <c r="D1679" t="s">
        <v>4391</v>
      </c>
    </row>
    <row r="1680" spans="1:4" ht="15.75" x14ac:dyDescent="0.25">
      <c r="A1680" s="1" t="s">
        <v>691</v>
      </c>
      <c r="B1680" t="s">
        <v>5598</v>
      </c>
      <c r="C1680" s="1" t="s">
        <v>3457</v>
      </c>
      <c r="D1680" t="s">
        <v>4389</v>
      </c>
    </row>
    <row r="1681" spans="1:4" ht="15.75" x14ac:dyDescent="0.25">
      <c r="A1681" s="1" t="s">
        <v>690</v>
      </c>
      <c r="B1681" t="s">
        <v>5599</v>
      </c>
      <c r="C1681" s="1" t="s">
        <v>3885</v>
      </c>
      <c r="D1681" t="s">
        <v>4389</v>
      </c>
    </row>
    <row r="1682" spans="1:4" ht="15.75" x14ac:dyDescent="0.25">
      <c r="A1682" s="1" t="s">
        <v>689</v>
      </c>
      <c r="B1682" t="s">
        <v>5600</v>
      </c>
      <c r="C1682" s="1" t="s">
        <v>2923</v>
      </c>
      <c r="D1682" t="s">
        <v>4391</v>
      </c>
    </row>
    <row r="1683" spans="1:4" ht="15.75" x14ac:dyDescent="0.25">
      <c r="A1683" s="1" t="s">
        <v>688</v>
      </c>
      <c r="B1683" t="s">
        <v>5290</v>
      </c>
      <c r="C1683" s="1" t="s">
        <v>3886</v>
      </c>
      <c r="D1683" t="s">
        <v>4391</v>
      </c>
    </row>
    <row r="1684" spans="1:4" ht="15.75" x14ac:dyDescent="0.25">
      <c r="A1684" s="1" t="s">
        <v>687</v>
      </c>
      <c r="B1684" t="s">
        <v>5601</v>
      </c>
      <c r="C1684" s="1" t="s">
        <v>2722</v>
      </c>
      <c r="D1684" t="s">
        <v>4389</v>
      </c>
    </row>
    <row r="1685" spans="1:4" ht="15.75" x14ac:dyDescent="0.25">
      <c r="A1685" s="1" t="s">
        <v>686</v>
      </c>
      <c r="B1685" t="s">
        <v>5602</v>
      </c>
      <c r="C1685" s="1" t="s">
        <v>3611</v>
      </c>
      <c r="D1685" t="s">
        <v>4391</v>
      </c>
    </row>
    <row r="1686" spans="1:4" ht="15.75" x14ac:dyDescent="0.25">
      <c r="A1686" s="1" t="s">
        <v>685</v>
      </c>
      <c r="B1686" t="s">
        <v>4435</v>
      </c>
      <c r="C1686" s="1" t="s">
        <v>3887</v>
      </c>
      <c r="D1686" t="s">
        <v>4391</v>
      </c>
    </row>
    <row r="1687" spans="1:4" ht="15.75" x14ac:dyDescent="0.25">
      <c r="A1687" s="1" t="s">
        <v>684</v>
      </c>
      <c r="B1687" t="s">
        <v>5603</v>
      </c>
      <c r="C1687" s="1" t="s">
        <v>2838</v>
      </c>
      <c r="D1687" t="s">
        <v>4391</v>
      </c>
    </row>
    <row r="1688" spans="1:4" ht="15.75" x14ac:dyDescent="0.25">
      <c r="A1688" s="1" t="s">
        <v>683</v>
      </c>
      <c r="B1688" t="s">
        <v>5604</v>
      </c>
      <c r="C1688" s="1" t="s">
        <v>3888</v>
      </c>
      <c r="D1688" t="s">
        <v>4389</v>
      </c>
    </row>
    <row r="1689" spans="1:4" ht="15.75" x14ac:dyDescent="0.25">
      <c r="A1689" s="1" t="s">
        <v>682</v>
      </c>
      <c r="B1689" t="s">
        <v>5605</v>
      </c>
      <c r="C1689" s="1" t="s">
        <v>3889</v>
      </c>
      <c r="D1689" t="s">
        <v>4804</v>
      </c>
    </row>
    <row r="1690" spans="1:4" ht="15.75" x14ac:dyDescent="0.25">
      <c r="A1690" s="1" t="s">
        <v>681</v>
      </c>
      <c r="B1690" t="s">
        <v>5293</v>
      </c>
      <c r="C1690" s="1" t="s">
        <v>3890</v>
      </c>
      <c r="D1690" t="s">
        <v>4391</v>
      </c>
    </row>
    <row r="1691" spans="1:4" ht="15.75" x14ac:dyDescent="0.25">
      <c r="A1691" s="1" t="s">
        <v>680</v>
      </c>
      <c r="B1691" t="s">
        <v>5606</v>
      </c>
      <c r="C1691" s="1" t="s">
        <v>3891</v>
      </c>
      <c r="D1691" t="s">
        <v>4389</v>
      </c>
    </row>
    <row r="1692" spans="1:4" ht="15.75" x14ac:dyDescent="0.25">
      <c r="A1692" s="1" t="s">
        <v>679</v>
      </c>
      <c r="B1692" t="s">
        <v>5607</v>
      </c>
      <c r="C1692" s="1" t="s">
        <v>3892</v>
      </c>
      <c r="D1692" t="s">
        <v>4389</v>
      </c>
    </row>
    <row r="1693" spans="1:4" ht="15.75" x14ac:dyDescent="0.25">
      <c r="A1693" s="1" t="s">
        <v>678</v>
      </c>
      <c r="B1693" t="s">
        <v>5282</v>
      </c>
      <c r="C1693" s="1" t="s">
        <v>3893</v>
      </c>
      <c r="D1693" t="s">
        <v>4391</v>
      </c>
    </row>
    <row r="1694" spans="1:4" ht="15.75" x14ac:dyDescent="0.25">
      <c r="A1694" s="1" t="s">
        <v>677</v>
      </c>
      <c r="B1694" t="s">
        <v>5608</v>
      </c>
      <c r="C1694" s="1" t="s">
        <v>2848</v>
      </c>
      <c r="D1694" t="s">
        <v>4391</v>
      </c>
    </row>
    <row r="1695" spans="1:4" ht="15.75" x14ac:dyDescent="0.25">
      <c r="A1695" s="1" t="s">
        <v>676</v>
      </c>
      <c r="B1695" t="s">
        <v>4885</v>
      </c>
      <c r="C1695" s="1" t="s">
        <v>3894</v>
      </c>
      <c r="D1695" t="s">
        <v>4389</v>
      </c>
    </row>
    <row r="1696" spans="1:4" ht="15.75" x14ac:dyDescent="0.25">
      <c r="A1696" s="1" t="s">
        <v>675</v>
      </c>
      <c r="B1696" t="s">
        <v>5609</v>
      </c>
      <c r="C1696" s="1" t="s">
        <v>3895</v>
      </c>
      <c r="D1696" t="s">
        <v>4389</v>
      </c>
    </row>
    <row r="1697" spans="1:5" ht="15.75" x14ac:dyDescent="0.25">
      <c r="A1697" s="1" t="s">
        <v>674</v>
      </c>
      <c r="B1697" t="s">
        <v>5610</v>
      </c>
      <c r="C1697" s="1" t="s">
        <v>3896</v>
      </c>
      <c r="D1697" t="s">
        <v>4389</v>
      </c>
    </row>
    <row r="1698" spans="1:5" ht="15.75" x14ac:dyDescent="0.25">
      <c r="A1698" s="1" t="s">
        <v>673</v>
      </c>
      <c r="B1698" t="s">
        <v>5611</v>
      </c>
      <c r="C1698" s="1" t="s">
        <v>3639</v>
      </c>
      <c r="D1698" t="s">
        <v>4389</v>
      </c>
    </row>
    <row r="1699" spans="1:5" ht="15.75" x14ac:dyDescent="0.25">
      <c r="A1699" s="1" t="s">
        <v>672</v>
      </c>
      <c r="B1699" t="s">
        <v>5196</v>
      </c>
      <c r="C1699" s="1" t="s">
        <v>3897</v>
      </c>
      <c r="D1699" t="s">
        <v>4389</v>
      </c>
    </row>
    <row r="1700" spans="1:5" ht="15.75" x14ac:dyDescent="0.25">
      <c r="A1700" s="1" t="s">
        <v>671</v>
      </c>
      <c r="B1700" t="s">
        <v>4484</v>
      </c>
      <c r="C1700" s="1" t="s">
        <v>3898</v>
      </c>
      <c r="D1700" t="s">
        <v>4391</v>
      </c>
    </row>
    <row r="1701" spans="1:5" ht="15.75" x14ac:dyDescent="0.25">
      <c r="A1701" s="1" t="s">
        <v>670</v>
      </c>
      <c r="B1701" t="s">
        <v>5612</v>
      </c>
      <c r="C1701" s="1" t="s">
        <v>3899</v>
      </c>
      <c r="D1701" t="s">
        <v>4389</v>
      </c>
    </row>
    <row r="1702" spans="1:5" ht="15.75" x14ac:dyDescent="0.25">
      <c r="A1702" s="1" t="s">
        <v>669</v>
      </c>
      <c r="B1702" t="s">
        <v>4398</v>
      </c>
      <c r="C1702" s="1" t="s">
        <v>3900</v>
      </c>
      <c r="D1702" t="s">
        <v>4391</v>
      </c>
    </row>
    <row r="1703" spans="1:5" ht="15.75" x14ac:dyDescent="0.25">
      <c r="A1703" s="1" t="s">
        <v>668</v>
      </c>
      <c r="B1703" t="s">
        <v>4465</v>
      </c>
      <c r="C1703" s="1" t="s">
        <v>3901</v>
      </c>
      <c r="D1703" t="s">
        <v>4391</v>
      </c>
    </row>
    <row r="1704" spans="1:5" ht="15.75" x14ac:dyDescent="0.25">
      <c r="A1704" s="1" t="s">
        <v>667</v>
      </c>
      <c r="B1704" t="s">
        <v>4978</v>
      </c>
      <c r="C1704" s="1" t="s">
        <v>3902</v>
      </c>
      <c r="D1704" t="s">
        <v>4391</v>
      </c>
    </row>
    <row r="1705" spans="1:5" ht="15.75" x14ac:dyDescent="0.25">
      <c r="A1705" s="1" t="s">
        <v>666</v>
      </c>
      <c r="B1705" t="s">
        <v>4569</v>
      </c>
      <c r="C1705" s="1" t="s">
        <v>3903</v>
      </c>
      <c r="D1705" t="s">
        <v>4389</v>
      </c>
    </row>
    <row r="1706" spans="1:5" ht="15.75" x14ac:dyDescent="0.25">
      <c r="A1706" s="1" t="s">
        <v>665</v>
      </c>
      <c r="B1706" t="s">
        <v>5613</v>
      </c>
      <c r="C1706" s="1" t="s">
        <v>3107</v>
      </c>
      <c r="D1706" t="s">
        <v>4391</v>
      </c>
    </row>
    <row r="1707" spans="1:5" ht="15.75" x14ac:dyDescent="0.25">
      <c r="A1707" s="1" t="s">
        <v>664</v>
      </c>
      <c r="B1707" t="s">
        <v>5614</v>
      </c>
      <c r="C1707" s="1" t="s">
        <v>3904</v>
      </c>
      <c r="D1707" t="s">
        <v>4389</v>
      </c>
    </row>
    <row r="1708" spans="1:5" ht="15.75" x14ac:dyDescent="0.25">
      <c r="A1708" s="1" t="s">
        <v>663</v>
      </c>
      <c r="B1708" t="s">
        <v>4855</v>
      </c>
      <c r="C1708" s="1" t="s">
        <v>3432</v>
      </c>
      <c r="D1708" t="s">
        <v>4389</v>
      </c>
    </row>
    <row r="1709" spans="1:5" ht="15.75" x14ac:dyDescent="0.25">
      <c r="A1709" s="1" t="s">
        <v>662</v>
      </c>
      <c r="B1709" t="s">
        <v>5615</v>
      </c>
      <c r="C1709" s="1" t="s">
        <v>3905</v>
      </c>
      <c r="D1709" t="s">
        <v>4391</v>
      </c>
    </row>
    <row r="1710" spans="1:5" ht="15.75" x14ac:dyDescent="0.25">
      <c r="A1710" s="1" t="s">
        <v>661</v>
      </c>
      <c r="B1710" t="s">
        <v>5102</v>
      </c>
      <c r="C1710" s="1" t="s">
        <v>3639</v>
      </c>
      <c r="D1710" t="s">
        <v>4389</v>
      </c>
    </row>
    <row r="1711" spans="1:5" ht="15.75" x14ac:dyDescent="0.25">
      <c r="A1711" s="1" t="s">
        <v>660</v>
      </c>
      <c r="B1711" t="s">
        <v>5616</v>
      </c>
      <c r="C1711" s="1" t="s">
        <v>3906</v>
      </c>
      <c r="D1711" t="s">
        <v>4389</v>
      </c>
    </row>
    <row r="1712" spans="1:5" ht="15.75" x14ac:dyDescent="0.25">
      <c r="A1712" s="1" t="s">
        <v>659</v>
      </c>
      <c r="B1712" t="s">
        <v>5617</v>
      </c>
      <c r="C1712" s="1" t="s">
        <v>3907</v>
      </c>
      <c r="D1712" t="s">
        <v>4391</v>
      </c>
      <c r="E1712" t="s">
        <v>6034</v>
      </c>
    </row>
    <row r="1713" spans="1:4" ht="15.75" x14ac:dyDescent="0.25">
      <c r="A1713" s="1" t="s">
        <v>658</v>
      </c>
      <c r="B1713" t="s">
        <v>4690</v>
      </c>
      <c r="C1713" s="1" t="s">
        <v>3908</v>
      </c>
      <c r="D1713" t="s">
        <v>4389</v>
      </c>
    </row>
    <row r="1714" spans="1:4" ht="15.75" x14ac:dyDescent="0.25">
      <c r="A1714" s="1" t="s">
        <v>657</v>
      </c>
      <c r="B1714" t="s">
        <v>4558</v>
      </c>
      <c r="C1714" s="1" t="s">
        <v>3909</v>
      </c>
      <c r="D1714" t="s">
        <v>4391</v>
      </c>
    </row>
    <row r="1715" spans="1:4" ht="15.75" x14ac:dyDescent="0.25">
      <c r="A1715" s="1" t="s">
        <v>656</v>
      </c>
      <c r="B1715" t="s">
        <v>5618</v>
      </c>
      <c r="C1715" s="1" t="s">
        <v>3910</v>
      </c>
      <c r="D1715" t="s">
        <v>4389</v>
      </c>
    </row>
    <row r="1716" spans="1:4" ht="15.75" x14ac:dyDescent="0.25">
      <c r="A1716" s="1" t="s">
        <v>655</v>
      </c>
      <c r="B1716" t="s">
        <v>5616</v>
      </c>
      <c r="C1716" s="1" t="s">
        <v>3911</v>
      </c>
      <c r="D1716" t="s">
        <v>4389</v>
      </c>
    </row>
    <row r="1717" spans="1:4" ht="15.75" x14ac:dyDescent="0.25">
      <c r="A1717" s="1" t="s">
        <v>654</v>
      </c>
      <c r="B1717" t="s">
        <v>4480</v>
      </c>
      <c r="C1717" s="1" t="s">
        <v>3912</v>
      </c>
      <c r="D1717" t="s">
        <v>4391</v>
      </c>
    </row>
    <row r="1718" spans="1:4" ht="15.75" x14ac:dyDescent="0.25">
      <c r="A1718" s="1" t="s">
        <v>653</v>
      </c>
      <c r="B1718" t="s">
        <v>5619</v>
      </c>
      <c r="C1718" s="1" t="s">
        <v>3913</v>
      </c>
      <c r="D1718" t="s">
        <v>4389</v>
      </c>
    </row>
    <row r="1719" spans="1:4" ht="15.75" x14ac:dyDescent="0.25">
      <c r="A1719" s="1" t="s">
        <v>652</v>
      </c>
      <c r="B1719" t="s">
        <v>5620</v>
      </c>
      <c r="C1719" s="1" t="s">
        <v>3914</v>
      </c>
      <c r="D1719" t="s">
        <v>4389</v>
      </c>
    </row>
    <row r="1720" spans="1:4" ht="15.75" x14ac:dyDescent="0.25">
      <c r="A1720" s="1" t="s">
        <v>651</v>
      </c>
      <c r="B1720" t="s">
        <v>5122</v>
      </c>
      <c r="C1720" s="1" t="s">
        <v>3915</v>
      </c>
      <c r="D1720" t="s">
        <v>4389</v>
      </c>
    </row>
    <row r="1721" spans="1:4" ht="15.75" x14ac:dyDescent="0.25">
      <c r="A1721" s="1" t="s">
        <v>650</v>
      </c>
      <c r="B1721" t="s">
        <v>5621</v>
      </c>
      <c r="C1721" s="1" t="s">
        <v>2588</v>
      </c>
      <c r="D1721" t="s">
        <v>4389</v>
      </c>
    </row>
    <row r="1722" spans="1:4" ht="15.75" x14ac:dyDescent="0.25">
      <c r="A1722" s="1" t="s">
        <v>649</v>
      </c>
      <c r="B1722" t="s">
        <v>4468</v>
      </c>
      <c r="C1722" s="1" t="s">
        <v>3916</v>
      </c>
      <c r="D1722" t="s">
        <v>4391</v>
      </c>
    </row>
    <row r="1723" spans="1:4" ht="15.75" x14ac:dyDescent="0.25">
      <c r="A1723" s="1" t="s">
        <v>648</v>
      </c>
      <c r="B1723" t="s">
        <v>5622</v>
      </c>
      <c r="C1723" s="1" t="s">
        <v>3917</v>
      </c>
      <c r="D1723" t="s">
        <v>4391</v>
      </c>
    </row>
    <row r="1724" spans="1:4" ht="15.75" x14ac:dyDescent="0.25">
      <c r="A1724" s="1" t="s">
        <v>647</v>
      </c>
      <c r="B1724" t="s">
        <v>5623</v>
      </c>
      <c r="C1724" s="1" t="s">
        <v>3918</v>
      </c>
      <c r="D1724" t="s">
        <v>4389</v>
      </c>
    </row>
    <row r="1725" spans="1:4" ht="15.75" x14ac:dyDescent="0.25">
      <c r="A1725" s="1" t="s">
        <v>646</v>
      </c>
      <c r="B1725" t="s">
        <v>5624</v>
      </c>
      <c r="C1725" s="1" t="s">
        <v>3919</v>
      </c>
      <c r="D1725" t="s">
        <v>4391</v>
      </c>
    </row>
    <row r="1726" spans="1:4" ht="15.75" x14ac:dyDescent="0.25">
      <c r="A1726" s="1" t="s">
        <v>645</v>
      </c>
      <c r="B1726" t="s">
        <v>5625</v>
      </c>
      <c r="C1726" s="1" t="s">
        <v>3696</v>
      </c>
      <c r="D1726" t="s">
        <v>4389</v>
      </c>
    </row>
    <row r="1727" spans="1:4" ht="15.75" x14ac:dyDescent="0.25">
      <c r="A1727" s="1" t="s">
        <v>644</v>
      </c>
      <c r="B1727" t="s">
        <v>5626</v>
      </c>
      <c r="C1727" s="1" t="s">
        <v>3920</v>
      </c>
      <c r="D1727" t="s">
        <v>4389</v>
      </c>
    </row>
    <row r="1728" spans="1:4" ht="15.75" x14ac:dyDescent="0.25">
      <c r="A1728" s="1" t="s">
        <v>643</v>
      </c>
      <c r="B1728" t="s">
        <v>5436</v>
      </c>
      <c r="C1728" s="1" t="s">
        <v>3921</v>
      </c>
      <c r="D1728" t="s">
        <v>4389</v>
      </c>
    </row>
    <row r="1729" spans="1:4" ht="15.75" x14ac:dyDescent="0.25">
      <c r="A1729" s="1" t="s">
        <v>642</v>
      </c>
      <c r="B1729" t="s">
        <v>5627</v>
      </c>
      <c r="C1729" s="1" t="s">
        <v>3014</v>
      </c>
      <c r="D1729" t="s">
        <v>4391</v>
      </c>
    </row>
    <row r="1730" spans="1:4" ht="15.75" x14ac:dyDescent="0.25">
      <c r="A1730" s="1" t="s">
        <v>641</v>
      </c>
      <c r="B1730" t="s">
        <v>5628</v>
      </c>
      <c r="C1730" s="1" t="s">
        <v>3922</v>
      </c>
      <c r="D1730" t="s">
        <v>4391</v>
      </c>
    </row>
    <row r="1731" spans="1:4" ht="15.75" x14ac:dyDescent="0.25">
      <c r="A1731" s="1" t="s">
        <v>640</v>
      </c>
      <c r="B1731" t="s">
        <v>5629</v>
      </c>
      <c r="C1731" s="1" t="s">
        <v>3819</v>
      </c>
      <c r="D1731" t="s">
        <v>4391</v>
      </c>
    </row>
    <row r="1732" spans="1:4" ht="15.75" x14ac:dyDescent="0.25">
      <c r="A1732" s="1" t="s">
        <v>639</v>
      </c>
      <c r="B1732" t="s">
        <v>5630</v>
      </c>
      <c r="C1732" s="1" t="s">
        <v>2944</v>
      </c>
      <c r="D1732" t="s">
        <v>4389</v>
      </c>
    </row>
    <row r="1733" spans="1:4" ht="15.75" x14ac:dyDescent="0.25">
      <c r="A1733" s="1" t="s">
        <v>638</v>
      </c>
      <c r="B1733" t="s">
        <v>4469</v>
      </c>
      <c r="C1733" s="1" t="s">
        <v>3923</v>
      </c>
      <c r="D1733" t="s">
        <v>4389</v>
      </c>
    </row>
    <row r="1734" spans="1:4" ht="15.75" x14ac:dyDescent="0.25">
      <c r="A1734" s="1" t="s">
        <v>637</v>
      </c>
      <c r="B1734" t="s">
        <v>5631</v>
      </c>
      <c r="C1734" s="1" t="s">
        <v>3924</v>
      </c>
      <c r="D1734" t="s">
        <v>4389</v>
      </c>
    </row>
    <row r="1735" spans="1:4" ht="15.75" x14ac:dyDescent="0.25">
      <c r="A1735" s="1" t="s">
        <v>636</v>
      </c>
      <c r="B1735" t="s">
        <v>5632</v>
      </c>
      <c r="C1735" s="1" t="s">
        <v>3925</v>
      </c>
      <c r="D1735" t="s">
        <v>4389</v>
      </c>
    </row>
    <row r="1736" spans="1:4" ht="15.75" x14ac:dyDescent="0.25">
      <c r="A1736" s="1" t="s">
        <v>635</v>
      </c>
      <c r="B1736" t="s">
        <v>5633</v>
      </c>
      <c r="C1736" s="1" t="s">
        <v>3926</v>
      </c>
      <c r="D1736" t="s">
        <v>4804</v>
      </c>
    </row>
    <row r="1737" spans="1:4" ht="15.75" x14ac:dyDescent="0.25">
      <c r="A1737" s="1" t="s">
        <v>634</v>
      </c>
      <c r="B1737" t="s">
        <v>5634</v>
      </c>
      <c r="C1737" s="1" t="s">
        <v>3927</v>
      </c>
      <c r="D1737" t="s">
        <v>4389</v>
      </c>
    </row>
    <row r="1738" spans="1:4" ht="15.75" x14ac:dyDescent="0.25">
      <c r="A1738" s="1" t="s">
        <v>633</v>
      </c>
      <c r="B1738" t="s">
        <v>5635</v>
      </c>
      <c r="C1738" s="1" t="s">
        <v>3225</v>
      </c>
      <c r="D1738" t="s">
        <v>4391</v>
      </c>
    </row>
    <row r="1739" spans="1:4" ht="15.75" x14ac:dyDescent="0.25">
      <c r="A1739" s="1" t="s">
        <v>632</v>
      </c>
      <c r="B1739" t="s">
        <v>4440</v>
      </c>
      <c r="C1739" s="1" t="s">
        <v>3928</v>
      </c>
      <c r="D1739" t="s">
        <v>4391</v>
      </c>
    </row>
    <row r="1740" spans="1:4" ht="15.75" x14ac:dyDescent="0.25">
      <c r="A1740" s="1" t="s">
        <v>630</v>
      </c>
      <c r="B1740" t="s">
        <v>5636</v>
      </c>
      <c r="C1740" s="1" t="s">
        <v>3929</v>
      </c>
      <c r="D1740" t="s">
        <v>4391</v>
      </c>
    </row>
    <row r="1741" spans="1:4" ht="15.75" x14ac:dyDescent="0.25">
      <c r="A1741" s="1" t="s">
        <v>629</v>
      </c>
      <c r="B1741" t="s">
        <v>5637</v>
      </c>
      <c r="C1741" s="1" t="s">
        <v>3930</v>
      </c>
      <c r="D1741" t="s">
        <v>4389</v>
      </c>
    </row>
    <row r="1742" spans="1:4" ht="15.75" x14ac:dyDescent="0.25">
      <c r="A1742" s="1" t="s">
        <v>628</v>
      </c>
      <c r="B1742" t="s">
        <v>5638</v>
      </c>
      <c r="C1742" s="1" t="s">
        <v>3931</v>
      </c>
      <c r="D1742" t="s">
        <v>4389</v>
      </c>
    </row>
    <row r="1743" spans="1:4" ht="15.75" x14ac:dyDescent="0.25">
      <c r="A1743" s="1" t="s">
        <v>627</v>
      </c>
      <c r="B1743" t="s">
        <v>5639</v>
      </c>
      <c r="C1743" s="1" t="s">
        <v>3932</v>
      </c>
      <c r="D1743" t="s">
        <v>4389</v>
      </c>
    </row>
    <row r="1744" spans="1:4" ht="15.75" x14ac:dyDescent="0.25">
      <c r="A1744" s="1" t="s">
        <v>626</v>
      </c>
      <c r="B1744" t="s">
        <v>5640</v>
      </c>
      <c r="C1744" s="1" t="s">
        <v>3933</v>
      </c>
      <c r="D1744" t="s">
        <v>4389</v>
      </c>
    </row>
    <row r="1745" spans="1:4" ht="15.75" x14ac:dyDescent="0.25">
      <c r="A1745" s="1" t="s">
        <v>625</v>
      </c>
      <c r="B1745" t="s">
        <v>4832</v>
      </c>
      <c r="C1745" s="1" t="s">
        <v>3934</v>
      </c>
      <c r="D1745" t="s">
        <v>4389</v>
      </c>
    </row>
    <row r="1746" spans="1:4" ht="15.75" x14ac:dyDescent="0.25">
      <c r="A1746" s="1" t="s">
        <v>624</v>
      </c>
      <c r="B1746" t="s">
        <v>5217</v>
      </c>
      <c r="C1746" s="1" t="s">
        <v>3077</v>
      </c>
      <c r="D1746" t="s">
        <v>4391</v>
      </c>
    </row>
    <row r="1747" spans="1:4" ht="15.75" x14ac:dyDescent="0.25">
      <c r="A1747" s="1" t="s">
        <v>623</v>
      </c>
      <c r="B1747" t="s">
        <v>5507</v>
      </c>
      <c r="C1747" s="1" t="s">
        <v>3935</v>
      </c>
      <c r="D1747" t="s">
        <v>4389</v>
      </c>
    </row>
    <row r="1748" spans="1:4" ht="15.75" x14ac:dyDescent="0.25">
      <c r="A1748" s="1" t="s">
        <v>622</v>
      </c>
      <c r="B1748" t="s">
        <v>5641</v>
      </c>
      <c r="C1748" s="1" t="s">
        <v>3936</v>
      </c>
      <c r="D1748" t="s">
        <v>4389</v>
      </c>
    </row>
    <row r="1749" spans="1:4" ht="15.75" x14ac:dyDescent="0.25">
      <c r="A1749" s="1" t="s">
        <v>621</v>
      </c>
      <c r="B1749" t="s">
        <v>5642</v>
      </c>
      <c r="C1749" s="1" t="s">
        <v>3927</v>
      </c>
      <c r="D1749" t="s">
        <v>4391</v>
      </c>
    </row>
    <row r="1750" spans="1:4" ht="15.75" x14ac:dyDescent="0.25">
      <c r="A1750" s="1" t="s">
        <v>620</v>
      </c>
      <c r="B1750" t="s">
        <v>5040</v>
      </c>
      <c r="C1750" s="1" t="s">
        <v>3937</v>
      </c>
      <c r="D1750" t="s">
        <v>4391</v>
      </c>
    </row>
    <row r="1751" spans="1:4" ht="15.75" x14ac:dyDescent="0.25">
      <c r="A1751" s="1" t="s">
        <v>619</v>
      </c>
      <c r="B1751" t="s">
        <v>5643</v>
      </c>
      <c r="C1751" s="1" t="s">
        <v>3395</v>
      </c>
      <c r="D1751" t="s">
        <v>4391</v>
      </c>
    </row>
    <row r="1752" spans="1:4" ht="15.75" x14ac:dyDescent="0.25">
      <c r="A1752" s="1" t="s">
        <v>618</v>
      </c>
      <c r="B1752" t="s">
        <v>5644</v>
      </c>
      <c r="C1752" s="1" t="s">
        <v>3938</v>
      </c>
      <c r="D1752" t="s">
        <v>4804</v>
      </c>
    </row>
    <row r="1753" spans="1:4" ht="15.75" x14ac:dyDescent="0.25">
      <c r="A1753" s="1" t="s">
        <v>617</v>
      </c>
      <c r="B1753" t="s">
        <v>4907</v>
      </c>
      <c r="C1753" s="1" t="s">
        <v>3939</v>
      </c>
      <c r="D1753" t="s">
        <v>4391</v>
      </c>
    </row>
    <row r="1754" spans="1:4" ht="15.75" x14ac:dyDescent="0.25">
      <c r="A1754" s="1" t="s">
        <v>616</v>
      </c>
      <c r="B1754" t="s">
        <v>5645</v>
      </c>
      <c r="C1754" s="1" t="s">
        <v>3940</v>
      </c>
      <c r="D1754" t="s">
        <v>4391</v>
      </c>
    </row>
    <row r="1755" spans="1:4" ht="15.75" x14ac:dyDescent="0.25">
      <c r="A1755" s="1" t="s">
        <v>615</v>
      </c>
      <c r="B1755" t="s">
        <v>5646</v>
      </c>
      <c r="C1755" s="1" t="s">
        <v>2954</v>
      </c>
      <c r="D1755" t="s">
        <v>4391</v>
      </c>
    </row>
    <row r="1756" spans="1:4" ht="15.75" x14ac:dyDescent="0.25">
      <c r="A1756" s="1" t="s">
        <v>614</v>
      </c>
      <c r="B1756" t="s">
        <v>5647</v>
      </c>
      <c r="C1756" s="1" t="s">
        <v>3941</v>
      </c>
      <c r="D1756" t="s">
        <v>4389</v>
      </c>
    </row>
    <row r="1757" spans="1:4" ht="15.75" x14ac:dyDescent="0.25">
      <c r="A1757" s="1" t="s">
        <v>613</v>
      </c>
      <c r="B1757" t="s">
        <v>5648</v>
      </c>
      <c r="C1757" s="1" t="s">
        <v>3942</v>
      </c>
      <c r="D1757" t="s">
        <v>4389</v>
      </c>
    </row>
    <row r="1758" spans="1:4" ht="15.75" x14ac:dyDescent="0.25">
      <c r="A1758" s="1" t="s">
        <v>612</v>
      </c>
      <c r="B1758" t="s">
        <v>5649</v>
      </c>
      <c r="C1758" s="1" t="s">
        <v>2622</v>
      </c>
      <c r="D1758" t="s">
        <v>4391</v>
      </c>
    </row>
    <row r="1759" spans="1:4" ht="15.75" x14ac:dyDescent="0.25">
      <c r="A1759" s="1" t="s">
        <v>611</v>
      </c>
      <c r="B1759" t="s">
        <v>5650</v>
      </c>
      <c r="C1759" s="1" t="s">
        <v>3943</v>
      </c>
      <c r="D1759" t="s">
        <v>4804</v>
      </c>
    </row>
    <row r="1760" spans="1:4" ht="15.75" x14ac:dyDescent="0.25">
      <c r="A1760" s="1" t="s">
        <v>610</v>
      </c>
      <c r="B1760" t="s">
        <v>5651</v>
      </c>
      <c r="C1760" s="1" t="s">
        <v>3944</v>
      </c>
      <c r="D1760" t="s">
        <v>4391</v>
      </c>
    </row>
    <row r="1761" spans="1:4" ht="15.75" x14ac:dyDescent="0.25">
      <c r="A1761" s="1" t="s">
        <v>609</v>
      </c>
      <c r="B1761" t="s">
        <v>5652</v>
      </c>
      <c r="C1761" s="1" t="s">
        <v>3945</v>
      </c>
      <c r="D1761" t="s">
        <v>4391</v>
      </c>
    </row>
    <row r="1762" spans="1:4" ht="15.75" x14ac:dyDescent="0.25">
      <c r="A1762" s="1" t="s">
        <v>608</v>
      </c>
      <c r="B1762" t="s">
        <v>5653</v>
      </c>
      <c r="C1762" s="1" t="s">
        <v>3946</v>
      </c>
      <c r="D1762" t="s">
        <v>4391</v>
      </c>
    </row>
    <row r="1763" spans="1:4" ht="15.75" x14ac:dyDescent="0.25">
      <c r="A1763" s="1" t="s">
        <v>607</v>
      </c>
      <c r="B1763" t="s">
        <v>5654</v>
      </c>
      <c r="C1763" s="1" t="s">
        <v>3947</v>
      </c>
      <c r="D1763" t="s">
        <v>4389</v>
      </c>
    </row>
    <row r="1764" spans="1:4" ht="15.75" x14ac:dyDescent="0.25">
      <c r="A1764" s="1" t="s">
        <v>606</v>
      </c>
      <c r="B1764" t="s">
        <v>5655</v>
      </c>
      <c r="C1764" s="1" t="s">
        <v>3948</v>
      </c>
      <c r="D1764" t="s">
        <v>4389</v>
      </c>
    </row>
    <row r="1765" spans="1:4" ht="15.75" x14ac:dyDescent="0.25">
      <c r="A1765" s="1" t="s">
        <v>605</v>
      </c>
      <c r="B1765" t="s">
        <v>5656</v>
      </c>
      <c r="C1765" s="1" t="s">
        <v>2612</v>
      </c>
      <c r="D1765" t="s">
        <v>4389</v>
      </c>
    </row>
    <row r="1766" spans="1:4" ht="15.75" x14ac:dyDescent="0.25">
      <c r="A1766" s="1" t="s">
        <v>604</v>
      </c>
      <c r="B1766" t="s">
        <v>5657</v>
      </c>
      <c r="C1766" s="1" t="s">
        <v>3452</v>
      </c>
      <c r="D1766" t="s">
        <v>4389</v>
      </c>
    </row>
    <row r="1767" spans="1:4" ht="15.75" x14ac:dyDescent="0.25">
      <c r="A1767" s="1" t="s">
        <v>603</v>
      </c>
      <c r="B1767" t="s">
        <v>4543</v>
      </c>
      <c r="C1767" s="1" t="s">
        <v>3949</v>
      </c>
      <c r="D1767" t="s">
        <v>4391</v>
      </c>
    </row>
    <row r="1768" spans="1:4" ht="15.75" x14ac:dyDescent="0.25">
      <c r="A1768" s="1" t="s">
        <v>602</v>
      </c>
      <c r="B1768" t="s">
        <v>5237</v>
      </c>
      <c r="C1768" s="1" t="s">
        <v>3950</v>
      </c>
      <c r="D1768" t="s">
        <v>4389</v>
      </c>
    </row>
    <row r="1769" spans="1:4" ht="15.75" x14ac:dyDescent="0.25">
      <c r="A1769" s="1" t="s">
        <v>601</v>
      </c>
      <c r="B1769" t="s">
        <v>4565</v>
      </c>
      <c r="C1769" s="1" t="s">
        <v>3951</v>
      </c>
      <c r="D1769" t="s">
        <v>4389</v>
      </c>
    </row>
    <row r="1770" spans="1:4" ht="15.75" x14ac:dyDescent="0.25">
      <c r="A1770" s="1" t="s">
        <v>600</v>
      </c>
      <c r="B1770" t="s">
        <v>4832</v>
      </c>
      <c r="C1770" s="1" t="s">
        <v>3952</v>
      </c>
      <c r="D1770" t="s">
        <v>4389</v>
      </c>
    </row>
    <row r="1771" spans="1:4" ht="15.75" x14ac:dyDescent="0.25">
      <c r="A1771" s="1" t="s">
        <v>599</v>
      </c>
      <c r="B1771" t="s">
        <v>5658</v>
      </c>
      <c r="C1771" s="1" t="s">
        <v>3953</v>
      </c>
      <c r="D1771" t="s">
        <v>4389</v>
      </c>
    </row>
    <row r="1772" spans="1:4" ht="15.75" x14ac:dyDescent="0.25">
      <c r="A1772" s="1" t="s">
        <v>598</v>
      </c>
      <c r="B1772" t="s">
        <v>5659</v>
      </c>
      <c r="C1772" s="1" t="s">
        <v>3954</v>
      </c>
      <c r="D1772" t="s">
        <v>4389</v>
      </c>
    </row>
    <row r="1773" spans="1:4" ht="15.75" x14ac:dyDescent="0.25">
      <c r="A1773" s="1" t="s">
        <v>597</v>
      </c>
      <c r="B1773" t="s">
        <v>4812</v>
      </c>
      <c r="C1773" s="1" t="s">
        <v>3955</v>
      </c>
      <c r="D1773" t="s">
        <v>4389</v>
      </c>
    </row>
    <row r="1774" spans="1:4" ht="15.75" x14ac:dyDescent="0.25">
      <c r="A1774" s="1" t="s">
        <v>596</v>
      </c>
      <c r="B1774" t="s">
        <v>5660</v>
      </c>
      <c r="C1774" s="1" t="s">
        <v>3956</v>
      </c>
      <c r="D1774" t="s">
        <v>4389</v>
      </c>
    </row>
    <row r="1775" spans="1:4" ht="15.75" x14ac:dyDescent="0.25">
      <c r="A1775" s="1" t="s">
        <v>595</v>
      </c>
      <c r="B1775" t="s">
        <v>5162</v>
      </c>
      <c r="C1775" s="1" t="s">
        <v>3957</v>
      </c>
      <c r="D1775" t="s">
        <v>4391</v>
      </c>
    </row>
    <row r="1776" spans="1:4" ht="15.75" x14ac:dyDescent="0.25">
      <c r="A1776" s="1" t="s">
        <v>594</v>
      </c>
      <c r="B1776" t="s">
        <v>5197</v>
      </c>
      <c r="C1776" s="1" t="s">
        <v>3958</v>
      </c>
      <c r="D1776" t="s">
        <v>4389</v>
      </c>
    </row>
    <row r="1777" spans="1:5" ht="15.75" x14ac:dyDescent="0.25">
      <c r="A1777" s="1" t="s">
        <v>593</v>
      </c>
      <c r="B1777" t="s">
        <v>4482</v>
      </c>
      <c r="C1777" s="1" t="s">
        <v>3959</v>
      </c>
      <c r="D1777" t="s">
        <v>4389</v>
      </c>
    </row>
    <row r="1778" spans="1:5" ht="15.75" x14ac:dyDescent="0.25">
      <c r="A1778" s="1" t="s">
        <v>592</v>
      </c>
      <c r="B1778" t="s">
        <v>5661</v>
      </c>
      <c r="C1778" s="1" t="s">
        <v>3960</v>
      </c>
      <c r="D1778" t="s">
        <v>4391</v>
      </c>
    </row>
    <row r="1779" spans="1:5" ht="15.75" x14ac:dyDescent="0.25">
      <c r="A1779" s="1" t="s">
        <v>591</v>
      </c>
      <c r="B1779" t="s">
        <v>5662</v>
      </c>
      <c r="C1779" s="1" t="s">
        <v>3396</v>
      </c>
      <c r="D1779" t="s">
        <v>4389</v>
      </c>
    </row>
    <row r="1780" spans="1:5" ht="15.75" x14ac:dyDescent="0.25">
      <c r="A1780" s="1" t="s">
        <v>590</v>
      </c>
      <c r="B1780" t="s">
        <v>5663</v>
      </c>
      <c r="C1780" s="1" t="s">
        <v>3961</v>
      </c>
      <c r="D1780" t="s">
        <v>4391</v>
      </c>
      <c r="E1780" t="s">
        <v>6037</v>
      </c>
    </row>
    <row r="1781" spans="1:5" ht="15.75" x14ac:dyDescent="0.25">
      <c r="A1781" s="1" t="s">
        <v>589</v>
      </c>
      <c r="B1781" t="s">
        <v>5029</v>
      </c>
      <c r="C1781" s="1" t="s">
        <v>3962</v>
      </c>
      <c r="D1781" t="s">
        <v>4389</v>
      </c>
    </row>
    <row r="1782" spans="1:5" ht="15.75" x14ac:dyDescent="0.25">
      <c r="A1782" s="1" t="s">
        <v>588</v>
      </c>
      <c r="B1782" t="s">
        <v>5080</v>
      </c>
      <c r="C1782" s="1" t="s">
        <v>3963</v>
      </c>
      <c r="D1782" t="s">
        <v>4389</v>
      </c>
    </row>
    <row r="1783" spans="1:5" ht="15.75" x14ac:dyDescent="0.25">
      <c r="A1783" s="1" t="s">
        <v>587</v>
      </c>
      <c r="B1783" t="s">
        <v>5664</v>
      </c>
      <c r="C1783" s="1" t="s">
        <v>3825</v>
      </c>
      <c r="D1783" t="s">
        <v>4391</v>
      </c>
    </row>
    <row r="1784" spans="1:5" ht="15.75" x14ac:dyDescent="0.25">
      <c r="A1784" s="1" t="s">
        <v>586</v>
      </c>
      <c r="B1784" t="s">
        <v>5665</v>
      </c>
      <c r="C1784" s="1" t="s">
        <v>2410</v>
      </c>
      <c r="D1784" t="s">
        <v>4389</v>
      </c>
    </row>
    <row r="1785" spans="1:5" ht="15.75" x14ac:dyDescent="0.25">
      <c r="A1785" s="1" t="s">
        <v>585</v>
      </c>
      <c r="B1785" t="s">
        <v>5023</v>
      </c>
      <c r="C1785" s="1" t="s">
        <v>2942</v>
      </c>
      <c r="D1785" t="s">
        <v>4391</v>
      </c>
    </row>
    <row r="1786" spans="1:5" ht="15.75" x14ac:dyDescent="0.25">
      <c r="A1786" s="1" t="s">
        <v>584</v>
      </c>
      <c r="B1786" t="s">
        <v>5666</v>
      </c>
      <c r="C1786" s="1" t="s">
        <v>3964</v>
      </c>
      <c r="D1786" t="s">
        <v>4391</v>
      </c>
    </row>
    <row r="1787" spans="1:5" ht="15.75" x14ac:dyDescent="0.25">
      <c r="A1787" s="1" t="s">
        <v>583</v>
      </c>
      <c r="B1787" t="s">
        <v>4410</v>
      </c>
      <c r="C1787" s="1" t="s">
        <v>3965</v>
      </c>
      <c r="D1787" t="s">
        <v>4391</v>
      </c>
    </row>
    <row r="1788" spans="1:5" ht="15.75" x14ac:dyDescent="0.25">
      <c r="A1788" s="1" t="s">
        <v>582</v>
      </c>
      <c r="B1788" t="s">
        <v>5667</v>
      </c>
      <c r="C1788" s="1" t="s">
        <v>3966</v>
      </c>
      <c r="D1788" t="s">
        <v>4391</v>
      </c>
    </row>
    <row r="1789" spans="1:5" ht="15.75" x14ac:dyDescent="0.25">
      <c r="A1789" s="1" t="s">
        <v>581</v>
      </c>
      <c r="B1789" t="s">
        <v>5668</v>
      </c>
      <c r="C1789" s="1" t="s">
        <v>3416</v>
      </c>
      <c r="D1789" t="s">
        <v>4391</v>
      </c>
    </row>
    <row r="1790" spans="1:5" ht="15.75" x14ac:dyDescent="0.25">
      <c r="A1790" s="1" t="s">
        <v>580</v>
      </c>
      <c r="B1790" t="s">
        <v>4397</v>
      </c>
      <c r="C1790" s="1" t="s">
        <v>3967</v>
      </c>
      <c r="D1790" t="s">
        <v>4391</v>
      </c>
    </row>
    <row r="1791" spans="1:5" ht="15.75" x14ac:dyDescent="0.25">
      <c r="A1791" s="1" t="s">
        <v>579</v>
      </c>
      <c r="B1791" t="s">
        <v>5669</v>
      </c>
      <c r="C1791" s="1" t="s">
        <v>3968</v>
      </c>
      <c r="D1791" t="s">
        <v>4391</v>
      </c>
    </row>
    <row r="1792" spans="1:5" ht="15.75" x14ac:dyDescent="0.25">
      <c r="A1792" s="1" t="s">
        <v>578</v>
      </c>
      <c r="B1792" t="s">
        <v>5670</v>
      </c>
      <c r="C1792" s="1" t="s">
        <v>2778</v>
      </c>
      <c r="D1792" t="s">
        <v>4391</v>
      </c>
      <c r="E1792" t="s">
        <v>6037</v>
      </c>
    </row>
    <row r="1793" spans="1:4" ht="15.75" x14ac:dyDescent="0.25">
      <c r="A1793" s="1" t="s">
        <v>577</v>
      </c>
      <c r="B1793" t="s">
        <v>4569</v>
      </c>
      <c r="C1793" s="1" t="s">
        <v>3969</v>
      </c>
      <c r="D1793" t="s">
        <v>4389</v>
      </c>
    </row>
    <row r="1794" spans="1:4" ht="15.75" x14ac:dyDescent="0.25">
      <c r="A1794" s="1" t="s">
        <v>576</v>
      </c>
      <c r="B1794" t="s">
        <v>4534</v>
      </c>
      <c r="C1794" s="1" t="s">
        <v>3970</v>
      </c>
      <c r="D1794" t="s">
        <v>4391</v>
      </c>
    </row>
    <row r="1795" spans="1:4" ht="15.75" x14ac:dyDescent="0.25">
      <c r="A1795" s="1" t="s">
        <v>575</v>
      </c>
      <c r="B1795" t="s">
        <v>4929</v>
      </c>
      <c r="C1795" s="1" t="s">
        <v>3971</v>
      </c>
      <c r="D1795" t="s">
        <v>4389</v>
      </c>
    </row>
    <row r="1796" spans="1:4" ht="15.75" x14ac:dyDescent="0.25">
      <c r="A1796" s="1" t="s">
        <v>574</v>
      </c>
      <c r="B1796" t="s">
        <v>4426</v>
      </c>
      <c r="C1796" s="1" t="s">
        <v>3684</v>
      </c>
      <c r="D1796" t="s">
        <v>4391</v>
      </c>
    </row>
    <row r="1797" spans="1:4" ht="15.75" x14ac:dyDescent="0.25">
      <c r="A1797" s="1" t="s">
        <v>573</v>
      </c>
      <c r="B1797" t="s">
        <v>5253</v>
      </c>
      <c r="C1797" s="1" t="s">
        <v>3972</v>
      </c>
      <c r="D1797" t="s">
        <v>4389</v>
      </c>
    </row>
    <row r="1798" spans="1:4" ht="15.75" x14ac:dyDescent="0.25">
      <c r="A1798" s="1" t="s">
        <v>572</v>
      </c>
      <c r="B1798" t="s">
        <v>5671</v>
      </c>
      <c r="C1798" s="1" t="s">
        <v>3973</v>
      </c>
      <c r="D1798" t="s">
        <v>4391</v>
      </c>
    </row>
    <row r="1799" spans="1:4" ht="15.75" x14ac:dyDescent="0.25">
      <c r="A1799" s="1" t="s">
        <v>571</v>
      </c>
      <c r="B1799" t="s">
        <v>4974</v>
      </c>
      <c r="C1799" s="1" t="s">
        <v>3974</v>
      </c>
      <c r="D1799" t="s">
        <v>4389</v>
      </c>
    </row>
    <row r="1800" spans="1:4" ht="15.75" x14ac:dyDescent="0.25">
      <c r="A1800" s="1" t="s">
        <v>570</v>
      </c>
      <c r="B1800" t="s">
        <v>5298</v>
      </c>
      <c r="C1800" s="1" t="s">
        <v>2915</v>
      </c>
      <c r="D1800" t="s">
        <v>4389</v>
      </c>
    </row>
    <row r="1801" spans="1:4" ht="15.75" x14ac:dyDescent="0.25">
      <c r="A1801" s="1" t="s">
        <v>569</v>
      </c>
      <c r="B1801" t="s">
        <v>5672</v>
      </c>
      <c r="C1801" s="1" t="s">
        <v>3975</v>
      </c>
      <c r="D1801" t="s">
        <v>4391</v>
      </c>
    </row>
    <row r="1802" spans="1:4" ht="15.75" x14ac:dyDescent="0.25">
      <c r="A1802" s="1" t="s">
        <v>568</v>
      </c>
      <c r="B1802" t="s">
        <v>5616</v>
      </c>
      <c r="C1802" s="1" t="s">
        <v>3976</v>
      </c>
      <c r="D1802" t="s">
        <v>4389</v>
      </c>
    </row>
    <row r="1803" spans="1:4" ht="15.75" x14ac:dyDescent="0.25">
      <c r="A1803" s="1" t="s">
        <v>567</v>
      </c>
      <c r="B1803" t="s">
        <v>4453</v>
      </c>
      <c r="C1803" s="1" t="s">
        <v>3977</v>
      </c>
      <c r="D1803" t="s">
        <v>4391</v>
      </c>
    </row>
    <row r="1804" spans="1:4" ht="15.75" x14ac:dyDescent="0.25">
      <c r="A1804" s="1" t="s">
        <v>566</v>
      </c>
      <c r="B1804" t="s">
        <v>4869</v>
      </c>
      <c r="C1804" s="1" t="s">
        <v>2585</v>
      </c>
      <c r="D1804" t="s">
        <v>4391</v>
      </c>
    </row>
    <row r="1805" spans="1:4" ht="15.75" x14ac:dyDescent="0.25">
      <c r="A1805" s="1" t="s">
        <v>565</v>
      </c>
      <c r="B1805" t="s">
        <v>5673</v>
      </c>
      <c r="C1805" s="1" t="s">
        <v>2413</v>
      </c>
      <c r="D1805" t="s">
        <v>4391</v>
      </c>
    </row>
    <row r="1806" spans="1:4" ht="15.75" x14ac:dyDescent="0.25">
      <c r="A1806" s="1" t="s">
        <v>564</v>
      </c>
      <c r="B1806" t="s">
        <v>5445</v>
      </c>
      <c r="C1806" s="1" t="s">
        <v>3978</v>
      </c>
      <c r="D1806" t="s">
        <v>4391</v>
      </c>
    </row>
    <row r="1807" spans="1:4" ht="15.75" x14ac:dyDescent="0.25">
      <c r="A1807" s="1" t="s">
        <v>563</v>
      </c>
      <c r="B1807" t="s">
        <v>4777</v>
      </c>
      <c r="C1807" s="1" t="s">
        <v>3979</v>
      </c>
      <c r="D1807" t="s">
        <v>4389</v>
      </c>
    </row>
    <row r="1808" spans="1:4" ht="15.75" x14ac:dyDescent="0.25">
      <c r="A1808" s="1" t="s">
        <v>562</v>
      </c>
      <c r="B1808" t="s">
        <v>5674</v>
      </c>
      <c r="C1808" s="1" t="s">
        <v>3980</v>
      </c>
      <c r="D1808" t="s">
        <v>4389</v>
      </c>
    </row>
    <row r="1809" spans="1:5" ht="15.75" x14ac:dyDescent="0.25">
      <c r="A1809" s="1" t="s">
        <v>561</v>
      </c>
      <c r="B1809" t="s">
        <v>5675</v>
      </c>
      <c r="C1809" s="1" t="s">
        <v>3981</v>
      </c>
      <c r="D1809" t="s">
        <v>4389</v>
      </c>
    </row>
    <row r="1810" spans="1:5" ht="15.75" x14ac:dyDescent="0.25">
      <c r="A1810" s="1" t="s">
        <v>560</v>
      </c>
      <c r="B1810" t="s">
        <v>4616</v>
      </c>
      <c r="C1810" s="1" t="s">
        <v>3982</v>
      </c>
      <c r="D1810" t="s">
        <v>4389</v>
      </c>
    </row>
    <row r="1811" spans="1:5" ht="15.75" x14ac:dyDescent="0.25">
      <c r="A1811" s="1" t="s">
        <v>559</v>
      </c>
      <c r="B1811" t="s">
        <v>5638</v>
      </c>
      <c r="C1811" s="1" t="s">
        <v>3983</v>
      </c>
      <c r="D1811" t="s">
        <v>4389</v>
      </c>
    </row>
    <row r="1812" spans="1:5" ht="15.75" x14ac:dyDescent="0.25">
      <c r="A1812" s="1" t="s">
        <v>558</v>
      </c>
      <c r="B1812" t="s">
        <v>5676</v>
      </c>
      <c r="C1812" s="1" t="s">
        <v>3984</v>
      </c>
      <c r="D1812" t="s">
        <v>4389</v>
      </c>
    </row>
    <row r="1813" spans="1:5" ht="15.75" x14ac:dyDescent="0.25">
      <c r="A1813" s="1" t="s">
        <v>557</v>
      </c>
      <c r="B1813" t="s">
        <v>5677</v>
      </c>
      <c r="C1813" s="1" t="s">
        <v>3985</v>
      </c>
      <c r="D1813" t="s">
        <v>4389</v>
      </c>
    </row>
    <row r="1814" spans="1:5" ht="15.75" x14ac:dyDescent="0.25">
      <c r="A1814" s="1" t="s">
        <v>556</v>
      </c>
      <c r="B1814" t="s">
        <v>5678</v>
      </c>
      <c r="C1814" s="1" t="s">
        <v>3986</v>
      </c>
      <c r="D1814" t="s">
        <v>4391</v>
      </c>
    </row>
    <row r="1815" spans="1:5" ht="15.75" x14ac:dyDescent="0.25">
      <c r="A1815" s="1" t="s">
        <v>555</v>
      </c>
      <c r="B1815" t="s">
        <v>4777</v>
      </c>
      <c r="C1815" s="1" t="s">
        <v>3987</v>
      </c>
      <c r="D1815" t="s">
        <v>4389</v>
      </c>
    </row>
    <row r="1816" spans="1:5" ht="15.75" x14ac:dyDescent="0.25">
      <c r="A1816" s="1" t="s">
        <v>554</v>
      </c>
      <c r="B1816" t="s">
        <v>4985</v>
      </c>
      <c r="C1816" s="1" t="s">
        <v>3988</v>
      </c>
      <c r="D1816" t="s">
        <v>4391</v>
      </c>
    </row>
    <row r="1817" spans="1:5" ht="15.75" x14ac:dyDescent="0.25">
      <c r="A1817" s="1" t="s">
        <v>553</v>
      </c>
      <c r="B1817" t="s">
        <v>5679</v>
      </c>
      <c r="C1817" s="1" t="s">
        <v>3989</v>
      </c>
      <c r="D1817" t="s">
        <v>4391</v>
      </c>
    </row>
    <row r="1818" spans="1:5" ht="15.75" x14ac:dyDescent="0.25">
      <c r="A1818" s="1" t="s">
        <v>552</v>
      </c>
      <c r="B1818" t="s">
        <v>5162</v>
      </c>
      <c r="C1818" s="1" t="s">
        <v>3990</v>
      </c>
      <c r="D1818" t="s">
        <v>4391</v>
      </c>
      <c r="E1818" t="s">
        <v>6037</v>
      </c>
    </row>
    <row r="1819" spans="1:5" ht="15.75" x14ac:dyDescent="0.25">
      <c r="A1819" s="1" t="s">
        <v>551</v>
      </c>
      <c r="B1819" t="s">
        <v>5479</v>
      </c>
      <c r="C1819" s="1" t="s">
        <v>3991</v>
      </c>
      <c r="D1819" t="s">
        <v>4391</v>
      </c>
    </row>
    <row r="1820" spans="1:5" ht="15.75" x14ac:dyDescent="0.25">
      <c r="A1820" s="1" t="s">
        <v>550</v>
      </c>
      <c r="B1820" t="s">
        <v>4699</v>
      </c>
      <c r="C1820" s="1" t="s">
        <v>3333</v>
      </c>
      <c r="D1820" t="s">
        <v>4391</v>
      </c>
    </row>
    <row r="1821" spans="1:5" ht="15.75" x14ac:dyDescent="0.25">
      <c r="A1821" s="1" t="s">
        <v>549</v>
      </c>
      <c r="B1821" t="s">
        <v>5680</v>
      </c>
      <c r="C1821" s="1" t="s">
        <v>3992</v>
      </c>
      <c r="D1821" t="s">
        <v>4391</v>
      </c>
    </row>
    <row r="1822" spans="1:5" ht="15.75" x14ac:dyDescent="0.25">
      <c r="A1822" s="1" t="s">
        <v>548</v>
      </c>
      <c r="B1822" t="s">
        <v>4468</v>
      </c>
      <c r="C1822" s="1" t="s">
        <v>3993</v>
      </c>
      <c r="D1822" t="s">
        <v>4391</v>
      </c>
    </row>
    <row r="1823" spans="1:5" ht="15.75" x14ac:dyDescent="0.25">
      <c r="A1823" s="1" t="s">
        <v>547</v>
      </c>
      <c r="B1823" t="s">
        <v>5681</v>
      </c>
      <c r="C1823" s="1" t="s">
        <v>3994</v>
      </c>
      <c r="D1823" t="s">
        <v>4391</v>
      </c>
    </row>
    <row r="1824" spans="1:5" ht="15.75" x14ac:dyDescent="0.25">
      <c r="A1824" s="1" t="s">
        <v>546</v>
      </c>
      <c r="B1824" t="s">
        <v>5682</v>
      </c>
      <c r="C1824" s="1" t="s">
        <v>3995</v>
      </c>
      <c r="D1824" t="s">
        <v>4389</v>
      </c>
    </row>
    <row r="1825" spans="1:4" ht="15.75" x14ac:dyDescent="0.25">
      <c r="A1825" s="1" t="s">
        <v>545</v>
      </c>
      <c r="B1825" t="s">
        <v>4789</v>
      </c>
      <c r="C1825" s="1" t="s">
        <v>3094</v>
      </c>
      <c r="D1825" t="s">
        <v>4391</v>
      </c>
    </row>
    <row r="1826" spans="1:4" ht="15.75" x14ac:dyDescent="0.25">
      <c r="A1826" s="1" t="s">
        <v>544</v>
      </c>
      <c r="B1826" t="s">
        <v>5683</v>
      </c>
      <c r="C1826" s="1" t="s">
        <v>3996</v>
      </c>
      <c r="D1826" t="s">
        <v>4389</v>
      </c>
    </row>
    <row r="1827" spans="1:4" ht="15.75" x14ac:dyDescent="0.25">
      <c r="A1827" s="1" t="s">
        <v>543</v>
      </c>
      <c r="B1827" t="s">
        <v>5684</v>
      </c>
      <c r="C1827" s="1" t="s">
        <v>3997</v>
      </c>
      <c r="D1827" t="s">
        <v>4389</v>
      </c>
    </row>
    <row r="1828" spans="1:4" ht="15.75" x14ac:dyDescent="0.25">
      <c r="A1828" s="1" t="s">
        <v>542</v>
      </c>
      <c r="B1828" t="s">
        <v>5685</v>
      </c>
      <c r="C1828" s="1" t="s">
        <v>3998</v>
      </c>
      <c r="D1828" t="s">
        <v>4389</v>
      </c>
    </row>
    <row r="1829" spans="1:4" ht="15.75" x14ac:dyDescent="0.25">
      <c r="A1829" s="1" t="s">
        <v>541</v>
      </c>
      <c r="B1829" t="s">
        <v>5623</v>
      </c>
      <c r="C1829" s="1" t="s">
        <v>3999</v>
      </c>
      <c r="D1829" t="s">
        <v>4389</v>
      </c>
    </row>
    <row r="1830" spans="1:4" ht="15.75" x14ac:dyDescent="0.25">
      <c r="A1830" s="1" t="s">
        <v>540</v>
      </c>
      <c r="B1830" t="s">
        <v>4772</v>
      </c>
      <c r="C1830" s="1" t="s">
        <v>4000</v>
      </c>
      <c r="D1830" t="s">
        <v>4389</v>
      </c>
    </row>
    <row r="1831" spans="1:4" ht="15.75" x14ac:dyDescent="0.25">
      <c r="A1831" s="1" t="s">
        <v>539</v>
      </c>
      <c r="B1831" t="s">
        <v>5686</v>
      </c>
      <c r="C1831" s="1" t="s">
        <v>2572</v>
      </c>
      <c r="D1831" t="s">
        <v>4391</v>
      </c>
    </row>
    <row r="1832" spans="1:4" ht="15.75" x14ac:dyDescent="0.25">
      <c r="A1832" s="1" t="s">
        <v>538</v>
      </c>
      <c r="B1832" t="s">
        <v>4581</v>
      </c>
      <c r="C1832" s="1" t="s">
        <v>3334</v>
      </c>
      <c r="D1832" t="s">
        <v>4389</v>
      </c>
    </row>
    <row r="1833" spans="1:4" ht="15.75" x14ac:dyDescent="0.25">
      <c r="A1833" s="1" t="s">
        <v>537</v>
      </c>
      <c r="B1833" t="s">
        <v>5587</v>
      </c>
      <c r="C1833" s="1" t="s">
        <v>2765</v>
      </c>
      <c r="D1833" t="s">
        <v>4389</v>
      </c>
    </row>
    <row r="1834" spans="1:4" ht="15.75" x14ac:dyDescent="0.25">
      <c r="A1834" s="1" t="s">
        <v>536</v>
      </c>
      <c r="B1834" t="s">
        <v>5687</v>
      </c>
      <c r="C1834" s="1" t="s">
        <v>4001</v>
      </c>
      <c r="D1834" t="s">
        <v>4391</v>
      </c>
    </row>
    <row r="1835" spans="1:4" ht="15.75" x14ac:dyDescent="0.25">
      <c r="A1835" s="1" t="s">
        <v>535</v>
      </c>
      <c r="B1835" t="s">
        <v>5688</v>
      </c>
      <c r="C1835" s="1" t="s">
        <v>4002</v>
      </c>
      <c r="D1835" t="s">
        <v>4389</v>
      </c>
    </row>
    <row r="1836" spans="1:4" ht="15.75" x14ac:dyDescent="0.25">
      <c r="A1836" s="1" t="s">
        <v>533</v>
      </c>
      <c r="B1836" t="s">
        <v>5357</v>
      </c>
      <c r="C1836" s="1" t="s">
        <v>4003</v>
      </c>
      <c r="D1836" t="s">
        <v>4804</v>
      </c>
    </row>
    <row r="1837" spans="1:4" ht="15.75" x14ac:dyDescent="0.25">
      <c r="A1837" s="1" t="s">
        <v>532</v>
      </c>
      <c r="B1837" t="s">
        <v>4985</v>
      </c>
      <c r="C1837" s="1" t="s">
        <v>4004</v>
      </c>
      <c r="D1837" t="s">
        <v>4391</v>
      </c>
    </row>
    <row r="1838" spans="1:4" ht="15.75" x14ac:dyDescent="0.25">
      <c r="A1838" s="1" t="s">
        <v>531</v>
      </c>
      <c r="B1838" t="s">
        <v>5689</v>
      </c>
      <c r="C1838" s="1" t="s">
        <v>4005</v>
      </c>
      <c r="D1838" t="s">
        <v>4391</v>
      </c>
    </row>
    <row r="1839" spans="1:4" ht="15.75" x14ac:dyDescent="0.25">
      <c r="A1839" s="1" t="s">
        <v>530</v>
      </c>
      <c r="B1839" t="s">
        <v>5690</v>
      </c>
      <c r="C1839" s="1" t="s">
        <v>4006</v>
      </c>
      <c r="D1839" t="s">
        <v>4391</v>
      </c>
    </row>
    <row r="1840" spans="1:4" ht="15.75" x14ac:dyDescent="0.25">
      <c r="A1840" s="1" t="s">
        <v>529</v>
      </c>
      <c r="B1840" t="s">
        <v>5691</v>
      </c>
      <c r="C1840" s="1" t="s">
        <v>3463</v>
      </c>
      <c r="D1840" t="s">
        <v>4391</v>
      </c>
    </row>
    <row r="1841" spans="1:4" ht="15.75" x14ac:dyDescent="0.25">
      <c r="A1841" s="1" t="s">
        <v>528</v>
      </c>
      <c r="B1841" t="s">
        <v>5692</v>
      </c>
      <c r="C1841" s="1" t="s">
        <v>3509</v>
      </c>
      <c r="D1841" t="s">
        <v>4391</v>
      </c>
    </row>
    <row r="1842" spans="1:4" ht="15.75" x14ac:dyDescent="0.25">
      <c r="A1842" s="1" t="s">
        <v>527</v>
      </c>
      <c r="B1842" t="s">
        <v>4452</v>
      </c>
      <c r="C1842" s="1" t="s">
        <v>4007</v>
      </c>
      <c r="D1842" t="s">
        <v>4389</v>
      </c>
    </row>
    <row r="1843" spans="1:4" ht="15.75" x14ac:dyDescent="0.25">
      <c r="A1843" s="1" t="s">
        <v>526</v>
      </c>
      <c r="B1843" t="s">
        <v>5693</v>
      </c>
      <c r="C1843" s="1" t="s">
        <v>4008</v>
      </c>
      <c r="D1843" t="s">
        <v>4389</v>
      </c>
    </row>
    <row r="1844" spans="1:4" ht="15.75" x14ac:dyDescent="0.25">
      <c r="A1844" s="1" t="s">
        <v>525</v>
      </c>
      <c r="B1844" t="s">
        <v>5694</v>
      </c>
      <c r="C1844" s="1" t="s">
        <v>2451</v>
      </c>
      <c r="D1844" t="s">
        <v>4391</v>
      </c>
    </row>
    <row r="1845" spans="1:4" ht="15.75" x14ac:dyDescent="0.25">
      <c r="A1845" s="1" t="s">
        <v>524</v>
      </c>
      <c r="B1845" t="s">
        <v>5695</v>
      </c>
      <c r="C1845" s="1" t="s">
        <v>4009</v>
      </c>
      <c r="D1845" t="s">
        <v>4391</v>
      </c>
    </row>
    <row r="1846" spans="1:4" ht="15.75" x14ac:dyDescent="0.25">
      <c r="A1846" s="1" t="s">
        <v>523</v>
      </c>
      <c r="B1846" t="s">
        <v>4416</v>
      </c>
      <c r="C1846" s="1" t="s">
        <v>4010</v>
      </c>
      <c r="D1846" t="s">
        <v>4391</v>
      </c>
    </row>
    <row r="1847" spans="1:4" ht="15.75" x14ac:dyDescent="0.25">
      <c r="A1847" s="1" t="s">
        <v>522</v>
      </c>
      <c r="B1847" t="s">
        <v>5696</v>
      </c>
      <c r="C1847" s="1" t="s">
        <v>4011</v>
      </c>
      <c r="D1847" t="s">
        <v>4391</v>
      </c>
    </row>
    <row r="1848" spans="1:4" ht="15.75" x14ac:dyDescent="0.25">
      <c r="A1848" s="1" t="s">
        <v>521</v>
      </c>
      <c r="B1848" t="s">
        <v>5697</v>
      </c>
      <c r="C1848" s="1" t="s">
        <v>4012</v>
      </c>
      <c r="D1848" t="s">
        <v>4391</v>
      </c>
    </row>
    <row r="1849" spans="1:4" ht="15.75" x14ac:dyDescent="0.25">
      <c r="A1849" s="1" t="s">
        <v>520</v>
      </c>
      <c r="B1849" t="s">
        <v>5698</v>
      </c>
      <c r="C1849" s="1" t="s">
        <v>4013</v>
      </c>
      <c r="D1849" t="s">
        <v>4391</v>
      </c>
    </row>
    <row r="1850" spans="1:4" ht="15.75" x14ac:dyDescent="0.25">
      <c r="A1850" s="1" t="s">
        <v>519</v>
      </c>
      <c r="B1850" t="s">
        <v>5699</v>
      </c>
      <c r="C1850" s="1" t="s">
        <v>4014</v>
      </c>
      <c r="D1850" t="s">
        <v>4391</v>
      </c>
    </row>
    <row r="1851" spans="1:4" ht="15.75" x14ac:dyDescent="0.25">
      <c r="A1851" s="1" t="s">
        <v>518</v>
      </c>
      <c r="B1851" t="s">
        <v>4659</v>
      </c>
      <c r="C1851" s="1" t="s">
        <v>4015</v>
      </c>
      <c r="D1851" t="s">
        <v>4391</v>
      </c>
    </row>
    <row r="1852" spans="1:4" ht="15.75" x14ac:dyDescent="0.25">
      <c r="A1852" s="1" t="s">
        <v>517</v>
      </c>
      <c r="B1852" t="s">
        <v>4438</v>
      </c>
      <c r="C1852" s="1" t="s">
        <v>4016</v>
      </c>
      <c r="D1852" t="s">
        <v>4391</v>
      </c>
    </row>
    <row r="1853" spans="1:4" ht="15.75" x14ac:dyDescent="0.25">
      <c r="A1853" s="1" t="s">
        <v>516</v>
      </c>
      <c r="B1853" t="s">
        <v>5700</v>
      </c>
      <c r="C1853" s="1" t="s">
        <v>4017</v>
      </c>
      <c r="D1853" t="s">
        <v>4391</v>
      </c>
    </row>
    <row r="1854" spans="1:4" ht="15.75" x14ac:dyDescent="0.25">
      <c r="A1854" s="1" t="s">
        <v>514</v>
      </c>
      <c r="B1854" t="s">
        <v>4438</v>
      </c>
      <c r="C1854" s="1" t="s">
        <v>4018</v>
      </c>
      <c r="D1854" t="s">
        <v>4391</v>
      </c>
    </row>
    <row r="1855" spans="1:4" ht="15.75" x14ac:dyDescent="0.25">
      <c r="A1855" s="1" t="s">
        <v>513</v>
      </c>
      <c r="B1855" t="s">
        <v>5701</v>
      </c>
      <c r="C1855" s="1" t="s">
        <v>3851</v>
      </c>
      <c r="D1855" t="s">
        <v>4389</v>
      </c>
    </row>
    <row r="1856" spans="1:4" ht="15.75" x14ac:dyDescent="0.25">
      <c r="A1856" s="1" t="s">
        <v>512</v>
      </c>
      <c r="B1856" t="s">
        <v>4860</v>
      </c>
      <c r="C1856" s="1" t="s">
        <v>3033</v>
      </c>
      <c r="D1856" t="s">
        <v>4391</v>
      </c>
    </row>
    <row r="1857" spans="1:4" ht="15.75" x14ac:dyDescent="0.25">
      <c r="A1857" s="1" t="s">
        <v>511</v>
      </c>
      <c r="B1857" t="s">
        <v>4748</v>
      </c>
      <c r="C1857" s="1" t="s">
        <v>4019</v>
      </c>
      <c r="D1857" t="s">
        <v>4391</v>
      </c>
    </row>
    <row r="1858" spans="1:4" ht="15.75" x14ac:dyDescent="0.25">
      <c r="A1858" s="1" t="s">
        <v>510</v>
      </c>
      <c r="B1858" t="s">
        <v>5702</v>
      </c>
      <c r="C1858" s="1" t="s">
        <v>4020</v>
      </c>
      <c r="D1858" t="s">
        <v>4389</v>
      </c>
    </row>
    <row r="1859" spans="1:4" ht="15.75" x14ac:dyDescent="0.25">
      <c r="A1859" s="1" t="s">
        <v>509</v>
      </c>
      <c r="B1859" t="s">
        <v>5703</v>
      </c>
      <c r="C1859" s="1" t="s">
        <v>4021</v>
      </c>
      <c r="D1859" t="s">
        <v>4391</v>
      </c>
    </row>
    <row r="1860" spans="1:4" ht="15.75" x14ac:dyDescent="0.25">
      <c r="A1860" s="1" t="s">
        <v>508</v>
      </c>
      <c r="B1860" t="s">
        <v>5377</v>
      </c>
      <c r="C1860" s="1" t="s">
        <v>3383</v>
      </c>
      <c r="D1860" t="s">
        <v>4389</v>
      </c>
    </row>
    <row r="1861" spans="1:4" ht="15.75" x14ac:dyDescent="0.25">
      <c r="A1861" s="1" t="s">
        <v>507</v>
      </c>
      <c r="B1861" t="s">
        <v>5704</v>
      </c>
      <c r="C1861" s="1" t="s">
        <v>3225</v>
      </c>
      <c r="D1861" t="s">
        <v>4389</v>
      </c>
    </row>
    <row r="1862" spans="1:4" ht="15.75" x14ac:dyDescent="0.25">
      <c r="A1862" s="1" t="s">
        <v>506</v>
      </c>
      <c r="B1862" t="s">
        <v>5705</v>
      </c>
      <c r="C1862" s="1" t="s">
        <v>4022</v>
      </c>
      <c r="D1862" t="s">
        <v>4389</v>
      </c>
    </row>
    <row r="1863" spans="1:4" ht="15.75" x14ac:dyDescent="0.25">
      <c r="A1863" s="1" t="s">
        <v>505</v>
      </c>
      <c r="B1863" t="s">
        <v>4832</v>
      </c>
      <c r="C1863" s="1" t="s">
        <v>2769</v>
      </c>
      <c r="D1863" t="s">
        <v>4389</v>
      </c>
    </row>
    <row r="1864" spans="1:4" ht="15.75" x14ac:dyDescent="0.25">
      <c r="A1864" s="1" t="s">
        <v>504</v>
      </c>
      <c r="B1864" t="s">
        <v>5706</v>
      </c>
      <c r="C1864" s="1" t="s">
        <v>4023</v>
      </c>
      <c r="D1864" t="s">
        <v>4389</v>
      </c>
    </row>
    <row r="1865" spans="1:4" ht="15.75" x14ac:dyDescent="0.25">
      <c r="A1865" s="1" t="s">
        <v>503</v>
      </c>
      <c r="B1865" t="s">
        <v>4443</v>
      </c>
      <c r="C1865" s="1" t="s">
        <v>4024</v>
      </c>
      <c r="D1865" t="s">
        <v>4389</v>
      </c>
    </row>
    <row r="1866" spans="1:4" ht="15.75" x14ac:dyDescent="0.25">
      <c r="A1866" s="1" t="s">
        <v>502</v>
      </c>
      <c r="B1866" t="s">
        <v>5707</v>
      </c>
      <c r="C1866" s="1" t="s">
        <v>2816</v>
      </c>
      <c r="D1866" t="s">
        <v>4389</v>
      </c>
    </row>
    <row r="1867" spans="1:4" ht="15.75" x14ac:dyDescent="0.25">
      <c r="A1867" s="1" t="s">
        <v>501</v>
      </c>
      <c r="B1867" t="s">
        <v>5708</v>
      </c>
      <c r="C1867" s="1" t="s">
        <v>4025</v>
      </c>
      <c r="D1867" t="s">
        <v>4391</v>
      </c>
    </row>
    <row r="1868" spans="1:4" ht="15.75" x14ac:dyDescent="0.25">
      <c r="A1868" s="1" t="s">
        <v>500</v>
      </c>
      <c r="B1868" t="s">
        <v>5011</v>
      </c>
      <c r="C1868" s="1" t="s">
        <v>3148</v>
      </c>
      <c r="D1868" t="s">
        <v>4389</v>
      </c>
    </row>
    <row r="1869" spans="1:4" ht="15.75" x14ac:dyDescent="0.25">
      <c r="A1869" s="1" t="s">
        <v>499</v>
      </c>
      <c r="B1869" t="s">
        <v>5709</v>
      </c>
      <c r="C1869" s="1" t="s">
        <v>3055</v>
      </c>
      <c r="D1869" t="s">
        <v>4391</v>
      </c>
    </row>
    <row r="1870" spans="1:4" ht="15.75" x14ac:dyDescent="0.25">
      <c r="A1870" s="1" t="s">
        <v>498</v>
      </c>
      <c r="B1870" t="s">
        <v>4720</v>
      </c>
      <c r="C1870" s="1" t="s">
        <v>4026</v>
      </c>
      <c r="D1870" t="s">
        <v>4391</v>
      </c>
    </row>
    <row r="1871" spans="1:4" ht="15.75" x14ac:dyDescent="0.25">
      <c r="A1871" s="1" t="s">
        <v>497</v>
      </c>
      <c r="B1871" t="s">
        <v>4510</v>
      </c>
      <c r="C1871" s="1" t="s">
        <v>2589</v>
      </c>
      <c r="D1871" t="s">
        <v>4391</v>
      </c>
    </row>
    <row r="1872" spans="1:4" ht="15.75" x14ac:dyDescent="0.25">
      <c r="A1872" s="1" t="s">
        <v>496</v>
      </c>
      <c r="B1872" t="s">
        <v>5710</v>
      </c>
      <c r="C1872" s="1" t="s">
        <v>4027</v>
      </c>
      <c r="D1872" t="s">
        <v>4391</v>
      </c>
    </row>
    <row r="1873" spans="1:4" ht="15.75" x14ac:dyDescent="0.25">
      <c r="A1873" s="1" t="s">
        <v>495</v>
      </c>
      <c r="B1873" t="s">
        <v>5711</v>
      </c>
      <c r="C1873" s="1" t="s">
        <v>4028</v>
      </c>
      <c r="D1873" t="s">
        <v>4391</v>
      </c>
    </row>
    <row r="1874" spans="1:4" ht="15.75" x14ac:dyDescent="0.25">
      <c r="A1874" s="1" t="s">
        <v>494</v>
      </c>
      <c r="B1874" t="s">
        <v>5712</v>
      </c>
      <c r="C1874" s="1" t="s">
        <v>4029</v>
      </c>
      <c r="D1874" t="s">
        <v>4391</v>
      </c>
    </row>
    <row r="1875" spans="1:4" ht="15.75" x14ac:dyDescent="0.25">
      <c r="A1875" s="1" t="s">
        <v>493</v>
      </c>
      <c r="B1875" t="s">
        <v>5713</v>
      </c>
      <c r="C1875" s="1" t="s">
        <v>4030</v>
      </c>
      <c r="D1875" t="s">
        <v>4391</v>
      </c>
    </row>
    <row r="1876" spans="1:4" ht="15.75" x14ac:dyDescent="0.25">
      <c r="A1876" s="1" t="s">
        <v>492</v>
      </c>
      <c r="B1876" t="s">
        <v>5714</v>
      </c>
      <c r="C1876" s="1" t="s">
        <v>4031</v>
      </c>
      <c r="D1876" t="s">
        <v>4391</v>
      </c>
    </row>
    <row r="1877" spans="1:4" ht="15.75" x14ac:dyDescent="0.25">
      <c r="A1877" s="1" t="s">
        <v>491</v>
      </c>
      <c r="B1877" t="s">
        <v>5715</v>
      </c>
      <c r="C1877" s="1" t="s">
        <v>3416</v>
      </c>
      <c r="D1877" t="s">
        <v>4389</v>
      </c>
    </row>
    <row r="1878" spans="1:4" ht="15.75" x14ac:dyDescent="0.25">
      <c r="A1878" s="1" t="s">
        <v>490</v>
      </c>
      <c r="B1878" t="s">
        <v>4953</v>
      </c>
      <c r="C1878" s="1" t="s">
        <v>4032</v>
      </c>
      <c r="D1878" t="s">
        <v>4389</v>
      </c>
    </row>
    <row r="1879" spans="1:4" ht="15.75" x14ac:dyDescent="0.25">
      <c r="A1879" s="1" t="s">
        <v>489</v>
      </c>
      <c r="B1879" t="s">
        <v>5716</v>
      </c>
      <c r="C1879" s="1" t="s">
        <v>4033</v>
      </c>
      <c r="D1879" t="s">
        <v>4804</v>
      </c>
    </row>
    <row r="1880" spans="1:4" ht="15.75" x14ac:dyDescent="0.25">
      <c r="A1880" s="1" t="s">
        <v>488</v>
      </c>
      <c r="B1880" t="s">
        <v>5717</v>
      </c>
      <c r="C1880" s="1" t="s">
        <v>4034</v>
      </c>
      <c r="D1880" t="s">
        <v>4389</v>
      </c>
    </row>
    <row r="1881" spans="1:4" ht="15.75" x14ac:dyDescent="0.25">
      <c r="A1881" s="1" t="s">
        <v>487</v>
      </c>
      <c r="B1881" t="s">
        <v>5718</v>
      </c>
      <c r="C1881" s="1" t="s">
        <v>4035</v>
      </c>
      <c r="D1881" t="s">
        <v>4389</v>
      </c>
    </row>
    <row r="1882" spans="1:4" ht="15.75" x14ac:dyDescent="0.25">
      <c r="A1882" s="1" t="s">
        <v>486</v>
      </c>
      <c r="B1882" t="s">
        <v>5719</v>
      </c>
      <c r="C1882" s="1" t="s">
        <v>2924</v>
      </c>
      <c r="D1882" t="s">
        <v>4391</v>
      </c>
    </row>
    <row r="1883" spans="1:4" ht="15.75" x14ac:dyDescent="0.25">
      <c r="A1883" s="1" t="s">
        <v>485</v>
      </c>
      <c r="B1883" t="s">
        <v>5715</v>
      </c>
      <c r="C1883" s="1" t="s">
        <v>4036</v>
      </c>
      <c r="D1883" t="s">
        <v>4389</v>
      </c>
    </row>
    <row r="1884" spans="1:4" ht="15.75" x14ac:dyDescent="0.25">
      <c r="A1884" s="1" t="s">
        <v>484</v>
      </c>
      <c r="B1884" t="s">
        <v>5720</v>
      </c>
      <c r="C1884" s="1" t="s">
        <v>4037</v>
      </c>
      <c r="D1884" t="s">
        <v>4389</v>
      </c>
    </row>
    <row r="1885" spans="1:4" ht="15.75" x14ac:dyDescent="0.25">
      <c r="A1885" s="1" t="s">
        <v>483</v>
      </c>
      <c r="B1885" t="s">
        <v>5721</v>
      </c>
      <c r="C1885" s="1" t="s">
        <v>4038</v>
      </c>
      <c r="D1885" t="s">
        <v>4389</v>
      </c>
    </row>
    <row r="1886" spans="1:4" ht="15.75" x14ac:dyDescent="0.25">
      <c r="A1886" s="1" t="s">
        <v>482</v>
      </c>
      <c r="B1886" t="s">
        <v>5722</v>
      </c>
      <c r="C1886" s="1" t="s">
        <v>4039</v>
      </c>
      <c r="D1886" t="s">
        <v>4389</v>
      </c>
    </row>
    <row r="1887" spans="1:4" ht="15.75" x14ac:dyDescent="0.25">
      <c r="A1887" s="1" t="s">
        <v>481</v>
      </c>
      <c r="B1887" t="s">
        <v>5723</v>
      </c>
      <c r="C1887" s="1" t="s">
        <v>4040</v>
      </c>
      <c r="D1887" t="s">
        <v>4389</v>
      </c>
    </row>
    <row r="1888" spans="1:4" ht="15.75" x14ac:dyDescent="0.25">
      <c r="A1888" s="1" t="s">
        <v>480</v>
      </c>
      <c r="B1888" t="s">
        <v>5724</v>
      </c>
      <c r="C1888" s="1" t="s">
        <v>4041</v>
      </c>
      <c r="D1888" t="s">
        <v>4391</v>
      </c>
    </row>
    <row r="1889" spans="1:5" ht="15.75" x14ac:dyDescent="0.25">
      <c r="A1889" s="1" t="s">
        <v>479</v>
      </c>
      <c r="B1889" t="s">
        <v>4735</v>
      </c>
      <c r="C1889" s="1" t="s">
        <v>4042</v>
      </c>
      <c r="D1889" t="s">
        <v>4391</v>
      </c>
    </row>
    <row r="1890" spans="1:5" ht="15.75" x14ac:dyDescent="0.25">
      <c r="A1890" s="1" t="s">
        <v>478</v>
      </c>
      <c r="B1890" t="s">
        <v>5725</v>
      </c>
      <c r="C1890" s="1" t="s">
        <v>2939</v>
      </c>
      <c r="D1890" t="s">
        <v>4391</v>
      </c>
    </row>
    <row r="1891" spans="1:5" ht="15.75" x14ac:dyDescent="0.25">
      <c r="A1891" s="1" t="s">
        <v>477</v>
      </c>
      <c r="B1891" t="s">
        <v>5278</v>
      </c>
      <c r="C1891" s="1" t="s">
        <v>4043</v>
      </c>
      <c r="D1891" t="s">
        <v>4389</v>
      </c>
    </row>
    <row r="1892" spans="1:5" ht="15.75" x14ac:dyDescent="0.25">
      <c r="A1892" s="1" t="s">
        <v>476</v>
      </c>
      <c r="B1892" t="s">
        <v>4410</v>
      </c>
      <c r="C1892" s="1" t="s">
        <v>4044</v>
      </c>
      <c r="D1892" t="s">
        <v>4391</v>
      </c>
    </row>
    <row r="1893" spans="1:5" ht="15.75" x14ac:dyDescent="0.25">
      <c r="A1893" s="1" t="s">
        <v>475</v>
      </c>
      <c r="B1893" t="s">
        <v>5726</v>
      </c>
      <c r="C1893" s="1" t="s">
        <v>4045</v>
      </c>
      <c r="D1893" t="s">
        <v>4391</v>
      </c>
    </row>
    <row r="1894" spans="1:5" ht="15.75" x14ac:dyDescent="0.25">
      <c r="A1894" s="1" t="s">
        <v>474</v>
      </c>
      <c r="B1894" t="s">
        <v>5727</v>
      </c>
      <c r="C1894" s="1" t="s">
        <v>4046</v>
      </c>
      <c r="D1894" t="s">
        <v>4389</v>
      </c>
    </row>
    <row r="1895" spans="1:5" ht="15.75" x14ac:dyDescent="0.25">
      <c r="A1895" s="1" t="s">
        <v>473</v>
      </c>
      <c r="B1895" t="s">
        <v>4500</v>
      </c>
      <c r="C1895" s="1" t="s">
        <v>4047</v>
      </c>
      <c r="D1895" t="s">
        <v>4391</v>
      </c>
    </row>
    <row r="1896" spans="1:5" ht="15.75" x14ac:dyDescent="0.25">
      <c r="A1896" s="1" t="s">
        <v>472</v>
      </c>
      <c r="B1896" t="s">
        <v>5728</v>
      </c>
      <c r="C1896" s="1" t="s">
        <v>4048</v>
      </c>
      <c r="D1896" t="s">
        <v>4389</v>
      </c>
    </row>
    <row r="1897" spans="1:5" ht="15.75" x14ac:dyDescent="0.25">
      <c r="A1897" s="1" t="s">
        <v>471</v>
      </c>
      <c r="B1897" t="s">
        <v>5729</v>
      </c>
      <c r="C1897" s="1" t="s">
        <v>2621</v>
      </c>
      <c r="D1897" t="s">
        <v>4391</v>
      </c>
      <c r="E1897" t="s">
        <v>6037</v>
      </c>
    </row>
    <row r="1898" spans="1:5" ht="15.75" x14ac:dyDescent="0.25">
      <c r="A1898" s="1" t="s">
        <v>470</v>
      </c>
      <c r="B1898" t="s">
        <v>4536</v>
      </c>
      <c r="C1898" s="1" t="s">
        <v>4049</v>
      </c>
      <c r="D1898" t="s">
        <v>4391</v>
      </c>
    </row>
    <row r="1899" spans="1:5" ht="15.75" x14ac:dyDescent="0.25">
      <c r="A1899" s="1" t="s">
        <v>469</v>
      </c>
      <c r="B1899" t="s">
        <v>5730</v>
      </c>
      <c r="C1899" s="1" t="s">
        <v>2454</v>
      </c>
      <c r="D1899" t="s">
        <v>4391</v>
      </c>
    </row>
    <row r="1900" spans="1:5" ht="15.75" x14ac:dyDescent="0.25">
      <c r="A1900" s="1" t="s">
        <v>468</v>
      </c>
      <c r="B1900" t="s">
        <v>4748</v>
      </c>
      <c r="C1900" s="1" t="s">
        <v>2484</v>
      </c>
      <c r="D1900" t="s">
        <v>4391</v>
      </c>
    </row>
    <row r="1901" spans="1:5" ht="15.75" x14ac:dyDescent="0.25">
      <c r="A1901" s="1" t="s">
        <v>467</v>
      </c>
      <c r="B1901" t="s">
        <v>4482</v>
      </c>
      <c r="C1901" s="1" t="s">
        <v>4050</v>
      </c>
      <c r="D1901" t="s">
        <v>4389</v>
      </c>
    </row>
    <row r="1902" spans="1:5" ht="15.75" x14ac:dyDescent="0.25">
      <c r="A1902" s="1" t="s">
        <v>466</v>
      </c>
      <c r="B1902" t="s">
        <v>5731</v>
      </c>
      <c r="C1902" s="1" t="s">
        <v>3960</v>
      </c>
      <c r="D1902" t="s">
        <v>4389</v>
      </c>
    </row>
    <row r="1903" spans="1:5" ht="15.75" x14ac:dyDescent="0.25">
      <c r="A1903" s="1" t="s">
        <v>465</v>
      </c>
      <c r="B1903" t="s">
        <v>5253</v>
      </c>
      <c r="C1903" s="1" t="s">
        <v>4051</v>
      </c>
      <c r="D1903" t="s">
        <v>4389</v>
      </c>
    </row>
    <row r="1904" spans="1:5" ht="15.75" x14ac:dyDescent="0.25">
      <c r="A1904" s="1" t="s">
        <v>464</v>
      </c>
      <c r="B1904" t="s">
        <v>4598</v>
      </c>
      <c r="C1904" s="1" t="s">
        <v>4052</v>
      </c>
      <c r="D1904" t="s">
        <v>4389</v>
      </c>
    </row>
    <row r="1905" spans="1:4" ht="15.75" x14ac:dyDescent="0.25">
      <c r="A1905" s="1" t="s">
        <v>463</v>
      </c>
      <c r="B1905" t="s">
        <v>5732</v>
      </c>
      <c r="C1905" s="1" t="s">
        <v>4053</v>
      </c>
      <c r="D1905" t="s">
        <v>4389</v>
      </c>
    </row>
    <row r="1906" spans="1:4" ht="15.75" x14ac:dyDescent="0.25">
      <c r="A1906" s="1" t="s">
        <v>462</v>
      </c>
      <c r="B1906" t="s">
        <v>5733</v>
      </c>
      <c r="C1906" s="1" t="s">
        <v>4054</v>
      </c>
      <c r="D1906" t="s">
        <v>4389</v>
      </c>
    </row>
    <row r="1907" spans="1:4" ht="15.75" x14ac:dyDescent="0.25">
      <c r="A1907" s="1" t="s">
        <v>461</v>
      </c>
      <c r="B1907" t="s">
        <v>5734</v>
      </c>
      <c r="C1907" s="1" t="s">
        <v>4055</v>
      </c>
      <c r="D1907" t="s">
        <v>4391</v>
      </c>
    </row>
    <row r="1908" spans="1:4" ht="15.75" x14ac:dyDescent="0.25">
      <c r="A1908" s="1" t="s">
        <v>460</v>
      </c>
      <c r="B1908" t="s">
        <v>5735</v>
      </c>
      <c r="C1908" s="1" t="s">
        <v>2670</v>
      </c>
      <c r="D1908" t="s">
        <v>4389</v>
      </c>
    </row>
    <row r="1909" spans="1:4" ht="15.75" x14ac:dyDescent="0.25">
      <c r="A1909" s="1" t="s">
        <v>459</v>
      </c>
      <c r="B1909" t="s">
        <v>5736</v>
      </c>
      <c r="C1909" s="1" t="s">
        <v>4056</v>
      </c>
      <c r="D1909" t="s">
        <v>4389</v>
      </c>
    </row>
    <row r="1910" spans="1:4" ht="15.75" x14ac:dyDescent="0.25">
      <c r="A1910" s="1" t="s">
        <v>458</v>
      </c>
      <c r="B1910" t="s">
        <v>5737</v>
      </c>
      <c r="C1910" s="1" t="s">
        <v>4057</v>
      </c>
      <c r="D1910" t="s">
        <v>4391</v>
      </c>
    </row>
    <row r="1911" spans="1:4" ht="15.75" x14ac:dyDescent="0.25">
      <c r="A1911" s="1" t="s">
        <v>457</v>
      </c>
      <c r="B1911" t="s">
        <v>5738</v>
      </c>
      <c r="C1911" s="1" t="s">
        <v>2816</v>
      </c>
      <c r="D1911" t="s">
        <v>4391</v>
      </c>
    </row>
    <row r="1912" spans="1:4" ht="15.75" x14ac:dyDescent="0.25">
      <c r="A1912" s="1" t="s">
        <v>456</v>
      </c>
      <c r="B1912" t="s">
        <v>5739</v>
      </c>
      <c r="C1912" s="1" t="s">
        <v>4058</v>
      </c>
      <c r="D1912" t="s">
        <v>4389</v>
      </c>
    </row>
    <row r="1913" spans="1:4" ht="15.75" x14ac:dyDescent="0.25">
      <c r="A1913" s="1" t="s">
        <v>455</v>
      </c>
      <c r="B1913" t="s">
        <v>5740</v>
      </c>
      <c r="C1913" s="1" t="s">
        <v>2758</v>
      </c>
      <c r="D1913" t="s">
        <v>4391</v>
      </c>
    </row>
    <row r="1914" spans="1:4" ht="15.75" x14ac:dyDescent="0.25">
      <c r="A1914" s="1" t="s">
        <v>454</v>
      </c>
      <c r="B1914" t="s">
        <v>5741</v>
      </c>
      <c r="C1914" s="1" t="s">
        <v>4059</v>
      </c>
      <c r="D1914" t="s">
        <v>4391</v>
      </c>
    </row>
    <row r="1915" spans="1:4" ht="15.75" x14ac:dyDescent="0.25">
      <c r="A1915" s="1" t="s">
        <v>453</v>
      </c>
      <c r="B1915" t="s">
        <v>5742</v>
      </c>
      <c r="C1915" s="1" t="s">
        <v>2944</v>
      </c>
      <c r="D1915" t="s">
        <v>4391</v>
      </c>
    </row>
    <row r="1916" spans="1:4" ht="15.75" x14ac:dyDescent="0.25">
      <c r="A1916" s="1" t="s">
        <v>452</v>
      </c>
      <c r="B1916" t="s">
        <v>5743</v>
      </c>
      <c r="C1916" s="1" t="s">
        <v>4060</v>
      </c>
      <c r="D1916" t="s">
        <v>4389</v>
      </c>
    </row>
    <row r="1917" spans="1:4" ht="15.75" x14ac:dyDescent="0.25">
      <c r="A1917" s="1" t="s">
        <v>451</v>
      </c>
      <c r="B1917" t="s">
        <v>5744</v>
      </c>
      <c r="C1917" s="1" t="s">
        <v>4061</v>
      </c>
      <c r="D1917" t="s">
        <v>4391</v>
      </c>
    </row>
    <row r="1918" spans="1:4" ht="15.75" x14ac:dyDescent="0.25">
      <c r="A1918" s="1" t="s">
        <v>450</v>
      </c>
      <c r="B1918" t="s">
        <v>4534</v>
      </c>
      <c r="C1918" s="1" t="s">
        <v>4062</v>
      </c>
      <c r="D1918" t="s">
        <v>4391</v>
      </c>
    </row>
    <row r="1919" spans="1:4" ht="15.75" x14ac:dyDescent="0.25">
      <c r="A1919" s="1" t="s">
        <v>449</v>
      </c>
      <c r="B1919" t="s">
        <v>5387</v>
      </c>
      <c r="C1919" s="1" t="s">
        <v>4063</v>
      </c>
      <c r="D1919" t="s">
        <v>4391</v>
      </c>
    </row>
    <row r="1920" spans="1:4" ht="15.75" x14ac:dyDescent="0.25">
      <c r="A1920" s="1" t="s">
        <v>448</v>
      </c>
      <c r="B1920" t="s">
        <v>5745</v>
      </c>
      <c r="C1920" s="1" t="s">
        <v>4064</v>
      </c>
      <c r="D1920" t="s">
        <v>4391</v>
      </c>
    </row>
    <row r="1921" spans="1:4" ht="15.75" x14ac:dyDescent="0.25">
      <c r="A1921" s="1" t="s">
        <v>447</v>
      </c>
      <c r="B1921" t="s">
        <v>4497</v>
      </c>
      <c r="C1921" s="1" t="s">
        <v>4065</v>
      </c>
      <c r="D1921" t="s">
        <v>4391</v>
      </c>
    </row>
    <row r="1922" spans="1:4" ht="15.75" x14ac:dyDescent="0.25">
      <c r="A1922" s="1" t="s">
        <v>446</v>
      </c>
      <c r="B1922" t="s">
        <v>5746</v>
      </c>
      <c r="C1922" s="1" t="s">
        <v>4066</v>
      </c>
      <c r="D1922" t="s">
        <v>4804</v>
      </c>
    </row>
    <row r="1923" spans="1:4" ht="15.75" x14ac:dyDescent="0.25">
      <c r="A1923" s="1" t="s">
        <v>445</v>
      </c>
      <c r="B1923" t="s">
        <v>4534</v>
      </c>
      <c r="C1923" s="1" t="s">
        <v>4067</v>
      </c>
      <c r="D1923" t="s">
        <v>4391</v>
      </c>
    </row>
    <row r="1924" spans="1:4" ht="15.75" x14ac:dyDescent="0.25">
      <c r="A1924" s="1" t="s">
        <v>444</v>
      </c>
      <c r="B1924" t="s">
        <v>4985</v>
      </c>
      <c r="C1924" s="1" t="s">
        <v>4068</v>
      </c>
      <c r="D1924" t="s">
        <v>4391</v>
      </c>
    </row>
    <row r="1925" spans="1:4" ht="15.75" x14ac:dyDescent="0.25">
      <c r="A1925" s="1" t="s">
        <v>443</v>
      </c>
      <c r="B1925" t="s">
        <v>5747</v>
      </c>
      <c r="C1925" s="1" t="s">
        <v>4069</v>
      </c>
      <c r="D1925" t="s">
        <v>4391</v>
      </c>
    </row>
    <row r="1926" spans="1:4" ht="15.75" x14ac:dyDescent="0.25">
      <c r="A1926" s="1" t="s">
        <v>442</v>
      </c>
      <c r="B1926" t="s">
        <v>4520</v>
      </c>
      <c r="C1926" s="1" t="s">
        <v>4070</v>
      </c>
      <c r="D1926" t="s">
        <v>4391</v>
      </c>
    </row>
    <row r="1927" spans="1:4" ht="15.75" x14ac:dyDescent="0.25">
      <c r="A1927" s="1" t="s">
        <v>441</v>
      </c>
      <c r="B1927" t="s">
        <v>5748</v>
      </c>
      <c r="C1927" s="1" t="s">
        <v>3186</v>
      </c>
      <c r="D1927" t="s">
        <v>4389</v>
      </c>
    </row>
    <row r="1928" spans="1:4" ht="15.75" x14ac:dyDescent="0.25">
      <c r="A1928" s="1" t="s">
        <v>440</v>
      </c>
      <c r="B1928" t="s">
        <v>5749</v>
      </c>
      <c r="C1928" s="1" t="s">
        <v>4071</v>
      </c>
      <c r="D1928" t="s">
        <v>4389</v>
      </c>
    </row>
    <row r="1929" spans="1:4" ht="15.75" x14ac:dyDescent="0.25">
      <c r="A1929" s="1" t="s">
        <v>439</v>
      </c>
      <c r="B1929" t="s">
        <v>4453</v>
      </c>
      <c r="C1929" s="1" t="s">
        <v>4072</v>
      </c>
      <c r="D1929" t="s">
        <v>4391</v>
      </c>
    </row>
    <row r="1930" spans="1:4" ht="15.75" x14ac:dyDescent="0.25">
      <c r="A1930" s="1" t="s">
        <v>438</v>
      </c>
      <c r="B1930" t="s">
        <v>5750</v>
      </c>
      <c r="C1930" s="1" t="s">
        <v>3388</v>
      </c>
      <c r="D1930" t="s">
        <v>4389</v>
      </c>
    </row>
    <row r="1931" spans="1:4" ht="15.75" x14ac:dyDescent="0.25">
      <c r="A1931" s="1" t="s">
        <v>437</v>
      </c>
      <c r="B1931" t="s">
        <v>5251</v>
      </c>
      <c r="C1931" s="1" t="s">
        <v>2850</v>
      </c>
      <c r="D1931" t="s">
        <v>4389</v>
      </c>
    </row>
    <row r="1932" spans="1:4" ht="15.75" x14ac:dyDescent="0.25">
      <c r="A1932" s="1" t="s">
        <v>436</v>
      </c>
      <c r="B1932" t="s">
        <v>5751</v>
      </c>
      <c r="C1932" s="1" t="s">
        <v>4073</v>
      </c>
      <c r="D1932" t="s">
        <v>4389</v>
      </c>
    </row>
    <row r="1933" spans="1:4" ht="15.75" x14ac:dyDescent="0.25">
      <c r="A1933" s="1" t="s">
        <v>435</v>
      </c>
      <c r="B1933" t="s">
        <v>5752</v>
      </c>
      <c r="C1933" s="1" t="s">
        <v>4074</v>
      </c>
      <c r="D1933" t="s">
        <v>4389</v>
      </c>
    </row>
    <row r="1934" spans="1:4" ht="15.75" x14ac:dyDescent="0.25">
      <c r="A1934" s="1" t="s">
        <v>434</v>
      </c>
      <c r="B1934" t="s">
        <v>4470</v>
      </c>
      <c r="C1934" s="1" t="s">
        <v>4075</v>
      </c>
      <c r="D1934" t="s">
        <v>4391</v>
      </c>
    </row>
    <row r="1935" spans="1:4" ht="15.75" x14ac:dyDescent="0.25">
      <c r="A1935" s="1" t="s">
        <v>433</v>
      </c>
      <c r="B1935" t="s">
        <v>4482</v>
      </c>
      <c r="C1935" s="1" t="s">
        <v>4076</v>
      </c>
      <c r="D1935" t="s">
        <v>4389</v>
      </c>
    </row>
    <row r="1936" spans="1:4" ht="15.75" x14ac:dyDescent="0.25">
      <c r="A1936" s="1" t="s">
        <v>432</v>
      </c>
      <c r="B1936" t="s">
        <v>5753</v>
      </c>
      <c r="C1936" s="1" t="s">
        <v>4077</v>
      </c>
      <c r="D1936" t="s">
        <v>4389</v>
      </c>
    </row>
    <row r="1937" spans="1:4" ht="15.75" x14ac:dyDescent="0.25">
      <c r="A1937" s="1" t="s">
        <v>431</v>
      </c>
      <c r="B1937" t="s">
        <v>5754</v>
      </c>
      <c r="C1937" s="1" t="s">
        <v>4078</v>
      </c>
      <c r="D1937" t="s">
        <v>4391</v>
      </c>
    </row>
    <row r="1938" spans="1:4" ht="15.75" x14ac:dyDescent="0.25">
      <c r="A1938" s="1" t="s">
        <v>430</v>
      </c>
      <c r="B1938" t="s">
        <v>5755</v>
      </c>
      <c r="C1938" s="1" t="s">
        <v>4079</v>
      </c>
      <c r="D1938" t="s">
        <v>4804</v>
      </c>
    </row>
    <row r="1939" spans="1:4" ht="15.75" x14ac:dyDescent="0.25">
      <c r="A1939" s="1" t="s">
        <v>429</v>
      </c>
      <c r="B1939" t="s">
        <v>4402</v>
      </c>
      <c r="C1939" s="1" t="s">
        <v>3901</v>
      </c>
      <c r="D1939" t="s">
        <v>4391</v>
      </c>
    </row>
    <row r="1940" spans="1:4" ht="15.75" x14ac:dyDescent="0.25">
      <c r="A1940" s="1" t="s">
        <v>428</v>
      </c>
      <c r="B1940" t="s">
        <v>5756</v>
      </c>
      <c r="C1940" s="1" t="s">
        <v>4080</v>
      </c>
      <c r="D1940" t="s">
        <v>4391</v>
      </c>
    </row>
    <row r="1941" spans="1:4" ht="15.75" x14ac:dyDescent="0.25">
      <c r="A1941" s="1" t="s">
        <v>427</v>
      </c>
      <c r="B1941" t="s">
        <v>4528</v>
      </c>
      <c r="C1941" s="1" t="s">
        <v>4081</v>
      </c>
      <c r="D1941" t="s">
        <v>4391</v>
      </c>
    </row>
    <row r="1942" spans="1:4" ht="15.75" x14ac:dyDescent="0.25">
      <c r="A1942" s="1" t="s">
        <v>426</v>
      </c>
      <c r="B1942" t="s">
        <v>5757</v>
      </c>
      <c r="C1942" s="1" t="s">
        <v>3152</v>
      </c>
      <c r="D1942" t="s">
        <v>4391</v>
      </c>
    </row>
    <row r="1943" spans="1:4" ht="15.75" x14ac:dyDescent="0.25">
      <c r="A1943" s="1" t="s">
        <v>425</v>
      </c>
      <c r="B1943" t="s">
        <v>5758</v>
      </c>
      <c r="C1943" s="1" t="s">
        <v>4082</v>
      </c>
      <c r="D1943" t="s">
        <v>4391</v>
      </c>
    </row>
    <row r="1944" spans="1:4" ht="15.75" x14ac:dyDescent="0.25">
      <c r="A1944" s="1" t="s">
        <v>424</v>
      </c>
      <c r="B1944" t="s">
        <v>4534</v>
      </c>
      <c r="C1944" s="1" t="s">
        <v>4083</v>
      </c>
      <c r="D1944" t="s">
        <v>4391</v>
      </c>
    </row>
    <row r="1945" spans="1:4" ht="15.75" x14ac:dyDescent="0.25">
      <c r="A1945" s="1" t="s">
        <v>423</v>
      </c>
      <c r="B1945" t="s">
        <v>5759</v>
      </c>
      <c r="C1945" s="1" t="s">
        <v>3076</v>
      </c>
      <c r="D1945" t="s">
        <v>4391</v>
      </c>
    </row>
    <row r="1946" spans="1:4" ht="15.75" x14ac:dyDescent="0.25">
      <c r="A1946" s="1" t="s">
        <v>422</v>
      </c>
      <c r="B1946" t="s">
        <v>4492</v>
      </c>
      <c r="C1946" s="1" t="s">
        <v>4084</v>
      </c>
      <c r="D1946" t="s">
        <v>4389</v>
      </c>
    </row>
    <row r="1947" spans="1:4" ht="15.75" x14ac:dyDescent="0.25">
      <c r="A1947" s="1" t="s">
        <v>421</v>
      </c>
      <c r="B1947" t="s">
        <v>5714</v>
      </c>
      <c r="C1947" s="1" t="s">
        <v>4085</v>
      </c>
      <c r="D1947" t="s">
        <v>4391</v>
      </c>
    </row>
    <row r="1948" spans="1:4" ht="15.75" x14ac:dyDescent="0.25">
      <c r="A1948" s="1" t="s">
        <v>420</v>
      </c>
      <c r="B1948" t="s">
        <v>5760</v>
      </c>
      <c r="C1948" s="1" t="s">
        <v>4086</v>
      </c>
      <c r="D1948" t="s">
        <v>4391</v>
      </c>
    </row>
    <row r="1949" spans="1:4" ht="15.75" x14ac:dyDescent="0.25">
      <c r="A1949" s="1" t="s">
        <v>419</v>
      </c>
      <c r="B1949" t="s">
        <v>5761</v>
      </c>
      <c r="C1949" s="1" t="s">
        <v>4087</v>
      </c>
      <c r="D1949" t="s">
        <v>4391</v>
      </c>
    </row>
    <row r="1950" spans="1:4" ht="15.75" x14ac:dyDescent="0.25">
      <c r="A1950" s="1" t="s">
        <v>418</v>
      </c>
      <c r="B1950" t="s">
        <v>5762</v>
      </c>
      <c r="C1950" s="1" t="s">
        <v>4088</v>
      </c>
      <c r="D1950" t="s">
        <v>4389</v>
      </c>
    </row>
    <row r="1951" spans="1:4" ht="15.75" x14ac:dyDescent="0.25">
      <c r="A1951" s="1" t="s">
        <v>417</v>
      </c>
      <c r="B1951" t="s">
        <v>4520</v>
      </c>
      <c r="C1951" s="1" t="s">
        <v>2950</v>
      </c>
      <c r="D1951" t="s">
        <v>4391</v>
      </c>
    </row>
    <row r="1952" spans="1:4" ht="15.75" x14ac:dyDescent="0.25">
      <c r="A1952" s="1" t="s">
        <v>416</v>
      </c>
      <c r="B1952" t="s">
        <v>5763</v>
      </c>
      <c r="C1952" s="1" t="s">
        <v>4089</v>
      </c>
      <c r="D1952" t="s">
        <v>4389</v>
      </c>
    </row>
    <row r="1953" spans="1:4" ht="15.75" x14ac:dyDescent="0.25">
      <c r="A1953" s="1" t="s">
        <v>415</v>
      </c>
      <c r="B1953" t="s">
        <v>5764</v>
      </c>
      <c r="C1953" s="1" t="s">
        <v>4090</v>
      </c>
      <c r="D1953" t="s">
        <v>4391</v>
      </c>
    </row>
    <row r="1954" spans="1:4" ht="15.75" x14ac:dyDescent="0.25">
      <c r="A1954" s="1" t="s">
        <v>414</v>
      </c>
      <c r="B1954" t="s">
        <v>5765</v>
      </c>
      <c r="C1954" s="1" t="s">
        <v>4091</v>
      </c>
      <c r="D1954" t="s">
        <v>4391</v>
      </c>
    </row>
    <row r="1955" spans="1:4" ht="15.75" x14ac:dyDescent="0.25">
      <c r="A1955" s="1" t="s">
        <v>413</v>
      </c>
      <c r="B1955" t="s">
        <v>5766</v>
      </c>
      <c r="C1955" s="1" t="s">
        <v>4092</v>
      </c>
      <c r="D1955" t="s">
        <v>4389</v>
      </c>
    </row>
    <row r="1956" spans="1:4" ht="15.75" x14ac:dyDescent="0.25">
      <c r="A1956" s="1" t="s">
        <v>412</v>
      </c>
      <c r="B1956" t="s">
        <v>5767</v>
      </c>
      <c r="C1956" s="1" t="s">
        <v>4093</v>
      </c>
      <c r="D1956" t="s">
        <v>4389</v>
      </c>
    </row>
    <row r="1957" spans="1:4" ht="15.75" x14ac:dyDescent="0.25">
      <c r="A1957" s="1" t="s">
        <v>411</v>
      </c>
      <c r="B1957" t="s">
        <v>5768</v>
      </c>
      <c r="C1957" s="1" t="s">
        <v>4094</v>
      </c>
      <c r="D1957" t="s">
        <v>4389</v>
      </c>
    </row>
    <row r="1958" spans="1:4" ht="15.75" x14ac:dyDescent="0.25">
      <c r="A1958" s="1" t="s">
        <v>410</v>
      </c>
      <c r="B1958" t="s">
        <v>5769</v>
      </c>
      <c r="C1958" s="1" t="s">
        <v>4095</v>
      </c>
      <c r="D1958" t="s">
        <v>4391</v>
      </c>
    </row>
    <row r="1959" spans="1:4" ht="15.75" x14ac:dyDescent="0.25">
      <c r="A1959" s="1" t="s">
        <v>409</v>
      </c>
      <c r="B1959" t="s">
        <v>4777</v>
      </c>
      <c r="C1959" s="1" t="s">
        <v>2714</v>
      </c>
      <c r="D1959" t="s">
        <v>4389</v>
      </c>
    </row>
    <row r="1960" spans="1:4" ht="15.75" x14ac:dyDescent="0.25">
      <c r="A1960" s="1" t="s">
        <v>408</v>
      </c>
      <c r="B1960" t="s">
        <v>4423</v>
      </c>
      <c r="C1960" s="1" t="s">
        <v>4096</v>
      </c>
      <c r="D1960" t="s">
        <v>4389</v>
      </c>
    </row>
    <row r="1961" spans="1:4" ht="15.75" x14ac:dyDescent="0.25">
      <c r="A1961" s="1" t="s">
        <v>407</v>
      </c>
      <c r="B1961" t="s">
        <v>4598</v>
      </c>
      <c r="C1961" s="1" t="s">
        <v>2850</v>
      </c>
      <c r="D1961" t="s">
        <v>4389</v>
      </c>
    </row>
    <row r="1962" spans="1:4" ht="15.75" x14ac:dyDescent="0.25">
      <c r="A1962" s="1" t="s">
        <v>406</v>
      </c>
      <c r="B1962" t="s">
        <v>5770</v>
      </c>
      <c r="C1962" s="1" t="s">
        <v>4097</v>
      </c>
      <c r="D1962" t="s">
        <v>4389</v>
      </c>
    </row>
    <row r="1963" spans="1:4" ht="15.75" x14ac:dyDescent="0.25">
      <c r="A1963" s="1" t="s">
        <v>405</v>
      </c>
      <c r="B1963" t="s">
        <v>4392</v>
      </c>
      <c r="C1963" s="1" t="s">
        <v>3960</v>
      </c>
      <c r="D1963" t="s">
        <v>4391</v>
      </c>
    </row>
    <row r="1964" spans="1:4" ht="15.75" x14ac:dyDescent="0.25">
      <c r="A1964" s="1" t="s">
        <v>404</v>
      </c>
      <c r="B1964" t="s">
        <v>5771</v>
      </c>
      <c r="C1964" s="1" t="s">
        <v>4098</v>
      </c>
      <c r="D1964" t="s">
        <v>4391</v>
      </c>
    </row>
    <row r="1965" spans="1:4" ht="15.75" x14ac:dyDescent="0.25">
      <c r="A1965" s="1" t="s">
        <v>403</v>
      </c>
      <c r="B1965" t="s">
        <v>5772</v>
      </c>
      <c r="C1965" s="1" t="s">
        <v>2683</v>
      </c>
      <c r="D1965" t="s">
        <v>4391</v>
      </c>
    </row>
    <row r="1966" spans="1:4" ht="15.75" x14ac:dyDescent="0.25">
      <c r="A1966" s="1" t="s">
        <v>402</v>
      </c>
      <c r="B1966" t="s">
        <v>5773</v>
      </c>
      <c r="C1966" s="1" t="s">
        <v>4099</v>
      </c>
      <c r="D1966" t="s">
        <v>4389</v>
      </c>
    </row>
    <row r="1967" spans="1:4" ht="15.75" x14ac:dyDescent="0.25">
      <c r="A1967" s="1" t="s">
        <v>401</v>
      </c>
      <c r="B1967" t="s">
        <v>5774</v>
      </c>
      <c r="C1967" s="1" t="s">
        <v>2437</v>
      </c>
      <c r="D1967" t="s">
        <v>4391</v>
      </c>
    </row>
    <row r="1968" spans="1:4" ht="15.75" x14ac:dyDescent="0.25">
      <c r="A1968" s="1" t="s">
        <v>400</v>
      </c>
      <c r="B1968" t="s">
        <v>5775</v>
      </c>
      <c r="C1968" s="1" t="s">
        <v>4100</v>
      </c>
      <c r="D1968" t="s">
        <v>4391</v>
      </c>
    </row>
    <row r="1969" spans="1:4" ht="15.75" x14ac:dyDescent="0.25">
      <c r="A1969" s="1" t="s">
        <v>399</v>
      </c>
      <c r="B1969" t="s">
        <v>5776</v>
      </c>
      <c r="C1969" s="1" t="s">
        <v>3628</v>
      </c>
      <c r="D1969" t="s">
        <v>4391</v>
      </c>
    </row>
    <row r="1970" spans="1:4" ht="15.75" x14ac:dyDescent="0.25">
      <c r="A1970" s="1" t="s">
        <v>398</v>
      </c>
      <c r="B1970" t="s">
        <v>5777</v>
      </c>
      <c r="C1970" s="1" t="s">
        <v>3412</v>
      </c>
      <c r="D1970" t="s">
        <v>4391</v>
      </c>
    </row>
    <row r="1971" spans="1:4" ht="15.75" x14ac:dyDescent="0.25">
      <c r="A1971" s="1" t="s">
        <v>397</v>
      </c>
      <c r="B1971" t="s">
        <v>5778</v>
      </c>
      <c r="C1971" s="1" t="s">
        <v>4101</v>
      </c>
      <c r="D1971" t="s">
        <v>4804</v>
      </c>
    </row>
    <row r="1972" spans="1:4" ht="15.75" x14ac:dyDescent="0.25">
      <c r="A1972" s="1" t="s">
        <v>396</v>
      </c>
      <c r="B1972" t="s">
        <v>5779</v>
      </c>
      <c r="C1972" s="1" t="s">
        <v>4102</v>
      </c>
      <c r="D1972" t="s">
        <v>4389</v>
      </c>
    </row>
    <row r="1973" spans="1:4" ht="15.75" x14ac:dyDescent="0.25">
      <c r="A1973" s="1" t="s">
        <v>395</v>
      </c>
      <c r="B1973" t="s">
        <v>4465</v>
      </c>
      <c r="C1973" s="1" t="s">
        <v>4103</v>
      </c>
      <c r="D1973" t="s">
        <v>4391</v>
      </c>
    </row>
    <row r="1974" spans="1:4" ht="15.75" x14ac:dyDescent="0.25">
      <c r="A1974" s="1" t="s">
        <v>394</v>
      </c>
      <c r="B1974" t="s">
        <v>5780</v>
      </c>
      <c r="C1974" s="1" t="s">
        <v>4104</v>
      </c>
      <c r="D1974" t="s">
        <v>4391</v>
      </c>
    </row>
    <row r="1975" spans="1:4" ht="15.75" x14ac:dyDescent="0.25">
      <c r="A1975" s="1" t="s">
        <v>393</v>
      </c>
      <c r="B1975" t="s">
        <v>5781</v>
      </c>
      <c r="C1975" s="1" t="s">
        <v>4105</v>
      </c>
      <c r="D1975" t="s">
        <v>4389</v>
      </c>
    </row>
    <row r="1976" spans="1:4" ht="15.75" x14ac:dyDescent="0.25">
      <c r="A1976" s="1" t="s">
        <v>392</v>
      </c>
      <c r="B1976" t="s">
        <v>5782</v>
      </c>
      <c r="C1976" s="1" t="s">
        <v>4106</v>
      </c>
      <c r="D1976" t="s">
        <v>4389</v>
      </c>
    </row>
    <row r="1977" spans="1:4" ht="15.75" x14ac:dyDescent="0.25">
      <c r="A1977" s="1" t="s">
        <v>391</v>
      </c>
      <c r="B1977" t="s">
        <v>5783</v>
      </c>
      <c r="C1977" s="1" t="s">
        <v>4107</v>
      </c>
      <c r="D1977" t="s">
        <v>4389</v>
      </c>
    </row>
    <row r="1978" spans="1:4" ht="15.75" x14ac:dyDescent="0.25">
      <c r="A1978" s="1" t="s">
        <v>390</v>
      </c>
      <c r="B1978" t="s">
        <v>4445</v>
      </c>
      <c r="C1978" s="1" t="s">
        <v>4108</v>
      </c>
      <c r="D1978" t="s">
        <v>4389</v>
      </c>
    </row>
    <row r="1979" spans="1:4" ht="15.75" x14ac:dyDescent="0.25">
      <c r="A1979" s="1" t="s">
        <v>389</v>
      </c>
      <c r="B1979" t="s">
        <v>5784</v>
      </c>
      <c r="C1979" s="1" t="s">
        <v>2599</v>
      </c>
      <c r="D1979" t="s">
        <v>4389</v>
      </c>
    </row>
    <row r="1980" spans="1:4" ht="15.75" x14ac:dyDescent="0.25">
      <c r="A1980" s="1" t="s">
        <v>388</v>
      </c>
      <c r="B1980" t="s">
        <v>5785</v>
      </c>
      <c r="C1980" s="1" t="s">
        <v>4109</v>
      </c>
      <c r="D1980" t="s">
        <v>4389</v>
      </c>
    </row>
    <row r="1981" spans="1:4" ht="15.75" x14ac:dyDescent="0.25">
      <c r="A1981" s="1" t="s">
        <v>387</v>
      </c>
      <c r="B1981" t="s">
        <v>5786</v>
      </c>
      <c r="C1981" s="1" t="s">
        <v>4110</v>
      </c>
      <c r="D1981" t="s">
        <v>4389</v>
      </c>
    </row>
    <row r="1982" spans="1:4" ht="15.75" x14ac:dyDescent="0.25">
      <c r="A1982" s="1" t="s">
        <v>386</v>
      </c>
      <c r="B1982" t="s">
        <v>5787</v>
      </c>
      <c r="C1982" s="1" t="s">
        <v>4111</v>
      </c>
      <c r="D1982" t="s">
        <v>4389</v>
      </c>
    </row>
    <row r="1983" spans="1:4" ht="15.75" x14ac:dyDescent="0.25">
      <c r="A1983" s="1" t="s">
        <v>385</v>
      </c>
      <c r="B1983" t="s">
        <v>5788</v>
      </c>
      <c r="C1983" s="1" t="s">
        <v>4112</v>
      </c>
      <c r="D1983" t="s">
        <v>4389</v>
      </c>
    </row>
    <row r="1984" spans="1:4" ht="15.75" x14ac:dyDescent="0.25">
      <c r="A1984" s="1" t="s">
        <v>384</v>
      </c>
      <c r="B1984" t="s">
        <v>5789</v>
      </c>
      <c r="C1984" s="1" t="s">
        <v>4113</v>
      </c>
      <c r="D1984" t="s">
        <v>4389</v>
      </c>
    </row>
    <row r="1985" spans="1:4" ht="15.75" x14ac:dyDescent="0.25">
      <c r="A1985" s="1" t="s">
        <v>383</v>
      </c>
      <c r="B1985" t="s">
        <v>5790</v>
      </c>
      <c r="C1985" s="1" t="s">
        <v>4114</v>
      </c>
      <c r="D1985" t="s">
        <v>4391</v>
      </c>
    </row>
    <row r="1986" spans="1:4" ht="15.75" x14ac:dyDescent="0.25">
      <c r="A1986" s="1" t="s">
        <v>382</v>
      </c>
      <c r="B1986" t="s">
        <v>5182</v>
      </c>
      <c r="C1986" s="1" t="s">
        <v>4115</v>
      </c>
      <c r="D1986" t="s">
        <v>4391</v>
      </c>
    </row>
    <row r="1987" spans="1:4" ht="15.75" x14ac:dyDescent="0.25">
      <c r="A1987" s="1" t="s">
        <v>381</v>
      </c>
      <c r="B1987" t="s">
        <v>4410</v>
      </c>
      <c r="C1987" s="1" t="s">
        <v>4116</v>
      </c>
      <c r="D1987" t="s">
        <v>4391</v>
      </c>
    </row>
    <row r="1988" spans="1:4" ht="15.75" x14ac:dyDescent="0.25">
      <c r="A1988" s="1" t="s">
        <v>380</v>
      </c>
      <c r="B1988" t="s">
        <v>4690</v>
      </c>
      <c r="C1988" s="1" t="s">
        <v>4117</v>
      </c>
      <c r="D1988" t="s">
        <v>4804</v>
      </c>
    </row>
    <row r="1989" spans="1:4" ht="15.75" x14ac:dyDescent="0.25">
      <c r="A1989" s="1" t="s">
        <v>379</v>
      </c>
      <c r="B1989" t="s">
        <v>5791</v>
      </c>
      <c r="C1989" s="1" t="s">
        <v>4118</v>
      </c>
      <c r="D1989" t="s">
        <v>4391</v>
      </c>
    </row>
    <row r="1990" spans="1:4" ht="15.75" x14ac:dyDescent="0.25">
      <c r="A1990" s="1" t="s">
        <v>378</v>
      </c>
      <c r="B1990" t="s">
        <v>4469</v>
      </c>
      <c r="C1990" s="1" t="s">
        <v>4119</v>
      </c>
      <c r="D1990" t="s">
        <v>4389</v>
      </c>
    </row>
    <row r="1991" spans="1:4" ht="15.75" x14ac:dyDescent="0.25">
      <c r="A1991" s="1" t="s">
        <v>377</v>
      </c>
      <c r="B1991" t="s">
        <v>5792</v>
      </c>
      <c r="C1991" s="1" t="s">
        <v>4120</v>
      </c>
      <c r="D1991" t="s">
        <v>4391</v>
      </c>
    </row>
    <row r="1992" spans="1:4" ht="15.75" x14ac:dyDescent="0.25">
      <c r="A1992" s="1" t="s">
        <v>376</v>
      </c>
      <c r="B1992" t="s">
        <v>4935</v>
      </c>
      <c r="C1992" s="1" t="s">
        <v>4121</v>
      </c>
      <c r="D1992" t="s">
        <v>4391</v>
      </c>
    </row>
    <row r="1993" spans="1:4" ht="15.75" x14ac:dyDescent="0.25">
      <c r="A1993" s="1" t="s">
        <v>375</v>
      </c>
      <c r="B1993" t="s">
        <v>5793</v>
      </c>
      <c r="C1993" s="1" t="s">
        <v>4122</v>
      </c>
      <c r="D1993" t="s">
        <v>4391</v>
      </c>
    </row>
    <row r="1994" spans="1:4" ht="15.75" x14ac:dyDescent="0.25">
      <c r="A1994" s="1" t="s">
        <v>374</v>
      </c>
      <c r="B1994" t="s">
        <v>5794</v>
      </c>
      <c r="C1994" s="1" t="s">
        <v>4123</v>
      </c>
      <c r="D1994" t="s">
        <v>4391</v>
      </c>
    </row>
    <row r="1995" spans="1:4" ht="15.75" x14ac:dyDescent="0.25">
      <c r="A1995" s="1" t="s">
        <v>373</v>
      </c>
      <c r="B1995" t="s">
        <v>5508</v>
      </c>
      <c r="C1995" s="1" t="s">
        <v>4124</v>
      </c>
      <c r="D1995" t="s">
        <v>4389</v>
      </c>
    </row>
    <row r="1996" spans="1:4" ht="15.75" x14ac:dyDescent="0.25">
      <c r="A1996" s="1" t="s">
        <v>372</v>
      </c>
      <c r="B1996" t="s">
        <v>5795</v>
      </c>
      <c r="C1996" s="1" t="s">
        <v>4125</v>
      </c>
      <c r="D1996" t="s">
        <v>4389</v>
      </c>
    </row>
    <row r="1997" spans="1:4" ht="15.75" x14ac:dyDescent="0.25">
      <c r="A1997" s="1" t="s">
        <v>371</v>
      </c>
      <c r="B1997" t="s">
        <v>5796</v>
      </c>
      <c r="C1997" s="1" t="s">
        <v>2754</v>
      </c>
      <c r="D1997" t="s">
        <v>4389</v>
      </c>
    </row>
    <row r="1998" spans="1:4" ht="15.75" x14ac:dyDescent="0.25">
      <c r="A1998" s="1" t="s">
        <v>370</v>
      </c>
      <c r="B1998" t="s">
        <v>4619</v>
      </c>
      <c r="C1998" s="1" t="s">
        <v>2479</v>
      </c>
      <c r="D1998" t="s">
        <v>4389</v>
      </c>
    </row>
    <row r="1999" spans="1:4" ht="15.75" x14ac:dyDescent="0.25">
      <c r="A1999" s="1" t="s">
        <v>369</v>
      </c>
      <c r="B1999" t="s">
        <v>5797</v>
      </c>
      <c r="C1999" s="1" t="s">
        <v>4126</v>
      </c>
      <c r="D1999" t="s">
        <v>4389</v>
      </c>
    </row>
    <row r="2000" spans="1:4" ht="15.75" x14ac:dyDescent="0.25">
      <c r="A2000" s="1" t="s">
        <v>368</v>
      </c>
      <c r="B2000" t="s">
        <v>4785</v>
      </c>
      <c r="C2000" s="1" t="s">
        <v>2670</v>
      </c>
      <c r="D2000" t="s">
        <v>4389</v>
      </c>
    </row>
    <row r="2001" spans="1:4" ht="15.75" x14ac:dyDescent="0.25">
      <c r="A2001" s="1" t="s">
        <v>367</v>
      </c>
      <c r="B2001" t="s">
        <v>5798</v>
      </c>
      <c r="C2001" s="1" t="s">
        <v>4127</v>
      </c>
      <c r="D2001" t="s">
        <v>4389</v>
      </c>
    </row>
    <row r="2002" spans="1:4" ht="15.75" x14ac:dyDescent="0.25">
      <c r="A2002" s="1" t="s">
        <v>366</v>
      </c>
      <c r="B2002" t="s">
        <v>5799</v>
      </c>
      <c r="C2002" s="1" t="s">
        <v>4128</v>
      </c>
      <c r="D2002" t="s">
        <v>4391</v>
      </c>
    </row>
    <row r="2003" spans="1:4" ht="15.75" x14ac:dyDescent="0.25">
      <c r="A2003" s="1" t="s">
        <v>365</v>
      </c>
      <c r="B2003" t="s">
        <v>5800</v>
      </c>
      <c r="C2003" s="1" t="s">
        <v>4129</v>
      </c>
      <c r="D2003" t="s">
        <v>4389</v>
      </c>
    </row>
    <row r="2004" spans="1:4" ht="15.75" x14ac:dyDescent="0.25">
      <c r="A2004" s="1" t="s">
        <v>364</v>
      </c>
      <c r="B2004" t="s">
        <v>4808</v>
      </c>
      <c r="C2004" s="1" t="s">
        <v>4130</v>
      </c>
      <c r="D2004" t="s">
        <v>4389</v>
      </c>
    </row>
    <row r="2005" spans="1:4" ht="15.75" x14ac:dyDescent="0.25">
      <c r="A2005" s="1" t="s">
        <v>363</v>
      </c>
      <c r="B2005" t="s">
        <v>5801</v>
      </c>
      <c r="C2005" s="1" t="s">
        <v>4131</v>
      </c>
      <c r="D2005" t="s">
        <v>4389</v>
      </c>
    </row>
    <row r="2006" spans="1:4" ht="15.75" x14ac:dyDescent="0.25">
      <c r="A2006" s="1" t="s">
        <v>362</v>
      </c>
      <c r="B2006" t="s">
        <v>5802</v>
      </c>
      <c r="C2006" s="1" t="s">
        <v>3563</v>
      </c>
      <c r="D2006" t="s">
        <v>4389</v>
      </c>
    </row>
    <row r="2007" spans="1:4" ht="15.75" x14ac:dyDescent="0.25">
      <c r="A2007" s="1" t="s">
        <v>361</v>
      </c>
      <c r="B2007" t="s">
        <v>4452</v>
      </c>
      <c r="C2007" s="1" t="s">
        <v>4132</v>
      </c>
      <c r="D2007" t="s">
        <v>4389</v>
      </c>
    </row>
    <row r="2008" spans="1:4" ht="15.75" x14ac:dyDescent="0.25">
      <c r="A2008" s="1" t="s">
        <v>360</v>
      </c>
      <c r="B2008" t="s">
        <v>5803</v>
      </c>
      <c r="C2008" s="1" t="s">
        <v>2778</v>
      </c>
      <c r="D2008" t="s">
        <v>4804</v>
      </c>
    </row>
    <row r="2009" spans="1:4" ht="15.75" x14ac:dyDescent="0.25">
      <c r="A2009" s="1" t="s">
        <v>359</v>
      </c>
      <c r="B2009" t="s">
        <v>5804</v>
      </c>
      <c r="C2009" s="1" t="s">
        <v>4133</v>
      </c>
      <c r="D2009" t="s">
        <v>4389</v>
      </c>
    </row>
    <row r="2010" spans="1:4" ht="15.75" x14ac:dyDescent="0.25">
      <c r="A2010" s="1" t="s">
        <v>358</v>
      </c>
      <c r="B2010" t="s">
        <v>5805</v>
      </c>
      <c r="C2010" s="1" t="s">
        <v>4134</v>
      </c>
      <c r="D2010" t="s">
        <v>4391</v>
      </c>
    </row>
    <row r="2011" spans="1:4" ht="15.75" x14ac:dyDescent="0.25">
      <c r="A2011" s="1" t="s">
        <v>357</v>
      </c>
      <c r="B2011" t="s">
        <v>4727</v>
      </c>
      <c r="C2011" s="1" t="s">
        <v>4135</v>
      </c>
      <c r="D2011" t="s">
        <v>4391</v>
      </c>
    </row>
    <row r="2012" spans="1:4" ht="15.75" x14ac:dyDescent="0.25">
      <c r="A2012" s="1" t="s">
        <v>356</v>
      </c>
      <c r="B2012" t="s">
        <v>4645</v>
      </c>
      <c r="C2012" s="1" t="s">
        <v>4136</v>
      </c>
      <c r="D2012" t="s">
        <v>4391</v>
      </c>
    </row>
    <row r="2013" spans="1:4" ht="15.75" x14ac:dyDescent="0.25">
      <c r="A2013" s="1" t="s">
        <v>354</v>
      </c>
      <c r="B2013" t="s">
        <v>4578</v>
      </c>
      <c r="C2013" s="1" t="s">
        <v>4137</v>
      </c>
      <c r="D2013" t="s">
        <v>4391</v>
      </c>
    </row>
    <row r="2014" spans="1:4" ht="15.75" x14ac:dyDescent="0.25">
      <c r="A2014" s="1" t="s">
        <v>353</v>
      </c>
      <c r="B2014" t="s">
        <v>5806</v>
      </c>
      <c r="C2014" s="1" t="s">
        <v>3333</v>
      </c>
      <c r="D2014" t="s">
        <v>4389</v>
      </c>
    </row>
    <row r="2015" spans="1:4" ht="15.75" x14ac:dyDescent="0.25">
      <c r="A2015" s="1" t="s">
        <v>352</v>
      </c>
      <c r="B2015" t="s">
        <v>5807</v>
      </c>
      <c r="C2015" s="1" t="s">
        <v>4138</v>
      </c>
      <c r="D2015" t="s">
        <v>4391</v>
      </c>
    </row>
    <row r="2016" spans="1:4" ht="15.75" x14ac:dyDescent="0.25">
      <c r="A2016" s="1" t="s">
        <v>351</v>
      </c>
      <c r="B2016" t="s">
        <v>5808</v>
      </c>
      <c r="C2016" s="1" t="s">
        <v>4139</v>
      </c>
      <c r="D2016" t="s">
        <v>4389</v>
      </c>
    </row>
    <row r="2017" spans="1:5" ht="15.75" x14ac:dyDescent="0.25">
      <c r="A2017" s="1" t="s">
        <v>350</v>
      </c>
      <c r="B2017" t="s">
        <v>5761</v>
      </c>
      <c r="C2017" s="1" t="s">
        <v>4140</v>
      </c>
      <c r="D2017" t="s">
        <v>4391</v>
      </c>
    </row>
    <row r="2018" spans="1:5" ht="15.75" x14ac:dyDescent="0.25">
      <c r="A2018" s="1" t="s">
        <v>349</v>
      </c>
      <c r="B2018" t="s">
        <v>5809</v>
      </c>
      <c r="C2018" s="1" t="s">
        <v>4141</v>
      </c>
      <c r="D2018" t="s">
        <v>4389</v>
      </c>
    </row>
    <row r="2019" spans="1:5" ht="15.75" x14ac:dyDescent="0.25">
      <c r="A2019" s="1" t="s">
        <v>348</v>
      </c>
      <c r="B2019" t="s">
        <v>4452</v>
      </c>
      <c r="C2019" s="1" t="s">
        <v>4142</v>
      </c>
      <c r="D2019" t="s">
        <v>4389</v>
      </c>
    </row>
    <row r="2020" spans="1:5" ht="15.75" x14ac:dyDescent="0.25">
      <c r="A2020" s="1" t="s">
        <v>347</v>
      </c>
      <c r="B2020" t="s">
        <v>5810</v>
      </c>
      <c r="C2020" s="1" t="s">
        <v>2446</v>
      </c>
      <c r="D2020" t="s">
        <v>4389</v>
      </c>
    </row>
    <row r="2021" spans="1:5" ht="15.75" x14ac:dyDescent="0.25">
      <c r="A2021" s="1" t="s">
        <v>346</v>
      </c>
      <c r="B2021" t="s">
        <v>5811</v>
      </c>
      <c r="C2021" s="1" t="s">
        <v>4143</v>
      </c>
      <c r="D2021" t="s">
        <v>4391</v>
      </c>
    </row>
    <row r="2022" spans="1:5" ht="15.75" x14ac:dyDescent="0.25">
      <c r="A2022" s="1" t="s">
        <v>345</v>
      </c>
      <c r="B2022" t="s">
        <v>5668</v>
      </c>
      <c r="C2022" s="1" t="s">
        <v>2607</v>
      </c>
      <c r="D2022" t="s">
        <v>4391</v>
      </c>
    </row>
    <row r="2023" spans="1:5" ht="15.75" x14ac:dyDescent="0.25">
      <c r="A2023" s="1" t="s">
        <v>344</v>
      </c>
      <c r="B2023" t="s">
        <v>5812</v>
      </c>
      <c r="C2023" s="1" t="s">
        <v>4144</v>
      </c>
      <c r="D2023" t="s">
        <v>4389</v>
      </c>
    </row>
    <row r="2024" spans="1:5" ht="15.75" x14ac:dyDescent="0.25">
      <c r="A2024" s="1" t="s">
        <v>343</v>
      </c>
      <c r="B2024" t="s">
        <v>5813</v>
      </c>
      <c r="C2024" s="1" t="s">
        <v>4145</v>
      </c>
      <c r="D2024" t="s">
        <v>4391</v>
      </c>
    </row>
    <row r="2025" spans="1:5" ht="15.75" x14ac:dyDescent="0.25">
      <c r="A2025" s="1" t="s">
        <v>342</v>
      </c>
      <c r="B2025" t="s">
        <v>5814</v>
      </c>
      <c r="C2025" s="1" t="s">
        <v>4146</v>
      </c>
      <c r="D2025" t="s">
        <v>4389</v>
      </c>
    </row>
    <row r="2026" spans="1:5" ht="15.75" x14ac:dyDescent="0.25">
      <c r="A2026" s="1" t="s">
        <v>341</v>
      </c>
      <c r="B2026" t="s">
        <v>5815</v>
      </c>
      <c r="C2026" s="1" t="s">
        <v>4147</v>
      </c>
      <c r="D2026" t="s">
        <v>4389</v>
      </c>
    </row>
    <row r="2027" spans="1:5" ht="15.75" x14ac:dyDescent="0.25">
      <c r="A2027" s="1" t="s">
        <v>340</v>
      </c>
      <c r="B2027" t="s">
        <v>5816</v>
      </c>
      <c r="C2027" s="1" t="s">
        <v>4148</v>
      </c>
      <c r="D2027" t="s">
        <v>4391</v>
      </c>
    </row>
    <row r="2028" spans="1:5" ht="15.75" x14ac:dyDescent="0.25">
      <c r="A2028" s="1" t="s">
        <v>339</v>
      </c>
      <c r="B2028" t="s">
        <v>5817</v>
      </c>
      <c r="C2028" s="1" t="s">
        <v>3800</v>
      </c>
      <c r="D2028" t="s">
        <v>4389</v>
      </c>
    </row>
    <row r="2029" spans="1:5" ht="15.75" x14ac:dyDescent="0.25">
      <c r="A2029" s="1" t="s">
        <v>338</v>
      </c>
      <c r="B2029" t="s">
        <v>5818</v>
      </c>
      <c r="C2029" s="1" t="s">
        <v>4149</v>
      </c>
      <c r="D2029" t="s">
        <v>4391</v>
      </c>
      <c r="E2029" t="s">
        <v>6037</v>
      </c>
    </row>
    <row r="2030" spans="1:5" ht="15.75" x14ac:dyDescent="0.25">
      <c r="A2030" s="1" t="s">
        <v>337</v>
      </c>
      <c r="B2030" t="s">
        <v>4453</v>
      </c>
      <c r="C2030" s="1" t="s">
        <v>4150</v>
      </c>
      <c r="D2030" t="s">
        <v>4391</v>
      </c>
    </row>
    <row r="2031" spans="1:5" ht="15.75" x14ac:dyDescent="0.25">
      <c r="A2031" s="1" t="s">
        <v>336</v>
      </c>
      <c r="B2031" t="s">
        <v>5819</v>
      </c>
      <c r="C2031" s="1" t="s">
        <v>4151</v>
      </c>
      <c r="D2031" t="s">
        <v>4389</v>
      </c>
    </row>
    <row r="2032" spans="1:5" ht="15.75" x14ac:dyDescent="0.25">
      <c r="A2032" s="1" t="s">
        <v>335</v>
      </c>
      <c r="B2032" t="s">
        <v>5820</v>
      </c>
      <c r="C2032" s="1" t="s">
        <v>4152</v>
      </c>
      <c r="D2032" t="s">
        <v>4389</v>
      </c>
    </row>
    <row r="2033" spans="1:4" ht="15.75" x14ac:dyDescent="0.25">
      <c r="A2033" s="1" t="s">
        <v>334</v>
      </c>
      <c r="B2033" t="s">
        <v>5821</v>
      </c>
      <c r="C2033" s="1" t="s">
        <v>3065</v>
      </c>
      <c r="D2033" t="s">
        <v>4391</v>
      </c>
    </row>
    <row r="2034" spans="1:4" ht="15.75" x14ac:dyDescent="0.25">
      <c r="A2034" s="1" t="s">
        <v>333</v>
      </c>
      <c r="B2034" t="s">
        <v>5822</v>
      </c>
      <c r="C2034" s="1" t="s">
        <v>4153</v>
      </c>
      <c r="D2034" t="s">
        <v>4391</v>
      </c>
    </row>
    <row r="2035" spans="1:4" ht="15.75" x14ac:dyDescent="0.25">
      <c r="A2035" s="1" t="s">
        <v>332</v>
      </c>
      <c r="B2035" t="s">
        <v>5162</v>
      </c>
      <c r="C2035" s="1" t="s">
        <v>4154</v>
      </c>
      <c r="D2035" t="s">
        <v>4391</v>
      </c>
    </row>
    <row r="2036" spans="1:4" ht="15.75" x14ac:dyDescent="0.25">
      <c r="A2036" s="1" t="s">
        <v>331</v>
      </c>
      <c r="B2036" t="s">
        <v>5823</v>
      </c>
      <c r="C2036" s="1" t="s">
        <v>4155</v>
      </c>
      <c r="D2036" t="s">
        <v>4389</v>
      </c>
    </row>
    <row r="2037" spans="1:4" ht="15.75" x14ac:dyDescent="0.25">
      <c r="A2037" s="1" t="s">
        <v>330</v>
      </c>
      <c r="B2037" t="s">
        <v>5824</v>
      </c>
      <c r="C2037" s="1" t="s">
        <v>4156</v>
      </c>
      <c r="D2037" t="s">
        <v>4389</v>
      </c>
    </row>
    <row r="2038" spans="1:4" ht="15.75" x14ac:dyDescent="0.25">
      <c r="A2038" s="1" t="s">
        <v>329</v>
      </c>
      <c r="B2038" t="s">
        <v>5008</v>
      </c>
      <c r="C2038" s="1" t="s">
        <v>4157</v>
      </c>
      <c r="D2038" t="s">
        <v>4389</v>
      </c>
    </row>
    <row r="2039" spans="1:4" ht="15.75" x14ac:dyDescent="0.25">
      <c r="A2039" s="1" t="s">
        <v>328</v>
      </c>
      <c r="B2039" t="s">
        <v>4614</v>
      </c>
      <c r="C2039" s="1" t="s">
        <v>4158</v>
      </c>
      <c r="D2039" t="s">
        <v>4389</v>
      </c>
    </row>
    <row r="2040" spans="1:4" ht="15.75" x14ac:dyDescent="0.25">
      <c r="A2040" s="1" t="s">
        <v>327</v>
      </c>
      <c r="B2040" t="s">
        <v>5668</v>
      </c>
      <c r="C2040" s="1" t="s">
        <v>2449</v>
      </c>
      <c r="D2040" t="s">
        <v>4391</v>
      </c>
    </row>
    <row r="2041" spans="1:4" ht="15.75" x14ac:dyDescent="0.25">
      <c r="A2041" s="1" t="s">
        <v>326</v>
      </c>
      <c r="B2041" t="s">
        <v>5825</v>
      </c>
      <c r="C2041" s="1" t="s">
        <v>4159</v>
      </c>
      <c r="D2041" t="s">
        <v>4389</v>
      </c>
    </row>
    <row r="2042" spans="1:4" ht="15.75" x14ac:dyDescent="0.25">
      <c r="A2042" s="1" t="s">
        <v>325</v>
      </c>
      <c r="B2042" t="s">
        <v>5112</v>
      </c>
      <c r="C2042" s="1" t="s">
        <v>3225</v>
      </c>
      <c r="D2042" t="s">
        <v>4391</v>
      </c>
    </row>
    <row r="2043" spans="1:4" ht="15.75" x14ac:dyDescent="0.25">
      <c r="A2043" s="1" t="s">
        <v>324</v>
      </c>
      <c r="B2043" t="s">
        <v>5826</v>
      </c>
      <c r="C2043" s="1" t="s">
        <v>4160</v>
      </c>
      <c r="D2043" t="s">
        <v>4391</v>
      </c>
    </row>
    <row r="2044" spans="1:4" ht="15.75" x14ac:dyDescent="0.25">
      <c r="A2044" s="1" t="s">
        <v>323</v>
      </c>
      <c r="B2044" t="s">
        <v>5827</v>
      </c>
      <c r="C2044" s="1" t="s">
        <v>4161</v>
      </c>
      <c r="D2044" t="s">
        <v>4391</v>
      </c>
    </row>
    <row r="2045" spans="1:4" ht="15.75" x14ac:dyDescent="0.25">
      <c r="A2045" s="1" t="s">
        <v>322</v>
      </c>
      <c r="B2045" t="s">
        <v>5828</v>
      </c>
      <c r="C2045" s="1" t="s">
        <v>4162</v>
      </c>
      <c r="D2045" t="s">
        <v>4389</v>
      </c>
    </row>
    <row r="2046" spans="1:4" ht="15.75" x14ac:dyDescent="0.25">
      <c r="A2046" s="1" t="s">
        <v>321</v>
      </c>
      <c r="B2046" t="s">
        <v>5829</v>
      </c>
      <c r="C2046" s="1" t="s">
        <v>4163</v>
      </c>
      <c r="D2046" t="s">
        <v>4389</v>
      </c>
    </row>
    <row r="2047" spans="1:4" ht="15.75" x14ac:dyDescent="0.25">
      <c r="A2047" s="1" t="s">
        <v>320</v>
      </c>
      <c r="B2047" t="s">
        <v>5830</v>
      </c>
      <c r="C2047" s="1" t="s">
        <v>4164</v>
      </c>
      <c r="D2047" t="s">
        <v>4389</v>
      </c>
    </row>
    <row r="2048" spans="1:4" ht="15.75" x14ac:dyDescent="0.25">
      <c r="A2048" s="1" t="s">
        <v>319</v>
      </c>
      <c r="B2048" t="s">
        <v>4466</v>
      </c>
      <c r="C2048" s="1" t="s">
        <v>2453</v>
      </c>
      <c r="D2048" t="s">
        <v>4389</v>
      </c>
    </row>
    <row r="2049" spans="1:4" ht="15.75" x14ac:dyDescent="0.25">
      <c r="A2049" s="1" t="s">
        <v>318</v>
      </c>
      <c r="B2049" t="s">
        <v>5831</v>
      </c>
      <c r="C2049" s="1" t="s">
        <v>4165</v>
      </c>
      <c r="D2049" t="s">
        <v>4389</v>
      </c>
    </row>
    <row r="2050" spans="1:4" ht="15.75" x14ac:dyDescent="0.25">
      <c r="A2050" s="1" t="s">
        <v>317</v>
      </c>
      <c r="B2050" t="s">
        <v>5832</v>
      </c>
      <c r="C2050" s="1" t="s">
        <v>3416</v>
      </c>
      <c r="D2050" t="s">
        <v>4391</v>
      </c>
    </row>
    <row r="2051" spans="1:4" ht="15.75" x14ac:dyDescent="0.25">
      <c r="A2051" s="1" t="s">
        <v>316</v>
      </c>
      <c r="B2051" t="s">
        <v>4861</v>
      </c>
      <c r="C2051" s="1" t="s">
        <v>3732</v>
      </c>
      <c r="D2051" t="s">
        <v>4391</v>
      </c>
    </row>
    <row r="2052" spans="1:4" ht="15.75" x14ac:dyDescent="0.25">
      <c r="A2052" s="1" t="s">
        <v>315</v>
      </c>
      <c r="B2052" t="s">
        <v>5833</v>
      </c>
      <c r="C2052" s="1" t="s">
        <v>4166</v>
      </c>
      <c r="D2052" t="s">
        <v>4391</v>
      </c>
    </row>
    <row r="2053" spans="1:4" ht="15.75" x14ac:dyDescent="0.25">
      <c r="A2053" s="1" t="s">
        <v>314</v>
      </c>
      <c r="B2053" t="s">
        <v>5834</v>
      </c>
      <c r="C2053" s="1" t="s">
        <v>3020</v>
      </c>
      <c r="D2053" t="s">
        <v>4389</v>
      </c>
    </row>
    <row r="2054" spans="1:4" ht="15.75" x14ac:dyDescent="0.25">
      <c r="A2054" s="1" t="s">
        <v>313</v>
      </c>
      <c r="B2054" t="s">
        <v>5835</v>
      </c>
      <c r="C2054" s="1" t="s">
        <v>4167</v>
      </c>
      <c r="D2054" t="s">
        <v>4389</v>
      </c>
    </row>
    <row r="2055" spans="1:4" ht="15.75" x14ac:dyDescent="0.25">
      <c r="A2055" s="1" t="s">
        <v>312</v>
      </c>
      <c r="B2055" t="s">
        <v>4556</v>
      </c>
      <c r="C2055" s="1" t="s">
        <v>4168</v>
      </c>
      <c r="D2055" t="s">
        <v>4389</v>
      </c>
    </row>
    <row r="2056" spans="1:4" ht="15.75" x14ac:dyDescent="0.25">
      <c r="A2056" s="1" t="s">
        <v>311</v>
      </c>
      <c r="B2056" t="s">
        <v>5836</v>
      </c>
      <c r="C2056" s="1" t="s">
        <v>2848</v>
      </c>
      <c r="D2056" t="s">
        <v>4389</v>
      </c>
    </row>
    <row r="2057" spans="1:4" ht="15.75" x14ac:dyDescent="0.25">
      <c r="A2057" s="1" t="s">
        <v>310</v>
      </c>
      <c r="B2057" t="s">
        <v>5837</v>
      </c>
      <c r="C2057" s="1" t="s">
        <v>4169</v>
      </c>
      <c r="D2057" t="s">
        <v>4391</v>
      </c>
    </row>
    <row r="2058" spans="1:4" ht="15.75" x14ac:dyDescent="0.25">
      <c r="A2058" s="1" t="s">
        <v>309</v>
      </c>
      <c r="B2058" t="s">
        <v>5838</v>
      </c>
      <c r="C2058" s="1" t="s">
        <v>4170</v>
      </c>
      <c r="D2058" t="s">
        <v>4389</v>
      </c>
    </row>
    <row r="2059" spans="1:4" ht="15.75" x14ac:dyDescent="0.25">
      <c r="A2059" s="1" t="s">
        <v>308</v>
      </c>
      <c r="B2059" t="s">
        <v>4845</v>
      </c>
      <c r="C2059" s="1" t="s">
        <v>4171</v>
      </c>
      <c r="D2059" t="s">
        <v>4391</v>
      </c>
    </row>
    <row r="2060" spans="1:4" ht="15.75" x14ac:dyDescent="0.25">
      <c r="A2060" s="1" t="s">
        <v>307</v>
      </c>
      <c r="B2060" t="s">
        <v>5839</v>
      </c>
      <c r="C2060" s="1" t="s">
        <v>4172</v>
      </c>
      <c r="D2060" t="s">
        <v>4389</v>
      </c>
    </row>
    <row r="2061" spans="1:4" ht="15.75" x14ac:dyDescent="0.25">
      <c r="A2061" s="1" t="s">
        <v>306</v>
      </c>
      <c r="B2061" t="s">
        <v>5109</v>
      </c>
      <c r="C2061" s="1" t="s">
        <v>4173</v>
      </c>
      <c r="D2061" t="s">
        <v>4391</v>
      </c>
    </row>
    <row r="2062" spans="1:4" ht="15.75" x14ac:dyDescent="0.25">
      <c r="A2062" s="1" t="s">
        <v>305</v>
      </c>
      <c r="B2062" t="s">
        <v>5840</v>
      </c>
      <c r="C2062" s="1" t="s">
        <v>4174</v>
      </c>
      <c r="D2062" t="s">
        <v>4391</v>
      </c>
    </row>
    <row r="2063" spans="1:4" ht="15.75" x14ac:dyDescent="0.25">
      <c r="A2063" s="1" t="s">
        <v>304</v>
      </c>
      <c r="B2063" t="s">
        <v>5841</v>
      </c>
      <c r="C2063" s="1" t="s">
        <v>4175</v>
      </c>
      <c r="D2063" t="s">
        <v>4391</v>
      </c>
    </row>
    <row r="2064" spans="1:4" ht="15.75" x14ac:dyDescent="0.25">
      <c r="A2064" s="1" t="s">
        <v>303</v>
      </c>
      <c r="B2064" t="s">
        <v>5842</v>
      </c>
      <c r="C2064" s="1" t="s">
        <v>3621</v>
      </c>
      <c r="D2064" t="s">
        <v>4389</v>
      </c>
    </row>
    <row r="2065" spans="1:4" ht="15.75" x14ac:dyDescent="0.25">
      <c r="A2065" s="1" t="s">
        <v>302</v>
      </c>
      <c r="B2065" t="s">
        <v>4614</v>
      </c>
      <c r="C2065" s="1" t="s">
        <v>2884</v>
      </c>
      <c r="D2065" t="s">
        <v>4389</v>
      </c>
    </row>
    <row r="2066" spans="1:4" ht="15.75" x14ac:dyDescent="0.25">
      <c r="A2066" s="1" t="s">
        <v>301</v>
      </c>
      <c r="B2066" t="s">
        <v>5843</v>
      </c>
      <c r="C2066" s="1" t="s">
        <v>4176</v>
      </c>
      <c r="D2066" t="s">
        <v>4389</v>
      </c>
    </row>
    <row r="2067" spans="1:4" ht="15.75" x14ac:dyDescent="0.25">
      <c r="A2067" s="1" t="s">
        <v>300</v>
      </c>
      <c r="B2067" t="s">
        <v>5844</v>
      </c>
      <c r="C2067" s="1" t="s">
        <v>3225</v>
      </c>
      <c r="D2067" t="s">
        <v>4389</v>
      </c>
    </row>
    <row r="2068" spans="1:4" ht="15.75" x14ac:dyDescent="0.25">
      <c r="A2068" s="1" t="s">
        <v>298</v>
      </c>
      <c r="B2068" t="s">
        <v>5512</v>
      </c>
      <c r="C2068" s="1" t="s">
        <v>4177</v>
      </c>
      <c r="D2068" t="s">
        <v>4391</v>
      </c>
    </row>
    <row r="2069" spans="1:4" ht="15.75" x14ac:dyDescent="0.25">
      <c r="A2069" s="1" t="s">
        <v>297</v>
      </c>
      <c r="B2069" t="s">
        <v>5845</v>
      </c>
      <c r="C2069" s="1" t="s">
        <v>4178</v>
      </c>
      <c r="D2069" t="s">
        <v>4391</v>
      </c>
    </row>
    <row r="2070" spans="1:4" ht="15.75" x14ac:dyDescent="0.25">
      <c r="A2070" s="1" t="s">
        <v>296</v>
      </c>
      <c r="B2070" t="s">
        <v>5846</v>
      </c>
      <c r="C2070" s="1" t="s">
        <v>4179</v>
      </c>
      <c r="D2070" t="s">
        <v>4391</v>
      </c>
    </row>
    <row r="2071" spans="1:4" ht="15.75" x14ac:dyDescent="0.25">
      <c r="A2071" s="1" t="s">
        <v>295</v>
      </c>
      <c r="B2071" t="s">
        <v>4565</v>
      </c>
      <c r="C2071" s="1" t="s">
        <v>4180</v>
      </c>
      <c r="D2071" t="s">
        <v>4389</v>
      </c>
    </row>
    <row r="2072" spans="1:4" ht="15.75" x14ac:dyDescent="0.25">
      <c r="A2072" s="1" t="s">
        <v>294</v>
      </c>
      <c r="B2072" t="s">
        <v>4591</v>
      </c>
      <c r="C2072" s="1" t="s">
        <v>2582</v>
      </c>
      <c r="D2072" t="s">
        <v>4391</v>
      </c>
    </row>
    <row r="2073" spans="1:4" ht="15.75" x14ac:dyDescent="0.25">
      <c r="A2073" s="1" t="s">
        <v>293</v>
      </c>
      <c r="B2073" t="s">
        <v>5847</v>
      </c>
      <c r="C2073" s="1" t="s">
        <v>4181</v>
      </c>
      <c r="D2073" t="s">
        <v>4389</v>
      </c>
    </row>
    <row r="2074" spans="1:4" ht="15.75" x14ac:dyDescent="0.25">
      <c r="A2074" s="1" t="s">
        <v>292</v>
      </c>
      <c r="B2074" t="s">
        <v>5848</v>
      </c>
      <c r="C2074" s="1" t="s">
        <v>4182</v>
      </c>
      <c r="D2074" t="s">
        <v>4391</v>
      </c>
    </row>
    <row r="2075" spans="1:4" ht="15.75" x14ac:dyDescent="0.25">
      <c r="A2075" s="1" t="s">
        <v>291</v>
      </c>
      <c r="B2075" t="s">
        <v>5849</v>
      </c>
      <c r="C2075" s="1" t="s">
        <v>4183</v>
      </c>
      <c r="D2075" t="s">
        <v>4389</v>
      </c>
    </row>
    <row r="2076" spans="1:4" ht="15.75" x14ac:dyDescent="0.25">
      <c r="A2076" s="1" t="s">
        <v>290</v>
      </c>
      <c r="B2076" t="s">
        <v>5850</v>
      </c>
      <c r="C2076" s="1" t="s">
        <v>4079</v>
      </c>
      <c r="D2076" t="s">
        <v>4389</v>
      </c>
    </row>
    <row r="2077" spans="1:4" ht="15.75" x14ac:dyDescent="0.25">
      <c r="A2077" s="1" t="s">
        <v>289</v>
      </c>
      <c r="B2077" t="s">
        <v>5629</v>
      </c>
      <c r="C2077" s="1" t="s">
        <v>4184</v>
      </c>
      <c r="D2077" t="s">
        <v>4391</v>
      </c>
    </row>
    <row r="2078" spans="1:4" ht="15.75" x14ac:dyDescent="0.25">
      <c r="A2078" s="1" t="s">
        <v>288</v>
      </c>
      <c r="B2078" t="s">
        <v>4479</v>
      </c>
      <c r="C2078" s="1" t="s">
        <v>4185</v>
      </c>
      <c r="D2078" t="s">
        <v>4391</v>
      </c>
    </row>
    <row r="2079" spans="1:4" ht="15.75" x14ac:dyDescent="0.25">
      <c r="A2079" s="1" t="s">
        <v>287</v>
      </c>
      <c r="B2079" t="s">
        <v>4920</v>
      </c>
      <c r="C2079" s="1" t="s">
        <v>4186</v>
      </c>
      <c r="D2079" t="s">
        <v>4391</v>
      </c>
    </row>
    <row r="2080" spans="1:4" ht="15.75" x14ac:dyDescent="0.25">
      <c r="A2080" s="1" t="s">
        <v>286</v>
      </c>
      <c r="B2080" t="s">
        <v>4845</v>
      </c>
      <c r="C2080" s="1" t="s">
        <v>4187</v>
      </c>
      <c r="D2080" t="s">
        <v>4391</v>
      </c>
    </row>
    <row r="2081" spans="1:4" ht="15.75" x14ac:dyDescent="0.25">
      <c r="A2081" s="1" t="s">
        <v>285</v>
      </c>
      <c r="B2081" t="s">
        <v>5851</v>
      </c>
      <c r="C2081" s="1" t="s">
        <v>3187</v>
      </c>
      <c r="D2081" t="s">
        <v>4389</v>
      </c>
    </row>
    <row r="2082" spans="1:4" ht="15.75" x14ac:dyDescent="0.25">
      <c r="A2082" s="1" t="s">
        <v>284</v>
      </c>
      <c r="B2082" t="s">
        <v>5289</v>
      </c>
      <c r="C2082" s="1" t="s">
        <v>4188</v>
      </c>
      <c r="D2082" t="s">
        <v>4389</v>
      </c>
    </row>
    <row r="2083" spans="1:4" ht="15.75" x14ac:dyDescent="0.25">
      <c r="A2083" s="1" t="s">
        <v>283</v>
      </c>
      <c r="B2083" t="s">
        <v>5224</v>
      </c>
      <c r="C2083" s="1" t="s">
        <v>4189</v>
      </c>
      <c r="D2083" t="s">
        <v>4389</v>
      </c>
    </row>
    <row r="2084" spans="1:4" ht="15.75" x14ac:dyDescent="0.25">
      <c r="A2084" s="1" t="s">
        <v>282</v>
      </c>
      <c r="B2084" t="s">
        <v>5852</v>
      </c>
      <c r="C2084" s="1" t="s">
        <v>4190</v>
      </c>
      <c r="D2084" t="s">
        <v>4389</v>
      </c>
    </row>
    <row r="2085" spans="1:4" ht="15.75" x14ac:dyDescent="0.25">
      <c r="A2085" s="1" t="s">
        <v>281</v>
      </c>
      <c r="B2085" t="s">
        <v>5853</v>
      </c>
      <c r="C2085" s="1" t="s">
        <v>4191</v>
      </c>
      <c r="D2085" t="s">
        <v>4389</v>
      </c>
    </row>
    <row r="2086" spans="1:4" ht="15.75" x14ac:dyDescent="0.25">
      <c r="A2086" s="1" t="s">
        <v>280</v>
      </c>
      <c r="B2086" t="s">
        <v>5854</v>
      </c>
      <c r="C2086" s="1" t="s">
        <v>4192</v>
      </c>
      <c r="D2086" t="s">
        <v>4389</v>
      </c>
    </row>
    <row r="2087" spans="1:4" ht="15.75" x14ac:dyDescent="0.25">
      <c r="A2087" s="1" t="s">
        <v>279</v>
      </c>
      <c r="B2087" t="s">
        <v>5855</v>
      </c>
      <c r="C2087" s="1" t="s">
        <v>4193</v>
      </c>
      <c r="D2087" t="s">
        <v>4391</v>
      </c>
    </row>
    <row r="2088" spans="1:4" ht="15.75" x14ac:dyDescent="0.25">
      <c r="A2088" s="1" t="s">
        <v>278</v>
      </c>
      <c r="B2088" t="s">
        <v>4596</v>
      </c>
      <c r="C2088" s="1" t="s">
        <v>2582</v>
      </c>
      <c r="D2088" t="s">
        <v>4391</v>
      </c>
    </row>
    <row r="2089" spans="1:4" ht="15.75" x14ac:dyDescent="0.25">
      <c r="A2089" s="1" t="s">
        <v>277</v>
      </c>
      <c r="B2089" t="s">
        <v>5856</v>
      </c>
      <c r="C2089" s="1" t="s">
        <v>4194</v>
      </c>
      <c r="D2089" t="s">
        <v>4389</v>
      </c>
    </row>
    <row r="2090" spans="1:4" ht="15.75" x14ac:dyDescent="0.25">
      <c r="A2090" s="1" t="s">
        <v>276</v>
      </c>
      <c r="B2090" t="s">
        <v>5747</v>
      </c>
      <c r="C2090" s="1" t="s">
        <v>4195</v>
      </c>
      <c r="D2090" t="s">
        <v>4391</v>
      </c>
    </row>
    <row r="2091" spans="1:4" ht="15.75" x14ac:dyDescent="0.25">
      <c r="A2091" s="1" t="s">
        <v>274</v>
      </c>
      <c r="B2091" t="s">
        <v>5857</v>
      </c>
      <c r="C2091" s="1" t="s">
        <v>4196</v>
      </c>
      <c r="D2091" t="s">
        <v>4391</v>
      </c>
    </row>
    <row r="2092" spans="1:4" ht="15.75" x14ac:dyDescent="0.25">
      <c r="A2092" s="1" t="s">
        <v>273</v>
      </c>
      <c r="B2092" t="s">
        <v>5858</v>
      </c>
      <c r="C2092" s="1" t="s">
        <v>4197</v>
      </c>
      <c r="D2092" t="s">
        <v>4391</v>
      </c>
    </row>
    <row r="2093" spans="1:4" ht="15.75" x14ac:dyDescent="0.25">
      <c r="A2093" s="1" t="s">
        <v>272</v>
      </c>
      <c r="B2093" t="s">
        <v>4523</v>
      </c>
      <c r="C2093" s="1" t="s">
        <v>4198</v>
      </c>
      <c r="D2093" t="s">
        <v>4391</v>
      </c>
    </row>
    <row r="2094" spans="1:4" ht="15.75" x14ac:dyDescent="0.25">
      <c r="A2094" s="1" t="s">
        <v>271</v>
      </c>
      <c r="B2094" t="s">
        <v>4489</v>
      </c>
      <c r="C2094" s="1" t="s">
        <v>4199</v>
      </c>
      <c r="D2094" t="s">
        <v>4391</v>
      </c>
    </row>
    <row r="2095" spans="1:4" ht="15.75" x14ac:dyDescent="0.25">
      <c r="A2095" s="1" t="s">
        <v>270</v>
      </c>
      <c r="B2095" t="s">
        <v>4777</v>
      </c>
      <c r="C2095" s="1" t="s">
        <v>4200</v>
      </c>
      <c r="D2095" t="s">
        <v>4389</v>
      </c>
    </row>
    <row r="2096" spans="1:4" ht="15.75" x14ac:dyDescent="0.25">
      <c r="A2096" s="1" t="s">
        <v>269</v>
      </c>
      <c r="B2096" t="s">
        <v>5859</v>
      </c>
      <c r="C2096" s="1" t="s">
        <v>4201</v>
      </c>
      <c r="D2096" t="s">
        <v>4391</v>
      </c>
    </row>
    <row r="2097" spans="1:4" ht="15.75" x14ac:dyDescent="0.25">
      <c r="A2097" s="1" t="s">
        <v>268</v>
      </c>
      <c r="B2097" t="s">
        <v>4978</v>
      </c>
      <c r="C2097" s="1" t="s">
        <v>4202</v>
      </c>
      <c r="D2097" t="s">
        <v>4391</v>
      </c>
    </row>
    <row r="2098" spans="1:4" ht="15.75" x14ac:dyDescent="0.25">
      <c r="A2098" s="1" t="s">
        <v>267</v>
      </c>
      <c r="B2098" t="s">
        <v>5860</v>
      </c>
      <c r="C2098" s="1" t="s">
        <v>4203</v>
      </c>
      <c r="D2098" t="s">
        <v>4391</v>
      </c>
    </row>
    <row r="2099" spans="1:4" ht="15.75" x14ac:dyDescent="0.25">
      <c r="A2099" s="1" t="s">
        <v>266</v>
      </c>
      <c r="B2099" t="s">
        <v>5083</v>
      </c>
      <c r="C2099" s="1" t="s">
        <v>4204</v>
      </c>
      <c r="D2099" t="s">
        <v>4389</v>
      </c>
    </row>
    <row r="2100" spans="1:4" ht="15.75" x14ac:dyDescent="0.25">
      <c r="A2100" s="1" t="s">
        <v>265</v>
      </c>
      <c r="B2100" t="s">
        <v>4536</v>
      </c>
      <c r="C2100" s="1" t="s">
        <v>4205</v>
      </c>
      <c r="D2100" t="s">
        <v>4391</v>
      </c>
    </row>
    <row r="2101" spans="1:4" ht="15.75" x14ac:dyDescent="0.25">
      <c r="A2101" s="1" t="s">
        <v>264</v>
      </c>
      <c r="B2101" t="s">
        <v>5861</v>
      </c>
      <c r="C2101" s="1" t="s">
        <v>4206</v>
      </c>
      <c r="D2101" t="s">
        <v>4389</v>
      </c>
    </row>
    <row r="2102" spans="1:4" ht="15.75" x14ac:dyDescent="0.25">
      <c r="A2102" s="1" t="s">
        <v>263</v>
      </c>
      <c r="B2102" t="s">
        <v>5862</v>
      </c>
      <c r="C2102" s="1" t="s">
        <v>4207</v>
      </c>
      <c r="D2102" t="s">
        <v>4389</v>
      </c>
    </row>
    <row r="2103" spans="1:4" ht="15.75" x14ac:dyDescent="0.25">
      <c r="A2103" s="1" t="s">
        <v>262</v>
      </c>
      <c r="B2103" t="s">
        <v>4893</v>
      </c>
      <c r="C2103" s="1" t="s">
        <v>3864</v>
      </c>
      <c r="D2103" t="s">
        <v>4391</v>
      </c>
    </row>
    <row r="2104" spans="1:4" ht="15.75" x14ac:dyDescent="0.25">
      <c r="A2104" s="1" t="s">
        <v>261</v>
      </c>
      <c r="B2104" t="s">
        <v>5863</v>
      </c>
      <c r="C2104" s="1" t="s">
        <v>4208</v>
      </c>
      <c r="D2104" t="s">
        <v>4391</v>
      </c>
    </row>
    <row r="2105" spans="1:4" ht="15.75" x14ac:dyDescent="0.25">
      <c r="A2105" s="1" t="s">
        <v>260</v>
      </c>
      <c r="B2105" t="s">
        <v>4705</v>
      </c>
      <c r="C2105" s="1" t="s">
        <v>2393</v>
      </c>
      <c r="D2105" t="s">
        <v>4391</v>
      </c>
    </row>
    <row r="2106" spans="1:4" ht="15.75" x14ac:dyDescent="0.25">
      <c r="A2106" s="1" t="s">
        <v>259</v>
      </c>
      <c r="B2106" t="s">
        <v>5864</v>
      </c>
      <c r="C2106" s="1" t="s">
        <v>4209</v>
      </c>
      <c r="D2106" t="s">
        <v>4389</v>
      </c>
    </row>
    <row r="2107" spans="1:4" ht="15.75" x14ac:dyDescent="0.25">
      <c r="A2107" s="1" t="s">
        <v>258</v>
      </c>
      <c r="B2107" t="s">
        <v>5865</v>
      </c>
      <c r="C2107" s="1" t="s">
        <v>4210</v>
      </c>
      <c r="D2107" t="s">
        <v>4389</v>
      </c>
    </row>
    <row r="2108" spans="1:4" ht="15.75" x14ac:dyDescent="0.25">
      <c r="A2108" s="1" t="s">
        <v>257</v>
      </c>
      <c r="B2108" t="s">
        <v>5866</v>
      </c>
      <c r="C2108" s="1" t="s">
        <v>4211</v>
      </c>
      <c r="D2108" t="s">
        <v>4389</v>
      </c>
    </row>
    <row r="2109" spans="1:4" ht="15.75" x14ac:dyDescent="0.25">
      <c r="A2109" s="1" t="s">
        <v>256</v>
      </c>
      <c r="B2109" t="s">
        <v>5867</v>
      </c>
      <c r="C2109" s="1" t="s">
        <v>4212</v>
      </c>
      <c r="D2109" t="s">
        <v>4389</v>
      </c>
    </row>
    <row r="2110" spans="1:4" ht="15.75" x14ac:dyDescent="0.25">
      <c r="A2110" s="1" t="s">
        <v>255</v>
      </c>
      <c r="B2110" t="s">
        <v>5868</v>
      </c>
      <c r="C2110" s="1" t="s">
        <v>2831</v>
      </c>
      <c r="D2110" t="s">
        <v>4389</v>
      </c>
    </row>
    <row r="2111" spans="1:4" ht="15.75" x14ac:dyDescent="0.25">
      <c r="A2111" s="1" t="s">
        <v>254</v>
      </c>
      <c r="B2111" t="s">
        <v>5869</v>
      </c>
      <c r="C2111" s="1" t="s">
        <v>4213</v>
      </c>
      <c r="D2111" t="s">
        <v>4389</v>
      </c>
    </row>
    <row r="2112" spans="1:4" ht="15.75" x14ac:dyDescent="0.25">
      <c r="A2112" s="1" t="s">
        <v>253</v>
      </c>
      <c r="B2112" t="s">
        <v>5870</v>
      </c>
      <c r="C2112" s="1" t="s">
        <v>4214</v>
      </c>
      <c r="D2112" t="s">
        <v>4389</v>
      </c>
    </row>
    <row r="2113" spans="1:4" ht="15.75" x14ac:dyDescent="0.25">
      <c r="A2113" s="1" t="s">
        <v>252</v>
      </c>
      <c r="B2113" t="s">
        <v>5871</v>
      </c>
      <c r="C2113" s="1" t="s">
        <v>4215</v>
      </c>
      <c r="D2113" t="s">
        <v>4389</v>
      </c>
    </row>
    <row r="2114" spans="1:4" ht="15.75" x14ac:dyDescent="0.25">
      <c r="A2114" s="1" t="s">
        <v>251</v>
      </c>
      <c r="B2114" t="s">
        <v>5066</v>
      </c>
      <c r="C2114" s="1" t="s">
        <v>4216</v>
      </c>
      <c r="D2114" t="s">
        <v>4389</v>
      </c>
    </row>
    <row r="2115" spans="1:4" ht="15.75" x14ac:dyDescent="0.25">
      <c r="A2115" s="1" t="s">
        <v>250</v>
      </c>
      <c r="B2115" t="s">
        <v>4692</v>
      </c>
      <c r="C2115" s="1" t="s">
        <v>4217</v>
      </c>
      <c r="D2115" t="s">
        <v>4389</v>
      </c>
    </row>
    <row r="2116" spans="1:4" ht="15.75" x14ac:dyDescent="0.25">
      <c r="A2116" s="1" t="s">
        <v>249</v>
      </c>
      <c r="B2116" t="s">
        <v>4830</v>
      </c>
      <c r="C2116" s="1" t="s">
        <v>4218</v>
      </c>
      <c r="D2116" t="s">
        <v>4389</v>
      </c>
    </row>
    <row r="2117" spans="1:4" ht="15.75" x14ac:dyDescent="0.25">
      <c r="A2117" s="1" t="s">
        <v>247</v>
      </c>
      <c r="B2117" t="s">
        <v>5872</v>
      </c>
      <c r="C2117" s="1" t="s">
        <v>4219</v>
      </c>
      <c r="D2117" t="s">
        <v>4389</v>
      </c>
    </row>
    <row r="2118" spans="1:4" ht="15.75" x14ac:dyDescent="0.25">
      <c r="A2118" s="1" t="s">
        <v>245</v>
      </c>
      <c r="B2118" t="s">
        <v>5873</v>
      </c>
      <c r="C2118" s="1" t="s">
        <v>4220</v>
      </c>
      <c r="D2118" t="s">
        <v>4389</v>
      </c>
    </row>
    <row r="2119" spans="1:4" ht="15.75" x14ac:dyDescent="0.25">
      <c r="A2119" s="1" t="s">
        <v>244</v>
      </c>
      <c r="B2119" t="s">
        <v>5874</v>
      </c>
      <c r="C2119" s="1" t="s">
        <v>4221</v>
      </c>
      <c r="D2119" t="s">
        <v>4391</v>
      </c>
    </row>
    <row r="2120" spans="1:4" ht="15.75" x14ac:dyDescent="0.25">
      <c r="A2120" s="1" t="s">
        <v>243</v>
      </c>
      <c r="B2120" t="s">
        <v>4536</v>
      </c>
      <c r="C2120" s="1" t="s">
        <v>4222</v>
      </c>
      <c r="D2120" t="s">
        <v>4391</v>
      </c>
    </row>
    <row r="2121" spans="1:4" ht="15.75" x14ac:dyDescent="0.25">
      <c r="A2121" s="1" t="s">
        <v>242</v>
      </c>
      <c r="B2121" t="s">
        <v>4817</v>
      </c>
      <c r="C2121" s="1" t="s">
        <v>4223</v>
      </c>
      <c r="D2121" t="s">
        <v>4389</v>
      </c>
    </row>
    <row r="2122" spans="1:4" ht="15.75" x14ac:dyDescent="0.25">
      <c r="A2122" s="1" t="s">
        <v>241</v>
      </c>
      <c r="B2122" t="s">
        <v>5875</v>
      </c>
      <c r="C2122" s="1" t="s">
        <v>4224</v>
      </c>
      <c r="D2122" t="s">
        <v>4389</v>
      </c>
    </row>
    <row r="2123" spans="1:4" ht="15.75" x14ac:dyDescent="0.25">
      <c r="A2123" s="1" t="s">
        <v>240</v>
      </c>
      <c r="B2123" t="s">
        <v>5876</v>
      </c>
      <c r="C2123" s="1" t="s">
        <v>4225</v>
      </c>
      <c r="D2123" t="s">
        <v>4389</v>
      </c>
    </row>
    <row r="2124" spans="1:4" ht="15.75" x14ac:dyDescent="0.25">
      <c r="A2124" s="1" t="s">
        <v>239</v>
      </c>
      <c r="B2124" t="s">
        <v>5877</v>
      </c>
      <c r="C2124" s="1" t="s">
        <v>4226</v>
      </c>
      <c r="D2124" t="s">
        <v>4389</v>
      </c>
    </row>
    <row r="2125" spans="1:4" ht="15.75" x14ac:dyDescent="0.25">
      <c r="A2125" s="1" t="s">
        <v>238</v>
      </c>
      <c r="B2125" t="s">
        <v>5878</v>
      </c>
      <c r="C2125" s="1" t="s">
        <v>3083</v>
      </c>
      <c r="D2125" t="s">
        <v>4389</v>
      </c>
    </row>
    <row r="2126" spans="1:4" ht="15.75" x14ac:dyDescent="0.25">
      <c r="A2126" s="1" t="s">
        <v>237</v>
      </c>
      <c r="B2126" t="s">
        <v>5879</v>
      </c>
      <c r="C2126" s="1" t="s">
        <v>4227</v>
      </c>
      <c r="D2126" t="s">
        <v>4389</v>
      </c>
    </row>
    <row r="2127" spans="1:4" ht="15.75" x14ac:dyDescent="0.25">
      <c r="A2127" s="1" t="s">
        <v>236</v>
      </c>
      <c r="B2127" t="s">
        <v>4556</v>
      </c>
      <c r="C2127" s="1" t="s">
        <v>4228</v>
      </c>
      <c r="D2127" t="s">
        <v>4389</v>
      </c>
    </row>
    <row r="2128" spans="1:4" ht="15.75" x14ac:dyDescent="0.25">
      <c r="A2128" s="1" t="s">
        <v>235</v>
      </c>
      <c r="B2128" t="s">
        <v>5880</v>
      </c>
      <c r="C2128" s="1" t="s">
        <v>4229</v>
      </c>
      <c r="D2128" t="s">
        <v>4391</v>
      </c>
    </row>
    <row r="2129" spans="1:4" ht="15.75" x14ac:dyDescent="0.25">
      <c r="A2129" s="1" t="s">
        <v>234</v>
      </c>
      <c r="B2129" t="s">
        <v>5616</v>
      </c>
      <c r="C2129" s="1" t="s">
        <v>4230</v>
      </c>
      <c r="D2129" t="s">
        <v>4389</v>
      </c>
    </row>
    <row r="2130" spans="1:4" ht="15.75" x14ac:dyDescent="0.25">
      <c r="A2130" s="1" t="s">
        <v>233</v>
      </c>
      <c r="B2130" t="s">
        <v>5881</v>
      </c>
      <c r="C2130" s="1" t="s">
        <v>4231</v>
      </c>
      <c r="D2130" t="s">
        <v>4389</v>
      </c>
    </row>
    <row r="2131" spans="1:4" ht="15.75" x14ac:dyDescent="0.25">
      <c r="A2131" s="1" t="s">
        <v>232</v>
      </c>
      <c r="B2131" t="s">
        <v>5546</v>
      </c>
      <c r="C2131" s="1" t="s">
        <v>3143</v>
      </c>
      <c r="D2131" t="s">
        <v>4389</v>
      </c>
    </row>
    <row r="2132" spans="1:4" ht="15.75" x14ac:dyDescent="0.25">
      <c r="A2132" s="1" t="s">
        <v>231</v>
      </c>
      <c r="B2132" t="s">
        <v>5882</v>
      </c>
      <c r="C2132" s="1" t="s">
        <v>2424</v>
      </c>
      <c r="D2132" t="s">
        <v>4389</v>
      </c>
    </row>
    <row r="2133" spans="1:4" ht="15.75" x14ac:dyDescent="0.25">
      <c r="A2133" s="1" t="s">
        <v>230</v>
      </c>
      <c r="B2133" t="s">
        <v>5883</v>
      </c>
      <c r="C2133" s="1" t="s">
        <v>4232</v>
      </c>
      <c r="D2133" t="s">
        <v>4391</v>
      </c>
    </row>
    <row r="2134" spans="1:4" ht="15.75" x14ac:dyDescent="0.25">
      <c r="A2134" s="1" t="s">
        <v>229</v>
      </c>
      <c r="B2134" t="s">
        <v>5008</v>
      </c>
      <c r="C2134" s="1" t="s">
        <v>4233</v>
      </c>
      <c r="D2134" t="s">
        <v>4389</v>
      </c>
    </row>
    <row r="2135" spans="1:4" ht="15.75" x14ac:dyDescent="0.25">
      <c r="A2135" s="1" t="s">
        <v>228</v>
      </c>
      <c r="B2135" t="s">
        <v>4624</v>
      </c>
      <c r="C2135" s="1" t="s">
        <v>4234</v>
      </c>
      <c r="D2135" t="s">
        <v>4391</v>
      </c>
    </row>
    <row r="2136" spans="1:4" ht="15.75" x14ac:dyDescent="0.25">
      <c r="A2136" s="1" t="s">
        <v>227</v>
      </c>
      <c r="B2136" t="s">
        <v>5884</v>
      </c>
      <c r="C2136" s="1" t="s">
        <v>4235</v>
      </c>
      <c r="D2136" t="s">
        <v>4391</v>
      </c>
    </row>
    <row r="2137" spans="1:4" ht="15.75" x14ac:dyDescent="0.25">
      <c r="A2137" s="1" t="s">
        <v>226</v>
      </c>
      <c r="B2137" t="s">
        <v>5885</v>
      </c>
      <c r="C2137" s="1" t="s">
        <v>4140</v>
      </c>
      <c r="D2137" t="s">
        <v>4391</v>
      </c>
    </row>
    <row r="2138" spans="1:4" ht="15.75" x14ac:dyDescent="0.25">
      <c r="A2138" s="1" t="s">
        <v>225</v>
      </c>
      <c r="B2138" t="s">
        <v>5886</v>
      </c>
      <c r="C2138" s="1" t="s">
        <v>3808</v>
      </c>
      <c r="D2138" t="s">
        <v>4391</v>
      </c>
    </row>
    <row r="2139" spans="1:4" ht="15.75" x14ac:dyDescent="0.25">
      <c r="A2139" s="1" t="s">
        <v>224</v>
      </c>
      <c r="B2139" t="s">
        <v>4777</v>
      </c>
      <c r="C2139" s="1" t="s">
        <v>4236</v>
      </c>
      <c r="D2139" t="s">
        <v>4804</v>
      </c>
    </row>
    <row r="2140" spans="1:4" ht="15.75" x14ac:dyDescent="0.25">
      <c r="A2140" s="1" t="s">
        <v>223</v>
      </c>
      <c r="B2140" t="s">
        <v>5887</v>
      </c>
      <c r="C2140" s="1" t="s">
        <v>4237</v>
      </c>
      <c r="D2140" t="s">
        <v>4391</v>
      </c>
    </row>
    <row r="2141" spans="1:4" ht="15.75" x14ac:dyDescent="0.25">
      <c r="A2141" s="1" t="s">
        <v>222</v>
      </c>
      <c r="B2141" t="s">
        <v>4480</v>
      </c>
      <c r="C2141" s="1" t="s">
        <v>4238</v>
      </c>
      <c r="D2141" t="s">
        <v>4391</v>
      </c>
    </row>
    <row r="2142" spans="1:4" ht="15.75" x14ac:dyDescent="0.25">
      <c r="A2142" s="1" t="s">
        <v>221</v>
      </c>
      <c r="B2142" t="s">
        <v>4466</v>
      </c>
      <c r="C2142" s="1" t="s">
        <v>4239</v>
      </c>
      <c r="D2142" t="s">
        <v>4389</v>
      </c>
    </row>
    <row r="2143" spans="1:4" ht="15.75" x14ac:dyDescent="0.25">
      <c r="A2143" s="1" t="s">
        <v>220</v>
      </c>
      <c r="B2143" t="s">
        <v>5888</v>
      </c>
      <c r="C2143" s="1" t="s">
        <v>4240</v>
      </c>
      <c r="D2143" t="s">
        <v>4389</v>
      </c>
    </row>
    <row r="2144" spans="1:4" ht="15.75" x14ac:dyDescent="0.25">
      <c r="A2144" s="1" t="s">
        <v>219</v>
      </c>
      <c r="B2144" t="s">
        <v>5889</v>
      </c>
      <c r="C2144" s="1" t="s">
        <v>4241</v>
      </c>
      <c r="D2144" t="s">
        <v>4389</v>
      </c>
    </row>
    <row r="2145" spans="1:4" ht="15.75" x14ac:dyDescent="0.25">
      <c r="A2145" s="1" t="s">
        <v>218</v>
      </c>
      <c r="B2145" t="s">
        <v>5890</v>
      </c>
      <c r="C2145" s="1" t="s">
        <v>4242</v>
      </c>
      <c r="D2145" t="s">
        <v>4389</v>
      </c>
    </row>
    <row r="2146" spans="1:4" ht="15.75" x14ac:dyDescent="0.25">
      <c r="A2146" s="1" t="s">
        <v>217</v>
      </c>
      <c r="B2146" t="s">
        <v>5891</v>
      </c>
      <c r="C2146" s="1" t="s">
        <v>4243</v>
      </c>
      <c r="D2146" t="s">
        <v>4391</v>
      </c>
    </row>
    <row r="2147" spans="1:4" ht="15.75" x14ac:dyDescent="0.25">
      <c r="A2147" s="1" t="s">
        <v>216</v>
      </c>
      <c r="B2147" t="s">
        <v>5892</v>
      </c>
      <c r="C2147" s="1" t="s">
        <v>4244</v>
      </c>
      <c r="D2147" t="s">
        <v>4391</v>
      </c>
    </row>
    <row r="2148" spans="1:4" ht="15.75" x14ac:dyDescent="0.25">
      <c r="A2148" s="1" t="s">
        <v>215</v>
      </c>
      <c r="B2148" t="s">
        <v>5893</v>
      </c>
      <c r="C2148" s="1" t="s">
        <v>4245</v>
      </c>
      <c r="D2148" t="s">
        <v>4391</v>
      </c>
    </row>
    <row r="2149" spans="1:4" ht="15.75" x14ac:dyDescent="0.25">
      <c r="A2149" s="1" t="s">
        <v>214</v>
      </c>
      <c r="B2149" t="s">
        <v>5894</v>
      </c>
      <c r="C2149" s="1" t="s">
        <v>4246</v>
      </c>
      <c r="D2149" t="s">
        <v>4391</v>
      </c>
    </row>
    <row r="2150" spans="1:4" ht="15.75" x14ac:dyDescent="0.25">
      <c r="A2150" s="1" t="s">
        <v>213</v>
      </c>
      <c r="B2150" t="s">
        <v>4416</v>
      </c>
      <c r="C2150" s="1" t="s">
        <v>4247</v>
      </c>
      <c r="D2150" t="s">
        <v>4391</v>
      </c>
    </row>
    <row r="2151" spans="1:4" ht="15.75" x14ac:dyDescent="0.25">
      <c r="A2151" s="1" t="s">
        <v>212</v>
      </c>
      <c r="B2151" t="s">
        <v>5895</v>
      </c>
      <c r="C2151" s="1" t="s">
        <v>3670</v>
      </c>
      <c r="D2151" t="s">
        <v>4391</v>
      </c>
    </row>
    <row r="2152" spans="1:4" ht="15.75" x14ac:dyDescent="0.25">
      <c r="A2152" s="1" t="s">
        <v>211</v>
      </c>
      <c r="B2152" t="s">
        <v>5896</v>
      </c>
      <c r="C2152" s="1" t="s">
        <v>4248</v>
      </c>
      <c r="D2152" t="s">
        <v>4391</v>
      </c>
    </row>
    <row r="2153" spans="1:4" ht="15.75" x14ac:dyDescent="0.25">
      <c r="A2153" s="1" t="s">
        <v>210</v>
      </c>
      <c r="B2153" t="s">
        <v>5897</v>
      </c>
      <c r="C2153" s="1" t="s">
        <v>4249</v>
      </c>
      <c r="D2153" t="s">
        <v>4391</v>
      </c>
    </row>
    <row r="2154" spans="1:4" ht="15.75" x14ac:dyDescent="0.25">
      <c r="A2154" s="1" t="s">
        <v>209</v>
      </c>
      <c r="B2154" t="s">
        <v>5898</v>
      </c>
      <c r="C2154" s="1" t="s">
        <v>4250</v>
      </c>
      <c r="D2154" t="s">
        <v>4391</v>
      </c>
    </row>
    <row r="2155" spans="1:4" ht="15.75" x14ac:dyDescent="0.25">
      <c r="A2155" s="1" t="s">
        <v>208</v>
      </c>
      <c r="B2155" t="s">
        <v>5899</v>
      </c>
      <c r="C2155" s="1" t="s">
        <v>4251</v>
      </c>
      <c r="D2155" t="s">
        <v>4391</v>
      </c>
    </row>
    <row r="2156" spans="1:4" ht="15.75" x14ac:dyDescent="0.25">
      <c r="A2156" s="1" t="s">
        <v>207</v>
      </c>
      <c r="B2156" t="s">
        <v>5900</v>
      </c>
      <c r="C2156" s="1" t="s">
        <v>4223</v>
      </c>
      <c r="D2156" t="s">
        <v>4391</v>
      </c>
    </row>
    <row r="2157" spans="1:4" ht="15.75" x14ac:dyDescent="0.25">
      <c r="A2157" s="1" t="s">
        <v>206</v>
      </c>
      <c r="B2157" t="s">
        <v>5738</v>
      </c>
      <c r="C2157" s="1" t="s">
        <v>4252</v>
      </c>
      <c r="D2157" t="s">
        <v>4391</v>
      </c>
    </row>
    <row r="2158" spans="1:4" ht="15.75" x14ac:dyDescent="0.25">
      <c r="A2158" s="1" t="s">
        <v>205</v>
      </c>
      <c r="B2158" t="s">
        <v>4398</v>
      </c>
      <c r="C2158" s="1" t="s">
        <v>4253</v>
      </c>
      <c r="D2158" t="s">
        <v>4391</v>
      </c>
    </row>
    <row r="2159" spans="1:4" ht="15.75" x14ac:dyDescent="0.25">
      <c r="A2159" s="1" t="s">
        <v>204</v>
      </c>
      <c r="B2159" t="s">
        <v>5901</v>
      </c>
      <c r="C2159" s="1" t="s">
        <v>4254</v>
      </c>
      <c r="D2159" t="s">
        <v>4389</v>
      </c>
    </row>
    <row r="2160" spans="1:4" ht="15.75" x14ac:dyDescent="0.25">
      <c r="A2160" s="1" t="s">
        <v>203</v>
      </c>
      <c r="B2160" t="s">
        <v>5638</v>
      </c>
      <c r="C2160" s="1" t="s">
        <v>4255</v>
      </c>
      <c r="D2160" t="s">
        <v>4389</v>
      </c>
    </row>
    <row r="2161" spans="1:4" ht="15.75" x14ac:dyDescent="0.25">
      <c r="A2161" s="1" t="s">
        <v>202</v>
      </c>
      <c r="B2161" t="s">
        <v>5902</v>
      </c>
      <c r="C2161" s="1" t="s">
        <v>4256</v>
      </c>
      <c r="D2161" t="s">
        <v>4389</v>
      </c>
    </row>
    <row r="2162" spans="1:4" ht="15.75" x14ac:dyDescent="0.25">
      <c r="A2162" s="1" t="s">
        <v>201</v>
      </c>
      <c r="B2162" t="s">
        <v>5013</v>
      </c>
      <c r="C2162" s="1" t="s">
        <v>4257</v>
      </c>
      <c r="D2162" t="s">
        <v>4389</v>
      </c>
    </row>
    <row r="2163" spans="1:4" ht="15.75" x14ac:dyDescent="0.25">
      <c r="A2163" s="1" t="s">
        <v>200</v>
      </c>
      <c r="B2163" t="s">
        <v>4562</v>
      </c>
      <c r="C2163" s="1" t="s">
        <v>4258</v>
      </c>
      <c r="D2163" t="s">
        <v>4389</v>
      </c>
    </row>
    <row r="2164" spans="1:4" ht="15.75" x14ac:dyDescent="0.25">
      <c r="A2164" s="1" t="s">
        <v>198</v>
      </c>
      <c r="B2164" t="s">
        <v>5903</v>
      </c>
      <c r="C2164" s="1" t="s">
        <v>4259</v>
      </c>
      <c r="D2164" t="s">
        <v>4804</v>
      </c>
    </row>
    <row r="2165" spans="1:4" ht="15.75" x14ac:dyDescent="0.25">
      <c r="A2165" s="1" t="s">
        <v>197</v>
      </c>
      <c r="B2165" t="s">
        <v>5904</v>
      </c>
      <c r="C2165" s="1" t="s">
        <v>2464</v>
      </c>
      <c r="D2165" t="s">
        <v>4389</v>
      </c>
    </row>
    <row r="2166" spans="1:4" ht="15.75" x14ac:dyDescent="0.25">
      <c r="A2166" s="1" t="s">
        <v>196</v>
      </c>
      <c r="B2166" t="s">
        <v>4985</v>
      </c>
      <c r="C2166" s="1" t="s">
        <v>4260</v>
      </c>
      <c r="D2166" t="s">
        <v>4391</v>
      </c>
    </row>
    <row r="2167" spans="1:4" ht="15.75" x14ac:dyDescent="0.25">
      <c r="A2167" s="1" t="s">
        <v>195</v>
      </c>
      <c r="B2167" t="s">
        <v>5905</v>
      </c>
      <c r="C2167" s="1" t="s">
        <v>4261</v>
      </c>
      <c r="D2167" t="s">
        <v>4391</v>
      </c>
    </row>
    <row r="2168" spans="1:4" ht="15.75" x14ac:dyDescent="0.25">
      <c r="A2168" s="1" t="s">
        <v>194</v>
      </c>
      <c r="B2168" t="s">
        <v>5906</v>
      </c>
      <c r="C2168" s="1" t="s">
        <v>4262</v>
      </c>
      <c r="D2168" t="s">
        <v>4391</v>
      </c>
    </row>
    <row r="2169" spans="1:4" ht="15.75" x14ac:dyDescent="0.25">
      <c r="A2169" s="1" t="s">
        <v>193</v>
      </c>
      <c r="B2169" t="s">
        <v>4869</v>
      </c>
      <c r="C2169" s="1" t="s">
        <v>4263</v>
      </c>
      <c r="D2169" t="s">
        <v>4391</v>
      </c>
    </row>
    <row r="2170" spans="1:4" ht="15.75" x14ac:dyDescent="0.25">
      <c r="A2170" s="1" t="s">
        <v>192</v>
      </c>
      <c r="B2170" t="s">
        <v>5907</v>
      </c>
      <c r="C2170" s="1" t="s">
        <v>4264</v>
      </c>
      <c r="D2170" t="s">
        <v>4391</v>
      </c>
    </row>
    <row r="2171" spans="1:4" ht="15.75" x14ac:dyDescent="0.25">
      <c r="A2171" s="1" t="s">
        <v>191</v>
      </c>
      <c r="B2171" t="s">
        <v>4526</v>
      </c>
      <c r="C2171" s="1" t="s">
        <v>4265</v>
      </c>
      <c r="D2171" t="s">
        <v>4391</v>
      </c>
    </row>
    <row r="2172" spans="1:4" ht="15.75" x14ac:dyDescent="0.25">
      <c r="A2172" s="1" t="s">
        <v>190</v>
      </c>
      <c r="B2172" t="s">
        <v>4953</v>
      </c>
      <c r="C2172" s="1" t="s">
        <v>4266</v>
      </c>
      <c r="D2172" t="s">
        <v>4389</v>
      </c>
    </row>
    <row r="2173" spans="1:4" ht="15.75" x14ac:dyDescent="0.25">
      <c r="A2173" s="1" t="s">
        <v>189</v>
      </c>
      <c r="B2173" t="s">
        <v>4533</v>
      </c>
      <c r="C2173" s="1" t="s">
        <v>3875</v>
      </c>
      <c r="D2173" t="s">
        <v>4391</v>
      </c>
    </row>
    <row r="2174" spans="1:4" ht="15.75" x14ac:dyDescent="0.25">
      <c r="A2174" s="1" t="s">
        <v>188</v>
      </c>
      <c r="B2174" t="s">
        <v>5908</v>
      </c>
      <c r="C2174" s="1" t="s">
        <v>4267</v>
      </c>
      <c r="D2174" t="s">
        <v>4391</v>
      </c>
    </row>
    <row r="2175" spans="1:4" ht="15.75" x14ac:dyDescent="0.25">
      <c r="A2175" s="1" t="s">
        <v>187</v>
      </c>
      <c r="B2175" t="s">
        <v>5909</v>
      </c>
      <c r="C2175" s="1" t="s">
        <v>3418</v>
      </c>
      <c r="D2175" t="s">
        <v>4389</v>
      </c>
    </row>
    <row r="2176" spans="1:4" ht="15.75" x14ac:dyDescent="0.25">
      <c r="A2176" s="1" t="s">
        <v>186</v>
      </c>
      <c r="B2176" t="s">
        <v>5910</v>
      </c>
      <c r="C2176" s="1" t="s">
        <v>4268</v>
      </c>
      <c r="D2176" t="s">
        <v>4391</v>
      </c>
    </row>
    <row r="2177" spans="1:4" ht="15.75" x14ac:dyDescent="0.25">
      <c r="A2177" s="1" t="s">
        <v>185</v>
      </c>
      <c r="B2177" t="s">
        <v>5911</v>
      </c>
      <c r="C2177" s="1" t="s">
        <v>2607</v>
      </c>
      <c r="D2177" t="s">
        <v>4389</v>
      </c>
    </row>
    <row r="2178" spans="1:4" ht="15.75" x14ac:dyDescent="0.25">
      <c r="A2178" s="1" t="s">
        <v>184</v>
      </c>
      <c r="B2178" t="s">
        <v>5912</v>
      </c>
      <c r="C2178" s="1" t="s">
        <v>2599</v>
      </c>
      <c r="D2178" t="s">
        <v>4389</v>
      </c>
    </row>
    <row r="2179" spans="1:4" ht="15.75" x14ac:dyDescent="0.25">
      <c r="A2179" s="1" t="s">
        <v>183</v>
      </c>
      <c r="B2179" t="s">
        <v>4702</v>
      </c>
      <c r="C2179" s="1" t="s">
        <v>3014</v>
      </c>
      <c r="D2179" t="s">
        <v>4389</v>
      </c>
    </row>
    <row r="2180" spans="1:4" ht="15.75" x14ac:dyDescent="0.25">
      <c r="A2180" s="1" t="s">
        <v>182</v>
      </c>
      <c r="B2180" t="s">
        <v>5913</v>
      </c>
      <c r="C2180" s="1" t="s">
        <v>4269</v>
      </c>
      <c r="D2180" t="s">
        <v>4389</v>
      </c>
    </row>
    <row r="2181" spans="1:4" ht="15.75" x14ac:dyDescent="0.25">
      <c r="A2181" s="1" t="s">
        <v>181</v>
      </c>
      <c r="B2181" t="s">
        <v>4685</v>
      </c>
      <c r="C2181" s="1" t="s">
        <v>3452</v>
      </c>
      <c r="D2181" t="s">
        <v>4389</v>
      </c>
    </row>
    <row r="2182" spans="1:4" ht="15.75" x14ac:dyDescent="0.25">
      <c r="A2182" s="1" t="s">
        <v>180</v>
      </c>
      <c r="B2182" t="s">
        <v>5914</v>
      </c>
      <c r="C2182" s="1" t="s">
        <v>4270</v>
      </c>
      <c r="D2182" t="s">
        <v>4389</v>
      </c>
    </row>
    <row r="2183" spans="1:4" ht="15.75" x14ac:dyDescent="0.25">
      <c r="A2183" s="1" t="s">
        <v>179</v>
      </c>
      <c r="B2183" t="s">
        <v>4700</v>
      </c>
      <c r="C2183" s="1" t="s">
        <v>4271</v>
      </c>
      <c r="D2183" t="s">
        <v>4389</v>
      </c>
    </row>
    <row r="2184" spans="1:4" ht="15.75" x14ac:dyDescent="0.25">
      <c r="A2184" s="1" t="s">
        <v>178</v>
      </c>
      <c r="B2184" t="s">
        <v>5678</v>
      </c>
      <c r="C2184" s="1" t="s">
        <v>2758</v>
      </c>
      <c r="D2184" t="s">
        <v>4391</v>
      </c>
    </row>
    <row r="2185" spans="1:4" ht="15.75" x14ac:dyDescent="0.25">
      <c r="A2185" s="1" t="s">
        <v>177</v>
      </c>
      <c r="B2185" t="s">
        <v>5915</v>
      </c>
      <c r="C2185" s="1" t="s">
        <v>4272</v>
      </c>
      <c r="D2185" t="s">
        <v>4391</v>
      </c>
    </row>
    <row r="2186" spans="1:4" ht="15.75" x14ac:dyDescent="0.25">
      <c r="A2186" s="1" t="s">
        <v>176</v>
      </c>
      <c r="B2186" t="s">
        <v>4622</v>
      </c>
      <c r="C2186" s="1" t="s">
        <v>4273</v>
      </c>
      <c r="D2186" t="s">
        <v>4391</v>
      </c>
    </row>
    <row r="2187" spans="1:4" ht="15.75" x14ac:dyDescent="0.25">
      <c r="A2187" s="1" t="s">
        <v>175</v>
      </c>
      <c r="B2187" t="s">
        <v>5916</v>
      </c>
      <c r="C2187" s="1" t="s">
        <v>2907</v>
      </c>
      <c r="D2187" t="s">
        <v>4391</v>
      </c>
    </row>
    <row r="2188" spans="1:4" ht="15.75" x14ac:dyDescent="0.25">
      <c r="A2188" s="1" t="s">
        <v>174</v>
      </c>
      <c r="B2188" t="s">
        <v>4397</v>
      </c>
      <c r="C2188" s="1" t="s">
        <v>4274</v>
      </c>
      <c r="D2188" t="s">
        <v>4391</v>
      </c>
    </row>
    <row r="2189" spans="1:4" ht="15.75" x14ac:dyDescent="0.25">
      <c r="A2189" s="1" t="s">
        <v>173</v>
      </c>
      <c r="B2189" t="s">
        <v>4470</v>
      </c>
      <c r="C2189" s="1" t="s">
        <v>4275</v>
      </c>
      <c r="D2189" t="s">
        <v>4391</v>
      </c>
    </row>
    <row r="2190" spans="1:4" ht="15.75" x14ac:dyDescent="0.25">
      <c r="A2190" s="1" t="s">
        <v>172</v>
      </c>
      <c r="B2190" t="s">
        <v>5917</v>
      </c>
      <c r="C2190" s="1" t="s">
        <v>3606</v>
      </c>
      <c r="D2190" t="s">
        <v>4391</v>
      </c>
    </row>
    <row r="2191" spans="1:4" ht="15.75" x14ac:dyDescent="0.25">
      <c r="A2191" s="1" t="s">
        <v>171</v>
      </c>
      <c r="B2191" t="s">
        <v>5918</v>
      </c>
      <c r="C2191" s="1" t="s">
        <v>4276</v>
      </c>
      <c r="D2191" t="s">
        <v>4391</v>
      </c>
    </row>
    <row r="2192" spans="1:4" ht="15.75" x14ac:dyDescent="0.25">
      <c r="A2192" s="1" t="s">
        <v>170</v>
      </c>
      <c r="B2192" t="s">
        <v>5919</v>
      </c>
      <c r="C2192" s="1" t="s">
        <v>2597</v>
      </c>
      <c r="D2192" t="s">
        <v>4391</v>
      </c>
    </row>
    <row r="2193" spans="1:5" ht="15.75" x14ac:dyDescent="0.25">
      <c r="A2193" s="1" t="s">
        <v>168</v>
      </c>
      <c r="B2193" t="s">
        <v>5920</v>
      </c>
      <c r="C2193" s="1" t="s">
        <v>4277</v>
      </c>
      <c r="D2193" t="s">
        <v>4391</v>
      </c>
      <c r="E2193" t="s">
        <v>6037</v>
      </c>
    </row>
    <row r="2194" spans="1:5" ht="15.75" x14ac:dyDescent="0.25">
      <c r="A2194" s="1" t="s">
        <v>166</v>
      </c>
      <c r="B2194" t="s">
        <v>5204</v>
      </c>
      <c r="C2194" s="1" t="s">
        <v>3933</v>
      </c>
      <c r="D2194" t="s">
        <v>4391</v>
      </c>
    </row>
    <row r="2195" spans="1:5" ht="15.75" x14ac:dyDescent="0.25">
      <c r="A2195" s="1" t="s">
        <v>164</v>
      </c>
      <c r="B2195" t="s">
        <v>5921</v>
      </c>
      <c r="C2195" s="1" t="s">
        <v>2969</v>
      </c>
      <c r="D2195" t="s">
        <v>4391</v>
      </c>
    </row>
    <row r="2196" spans="1:5" ht="15.75" x14ac:dyDescent="0.25">
      <c r="A2196" s="1" t="s">
        <v>162</v>
      </c>
      <c r="B2196" t="s">
        <v>5922</v>
      </c>
      <c r="C2196" s="1" t="s">
        <v>4278</v>
      </c>
      <c r="D2196" t="s">
        <v>4391</v>
      </c>
    </row>
    <row r="2197" spans="1:5" ht="15.75" x14ac:dyDescent="0.25">
      <c r="A2197" s="1" t="s">
        <v>161</v>
      </c>
      <c r="B2197" t="s">
        <v>5923</v>
      </c>
      <c r="C2197" s="1" t="s">
        <v>2873</v>
      </c>
      <c r="D2197" t="s">
        <v>4391</v>
      </c>
    </row>
    <row r="2198" spans="1:5" ht="15.75" x14ac:dyDescent="0.25">
      <c r="A2198" s="1" t="s">
        <v>160</v>
      </c>
      <c r="B2198" t="s">
        <v>5924</v>
      </c>
      <c r="C2198" s="1" t="s">
        <v>4279</v>
      </c>
      <c r="D2198" t="s">
        <v>4391</v>
      </c>
    </row>
    <row r="2199" spans="1:5" ht="15.75" x14ac:dyDescent="0.25">
      <c r="A2199" s="1" t="s">
        <v>159</v>
      </c>
      <c r="B2199" t="s">
        <v>4438</v>
      </c>
      <c r="C2199" s="1" t="s">
        <v>4280</v>
      </c>
      <c r="D2199" t="s">
        <v>4391</v>
      </c>
    </row>
    <row r="2200" spans="1:5" ht="15.75" x14ac:dyDescent="0.25">
      <c r="A2200" s="1" t="s">
        <v>158</v>
      </c>
      <c r="B2200" t="s">
        <v>5925</v>
      </c>
      <c r="C2200" s="1" t="s">
        <v>4281</v>
      </c>
      <c r="D2200" t="s">
        <v>4391</v>
      </c>
    </row>
    <row r="2201" spans="1:5" ht="15.75" x14ac:dyDescent="0.25">
      <c r="A2201" s="1" t="s">
        <v>157</v>
      </c>
      <c r="B2201" t="s">
        <v>5926</v>
      </c>
      <c r="C2201" s="1" t="s">
        <v>4282</v>
      </c>
      <c r="D2201" t="s">
        <v>4391</v>
      </c>
    </row>
    <row r="2202" spans="1:5" ht="15.75" x14ac:dyDescent="0.25">
      <c r="A2202" s="1" t="s">
        <v>156</v>
      </c>
      <c r="B2202" t="s">
        <v>5927</v>
      </c>
      <c r="C2202" s="1" t="s">
        <v>4283</v>
      </c>
      <c r="D2202" t="s">
        <v>4391</v>
      </c>
    </row>
    <row r="2203" spans="1:5" ht="15.75" x14ac:dyDescent="0.25">
      <c r="A2203" s="1" t="s">
        <v>155</v>
      </c>
      <c r="B2203" t="s">
        <v>4558</v>
      </c>
      <c r="C2203" s="1" t="s">
        <v>4284</v>
      </c>
      <c r="D2203" t="s">
        <v>4391</v>
      </c>
    </row>
    <row r="2204" spans="1:5" ht="15.75" x14ac:dyDescent="0.25">
      <c r="A2204" s="1" t="s">
        <v>154</v>
      </c>
      <c r="B2204" t="s">
        <v>5928</v>
      </c>
      <c r="C2204" s="1" t="s">
        <v>4285</v>
      </c>
      <c r="D2204" t="s">
        <v>4389</v>
      </c>
    </row>
    <row r="2205" spans="1:5" ht="15.75" x14ac:dyDescent="0.25">
      <c r="A2205" s="1" t="s">
        <v>153</v>
      </c>
      <c r="B2205" t="s">
        <v>5573</v>
      </c>
      <c r="C2205" s="1" t="s">
        <v>4286</v>
      </c>
      <c r="D2205" t="s">
        <v>4389</v>
      </c>
    </row>
    <row r="2206" spans="1:5" ht="15.75" x14ac:dyDescent="0.25">
      <c r="A2206" s="1" t="s">
        <v>152</v>
      </c>
      <c r="B2206" t="s">
        <v>5929</v>
      </c>
      <c r="C2206" s="1" t="s">
        <v>4287</v>
      </c>
      <c r="D2206" t="s">
        <v>4389</v>
      </c>
    </row>
    <row r="2207" spans="1:5" ht="15.75" x14ac:dyDescent="0.25">
      <c r="A2207" s="1" t="s">
        <v>151</v>
      </c>
      <c r="B2207" t="s">
        <v>5930</v>
      </c>
      <c r="C2207" s="1" t="s">
        <v>4288</v>
      </c>
      <c r="D2207" t="s">
        <v>4391</v>
      </c>
    </row>
    <row r="2208" spans="1:5" ht="15.75" x14ac:dyDescent="0.25">
      <c r="A2208" s="1" t="s">
        <v>150</v>
      </c>
      <c r="B2208" t="s">
        <v>5453</v>
      </c>
      <c r="C2208" s="1" t="s">
        <v>4289</v>
      </c>
      <c r="D2208" t="s">
        <v>4391</v>
      </c>
    </row>
    <row r="2209" spans="1:4" ht="15.75" x14ac:dyDescent="0.25">
      <c r="A2209" s="1" t="s">
        <v>149</v>
      </c>
      <c r="B2209" t="s">
        <v>5931</v>
      </c>
      <c r="C2209" s="1" t="s">
        <v>4290</v>
      </c>
      <c r="D2209" t="s">
        <v>4389</v>
      </c>
    </row>
    <row r="2210" spans="1:4" ht="15.75" x14ac:dyDescent="0.25">
      <c r="A2210" s="1" t="s">
        <v>148</v>
      </c>
      <c r="B2210" t="s">
        <v>5932</v>
      </c>
      <c r="C2210" s="1" t="s">
        <v>4291</v>
      </c>
      <c r="D2210" t="s">
        <v>4389</v>
      </c>
    </row>
    <row r="2211" spans="1:4" ht="15.75" x14ac:dyDescent="0.25">
      <c r="A2211" s="1" t="s">
        <v>147</v>
      </c>
      <c r="B2211" t="s">
        <v>4407</v>
      </c>
      <c r="C2211" s="1" t="s">
        <v>4292</v>
      </c>
      <c r="D2211" t="s">
        <v>4389</v>
      </c>
    </row>
    <row r="2212" spans="1:4" ht="15.75" x14ac:dyDescent="0.25">
      <c r="A2212" s="1" t="s">
        <v>146</v>
      </c>
      <c r="B2212" t="s">
        <v>5758</v>
      </c>
      <c r="C2212" s="1" t="s">
        <v>4293</v>
      </c>
      <c r="D2212" t="s">
        <v>4391</v>
      </c>
    </row>
    <row r="2213" spans="1:4" ht="15.75" x14ac:dyDescent="0.25">
      <c r="A2213" s="1" t="s">
        <v>145</v>
      </c>
      <c r="B2213" t="s">
        <v>5453</v>
      </c>
      <c r="C2213" s="1" t="s">
        <v>3980</v>
      </c>
      <c r="D2213" t="s">
        <v>4391</v>
      </c>
    </row>
    <row r="2214" spans="1:4" ht="15.75" x14ac:dyDescent="0.25">
      <c r="A2214" s="1" t="s">
        <v>144</v>
      </c>
      <c r="B2214" t="s">
        <v>4748</v>
      </c>
      <c r="C2214" s="1" t="s">
        <v>4294</v>
      </c>
      <c r="D2214" t="s">
        <v>4391</v>
      </c>
    </row>
    <row r="2215" spans="1:4" ht="15.75" x14ac:dyDescent="0.25">
      <c r="A2215" s="1" t="s">
        <v>143</v>
      </c>
      <c r="B2215" t="s">
        <v>5933</v>
      </c>
      <c r="C2215" s="1" t="s">
        <v>4295</v>
      </c>
      <c r="D2215" t="s">
        <v>4389</v>
      </c>
    </row>
    <row r="2216" spans="1:4" ht="15.75" x14ac:dyDescent="0.25">
      <c r="A2216" s="1" t="s">
        <v>142</v>
      </c>
      <c r="B2216" t="s">
        <v>4757</v>
      </c>
      <c r="C2216" s="1" t="s">
        <v>4296</v>
      </c>
      <c r="D2216" t="s">
        <v>4389</v>
      </c>
    </row>
    <row r="2217" spans="1:4" ht="15.75" x14ac:dyDescent="0.25">
      <c r="A2217" s="1" t="s">
        <v>141</v>
      </c>
      <c r="B2217" t="s">
        <v>5934</v>
      </c>
      <c r="C2217" s="1" t="s">
        <v>3115</v>
      </c>
      <c r="D2217" t="s">
        <v>4391</v>
      </c>
    </row>
    <row r="2218" spans="1:4" ht="15.75" x14ac:dyDescent="0.25">
      <c r="A2218" s="1" t="s">
        <v>140</v>
      </c>
      <c r="B2218" t="s">
        <v>5935</v>
      </c>
      <c r="C2218" s="1" t="s">
        <v>2448</v>
      </c>
      <c r="D2218" t="s">
        <v>4389</v>
      </c>
    </row>
    <row r="2219" spans="1:4" ht="15.75" x14ac:dyDescent="0.25">
      <c r="A2219" s="1" t="s">
        <v>139</v>
      </c>
      <c r="B2219" t="s">
        <v>4995</v>
      </c>
      <c r="C2219" s="1" t="s">
        <v>4297</v>
      </c>
      <c r="D2219" t="s">
        <v>4389</v>
      </c>
    </row>
    <row r="2220" spans="1:4" ht="15.75" x14ac:dyDescent="0.25">
      <c r="A2220" s="1" t="s">
        <v>138</v>
      </c>
      <c r="B2220" t="s">
        <v>4598</v>
      </c>
      <c r="C2220" s="1" t="s">
        <v>4298</v>
      </c>
      <c r="D2220" t="s">
        <v>4389</v>
      </c>
    </row>
    <row r="2221" spans="1:4" ht="15.75" x14ac:dyDescent="0.25">
      <c r="A2221" s="1" t="s">
        <v>137</v>
      </c>
      <c r="B2221" t="s">
        <v>5498</v>
      </c>
      <c r="C2221" s="1" t="s">
        <v>4299</v>
      </c>
      <c r="D2221" t="s">
        <v>4389</v>
      </c>
    </row>
    <row r="2222" spans="1:4" ht="15.75" x14ac:dyDescent="0.25">
      <c r="A2222" s="1" t="s">
        <v>136</v>
      </c>
      <c r="B2222" t="s">
        <v>4522</v>
      </c>
      <c r="C2222" s="1" t="s">
        <v>4300</v>
      </c>
      <c r="D2222" t="s">
        <v>4391</v>
      </c>
    </row>
    <row r="2223" spans="1:4" ht="15.75" x14ac:dyDescent="0.25">
      <c r="A2223" s="1" t="s">
        <v>135</v>
      </c>
      <c r="B2223" t="s">
        <v>4789</v>
      </c>
      <c r="C2223" s="1" t="s">
        <v>4301</v>
      </c>
      <c r="D2223" t="s">
        <v>4391</v>
      </c>
    </row>
    <row r="2224" spans="1:4" ht="15.75" x14ac:dyDescent="0.25">
      <c r="A2224" s="1" t="s">
        <v>134</v>
      </c>
      <c r="B2224" t="s">
        <v>4720</v>
      </c>
      <c r="C2224" s="1" t="s">
        <v>2841</v>
      </c>
      <c r="D2224" t="s">
        <v>4391</v>
      </c>
    </row>
    <row r="2225" spans="1:4" ht="15.75" x14ac:dyDescent="0.25">
      <c r="A2225" s="1" t="s">
        <v>133</v>
      </c>
      <c r="B2225" t="s">
        <v>4789</v>
      </c>
      <c r="C2225" s="1" t="s">
        <v>4302</v>
      </c>
      <c r="D2225" t="s">
        <v>4391</v>
      </c>
    </row>
    <row r="2226" spans="1:4" ht="15.75" x14ac:dyDescent="0.25">
      <c r="A2226" s="1" t="s">
        <v>132</v>
      </c>
      <c r="B2226" t="s">
        <v>5936</v>
      </c>
      <c r="C2226" s="1" t="s">
        <v>3982</v>
      </c>
      <c r="D2226" t="s">
        <v>4391</v>
      </c>
    </row>
    <row r="2227" spans="1:4" ht="15.75" x14ac:dyDescent="0.25">
      <c r="A2227" s="1" t="s">
        <v>131</v>
      </c>
      <c r="B2227" t="s">
        <v>4616</v>
      </c>
      <c r="C2227" s="1" t="s">
        <v>3089</v>
      </c>
      <c r="D2227" t="s">
        <v>4389</v>
      </c>
    </row>
    <row r="2228" spans="1:4" ht="15.75" x14ac:dyDescent="0.25">
      <c r="A2228" s="1" t="s">
        <v>130</v>
      </c>
      <c r="B2228" t="s">
        <v>5357</v>
      </c>
      <c r="C2228" s="1" t="s">
        <v>3626</v>
      </c>
      <c r="D2228" t="s">
        <v>4389</v>
      </c>
    </row>
    <row r="2229" spans="1:4" ht="15.75" x14ac:dyDescent="0.25">
      <c r="A2229" s="1" t="s">
        <v>129</v>
      </c>
      <c r="B2229" t="s">
        <v>5937</v>
      </c>
      <c r="C2229" s="1" t="s">
        <v>4303</v>
      </c>
      <c r="D2229" t="s">
        <v>4389</v>
      </c>
    </row>
    <row r="2230" spans="1:4" ht="15.75" x14ac:dyDescent="0.25">
      <c r="A2230" s="1" t="s">
        <v>128</v>
      </c>
      <c r="B2230" t="s">
        <v>5938</v>
      </c>
      <c r="C2230" s="1" t="s">
        <v>4304</v>
      </c>
      <c r="D2230" t="s">
        <v>4389</v>
      </c>
    </row>
    <row r="2231" spans="1:4" ht="15.75" x14ac:dyDescent="0.25">
      <c r="A2231" s="1" t="s">
        <v>127</v>
      </c>
      <c r="B2231" t="s">
        <v>5939</v>
      </c>
      <c r="C2231" s="1" t="s">
        <v>4305</v>
      </c>
      <c r="D2231" t="s">
        <v>4391</v>
      </c>
    </row>
    <row r="2232" spans="1:4" ht="15.75" x14ac:dyDescent="0.25">
      <c r="A2232" s="1" t="s">
        <v>126</v>
      </c>
      <c r="B2232" t="s">
        <v>5940</v>
      </c>
      <c r="C2232" s="1" t="s">
        <v>4306</v>
      </c>
      <c r="D2232" t="s">
        <v>4389</v>
      </c>
    </row>
    <row r="2233" spans="1:4" ht="15.75" x14ac:dyDescent="0.25">
      <c r="A2233" s="1" t="s">
        <v>125</v>
      </c>
      <c r="B2233" t="s">
        <v>5941</v>
      </c>
      <c r="C2233" s="1" t="s">
        <v>4307</v>
      </c>
      <c r="D2233" t="s">
        <v>4389</v>
      </c>
    </row>
    <row r="2234" spans="1:4" ht="15.75" x14ac:dyDescent="0.25">
      <c r="A2234" s="1" t="s">
        <v>124</v>
      </c>
      <c r="B2234" t="s">
        <v>5942</v>
      </c>
      <c r="C2234" s="1" t="s">
        <v>4308</v>
      </c>
      <c r="D2234" t="s">
        <v>4389</v>
      </c>
    </row>
    <row r="2235" spans="1:4" ht="15.75" x14ac:dyDescent="0.25">
      <c r="A2235" s="1" t="s">
        <v>123</v>
      </c>
      <c r="B2235" t="s">
        <v>4397</v>
      </c>
      <c r="C2235" s="1" t="s">
        <v>3388</v>
      </c>
      <c r="D2235" t="s">
        <v>4391</v>
      </c>
    </row>
    <row r="2236" spans="1:4" ht="15.75" x14ac:dyDescent="0.25">
      <c r="A2236" s="1" t="s">
        <v>122</v>
      </c>
      <c r="B2236" t="s">
        <v>4410</v>
      </c>
      <c r="C2236" s="1" t="s">
        <v>4309</v>
      </c>
      <c r="D2236" t="s">
        <v>4391</v>
      </c>
    </row>
    <row r="2237" spans="1:4" ht="15.75" x14ac:dyDescent="0.25">
      <c r="A2237" s="1" t="s">
        <v>121</v>
      </c>
      <c r="B2237" t="s">
        <v>5943</v>
      </c>
      <c r="C2237" s="1" t="s">
        <v>4310</v>
      </c>
      <c r="D2237" t="s">
        <v>4391</v>
      </c>
    </row>
    <row r="2238" spans="1:4" ht="15.75" x14ac:dyDescent="0.25">
      <c r="A2238" s="1" t="s">
        <v>120</v>
      </c>
      <c r="B2238" t="s">
        <v>5445</v>
      </c>
      <c r="C2238" s="1" t="s">
        <v>4311</v>
      </c>
      <c r="D2238" t="s">
        <v>4391</v>
      </c>
    </row>
    <row r="2239" spans="1:4" ht="15.75" x14ac:dyDescent="0.25">
      <c r="A2239" s="1" t="s">
        <v>119</v>
      </c>
      <c r="B2239" t="s">
        <v>5944</v>
      </c>
      <c r="C2239" s="1" t="s">
        <v>4312</v>
      </c>
      <c r="D2239" t="s">
        <v>4391</v>
      </c>
    </row>
    <row r="2240" spans="1:4" ht="15.75" x14ac:dyDescent="0.25">
      <c r="A2240" s="1" t="s">
        <v>118</v>
      </c>
      <c r="B2240" t="s">
        <v>5299</v>
      </c>
      <c r="C2240" s="1" t="s">
        <v>2451</v>
      </c>
      <c r="D2240" t="s">
        <v>4391</v>
      </c>
    </row>
    <row r="2241" spans="1:4" ht="15.75" x14ac:dyDescent="0.25">
      <c r="A2241" s="1" t="s">
        <v>117</v>
      </c>
      <c r="B2241" t="s">
        <v>5945</v>
      </c>
      <c r="C2241" s="1" t="s">
        <v>4313</v>
      </c>
      <c r="D2241" t="s">
        <v>4389</v>
      </c>
    </row>
    <row r="2242" spans="1:4" ht="15.75" x14ac:dyDescent="0.25">
      <c r="A2242" s="1" t="s">
        <v>116</v>
      </c>
      <c r="B2242" t="s">
        <v>4482</v>
      </c>
      <c r="C2242" s="1" t="s">
        <v>4314</v>
      </c>
      <c r="D2242" t="s">
        <v>4389</v>
      </c>
    </row>
    <row r="2243" spans="1:4" ht="15.75" x14ac:dyDescent="0.25">
      <c r="A2243" s="1" t="s">
        <v>115</v>
      </c>
      <c r="B2243" t="s">
        <v>5946</v>
      </c>
      <c r="C2243" s="1" t="s">
        <v>4315</v>
      </c>
      <c r="D2243" t="s">
        <v>4389</v>
      </c>
    </row>
    <row r="2244" spans="1:4" ht="15.75" x14ac:dyDescent="0.25">
      <c r="A2244" s="1" t="s">
        <v>114</v>
      </c>
      <c r="B2244" t="s">
        <v>4750</v>
      </c>
      <c r="C2244" s="1" t="s">
        <v>3239</v>
      </c>
      <c r="D2244" t="s">
        <v>4391</v>
      </c>
    </row>
    <row r="2245" spans="1:4" ht="15.75" x14ac:dyDescent="0.25">
      <c r="A2245" s="1" t="s">
        <v>113</v>
      </c>
      <c r="B2245" t="s">
        <v>4484</v>
      </c>
      <c r="C2245" s="1" t="s">
        <v>4316</v>
      </c>
      <c r="D2245" t="s">
        <v>4391</v>
      </c>
    </row>
    <row r="2246" spans="1:4" ht="15.75" x14ac:dyDescent="0.25">
      <c r="A2246" s="1" t="s">
        <v>112</v>
      </c>
      <c r="B2246" t="s">
        <v>5452</v>
      </c>
      <c r="C2246" s="1" t="s">
        <v>3014</v>
      </c>
      <c r="D2246" t="s">
        <v>4389</v>
      </c>
    </row>
    <row r="2247" spans="1:4" ht="15.75" x14ac:dyDescent="0.25">
      <c r="A2247" s="1" t="s">
        <v>111</v>
      </c>
      <c r="B2247" t="s">
        <v>5019</v>
      </c>
      <c r="C2247" s="1" t="s">
        <v>4317</v>
      </c>
      <c r="D2247" t="s">
        <v>4389</v>
      </c>
    </row>
    <row r="2248" spans="1:4" ht="15.75" x14ac:dyDescent="0.25">
      <c r="A2248" s="1" t="s">
        <v>110</v>
      </c>
      <c r="B2248" t="s">
        <v>4482</v>
      </c>
      <c r="C2248" s="1" t="s">
        <v>4318</v>
      </c>
      <c r="D2248" t="s">
        <v>4389</v>
      </c>
    </row>
    <row r="2249" spans="1:4" ht="15.75" x14ac:dyDescent="0.25">
      <c r="A2249" s="1" t="s">
        <v>109</v>
      </c>
      <c r="B2249" t="s">
        <v>5947</v>
      </c>
      <c r="C2249" s="1" t="s">
        <v>4319</v>
      </c>
      <c r="D2249" t="s">
        <v>4391</v>
      </c>
    </row>
    <row r="2250" spans="1:4" ht="15.75" x14ac:dyDescent="0.25">
      <c r="A2250" s="1" t="s">
        <v>108</v>
      </c>
      <c r="B2250" t="s">
        <v>4826</v>
      </c>
      <c r="C2250" s="1" t="s">
        <v>4320</v>
      </c>
      <c r="D2250" t="s">
        <v>4391</v>
      </c>
    </row>
    <row r="2251" spans="1:4" ht="15.75" x14ac:dyDescent="0.25">
      <c r="A2251" s="1" t="s">
        <v>107</v>
      </c>
      <c r="B2251" t="s">
        <v>4876</v>
      </c>
      <c r="C2251" s="1" t="s">
        <v>4321</v>
      </c>
      <c r="D2251" t="s">
        <v>4389</v>
      </c>
    </row>
    <row r="2252" spans="1:4" ht="15.75" x14ac:dyDescent="0.25">
      <c r="A2252" s="1" t="s">
        <v>106</v>
      </c>
      <c r="B2252" t="s">
        <v>4419</v>
      </c>
      <c r="C2252" s="1" t="s">
        <v>4322</v>
      </c>
      <c r="D2252" t="s">
        <v>4389</v>
      </c>
    </row>
    <row r="2253" spans="1:4" ht="15.75" x14ac:dyDescent="0.25">
      <c r="A2253" s="1" t="s">
        <v>105</v>
      </c>
      <c r="B2253" t="s">
        <v>4748</v>
      </c>
      <c r="C2253" s="1" t="s">
        <v>4323</v>
      </c>
      <c r="D2253" t="s">
        <v>4391</v>
      </c>
    </row>
    <row r="2254" spans="1:4" ht="15.75" x14ac:dyDescent="0.25">
      <c r="A2254" s="1" t="s">
        <v>104</v>
      </c>
      <c r="B2254" t="s">
        <v>5948</v>
      </c>
      <c r="C2254" s="1" t="s">
        <v>4324</v>
      </c>
      <c r="D2254" t="s">
        <v>4389</v>
      </c>
    </row>
    <row r="2255" spans="1:4" ht="15.75" x14ac:dyDescent="0.25">
      <c r="A2255" s="1" t="s">
        <v>103</v>
      </c>
      <c r="B2255" t="s">
        <v>5197</v>
      </c>
      <c r="C2255" s="1" t="s">
        <v>4325</v>
      </c>
      <c r="D2255" t="s">
        <v>4389</v>
      </c>
    </row>
    <row r="2256" spans="1:4" ht="15.75" x14ac:dyDescent="0.25">
      <c r="A2256" s="1" t="s">
        <v>102</v>
      </c>
      <c r="B2256" t="s">
        <v>5949</v>
      </c>
      <c r="C2256" s="1" t="s">
        <v>4326</v>
      </c>
      <c r="D2256" t="s">
        <v>4389</v>
      </c>
    </row>
    <row r="2257" spans="1:4" ht="15.75" x14ac:dyDescent="0.25">
      <c r="A2257" s="1" t="s">
        <v>101</v>
      </c>
      <c r="B2257" t="s">
        <v>4509</v>
      </c>
      <c r="C2257" s="1" t="s">
        <v>2451</v>
      </c>
      <c r="D2257" t="s">
        <v>4391</v>
      </c>
    </row>
    <row r="2258" spans="1:4" ht="15.75" x14ac:dyDescent="0.25">
      <c r="A2258" s="1" t="s">
        <v>100</v>
      </c>
      <c r="B2258" t="s">
        <v>5950</v>
      </c>
      <c r="C2258" s="1" t="s">
        <v>4327</v>
      </c>
      <c r="D2258" t="s">
        <v>4391</v>
      </c>
    </row>
    <row r="2259" spans="1:4" ht="15.75" x14ac:dyDescent="0.25">
      <c r="A2259" s="1" t="s">
        <v>99</v>
      </c>
      <c r="B2259" t="s">
        <v>5951</v>
      </c>
      <c r="C2259" s="1" t="s">
        <v>4328</v>
      </c>
      <c r="D2259" t="s">
        <v>4391</v>
      </c>
    </row>
    <row r="2260" spans="1:4" ht="15.75" x14ac:dyDescent="0.25">
      <c r="A2260" s="1" t="s">
        <v>98</v>
      </c>
      <c r="B2260" t="s">
        <v>5952</v>
      </c>
      <c r="C2260" s="1" t="s">
        <v>4329</v>
      </c>
      <c r="D2260" t="s">
        <v>4391</v>
      </c>
    </row>
    <row r="2261" spans="1:4" ht="15.75" x14ac:dyDescent="0.25">
      <c r="A2261" s="1" t="s">
        <v>97</v>
      </c>
      <c r="B2261" t="s">
        <v>4599</v>
      </c>
      <c r="C2261" s="1" t="s">
        <v>4330</v>
      </c>
      <c r="D2261" t="s">
        <v>4391</v>
      </c>
    </row>
    <row r="2262" spans="1:4" ht="15.75" x14ac:dyDescent="0.25">
      <c r="A2262" s="1" t="s">
        <v>96</v>
      </c>
      <c r="B2262" t="s">
        <v>4464</v>
      </c>
      <c r="C2262" s="1" t="s">
        <v>4331</v>
      </c>
      <c r="D2262" t="s">
        <v>4389</v>
      </c>
    </row>
    <row r="2263" spans="1:4" ht="15.75" x14ac:dyDescent="0.25">
      <c r="A2263" s="1" t="s">
        <v>95</v>
      </c>
      <c r="B2263" t="s">
        <v>4453</v>
      </c>
      <c r="C2263" s="1" t="s">
        <v>4332</v>
      </c>
      <c r="D2263" t="s">
        <v>4391</v>
      </c>
    </row>
    <row r="2264" spans="1:4" ht="15.75" x14ac:dyDescent="0.25">
      <c r="A2264" s="1" t="s">
        <v>94</v>
      </c>
      <c r="B2264" t="s">
        <v>4581</v>
      </c>
      <c r="C2264" s="1" t="s">
        <v>4333</v>
      </c>
      <c r="D2264" t="s">
        <v>4391</v>
      </c>
    </row>
    <row r="2265" spans="1:4" ht="15.75" x14ac:dyDescent="0.25">
      <c r="A2265" s="1" t="s">
        <v>93</v>
      </c>
      <c r="B2265" t="s">
        <v>5953</v>
      </c>
      <c r="C2265" s="1" t="s">
        <v>4334</v>
      </c>
      <c r="D2265" t="s">
        <v>4391</v>
      </c>
    </row>
    <row r="2266" spans="1:4" ht="15.75" x14ac:dyDescent="0.25">
      <c r="A2266" s="1" t="s">
        <v>92</v>
      </c>
      <c r="B2266" t="s">
        <v>4536</v>
      </c>
      <c r="C2266" s="1" t="s">
        <v>3857</v>
      </c>
      <c r="D2266" t="s">
        <v>4391</v>
      </c>
    </row>
    <row r="2267" spans="1:4" ht="15.75" x14ac:dyDescent="0.25">
      <c r="A2267" s="1" t="s">
        <v>91</v>
      </c>
      <c r="B2267" t="s">
        <v>5255</v>
      </c>
      <c r="C2267" s="1" t="s">
        <v>4335</v>
      </c>
      <c r="D2267" t="s">
        <v>4389</v>
      </c>
    </row>
    <row r="2268" spans="1:4" ht="15.75" x14ac:dyDescent="0.25">
      <c r="A2268" s="1" t="s">
        <v>90</v>
      </c>
      <c r="B2268" t="s">
        <v>4832</v>
      </c>
      <c r="C2268" s="1" t="s">
        <v>4336</v>
      </c>
      <c r="D2268" t="s">
        <v>4389</v>
      </c>
    </row>
    <row r="2269" spans="1:4" ht="15.75" x14ac:dyDescent="0.25">
      <c r="A2269" s="1" t="s">
        <v>89</v>
      </c>
      <c r="B2269" t="s">
        <v>5954</v>
      </c>
      <c r="C2269" s="1" t="s">
        <v>4337</v>
      </c>
      <c r="D2269" t="s">
        <v>4389</v>
      </c>
    </row>
    <row r="2270" spans="1:4" ht="15.75" x14ac:dyDescent="0.25">
      <c r="A2270" s="1" t="s">
        <v>88</v>
      </c>
      <c r="B2270" t="s">
        <v>5955</v>
      </c>
      <c r="C2270" s="1" t="s">
        <v>2517</v>
      </c>
      <c r="D2270" t="s">
        <v>4389</v>
      </c>
    </row>
    <row r="2271" spans="1:4" ht="15.75" x14ac:dyDescent="0.25">
      <c r="A2271" s="1" t="s">
        <v>87</v>
      </c>
      <c r="B2271" t="s">
        <v>5454</v>
      </c>
      <c r="C2271" s="1" t="s">
        <v>2944</v>
      </c>
      <c r="D2271" t="s">
        <v>4389</v>
      </c>
    </row>
    <row r="2272" spans="1:4" ht="15.75" x14ac:dyDescent="0.25">
      <c r="A2272" s="1" t="s">
        <v>86</v>
      </c>
      <c r="B2272" t="s">
        <v>5956</v>
      </c>
      <c r="C2272" s="1" t="s">
        <v>4338</v>
      </c>
      <c r="D2272" t="s">
        <v>4391</v>
      </c>
    </row>
    <row r="2273" spans="1:4" ht="15.75" x14ac:dyDescent="0.25">
      <c r="A2273" s="1" t="s">
        <v>85</v>
      </c>
      <c r="B2273" t="s">
        <v>5957</v>
      </c>
      <c r="C2273" s="1" t="s">
        <v>4339</v>
      </c>
      <c r="D2273" t="s">
        <v>4389</v>
      </c>
    </row>
    <row r="2274" spans="1:4" ht="15.75" x14ac:dyDescent="0.25">
      <c r="A2274" s="1" t="s">
        <v>84</v>
      </c>
      <c r="B2274" t="s">
        <v>5958</v>
      </c>
      <c r="C2274" s="1" t="s">
        <v>2453</v>
      </c>
      <c r="D2274" t="s">
        <v>4391</v>
      </c>
    </row>
    <row r="2275" spans="1:4" ht="15.75" x14ac:dyDescent="0.25">
      <c r="A2275" s="1" t="s">
        <v>83</v>
      </c>
      <c r="B2275" t="s">
        <v>5913</v>
      </c>
      <c r="C2275" s="1" t="s">
        <v>4340</v>
      </c>
      <c r="D2275" t="s">
        <v>4389</v>
      </c>
    </row>
    <row r="2276" spans="1:4" ht="15.75" x14ac:dyDescent="0.25">
      <c r="A2276" s="1" t="s">
        <v>82</v>
      </c>
      <c r="B2276" t="s">
        <v>4788</v>
      </c>
      <c r="C2276" s="1" t="s">
        <v>4341</v>
      </c>
      <c r="D2276" t="s">
        <v>4391</v>
      </c>
    </row>
    <row r="2277" spans="1:4" ht="15.75" x14ac:dyDescent="0.25">
      <c r="A2277" s="1" t="s">
        <v>81</v>
      </c>
      <c r="B2277" t="s">
        <v>5182</v>
      </c>
      <c r="C2277" s="1" t="s">
        <v>4342</v>
      </c>
      <c r="D2277" t="s">
        <v>4391</v>
      </c>
    </row>
    <row r="2278" spans="1:4" ht="15.75" x14ac:dyDescent="0.25">
      <c r="A2278" s="1" t="s">
        <v>80</v>
      </c>
      <c r="B2278" t="s">
        <v>5959</v>
      </c>
      <c r="C2278" s="1" t="s">
        <v>4343</v>
      </c>
      <c r="D2278" t="s">
        <v>4389</v>
      </c>
    </row>
    <row r="2279" spans="1:4" ht="15.75" x14ac:dyDescent="0.25">
      <c r="A2279" s="1" t="s">
        <v>79</v>
      </c>
      <c r="B2279" t="s">
        <v>4489</v>
      </c>
      <c r="C2279" s="1" t="s">
        <v>4344</v>
      </c>
      <c r="D2279" t="s">
        <v>4391</v>
      </c>
    </row>
    <row r="2280" spans="1:4" ht="15.75" x14ac:dyDescent="0.25">
      <c r="A2280" s="1" t="s">
        <v>78</v>
      </c>
      <c r="B2280" t="s">
        <v>5960</v>
      </c>
      <c r="C2280" s="1" t="s">
        <v>2562</v>
      </c>
      <c r="D2280" t="s">
        <v>4391</v>
      </c>
    </row>
    <row r="2281" spans="1:4" ht="15.75" x14ac:dyDescent="0.25">
      <c r="A2281" s="1" t="s">
        <v>77</v>
      </c>
      <c r="B2281" t="s">
        <v>4465</v>
      </c>
      <c r="C2281" s="1" t="s">
        <v>4345</v>
      </c>
      <c r="D2281" t="s">
        <v>4391</v>
      </c>
    </row>
    <row r="2282" spans="1:4" ht="15.75" x14ac:dyDescent="0.25">
      <c r="A2282" s="1" t="s">
        <v>76</v>
      </c>
      <c r="B2282" t="s">
        <v>5961</v>
      </c>
      <c r="C2282" s="1" t="s">
        <v>4346</v>
      </c>
      <c r="D2282" t="s">
        <v>4391</v>
      </c>
    </row>
    <row r="2283" spans="1:4" ht="15.75" x14ac:dyDescent="0.25">
      <c r="A2283" s="1" t="s">
        <v>75</v>
      </c>
      <c r="B2283" t="s">
        <v>4469</v>
      </c>
      <c r="C2283" s="1" t="s">
        <v>2426</v>
      </c>
      <c r="D2283" t="s">
        <v>4389</v>
      </c>
    </row>
    <row r="2284" spans="1:4" ht="15.75" x14ac:dyDescent="0.25">
      <c r="A2284" s="1" t="s">
        <v>74</v>
      </c>
      <c r="B2284" t="s">
        <v>4402</v>
      </c>
      <c r="C2284" s="1" t="s">
        <v>4347</v>
      </c>
      <c r="D2284" t="s">
        <v>4391</v>
      </c>
    </row>
    <row r="2285" spans="1:4" ht="15.75" x14ac:dyDescent="0.25">
      <c r="A2285" s="1" t="s">
        <v>73</v>
      </c>
      <c r="B2285" t="s">
        <v>5119</v>
      </c>
      <c r="C2285" s="1" t="s">
        <v>4348</v>
      </c>
      <c r="D2285" t="s">
        <v>4389</v>
      </c>
    </row>
    <row r="2286" spans="1:4" ht="15.75" x14ac:dyDescent="0.25">
      <c r="A2286" s="1" t="s">
        <v>72</v>
      </c>
      <c r="B2286" t="s">
        <v>5962</v>
      </c>
      <c r="C2286" s="1" t="s">
        <v>4349</v>
      </c>
      <c r="D2286" t="s">
        <v>4391</v>
      </c>
    </row>
    <row r="2287" spans="1:4" ht="15.75" x14ac:dyDescent="0.25">
      <c r="A2287" s="1" t="s">
        <v>71</v>
      </c>
      <c r="B2287" t="s">
        <v>4477</v>
      </c>
      <c r="C2287" s="1" t="s">
        <v>4323</v>
      </c>
      <c r="D2287" t="s">
        <v>4389</v>
      </c>
    </row>
    <row r="2288" spans="1:4" ht="15.75" x14ac:dyDescent="0.25">
      <c r="A2288" s="1" t="s">
        <v>70</v>
      </c>
      <c r="B2288" t="s">
        <v>5963</v>
      </c>
      <c r="C2288" s="1" t="s">
        <v>4350</v>
      </c>
      <c r="D2288" t="s">
        <v>4391</v>
      </c>
    </row>
    <row r="2289" spans="1:4" ht="15.75" x14ac:dyDescent="0.25">
      <c r="A2289" s="1" t="s">
        <v>69</v>
      </c>
      <c r="B2289" t="s">
        <v>5456</v>
      </c>
      <c r="C2289" s="1" t="s">
        <v>4351</v>
      </c>
      <c r="D2289" t="s">
        <v>4389</v>
      </c>
    </row>
    <row r="2290" spans="1:4" ht="15.75" x14ac:dyDescent="0.25">
      <c r="A2290" s="1" t="s">
        <v>68</v>
      </c>
      <c r="B2290" t="s">
        <v>5964</v>
      </c>
      <c r="C2290" s="1" t="s">
        <v>4352</v>
      </c>
      <c r="D2290" t="s">
        <v>4391</v>
      </c>
    </row>
    <row r="2291" spans="1:4" ht="15.75" x14ac:dyDescent="0.25">
      <c r="A2291" s="1" t="s">
        <v>67</v>
      </c>
      <c r="B2291" t="s">
        <v>5965</v>
      </c>
      <c r="C2291" s="1" t="s">
        <v>4353</v>
      </c>
      <c r="D2291" t="s">
        <v>4391</v>
      </c>
    </row>
    <row r="2292" spans="1:4" ht="15.75" x14ac:dyDescent="0.25">
      <c r="A2292" s="1" t="s">
        <v>66</v>
      </c>
      <c r="B2292" t="s">
        <v>4631</v>
      </c>
      <c r="C2292" s="1" t="s">
        <v>2562</v>
      </c>
      <c r="D2292" t="s">
        <v>4389</v>
      </c>
    </row>
    <row r="2293" spans="1:4" ht="15.75" x14ac:dyDescent="0.25">
      <c r="A2293" s="1" t="s">
        <v>65</v>
      </c>
      <c r="B2293" t="s">
        <v>5966</v>
      </c>
      <c r="C2293" s="1" t="s">
        <v>4354</v>
      </c>
      <c r="D2293" t="s">
        <v>4391</v>
      </c>
    </row>
    <row r="2294" spans="1:4" ht="15.75" x14ac:dyDescent="0.25">
      <c r="A2294" s="1" t="s">
        <v>64</v>
      </c>
      <c r="B2294" t="s">
        <v>4438</v>
      </c>
      <c r="C2294" s="1" t="s">
        <v>2469</v>
      </c>
      <c r="D2294" t="s">
        <v>4391</v>
      </c>
    </row>
    <row r="2295" spans="1:4" ht="15.75" x14ac:dyDescent="0.25">
      <c r="A2295" s="1" t="s">
        <v>63</v>
      </c>
      <c r="B2295" t="s">
        <v>4477</v>
      </c>
      <c r="C2295" s="1" t="s">
        <v>4355</v>
      </c>
      <c r="D2295" t="s">
        <v>4389</v>
      </c>
    </row>
    <row r="2296" spans="1:4" ht="15.75" x14ac:dyDescent="0.25">
      <c r="A2296" s="1" t="s">
        <v>62</v>
      </c>
      <c r="B2296" t="s">
        <v>4978</v>
      </c>
      <c r="C2296" s="1" t="s">
        <v>4356</v>
      </c>
      <c r="D2296" t="s">
        <v>4391</v>
      </c>
    </row>
    <row r="2297" spans="1:4" ht="15.75" x14ac:dyDescent="0.25">
      <c r="A2297" s="1" t="s">
        <v>61</v>
      </c>
      <c r="B2297" t="s">
        <v>5967</v>
      </c>
      <c r="C2297" s="1" t="s">
        <v>4357</v>
      </c>
      <c r="D2297" t="s">
        <v>4391</v>
      </c>
    </row>
    <row r="2298" spans="1:4" ht="15.75" x14ac:dyDescent="0.25">
      <c r="A2298" s="1" t="s">
        <v>60</v>
      </c>
      <c r="B2298" t="s">
        <v>5968</v>
      </c>
      <c r="C2298" s="1" t="s">
        <v>4358</v>
      </c>
      <c r="D2298" t="s">
        <v>4391</v>
      </c>
    </row>
    <row r="2299" spans="1:4" ht="15.75" x14ac:dyDescent="0.25">
      <c r="A2299" s="1" t="s">
        <v>59</v>
      </c>
      <c r="B2299" t="s">
        <v>5969</v>
      </c>
      <c r="C2299" s="1" t="s">
        <v>4359</v>
      </c>
      <c r="D2299" t="s">
        <v>4389</v>
      </c>
    </row>
    <row r="2300" spans="1:4" ht="15.75" x14ac:dyDescent="0.25">
      <c r="A2300" s="1" t="s">
        <v>58</v>
      </c>
      <c r="B2300" t="s">
        <v>5970</v>
      </c>
      <c r="C2300" s="1" t="s">
        <v>4360</v>
      </c>
      <c r="D2300" t="s">
        <v>4391</v>
      </c>
    </row>
    <row r="2301" spans="1:4" ht="15.75" x14ac:dyDescent="0.25">
      <c r="A2301" s="1" t="s">
        <v>57</v>
      </c>
      <c r="B2301" t="s">
        <v>4468</v>
      </c>
      <c r="C2301" s="1" t="s">
        <v>4361</v>
      </c>
      <c r="D2301" t="s">
        <v>4391</v>
      </c>
    </row>
    <row r="2302" spans="1:4" ht="15.75" x14ac:dyDescent="0.25">
      <c r="A2302" s="1" t="s">
        <v>56</v>
      </c>
      <c r="B2302" t="s">
        <v>5971</v>
      </c>
      <c r="C2302" s="1" t="s">
        <v>4362</v>
      </c>
      <c r="D2302" t="s">
        <v>4391</v>
      </c>
    </row>
    <row r="2303" spans="1:4" ht="15.75" x14ac:dyDescent="0.25">
      <c r="A2303" s="1" t="s">
        <v>55</v>
      </c>
      <c r="B2303" t="s">
        <v>4402</v>
      </c>
      <c r="C2303" s="1" t="s">
        <v>2654</v>
      </c>
      <c r="D2303" t="s">
        <v>4391</v>
      </c>
    </row>
    <row r="2304" spans="1:4" ht="15.75" x14ac:dyDescent="0.25">
      <c r="A2304" s="1" t="s">
        <v>54</v>
      </c>
      <c r="B2304" t="s">
        <v>5972</v>
      </c>
      <c r="C2304" s="1" t="s">
        <v>4363</v>
      </c>
      <c r="D2304" t="s">
        <v>4389</v>
      </c>
    </row>
    <row r="2305" spans="1:4" ht="15.75" x14ac:dyDescent="0.25">
      <c r="A2305" s="1" t="s">
        <v>53</v>
      </c>
      <c r="B2305" t="s">
        <v>4788</v>
      </c>
      <c r="C2305" s="1" t="s">
        <v>4364</v>
      </c>
      <c r="D2305" t="s">
        <v>4391</v>
      </c>
    </row>
    <row r="2306" spans="1:4" ht="15.75" x14ac:dyDescent="0.25">
      <c r="A2306" s="1" t="s">
        <v>52</v>
      </c>
      <c r="B2306" t="s">
        <v>4525</v>
      </c>
      <c r="C2306" s="1" t="s">
        <v>4365</v>
      </c>
      <c r="D2306" t="s">
        <v>4391</v>
      </c>
    </row>
    <row r="2307" spans="1:4" ht="15.75" x14ac:dyDescent="0.25">
      <c r="A2307" s="1" t="s">
        <v>51</v>
      </c>
      <c r="B2307" t="s">
        <v>5243</v>
      </c>
      <c r="C2307" s="1" t="s">
        <v>4366</v>
      </c>
      <c r="D2307" t="s">
        <v>4391</v>
      </c>
    </row>
    <row r="2308" spans="1:4" ht="15.75" x14ac:dyDescent="0.25">
      <c r="A2308" s="1" t="s">
        <v>50</v>
      </c>
      <c r="B2308" t="s">
        <v>4646</v>
      </c>
      <c r="C2308" s="1" t="s">
        <v>4367</v>
      </c>
      <c r="D2308" t="s">
        <v>4389</v>
      </c>
    </row>
    <row r="2309" spans="1:4" ht="15.75" x14ac:dyDescent="0.25">
      <c r="A2309" s="1" t="s">
        <v>49</v>
      </c>
      <c r="B2309" t="s">
        <v>5631</v>
      </c>
      <c r="C2309" s="1" t="s">
        <v>4368</v>
      </c>
      <c r="D2309" t="s">
        <v>4389</v>
      </c>
    </row>
    <row r="2310" spans="1:4" ht="15.75" x14ac:dyDescent="0.25">
      <c r="A2310" s="1" t="s">
        <v>48</v>
      </c>
      <c r="B2310" t="s">
        <v>5616</v>
      </c>
      <c r="C2310" s="1" t="s">
        <v>4004</v>
      </c>
      <c r="D2310" t="s">
        <v>4389</v>
      </c>
    </row>
    <row r="2311" spans="1:4" ht="15.75" x14ac:dyDescent="0.25">
      <c r="A2311" s="1" t="s">
        <v>47</v>
      </c>
      <c r="B2311" t="s">
        <v>4536</v>
      </c>
      <c r="C2311" s="1" t="s">
        <v>2517</v>
      </c>
      <c r="D2311" t="s">
        <v>4391</v>
      </c>
    </row>
    <row r="2312" spans="1:4" ht="15.75" x14ac:dyDescent="0.25">
      <c r="A2312" s="1" t="s">
        <v>46</v>
      </c>
      <c r="B2312" t="s">
        <v>4929</v>
      </c>
      <c r="C2312" s="1" t="s">
        <v>4369</v>
      </c>
      <c r="D2312" t="s">
        <v>4804</v>
      </c>
    </row>
    <row r="2313" spans="1:4" ht="15.75" x14ac:dyDescent="0.25">
      <c r="A2313" s="1" t="s">
        <v>45</v>
      </c>
      <c r="B2313" t="s">
        <v>4445</v>
      </c>
      <c r="C2313" s="1" t="s">
        <v>4370</v>
      </c>
      <c r="D2313" t="s">
        <v>4389</v>
      </c>
    </row>
    <row r="2314" spans="1:4" ht="15.75" x14ac:dyDescent="0.25">
      <c r="A2314" s="1" t="s">
        <v>44</v>
      </c>
      <c r="B2314" t="s">
        <v>4429</v>
      </c>
      <c r="C2314" s="1" t="s">
        <v>4371</v>
      </c>
      <c r="D2314" t="s">
        <v>4391</v>
      </c>
    </row>
    <row r="2315" spans="1:4" ht="15.75" x14ac:dyDescent="0.25">
      <c r="A2315" s="1" t="s">
        <v>43</v>
      </c>
      <c r="B2315" t="s">
        <v>4738</v>
      </c>
      <c r="C2315" s="1" t="s">
        <v>4372</v>
      </c>
      <c r="D2315" t="s">
        <v>4389</v>
      </c>
    </row>
    <row r="2316" spans="1:4" ht="15.75" x14ac:dyDescent="0.25">
      <c r="A2316" s="1" t="s">
        <v>42</v>
      </c>
      <c r="B2316" t="s">
        <v>5973</v>
      </c>
      <c r="C2316" s="1" t="s">
        <v>3195</v>
      </c>
      <c r="D2316" t="s">
        <v>4389</v>
      </c>
    </row>
    <row r="2317" spans="1:4" ht="15.75" x14ac:dyDescent="0.25">
      <c r="A2317" s="1" t="s">
        <v>40</v>
      </c>
      <c r="B2317" t="s">
        <v>5974</v>
      </c>
      <c r="C2317" s="1" t="s">
        <v>2671</v>
      </c>
      <c r="D2317" t="s">
        <v>4391</v>
      </c>
    </row>
    <row r="2318" spans="1:4" ht="15.75" x14ac:dyDescent="0.25">
      <c r="A2318" s="1" t="s">
        <v>39</v>
      </c>
      <c r="B2318" t="s">
        <v>5028</v>
      </c>
      <c r="C2318" s="1" t="s">
        <v>4373</v>
      </c>
      <c r="D2318" t="s">
        <v>4391</v>
      </c>
    </row>
    <row r="2319" spans="1:4" ht="15.75" x14ac:dyDescent="0.25">
      <c r="A2319" s="1" t="s">
        <v>38</v>
      </c>
      <c r="B2319" t="s">
        <v>5975</v>
      </c>
      <c r="C2319" s="1" t="s">
        <v>3936</v>
      </c>
      <c r="D2319" t="s">
        <v>4389</v>
      </c>
    </row>
    <row r="2320" spans="1:4" ht="15.75" x14ac:dyDescent="0.25">
      <c r="A2320" s="1" t="s">
        <v>37</v>
      </c>
      <c r="B2320" t="s">
        <v>5976</v>
      </c>
      <c r="C2320" s="1" t="s">
        <v>4374</v>
      </c>
      <c r="D2320" t="s">
        <v>4391</v>
      </c>
    </row>
    <row r="2321" spans="1:5" ht="15.75" x14ac:dyDescent="0.25">
      <c r="A2321" s="1" t="s">
        <v>35</v>
      </c>
      <c r="B2321" t="s">
        <v>5977</v>
      </c>
      <c r="C2321" s="1" t="s">
        <v>4375</v>
      </c>
      <c r="D2321" t="s">
        <v>4389</v>
      </c>
    </row>
    <row r="2322" spans="1:5" ht="15.75" x14ac:dyDescent="0.25">
      <c r="A2322" s="1" t="s">
        <v>33</v>
      </c>
      <c r="B2322" t="s">
        <v>4480</v>
      </c>
      <c r="C2322" s="1" t="s">
        <v>4376</v>
      </c>
      <c r="D2322" t="s">
        <v>4391</v>
      </c>
    </row>
    <row r="2323" spans="1:5" ht="15.75" x14ac:dyDescent="0.25">
      <c r="A2323" s="1" t="s">
        <v>32</v>
      </c>
      <c r="B2323" t="s">
        <v>5978</v>
      </c>
      <c r="C2323" s="1" t="s">
        <v>4377</v>
      </c>
      <c r="D2323" t="s">
        <v>4389</v>
      </c>
    </row>
    <row r="2324" spans="1:5" ht="15.75" x14ac:dyDescent="0.25">
      <c r="A2324" s="1" t="s">
        <v>31</v>
      </c>
      <c r="B2324" t="s">
        <v>4536</v>
      </c>
      <c r="C2324" s="1" t="s">
        <v>4378</v>
      </c>
      <c r="D2324" t="s">
        <v>4391</v>
      </c>
    </row>
    <row r="2325" spans="1:5" ht="15.75" x14ac:dyDescent="0.25">
      <c r="A2325" s="1" t="s">
        <v>29</v>
      </c>
      <c r="B2325" t="s">
        <v>5979</v>
      </c>
      <c r="C2325" s="1" t="s">
        <v>4379</v>
      </c>
      <c r="D2325" t="s">
        <v>4389</v>
      </c>
    </row>
    <row r="2326" spans="1:5" ht="15.75" x14ac:dyDescent="0.25">
      <c r="A2326" s="1" t="s">
        <v>28</v>
      </c>
      <c r="B2326" t="s">
        <v>5980</v>
      </c>
      <c r="C2326" s="1" t="s">
        <v>3093</v>
      </c>
      <c r="D2326" t="s">
        <v>4391</v>
      </c>
    </row>
    <row r="2327" spans="1:5" ht="15.75" x14ac:dyDescent="0.25">
      <c r="A2327" s="1" t="s">
        <v>27</v>
      </c>
      <c r="B2327" t="s">
        <v>5981</v>
      </c>
      <c r="C2327" s="1" t="s">
        <v>4380</v>
      </c>
      <c r="D2327" t="s">
        <v>4391</v>
      </c>
    </row>
    <row r="2328" spans="1:5" ht="15.75" x14ac:dyDescent="0.25">
      <c r="A2328" s="1" t="s">
        <v>26</v>
      </c>
      <c r="B2328" t="s">
        <v>5224</v>
      </c>
      <c r="C2328" s="1" t="s">
        <v>2721</v>
      </c>
      <c r="D2328" t="s">
        <v>4389</v>
      </c>
    </row>
    <row r="2329" spans="1:5" ht="15.75" x14ac:dyDescent="0.25">
      <c r="A2329" s="1" t="s">
        <v>25</v>
      </c>
      <c r="B2329" t="s">
        <v>4413</v>
      </c>
      <c r="C2329" s="1" t="s">
        <v>4381</v>
      </c>
      <c r="D2329" t="s">
        <v>4389</v>
      </c>
    </row>
    <row r="2330" spans="1:5" ht="15.75" x14ac:dyDescent="0.25">
      <c r="A2330" s="1" t="s">
        <v>24</v>
      </c>
      <c r="B2330" t="s">
        <v>5982</v>
      </c>
      <c r="C2330" s="1" t="s">
        <v>4382</v>
      </c>
      <c r="D2330" t="s">
        <v>4389</v>
      </c>
    </row>
    <row r="2331" spans="1:5" ht="15.75" x14ac:dyDescent="0.25">
      <c r="A2331" s="1" t="s">
        <v>22</v>
      </c>
      <c r="B2331" t="s">
        <v>5983</v>
      </c>
      <c r="C2331" s="1" t="s">
        <v>4383</v>
      </c>
      <c r="D2331" t="s">
        <v>4389</v>
      </c>
    </row>
    <row r="2332" spans="1:5" ht="15.75" x14ac:dyDescent="0.25">
      <c r="A2332" s="1" t="s">
        <v>21</v>
      </c>
      <c r="B2332" t="s">
        <v>4750</v>
      </c>
      <c r="C2332" s="1" t="s">
        <v>4384</v>
      </c>
      <c r="D2332" t="s">
        <v>4391</v>
      </c>
    </row>
    <row r="2333" spans="1:5" ht="15.75" x14ac:dyDescent="0.25">
      <c r="A2333" s="1" t="s">
        <v>19</v>
      </c>
      <c r="B2333" t="s">
        <v>5984</v>
      </c>
      <c r="C2333" s="1" t="s">
        <v>4385</v>
      </c>
      <c r="D2333" t="s">
        <v>4391</v>
      </c>
      <c r="E2333" t="s">
        <v>6034</v>
      </c>
    </row>
    <row r="2334" spans="1:5" ht="15.75" x14ac:dyDescent="0.25">
      <c r="A2334" s="1" t="s">
        <v>17</v>
      </c>
      <c r="B2334" t="s">
        <v>5623</v>
      </c>
      <c r="C2334" s="1" t="s">
        <v>4386</v>
      </c>
      <c r="D2334" t="s">
        <v>4389</v>
      </c>
    </row>
    <row r="2335" spans="1:5" ht="15.75" x14ac:dyDescent="0.25">
      <c r="A2335" s="1" t="s">
        <v>14</v>
      </c>
      <c r="B2335" t="s">
        <v>5985</v>
      </c>
      <c r="C2335" s="1" t="s">
        <v>4387</v>
      </c>
      <c r="D2335" t="s">
        <v>4391</v>
      </c>
    </row>
    <row r="2336" spans="1:5" ht="15.75" x14ac:dyDescent="0.25">
      <c r="A2336" s="1" t="s">
        <v>9</v>
      </c>
      <c r="B2336" t="s">
        <v>5986</v>
      </c>
      <c r="C2336" s="1" t="s">
        <v>4388</v>
      </c>
      <c r="D2336" t="s">
        <v>4391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336"/>
  <sheetViews>
    <sheetView topLeftCell="K1" workbookViewId="0">
      <selection activeCell="Q17" sqref="Q17"/>
    </sheetView>
  </sheetViews>
  <sheetFormatPr defaultRowHeight="15" x14ac:dyDescent="0.25"/>
  <cols>
    <col min="1" max="1" width="11.85546875" bestFit="1" customWidth="1"/>
    <col min="4" max="4" width="11.7109375" bestFit="1" customWidth="1"/>
    <col min="5" max="5" width="15.140625" bestFit="1" customWidth="1"/>
    <col min="6" max="6" width="13.7109375" bestFit="1" customWidth="1"/>
    <col min="7" max="7" width="24.28515625" bestFit="1" customWidth="1"/>
    <col min="10" max="10" width="11.7109375" bestFit="1" customWidth="1"/>
    <col min="12" max="13" width="14.5703125" bestFit="1" customWidth="1"/>
    <col min="17" max="17" width="181.85546875" bestFit="1" customWidth="1"/>
  </cols>
  <sheetData>
    <row r="1" spans="1:17" ht="18.95" customHeight="1" x14ac:dyDescent="0.25">
      <c r="A1" s="4" t="s">
        <v>0</v>
      </c>
      <c r="B1" s="4" t="s">
        <v>2372</v>
      </c>
      <c r="C1" s="4" t="s">
        <v>2373</v>
      </c>
      <c r="D1" s="4" t="s">
        <v>2374</v>
      </c>
      <c r="E1" s="4" t="s">
        <v>2375</v>
      </c>
      <c r="F1" s="4" t="s">
        <v>2376</v>
      </c>
      <c r="G1" s="4" t="s">
        <v>2377</v>
      </c>
      <c r="H1" s="4" t="s">
        <v>2378</v>
      </c>
      <c r="J1" s="17" t="s">
        <v>2374</v>
      </c>
      <c r="K1" s="17" t="s">
        <v>2378</v>
      </c>
      <c r="L1" s="17" t="s">
        <v>6000</v>
      </c>
      <c r="M1" s="17" t="s">
        <v>6001</v>
      </c>
    </row>
    <row r="2" spans="1:17" x14ac:dyDescent="0.25">
      <c r="A2" t="s">
        <v>2371</v>
      </c>
      <c r="B2">
        <v>47.41</v>
      </c>
      <c r="C2">
        <v>7.47</v>
      </c>
      <c r="D2" t="s">
        <v>2379</v>
      </c>
      <c r="E2" t="s">
        <v>2379</v>
      </c>
      <c r="F2" t="s">
        <v>2379</v>
      </c>
      <c r="G2">
        <v>0</v>
      </c>
      <c r="H2" t="s">
        <v>2380</v>
      </c>
      <c r="J2" t="str">
        <f>PROPER(D2:D2336)</f>
        <v>No</v>
      </c>
      <c r="K2" t="str">
        <f>PROPER(H2:H2336)</f>
        <v>Yes</v>
      </c>
      <c r="L2" t="str">
        <f>IF(B2&lt;18.5,"Underweight",IF(B2&lt;24.9,"Normal Weight",IF(B2&lt;29.9,"Overweight","Obesity")))</f>
        <v>Obesity</v>
      </c>
      <c r="M2" t="str">
        <f>IF(C2&lt;5.7,"Normal",IF(C2&lt;6.4,"Prediabetes","Diabetes"))</f>
        <v>Diabetes</v>
      </c>
    </row>
    <row r="3" spans="1:17" x14ac:dyDescent="0.25">
      <c r="A3" t="s">
        <v>2370</v>
      </c>
      <c r="B3">
        <v>30.36</v>
      </c>
      <c r="C3">
        <v>5.77</v>
      </c>
      <c r="D3" t="s">
        <v>2379</v>
      </c>
      <c r="E3" t="s">
        <v>2379</v>
      </c>
      <c r="F3" t="s">
        <v>2379</v>
      </c>
      <c r="G3">
        <v>0</v>
      </c>
      <c r="H3" t="s">
        <v>2380</v>
      </c>
      <c r="J3" t="str">
        <f t="shared" ref="J3:J66" si="0">PROPER(D3:D2337)</f>
        <v>No</v>
      </c>
      <c r="K3" t="str">
        <f t="shared" ref="K3:K66" si="1">PROPER(H3:H2337)</f>
        <v>Yes</v>
      </c>
      <c r="L3" t="str">
        <f t="shared" ref="L3:L66" si="2">IF(B3&lt;18.5,"Underweight",IF(B3&lt;24.9,"Normal Weight",IF(B3&lt;29.9,"Overweight","Obesity")))</f>
        <v>Obesity</v>
      </c>
      <c r="M3" t="str">
        <f t="shared" ref="M3:M66" si="3">IF(C3&lt;5.7,"Normal",IF(C3&lt;6.4,"Prediabetes","Diabetes"))</f>
        <v>Prediabetes</v>
      </c>
    </row>
    <row r="4" spans="1:17" x14ac:dyDescent="0.25">
      <c r="A4" t="s">
        <v>2369</v>
      </c>
      <c r="B4">
        <v>34.484999999999999</v>
      </c>
      <c r="C4">
        <v>11.87</v>
      </c>
      <c r="D4" t="s">
        <v>2380</v>
      </c>
      <c r="E4" t="s">
        <v>2379</v>
      </c>
      <c r="F4" t="s">
        <v>2379</v>
      </c>
      <c r="G4">
        <v>2</v>
      </c>
      <c r="H4" t="s">
        <v>2380</v>
      </c>
      <c r="J4" t="str">
        <f t="shared" si="0"/>
        <v>Yes</v>
      </c>
      <c r="K4" t="str">
        <f t="shared" si="1"/>
        <v>Yes</v>
      </c>
      <c r="L4" t="str">
        <f t="shared" si="2"/>
        <v>Obesity</v>
      </c>
      <c r="M4" t="str">
        <f t="shared" si="3"/>
        <v>Diabetes</v>
      </c>
      <c r="Q4" s="17" t="s">
        <v>6051</v>
      </c>
    </row>
    <row r="5" spans="1:17" x14ac:dyDescent="0.25">
      <c r="A5" t="s">
        <v>2368</v>
      </c>
      <c r="B5">
        <v>38.094999999999999</v>
      </c>
      <c r="C5">
        <v>6.05</v>
      </c>
      <c r="D5" t="s">
        <v>2379</v>
      </c>
      <c r="E5" t="s">
        <v>2379</v>
      </c>
      <c r="F5" t="s">
        <v>2379</v>
      </c>
      <c r="G5">
        <v>0</v>
      </c>
      <c r="H5" t="s">
        <v>2380</v>
      </c>
      <c r="J5" t="str">
        <f t="shared" si="0"/>
        <v>No</v>
      </c>
      <c r="K5" t="str">
        <f t="shared" si="1"/>
        <v>Yes</v>
      </c>
      <c r="L5" t="str">
        <f t="shared" si="2"/>
        <v>Obesity</v>
      </c>
      <c r="M5" t="str">
        <f t="shared" si="3"/>
        <v>Prediabetes</v>
      </c>
    </row>
    <row r="6" spans="1:17" x14ac:dyDescent="0.25">
      <c r="A6" t="s">
        <v>2367</v>
      </c>
      <c r="B6">
        <v>35.53</v>
      </c>
      <c r="C6">
        <v>5.45</v>
      </c>
      <c r="D6" t="s">
        <v>2379</v>
      </c>
      <c r="E6" t="s">
        <v>2379</v>
      </c>
      <c r="F6" t="s">
        <v>2379</v>
      </c>
      <c r="G6">
        <v>0</v>
      </c>
      <c r="H6" t="s">
        <v>2380</v>
      </c>
      <c r="J6" t="str">
        <f t="shared" si="0"/>
        <v>No</v>
      </c>
      <c r="K6" t="str">
        <f t="shared" si="1"/>
        <v>Yes</v>
      </c>
      <c r="L6" t="str">
        <f t="shared" si="2"/>
        <v>Obesity</v>
      </c>
      <c r="M6" t="str">
        <f t="shared" si="3"/>
        <v>Normal</v>
      </c>
      <c r="Q6" s="17" t="s">
        <v>6052</v>
      </c>
    </row>
    <row r="7" spans="1:17" x14ac:dyDescent="0.25">
      <c r="A7" t="s">
        <v>2366</v>
      </c>
      <c r="B7">
        <v>32.799999999999997</v>
      </c>
      <c r="C7">
        <v>6.59</v>
      </c>
      <c r="D7" t="s">
        <v>2379</v>
      </c>
      <c r="E7" t="s">
        <v>2379</v>
      </c>
      <c r="F7" t="s">
        <v>2379</v>
      </c>
      <c r="G7">
        <v>0</v>
      </c>
      <c r="H7" t="s">
        <v>2380</v>
      </c>
      <c r="J7" t="str">
        <f t="shared" si="0"/>
        <v>No</v>
      </c>
      <c r="K7" t="str">
        <f t="shared" si="1"/>
        <v>Yes</v>
      </c>
      <c r="L7" t="str">
        <f t="shared" si="2"/>
        <v>Obesity</v>
      </c>
      <c r="M7" t="str">
        <f t="shared" si="3"/>
        <v>Diabetes</v>
      </c>
    </row>
    <row r="8" spans="1:17" x14ac:dyDescent="0.25">
      <c r="A8" t="s">
        <v>2365</v>
      </c>
      <c r="B8">
        <v>36.4</v>
      </c>
      <c r="C8">
        <v>6.07</v>
      </c>
      <c r="D8" t="s">
        <v>2379</v>
      </c>
      <c r="E8" t="s">
        <v>2379</v>
      </c>
      <c r="F8" t="s">
        <v>2379</v>
      </c>
      <c r="G8">
        <v>0</v>
      </c>
      <c r="H8" t="s">
        <v>2380</v>
      </c>
      <c r="J8" t="str">
        <f t="shared" si="0"/>
        <v>No</v>
      </c>
      <c r="K8" t="str">
        <f t="shared" si="1"/>
        <v>Yes</v>
      </c>
      <c r="L8" t="str">
        <f t="shared" si="2"/>
        <v>Obesity</v>
      </c>
      <c r="M8" t="str">
        <f t="shared" si="3"/>
        <v>Prediabetes</v>
      </c>
      <c r="Q8" s="17" t="s">
        <v>6053</v>
      </c>
    </row>
    <row r="9" spans="1:17" x14ac:dyDescent="0.25">
      <c r="A9" t="s">
        <v>2364</v>
      </c>
      <c r="B9">
        <v>36.96</v>
      </c>
      <c r="C9">
        <v>7.93</v>
      </c>
      <c r="D9" t="s">
        <v>2379</v>
      </c>
      <c r="E9" t="s">
        <v>2379</v>
      </c>
      <c r="F9" t="s">
        <v>2379</v>
      </c>
      <c r="G9">
        <v>3</v>
      </c>
      <c r="H9" t="s">
        <v>2380</v>
      </c>
      <c r="J9" t="str">
        <f t="shared" si="0"/>
        <v>No</v>
      </c>
      <c r="K9" t="str">
        <f t="shared" si="1"/>
        <v>Yes</v>
      </c>
      <c r="L9" t="str">
        <f t="shared" si="2"/>
        <v>Obesity</v>
      </c>
      <c r="M9" t="str">
        <f t="shared" si="3"/>
        <v>Diabetes</v>
      </c>
    </row>
    <row r="10" spans="1:17" x14ac:dyDescent="0.25">
      <c r="A10" t="s">
        <v>2363</v>
      </c>
      <c r="B10">
        <v>41.14</v>
      </c>
      <c r="C10">
        <v>9.58</v>
      </c>
      <c r="D10" t="s">
        <v>2380</v>
      </c>
      <c r="E10" t="s">
        <v>2379</v>
      </c>
      <c r="F10" t="s">
        <v>2381</v>
      </c>
      <c r="G10">
        <v>1</v>
      </c>
      <c r="H10" t="s">
        <v>2380</v>
      </c>
      <c r="J10" t="str">
        <f t="shared" si="0"/>
        <v>Yes</v>
      </c>
      <c r="K10" t="str">
        <f t="shared" si="1"/>
        <v>Yes</v>
      </c>
      <c r="L10" t="str">
        <f t="shared" si="2"/>
        <v>Obesity</v>
      </c>
      <c r="M10" t="str">
        <f t="shared" si="3"/>
        <v>Diabetes</v>
      </c>
      <c r="Q10" t="s">
        <v>6063</v>
      </c>
    </row>
    <row r="11" spans="1:17" x14ac:dyDescent="0.25">
      <c r="A11" t="s">
        <v>2362</v>
      </c>
      <c r="B11">
        <v>38.06</v>
      </c>
      <c r="C11">
        <v>10.79</v>
      </c>
      <c r="D11" t="s">
        <v>2379</v>
      </c>
      <c r="E11" t="s">
        <v>2379</v>
      </c>
      <c r="F11" t="s">
        <v>2379</v>
      </c>
      <c r="G11">
        <v>0</v>
      </c>
      <c r="H11" t="s">
        <v>2380</v>
      </c>
      <c r="J11" t="str">
        <f t="shared" si="0"/>
        <v>No</v>
      </c>
      <c r="K11" t="str">
        <f t="shared" si="1"/>
        <v>Yes</v>
      </c>
      <c r="L11" t="str">
        <f t="shared" si="2"/>
        <v>Obesity</v>
      </c>
      <c r="M11" t="str">
        <f t="shared" si="3"/>
        <v>Diabetes</v>
      </c>
      <c r="Q11" s="23">
        <f>COUNTIF(F2:F2336,"Yes")</f>
        <v>391</v>
      </c>
    </row>
    <row r="12" spans="1:17" x14ac:dyDescent="0.25">
      <c r="A12" t="s">
        <v>2361</v>
      </c>
      <c r="B12">
        <v>37.700000000000003</v>
      </c>
      <c r="C12">
        <v>5.96</v>
      </c>
      <c r="D12" t="s">
        <v>2380</v>
      </c>
      <c r="E12" t="s">
        <v>2379</v>
      </c>
      <c r="F12" t="s">
        <v>2379</v>
      </c>
      <c r="G12">
        <v>2</v>
      </c>
      <c r="H12" t="s">
        <v>2380</v>
      </c>
      <c r="J12" t="str">
        <f t="shared" si="0"/>
        <v>Yes</v>
      </c>
      <c r="K12" t="str">
        <f t="shared" si="1"/>
        <v>Yes</v>
      </c>
      <c r="L12" t="str">
        <f t="shared" si="2"/>
        <v>Obesity</v>
      </c>
      <c r="M12" t="str">
        <f t="shared" si="3"/>
        <v>Prediabetes</v>
      </c>
    </row>
    <row r="13" spans="1:17" x14ac:dyDescent="0.25">
      <c r="A13" t="s">
        <v>2360</v>
      </c>
      <c r="B13">
        <v>42.13</v>
      </c>
      <c r="C13">
        <v>11.9</v>
      </c>
      <c r="D13" t="s">
        <v>2379</v>
      </c>
      <c r="E13" t="s">
        <v>2379</v>
      </c>
      <c r="F13" t="s">
        <v>2379</v>
      </c>
      <c r="G13">
        <v>0</v>
      </c>
      <c r="H13" t="s">
        <v>2380</v>
      </c>
      <c r="J13" t="str">
        <f t="shared" si="0"/>
        <v>No</v>
      </c>
      <c r="K13" t="str">
        <f t="shared" si="1"/>
        <v>Yes</v>
      </c>
      <c r="L13" t="str">
        <f t="shared" si="2"/>
        <v>Obesity</v>
      </c>
      <c r="M13" t="str">
        <f t="shared" si="3"/>
        <v>Diabetes</v>
      </c>
      <c r="Q13" t="s">
        <v>6066</v>
      </c>
    </row>
    <row r="14" spans="1:17" x14ac:dyDescent="0.25">
      <c r="A14" t="s">
        <v>2359</v>
      </c>
      <c r="B14">
        <v>40.92</v>
      </c>
      <c r="C14">
        <v>8.41</v>
      </c>
      <c r="D14" t="s">
        <v>2379</v>
      </c>
      <c r="E14" t="s">
        <v>2379</v>
      </c>
      <c r="F14" t="s">
        <v>2379</v>
      </c>
      <c r="G14">
        <v>0</v>
      </c>
      <c r="H14" t="s">
        <v>2380</v>
      </c>
      <c r="J14" t="str">
        <f t="shared" si="0"/>
        <v>No</v>
      </c>
      <c r="K14" t="str">
        <f t="shared" si="1"/>
        <v>Yes</v>
      </c>
      <c r="L14" t="str">
        <f t="shared" si="2"/>
        <v>Obesity</v>
      </c>
      <c r="M14" t="str">
        <f t="shared" si="3"/>
        <v>Diabetes</v>
      </c>
      <c r="Q14" s="23">
        <f>SUM(G2:G2336)</f>
        <v>1579</v>
      </c>
    </row>
    <row r="15" spans="1:17" x14ac:dyDescent="0.25">
      <c r="A15" t="s">
        <v>2358</v>
      </c>
      <c r="B15">
        <v>40.564999999999998</v>
      </c>
      <c r="C15">
        <v>7.02</v>
      </c>
      <c r="D15" t="s">
        <v>2379</v>
      </c>
      <c r="E15" t="s">
        <v>2379</v>
      </c>
      <c r="F15" t="s">
        <v>2379</v>
      </c>
      <c r="G15">
        <v>0</v>
      </c>
      <c r="H15" t="s">
        <v>2380</v>
      </c>
      <c r="J15" t="str">
        <f t="shared" si="0"/>
        <v>No</v>
      </c>
      <c r="K15" t="str">
        <f t="shared" si="1"/>
        <v>Yes</v>
      </c>
      <c r="L15" t="str">
        <f t="shared" si="2"/>
        <v>Obesity</v>
      </c>
      <c r="M15" t="str">
        <f t="shared" si="3"/>
        <v>Diabetes</v>
      </c>
    </row>
    <row r="16" spans="1:17" x14ac:dyDescent="0.25">
      <c r="A16" t="s">
        <v>2357</v>
      </c>
      <c r="B16">
        <v>36.384999999999998</v>
      </c>
      <c r="C16">
        <v>7.59</v>
      </c>
      <c r="D16" t="s">
        <v>2380</v>
      </c>
      <c r="E16" t="s">
        <v>2379</v>
      </c>
      <c r="F16" t="s">
        <v>2379</v>
      </c>
      <c r="G16">
        <v>2</v>
      </c>
      <c r="H16" t="s">
        <v>2380</v>
      </c>
      <c r="J16" t="str">
        <f t="shared" si="0"/>
        <v>Yes</v>
      </c>
      <c r="K16" t="str">
        <f t="shared" si="1"/>
        <v>Yes</v>
      </c>
      <c r="L16" t="str">
        <f t="shared" si="2"/>
        <v>Obesity</v>
      </c>
      <c r="M16" t="str">
        <f t="shared" si="3"/>
        <v>Diabetes</v>
      </c>
      <c r="Q16" t="s">
        <v>6068</v>
      </c>
    </row>
    <row r="17" spans="1:17" x14ac:dyDescent="0.25">
      <c r="A17" t="s">
        <v>2356</v>
      </c>
      <c r="B17">
        <v>39.9</v>
      </c>
      <c r="C17">
        <v>11.32</v>
      </c>
      <c r="D17" t="s">
        <v>2379</v>
      </c>
      <c r="E17" t="s">
        <v>2379</v>
      </c>
      <c r="F17" t="s">
        <v>2379</v>
      </c>
      <c r="G17">
        <v>0</v>
      </c>
      <c r="H17" t="s">
        <v>2380</v>
      </c>
      <c r="J17" t="str">
        <f t="shared" si="0"/>
        <v>No</v>
      </c>
      <c r="K17" t="str">
        <f t="shared" si="1"/>
        <v>Yes</v>
      </c>
      <c r="L17" t="str">
        <f t="shared" si="2"/>
        <v>Obesity</v>
      </c>
      <c r="M17" t="str">
        <f t="shared" si="3"/>
        <v>Diabetes</v>
      </c>
      <c r="Q17" s="23">
        <f>AVERAGEIF(H2:H2336,"yes",C2:C2336)</f>
        <v>6.6183401639344215</v>
      </c>
    </row>
    <row r="18" spans="1:17" x14ac:dyDescent="0.25">
      <c r="A18" t="s">
        <v>2355</v>
      </c>
      <c r="B18">
        <v>33.799999999999997</v>
      </c>
      <c r="C18">
        <v>7.67</v>
      </c>
      <c r="D18" t="s">
        <v>2379</v>
      </c>
      <c r="E18" t="s">
        <v>2379</v>
      </c>
      <c r="F18" t="s">
        <v>2379</v>
      </c>
      <c r="G18">
        <v>3</v>
      </c>
      <c r="H18" t="s">
        <v>2380</v>
      </c>
      <c r="J18" t="str">
        <f t="shared" si="0"/>
        <v>No</v>
      </c>
      <c r="K18" t="str">
        <f t="shared" si="1"/>
        <v>Yes</v>
      </c>
      <c r="L18" t="str">
        <f t="shared" si="2"/>
        <v>Obesity</v>
      </c>
      <c r="M18" t="str">
        <f t="shared" si="3"/>
        <v>Diabetes</v>
      </c>
    </row>
    <row r="19" spans="1:17" x14ac:dyDescent="0.25">
      <c r="A19" t="s">
        <v>2354</v>
      </c>
      <c r="B19">
        <v>36.765000000000001</v>
      </c>
      <c r="C19">
        <v>7.29</v>
      </c>
      <c r="D19" t="s">
        <v>2380</v>
      </c>
      <c r="E19" t="s">
        <v>2379</v>
      </c>
      <c r="F19" t="s">
        <v>2381</v>
      </c>
      <c r="G19">
        <v>1</v>
      </c>
      <c r="H19" t="s">
        <v>2380</v>
      </c>
      <c r="J19" t="str">
        <f t="shared" si="0"/>
        <v>Yes</v>
      </c>
      <c r="K19" t="str">
        <f t="shared" si="1"/>
        <v>Yes</v>
      </c>
      <c r="L19" t="str">
        <f t="shared" si="2"/>
        <v>Obesity</v>
      </c>
      <c r="M19" t="str">
        <f t="shared" si="3"/>
        <v>Diabetes</v>
      </c>
    </row>
    <row r="20" spans="1:17" x14ac:dyDescent="0.25">
      <c r="A20" t="s">
        <v>2353</v>
      </c>
      <c r="B20">
        <v>36.954999999999998</v>
      </c>
      <c r="C20">
        <v>4.72</v>
      </c>
      <c r="D20" t="s">
        <v>2380</v>
      </c>
      <c r="E20" t="s">
        <v>2379</v>
      </c>
      <c r="F20" t="s">
        <v>2379</v>
      </c>
      <c r="G20">
        <v>1</v>
      </c>
      <c r="H20" t="s">
        <v>2380</v>
      </c>
      <c r="J20" t="str">
        <f t="shared" si="0"/>
        <v>Yes</v>
      </c>
      <c r="K20" t="str">
        <f t="shared" si="1"/>
        <v>Yes</v>
      </c>
      <c r="L20" t="str">
        <f t="shared" si="2"/>
        <v>Obesity</v>
      </c>
      <c r="M20" t="str">
        <f t="shared" si="3"/>
        <v>Normal</v>
      </c>
    </row>
    <row r="21" spans="1:17" x14ac:dyDescent="0.25">
      <c r="A21" t="s">
        <v>2352</v>
      </c>
      <c r="B21">
        <v>42.9</v>
      </c>
      <c r="C21">
        <v>11.41</v>
      </c>
      <c r="D21" t="s">
        <v>2379</v>
      </c>
      <c r="E21" t="s">
        <v>2379</v>
      </c>
      <c r="F21" t="s">
        <v>2379</v>
      </c>
      <c r="G21">
        <v>0</v>
      </c>
      <c r="H21" t="s">
        <v>2380</v>
      </c>
      <c r="J21" t="str">
        <f t="shared" si="0"/>
        <v>No</v>
      </c>
      <c r="K21" t="str">
        <f t="shared" si="1"/>
        <v>Yes</v>
      </c>
      <c r="L21" t="str">
        <f t="shared" si="2"/>
        <v>Obesity</v>
      </c>
      <c r="M21" t="str">
        <f t="shared" si="3"/>
        <v>Diabetes</v>
      </c>
    </row>
    <row r="22" spans="1:17" x14ac:dyDescent="0.25">
      <c r="A22" t="s">
        <v>2351</v>
      </c>
      <c r="B22">
        <v>36.299999999999997</v>
      </c>
      <c r="C22">
        <v>11.5</v>
      </c>
      <c r="D22" t="s">
        <v>2380</v>
      </c>
      <c r="E22" t="s">
        <v>2379</v>
      </c>
      <c r="F22" t="s">
        <v>2379</v>
      </c>
      <c r="G22">
        <v>2</v>
      </c>
      <c r="H22" t="s">
        <v>2380</v>
      </c>
      <c r="J22" t="str">
        <f t="shared" si="0"/>
        <v>Yes</v>
      </c>
      <c r="K22" t="str">
        <f t="shared" si="1"/>
        <v>Yes</v>
      </c>
      <c r="L22" t="str">
        <f t="shared" si="2"/>
        <v>Obesity</v>
      </c>
      <c r="M22" t="str">
        <f t="shared" si="3"/>
        <v>Diabetes</v>
      </c>
    </row>
    <row r="23" spans="1:17" x14ac:dyDescent="0.25">
      <c r="A23" t="s">
        <v>2350</v>
      </c>
      <c r="B23">
        <v>32.200000000000003</v>
      </c>
      <c r="C23">
        <v>6.22</v>
      </c>
      <c r="D23" t="s">
        <v>2380</v>
      </c>
      <c r="E23" t="s">
        <v>2379</v>
      </c>
      <c r="F23" t="s">
        <v>2379</v>
      </c>
      <c r="G23">
        <v>2</v>
      </c>
      <c r="H23" t="s">
        <v>2380</v>
      </c>
      <c r="J23" t="str">
        <f t="shared" si="0"/>
        <v>Yes</v>
      </c>
      <c r="K23" t="str">
        <f t="shared" si="1"/>
        <v>Yes</v>
      </c>
      <c r="L23" t="str">
        <f t="shared" si="2"/>
        <v>Obesity</v>
      </c>
      <c r="M23" t="str">
        <f t="shared" si="3"/>
        <v>Prediabetes</v>
      </c>
    </row>
    <row r="24" spans="1:17" x14ac:dyDescent="0.25">
      <c r="A24" t="s">
        <v>2349</v>
      </c>
      <c r="B24">
        <v>31.3</v>
      </c>
      <c r="C24">
        <v>11.38</v>
      </c>
      <c r="D24" t="s">
        <v>2379</v>
      </c>
      <c r="E24" t="s">
        <v>2379</v>
      </c>
      <c r="F24" t="s">
        <v>2379</v>
      </c>
      <c r="G24">
        <v>3</v>
      </c>
      <c r="H24" t="s">
        <v>2380</v>
      </c>
      <c r="J24" t="str">
        <f t="shared" si="0"/>
        <v>No</v>
      </c>
      <c r="K24" t="str">
        <f t="shared" si="1"/>
        <v>Yes</v>
      </c>
      <c r="L24" t="str">
        <f t="shared" si="2"/>
        <v>Obesity</v>
      </c>
      <c r="M24" t="str">
        <f t="shared" si="3"/>
        <v>Diabetes</v>
      </c>
    </row>
    <row r="25" spans="1:17" x14ac:dyDescent="0.25">
      <c r="A25" t="s">
        <v>2348</v>
      </c>
      <c r="B25">
        <v>41.8</v>
      </c>
      <c r="C25">
        <v>7.89</v>
      </c>
      <c r="D25" t="s">
        <v>2380</v>
      </c>
      <c r="E25" t="s">
        <v>2379</v>
      </c>
      <c r="F25" t="s">
        <v>2379</v>
      </c>
      <c r="G25">
        <v>2</v>
      </c>
      <c r="H25" t="s">
        <v>2380</v>
      </c>
      <c r="J25" t="str">
        <f t="shared" si="0"/>
        <v>Yes</v>
      </c>
      <c r="K25" t="str">
        <f t="shared" si="1"/>
        <v>Yes</v>
      </c>
      <c r="L25" t="str">
        <f t="shared" si="2"/>
        <v>Obesity</v>
      </c>
      <c r="M25" t="str">
        <f t="shared" si="3"/>
        <v>Diabetes</v>
      </c>
    </row>
    <row r="26" spans="1:17" x14ac:dyDescent="0.25">
      <c r="A26" t="s">
        <v>2347</v>
      </c>
      <c r="B26">
        <v>35.090000000000003</v>
      </c>
      <c r="C26">
        <v>4.38</v>
      </c>
      <c r="D26" t="s">
        <v>2380</v>
      </c>
      <c r="E26" t="s">
        <v>2379</v>
      </c>
      <c r="F26" t="s">
        <v>2379</v>
      </c>
      <c r="G26">
        <v>2</v>
      </c>
      <c r="H26" t="s">
        <v>2380</v>
      </c>
      <c r="J26" t="str">
        <f t="shared" si="0"/>
        <v>Yes</v>
      </c>
      <c r="K26" t="str">
        <f t="shared" si="1"/>
        <v>Yes</v>
      </c>
      <c r="L26" t="str">
        <f t="shared" si="2"/>
        <v>Obesity</v>
      </c>
      <c r="M26" t="str">
        <f t="shared" si="3"/>
        <v>Normal</v>
      </c>
    </row>
    <row r="27" spans="1:17" x14ac:dyDescent="0.25">
      <c r="A27" t="s">
        <v>2346</v>
      </c>
      <c r="B27">
        <v>33.880000000000003</v>
      </c>
      <c r="C27">
        <v>7.01</v>
      </c>
      <c r="D27" t="s">
        <v>2379</v>
      </c>
      <c r="E27" t="s">
        <v>2379</v>
      </c>
      <c r="F27" t="s">
        <v>2379</v>
      </c>
      <c r="G27">
        <v>3</v>
      </c>
      <c r="H27" t="s">
        <v>2380</v>
      </c>
      <c r="J27" t="str">
        <f t="shared" si="0"/>
        <v>No</v>
      </c>
      <c r="K27" t="str">
        <f t="shared" si="1"/>
        <v>Yes</v>
      </c>
      <c r="L27" t="str">
        <f t="shared" si="2"/>
        <v>Obesity</v>
      </c>
      <c r="M27" t="str">
        <f t="shared" si="3"/>
        <v>Diabetes</v>
      </c>
    </row>
    <row r="28" spans="1:17" x14ac:dyDescent="0.25">
      <c r="A28" t="s">
        <v>2345</v>
      </c>
      <c r="B28">
        <v>30.875</v>
      </c>
      <c r="C28">
        <v>11.88</v>
      </c>
      <c r="D28" t="s">
        <v>2379</v>
      </c>
      <c r="E28" t="s">
        <v>2379</v>
      </c>
      <c r="F28" t="s">
        <v>2379</v>
      </c>
      <c r="G28">
        <v>0</v>
      </c>
      <c r="H28" t="s">
        <v>2380</v>
      </c>
      <c r="J28" t="str">
        <f t="shared" si="0"/>
        <v>No</v>
      </c>
      <c r="K28" t="str">
        <f t="shared" si="1"/>
        <v>Yes</v>
      </c>
      <c r="L28" t="str">
        <f t="shared" si="2"/>
        <v>Obesity</v>
      </c>
      <c r="M28" t="str">
        <f t="shared" si="3"/>
        <v>Diabetes</v>
      </c>
    </row>
    <row r="29" spans="1:17" x14ac:dyDescent="0.25">
      <c r="A29" t="s">
        <v>2344</v>
      </c>
      <c r="B29">
        <v>36.86</v>
      </c>
      <c r="C29">
        <v>5.19</v>
      </c>
      <c r="D29" t="s">
        <v>2380</v>
      </c>
      <c r="E29" t="s">
        <v>2379</v>
      </c>
      <c r="F29" t="s">
        <v>2381</v>
      </c>
      <c r="G29">
        <v>1</v>
      </c>
      <c r="H29" t="s">
        <v>2380</v>
      </c>
      <c r="J29" t="str">
        <f t="shared" si="0"/>
        <v>Yes</v>
      </c>
      <c r="K29" t="str">
        <f t="shared" si="1"/>
        <v>Yes</v>
      </c>
      <c r="L29" t="str">
        <f t="shared" si="2"/>
        <v>Obesity</v>
      </c>
      <c r="M29" t="str">
        <f t="shared" si="3"/>
        <v>Normal</v>
      </c>
    </row>
    <row r="30" spans="1:17" x14ac:dyDescent="0.25">
      <c r="A30" t="s">
        <v>2343</v>
      </c>
      <c r="B30">
        <v>35.86</v>
      </c>
      <c r="C30">
        <v>6.74</v>
      </c>
      <c r="D30" t="s">
        <v>2380</v>
      </c>
      <c r="E30" t="s">
        <v>2379</v>
      </c>
      <c r="F30" t="s">
        <v>2379</v>
      </c>
      <c r="G30">
        <v>2</v>
      </c>
      <c r="H30" t="s">
        <v>2380</v>
      </c>
      <c r="J30" t="str">
        <f t="shared" si="0"/>
        <v>Yes</v>
      </c>
      <c r="K30" t="str">
        <f t="shared" si="1"/>
        <v>Yes</v>
      </c>
      <c r="L30" t="str">
        <f t="shared" si="2"/>
        <v>Obesity</v>
      </c>
      <c r="M30" t="str">
        <f t="shared" si="3"/>
        <v>Diabetes</v>
      </c>
    </row>
    <row r="31" spans="1:17" x14ac:dyDescent="0.25">
      <c r="A31" t="s">
        <v>2342</v>
      </c>
      <c r="B31">
        <v>37.049999999999997</v>
      </c>
      <c r="C31">
        <v>8.44</v>
      </c>
      <c r="D31" t="s">
        <v>2379</v>
      </c>
      <c r="E31" t="s">
        <v>2379</v>
      </c>
      <c r="F31" t="s">
        <v>2379</v>
      </c>
      <c r="G31">
        <v>0</v>
      </c>
      <c r="H31" t="s">
        <v>2380</v>
      </c>
      <c r="J31" t="str">
        <f t="shared" si="0"/>
        <v>No</v>
      </c>
      <c r="K31" t="str">
        <f t="shared" si="1"/>
        <v>Yes</v>
      </c>
      <c r="L31" t="str">
        <f t="shared" si="2"/>
        <v>Obesity</v>
      </c>
      <c r="M31" t="str">
        <f t="shared" si="3"/>
        <v>Diabetes</v>
      </c>
    </row>
    <row r="32" spans="1:17" x14ac:dyDescent="0.25">
      <c r="A32" t="s">
        <v>2341</v>
      </c>
      <c r="B32">
        <v>43.89</v>
      </c>
      <c r="C32">
        <v>8.7100000000000009</v>
      </c>
      <c r="D32" t="s">
        <v>2379</v>
      </c>
      <c r="E32" t="s">
        <v>2379</v>
      </c>
      <c r="F32" t="s">
        <v>2379</v>
      </c>
      <c r="G32">
        <v>0</v>
      </c>
      <c r="H32" t="s">
        <v>2380</v>
      </c>
      <c r="J32" t="str">
        <f t="shared" si="0"/>
        <v>No</v>
      </c>
      <c r="K32" t="str">
        <f t="shared" si="1"/>
        <v>Yes</v>
      </c>
      <c r="L32" t="str">
        <f t="shared" si="2"/>
        <v>Obesity</v>
      </c>
      <c r="M32" t="str">
        <f t="shared" si="3"/>
        <v>Diabetes</v>
      </c>
    </row>
    <row r="33" spans="1:13" x14ac:dyDescent="0.25">
      <c r="A33" t="s">
        <v>2340</v>
      </c>
      <c r="B33">
        <v>42.35</v>
      </c>
      <c r="C33">
        <v>5.08</v>
      </c>
      <c r="D33" t="s">
        <v>2380</v>
      </c>
      <c r="E33" t="s">
        <v>2379</v>
      </c>
      <c r="F33" t="s">
        <v>2379</v>
      </c>
      <c r="G33">
        <v>0</v>
      </c>
      <c r="H33" t="s">
        <v>2380</v>
      </c>
      <c r="J33" t="str">
        <f t="shared" si="0"/>
        <v>Yes</v>
      </c>
      <c r="K33" t="str">
        <f t="shared" si="1"/>
        <v>Yes</v>
      </c>
      <c r="L33" t="str">
        <f t="shared" si="2"/>
        <v>Obesity</v>
      </c>
      <c r="M33" t="str">
        <f t="shared" si="3"/>
        <v>Normal</v>
      </c>
    </row>
    <row r="34" spans="1:13" x14ac:dyDescent="0.25">
      <c r="A34" t="s">
        <v>2339</v>
      </c>
      <c r="B34">
        <v>31.35</v>
      </c>
      <c r="C34">
        <v>6.86</v>
      </c>
      <c r="D34" t="s">
        <v>2379</v>
      </c>
      <c r="E34" t="s">
        <v>2379</v>
      </c>
      <c r="F34" t="s">
        <v>2379</v>
      </c>
      <c r="G34">
        <v>0</v>
      </c>
      <c r="H34" t="s">
        <v>2380</v>
      </c>
      <c r="J34" t="str">
        <f t="shared" si="0"/>
        <v>No</v>
      </c>
      <c r="K34" t="str">
        <f t="shared" si="1"/>
        <v>Yes</v>
      </c>
      <c r="L34" t="str">
        <f t="shared" si="2"/>
        <v>Obesity</v>
      </c>
      <c r="M34" t="str">
        <f t="shared" si="3"/>
        <v>Diabetes</v>
      </c>
    </row>
    <row r="35" spans="1:13" x14ac:dyDescent="0.25">
      <c r="A35" t="s">
        <v>2338</v>
      </c>
      <c r="B35">
        <v>47.6</v>
      </c>
      <c r="C35">
        <v>5.95</v>
      </c>
      <c r="D35" t="s">
        <v>2380</v>
      </c>
      <c r="E35" t="s">
        <v>2379</v>
      </c>
      <c r="F35" t="s">
        <v>2379</v>
      </c>
      <c r="G35">
        <v>0</v>
      </c>
      <c r="H35" t="s">
        <v>2380</v>
      </c>
      <c r="J35" t="str">
        <f t="shared" si="0"/>
        <v>Yes</v>
      </c>
      <c r="K35" t="str">
        <f t="shared" si="1"/>
        <v>Yes</v>
      </c>
      <c r="L35" t="str">
        <f t="shared" si="2"/>
        <v>Obesity</v>
      </c>
      <c r="M35" t="str">
        <f t="shared" si="3"/>
        <v>Prediabetes</v>
      </c>
    </row>
    <row r="36" spans="1:13" x14ac:dyDescent="0.25">
      <c r="A36" t="s">
        <v>2337</v>
      </c>
      <c r="B36">
        <v>46.2</v>
      </c>
      <c r="C36">
        <v>6.09</v>
      </c>
      <c r="D36" t="s">
        <v>2379</v>
      </c>
      <c r="E36" t="s">
        <v>2379</v>
      </c>
      <c r="F36" t="s">
        <v>2381</v>
      </c>
      <c r="G36">
        <v>1</v>
      </c>
      <c r="H36" t="s">
        <v>2380</v>
      </c>
      <c r="J36" t="str">
        <f t="shared" si="0"/>
        <v>No</v>
      </c>
      <c r="K36" t="str">
        <f t="shared" si="1"/>
        <v>Yes</v>
      </c>
      <c r="L36" t="str">
        <f t="shared" si="2"/>
        <v>Obesity</v>
      </c>
      <c r="M36" t="str">
        <f t="shared" si="3"/>
        <v>Prediabetes</v>
      </c>
    </row>
    <row r="37" spans="1:13" x14ac:dyDescent="0.25">
      <c r="A37" t="s">
        <v>2336</v>
      </c>
      <c r="B37">
        <v>32.015000000000001</v>
      </c>
      <c r="C37">
        <v>11.75</v>
      </c>
      <c r="D37" t="s">
        <v>2379</v>
      </c>
      <c r="E37" t="s">
        <v>2379</v>
      </c>
      <c r="F37" t="s">
        <v>2379</v>
      </c>
      <c r="G37">
        <v>0</v>
      </c>
      <c r="H37" t="s">
        <v>2380</v>
      </c>
      <c r="J37" t="str">
        <f t="shared" si="0"/>
        <v>No</v>
      </c>
      <c r="K37" t="str">
        <f t="shared" si="1"/>
        <v>Yes</v>
      </c>
      <c r="L37" t="str">
        <f t="shared" si="2"/>
        <v>Obesity</v>
      </c>
      <c r="M37" t="str">
        <f t="shared" si="3"/>
        <v>Diabetes</v>
      </c>
    </row>
    <row r="38" spans="1:13" x14ac:dyDescent="0.25">
      <c r="A38" t="s">
        <v>2335</v>
      </c>
      <c r="B38">
        <v>40.564999999999998</v>
      </c>
      <c r="C38">
        <v>7.37</v>
      </c>
      <c r="D38" t="s">
        <v>2379</v>
      </c>
      <c r="E38" t="s">
        <v>2379</v>
      </c>
      <c r="F38" t="s">
        <v>2379</v>
      </c>
      <c r="G38">
        <v>0</v>
      </c>
      <c r="H38" t="s">
        <v>2380</v>
      </c>
      <c r="J38" t="str">
        <f t="shared" si="0"/>
        <v>No</v>
      </c>
      <c r="K38" t="str">
        <f t="shared" si="1"/>
        <v>Yes</v>
      </c>
      <c r="L38" t="str">
        <f t="shared" si="2"/>
        <v>Obesity</v>
      </c>
      <c r="M38" t="str">
        <f t="shared" si="3"/>
        <v>Diabetes</v>
      </c>
    </row>
    <row r="39" spans="1:13" x14ac:dyDescent="0.25">
      <c r="A39" t="s">
        <v>2334</v>
      </c>
      <c r="B39">
        <v>32.450000000000003</v>
      </c>
      <c r="C39">
        <v>11.91</v>
      </c>
      <c r="D39" t="s">
        <v>2379</v>
      </c>
      <c r="E39" t="s">
        <v>2379</v>
      </c>
      <c r="F39" t="s">
        <v>2379</v>
      </c>
      <c r="G39">
        <v>0</v>
      </c>
      <c r="H39" t="s">
        <v>2380</v>
      </c>
      <c r="J39" t="str">
        <f t="shared" si="0"/>
        <v>No</v>
      </c>
      <c r="K39" t="str">
        <f t="shared" si="1"/>
        <v>Yes</v>
      </c>
      <c r="L39" t="str">
        <f t="shared" si="2"/>
        <v>Obesity</v>
      </c>
      <c r="M39" t="str">
        <f t="shared" si="3"/>
        <v>Diabetes</v>
      </c>
    </row>
    <row r="40" spans="1:13" x14ac:dyDescent="0.25">
      <c r="A40" t="s">
        <v>2333</v>
      </c>
      <c r="B40">
        <v>34.96</v>
      </c>
      <c r="C40">
        <v>6.52</v>
      </c>
      <c r="D40" t="s">
        <v>2379</v>
      </c>
      <c r="E40" t="s">
        <v>2379</v>
      </c>
      <c r="F40" t="s">
        <v>2379</v>
      </c>
      <c r="G40">
        <v>0</v>
      </c>
      <c r="H40" t="s">
        <v>2380</v>
      </c>
      <c r="J40" t="str">
        <f t="shared" si="0"/>
        <v>No</v>
      </c>
      <c r="K40" t="str">
        <f t="shared" si="1"/>
        <v>Yes</v>
      </c>
      <c r="L40" t="str">
        <f t="shared" si="2"/>
        <v>Obesity</v>
      </c>
      <c r="M40" t="str">
        <f t="shared" si="3"/>
        <v>Diabetes</v>
      </c>
    </row>
    <row r="41" spans="1:13" x14ac:dyDescent="0.25">
      <c r="A41" t="s">
        <v>2332</v>
      </c>
      <c r="B41">
        <v>35.5</v>
      </c>
      <c r="C41">
        <v>5.14</v>
      </c>
      <c r="D41" t="s">
        <v>2379</v>
      </c>
      <c r="E41" t="s">
        <v>2379</v>
      </c>
      <c r="F41" t="s">
        <v>2381</v>
      </c>
      <c r="G41">
        <v>1</v>
      </c>
      <c r="H41" t="s">
        <v>2380</v>
      </c>
      <c r="J41" t="str">
        <f t="shared" si="0"/>
        <v>No</v>
      </c>
      <c r="K41" t="str">
        <f t="shared" si="1"/>
        <v>Yes</v>
      </c>
      <c r="L41" t="str">
        <f t="shared" si="2"/>
        <v>Obesity</v>
      </c>
      <c r="M41" t="str">
        <f t="shared" si="3"/>
        <v>Normal</v>
      </c>
    </row>
    <row r="42" spans="1:13" x14ac:dyDescent="0.25">
      <c r="A42" t="s">
        <v>2331</v>
      </c>
      <c r="B42">
        <v>52.58</v>
      </c>
      <c r="C42">
        <v>4.1900000000000004</v>
      </c>
      <c r="D42" t="s">
        <v>2379</v>
      </c>
      <c r="E42" t="s">
        <v>2380</v>
      </c>
      <c r="F42" t="s">
        <v>2379</v>
      </c>
      <c r="G42">
        <v>1</v>
      </c>
      <c r="H42" t="s">
        <v>2380</v>
      </c>
      <c r="J42" t="str">
        <f t="shared" si="0"/>
        <v>No</v>
      </c>
      <c r="K42" t="str">
        <f t="shared" si="1"/>
        <v>Yes</v>
      </c>
      <c r="L42" t="str">
        <f t="shared" si="2"/>
        <v>Obesity</v>
      </c>
      <c r="M42" t="str">
        <f t="shared" si="3"/>
        <v>Normal</v>
      </c>
    </row>
    <row r="43" spans="1:13" x14ac:dyDescent="0.25">
      <c r="A43" t="s">
        <v>2330</v>
      </c>
      <c r="B43">
        <v>35.200000000000003</v>
      </c>
      <c r="C43">
        <v>11.68</v>
      </c>
      <c r="D43" t="s">
        <v>2380</v>
      </c>
      <c r="E43" t="s">
        <v>2379</v>
      </c>
      <c r="F43" t="s">
        <v>2379</v>
      </c>
      <c r="G43">
        <v>0</v>
      </c>
      <c r="H43" t="s">
        <v>2380</v>
      </c>
      <c r="J43" t="str">
        <f t="shared" si="0"/>
        <v>Yes</v>
      </c>
      <c r="K43" t="str">
        <f t="shared" si="1"/>
        <v>Yes</v>
      </c>
      <c r="L43" t="str">
        <f t="shared" si="2"/>
        <v>Obesity</v>
      </c>
      <c r="M43" t="str">
        <f t="shared" si="3"/>
        <v>Diabetes</v>
      </c>
    </row>
    <row r="44" spans="1:13" x14ac:dyDescent="0.25">
      <c r="A44" t="s">
        <v>2329</v>
      </c>
      <c r="B44">
        <v>38.06</v>
      </c>
      <c r="C44">
        <v>6.98</v>
      </c>
      <c r="D44" t="s">
        <v>2379</v>
      </c>
      <c r="E44" t="s">
        <v>2379</v>
      </c>
      <c r="F44" t="s">
        <v>2379</v>
      </c>
      <c r="G44">
        <v>0</v>
      </c>
      <c r="H44" t="s">
        <v>2380</v>
      </c>
      <c r="J44" t="str">
        <f t="shared" si="0"/>
        <v>No</v>
      </c>
      <c r="K44" t="str">
        <f t="shared" si="1"/>
        <v>Yes</v>
      </c>
      <c r="L44" t="str">
        <f t="shared" si="2"/>
        <v>Obesity</v>
      </c>
      <c r="M44" t="str">
        <f t="shared" si="3"/>
        <v>Diabetes</v>
      </c>
    </row>
    <row r="45" spans="1:13" x14ac:dyDescent="0.25">
      <c r="A45" t="s">
        <v>2328</v>
      </c>
      <c r="B45">
        <v>34.21</v>
      </c>
      <c r="C45">
        <v>8.34</v>
      </c>
      <c r="D45" t="s">
        <v>2379</v>
      </c>
      <c r="E45" t="s">
        <v>2379</v>
      </c>
      <c r="F45" t="s">
        <v>2379</v>
      </c>
      <c r="G45">
        <v>0</v>
      </c>
      <c r="H45" t="s">
        <v>2380</v>
      </c>
      <c r="J45" t="str">
        <f t="shared" si="0"/>
        <v>No</v>
      </c>
      <c r="K45" t="str">
        <f t="shared" si="1"/>
        <v>Yes</v>
      </c>
      <c r="L45" t="str">
        <f t="shared" si="2"/>
        <v>Obesity</v>
      </c>
      <c r="M45" t="str">
        <f t="shared" si="3"/>
        <v>Diabetes</v>
      </c>
    </row>
    <row r="46" spans="1:13" x14ac:dyDescent="0.25">
      <c r="A46" t="s">
        <v>2327</v>
      </c>
      <c r="B46">
        <v>38.94</v>
      </c>
      <c r="C46">
        <v>8.49</v>
      </c>
      <c r="D46" t="s">
        <v>2380</v>
      </c>
      <c r="E46" t="s">
        <v>2379</v>
      </c>
      <c r="F46" t="s">
        <v>2379</v>
      </c>
      <c r="G46">
        <v>1</v>
      </c>
      <c r="H46" t="s">
        <v>2380</v>
      </c>
      <c r="J46" t="str">
        <f t="shared" si="0"/>
        <v>Yes</v>
      </c>
      <c r="K46" t="str">
        <f t="shared" si="1"/>
        <v>Yes</v>
      </c>
      <c r="L46" t="str">
        <f t="shared" si="2"/>
        <v>Obesity</v>
      </c>
      <c r="M46" t="str">
        <f t="shared" si="3"/>
        <v>Diabetes</v>
      </c>
    </row>
    <row r="47" spans="1:13" x14ac:dyDescent="0.25">
      <c r="A47" t="s">
        <v>2326</v>
      </c>
      <c r="B47">
        <v>30.21</v>
      </c>
      <c r="C47">
        <v>5.34</v>
      </c>
      <c r="D47" t="s">
        <v>2380</v>
      </c>
      <c r="E47" t="s">
        <v>2379</v>
      </c>
      <c r="F47" t="s">
        <v>2379</v>
      </c>
      <c r="G47">
        <v>1</v>
      </c>
      <c r="H47" t="s">
        <v>2380</v>
      </c>
      <c r="J47" t="str">
        <f t="shared" si="0"/>
        <v>Yes</v>
      </c>
      <c r="K47" t="str">
        <f t="shared" si="1"/>
        <v>Yes</v>
      </c>
      <c r="L47" t="str">
        <f t="shared" si="2"/>
        <v>Obesity</v>
      </c>
      <c r="M47" t="str">
        <f t="shared" si="3"/>
        <v>Normal</v>
      </c>
    </row>
    <row r="48" spans="1:13" x14ac:dyDescent="0.25">
      <c r="A48" t="s">
        <v>2325</v>
      </c>
      <c r="B48">
        <v>33.630000000000003</v>
      </c>
      <c r="C48">
        <v>4.43</v>
      </c>
      <c r="D48" t="s">
        <v>2380</v>
      </c>
      <c r="E48" t="s">
        <v>2379</v>
      </c>
      <c r="F48" t="s">
        <v>2379</v>
      </c>
      <c r="G48">
        <v>2</v>
      </c>
      <c r="H48" t="s">
        <v>2380</v>
      </c>
      <c r="J48" t="str">
        <f t="shared" si="0"/>
        <v>Yes</v>
      </c>
      <c r="K48" t="str">
        <f t="shared" si="1"/>
        <v>Yes</v>
      </c>
      <c r="L48" t="str">
        <f t="shared" si="2"/>
        <v>Obesity</v>
      </c>
      <c r="M48" t="str">
        <f t="shared" si="3"/>
        <v>Normal</v>
      </c>
    </row>
    <row r="49" spans="1:13" x14ac:dyDescent="0.25">
      <c r="A49" t="s">
        <v>2324</v>
      </c>
      <c r="B49">
        <v>40.369999999999997</v>
      </c>
      <c r="C49">
        <v>4.47</v>
      </c>
      <c r="D49" t="s">
        <v>2379</v>
      </c>
      <c r="E49" t="s">
        <v>2379</v>
      </c>
      <c r="F49" t="s">
        <v>2379</v>
      </c>
      <c r="G49">
        <v>0</v>
      </c>
      <c r="H49" t="s">
        <v>2380</v>
      </c>
      <c r="J49" t="str">
        <f t="shared" si="0"/>
        <v>No</v>
      </c>
      <c r="K49" t="str">
        <f t="shared" si="1"/>
        <v>Yes</v>
      </c>
      <c r="L49" t="str">
        <f t="shared" si="2"/>
        <v>Obesity</v>
      </c>
      <c r="M49" t="str">
        <f t="shared" si="3"/>
        <v>Normal</v>
      </c>
    </row>
    <row r="50" spans="1:13" x14ac:dyDescent="0.25">
      <c r="A50" t="s">
        <v>2323</v>
      </c>
      <c r="B50">
        <v>53.09</v>
      </c>
      <c r="C50">
        <v>4.82</v>
      </c>
      <c r="D50" t="s">
        <v>2380</v>
      </c>
      <c r="E50" t="s">
        <v>2379</v>
      </c>
      <c r="F50" t="s">
        <v>2379</v>
      </c>
      <c r="G50">
        <v>2</v>
      </c>
      <c r="H50" t="s">
        <v>2380</v>
      </c>
      <c r="J50" t="str">
        <f t="shared" si="0"/>
        <v>Yes</v>
      </c>
      <c r="K50" t="str">
        <f t="shared" si="1"/>
        <v>Yes</v>
      </c>
      <c r="L50" t="str">
        <f t="shared" si="2"/>
        <v>Obesity</v>
      </c>
      <c r="M50" t="str">
        <f t="shared" si="3"/>
        <v>Normal</v>
      </c>
    </row>
    <row r="51" spans="1:13" x14ac:dyDescent="0.25">
      <c r="A51" t="s">
        <v>2322</v>
      </c>
      <c r="B51">
        <v>31.79</v>
      </c>
      <c r="C51">
        <v>5.51</v>
      </c>
      <c r="D51" t="s">
        <v>2380</v>
      </c>
      <c r="E51" t="s">
        <v>2379</v>
      </c>
      <c r="F51" t="s">
        <v>2379</v>
      </c>
      <c r="G51">
        <v>2</v>
      </c>
      <c r="H51" t="s">
        <v>2380</v>
      </c>
      <c r="J51" t="str">
        <f t="shared" si="0"/>
        <v>Yes</v>
      </c>
      <c r="K51" t="str">
        <f t="shared" si="1"/>
        <v>Yes</v>
      </c>
      <c r="L51" t="str">
        <f t="shared" si="2"/>
        <v>Obesity</v>
      </c>
      <c r="M51" t="str">
        <f t="shared" si="3"/>
        <v>Normal</v>
      </c>
    </row>
    <row r="52" spans="1:13" x14ac:dyDescent="0.25">
      <c r="A52" t="s">
        <v>2321</v>
      </c>
      <c r="B52">
        <v>41.895000000000003</v>
      </c>
      <c r="C52">
        <v>10.87</v>
      </c>
      <c r="D52" t="s">
        <v>2380</v>
      </c>
      <c r="E52" t="s">
        <v>2379</v>
      </c>
      <c r="F52" t="s">
        <v>2379</v>
      </c>
      <c r="G52">
        <v>1</v>
      </c>
      <c r="H52" t="s">
        <v>2380</v>
      </c>
      <c r="J52" t="str">
        <f t="shared" si="0"/>
        <v>Yes</v>
      </c>
      <c r="K52" t="str">
        <f t="shared" si="1"/>
        <v>Yes</v>
      </c>
      <c r="L52" t="str">
        <f t="shared" si="2"/>
        <v>Obesity</v>
      </c>
      <c r="M52" t="str">
        <f t="shared" si="3"/>
        <v>Diabetes</v>
      </c>
    </row>
    <row r="53" spans="1:13" x14ac:dyDescent="0.25">
      <c r="A53" t="s">
        <v>2320</v>
      </c>
      <c r="B53">
        <v>31.16</v>
      </c>
      <c r="C53">
        <v>9.34</v>
      </c>
      <c r="D53" t="s">
        <v>2379</v>
      </c>
      <c r="E53" t="s">
        <v>2379</v>
      </c>
      <c r="F53" t="s">
        <v>2379</v>
      </c>
      <c r="G53">
        <v>0</v>
      </c>
      <c r="H53" t="s">
        <v>2380</v>
      </c>
      <c r="J53" t="str">
        <f t="shared" si="0"/>
        <v>No</v>
      </c>
      <c r="K53" t="str">
        <f t="shared" si="1"/>
        <v>Yes</v>
      </c>
      <c r="L53" t="str">
        <f t="shared" si="2"/>
        <v>Obesity</v>
      </c>
      <c r="M53" t="str">
        <f t="shared" si="3"/>
        <v>Diabetes</v>
      </c>
    </row>
    <row r="54" spans="1:13" x14ac:dyDescent="0.25">
      <c r="A54" t="s">
        <v>2319</v>
      </c>
      <c r="B54">
        <v>34.104999999999997</v>
      </c>
      <c r="C54">
        <v>5.03</v>
      </c>
      <c r="D54" t="s">
        <v>2380</v>
      </c>
      <c r="E54" t="s">
        <v>2379</v>
      </c>
      <c r="F54" t="s">
        <v>2381</v>
      </c>
      <c r="G54">
        <v>1</v>
      </c>
      <c r="H54" t="s">
        <v>2380</v>
      </c>
      <c r="J54" t="str">
        <f t="shared" si="0"/>
        <v>Yes</v>
      </c>
      <c r="K54" t="str">
        <f t="shared" si="1"/>
        <v>Yes</v>
      </c>
      <c r="L54" t="str">
        <f t="shared" si="2"/>
        <v>Obesity</v>
      </c>
      <c r="M54" t="str">
        <f t="shared" si="3"/>
        <v>Normal</v>
      </c>
    </row>
    <row r="55" spans="1:13" x14ac:dyDescent="0.25">
      <c r="A55" t="s">
        <v>2318</v>
      </c>
      <c r="B55">
        <v>51.93</v>
      </c>
      <c r="C55">
        <v>11.05</v>
      </c>
      <c r="D55" t="s">
        <v>2379</v>
      </c>
      <c r="E55" t="s">
        <v>2379</v>
      </c>
      <c r="F55" t="s">
        <v>2379</v>
      </c>
      <c r="G55">
        <v>0</v>
      </c>
      <c r="H55" t="s">
        <v>2380</v>
      </c>
      <c r="J55" t="str">
        <f t="shared" si="0"/>
        <v>No</v>
      </c>
      <c r="K55" t="str">
        <f t="shared" si="1"/>
        <v>Yes</v>
      </c>
      <c r="L55" t="str">
        <f t="shared" si="2"/>
        <v>Obesity</v>
      </c>
      <c r="M55" t="str">
        <f t="shared" si="3"/>
        <v>Diabetes</v>
      </c>
    </row>
    <row r="56" spans="1:13" x14ac:dyDescent="0.25">
      <c r="A56" t="s">
        <v>2317</v>
      </c>
      <c r="B56">
        <v>38.950000000000003</v>
      </c>
      <c r="C56">
        <v>11.95</v>
      </c>
      <c r="D56" t="s">
        <v>2379</v>
      </c>
      <c r="E56" t="s">
        <v>2379</v>
      </c>
      <c r="F56" t="s">
        <v>2379</v>
      </c>
      <c r="G56">
        <v>0</v>
      </c>
      <c r="H56" t="s">
        <v>2380</v>
      </c>
      <c r="J56" t="str">
        <f t="shared" si="0"/>
        <v>No</v>
      </c>
      <c r="K56" t="str">
        <f t="shared" si="1"/>
        <v>Yes</v>
      </c>
      <c r="L56" t="str">
        <f t="shared" si="2"/>
        <v>Obesity</v>
      </c>
      <c r="M56" t="str">
        <f t="shared" si="3"/>
        <v>Diabetes</v>
      </c>
    </row>
    <row r="57" spans="1:13" x14ac:dyDescent="0.25">
      <c r="A57" t="s">
        <v>2316</v>
      </c>
      <c r="B57">
        <v>36.630000000000003</v>
      </c>
      <c r="C57">
        <v>7.72</v>
      </c>
      <c r="D57" t="s">
        <v>2380</v>
      </c>
      <c r="E57" t="s">
        <v>2379</v>
      </c>
      <c r="F57" t="s">
        <v>2379</v>
      </c>
      <c r="G57">
        <v>1</v>
      </c>
      <c r="H57" t="s">
        <v>2380</v>
      </c>
      <c r="J57" t="str">
        <f t="shared" si="0"/>
        <v>Yes</v>
      </c>
      <c r="K57" t="str">
        <f t="shared" si="1"/>
        <v>Yes</v>
      </c>
      <c r="L57" t="str">
        <f t="shared" si="2"/>
        <v>Obesity</v>
      </c>
      <c r="M57" t="str">
        <f t="shared" si="3"/>
        <v>Diabetes</v>
      </c>
    </row>
    <row r="58" spans="1:13" x14ac:dyDescent="0.25">
      <c r="A58" t="s">
        <v>2315</v>
      </c>
      <c r="B58">
        <v>34.200000000000003</v>
      </c>
      <c r="C58">
        <v>5.75</v>
      </c>
      <c r="D58" t="s">
        <v>2379</v>
      </c>
      <c r="E58" t="s">
        <v>2379</v>
      </c>
      <c r="F58" t="s">
        <v>2379</v>
      </c>
      <c r="G58">
        <v>2</v>
      </c>
      <c r="H58" t="s">
        <v>2380</v>
      </c>
      <c r="J58" t="str">
        <f t="shared" si="0"/>
        <v>No</v>
      </c>
      <c r="K58" t="str">
        <f t="shared" si="1"/>
        <v>Yes</v>
      </c>
      <c r="L58" t="str">
        <f t="shared" si="2"/>
        <v>Obesity</v>
      </c>
      <c r="M58" t="str">
        <f t="shared" si="3"/>
        <v>Prediabetes</v>
      </c>
    </row>
    <row r="59" spans="1:13" x14ac:dyDescent="0.25">
      <c r="A59" t="s">
        <v>2314</v>
      </c>
      <c r="B59">
        <v>50.63</v>
      </c>
      <c r="C59">
        <v>11.89</v>
      </c>
      <c r="D59" t="s">
        <v>2379</v>
      </c>
      <c r="E59" t="s">
        <v>2379</v>
      </c>
      <c r="F59" t="s">
        <v>2379</v>
      </c>
      <c r="G59">
        <v>0</v>
      </c>
      <c r="H59" t="s">
        <v>2380</v>
      </c>
      <c r="J59" t="str">
        <f t="shared" si="0"/>
        <v>No</v>
      </c>
      <c r="K59" t="str">
        <f t="shared" si="1"/>
        <v>Yes</v>
      </c>
      <c r="L59" t="str">
        <f t="shared" si="2"/>
        <v>Obesity</v>
      </c>
      <c r="M59" t="str">
        <f t="shared" si="3"/>
        <v>Diabetes</v>
      </c>
    </row>
    <row r="60" spans="1:13" x14ac:dyDescent="0.25">
      <c r="A60" t="s">
        <v>2313</v>
      </c>
      <c r="B60">
        <v>36.479999999999997</v>
      </c>
      <c r="C60">
        <v>6.2</v>
      </c>
      <c r="D60" t="s">
        <v>2379</v>
      </c>
      <c r="E60" t="s">
        <v>2379</v>
      </c>
      <c r="F60" t="s">
        <v>2379</v>
      </c>
      <c r="G60">
        <v>0</v>
      </c>
      <c r="H60" t="s">
        <v>2380</v>
      </c>
      <c r="J60" t="str">
        <f t="shared" si="0"/>
        <v>No</v>
      </c>
      <c r="K60" t="str">
        <f t="shared" si="1"/>
        <v>Yes</v>
      </c>
      <c r="L60" t="str">
        <f t="shared" si="2"/>
        <v>Obesity</v>
      </c>
      <c r="M60" t="str">
        <f t="shared" si="3"/>
        <v>Prediabetes</v>
      </c>
    </row>
    <row r="61" spans="1:13" x14ac:dyDescent="0.25">
      <c r="A61" t="s">
        <v>2312</v>
      </c>
      <c r="B61">
        <v>54.82</v>
      </c>
      <c r="C61">
        <v>10.61</v>
      </c>
      <c r="D61" t="s">
        <v>2379</v>
      </c>
      <c r="E61" t="s">
        <v>2379</v>
      </c>
      <c r="F61" t="s">
        <v>2379</v>
      </c>
      <c r="G61">
        <v>0</v>
      </c>
      <c r="H61" t="s">
        <v>2380</v>
      </c>
      <c r="J61" t="str">
        <f t="shared" si="0"/>
        <v>No</v>
      </c>
      <c r="K61" t="str">
        <f t="shared" si="1"/>
        <v>Yes</v>
      </c>
      <c r="L61" t="str">
        <f t="shared" si="2"/>
        <v>Obesity</v>
      </c>
      <c r="M61" t="str">
        <f t="shared" si="3"/>
        <v>Diabetes</v>
      </c>
    </row>
    <row r="62" spans="1:13" x14ac:dyDescent="0.25">
      <c r="A62" t="s">
        <v>2311</v>
      </c>
      <c r="B62">
        <v>38.06</v>
      </c>
      <c r="C62">
        <v>6.04</v>
      </c>
      <c r="D62" t="s">
        <v>2379</v>
      </c>
      <c r="E62" t="s">
        <v>2379</v>
      </c>
      <c r="F62" t="s">
        <v>2381</v>
      </c>
      <c r="G62">
        <v>1</v>
      </c>
      <c r="H62" t="s">
        <v>2380</v>
      </c>
      <c r="J62" t="str">
        <f t="shared" si="0"/>
        <v>No</v>
      </c>
      <c r="K62" t="str">
        <f t="shared" si="1"/>
        <v>Yes</v>
      </c>
      <c r="L62" t="str">
        <f t="shared" si="2"/>
        <v>Obesity</v>
      </c>
      <c r="M62" t="str">
        <f t="shared" si="3"/>
        <v>Prediabetes</v>
      </c>
    </row>
    <row r="63" spans="1:13" x14ac:dyDescent="0.25">
      <c r="A63" t="s">
        <v>2310</v>
      </c>
      <c r="B63">
        <v>51.48</v>
      </c>
      <c r="C63">
        <v>9.33</v>
      </c>
      <c r="D63" t="s">
        <v>2380</v>
      </c>
      <c r="E63" t="s">
        <v>2379</v>
      </c>
      <c r="F63" t="s">
        <v>2379</v>
      </c>
      <c r="G63">
        <v>0</v>
      </c>
      <c r="H63" t="s">
        <v>2380</v>
      </c>
      <c r="J63" t="str">
        <f t="shared" si="0"/>
        <v>Yes</v>
      </c>
      <c r="K63" t="str">
        <f t="shared" si="1"/>
        <v>Yes</v>
      </c>
      <c r="L63" t="str">
        <f t="shared" si="2"/>
        <v>Obesity</v>
      </c>
      <c r="M63" t="str">
        <f t="shared" si="3"/>
        <v>Diabetes</v>
      </c>
    </row>
    <row r="64" spans="1:13" x14ac:dyDescent="0.25">
      <c r="A64" t="s">
        <v>2309</v>
      </c>
      <c r="B64">
        <v>52.06</v>
      </c>
      <c r="C64">
        <v>11.47</v>
      </c>
      <c r="D64" t="s">
        <v>2379</v>
      </c>
      <c r="E64" t="s">
        <v>2379</v>
      </c>
      <c r="F64" t="s">
        <v>2379</v>
      </c>
      <c r="G64">
        <v>0</v>
      </c>
      <c r="H64" t="s">
        <v>2380</v>
      </c>
      <c r="J64" t="str">
        <f t="shared" si="0"/>
        <v>No</v>
      </c>
      <c r="K64" t="str">
        <f t="shared" si="1"/>
        <v>Yes</v>
      </c>
      <c r="L64" t="str">
        <f t="shared" si="2"/>
        <v>Obesity</v>
      </c>
      <c r="M64" t="str">
        <f t="shared" si="3"/>
        <v>Diabetes</v>
      </c>
    </row>
    <row r="65" spans="1:13" x14ac:dyDescent="0.25">
      <c r="A65" t="s">
        <v>2308</v>
      </c>
      <c r="B65">
        <v>30.684999999999999</v>
      </c>
      <c r="C65">
        <v>7.02</v>
      </c>
      <c r="D65" t="s">
        <v>2380</v>
      </c>
      <c r="E65" t="s">
        <v>2379</v>
      </c>
      <c r="F65" t="s">
        <v>2379</v>
      </c>
      <c r="G65">
        <v>0</v>
      </c>
      <c r="H65" t="s">
        <v>2380</v>
      </c>
      <c r="J65" t="str">
        <f t="shared" si="0"/>
        <v>Yes</v>
      </c>
      <c r="K65" t="str">
        <f t="shared" si="1"/>
        <v>Yes</v>
      </c>
      <c r="L65" t="str">
        <f t="shared" si="2"/>
        <v>Obesity</v>
      </c>
      <c r="M65" t="str">
        <f t="shared" si="3"/>
        <v>Diabetes</v>
      </c>
    </row>
    <row r="66" spans="1:13" x14ac:dyDescent="0.25">
      <c r="A66" t="s">
        <v>2307</v>
      </c>
      <c r="B66">
        <v>36.08</v>
      </c>
      <c r="C66">
        <v>8.8000000000000007</v>
      </c>
      <c r="D66" t="s">
        <v>2380</v>
      </c>
      <c r="E66" t="s">
        <v>2379</v>
      </c>
      <c r="F66" t="s">
        <v>2379</v>
      </c>
      <c r="G66">
        <v>1</v>
      </c>
      <c r="H66" t="s">
        <v>2380</v>
      </c>
      <c r="J66" t="str">
        <f t="shared" si="0"/>
        <v>Yes</v>
      </c>
      <c r="K66" t="str">
        <f t="shared" si="1"/>
        <v>Yes</v>
      </c>
      <c r="L66" t="str">
        <f t="shared" si="2"/>
        <v>Obesity</v>
      </c>
      <c r="M66" t="str">
        <f t="shared" si="3"/>
        <v>Diabetes</v>
      </c>
    </row>
    <row r="67" spans="1:13" x14ac:dyDescent="0.25">
      <c r="A67" t="s">
        <v>2306</v>
      </c>
      <c r="B67">
        <v>54.99</v>
      </c>
      <c r="C67">
        <v>8.68</v>
      </c>
      <c r="D67" t="s">
        <v>2379</v>
      </c>
      <c r="E67" t="s">
        <v>2379</v>
      </c>
      <c r="F67" t="s">
        <v>2379</v>
      </c>
      <c r="G67">
        <v>2</v>
      </c>
      <c r="H67" t="s">
        <v>2380</v>
      </c>
      <c r="J67" t="str">
        <f t="shared" ref="J67:J130" si="4">PROPER(D67:D2401)</f>
        <v>No</v>
      </c>
      <c r="K67" t="str">
        <f t="shared" ref="K67:K130" si="5">PROPER(H67:H2401)</f>
        <v>Yes</v>
      </c>
      <c r="L67" t="str">
        <f t="shared" ref="L67:L130" si="6">IF(B67&lt;18.5,"Underweight",IF(B67&lt;24.9,"Normal Weight",IF(B67&lt;29.9,"Overweight","Obesity")))</f>
        <v>Obesity</v>
      </c>
      <c r="M67" t="str">
        <f t="shared" ref="M67:M130" si="7">IF(C67&lt;5.7,"Normal",IF(C67&lt;6.4,"Prediabetes","Diabetes"))</f>
        <v>Diabetes</v>
      </c>
    </row>
    <row r="68" spans="1:13" x14ac:dyDescent="0.25">
      <c r="A68" t="s">
        <v>2305</v>
      </c>
      <c r="B68">
        <v>35.97</v>
      </c>
      <c r="C68">
        <v>6.12</v>
      </c>
      <c r="D68" t="s">
        <v>2379</v>
      </c>
      <c r="E68" t="s">
        <v>2379</v>
      </c>
      <c r="F68" t="s">
        <v>2381</v>
      </c>
      <c r="G68">
        <v>1</v>
      </c>
      <c r="H68" t="s">
        <v>2380</v>
      </c>
      <c r="J68" t="str">
        <f t="shared" si="4"/>
        <v>No</v>
      </c>
      <c r="K68" t="str">
        <f t="shared" si="5"/>
        <v>Yes</v>
      </c>
      <c r="L68" t="str">
        <f t="shared" si="6"/>
        <v>Obesity</v>
      </c>
      <c r="M68" t="str">
        <f t="shared" si="7"/>
        <v>Prediabetes</v>
      </c>
    </row>
    <row r="69" spans="1:13" x14ac:dyDescent="0.25">
      <c r="A69" t="s">
        <v>2304</v>
      </c>
      <c r="B69">
        <v>45.54</v>
      </c>
      <c r="C69">
        <v>5.4</v>
      </c>
      <c r="D69" t="s">
        <v>2380</v>
      </c>
      <c r="E69" t="s">
        <v>2379</v>
      </c>
      <c r="F69" t="s">
        <v>2381</v>
      </c>
      <c r="G69">
        <v>1</v>
      </c>
      <c r="H69" t="s">
        <v>2380</v>
      </c>
      <c r="J69" t="str">
        <f t="shared" si="4"/>
        <v>Yes</v>
      </c>
      <c r="K69" t="str">
        <f t="shared" si="5"/>
        <v>Yes</v>
      </c>
      <c r="L69" t="str">
        <f t="shared" si="6"/>
        <v>Obesity</v>
      </c>
      <c r="M69" t="str">
        <f t="shared" si="7"/>
        <v>Normal</v>
      </c>
    </row>
    <row r="70" spans="1:13" x14ac:dyDescent="0.25">
      <c r="A70" t="s">
        <v>2303</v>
      </c>
      <c r="B70">
        <v>35.53</v>
      </c>
      <c r="C70">
        <v>4.3600000000000003</v>
      </c>
      <c r="D70" t="s">
        <v>2380</v>
      </c>
      <c r="E70" t="s">
        <v>2379</v>
      </c>
      <c r="F70" t="s">
        <v>2379</v>
      </c>
      <c r="G70">
        <v>0</v>
      </c>
      <c r="H70" t="s">
        <v>2380</v>
      </c>
      <c r="J70" t="str">
        <f t="shared" si="4"/>
        <v>Yes</v>
      </c>
      <c r="K70" t="str">
        <f t="shared" si="5"/>
        <v>Yes</v>
      </c>
      <c r="L70" t="str">
        <f t="shared" si="6"/>
        <v>Obesity</v>
      </c>
      <c r="M70" t="str">
        <f t="shared" si="7"/>
        <v>Normal</v>
      </c>
    </row>
    <row r="71" spans="1:13" x14ac:dyDescent="0.25">
      <c r="A71" t="s">
        <v>2302</v>
      </c>
      <c r="B71">
        <v>30.8</v>
      </c>
      <c r="C71">
        <v>9.77</v>
      </c>
      <c r="D71" t="s">
        <v>2379</v>
      </c>
      <c r="E71" t="s">
        <v>2379</v>
      </c>
      <c r="F71" t="s">
        <v>2379</v>
      </c>
      <c r="G71">
        <v>0</v>
      </c>
      <c r="H71" t="s">
        <v>2380</v>
      </c>
      <c r="J71" t="str">
        <f t="shared" si="4"/>
        <v>No</v>
      </c>
      <c r="K71" t="str">
        <f t="shared" si="5"/>
        <v>Yes</v>
      </c>
      <c r="L71" t="str">
        <f t="shared" si="6"/>
        <v>Obesity</v>
      </c>
      <c r="M71" t="str">
        <f t="shared" si="7"/>
        <v>Diabetes</v>
      </c>
    </row>
    <row r="72" spans="1:13" x14ac:dyDescent="0.25">
      <c r="A72" t="s">
        <v>2301</v>
      </c>
      <c r="B72">
        <v>38.39</v>
      </c>
      <c r="C72">
        <v>4.25</v>
      </c>
      <c r="D72" t="s">
        <v>2379</v>
      </c>
      <c r="E72" t="s">
        <v>2379</v>
      </c>
      <c r="F72" t="s">
        <v>2379</v>
      </c>
      <c r="G72">
        <v>1</v>
      </c>
      <c r="H72" t="s">
        <v>2380</v>
      </c>
      <c r="J72" t="str">
        <f t="shared" si="4"/>
        <v>No</v>
      </c>
      <c r="K72" t="str">
        <f t="shared" si="5"/>
        <v>Yes</v>
      </c>
      <c r="L72" t="str">
        <f t="shared" si="6"/>
        <v>Obesity</v>
      </c>
      <c r="M72" t="str">
        <f t="shared" si="7"/>
        <v>Normal</v>
      </c>
    </row>
    <row r="73" spans="1:13" x14ac:dyDescent="0.25">
      <c r="A73" t="s">
        <v>2300</v>
      </c>
      <c r="B73">
        <v>32.299999999999997</v>
      </c>
      <c r="C73">
        <v>4.76</v>
      </c>
      <c r="D73" t="s">
        <v>2379</v>
      </c>
      <c r="E73" t="s">
        <v>2379</v>
      </c>
      <c r="F73" t="s">
        <v>2379</v>
      </c>
      <c r="G73">
        <v>2</v>
      </c>
      <c r="H73" t="s">
        <v>2380</v>
      </c>
      <c r="J73" t="str">
        <f t="shared" si="4"/>
        <v>No</v>
      </c>
      <c r="K73" t="str">
        <f t="shared" si="5"/>
        <v>Yes</v>
      </c>
      <c r="L73" t="str">
        <f t="shared" si="6"/>
        <v>Obesity</v>
      </c>
      <c r="M73" t="str">
        <f t="shared" si="7"/>
        <v>Normal</v>
      </c>
    </row>
    <row r="74" spans="1:13" x14ac:dyDescent="0.25">
      <c r="A74" t="s">
        <v>2299</v>
      </c>
      <c r="B74">
        <v>48.8</v>
      </c>
      <c r="C74">
        <v>6.22</v>
      </c>
      <c r="D74" t="s">
        <v>2380</v>
      </c>
      <c r="E74" t="s">
        <v>2379</v>
      </c>
      <c r="F74" t="s">
        <v>2379</v>
      </c>
      <c r="G74">
        <v>2</v>
      </c>
      <c r="H74" t="s">
        <v>2380</v>
      </c>
      <c r="J74" t="str">
        <f t="shared" si="4"/>
        <v>Yes</v>
      </c>
      <c r="K74" t="str">
        <f t="shared" si="5"/>
        <v>Yes</v>
      </c>
      <c r="L74" t="str">
        <f t="shared" si="6"/>
        <v>Obesity</v>
      </c>
      <c r="M74" t="str">
        <f t="shared" si="7"/>
        <v>Prediabetes</v>
      </c>
    </row>
    <row r="75" spans="1:13" x14ac:dyDescent="0.25">
      <c r="A75" t="s">
        <v>2298</v>
      </c>
      <c r="B75">
        <v>45.5</v>
      </c>
      <c r="C75">
        <v>7.96</v>
      </c>
      <c r="D75" t="s">
        <v>2379</v>
      </c>
      <c r="E75" t="s">
        <v>2379</v>
      </c>
      <c r="F75" t="s">
        <v>2379</v>
      </c>
      <c r="G75">
        <v>0</v>
      </c>
      <c r="H75" t="s">
        <v>2380</v>
      </c>
      <c r="J75" t="str">
        <f t="shared" si="4"/>
        <v>No</v>
      </c>
      <c r="K75" t="str">
        <f t="shared" si="5"/>
        <v>Yes</v>
      </c>
      <c r="L75" t="str">
        <f t="shared" si="6"/>
        <v>Obesity</v>
      </c>
      <c r="M75" t="str">
        <f t="shared" si="7"/>
        <v>Diabetes</v>
      </c>
    </row>
    <row r="76" spans="1:13" x14ac:dyDescent="0.25">
      <c r="A76" t="s">
        <v>2297</v>
      </c>
      <c r="B76">
        <v>53.61</v>
      </c>
      <c r="C76">
        <v>10.92</v>
      </c>
      <c r="D76" t="s">
        <v>2380</v>
      </c>
      <c r="E76" t="s">
        <v>2379</v>
      </c>
      <c r="F76" t="s">
        <v>2379</v>
      </c>
      <c r="G76">
        <v>1</v>
      </c>
      <c r="H76" t="s">
        <v>2380</v>
      </c>
      <c r="J76" t="str">
        <f t="shared" si="4"/>
        <v>Yes</v>
      </c>
      <c r="K76" t="str">
        <f t="shared" si="5"/>
        <v>Yes</v>
      </c>
      <c r="L76" t="str">
        <f t="shared" si="6"/>
        <v>Obesity</v>
      </c>
      <c r="M76" t="str">
        <f t="shared" si="7"/>
        <v>Diabetes</v>
      </c>
    </row>
    <row r="77" spans="1:13" x14ac:dyDescent="0.25">
      <c r="A77" t="s">
        <v>2296</v>
      </c>
      <c r="B77">
        <v>36.19</v>
      </c>
      <c r="C77">
        <v>11.51</v>
      </c>
      <c r="D77" t="s">
        <v>2380</v>
      </c>
      <c r="E77" t="s">
        <v>2379</v>
      </c>
      <c r="F77" t="s">
        <v>2379</v>
      </c>
      <c r="G77">
        <v>1</v>
      </c>
      <c r="H77" t="s">
        <v>2380</v>
      </c>
      <c r="J77" t="str">
        <f t="shared" si="4"/>
        <v>Yes</v>
      </c>
      <c r="K77" t="str">
        <f t="shared" si="5"/>
        <v>Yes</v>
      </c>
      <c r="L77" t="str">
        <f t="shared" si="6"/>
        <v>Obesity</v>
      </c>
      <c r="M77" t="str">
        <f t="shared" si="7"/>
        <v>Diabetes</v>
      </c>
    </row>
    <row r="78" spans="1:13" x14ac:dyDescent="0.25">
      <c r="A78" t="s">
        <v>2295</v>
      </c>
      <c r="B78">
        <v>34.6</v>
      </c>
      <c r="C78">
        <v>5.99</v>
      </c>
      <c r="D78" t="s">
        <v>2380</v>
      </c>
      <c r="E78" t="s">
        <v>2379</v>
      </c>
      <c r="F78" t="s">
        <v>2379</v>
      </c>
      <c r="G78">
        <v>0</v>
      </c>
      <c r="H78" t="s">
        <v>2380</v>
      </c>
      <c r="J78" t="str">
        <f t="shared" si="4"/>
        <v>Yes</v>
      </c>
      <c r="K78" t="str">
        <f t="shared" si="5"/>
        <v>Yes</v>
      </c>
      <c r="L78" t="str">
        <f t="shared" si="6"/>
        <v>Obesity</v>
      </c>
      <c r="M78" t="str">
        <f t="shared" si="7"/>
        <v>Prediabetes</v>
      </c>
    </row>
    <row r="79" spans="1:13" x14ac:dyDescent="0.25">
      <c r="A79" t="s">
        <v>2294</v>
      </c>
      <c r="B79">
        <v>54.12</v>
      </c>
      <c r="C79">
        <v>11.57</v>
      </c>
      <c r="D79" t="s">
        <v>2379</v>
      </c>
      <c r="E79" t="s">
        <v>2379</v>
      </c>
      <c r="F79" t="s">
        <v>2379</v>
      </c>
      <c r="G79">
        <v>0</v>
      </c>
      <c r="H79" t="s">
        <v>2380</v>
      </c>
      <c r="J79" t="str">
        <f t="shared" si="4"/>
        <v>No</v>
      </c>
      <c r="K79" t="str">
        <f t="shared" si="5"/>
        <v>Yes</v>
      </c>
      <c r="L79" t="str">
        <f t="shared" si="6"/>
        <v>Obesity</v>
      </c>
      <c r="M79" t="str">
        <f t="shared" si="7"/>
        <v>Diabetes</v>
      </c>
    </row>
    <row r="80" spans="1:13" x14ac:dyDescent="0.25">
      <c r="A80" t="s">
        <v>2293</v>
      </c>
      <c r="B80">
        <v>48.82</v>
      </c>
      <c r="C80">
        <v>6.67</v>
      </c>
      <c r="D80" t="s">
        <v>2380</v>
      </c>
      <c r="E80" t="s">
        <v>2379</v>
      </c>
      <c r="F80" t="s">
        <v>2379</v>
      </c>
      <c r="G80">
        <v>0</v>
      </c>
      <c r="H80" t="s">
        <v>2380</v>
      </c>
      <c r="J80" t="str">
        <f t="shared" si="4"/>
        <v>Yes</v>
      </c>
      <c r="K80" t="str">
        <f t="shared" si="5"/>
        <v>Yes</v>
      </c>
      <c r="L80" t="str">
        <f t="shared" si="6"/>
        <v>Obesity</v>
      </c>
      <c r="M80" t="str">
        <f t="shared" si="7"/>
        <v>Diabetes</v>
      </c>
    </row>
    <row r="81" spans="1:13" x14ac:dyDescent="0.25">
      <c r="A81" t="s">
        <v>2292</v>
      </c>
      <c r="B81">
        <v>51.01</v>
      </c>
      <c r="C81">
        <v>9.1999999999999993</v>
      </c>
      <c r="D81" t="s">
        <v>2379</v>
      </c>
      <c r="E81" t="s">
        <v>2379</v>
      </c>
      <c r="F81" t="s">
        <v>2379</v>
      </c>
      <c r="G81">
        <v>0</v>
      </c>
      <c r="H81" t="s">
        <v>2380</v>
      </c>
      <c r="J81" t="str">
        <f t="shared" si="4"/>
        <v>No</v>
      </c>
      <c r="K81" t="str">
        <f t="shared" si="5"/>
        <v>Yes</v>
      </c>
      <c r="L81" t="str">
        <f t="shared" si="6"/>
        <v>Obesity</v>
      </c>
      <c r="M81" t="str">
        <f t="shared" si="7"/>
        <v>Diabetes</v>
      </c>
    </row>
    <row r="82" spans="1:13" x14ac:dyDescent="0.25">
      <c r="A82" t="s">
        <v>2291</v>
      </c>
      <c r="B82">
        <v>45.65</v>
      </c>
      <c r="C82">
        <v>5.1100000000000003</v>
      </c>
      <c r="D82" t="s">
        <v>2380</v>
      </c>
      <c r="E82" t="s">
        <v>2379</v>
      </c>
      <c r="F82" t="s">
        <v>2379</v>
      </c>
      <c r="G82">
        <v>1</v>
      </c>
      <c r="H82" t="s">
        <v>2380</v>
      </c>
      <c r="J82" t="str">
        <f t="shared" si="4"/>
        <v>Yes</v>
      </c>
      <c r="K82" t="str">
        <f t="shared" si="5"/>
        <v>Yes</v>
      </c>
      <c r="L82" t="str">
        <f t="shared" si="6"/>
        <v>Obesity</v>
      </c>
      <c r="M82" t="str">
        <f t="shared" si="7"/>
        <v>Normal</v>
      </c>
    </row>
    <row r="83" spans="1:13" x14ac:dyDescent="0.25">
      <c r="A83" t="s">
        <v>2290</v>
      </c>
      <c r="B83">
        <v>52.9</v>
      </c>
      <c r="C83">
        <v>5.34</v>
      </c>
      <c r="D83" t="s">
        <v>2379</v>
      </c>
      <c r="E83" t="s">
        <v>2379</v>
      </c>
      <c r="F83" t="s">
        <v>2379</v>
      </c>
      <c r="G83">
        <v>0</v>
      </c>
      <c r="H83" t="s">
        <v>2380</v>
      </c>
      <c r="J83" t="str">
        <f t="shared" si="4"/>
        <v>No</v>
      </c>
      <c r="K83" t="str">
        <f t="shared" si="5"/>
        <v>Yes</v>
      </c>
      <c r="L83" t="str">
        <f t="shared" si="6"/>
        <v>Obesity</v>
      </c>
      <c r="M83" t="str">
        <f t="shared" si="7"/>
        <v>Normal</v>
      </c>
    </row>
    <row r="84" spans="1:13" x14ac:dyDescent="0.25">
      <c r="A84" t="s">
        <v>2289</v>
      </c>
      <c r="B84">
        <v>45.41</v>
      </c>
      <c r="C84">
        <v>4.03</v>
      </c>
      <c r="D84" t="s">
        <v>2380</v>
      </c>
      <c r="E84" t="s">
        <v>2379</v>
      </c>
      <c r="F84" t="s">
        <v>2379</v>
      </c>
      <c r="G84">
        <v>1</v>
      </c>
      <c r="H84" t="s">
        <v>2380</v>
      </c>
      <c r="J84" t="str">
        <f t="shared" si="4"/>
        <v>Yes</v>
      </c>
      <c r="K84" t="str">
        <f t="shared" si="5"/>
        <v>Yes</v>
      </c>
      <c r="L84" t="str">
        <f t="shared" si="6"/>
        <v>Obesity</v>
      </c>
      <c r="M84" t="str">
        <f t="shared" si="7"/>
        <v>Normal</v>
      </c>
    </row>
    <row r="85" spans="1:13" x14ac:dyDescent="0.25">
      <c r="A85" t="s">
        <v>2288</v>
      </c>
      <c r="B85">
        <v>49.41</v>
      </c>
      <c r="C85">
        <v>4.2300000000000004</v>
      </c>
      <c r="D85" t="s">
        <v>2380</v>
      </c>
      <c r="E85" t="s">
        <v>2379</v>
      </c>
      <c r="F85" t="s">
        <v>2381</v>
      </c>
      <c r="G85">
        <v>1</v>
      </c>
      <c r="H85" t="s">
        <v>2380</v>
      </c>
      <c r="J85" t="str">
        <f t="shared" si="4"/>
        <v>Yes</v>
      </c>
      <c r="K85" t="str">
        <f t="shared" si="5"/>
        <v>Yes</v>
      </c>
      <c r="L85" t="str">
        <f t="shared" si="6"/>
        <v>Obesity</v>
      </c>
      <c r="M85" t="str">
        <f t="shared" si="7"/>
        <v>Normal</v>
      </c>
    </row>
    <row r="86" spans="1:13" x14ac:dyDescent="0.25">
      <c r="A86" t="s">
        <v>2287</v>
      </c>
      <c r="B86">
        <v>31.824999999999999</v>
      </c>
      <c r="C86">
        <v>4.0599999999999996</v>
      </c>
      <c r="D86" t="s">
        <v>2379</v>
      </c>
      <c r="E86" t="s">
        <v>2379</v>
      </c>
      <c r="F86" t="s">
        <v>2379</v>
      </c>
      <c r="G86">
        <v>2</v>
      </c>
      <c r="H86" t="s">
        <v>2380</v>
      </c>
      <c r="J86" t="str">
        <f t="shared" si="4"/>
        <v>No</v>
      </c>
      <c r="K86" t="str">
        <f t="shared" si="5"/>
        <v>Yes</v>
      </c>
      <c r="L86" t="str">
        <f t="shared" si="6"/>
        <v>Obesity</v>
      </c>
      <c r="M86" t="str">
        <f t="shared" si="7"/>
        <v>Normal</v>
      </c>
    </row>
    <row r="87" spans="1:13" x14ac:dyDescent="0.25">
      <c r="A87" t="s">
        <v>2286</v>
      </c>
      <c r="B87">
        <v>51.28</v>
      </c>
      <c r="C87">
        <v>4.68</v>
      </c>
      <c r="D87" t="s">
        <v>2379</v>
      </c>
      <c r="E87" t="s">
        <v>2379</v>
      </c>
      <c r="F87" t="s">
        <v>2379</v>
      </c>
      <c r="G87">
        <v>2</v>
      </c>
      <c r="H87" t="s">
        <v>2380</v>
      </c>
      <c r="J87" t="str">
        <f t="shared" si="4"/>
        <v>No</v>
      </c>
      <c r="K87" t="str">
        <f t="shared" si="5"/>
        <v>Yes</v>
      </c>
      <c r="L87" t="str">
        <f t="shared" si="6"/>
        <v>Obesity</v>
      </c>
      <c r="M87" t="str">
        <f t="shared" si="7"/>
        <v>Normal</v>
      </c>
    </row>
    <row r="88" spans="1:13" x14ac:dyDescent="0.25">
      <c r="A88" t="s">
        <v>2285</v>
      </c>
      <c r="B88">
        <v>34.96</v>
      </c>
      <c r="C88">
        <v>4.34</v>
      </c>
      <c r="D88" t="s">
        <v>2379</v>
      </c>
      <c r="E88" t="s">
        <v>2379</v>
      </c>
      <c r="F88" t="s">
        <v>2381</v>
      </c>
      <c r="G88">
        <v>1</v>
      </c>
      <c r="H88" t="s">
        <v>2380</v>
      </c>
      <c r="J88" t="str">
        <f t="shared" si="4"/>
        <v>No</v>
      </c>
      <c r="K88" t="str">
        <f t="shared" si="5"/>
        <v>Yes</v>
      </c>
      <c r="L88" t="str">
        <f t="shared" si="6"/>
        <v>Obesity</v>
      </c>
      <c r="M88" t="str">
        <f t="shared" si="7"/>
        <v>Normal</v>
      </c>
    </row>
    <row r="89" spans="1:13" x14ac:dyDescent="0.25">
      <c r="A89" t="s">
        <v>2284</v>
      </c>
      <c r="B89">
        <v>33.11</v>
      </c>
      <c r="C89">
        <v>10.51</v>
      </c>
      <c r="D89" t="s">
        <v>2379</v>
      </c>
      <c r="E89" t="s">
        <v>2379</v>
      </c>
      <c r="F89" t="s">
        <v>2379</v>
      </c>
      <c r="G89">
        <v>0</v>
      </c>
      <c r="H89" t="s">
        <v>2380</v>
      </c>
      <c r="J89" t="str">
        <f t="shared" si="4"/>
        <v>No</v>
      </c>
      <c r="K89" t="str">
        <f t="shared" si="5"/>
        <v>Yes</v>
      </c>
      <c r="L89" t="str">
        <f t="shared" si="6"/>
        <v>Obesity</v>
      </c>
      <c r="M89" t="str">
        <f t="shared" si="7"/>
        <v>Diabetes</v>
      </c>
    </row>
    <row r="90" spans="1:13" x14ac:dyDescent="0.25">
      <c r="A90" t="s">
        <v>2283</v>
      </c>
      <c r="B90">
        <v>54.74</v>
      </c>
      <c r="C90">
        <v>5.84</v>
      </c>
      <c r="D90" t="s">
        <v>2380</v>
      </c>
      <c r="E90" t="s">
        <v>2379</v>
      </c>
      <c r="F90" t="s">
        <v>2381</v>
      </c>
      <c r="G90">
        <v>1</v>
      </c>
      <c r="H90" t="s">
        <v>2380</v>
      </c>
      <c r="J90" t="str">
        <f t="shared" si="4"/>
        <v>Yes</v>
      </c>
      <c r="K90" t="str">
        <f t="shared" si="5"/>
        <v>Yes</v>
      </c>
      <c r="L90" t="str">
        <f t="shared" si="6"/>
        <v>Obesity</v>
      </c>
      <c r="M90" t="str">
        <f t="shared" si="7"/>
        <v>Prediabetes</v>
      </c>
    </row>
    <row r="91" spans="1:13" x14ac:dyDescent="0.25">
      <c r="A91" t="s">
        <v>2282</v>
      </c>
      <c r="B91">
        <v>32.56</v>
      </c>
      <c r="C91">
        <v>5.41</v>
      </c>
      <c r="D91" t="s">
        <v>2379</v>
      </c>
      <c r="E91" t="s">
        <v>2379</v>
      </c>
      <c r="F91" t="s">
        <v>2381</v>
      </c>
      <c r="G91">
        <v>1</v>
      </c>
      <c r="H91" t="s">
        <v>2380</v>
      </c>
      <c r="J91" t="str">
        <f t="shared" si="4"/>
        <v>No</v>
      </c>
      <c r="K91" t="str">
        <f t="shared" si="5"/>
        <v>Yes</v>
      </c>
      <c r="L91" t="str">
        <f t="shared" si="6"/>
        <v>Obesity</v>
      </c>
      <c r="M91" t="str">
        <f t="shared" si="7"/>
        <v>Normal</v>
      </c>
    </row>
    <row r="92" spans="1:13" x14ac:dyDescent="0.25">
      <c r="A92" t="s">
        <v>2281</v>
      </c>
      <c r="B92">
        <v>39.049999999999997</v>
      </c>
      <c r="C92">
        <v>6.06</v>
      </c>
      <c r="D92" t="s">
        <v>2379</v>
      </c>
      <c r="E92" t="s">
        <v>2379</v>
      </c>
      <c r="F92" t="s">
        <v>2379</v>
      </c>
      <c r="G92">
        <v>1</v>
      </c>
      <c r="H92" t="s">
        <v>2380</v>
      </c>
      <c r="J92" t="str">
        <f t="shared" si="4"/>
        <v>No</v>
      </c>
      <c r="K92" t="str">
        <f t="shared" si="5"/>
        <v>Yes</v>
      </c>
      <c r="L92" t="str">
        <f t="shared" si="6"/>
        <v>Obesity</v>
      </c>
      <c r="M92" t="str">
        <f t="shared" si="7"/>
        <v>Prediabetes</v>
      </c>
    </row>
    <row r="93" spans="1:13" x14ac:dyDescent="0.25">
      <c r="A93" t="s">
        <v>2280</v>
      </c>
      <c r="B93">
        <v>42.75</v>
      </c>
      <c r="C93">
        <v>4.22</v>
      </c>
      <c r="D93" t="s">
        <v>2379</v>
      </c>
      <c r="E93" t="s">
        <v>2379</v>
      </c>
      <c r="F93" t="s">
        <v>2379</v>
      </c>
      <c r="G93">
        <v>0</v>
      </c>
      <c r="H93" t="s">
        <v>2380</v>
      </c>
      <c r="J93" t="str">
        <f t="shared" si="4"/>
        <v>No</v>
      </c>
      <c r="K93" t="str">
        <f t="shared" si="5"/>
        <v>Yes</v>
      </c>
      <c r="L93" t="str">
        <f t="shared" si="6"/>
        <v>Obesity</v>
      </c>
      <c r="M93" t="str">
        <f t="shared" si="7"/>
        <v>Normal</v>
      </c>
    </row>
    <row r="94" spans="1:13" x14ac:dyDescent="0.25">
      <c r="A94" t="s">
        <v>2279</v>
      </c>
      <c r="B94">
        <v>50.58</v>
      </c>
      <c r="C94">
        <v>5.12</v>
      </c>
      <c r="D94" t="s">
        <v>2379</v>
      </c>
      <c r="E94" t="s">
        <v>2379</v>
      </c>
      <c r="F94" t="s">
        <v>2379</v>
      </c>
      <c r="G94">
        <v>2</v>
      </c>
      <c r="H94" t="s">
        <v>2380</v>
      </c>
      <c r="J94" t="str">
        <f t="shared" si="4"/>
        <v>No</v>
      </c>
      <c r="K94" t="str">
        <f t="shared" si="5"/>
        <v>Yes</v>
      </c>
      <c r="L94" t="str">
        <f t="shared" si="6"/>
        <v>Obesity</v>
      </c>
      <c r="M94" t="str">
        <f t="shared" si="7"/>
        <v>Normal</v>
      </c>
    </row>
    <row r="95" spans="1:13" x14ac:dyDescent="0.25">
      <c r="A95" t="s">
        <v>2278</v>
      </c>
      <c r="B95">
        <v>30.495000000000001</v>
      </c>
      <c r="C95">
        <v>4.57</v>
      </c>
      <c r="D95" t="s">
        <v>2380</v>
      </c>
      <c r="E95" t="s">
        <v>2379</v>
      </c>
      <c r="F95" t="s">
        <v>2379</v>
      </c>
      <c r="G95">
        <v>0</v>
      </c>
      <c r="H95" t="s">
        <v>2380</v>
      </c>
      <c r="J95" t="str">
        <f t="shared" si="4"/>
        <v>Yes</v>
      </c>
      <c r="K95" t="str">
        <f t="shared" si="5"/>
        <v>Yes</v>
      </c>
      <c r="L95" t="str">
        <f t="shared" si="6"/>
        <v>Obesity</v>
      </c>
      <c r="M95" t="str">
        <f t="shared" si="7"/>
        <v>Normal</v>
      </c>
    </row>
    <row r="96" spans="1:13" x14ac:dyDescent="0.25">
      <c r="A96" t="s">
        <v>2277</v>
      </c>
      <c r="B96">
        <v>48.31</v>
      </c>
      <c r="C96">
        <v>9.58</v>
      </c>
      <c r="D96" t="s">
        <v>2380</v>
      </c>
      <c r="E96" t="s">
        <v>2379</v>
      </c>
      <c r="F96" t="s">
        <v>2379</v>
      </c>
      <c r="G96">
        <v>2</v>
      </c>
      <c r="H96" t="s">
        <v>2380</v>
      </c>
      <c r="J96" t="str">
        <f t="shared" si="4"/>
        <v>Yes</v>
      </c>
      <c r="K96" t="str">
        <f t="shared" si="5"/>
        <v>Yes</v>
      </c>
      <c r="L96" t="str">
        <f t="shared" si="6"/>
        <v>Obesity</v>
      </c>
      <c r="M96" t="str">
        <f t="shared" si="7"/>
        <v>Diabetes</v>
      </c>
    </row>
    <row r="97" spans="1:13" x14ac:dyDescent="0.25">
      <c r="A97" t="s">
        <v>2276</v>
      </c>
      <c r="B97">
        <v>48.99</v>
      </c>
      <c r="C97">
        <v>9.7799999999999994</v>
      </c>
      <c r="D97" t="s">
        <v>2380</v>
      </c>
      <c r="E97" t="s">
        <v>2379</v>
      </c>
      <c r="F97" t="s">
        <v>2379</v>
      </c>
      <c r="G97">
        <v>1</v>
      </c>
      <c r="H97" t="s">
        <v>2380</v>
      </c>
      <c r="J97" t="str">
        <f t="shared" si="4"/>
        <v>Yes</v>
      </c>
      <c r="K97" t="str">
        <f t="shared" si="5"/>
        <v>Yes</v>
      </c>
      <c r="L97" t="str">
        <f t="shared" si="6"/>
        <v>Obesity</v>
      </c>
      <c r="M97" t="str">
        <f t="shared" si="7"/>
        <v>Diabetes</v>
      </c>
    </row>
    <row r="98" spans="1:13" x14ac:dyDescent="0.25">
      <c r="A98" t="s">
        <v>2275</v>
      </c>
      <c r="B98">
        <v>38.39</v>
      </c>
      <c r="C98">
        <v>4.1100000000000003</v>
      </c>
      <c r="D98" t="s">
        <v>2380</v>
      </c>
      <c r="E98" t="s">
        <v>2379</v>
      </c>
      <c r="F98" t="s">
        <v>2379</v>
      </c>
      <c r="G98">
        <v>0</v>
      </c>
      <c r="H98" t="s">
        <v>2380</v>
      </c>
      <c r="J98" t="str">
        <f t="shared" si="4"/>
        <v>Yes</v>
      </c>
      <c r="K98" t="str">
        <f t="shared" si="5"/>
        <v>Yes</v>
      </c>
      <c r="L98" t="str">
        <f t="shared" si="6"/>
        <v>Obesity</v>
      </c>
      <c r="M98" t="str">
        <f t="shared" si="7"/>
        <v>Normal</v>
      </c>
    </row>
    <row r="99" spans="1:13" x14ac:dyDescent="0.25">
      <c r="A99" t="s">
        <v>2274</v>
      </c>
      <c r="B99">
        <v>44.34</v>
      </c>
      <c r="C99">
        <v>4.0199999999999996</v>
      </c>
      <c r="D99" t="s">
        <v>2380</v>
      </c>
      <c r="E99" t="s">
        <v>2379</v>
      </c>
      <c r="F99" t="s">
        <v>2379</v>
      </c>
      <c r="G99">
        <v>2</v>
      </c>
      <c r="H99" t="s">
        <v>2380</v>
      </c>
      <c r="J99" t="str">
        <f t="shared" si="4"/>
        <v>Yes</v>
      </c>
      <c r="K99" t="str">
        <f t="shared" si="5"/>
        <v>Yes</v>
      </c>
      <c r="L99" t="str">
        <f t="shared" si="6"/>
        <v>Obesity</v>
      </c>
      <c r="M99" t="str">
        <f t="shared" si="7"/>
        <v>Normal</v>
      </c>
    </row>
    <row r="100" spans="1:13" x14ac:dyDescent="0.25">
      <c r="A100" t="s">
        <v>2273</v>
      </c>
      <c r="B100">
        <v>41.51</v>
      </c>
      <c r="C100">
        <v>6.92</v>
      </c>
      <c r="D100" t="s">
        <v>2379</v>
      </c>
      <c r="E100" t="s">
        <v>2379</v>
      </c>
      <c r="F100" t="s">
        <v>2379</v>
      </c>
      <c r="G100">
        <v>0</v>
      </c>
      <c r="H100" t="s">
        <v>2380</v>
      </c>
      <c r="J100" t="str">
        <f t="shared" si="4"/>
        <v>No</v>
      </c>
      <c r="K100" t="str">
        <f t="shared" si="5"/>
        <v>Yes</v>
      </c>
      <c r="L100" t="str">
        <f t="shared" si="6"/>
        <v>Obesity</v>
      </c>
      <c r="M100" t="str">
        <f t="shared" si="7"/>
        <v>Diabetes</v>
      </c>
    </row>
    <row r="101" spans="1:13" x14ac:dyDescent="0.25">
      <c r="A101" t="s">
        <v>2272</v>
      </c>
      <c r="B101">
        <v>48.2</v>
      </c>
      <c r="C101">
        <v>4.84</v>
      </c>
      <c r="D101" t="s">
        <v>2379</v>
      </c>
      <c r="E101" t="s">
        <v>2379</v>
      </c>
      <c r="F101" t="s">
        <v>2379</v>
      </c>
      <c r="G101">
        <v>0</v>
      </c>
      <c r="H101" t="s">
        <v>2380</v>
      </c>
      <c r="J101" t="str">
        <f t="shared" si="4"/>
        <v>No</v>
      </c>
      <c r="K101" t="str">
        <f t="shared" si="5"/>
        <v>Yes</v>
      </c>
      <c r="L101" t="str">
        <f t="shared" si="6"/>
        <v>Obesity</v>
      </c>
      <c r="M101" t="str">
        <f t="shared" si="7"/>
        <v>Normal</v>
      </c>
    </row>
    <row r="102" spans="1:13" x14ac:dyDescent="0.25">
      <c r="A102" t="s">
        <v>2271</v>
      </c>
      <c r="B102">
        <v>35.75</v>
      </c>
      <c r="C102">
        <v>8</v>
      </c>
      <c r="D102" t="s">
        <v>2380</v>
      </c>
      <c r="E102" t="s">
        <v>2379</v>
      </c>
      <c r="F102" t="s">
        <v>2379</v>
      </c>
      <c r="G102">
        <v>0</v>
      </c>
      <c r="H102" t="s">
        <v>2380</v>
      </c>
      <c r="J102" t="str">
        <f t="shared" si="4"/>
        <v>Yes</v>
      </c>
      <c r="K102" t="str">
        <f t="shared" si="5"/>
        <v>Yes</v>
      </c>
      <c r="L102" t="str">
        <f t="shared" si="6"/>
        <v>Obesity</v>
      </c>
      <c r="M102" t="str">
        <f t="shared" si="7"/>
        <v>Diabetes</v>
      </c>
    </row>
    <row r="103" spans="1:13" x14ac:dyDescent="0.25">
      <c r="A103" t="s">
        <v>2270</v>
      </c>
      <c r="B103">
        <v>53.81</v>
      </c>
      <c r="C103">
        <v>8.77</v>
      </c>
      <c r="D103" t="s">
        <v>2380</v>
      </c>
      <c r="E103" t="s">
        <v>2379</v>
      </c>
      <c r="F103" t="s">
        <v>2379</v>
      </c>
      <c r="G103">
        <v>0</v>
      </c>
      <c r="H103" t="s">
        <v>2380</v>
      </c>
      <c r="J103" t="str">
        <f t="shared" si="4"/>
        <v>Yes</v>
      </c>
      <c r="K103" t="str">
        <f t="shared" si="5"/>
        <v>Yes</v>
      </c>
      <c r="L103" t="str">
        <f t="shared" si="6"/>
        <v>Obesity</v>
      </c>
      <c r="M103" t="str">
        <f t="shared" si="7"/>
        <v>Diabetes</v>
      </c>
    </row>
    <row r="104" spans="1:13" x14ac:dyDescent="0.25">
      <c r="A104" t="s">
        <v>2269</v>
      </c>
      <c r="B104">
        <v>49.48</v>
      </c>
      <c r="C104">
        <v>4.96</v>
      </c>
      <c r="D104" t="s">
        <v>2379</v>
      </c>
      <c r="E104" t="s">
        <v>2379</v>
      </c>
      <c r="F104" t="s">
        <v>2381</v>
      </c>
      <c r="G104">
        <v>1</v>
      </c>
      <c r="H104" t="s">
        <v>2380</v>
      </c>
      <c r="J104" t="str">
        <f t="shared" si="4"/>
        <v>No</v>
      </c>
      <c r="K104" t="str">
        <f t="shared" si="5"/>
        <v>Yes</v>
      </c>
      <c r="L104" t="str">
        <f t="shared" si="6"/>
        <v>Obesity</v>
      </c>
      <c r="M104" t="str">
        <f t="shared" si="7"/>
        <v>Normal</v>
      </c>
    </row>
    <row r="105" spans="1:13" x14ac:dyDescent="0.25">
      <c r="A105" t="s">
        <v>2268</v>
      </c>
      <c r="B105">
        <v>34.1</v>
      </c>
      <c r="C105">
        <v>4.43</v>
      </c>
      <c r="D105" t="s">
        <v>2380</v>
      </c>
      <c r="E105" t="s">
        <v>2379</v>
      </c>
      <c r="F105" t="s">
        <v>2379</v>
      </c>
      <c r="G105">
        <v>0</v>
      </c>
      <c r="H105" t="s">
        <v>2380</v>
      </c>
      <c r="J105" t="str">
        <f t="shared" si="4"/>
        <v>Yes</v>
      </c>
      <c r="K105" t="str">
        <f t="shared" si="5"/>
        <v>Yes</v>
      </c>
      <c r="L105" t="str">
        <f t="shared" si="6"/>
        <v>Obesity</v>
      </c>
      <c r="M105" t="str">
        <f t="shared" si="7"/>
        <v>Normal</v>
      </c>
    </row>
    <row r="106" spans="1:13" x14ac:dyDescent="0.25">
      <c r="A106" t="s">
        <v>2267</v>
      </c>
      <c r="B106">
        <v>35.299999999999997</v>
      </c>
      <c r="C106">
        <v>5.82</v>
      </c>
      <c r="D106" t="s">
        <v>2380</v>
      </c>
      <c r="E106" t="s">
        <v>2379</v>
      </c>
      <c r="F106" t="s">
        <v>2381</v>
      </c>
      <c r="G106">
        <v>1</v>
      </c>
      <c r="H106" t="s">
        <v>2380</v>
      </c>
      <c r="J106" t="str">
        <f t="shared" si="4"/>
        <v>Yes</v>
      </c>
      <c r="K106" t="str">
        <f t="shared" si="5"/>
        <v>Yes</v>
      </c>
      <c r="L106" t="str">
        <f t="shared" si="6"/>
        <v>Obesity</v>
      </c>
      <c r="M106" t="str">
        <f t="shared" si="7"/>
        <v>Prediabetes</v>
      </c>
    </row>
    <row r="107" spans="1:13" x14ac:dyDescent="0.25">
      <c r="A107" t="s">
        <v>2266</v>
      </c>
      <c r="B107">
        <v>43.83</v>
      </c>
      <c r="C107">
        <v>6.03</v>
      </c>
      <c r="D107" t="s">
        <v>2380</v>
      </c>
      <c r="E107" t="s">
        <v>2379</v>
      </c>
      <c r="F107" t="s">
        <v>2379</v>
      </c>
      <c r="G107">
        <v>2</v>
      </c>
      <c r="H107" t="s">
        <v>2380</v>
      </c>
      <c r="J107" t="str">
        <f t="shared" si="4"/>
        <v>Yes</v>
      </c>
      <c r="K107" t="str">
        <f t="shared" si="5"/>
        <v>Yes</v>
      </c>
      <c r="L107" t="str">
        <f t="shared" si="6"/>
        <v>Obesity</v>
      </c>
      <c r="M107" t="str">
        <f t="shared" si="7"/>
        <v>Prediabetes</v>
      </c>
    </row>
    <row r="108" spans="1:13" x14ac:dyDescent="0.25">
      <c r="A108" t="s">
        <v>2265</v>
      </c>
      <c r="B108">
        <v>50.07</v>
      </c>
      <c r="C108">
        <v>9.27</v>
      </c>
      <c r="D108" t="s">
        <v>2379</v>
      </c>
      <c r="E108" t="s">
        <v>2379</v>
      </c>
      <c r="F108" t="s">
        <v>2379</v>
      </c>
      <c r="G108">
        <v>0</v>
      </c>
      <c r="H108" t="s">
        <v>2380</v>
      </c>
      <c r="J108" t="str">
        <f t="shared" si="4"/>
        <v>No</v>
      </c>
      <c r="K108" t="str">
        <f t="shared" si="5"/>
        <v>Yes</v>
      </c>
      <c r="L108" t="str">
        <f t="shared" si="6"/>
        <v>Obesity</v>
      </c>
      <c r="M108" t="str">
        <f t="shared" si="7"/>
        <v>Diabetes</v>
      </c>
    </row>
    <row r="109" spans="1:13" x14ac:dyDescent="0.25">
      <c r="A109" t="s">
        <v>2264</v>
      </c>
      <c r="B109">
        <v>32.774999999999999</v>
      </c>
      <c r="C109">
        <v>5.53</v>
      </c>
      <c r="D109" t="s">
        <v>2379</v>
      </c>
      <c r="E109" t="s">
        <v>2379</v>
      </c>
      <c r="F109" t="s">
        <v>2379</v>
      </c>
      <c r="G109">
        <v>0</v>
      </c>
      <c r="H109" t="s">
        <v>2380</v>
      </c>
      <c r="J109" t="str">
        <f t="shared" si="4"/>
        <v>No</v>
      </c>
      <c r="K109" t="str">
        <f t="shared" si="5"/>
        <v>Yes</v>
      </c>
      <c r="L109" t="str">
        <f t="shared" si="6"/>
        <v>Obesity</v>
      </c>
      <c r="M109" t="str">
        <f t="shared" si="7"/>
        <v>Normal</v>
      </c>
    </row>
    <row r="110" spans="1:13" x14ac:dyDescent="0.25">
      <c r="A110" t="s">
        <v>2263</v>
      </c>
      <c r="B110">
        <v>34.104999999999997</v>
      </c>
      <c r="C110">
        <v>5.07</v>
      </c>
      <c r="D110" t="s">
        <v>2379</v>
      </c>
      <c r="E110" t="s">
        <v>2379</v>
      </c>
      <c r="F110" t="s">
        <v>2379</v>
      </c>
      <c r="G110">
        <v>1</v>
      </c>
      <c r="H110" t="s">
        <v>2380</v>
      </c>
      <c r="J110" t="str">
        <f t="shared" si="4"/>
        <v>No</v>
      </c>
      <c r="K110" t="str">
        <f t="shared" si="5"/>
        <v>Yes</v>
      </c>
      <c r="L110" t="str">
        <f t="shared" si="6"/>
        <v>Obesity</v>
      </c>
      <c r="M110" t="str">
        <f t="shared" si="7"/>
        <v>Normal</v>
      </c>
    </row>
    <row r="111" spans="1:13" x14ac:dyDescent="0.25">
      <c r="A111" t="s">
        <v>2262</v>
      </c>
      <c r="B111">
        <v>48.93</v>
      </c>
      <c r="C111">
        <v>11.17</v>
      </c>
      <c r="D111" t="s">
        <v>2380</v>
      </c>
      <c r="E111" t="s">
        <v>2379</v>
      </c>
      <c r="F111" t="s">
        <v>2379</v>
      </c>
      <c r="G111">
        <v>1</v>
      </c>
      <c r="H111" t="s">
        <v>2380</v>
      </c>
      <c r="J111" t="str">
        <f t="shared" si="4"/>
        <v>Yes</v>
      </c>
      <c r="K111" t="str">
        <f t="shared" si="5"/>
        <v>Yes</v>
      </c>
      <c r="L111" t="str">
        <f t="shared" si="6"/>
        <v>Obesity</v>
      </c>
      <c r="M111" t="str">
        <f t="shared" si="7"/>
        <v>Diabetes</v>
      </c>
    </row>
    <row r="112" spans="1:13" x14ac:dyDescent="0.25">
      <c r="A112" t="s">
        <v>2261</v>
      </c>
      <c r="B112">
        <v>37.07</v>
      </c>
      <c r="C112">
        <v>6.14</v>
      </c>
      <c r="D112" t="s">
        <v>2380</v>
      </c>
      <c r="E112" t="s">
        <v>2379</v>
      </c>
      <c r="F112" t="s">
        <v>2379</v>
      </c>
      <c r="G112">
        <v>0</v>
      </c>
      <c r="H112" t="s">
        <v>2380</v>
      </c>
      <c r="J112" t="str">
        <f t="shared" si="4"/>
        <v>Yes</v>
      </c>
      <c r="K112" t="str">
        <f t="shared" si="5"/>
        <v>Yes</v>
      </c>
      <c r="L112" t="str">
        <f t="shared" si="6"/>
        <v>Obesity</v>
      </c>
      <c r="M112" t="str">
        <f t="shared" si="7"/>
        <v>Prediabetes</v>
      </c>
    </row>
    <row r="113" spans="1:13" x14ac:dyDescent="0.25">
      <c r="A113" t="s">
        <v>2260</v>
      </c>
      <c r="B113">
        <v>51.51</v>
      </c>
      <c r="C113">
        <v>6.26</v>
      </c>
      <c r="D113" t="s">
        <v>2380</v>
      </c>
      <c r="E113" t="s">
        <v>2379</v>
      </c>
      <c r="F113" t="s">
        <v>2381</v>
      </c>
      <c r="G113">
        <v>1</v>
      </c>
      <c r="H113" t="s">
        <v>2380</v>
      </c>
      <c r="J113" t="str">
        <f t="shared" si="4"/>
        <v>Yes</v>
      </c>
      <c r="K113" t="str">
        <f t="shared" si="5"/>
        <v>Yes</v>
      </c>
      <c r="L113" t="str">
        <f t="shared" si="6"/>
        <v>Obesity</v>
      </c>
      <c r="M113" t="str">
        <f t="shared" si="7"/>
        <v>Prediabetes</v>
      </c>
    </row>
    <row r="114" spans="1:13" x14ac:dyDescent="0.25">
      <c r="A114" t="s">
        <v>2259</v>
      </c>
      <c r="B114">
        <v>34.799999999999997</v>
      </c>
      <c r="C114">
        <v>4.72</v>
      </c>
      <c r="D114" t="s">
        <v>2380</v>
      </c>
      <c r="E114" t="s">
        <v>2379</v>
      </c>
      <c r="F114" t="s">
        <v>2379</v>
      </c>
      <c r="G114">
        <v>0</v>
      </c>
      <c r="H114" t="s">
        <v>2380</v>
      </c>
      <c r="J114" t="str">
        <f t="shared" si="4"/>
        <v>Yes</v>
      </c>
      <c r="K114" t="str">
        <f t="shared" si="5"/>
        <v>Yes</v>
      </c>
      <c r="L114" t="str">
        <f t="shared" si="6"/>
        <v>Obesity</v>
      </c>
      <c r="M114" t="str">
        <f t="shared" si="7"/>
        <v>Normal</v>
      </c>
    </row>
    <row r="115" spans="1:13" x14ac:dyDescent="0.25">
      <c r="A115" t="s">
        <v>2258</v>
      </c>
      <c r="B115">
        <v>36.67</v>
      </c>
      <c r="C115">
        <v>5.18</v>
      </c>
      <c r="D115" t="s">
        <v>2379</v>
      </c>
      <c r="E115" t="s">
        <v>2379</v>
      </c>
      <c r="F115" t="s">
        <v>2379</v>
      </c>
      <c r="G115">
        <v>1</v>
      </c>
      <c r="H115" t="s">
        <v>2380</v>
      </c>
      <c r="J115" t="str">
        <f t="shared" si="4"/>
        <v>No</v>
      </c>
      <c r="K115" t="str">
        <f t="shared" si="5"/>
        <v>Yes</v>
      </c>
      <c r="L115" t="str">
        <f t="shared" si="6"/>
        <v>Obesity</v>
      </c>
      <c r="M115" t="str">
        <f t="shared" si="7"/>
        <v>Normal</v>
      </c>
    </row>
    <row r="116" spans="1:13" x14ac:dyDescent="0.25">
      <c r="A116" t="s">
        <v>2257</v>
      </c>
      <c r="B116">
        <v>30.9</v>
      </c>
      <c r="C116">
        <v>9.4</v>
      </c>
      <c r="D116" t="s">
        <v>2379</v>
      </c>
      <c r="E116" t="s">
        <v>2379</v>
      </c>
      <c r="F116" t="s">
        <v>2379</v>
      </c>
      <c r="G116">
        <v>2</v>
      </c>
      <c r="H116" t="s">
        <v>2380</v>
      </c>
      <c r="J116" t="str">
        <f t="shared" si="4"/>
        <v>No</v>
      </c>
      <c r="K116" t="str">
        <f t="shared" si="5"/>
        <v>Yes</v>
      </c>
      <c r="L116" t="str">
        <f t="shared" si="6"/>
        <v>Obesity</v>
      </c>
      <c r="M116" t="str">
        <f t="shared" si="7"/>
        <v>Diabetes</v>
      </c>
    </row>
    <row r="117" spans="1:13" x14ac:dyDescent="0.25">
      <c r="A117" t="s">
        <v>2256</v>
      </c>
      <c r="B117">
        <v>30.495000000000001</v>
      </c>
      <c r="C117">
        <v>6.29</v>
      </c>
      <c r="D117" t="s">
        <v>2379</v>
      </c>
      <c r="E117" t="s">
        <v>2379</v>
      </c>
      <c r="F117" t="s">
        <v>2379</v>
      </c>
      <c r="G117">
        <v>0</v>
      </c>
      <c r="H117" t="s">
        <v>2380</v>
      </c>
      <c r="J117" t="str">
        <f t="shared" si="4"/>
        <v>No</v>
      </c>
      <c r="K117" t="str">
        <f t="shared" si="5"/>
        <v>Yes</v>
      </c>
      <c r="L117" t="str">
        <f t="shared" si="6"/>
        <v>Obesity</v>
      </c>
      <c r="M117" t="str">
        <f t="shared" si="7"/>
        <v>Prediabetes</v>
      </c>
    </row>
    <row r="118" spans="1:13" x14ac:dyDescent="0.25">
      <c r="A118" t="s">
        <v>2255</v>
      </c>
      <c r="B118">
        <v>44.88</v>
      </c>
      <c r="C118">
        <v>6.04</v>
      </c>
      <c r="D118" t="s">
        <v>2379</v>
      </c>
      <c r="E118" t="s">
        <v>2379</v>
      </c>
      <c r="F118" t="s">
        <v>2381</v>
      </c>
      <c r="G118">
        <v>1</v>
      </c>
      <c r="H118" t="s">
        <v>2380</v>
      </c>
      <c r="J118" t="str">
        <f t="shared" si="4"/>
        <v>No</v>
      </c>
      <c r="K118" t="str">
        <f t="shared" si="5"/>
        <v>Yes</v>
      </c>
      <c r="L118" t="str">
        <f t="shared" si="6"/>
        <v>Obesity</v>
      </c>
      <c r="M118" t="str">
        <f t="shared" si="7"/>
        <v>Prediabetes</v>
      </c>
    </row>
    <row r="119" spans="1:13" x14ac:dyDescent="0.25">
      <c r="A119" t="s">
        <v>2254</v>
      </c>
      <c r="B119">
        <v>44.32</v>
      </c>
      <c r="C119">
        <v>10.55</v>
      </c>
      <c r="D119" t="s">
        <v>2379</v>
      </c>
      <c r="E119" t="s">
        <v>2379</v>
      </c>
      <c r="F119" t="s">
        <v>2379</v>
      </c>
      <c r="G119">
        <v>0</v>
      </c>
      <c r="H119" t="s">
        <v>2380</v>
      </c>
      <c r="J119" t="str">
        <f t="shared" si="4"/>
        <v>No</v>
      </c>
      <c r="K119" t="str">
        <f t="shared" si="5"/>
        <v>Yes</v>
      </c>
      <c r="L119" t="str">
        <f t="shared" si="6"/>
        <v>Obesity</v>
      </c>
      <c r="M119" t="str">
        <f t="shared" si="7"/>
        <v>Diabetes</v>
      </c>
    </row>
    <row r="120" spans="1:13" x14ac:dyDescent="0.25">
      <c r="A120" t="s">
        <v>2253</v>
      </c>
      <c r="B120">
        <v>46.39</v>
      </c>
      <c r="C120">
        <v>5.09</v>
      </c>
      <c r="D120" t="s">
        <v>2379</v>
      </c>
      <c r="E120" t="s">
        <v>2379</v>
      </c>
      <c r="F120" t="s">
        <v>2379</v>
      </c>
      <c r="G120">
        <v>0</v>
      </c>
      <c r="H120" t="s">
        <v>2380</v>
      </c>
      <c r="J120" t="str">
        <f t="shared" si="4"/>
        <v>No</v>
      </c>
      <c r="K120" t="str">
        <f t="shared" si="5"/>
        <v>Yes</v>
      </c>
      <c r="L120" t="str">
        <f t="shared" si="6"/>
        <v>Obesity</v>
      </c>
      <c r="M120" t="str">
        <f t="shared" si="7"/>
        <v>Normal</v>
      </c>
    </row>
    <row r="121" spans="1:13" x14ac:dyDescent="0.25">
      <c r="A121" t="s">
        <v>2252</v>
      </c>
      <c r="B121">
        <v>42.13</v>
      </c>
      <c r="C121">
        <v>5.2</v>
      </c>
      <c r="D121" t="s">
        <v>2380</v>
      </c>
      <c r="E121" t="s">
        <v>2379</v>
      </c>
      <c r="F121" t="s">
        <v>2379</v>
      </c>
      <c r="G121">
        <v>1</v>
      </c>
      <c r="H121" t="s">
        <v>2380</v>
      </c>
      <c r="J121" t="str">
        <f t="shared" si="4"/>
        <v>Yes</v>
      </c>
      <c r="K121" t="str">
        <f t="shared" si="5"/>
        <v>Yes</v>
      </c>
      <c r="L121" t="str">
        <f t="shared" si="6"/>
        <v>Obesity</v>
      </c>
      <c r="M121" t="str">
        <f t="shared" si="7"/>
        <v>Normal</v>
      </c>
    </row>
    <row r="122" spans="1:13" x14ac:dyDescent="0.25">
      <c r="A122" t="s">
        <v>2251</v>
      </c>
      <c r="B122">
        <v>30.78</v>
      </c>
      <c r="C122">
        <v>8.4499999999999993</v>
      </c>
      <c r="D122" t="s">
        <v>2380</v>
      </c>
      <c r="E122" t="s">
        <v>2379</v>
      </c>
      <c r="F122" t="s">
        <v>2379</v>
      </c>
      <c r="G122">
        <v>0</v>
      </c>
      <c r="H122" t="s">
        <v>2380</v>
      </c>
      <c r="J122" t="str">
        <f t="shared" si="4"/>
        <v>Yes</v>
      </c>
      <c r="K122" t="str">
        <f t="shared" si="5"/>
        <v>Yes</v>
      </c>
      <c r="L122" t="str">
        <f t="shared" si="6"/>
        <v>Obesity</v>
      </c>
      <c r="M122" t="str">
        <f t="shared" si="7"/>
        <v>Diabetes</v>
      </c>
    </row>
    <row r="123" spans="1:13" x14ac:dyDescent="0.25">
      <c r="A123" t="s">
        <v>2250</v>
      </c>
      <c r="B123">
        <v>31.35</v>
      </c>
      <c r="C123">
        <v>9.5399999999999991</v>
      </c>
      <c r="D123" t="s">
        <v>2379</v>
      </c>
      <c r="E123" t="s">
        <v>2379</v>
      </c>
      <c r="F123" t="s">
        <v>2379</v>
      </c>
      <c r="G123">
        <v>0</v>
      </c>
      <c r="H123" t="s">
        <v>2380</v>
      </c>
      <c r="J123" t="str">
        <f t="shared" si="4"/>
        <v>No</v>
      </c>
      <c r="K123" t="str">
        <f t="shared" si="5"/>
        <v>Yes</v>
      </c>
      <c r="L123" t="str">
        <f t="shared" si="6"/>
        <v>Obesity</v>
      </c>
      <c r="M123" t="str">
        <f t="shared" si="7"/>
        <v>Diabetes</v>
      </c>
    </row>
    <row r="124" spans="1:13" x14ac:dyDescent="0.25">
      <c r="A124" t="s">
        <v>2249</v>
      </c>
      <c r="B124">
        <v>41.46</v>
      </c>
      <c r="C124">
        <v>4.99</v>
      </c>
      <c r="D124" t="s">
        <v>2380</v>
      </c>
      <c r="E124" t="s">
        <v>2379</v>
      </c>
      <c r="F124" t="s">
        <v>2379</v>
      </c>
      <c r="G124">
        <v>2</v>
      </c>
      <c r="H124" t="s">
        <v>2380</v>
      </c>
      <c r="J124" t="str">
        <f t="shared" si="4"/>
        <v>Yes</v>
      </c>
      <c r="K124" t="str">
        <f t="shared" si="5"/>
        <v>Yes</v>
      </c>
      <c r="L124" t="str">
        <f t="shared" si="6"/>
        <v>Obesity</v>
      </c>
      <c r="M124" t="str">
        <f t="shared" si="7"/>
        <v>Normal</v>
      </c>
    </row>
    <row r="125" spans="1:13" x14ac:dyDescent="0.25">
      <c r="A125" t="s">
        <v>2248</v>
      </c>
      <c r="B125">
        <v>48</v>
      </c>
      <c r="C125">
        <v>10.54</v>
      </c>
      <c r="D125" t="s">
        <v>2379</v>
      </c>
      <c r="E125" t="s">
        <v>2379</v>
      </c>
      <c r="F125" t="s">
        <v>2379</v>
      </c>
      <c r="G125">
        <v>0</v>
      </c>
      <c r="H125" t="s">
        <v>2380</v>
      </c>
      <c r="J125" t="str">
        <f t="shared" si="4"/>
        <v>No</v>
      </c>
      <c r="K125" t="str">
        <f t="shared" si="5"/>
        <v>Yes</v>
      </c>
      <c r="L125" t="str">
        <f t="shared" si="6"/>
        <v>Obesity</v>
      </c>
      <c r="M125" t="str">
        <f t="shared" si="7"/>
        <v>Diabetes</v>
      </c>
    </row>
    <row r="126" spans="1:13" x14ac:dyDescent="0.25">
      <c r="A126" t="s">
        <v>2247</v>
      </c>
      <c r="B126">
        <v>49.13</v>
      </c>
      <c r="C126">
        <v>4.54</v>
      </c>
      <c r="D126" t="s">
        <v>2379</v>
      </c>
      <c r="E126" t="s">
        <v>2379</v>
      </c>
      <c r="F126" t="s">
        <v>2379</v>
      </c>
      <c r="G126">
        <v>0</v>
      </c>
      <c r="H126" t="s">
        <v>2380</v>
      </c>
      <c r="J126" t="str">
        <f t="shared" si="4"/>
        <v>No</v>
      </c>
      <c r="K126" t="str">
        <f t="shared" si="5"/>
        <v>Yes</v>
      </c>
      <c r="L126" t="str">
        <f t="shared" si="6"/>
        <v>Obesity</v>
      </c>
      <c r="M126" t="str">
        <f t="shared" si="7"/>
        <v>Normal</v>
      </c>
    </row>
    <row r="127" spans="1:13" x14ac:dyDescent="0.25">
      <c r="A127" t="s">
        <v>2246</v>
      </c>
      <c r="B127">
        <v>37.799999999999997</v>
      </c>
      <c r="C127">
        <v>6.29</v>
      </c>
      <c r="D127" t="s">
        <v>2379</v>
      </c>
      <c r="E127" t="s">
        <v>2379</v>
      </c>
      <c r="F127" t="s">
        <v>2379</v>
      </c>
      <c r="G127">
        <v>1</v>
      </c>
      <c r="H127" t="s">
        <v>2380</v>
      </c>
      <c r="J127" t="str">
        <f t="shared" si="4"/>
        <v>No</v>
      </c>
      <c r="K127" t="str">
        <f t="shared" si="5"/>
        <v>Yes</v>
      </c>
      <c r="L127" t="str">
        <f t="shared" si="6"/>
        <v>Obesity</v>
      </c>
      <c r="M127" t="str">
        <f t="shared" si="7"/>
        <v>Prediabetes</v>
      </c>
    </row>
    <row r="128" spans="1:13" x14ac:dyDescent="0.25">
      <c r="A128" t="s">
        <v>2245</v>
      </c>
      <c r="B128">
        <v>38.299999999999997</v>
      </c>
      <c r="C128">
        <v>9.51</v>
      </c>
      <c r="D128" t="s">
        <v>2379</v>
      </c>
      <c r="E128" t="s">
        <v>2379</v>
      </c>
      <c r="F128" t="s">
        <v>2379</v>
      </c>
      <c r="G128">
        <v>0</v>
      </c>
      <c r="H128" t="s">
        <v>2380</v>
      </c>
      <c r="J128" t="str">
        <f t="shared" si="4"/>
        <v>No</v>
      </c>
      <c r="K128" t="str">
        <f t="shared" si="5"/>
        <v>Yes</v>
      </c>
      <c r="L128" t="str">
        <f t="shared" si="6"/>
        <v>Obesity</v>
      </c>
      <c r="M128" t="str">
        <f t="shared" si="7"/>
        <v>Diabetes</v>
      </c>
    </row>
    <row r="129" spans="1:13" x14ac:dyDescent="0.25">
      <c r="A129" t="s">
        <v>2244</v>
      </c>
      <c r="B129">
        <v>32.774999999999999</v>
      </c>
      <c r="C129">
        <v>4.72</v>
      </c>
      <c r="D129" t="s">
        <v>2379</v>
      </c>
      <c r="E129" t="s">
        <v>2379</v>
      </c>
      <c r="F129" t="s">
        <v>2379</v>
      </c>
      <c r="G129">
        <v>0</v>
      </c>
      <c r="H129" t="s">
        <v>2380</v>
      </c>
      <c r="J129" t="str">
        <f t="shared" si="4"/>
        <v>No</v>
      </c>
      <c r="K129" t="str">
        <f t="shared" si="5"/>
        <v>Yes</v>
      </c>
      <c r="L129" t="str">
        <f t="shared" si="6"/>
        <v>Obesity</v>
      </c>
      <c r="M129" t="str">
        <f t="shared" si="7"/>
        <v>Normal</v>
      </c>
    </row>
    <row r="130" spans="1:13" x14ac:dyDescent="0.25">
      <c r="A130" t="s">
        <v>2243</v>
      </c>
      <c r="B130">
        <v>34.200000000000003</v>
      </c>
      <c r="C130">
        <v>5.91</v>
      </c>
      <c r="D130" t="s">
        <v>2380</v>
      </c>
      <c r="E130" t="s">
        <v>2379</v>
      </c>
      <c r="F130" t="s">
        <v>2379</v>
      </c>
      <c r="G130">
        <v>0</v>
      </c>
      <c r="H130" t="s">
        <v>2380</v>
      </c>
      <c r="J130" t="str">
        <f t="shared" si="4"/>
        <v>Yes</v>
      </c>
      <c r="K130" t="str">
        <f t="shared" si="5"/>
        <v>Yes</v>
      </c>
      <c r="L130" t="str">
        <f t="shared" si="6"/>
        <v>Obesity</v>
      </c>
      <c r="M130" t="str">
        <f t="shared" si="7"/>
        <v>Prediabetes</v>
      </c>
    </row>
    <row r="131" spans="1:13" x14ac:dyDescent="0.25">
      <c r="A131" t="s">
        <v>2242</v>
      </c>
      <c r="B131">
        <v>30.2</v>
      </c>
      <c r="C131">
        <v>9.58</v>
      </c>
      <c r="D131" t="s">
        <v>2379</v>
      </c>
      <c r="E131" t="s">
        <v>2379</v>
      </c>
      <c r="F131" t="s">
        <v>2379</v>
      </c>
      <c r="G131">
        <v>0</v>
      </c>
      <c r="H131" t="s">
        <v>2380</v>
      </c>
      <c r="J131" t="str">
        <f t="shared" ref="J131:J194" si="8">PROPER(D131:D2465)</f>
        <v>No</v>
      </c>
      <c r="K131" t="str">
        <f t="shared" ref="K131:K194" si="9">PROPER(H131:H2465)</f>
        <v>Yes</v>
      </c>
      <c r="L131" t="str">
        <f t="shared" ref="L131:L194" si="10">IF(B131&lt;18.5,"Underweight",IF(B131&lt;24.9,"Normal Weight",IF(B131&lt;29.9,"Overweight","Obesity")))</f>
        <v>Obesity</v>
      </c>
      <c r="M131" t="str">
        <f t="shared" ref="M131:M194" si="11">IF(C131&lt;5.7,"Normal",IF(C131&lt;6.4,"Prediabetes","Diabetes"))</f>
        <v>Diabetes</v>
      </c>
    </row>
    <row r="132" spans="1:13" x14ac:dyDescent="0.25">
      <c r="A132" t="s">
        <v>2241</v>
      </c>
      <c r="B132">
        <v>48.32</v>
      </c>
      <c r="C132">
        <v>5.77</v>
      </c>
      <c r="D132" t="s">
        <v>2379</v>
      </c>
      <c r="E132" t="s">
        <v>2379</v>
      </c>
      <c r="F132" t="s">
        <v>2379</v>
      </c>
      <c r="G132">
        <v>0</v>
      </c>
      <c r="H132" t="s">
        <v>2380</v>
      </c>
      <c r="J132" t="str">
        <f t="shared" si="8"/>
        <v>No</v>
      </c>
      <c r="K132" t="str">
        <f t="shared" si="9"/>
        <v>Yes</v>
      </c>
      <c r="L132" t="str">
        <f t="shared" si="10"/>
        <v>Obesity</v>
      </c>
      <c r="M132" t="str">
        <f t="shared" si="11"/>
        <v>Prediabetes</v>
      </c>
    </row>
    <row r="133" spans="1:13" x14ac:dyDescent="0.25">
      <c r="A133" t="s">
        <v>2240</v>
      </c>
      <c r="B133">
        <v>44.86</v>
      </c>
      <c r="C133">
        <v>4.38</v>
      </c>
      <c r="D133" t="s">
        <v>2380</v>
      </c>
      <c r="E133" t="s">
        <v>2379</v>
      </c>
      <c r="F133" t="s">
        <v>2379</v>
      </c>
      <c r="G133">
        <v>0</v>
      </c>
      <c r="H133" t="s">
        <v>2380</v>
      </c>
      <c r="J133" t="str">
        <f t="shared" si="8"/>
        <v>Yes</v>
      </c>
      <c r="K133" t="str">
        <f t="shared" si="9"/>
        <v>Yes</v>
      </c>
      <c r="L133" t="str">
        <f t="shared" si="10"/>
        <v>Obesity</v>
      </c>
      <c r="M133" t="str">
        <f t="shared" si="11"/>
        <v>Normal</v>
      </c>
    </row>
    <row r="134" spans="1:13" x14ac:dyDescent="0.25">
      <c r="A134" t="s">
        <v>2239</v>
      </c>
      <c r="B134">
        <v>52.15</v>
      </c>
      <c r="C134">
        <v>5.65</v>
      </c>
      <c r="D134" t="s">
        <v>2379</v>
      </c>
      <c r="E134" t="s">
        <v>2379</v>
      </c>
      <c r="F134" t="s">
        <v>2379</v>
      </c>
      <c r="G134">
        <v>1</v>
      </c>
      <c r="H134" t="s">
        <v>2380</v>
      </c>
      <c r="J134" t="str">
        <f t="shared" si="8"/>
        <v>No</v>
      </c>
      <c r="K134" t="str">
        <f t="shared" si="9"/>
        <v>Yes</v>
      </c>
      <c r="L134" t="str">
        <f t="shared" si="10"/>
        <v>Obesity</v>
      </c>
      <c r="M134" t="str">
        <f t="shared" si="11"/>
        <v>Normal</v>
      </c>
    </row>
    <row r="135" spans="1:13" x14ac:dyDescent="0.25">
      <c r="A135" t="s">
        <v>2238</v>
      </c>
      <c r="B135">
        <v>41.12</v>
      </c>
      <c r="C135">
        <v>7.54</v>
      </c>
      <c r="D135" t="s">
        <v>2380</v>
      </c>
      <c r="E135" t="s">
        <v>2379</v>
      </c>
      <c r="F135" t="s">
        <v>2379</v>
      </c>
      <c r="G135">
        <v>0</v>
      </c>
      <c r="H135" t="s">
        <v>2380</v>
      </c>
      <c r="J135" t="str">
        <f t="shared" si="8"/>
        <v>Yes</v>
      </c>
      <c r="K135" t="str">
        <f t="shared" si="9"/>
        <v>Yes</v>
      </c>
      <c r="L135" t="str">
        <f t="shared" si="10"/>
        <v>Obesity</v>
      </c>
      <c r="M135" t="str">
        <f t="shared" si="11"/>
        <v>Diabetes</v>
      </c>
    </row>
    <row r="136" spans="1:13" x14ac:dyDescent="0.25">
      <c r="A136" t="s">
        <v>2237</v>
      </c>
      <c r="B136">
        <v>38.39</v>
      </c>
      <c r="C136">
        <v>5.1100000000000003</v>
      </c>
      <c r="D136" t="s">
        <v>2380</v>
      </c>
      <c r="E136" t="s">
        <v>2379</v>
      </c>
      <c r="F136" t="s">
        <v>2379</v>
      </c>
      <c r="G136">
        <v>1</v>
      </c>
      <c r="H136" t="s">
        <v>2380</v>
      </c>
      <c r="J136" t="str">
        <f t="shared" si="8"/>
        <v>Yes</v>
      </c>
      <c r="K136" t="str">
        <f t="shared" si="9"/>
        <v>Yes</v>
      </c>
      <c r="L136" t="str">
        <f t="shared" si="10"/>
        <v>Obesity</v>
      </c>
      <c r="M136" t="str">
        <f t="shared" si="11"/>
        <v>Normal</v>
      </c>
    </row>
    <row r="137" spans="1:13" x14ac:dyDescent="0.25">
      <c r="A137" t="s">
        <v>2236</v>
      </c>
      <c r="B137">
        <v>46.85</v>
      </c>
      <c r="C137">
        <v>4.25</v>
      </c>
      <c r="D137" t="s">
        <v>2379</v>
      </c>
      <c r="E137" t="s">
        <v>2379</v>
      </c>
      <c r="F137" t="s">
        <v>2381</v>
      </c>
      <c r="G137">
        <v>1</v>
      </c>
      <c r="H137" t="s">
        <v>2380</v>
      </c>
      <c r="J137" t="str">
        <f t="shared" si="8"/>
        <v>No</v>
      </c>
      <c r="K137" t="str">
        <f t="shared" si="9"/>
        <v>Yes</v>
      </c>
      <c r="L137" t="str">
        <f t="shared" si="10"/>
        <v>Obesity</v>
      </c>
      <c r="M137" t="str">
        <f t="shared" si="11"/>
        <v>Normal</v>
      </c>
    </row>
    <row r="138" spans="1:13" x14ac:dyDescent="0.25">
      <c r="A138" t="s">
        <v>2235</v>
      </c>
      <c r="B138">
        <v>42.24</v>
      </c>
      <c r="C138">
        <v>5.55</v>
      </c>
      <c r="D138" t="s">
        <v>2379</v>
      </c>
      <c r="E138" t="s">
        <v>2380</v>
      </c>
      <c r="F138" t="s">
        <v>2379</v>
      </c>
      <c r="G138">
        <v>1</v>
      </c>
      <c r="H138" t="s">
        <v>2380</v>
      </c>
      <c r="J138" t="str">
        <f t="shared" si="8"/>
        <v>No</v>
      </c>
      <c r="K138" t="str">
        <f t="shared" si="9"/>
        <v>Yes</v>
      </c>
      <c r="L138" t="str">
        <f t="shared" si="10"/>
        <v>Obesity</v>
      </c>
      <c r="M138" t="str">
        <f t="shared" si="11"/>
        <v>Normal</v>
      </c>
    </row>
    <row r="139" spans="1:13" x14ac:dyDescent="0.25">
      <c r="A139" t="s">
        <v>2234</v>
      </c>
      <c r="B139">
        <v>34.39</v>
      </c>
      <c r="C139">
        <v>5.78</v>
      </c>
      <c r="D139" t="s">
        <v>2379</v>
      </c>
      <c r="E139" t="s">
        <v>2379</v>
      </c>
      <c r="F139" t="s">
        <v>2379</v>
      </c>
      <c r="G139">
        <v>0</v>
      </c>
      <c r="H139" t="s">
        <v>2380</v>
      </c>
      <c r="J139" t="str">
        <f t="shared" si="8"/>
        <v>No</v>
      </c>
      <c r="K139" t="str">
        <f t="shared" si="9"/>
        <v>Yes</v>
      </c>
      <c r="L139" t="str">
        <f t="shared" si="10"/>
        <v>Obesity</v>
      </c>
      <c r="M139" t="str">
        <f t="shared" si="11"/>
        <v>Prediabetes</v>
      </c>
    </row>
    <row r="140" spans="1:13" x14ac:dyDescent="0.25">
      <c r="A140" t="s">
        <v>2233</v>
      </c>
      <c r="B140">
        <v>42.89</v>
      </c>
      <c r="C140">
        <v>5.28</v>
      </c>
      <c r="D140" t="s">
        <v>2380</v>
      </c>
      <c r="E140" t="s">
        <v>2379</v>
      </c>
      <c r="F140" t="s">
        <v>2379</v>
      </c>
      <c r="G140">
        <v>0</v>
      </c>
      <c r="H140" t="s">
        <v>2380</v>
      </c>
      <c r="J140" t="str">
        <f t="shared" si="8"/>
        <v>Yes</v>
      </c>
      <c r="K140" t="str">
        <f t="shared" si="9"/>
        <v>Yes</v>
      </c>
      <c r="L140" t="str">
        <f t="shared" si="10"/>
        <v>Obesity</v>
      </c>
      <c r="M140" t="str">
        <f t="shared" si="11"/>
        <v>Normal</v>
      </c>
    </row>
    <row r="141" spans="1:13" x14ac:dyDescent="0.25">
      <c r="A141" t="s">
        <v>2232</v>
      </c>
      <c r="B141">
        <v>36.299999999999997</v>
      </c>
      <c r="C141">
        <v>5.39</v>
      </c>
      <c r="D141" t="s">
        <v>2379</v>
      </c>
      <c r="E141" t="s">
        <v>2379</v>
      </c>
      <c r="F141" t="s">
        <v>2379</v>
      </c>
      <c r="G141">
        <v>0</v>
      </c>
      <c r="H141" t="s">
        <v>2380</v>
      </c>
      <c r="J141" t="str">
        <f t="shared" si="8"/>
        <v>No</v>
      </c>
      <c r="K141" t="str">
        <f t="shared" si="9"/>
        <v>Yes</v>
      </c>
      <c r="L141" t="str">
        <f t="shared" si="10"/>
        <v>Obesity</v>
      </c>
      <c r="M141" t="str">
        <f t="shared" si="11"/>
        <v>Normal</v>
      </c>
    </row>
    <row r="142" spans="1:13" x14ac:dyDescent="0.25">
      <c r="A142" t="s">
        <v>2231</v>
      </c>
      <c r="B142">
        <v>35.200000000000003</v>
      </c>
      <c r="C142">
        <v>8.01</v>
      </c>
      <c r="D142" t="s">
        <v>2380</v>
      </c>
      <c r="E142" t="s">
        <v>2379</v>
      </c>
      <c r="F142" t="s">
        <v>2379</v>
      </c>
      <c r="G142">
        <v>1</v>
      </c>
      <c r="H142" t="s">
        <v>2380</v>
      </c>
      <c r="J142" t="str">
        <f t="shared" si="8"/>
        <v>Yes</v>
      </c>
      <c r="K142" t="str">
        <f t="shared" si="9"/>
        <v>Yes</v>
      </c>
      <c r="L142" t="str">
        <f t="shared" si="10"/>
        <v>Obesity</v>
      </c>
      <c r="M142" t="str">
        <f t="shared" si="11"/>
        <v>Diabetes</v>
      </c>
    </row>
    <row r="143" spans="1:13" x14ac:dyDescent="0.25">
      <c r="A143" t="s">
        <v>2230</v>
      </c>
      <c r="B143">
        <v>53.62</v>
      </c>
      <c r="C143">
        <v>5.21</v>
      </c>
      <c r="D143" t="s">
        <v>2379</v>
      </c>
      <c r="E143" t="s">
        <v>2379</v>
      </c>
      <c r="F143" t="s">
        <v>2379</v>
      </c>
      <c r="G143">
        <v>0</v>
      </c>
      <c r="H143" t="s">
        <v>2380</v>
      </c>
      <c r="J143" t="str">
        <f t="shared" si="8"/>
        <v>No</v>
      </c>
      <c r="K143" t="str">
        <f t="shared" si="9"/>
        <v>Yes</v>
      </c>
      <c r="L143" t="str">
        <f t="shared" si="10"/>
        <v>Obesity</v>
      </c>
      <c r="M143" t="str">
        <f t="shared" si="11"/>
        <v>Normal</v>
      </c>
    </row>
    <row r="144" spans="1:13" x14ac:dyDescent="0.25">
      <c r="A144" t="s">
        <v>2229</v>
      </c>
      <c r="B144">
        <v>36.67</v>
      </c>
      <c r="C144">
        <v>6.27</v>
      </c>
      <c r="D144" t="s">
        <v>2379</v>
      </c>
      <c r="E144" t="s">
        <v>2379</v>
      </c>
      <c r="F144" t="s">
        <v>2379</v>
      </c>
      <c r="G144">
        <v>0</v>
      </c>
      <c r="H144" t="s">
        <v>2380</v>
      </c>
      <c r="J144" t="str">
        <f t="shared" si="8"/>
        <v>No</v>
      </c>
      <c r="K144" t="str">
        <f t="shared" si="9"/>
        <v>Yes</v>
      </c>
      <c r="L144" t="str">
        <f t="shared" si="10"/>
        <v>Obesity</v>
      </c>
      <c r="M144" t="str">
        <f t="shared" si="11"/>
        <v>Prediabetes</v>
      </c>
    </row>
    <row r="145" spans="1:13" x14ac:dyDescent="0.25">
      <c r="A145" t="s">
        <v>2228</v>
      </c>
      <c r="B145">
        <v>33.4</v>
      </c>
      <c r="C145">
        <v>10.73</v>
      </c>
      <c r="D145" t="s">
        <v>2380</v>
      </c>
      <c r="E145" t="s">
        <v>2379</v>
      </c>
      <c r="F145" t="s">
        <v>2379</v>
      </c>
      <c r="G145">
        <v>1</v>
      </c>
      <c r="H145" t="s">
        <v>2380</v>
      </c>
      <c r="J145" t="str">
        <f t="shared" si="8"/>
        <v>Yes</v>
      </c>
      <c r="K145" t="str">
        <f t="shared" si="9"/>
        <v>Yes</v>
      </c>
      <c r="L145" t="str">
        <f t="shared" si="10"/>
        <v>Obesity</v>
      </c>
      <c r="M145" t="str">
        <f t="shared" si="11"/>
        <v>Diabetes</v>
      </c>
    </row>
    <row r="146" spans="1:13" x14ac:dyDescent="0.25">
      <c r="A146" t="s">
        <v>2227</v>
      </c>
      <c r="B146">
        <v>42.71</v>
      </c>
      <c r="C146">
        <v>10.52</v>
      </c>
      <c r="D146" t="s">
        <v>2379</v>
      </c>
      <c r="E146" t="s">
        <v>2379</v>
      </c>
      <c r="F146" t="s">
        <v>2379</v>
      </c>
      <c r="G146">
        <v>0</v>
      </c>
      <c r="H146" t="s">
        <v>2380</v>
      </c>
      <c r="J146" t="str">
        <f t="shared" si="8"/>
        <v>No</v>
      </c>
      <c r="K146" t="str">
        <f t="shared" si="9"/>
        <v>Yes</v>
      </c>
      <c r="L146" t="str">
        <f t="shared" si="10"/>
        <v>Obesity</v>
      </c>
      <c r="M146" t="str">
        <f t="shared" si="11"/>
        <v>Diabetes</v>
      </c>
    </row>
    <row r="147" spans="1:13" x14ac:dyDescent="0.25">
      <c r="A147" t="s">
        <v>2226</v>
      </c>
      <c r="B147">
        <v>41.52</v>
      </c>
      <c r="C147">
        <v>11.82</v>
      </c>
      <c r="D147" t="s">
        <v>2380</v>
      </c>
      <c r="E147" t="s">
        <v>2379</v>
      </c>
      <c r="F147" t="s">
        <v>2379</v>
      </c>
      <c r="G147">
        <v>2</v>
      </c>
      <c r="H147" t="s">
        <v>2380</v>
      </c>
      <c r="J147" t="str">
        <f t="shared" si="8"/>
        <v>Yes</v>
      </c>
      <c r="K147" t="str">
        <f t="shared" si="9"/>
        <v>Yes</v>
      </c>
      <c r="L147" t="str">
        <f t="shared" si="10"/>
        <v>Obesity</v>
      </c>
      <c r="M147" t="str">
        <f t="shared" si="11"/>
        <v>Diabetes</v>
      </c>
    </row>
    <row r="148" spans="1:13" x14ac:dyDescent="0.25">
      <c r="A148" t="s">
        <v>2225</v>
      </c>
      <c r="B148">
        <v>39.4</v>
      </c>
      <c r="C148">
        <v>6.76</v>
      </c>
      <c r="D148" t="s">
        <v>2379</v>
      </c>
      <c r="E148" t="s">
        <v>2379</v>
      </c>
      <c r="F148" t="s">
        <v>2379</v>
      </c>
      <c r="G148">
        <v>0</v>
      </c>
      <c r="H148" t="s">
        <v>2380</v>
      </c>
      <c r="J148" t="str">
        <f t="shared" si="8"/>
        <v>No</v>
      </c>
      <c r="K148" t="str">
        <f t="shared" si="9"/>
        <v>Yes</v>
      </c>
      <c r="L148" t="str">
        <f t="shared" si="10"/>
        <v>Obesity</v>
      </c>
      <c r="M148" t="str">
        <f t="shared" si="11"/>
        <v>Diabetes</v>
      </c>
    </row>
    <row r="149" spans="1:13" x14ac:dyDescent="0.25">
      <c r="A149" t="s">
        <v>2224</v>
      </c>
      <c r="B149">
        <v>46.45</v>
      </c>
      <c r="C149">
        <v>5.62</v>
      </c>
      <c r="D149" t="s">
        <v>2379</v>
      </c>
      <c r="E149" t="s">
        <v>2379</v>
      </c>
      <c r="F149" t="s">
        <v>2379</v>
      </c>
      <c r="G149">
        <v>0</v>
      </c>
      <c r="H149" t="s">
        <v>2380</v>
      </c>
      <c r="J149" t="str">
        <f t="shared" si="8"/>
        <v>No</v>
      </c>
      <c r="K149" t="str">
        <f t="shared" si="9"/>
        <v>Yes</v>
      </c>
      <c r="L149" t="str">
        <f t="shared" si="10"/>
        <v>Obesity</v>
      </c>
      <c r="M149" t="str">
        <f t="shared" si="11"/>
        <v>Normal</v>
      </c>
    </row>
    <row r="150" spans="1:13" x14ac:dyDescent="0.25">
      <c r="A150" t="s">
        <v>2223</v>
      </c>
      <c r="B150">
        <v>35.75</v>
      </c>
      <c r="C150">
        <v>4.1900000000000004</v>
      </c>
      <c r="D150" t="s">
        <v>2379</v>
      </c>
      <c r="E150" t="s">
        <v>2379</v>
      </c>
      <c r="F150" t="s">
        <v>2379</v>
      </c>
      <c r="G150">
        <v>0</v>
      </c>
      <c r="H150" t="s">
        <v>2380</v>
      </c>
      <c r="J150" t="str">
        <f t="shared" si="8"/>
        <v>No</v>
      </c>
      <c r="K150" t="str">
        <f t="shared" si="9"/>
        <v>Yes</v>
      </c>
      <c r="L150" t="str">
        <f t="shared" si="10"/>
        <v>Obesity</v>
      </c>
      <c r="M150" t="str">
        <f t="shared" si="11"/>
        <v>Normal</v>
      </c>
    </row>
    <row r="151" spans="1:13" x14ac:dyDescent="0.25">
      <c r="A151" t="s">
        <v>2222</v>
      </c>
      <c r="B151">
        <v>26.07</v>
      </c>
      <c r="C151">
        <v>5.32</v>
      </c>
      <c r="D151" t="s">
        <v>2379</v>
      </c>
      <c r="E151" t="s">
        <v>2379</v>
      </c>
      <c r="F151" t="s">
        <v>2379</v>
      </c>
      <c r="G151">
        <v>0</v>
      </c>
      <c r="H151" t="s">
        <v>2380</v>
      </c>
      <c r="J151" t="str">
        <f t="shared" si="8"/>
        <v>No</v>
      </c>
      <c r="K151" t="str">
        <f t="shared" si="9"/>
        <v>Yes</v>
      </c>
      <c r="L151" t="str">
        <f t="shared" si="10"/>
        <v>Overweight</v>
      </c>
      <c r="M151" t="str">
        <f t="shared" si="11"/>
        <v>Normal</v>
      </c>
    </row>
    <row r="152" spans="1:13" x14ac:dyDescent="0.25">
      <c r="A152" t="s">
        <v>2221</v>
      </c>
      <c r="B152">
        <v>36.54</v>
      </c>
      <c r="C152">
        <v>4.46</v>
      </c>
      <c r="D152" t="s">
        <v>2380</v>
      </c>
      <c r="E152" t="s">
        <v>2379</v>
      </c>
      <c r="F152" t="s">
        <v>2379</v>
      </c>
      <c r="G152">
        <v>1</v>
      </c>
      <c r="H152" t="s">
        <v>2380</v>
      </c>
      <c r="J152" t="str">
        <f t="shared" si="8"/>
        <v>Yes</v>
      </c>
      <c r="K152" t="str">
        <f t="shared" si="9"/>
        <v>Yes</v>
      </c>
      <c r="L152" t="str">
        <f t="shared" si="10"/>
        <v>Obesity</v>
      </c>
      <c r="M152" t="str">
        <f t="shared" si="11"/>
        <v>Normal</v>
      </c>
    </row>
    <row r="153" spans="1:13" x14ac:dyDescent="0.25">
      <c r="A153" t="s">
        <v>2220</v>
      </c>
      <c r="B153">
        <v>51.64</v>
      </c>
      <c r="C153">
        <v>5.65</v>
      </c>
      <c r="D153" t="s">
        <v>2379</v>
      </c>
      <c r="E153" t="s">
        <v>2379</v>
      </c>
      <c r="F153" t="s">
        <v>2379</v>
      </c>
      <c r="G153">
        <v>0</v>
      </c>
      <c r="H153" t="s">
        <v>2380</v>
      </c>
      <c r="J153" t="str">
        <f t="shared" si="8"/>
        <v>No</v>
      </c>
      <c r="K153" t="str">
        <f t="shared" si="9"/>
        <v>Yes</v>
      </c>
      <c r="L153" t="str">
        <f t="shared" si="10"/>
        <v>Obesity</v>
      </c>
      <c r="M153" t="str">
        <f t="shared" si="11"/>
        <v>Normal</v>
      </c>
    </row>
    <row r="154" spans="1:13" x14ac:dyDescent="0.25">
      <c r="A154" t="s">
        <v>2219</v>
      </c>
      <c r="B154">
        <v>42.83</v>
      </c>
      <c r="C154">
        <v>6.04</v>
      </c>
      <c r="D154" t="s">
        <v>2379</v>
      </c>
      <c r="E154" t="s">
        <v>2379</v>
      </c>
      <c r="F154" t="s">
        <v>2379</v>
      </c>
      <c r="G154">
        <v>2</v>
      </c>
      <c r="H154" t="s">
        <v>2380</v>
      </c>
      <c r="J154" t="str">
        <f t="shared" si="8"/>
        <v>No</v>
      </c>
      <c r="K154" t="str">
        <f t="shared" si="9"/>
        <v>Yes</v>
      </c>
      <c r="L154" t="str">
        <f t="shared" si="10"/>
        <v>Obesity</v>
      </c>
      <c r="M154" t="str">
        <f t="shared" si="11"/>
        <v>Prediabetes</v>
      </c>
    </row>
    <row r="155" spans="1:13" x14ac:dyDescent="0.25">
      <c r="A155" t="s">
        <v>2218</v>
      </c>
      <c r="B155">
        <v>40.15</v>
      </c>
      <c r="C155">
        <v>5.76</v>
      </c>
      <c r="D155" t="s">
        <v>2379</v>
      </c>
      <c r="E155" t="s">
        <v>2379</v>
      </c>
      <c r="F155" t="s">
        <v>2379</v>
      </c>
      <c r="G155">
        <v>1</v>
      </c>
      <c r="H155" t="s">
        <v>2380</v>
      </c>
      <c r="J155" t="str">
        <f t="shared" si="8"/>
        <v>No</v>
      </c>
      <c r="K155" t="str">
        <f t="shared" si="9"/>
        <v>Yes</v>
      </c>
      <c r="L155" t="str">
        <f t="shared" si="10"/>
        <v>Obesity</v>
      </c>
      <c r="M155" t="str">
        <f t="shared" si="11"/>
        <v>Prediabetes</v>
      </c>
    </row>
    <row r="156" spans="1:13" x14ac:dyDescent="0.25">
      <c r="A156" t="s">
        <v>2217</v>
      </c>
      <c r="B156">
        <v>27.8</v>
      </c>
      <c r="C156">
        <v>4.3600000000000003</v>
      </c>
      <c r="D156" t="s">
        <v>2379</v>
      </c>
      <c r="E156" t="s">
        <v>2379</v>
      </c>
      <c r="F156" t="s">
        <v>2381</v>
      </c>
      <c r="G156">
        <v>1</v>
      </c>
      <c r="H156" t="s">
        <v>2380</v>
      </c>
      <c r="J156" t="str">
        <f t="shared" si="8"/>
        <v>No</v>
      </c>
      <c r="K156" t="str">
        <f t="shared" si="9"/>
        <v>Yes</v>
      </c>
      <c r="L156" t="str">
        <f t="shared" si="10"/>
        <v>Overweight</v>
      </c>
      <c r="M156" t="str">
        <f t="shared" si="11"/>
        <v>Normal</v>
      </c>
    </row>
    <row r="157" spans="1:13" x14ac:dyDescent="0.25">
      <c r="A157" t="s">
        <v>2216</v>
      </c>
      <c r="B157">
        <v>45.81</v>
      </c>
      <c r="C157">
        <v>4.76</v>
      </c>
      <c r="D157" t="s">
        <v>2380</v>
      </c>
      <c r="E157" t="s">
        <v>2379</v>
      </c>
      <c r="F157" t="s">
        <v>2381</v>
      </c>
      <c r="G157">
        <v>1</v>
      </c>
      <c r="H157" t="s">
        <v>2380</v>
      </c>
      <c r="J157" t="str">
        <f t="shared" si="8"/>
        <v>Yes</v>
      </c>
      <c r="K157" t="str">
        <f t="shared" si="9"/>
        <v>Yes</v>
      </c>
      <c r="L157" t="str">
        <f t="shared" si="10"/>
        <v>Obesity</v>
      </c>
      <c r="M157" t="str">
        <f t="shared" si="11"/>
        <v>Normal</v>
      </c>
    </row>
    <row r="158" spans="1:13" x14ac:dyDescent="0.25">
      <c r="A158" t="s">
        <v>2215</v>
      </c>
      <c r="B158">
        <v>34.43</v>
      </c>
      <c r="C158">
        <v>10.82</v>
      </c>
      <c r="D158" t="s">
        <v>2380</v>
      </c>
      <c r="E158" t="s">
        <v>2379</v>
      </c>
      <c r="F158" t="s">
        <v>2379</v>
      </c>
      <c r="G158">
        <v>1</v>
      </c>
      <c r="H158" t="s">
        <v>2380</v>
      </c>
      <c r="J158" t="str">
        <f t="shared" si="8"/>
        <v>Yes</v>
      </c>
      <c r="K158" t="str">
        <f t="shared" si="9"/>
        <v>Yes</v>
      </c>
      <c r="L158" t="str">
        <f t="shared" si="10"/>
        <v>Obesity</v>
      </c>
      <c r="M158" t="str">
        <f t="shared" si="11"/>
        <v>Diabetes</v>
      </c>
    </row>
    <row r="159" spans="1:13" x14ac:dyDescent="0.25">
      <c r="A159" t="s">
        <v>2214</v>
      </c>
      <c r="B159">
        <v>41.33</v>
      </c>
      <c r="C159">
        <v>4.01</v>
      </c>
      <c r="D159" t="s">
        <v>2380</v>
      </c>
      <c r="E159" t="s">
        <v>2379</v>
      </c>
      <c r="F159" t="s">
        <v>2379</v>
      </c>
      <c r="G159">
        <v>0</v>
      </c>
      <c r="H159" t="s">
        <v>2380</v>
      </c>
      <c r="J159" t="str">
        <f t="shared" si="8"/>
        <v>Yes</v>
      </c>
      <c r="K159" t="str">
        <f t="shared" si="9"/>
        <v>Yes</v>
      </c>
      <c r="L159" t="str">
        <f t="shared" si="10"/>
        <v>Obesity</v>
      </c>
      <c r="M159" t="str">
        <f t="shared" si="11"/>
        <v>Normal</v>
      </c>
    </row>
    <row r="160" spans="1:13" x14ac:dyDescent="0.25">
      <c r="A160" t="s">
        <v>2213</v>
      </c>
      <c r="B160">
        <v>31.92</v>
      </c>
      <c r="C160">
        <v>5.12</v>
      </c>
      <c r="D160" t="s">
        <v>2380</v>
      </c>
      <c r="E160" t="s">
        <v>2379</v>
      </c>
      <c r="F160" t="s">
        <v>2379</v>
      </c>
      <c r="G160">
        <v>1</v>
      </c>
      <c r="H160" t="s">
        <v>2380</v>
      </c>
      <c r="J160" t="str">
        <f t="shared" si="8"/>
        <v>Yes</v>
      </c>
      <c r="K160" t="str">
        <f t="shared" si="9"/>
        <v>Yes</v>
      </c>
      <c r="L160" t="str">
        <f t="shared" si="10"/>
        <v>Obesity</v>
      </c>
      <c r="M160" t="str">
        <f t="shared" si="11"/>
        <v>Normal</v>
      </c>
    </row>
    <row r="161" spans="1:15" x14ac:dyDescent="0.25">
      <c r="A161" t="s">
        <v>2212</v>
      </c>
      <c r="B161">
        <v>39.799999999999997</v>
      </c>
      <c r="C161">
        <v>10.54</v>
      </c>
      <c r="D161" t="s">
        <v>2380</v>
      </c>
      <c r="E161" t="s">
        <v>2379</v>
      </c>
      <c r="F161" t="s">
        <v>2379</v>
      </c>
      <c r="G161">
        <v>2</v>
      </c>
      <c r="H161" t="s">
        <v>2380</v>
      </c>
      <c r="J161" t="str">
        <f t="shared" si="8"/>
        <v>Yes</v>
      </c>
      <c r="K161" t="str">
        <f t="shared" si="9"/>
        <v>Yes</v>
      </c>
      <c r="L161" t="str">
        <f t="shared" si="10"/>
        <v>Obesity</v>
      </c>
      <c r="M161" t="str">
        <f t="shared" si="11"/>
        <v>Diabetes</v>
      </c>
    </row>
    <row r="162" spans="1:15" x14ac:dyDescent="0.25">
      <c r="A162" t="s">
        <v>2211</v>
      </c>
      <c r="B162">
        <v>42.82</v>
      </c>
      <c r="C162">
        <v>4.21</v>
      </c>
      <c r="D162" t="s">
        <v>2379</v>
      </c>
      <c r="E162" t="s">
        <v>2379</v>
      </c>
      <c r="F162" t="s">
        <v>2379</v>
      </c>
      <c r="G162">
        <v>0</v>
      </c>
      <c r="H162" t="s">
        <v>2380</v>
      </c>
      <c r="J162" t="str">
        <f t="shared" si="8"/>
        <v>No</v>
      </c>
      <c r="K162" t="str">
        <f t="shared" si="9"/>
        <v>Yes</v>
      </c>
      <c r="L162" t="str">
        <f t="shared" si="10"/>
        <v>Obesity</v>
      </c>
      <c r="M162" t="str">
        <f t="shared" si="11"/>
        <v>Normal</v>
      </c>
    </row>
    <row r="163" spans="1:15" x14ac:dyDescent="0.25">
      <c r="A163" t="s">
        <v>2210</v>
      </c>
      <c r="B163">
        <v>33.630000000000003</v>
      </c>
      <c r="C163">
        <v>5.42</v>
      </c>
      <c r="D163" t="s">
        <v>2379</v>
      </c>
      <c r="E163" t="s">
        <v>2379</v>
      </c>
      <c r="F163" t="s">
        <v>2379</v>
      </c>
      <c r="G163">
        <v>0</v>
      </c>
      <c r="H163" t="s">
        <v>2380</v>
      </c>
      <c r="J163" t="str">
        <f t="shared" si="8"/>
        <v>No</v>
      </c>
      <c r="K163" t="str">
        <f t="shared" si="9"/>
        <v>Yes</v>
      </c>
      <c r="L163" t="str">
        <f t="shared" si="10"/>
        <v>Obesity</v>
      </c>
      <c r="M163" t="str">
        <f t="shared" si="11"/>
        <v>Normal</v>
      </c>
    </row>
    <row r="164" spans="1:15" x14ac:dyDescent="0.25">
      <c r="A164" t="s">
        <v>2209</v>
      </c>
      <c r="B164">
        <v>37.07</v>
      </c>
      <c r="C164">
        <v>4.28</v>
      </c>
      <c r="D164" t="s">
        <v>2379</v>
      </c>
      <c r="E164" t="s">
        <v>2380</v>
      </c>
      <c r="F164" t="s">
        <v>2379</v>
      </c>
      <c r="G164">
        <v>1</v>
      </c>
      <c r="H164" t="s">
        <v>2380</v>
      </c>
      <c r="J164" t="str">
        <f t="shared" si="8"/>
        <v>No</v>
      </c>
      <c r="K164" t="str">
        <f t="shared" si="9"/>
        <v>Yes</v>
      </c>
      <c r="L164" t="str">
        <f t="shared" si="10"/>
        <v>Obesity</v>
      </c>
      <c r="M164" t="str">
        <f t="shared" si="11"/>
        <v>Normal</v>
      </c>
    </row>
    <row r="165" spans="1:15" x14ac:dyDescent="0.25">
      <c r="A165" t="s">
        <v>2208</v>
      </c>
      <c r="B165">
        <v>35.625</v>
      </c>
      <c r="C165">
        <v>8.9</v>
      </c>
      <c r="D165" t="s">
        <v>2379</v>
      </c>
      <c r="E165" t="s">
        <v>2379</v>
      </c>
      <c r="F165" t="s">
        <v>2379</v>
      </c>
      <c r="G165">
        <v>0</v>
      </c>
      <c r="H165" t="s">
        <v>2380</v>
      </c>
      <c r="J165" t="str">
        <f t="shared" si="8"/>
        <v>No</v>
      </c>
      <c r="K165" t="str">
        <f t="shared" si="9"/>
        <v>Yes</v>
      </c>
      <c r="L165" t="str">
        <f t="shared" si="10"/>
        <v>Obesity</v>
      </c>
      <c r="M165" t="str">
        <f t="shared" si="11"/>
        <v>Diabetes</v>
      </c>
    </row>
    <row r="166" spans="1:15" x14ac:dyDescent="0.25">
      <c r="A166" t="s">
        <v>2207</v>
      </c>
      <c r="B166">
        <v>42.69</v>
      </c>
      <c r="C166">
        <v>4.8899999999999997</v>
      </c>
      <c r="D166" t="s">
        <v>2379</v>
      </c>
      <c r="E166" t="s">
        <v>2379</v>
      </c>
      <c r="F166" t="s">
        <v>2381</v>
      </c>
      <c r="G166">
        <v>1</v>
      </c>
      <c r="H166" t="s">
        <v>2380</v>
      </c>
      <c r="J166" t="str">
        <f t="shared" si="8"/>
        <v>No</v>
      </c>
      <c r="K166" t="str">
        <f t="shared" si="9"/>
        <v>Yes</v>
      </c>
      <c r="L166" t="str">
        <f t="shared" si="10"/>
        <v>Obesity</v>
      </c>
      <c r="M166" t="str">
        <f t="shared" si="11"/>
        <v>Normal</v>
      </c>
    </row>
    <row r="167" spans="1:15" x14ac:dyDescent="0.25">
      <c r="A167" t="s">
        <v>2206</v>
      </c>
      <c r="B167">
        <v>37.869999999999997</v>
      </c>
      <c r="C167">
        <v>4.29</v>
      </c>
      <c r="D167" t="s">
        <v>2380</v>
      </c>
      <c r="E167" t="s">
        <v>2379</v>
      </c>
      <c r="F167" t="s">
        <v>2381</v>
      </c>
      <c r="G167">
        <v>1</v>
      </c>
      <c r="H167" t="s">
        <v>2380</v>
      </c>
      <c r="J167" t="str">
        <f t="shared" si="8"/>
        <v>Yes</v>
      </c>
      <c r="K167" t="str">
        <f t="shared" si="9"/>
        <v>Yes</v>
      </c>
      <c r="L167" t="str">
        <f t="shared" si="10"/>
        <v>Obesity</v>
      </c>
      <c r="M167" t="str">
        <f t="shared" si="11"/>
        <v>Normal</v>
      </c>
    </row>
    <row r="168" spans="1:15" x14ac:dyDescent="0.25">
      <c r="A168" t="s">
        <v>2205</v>
      </c>
      <c r="B168">
        <v>40.61</v>
      </c>
      <c r="C168">
        <v>8</v>
      </c>
      <c r="D168" t="s">
        <v>2380</v>
      </c>
      <c r="E168" t="s">
        <v>2379</v>
      </c>
      <c r="F168" t="s">
        <v>2379</v>
      </c>
      <c r="G168">
        <v>1</v>
      </c>
      <c r="H168" t="s">
        <v>2380</v>
      </c>
      <c r="J168" t="str">
        <f t="shared" si="8"/>
        <v>Yes</v>
      </c>
      <c r="K168" t="str">
        <f t="shared" si="9"/>
        <v>Yes</v>
      </c>
      <c r="L168" t="str">
        <f t="shared" si="10"/>
        <v>Obesity</v>
      </c>
      <c r="M168" t="str">
        <f t="shared" si="11"/>
        <v>Diabetes</v>
      </c>
    </row>
    <row r="169" spans="1:15" x14ac:dyDescent="0.25">
      <c r="A169" t="s">
        <v>2204</v>
      </c>
      <c r="B169">
        <v>30.78</v>
      </c>
      <c r="C169">
        <v>4.67</v>
      </c>
      <c r="D169" t="s">
        <v>2380</v>
      </c>
      <c r="E169" t="s">
        <v>2379</v>
      </c>
      <c r="F169" t="s">
        <v>2379</v>
      </c>
      <c r="G169">
        <v>0</v>
      </c>
      <c r="H169" t="s">
        <v>2380</v>
      </c>
      <c r="J169" t="str">
        <f t="shared" si="8"/>
        <v>Yes</v>
      </c>
      <c r="K169" t="str">
        <f t="shared" si="9"/>
        <v>Yes</v>
      </c>
      <c r="L169" t="str">
        <f t="shared" si="10"/>
        <v>Obesity</v>
      </c>
      <c r="M169" t="str">
        <f t="shared" si="11"/>
        <v>Normal</v>
      </c>
    </row>
    <row r="170" spans="1:15" x14ac:dyDescent="0.25">
      <c r="A170" t="s">
        <v>2203</v>
      </c>
      <c r="B170">
        <v>49.49</v>
      </c>
      <c r="C170">
        <v>4.5</v>
      </c>
      <c r="D170" t="s">
        <v>2379</v>
      </c>
      <c r="E170" t="s">
        <v>2379</v>
      </c>
      <c r="F170" t="s">
        <v>2379</v>
      </c>
      <c r="G170">
        <v>0</v>
      </c>
      <c r="H170" t="s">
        <v>2380</v>
      </c>
      <c r="J170" t="str">
        <f t="shared" si="8"/>
        <v>No</v>
      </c>
      <c r="K170" t="str">
        <f t="shared" si="9"/>
        <v>Yes</v>
      </c>
      <c r="L170" t="str">
        <f t="shared" si="10"/>
        <v>Obesity</v>
      </c>
      <c r="M170" t="str">
        <f t="shared" si="11"/>
        <v>Normal</v>
      </c>
    </row>
    <row r="171" spans="1:15" x14ac:dyDescent="0.25">
      <c r="A171" t="s">
        <v>2202</v>
      </c>
      <c r="B171">
        <v>37.619999999999997</v>
      </c>
      <c r="C171">
        <v>6.32</v>
      </c>
      <c r="D171" t="s">
        <v>2380</v>
      </c>
      <c r="E171" t="s">
        <v>2380</v>
      </c>
      <c r="F171" t="s">
        <v>2379</v>
      </c>
      <c r="G171">
        <v>2</v>
      </c>
      <c r="H171" t="s">
        <v>2380</v>
      </c>
      <c r="J171" t="str">
        <f t="shared" si="8"/>
        <v>Yes</v>
      </c>
      <c r="K171" t="str">
        <f t="shared" si="9"/>
        <v>Yes</v>
      </c>
      <c r="L171" t="str">
        <f t="shared" si="10"/>
        <v>Obesity</v>
      </c>
      <c r="M171" t="str">
        <f t="shared" si="11"/>
        <v>Prediabetes</v>
      </c>
      <c r="O171">
        <f>COUNTIF(E42:E2317,"yes")</f>
        <v>144</v>
      </c>
    </row>
    <row r="172" spans="1:15" x14ac:dyDescent="0.25">
      <c r="A172" t="s">
        <v>2201</v>
      </c>
      <c r="B172">
        <v>36.08</v>
      </c>
      <c r="C172">
        <v>6.1</v>
      </c>
      <c r="D172" t="s">
        <v>2380</v>
      </c>
      <c r="E172" t="s">
        <v>2379</v>
      </c>
      <c r="F172" t="s">
        <v>2379</v>
      </c>
      <c r="G172">
        <v>1</v>
      </c>
      <c r="H172" t="s">
        <v>2380</v>
      </c>
      <c r="J172" t="str">
        <f t="shared" si="8"/>
        <v>Yes</v>
      </c>
      <c r="K172" t="str">
        <f t="shared" si="9"/>
        <v>Yes</v>
      </c>
      <c r="L172" t="str">
        <f t="shared" si="10"/>
        <v>Obesity</v>
      </c>
      <c r="M172" t="str">
        <f t="shared" si="11"/>
        <v>Prediabetes</v>
      </c>
    </row>
    <row r="173" spans="1:15" x14ac:dyDescent="0.25">
      <c r="A173" t="s">
        <v>2200</v>
      </c>
      <c r="B173">
        <v>33.5</v>
      </c>
      <c r="C173">
        <v>5.4</v>
      </c>
      <c r="D173" t="s">
        <v>2379</v>
      </c>
      <c r="E173" t="s">
        <v>2379</v>
      </c>
      <c r="F173" t="s">
        <v>2379</v>
      </c>
      <c r="G173">
        <v>0</v>
      </c>
      <c r="H173" t="s">
        <v>2380</v>
      </c>
      <c r="J173" t="str">
        <f t="shared" si="8"/>
        <v>No</v>
      </c>
      <c r="K173" t="str">
        <f t="shared" si="9"/>
        <v>Yes</v>
      </c>
      <c r="L173" t="str">
        <f t="shared" si="10"/>
        <v>Obesity</v>
      </c>
      <c r="M173" t="str">
        <f t="shared" si="11"/>
        <v>Normal</v>
      </c>
    </row>
    <row r="174" spans="1:15" x14ac:dyDescent="0.25">
      <c r="A174" t="s">
        <v>2199</v>
      </c>
      <c r="B174">
        <v>47.46</v>
      </c>
      <c r="C174">
        <v>6.24</v>
      </c>
      <c r="D174" t="s">
        <v>2380</v>
      </c>
      <c r="E174" t="s">
        <v>2379</v>
      </c>
      <c r="F174" t="s">
        <v>2379</v>
      </c>
      <c r="G174">
        <v>1</v>
      </c>
      <c r="H174" t="s">
        <v>2380</v>
      </c>
      <c r="J174" t="str">
        <f t="shared" si="8"/>
        <v>Yes</v>
      </c>
      <c r="K174" t="str">
        <f t="shared" si="9"/>
        <v>Yes</v>
      </c>
      <c r="L174" t="str">
        <f t="shared" si="10"/>
        <v>Obesity</v>
      </c>
      <c r="M174" t="str">
        <f t="shared" si="11"/>
        <v>Prediabetes</v>
      </c>
    </row>
    <row r="175" spans="1:15" x14ac:dyDescent="0.25">
      <c r="A175" t="s">
        <v>2198</v>
      </c>
      <c r="B175">
        <v>49.24</v>
      </c>
      <c r="C175">
        <v>4.45</v>
      </c>
      <c r="D175" t="s">
        <v>2379</v>
      </c>
      <c r="E175" t="s">
        <v>2379</v>
      </c>
      <c r="F175" t="s">
        <v>2379</v>
      </c>
      <c r="G175">
        <v>0</v>
      </c>
      <c r="H175" t="s">
        <v>2380</v>
      </c>
      <c r="J175" t="str">
        <f t="shared" si="8"/>
        <v>No</v>
      </c>
      <c r="K175" t="str">
        <f t="shared" si="9"/>
        <v>Yes</v>
      </c>
      <c r="L175" t="str">
        <f t="shared" si="10"/>
        <v>Obesity</v>
      </c>
      <c r="M175" t="str">
        <f t="shared" si="11"/>
        <v>Normal</v>
      </c>
    </row>
    <row r="176" spans="1:15" x14ac:dyDescent="0.25">
      <c r="A176" t="s">
        <v>2197</v>
      </c>
      <c r="B176">
        <v>54.4</v>
      </c>
      <c r="C176">
        <v>5.22</v>
      </c>
      <c r="D176" t="s">
        <v>2379</v>
      </c>
      <c r="E176" t="s">
        <v>2379</v>
      </c>
      <c r="F176" t="s">
        <v>2379</v>
      </c>
      <c r="G176">
        <v>1</v>
      </c>
      <c r="H176" t="s">
        <v>2380</v>
      </c>
      <c r="J176" t="str">
        <f t="shared" si="8"/>
        <v>No</v>
      </c>
      <c r="K176" t="str">
        <f t="shared" si="9"/>
        <v>Yes</v>
      </c>
      <c r="L176" t="str">
        <f t="shared" si="10"/>
        <v>Obesity</v>
      </c>
      <c r="M176" t="str">
        <f t="shared" si="11"/>
        <v>Normal</v>
      </c>
    </row>
    <row r="177" spans="1:13" x14ac:dyDescent="0.25">
      <c r="A177" t="s">
        <v>2196</v>
      </c>
      <c r="B177">
        <v>35.53</v>
      </c>
      <c r="C177">
        <v>4.6100000000000003</v>
      </c>
      <c r="D177" t="s">
        <v>2379</v>
      </c>
      <c r="E177" t="s">
        <v>2379</v>
      </c>
      <c r="F177" t="s">
        <v>2379</v>
      </c>
      <c r="G177">
        <v>1</v>
      </c>
      <c r="H177" t="s">
        <v>2380</v>
      </c>
      <c r="J177" t="str">
        <f t="shared" si="8"/>
        <v>No</v>
      </c>
      <c r="K177" t="str">
        <f t="shared" si="9"/>
        <v>Yes</v>
      </c>
      <c r="L177" t="str">
        <f t="shared" si="10"/>
        <v>Obesity</v>
      </c>
      <c r="M177" t="str">
        <f t="shared" si="11"/>
        <v>Normal</v>
      </c>
    </row>
    <row r="178" spans="1:13" x14ac:dyDescent="0.25">
      <c r="A178" t="s">
        <v>2195</v>
      </c>
      <c r="B178">
        <v>39.729999999999997</v>
      </c>
      <c r="C178">
        <v>6.24</v>
      </c>
      <c r="D178" t="s">
        <v>2379</v>
      </c>
      <c r="E178" t="s">
        <v>2379</v>
      </c>
      <c r="F178" t="s">
        <v>2379</v>
      </c>
      <c r="G178">
        <v>0</v>
      </c>
      <c r="H178" t="s">
        <v>2380</v>
      </c>
      <c r="J178" t="str">
        <f t="shared" si="8"/>
        <v>No</v>
      </c>
      <c r="K178" t="str">
        <f t="shared" si="9"/>
        <v>Yes</v>
      </c>
      <c r="L178" t="str">
        <f t="shared" si="10"/>
        <v>Obesity</v>
      </c>
      <c r="M178" t="str">
        <f t="shared" si="11"/>
        <v>Prediabetes</v>
      </c>
    </row>
    <row r="179" spans="1:13" x14ac:dyDescent="0.25">
      <c r="A179" t="s">
        <v>2194</v>
      </c>
      <c r="B179">
        <v>35.68</v>
      </c>
      <c r="C179">
        <v>10.039999999999999</v>
      </c>
      <c r="D179" t="s">
        <v>2379</v>
      </c>
      <c r="E179" t="s">
        <v>2379</v>
      </c>
      <c r="F179" t="s">
        <v>2379</v>
      </c>
      <c r="G179">
        <v>0</v>
      </c>
      <c r="H179" t="s">
        <v>2380</v>
      </c>
      <c r="J179" t="str">
        <f t="shared" si="8"/>
        <v>No</v>
      </c>
      <c r="K179" t="str">
        <f t="shared" si="9"/>
        <v>Yes</v>
      </c>
      <c r="L179" t="str">
        <f t="shared" si="10"/>
        <v>Obesity</v>
      </c>
      <c r="M179" t="str">
        <f t="shared" si="11"/>
        <v>Diabetes</v>
      </c>
    </row>
    <row r="180" spans="1:13" x14ac:dyDescent="0.25">
      <c r="A180" t="s">
        <v>2193</v>
      </c>
      <c r="B180">
        <v>48.86</v>
      </c>
      <c r="C180">
        <v>6.09</v>
      </c>
      <c r="D180" t="s">
        <v>2379</v>
      </c>
      <c r="E180" t="s">
        <v>2379</v>
      </c>
      <c r="F180" t="s">
        <v>2379</v>
      </c>
      <c r="G180">
        <v>0</v>
      </c>
      <c r="H180" t="s">
        <v>2380</v>
      </c>
      <c r="J180" t="str">
        <f t="shared" si="8"/>
        <v>No</v>
      </c>
      <c r="K180" t="str">
        <f t="shared" si="9"/>
        <v>Yes</v>
      </c>
      <c r="L180" t="str">
        <f t="shared" si="10"/>
        <v>Obesity</v>
      </c>
      <c r="M180" t="str">
        <f t="shared" si="11"/>
        <v>Prediabetes</v>
      </c>
    </row>
    <row r="181" spans="1:13" x14ac:dyDescent="0.25">
      <c r="A181" t="s">
        <v>2192</v>
      </c>
      <c r="B181">
        <v>34.799999999999997</v>
      </c>
      <c r="C181">
        <v>11.4</v>
      </c>
      <c r="D181" t="s">
        <v>2380</v>
      </c>
      <c r="E181" t="s">
        <v>2379</v>
      </c>
      <c r="F181" t="s">
        <v>2381</v>
      </c>
      <c r="G181">
        <v>1</v>
      </c>
      <c r="H181" t="s">
        <v>2379</v>
      </c>
      <c r="J181" t="str">
        <f t="shared" si="8"/>
        <v>Yes</v>
      </c>
      <c r="K181" t="str">
        <f t="shared" si="9"/>
        <v>No</v>
      </c>
      <c r="L181" t="str">
        <f t="shared" si="10"/>
        <v>Obesity</v>
      </c>
      <c r="M181" t="str">
        <f t="shared" si="11"/>
        <v>Diabetes</v>
      </c>
    </row>
    <row r="182" spans="1:13" x14ac:dyDescent="0.25">
      <c r="A182" t="s">
        <v>2191</v>
      </c>
      <c r="B182">
        <v>32.49</v>
      </c>
      <c r="C182">
        <v>4.29</v>
      </c>
      <c r="D182" t="s">
        <v>2379</v>
      </c>
      <c r="E182" t="s">
        <v>2379</v>
      </c>
      <c r="F182" t="s">
        <v>2381</v>
      </c>
      <c r="G182">
        <v>1</v>
      </c>
      <c r="H182" t="s">
        <v>2380</v>
      </c>
      <c r="J182" t="str">
        <f t="shared" si="8"/>
        <v>No</v>
      </c>
      <c r="K182" t="str">
        <f t="shared" si="9"/>
        <v>Yes</v>
      </c>
      <c r="L182" t="str">
        <f t="shared" si="10"/>
        <v>Obesity</v>
      </c>
      <c r="M182" t="str">
        <f t="shared" si="11"/>
        <v>Normal</v>
      </c>
    </row>
    <row r="183" spans="1:13" x14ac:dyDescent="0.25">
      <c r="A183" t="s">
        <v>2190</v>
      </c>
      <c r="B183">
        <v>39</v>
      </c>
      <c r="C183">
        <v>5.7</v>
      </c>
      <c r="D183" t="s">
        <v>2379</v>
      </c>
      <c r="E183" t="s">
        <v>2379</v>
      </c>
      <c r="F183" t="s">
        <v>2379</v>
      </c>
      <c r="G183">
        <v>2</v>
      </c>
      <c r="H183" t="s">
        <v>2380</v>
      </c>
      <c r="J183" t="str">
        <f t="shared" si="8"/>
        <v>No</v>
      </c>
      <c r="K183" t="str">
        <f t="shared" si="9"/>
        <v>Yes</v>
      </c>
      <c r="L183" t="str">
        <f t="shared" si="10"/>
        <v>Obesity</v>
      </c>
      <c r="M183" t="str">
        <f t="shared" si="11"/>
        <v>Prediabetes</v>
      </c>
    </row>
    <row r="184" spans="1:13" x14ac:dyDescent="0.25">
      <c r="A184" t="s">
        <v>2189</v>
      </c>
      <c r="B184">
        <v>35.299999999999997</v>
      </c>
      <c r="C184">
        <v>6.09</v>
      </c>
      <c r="D184" t="s">
        <v>2379</v>
      </c>
      <c r="E184" t="s">
        <v>2379</v>
      </c>
      <c r="F184" t="s">
        <v>2379</v>
      </c>
      <c r="G184">
        <v>1</v>
      </c>
      <c r="H184" t="s">
        <v>2380</v>
      </c>
      <c r="J184" t="str">
        <f t="shared" si="8"/>
        <v>No</v>
      </c>
      <c r="K184" t="str">
        <f t="shared" si="9"/>
        <v>Yes</v>
      </c>
      <c r="L184" t="str">
        <f t="shared" si="10"/>
        <v>Obesity</v>
      </c>
      <c r="M184" t="str">
        <f t="shared" si="11"/>
        <v>Prediabetes</v>
      </c>
    </row>
    <row r="185" spans="1:13" x14ac:dyDescent="0.25">
      <c r="A185" t="s">
        <v>2188</v>
      </c>
      <c r="B185">
        <v>33.42</v>
      </c>
      <c r="C185">
        <v>10.67</v>
      </c>
      <c r="D185" t="s">
        <v>2379</v>
      </c>
      <c r="E185" t="s">
        <v>2379</v>
      </c>
      <c r="F185" t="s">
        <v>2379</v>
      </c>
      <c r="G185">
        <v>0</v>
      </c>
      <c r="H185" t="s">
        <v>2380</v>
      </c>
      <c r="J185" t="str">
        <f t="shared" si="8"/>
        <v>No</v>
      </c>
      <c r="K185" t="str">
        <f t="shared" si="9"/>
        <v>Yes</v>
      </c>
      <c r="L185" t="str">
        <f t="shared" si="10"/>
        <v>Obesity</v>
      </c>
      <c r="M185" t="str">
        <f t="shared" si="11"/>
        <v>Diabetes</v>
      </c>
    </row>
    <row r="186" spans="1:13" x14ac:dyDescent="0.25">
      <c r="A186" t="s">
        <v>2187</v>
      </c>
      <c r="B186">
        <v>37.18</v>
      </c>
      <c r="C186">
        <v>6.75</v>
      </c>
      <c r="D186" t="s">
        <v>2380</v>
      </c>
      <c r="E186" t="s">
        <v>2379</v>
      </c>
      <c r="F186" t="s">
        <v>2379</v>
      </c>
      <c r="G186">
        <v>2</v>
      </c>
      <c r="H186" t="s">
        <v>2380</v>
      </c>
      <c r="J186" t="str">
        <f t="shared" si="8"/>
        <v>Yes</v>
      </c>
      <c r="K186" t="str">
        <f t="shared" si="9"/>
        <v>Yes</v>
      </c>
      <c r="L186" t="str">
        <f t="shared" si="10"/>
        <v>Obesity</v>
      </c>
      <c r="M186" t="str">
        <f t="shared" si="11"/>
        <v>Diabetes</v>
      </c>
    </row>
    <row r="187" spans="1:13" x14ac:dyDescent="0.25">
      <c r="A187" t="s">
        <v>2186</v>
      </c>
      <c r="B187">
        <v>33.33</v>
      </c>
      <c r="C187">
        <v>9.26</v>
      </c>
      <c r="D187" t="s">
        <v>2380</v>
      </c>
      <c r="E187" t="s">
        <v>2379</v>
      </c>
      <c r="F187" t="s">
        <v>2379</v>
      </c>
      <c r="G187">
        <v>2</v>
      </c>
      <c r="H187" t="s">
        <v>2379</v>
      </c>
      <c r="J187" t="str">
        <f t="shared" si="8"/>
        <v>Yes</v>
      </c>
      <c r="K187" t="str">
        <f t="shared" si="9"/>
        <v>No</v>
      </c>
      <c r="L187" t="str">
        <f t="shared" si="10"/>
        <v>Obesity</v>
      </c>
      <c r="M187" t="str">
        <f t="shared" si="11"/>
        <v>Diabetes</v>
      </c>
    </row>
    <row r="188" spans="1:13" x14ac:dyDescent="0.25">
      <c r="A188" t="s">
        <v>2185</v>
      </c>
      <c r="B188">
        <v>53.21</v>
      </c>
      <c r="C188">
        <v>4.2699999999999996</v>
      </c>
      <c r="D188" t="s">
        <v>2379</v>
      </c>
      <c r="E188" t="s">
        <v>2379</v>
      </c>
      <c r="F188" t="s">
        <v>2379</v>
      </c>
      <c r="G188">
        <v>1</v>
      </c>
      <c r="H188" t="s">
        <v>2380</v>
      </c>
      <c r="J188" t="str">
        <f t="shared" si="8"/>
        <v>No</v>
      </c>
      <c r="K188" t="str">
        <f t="shared" si="9"/>
        <v>Yes</v>
      </c>
      <c r="L188" t="str">
        <f t="shared" si="10"/>
        <v>Obesity</v>
      </c>
      <c r="M188" t="str">
        <f t="shared" si="11"/>
        <v>Normal</v>
      </c>
    </row>
    <row r="189" spans="1:13" x14ac:dyDescent="0.25">
      <c r="A189" t="s">
        <v>2184</v>
      </c>
      <c r="B189">
        <v>38.729999999999997</v>
      </c>
      <c r="C189">
        <v>11.51</v>
      </c>
      <c r="D189" t="s">
        <v>2379</v>
      </c>
      <c r="E189" t="s">
        <v>2379</v>
      </c>
      <c r="F189" t="s">
        <v>2379</v>
      </c>
      <c r="G189">
        <v>2</v>
      </c>
      <c r="H189" t="s">
        <v>2380</v>
      </c>
      <c r="J189" t="str">
        <f t="shared" si="8"/>
        <v>No</v>
      </c>
      <c r="K189" t="str">
        <f t="shared" si="9"/>
        <v>Yes</v>
      </c>
      <c r="L189" t="str">
        <f t="shared" si="10"/>
        <v>Obesity</v>
      </c>
      <c r="M189" t="str">
        <f t="shared" si="11"/>
        <v>Diabetes</v>
      </c>
    </row>
    <row r="190" spans="1:13" x14ac:dyDescent="0.25">
      <c r="A190" t="s">
        <v>2183</v>
      </c>
      <c r="B190">
        <v>29.73</v>
      </c>
      <c r="C190">
        <v>7.22</v>
      </c>
      <c r="D190" t="s">
        <v>2379</v>
      </c>
      <c r="E190" t="s">
        <v>2379</v>
      </c>
      <c r="F190" t="s">
        <v>2379</v>
      </c>
      <c r="G190">
        <v>0</v>
      </c>
      <c r="H190" t="s">
        <v>2380</v>
      </c>
      <c r="J190" t="str">
        <f t="shared" si="8"/>
        <v>No</v>
      </c>
      <c r="K190" t="str">
        <f t="shared" si="9"/>
        <v>Yes</v>
      </c>
      <c r="L190" t="str">
        <f t="shared" si="10"/>
        <v>Overweight</v>
      </c>
      <c r="M190" t="str">
        <f t="shared" si="11"/>
        <v>Diabetes</v>
      </c>
    </row>
    <row r="191" spans="1:13" x14ac:dyDescent="0.25">
      <c r="A191" t="s">
        <v>2182</v>
      </c>
      <c r="B191">
        <v>34.700000000000003</v>
      </c>
      <c r="C191">
        <v>4.37</v>
      </c>
      <c r="D191" t="s">
        <v>2379</v>
      </c>
      <c r="E191" t="s">
        <v>2379</v>
      </c>
      <c r="F191" t="s">
        <v>2381</v>
      </c>
      <c r="G191">
        <v>1</v>
      </c>
      <c r="H191" t="s">
        <v>2380</v>
      </c>
      <c r="J191" t="str">
        <f t="shared" si="8"/>
        <v>No</v>
      </c>
      <c r="K191" t="str">
        <f t="shared" si="9"/>
        <v>Yes</v>
      </c>
      <c r="L191" t="str">
        <f t="shared" si="10"/>
        <v>Obesity</v>
      </c>
      <c r="M191" t="str">
        <f t="shared" si="11"/>
        <v>Normal</v>
      </c>
    </row>
    <row r="192" spans="1:13" x14ac:dyDescent="0.25">
      <c r="A192" t="s">
        <v>2181</v>
      </c>
      <c r="B192">
        <v>38.28</v>
      </c>
      <c r="C192">
        <v>11.56</v>
      </c>
      <c r="D192" t="s">
        <v>2380</v>
      </c>
      <c r="E192" t="s">
        <v>2379</v>
      </c>
      <c r="F192" t="s">
        <v>2379</v>
      </c>
      <c r="G192">
        <v>1</v>
      </c>
      <c r="H192" t="s">
        <v>2380</v>
      </c>
      <c r="J192" t="str">
        <f t="shared" si="8"/>
        <v>Yes</v>
      </c>
      <c r="K192" t="str">
        <f t="shared" si="9"/>
        <v>Yes</v>
      </c>
      <c r="L192" t="str">
        <f t="shared" si="10"/>
        <v>Obesity</v>
      </c>
      <c r="M192" t="str">
        <f t="shared" si="11"/>
        <v>Diabetes</v>
      </c>
    </row>
    <row r="193" spans="1:13" x14ac:dyDescent="0.25">
      <c r="A193" t="s">
        <v>2180</v>
      </c>
      <c r="B193">
        <v>33.57</v>
      </c>
      <c r="C193">
        <v>8.82</v>
      </c>
      <c r="D193" t="s">
        <v>2380</v>
      </c>
      <c r="E193" t="s">
        <v>2379</v>
      </c>
      <c r="F193" t="s">
        <v>2379</v>
      </c>
      <c r="G193">
        <v>0</v>
      </c>
      <c r="H193" t="s">
        <v>2380</v>
      </c>
      <c r="J193" t="str">
        <f t="shared" si="8"/>
        <v>Yes</v>
      </c>
      <c r="K193" t="str">
        <f t="shared" si="9"/>
        <v>Yes</v>
      </c>
      <c r="L193" t="str">
        <f t="shared" si="10"/>
        <v>Obesity</v>
      </c>
      <c r="M193" t="str">
        <f t="shared" si="11"/>
        <v>Diabetes</v>
      </c>
    </row>
    <row r="194" spans="1:13" x14ac:dyDescent="0.25">
      <c r="A194" t="s">
        <v>2179</v>
      </c>
      <c r="B194">
        <v>52.06</v>
      </c>
      <c r="C194">
        <v>4.6900000000000004</v>
      </c>
      <c r="D194" t="s">
        <v>2379</v>
      </c>
      <c r="E194" t="s">
        <v>2379</v>
      </c>
      <c r="F194" t="s">
        <v>2379</v>
      </c>
      <c r="G194">
        <v>1</v>
      </c>
      <c r="H194" t="s">
        <v>2380</v>
      </c>
      <c r="J194" t="str">
        <f t="shared" si="8"/>
        <v>No</v>
      </c>
      <c r="K194" t="str">
        <f t="shared" si="9"/>
        <v>Yes</v>
      </c>
      <c r="L194" t="str">
        <f t="shared" si="10"/>
        <v>Obesity</v>
      </c>
      <c r="M194" t="str">
        <f t="shared" si="11"/>
        <v>Normal</v>
      </c>
    </row>
    <row r="195" spans="1:13" x14ac:dyDescent="0.25">
      <c r="A195" t="s">
        <v>2178</v>
      </c>
      <c r="B195">
        <v>38.17</v>
      </c>
      <c r="C195">
        <v>4.53</v>
      </c>
      <c r="D195" t="s">
        <v>2379</v>
      </c>
      <c r="E195" t="s">
        <v>2380</v>
      </c>
      <c r="F195" t="s">
        <v>2379</v>
      </c>
      <c r="G195">
        <v>1</v>
      </c>
      <c r="H195" t="s">
        <v>2380</v>
      </c>
      <c r="J195" t="str">
        <f t="shared" ref="J195:J258" si="12">PROPER(D195:D2529)</f>
        <v>No</v>
      </c>
      <c r="K195" t="str">
        <f t="shared" ref="K195:K258" si="13">PROPER(H195:H2529)</f>
        <v>Yes</v>
      </c>
      <c r="L195" t="str">
        <f t="shared" ref="L195:L258" si="14">IF(B195&lt;18.5,"Underweight",IF(B195&lt;24.9,"Normal Weight",IF(B195&lt;29.9,"Overweight","Obesity")))</f>
        <v>Obesity</v>
      </c>
      <c r="M195" t="str">
        <f t="shared" ref="M195:M258" si="15">IF(C195&lt;5.7,"Normal",IF(C195&lt;6.4,"Prediabetes","Diabetes"))</f>
        <v>Normal</v>
      </c>
    </row>
    <row r="196" spans="1:13" x14ac:dyDescent="0.25">
      <c r="A196" t="s">
        <v>2177</v>
      </c>
      <c r="B196">
        <v>36.954999999999998</v>
      </c>
      <c r="C196">
        <v>5.84</v>
      </c>
      <c r="D196" t="s">
        <v>2379</v>
      </c>
      <c r="E196" t="s">
        <v>2379</v>
      </c>
      <c r="F196" t="s">
        <v>2381</v>
      </c>
      <c r="G196">
        <v>1</v>
      </c>
      <c r="H196" t="s">
        <v>2380</v>
      </c>
      <c r="J196" t="str">
        <f t="shared" si="12"/>
        <v>No</v>
      </c>
      <c r="K196" t="str">
        <f t="shared" si="13"/>
        <v>Yes</v>
      </c>
      <c r="L196" t="str">
        <f t="shared" si="14"/>
        <v>Obesity</v>
      </c>
      <c r="M196" t="str">
        <f t="shared" si="15"/>
        <v>Prediabetes</v>
      </c>
    </row>
    <row r="197" spans="1:13" x14ac:dyDescent="0.25">
      <c r="A197" t="s">
        <v>2176</v>
      </c>
      <c r="B197">
        <v>34.4</v>
      </c>
      <c r="C197">
        <v>4.9000000000000004</v>
      </c>
      <c r="D197" t="s">
        <v>2379</v>
      </c>
      <c r="E197" t="s">
        <v>2379</v>
      </c>
      <c r="F197" t="s">
        <v>2381</v>
      </c>
      <c r="G197">
        <v>1</v>
      </c>
      <c r="H197" t="s">
        <v>2380</v>
      </c>
      <c r="J197" t="str">
        <f t="shared" si="12"/>
        <v>No</v>
      </c>
      <c r="K197" t="str">
        <f t="shared" si="13"/>
        <v>Yes</v>
      </c>
      <c r="L197" t="str">
        <f t="shared" si="14"/>
        <v>Obesity</v>
      </c>
      <c r="M197" t="str">
        <f t="shared" si="15"/>
        <v>Normal</v>
      </c>
    </row>
    <row r="198" spans="1:13" x14ac:dyDescent="0.25">
      <c r="A198" t="s">
        <v>2175</v>
      </c>
      <c r="B198">
        <v>31.73</v>
      </c>
      <c r="C198">
        <v>4.3</v>
      </c>
      <c r="D198" t="s">
        <v>2379</v>
      </c>
      <c r="E198" t="s">
        <v>2379</v>
      </c>
      <c r="F198" t="s">
        <v>2379</v>
      </c>
      <c r="G198">
        <v>0</v>
      </c>
      <c r="H198" t="s">
        <v>2380</v>
      </c>
      <c r="J198" t="str">
        <f t="shared" si="12"/>
        <v>No</v>
      </c>
      <c r="K198" t="str">
        <f t="shared" si="13"/>
        <v>Yes</v>
      </c>
      <c r="L198" t="str">
        <f t="shared" si="14"/>
        <v>Obesity</v>
      </c>
      <c r="M198" t="str">
        <f t="shared" si="15"/>
        <v>Normal</v>
      </c>
    </row>
    <row r="199" spans="1:13" x14ac:dyDescent="0.25">
      <c r="A199" t="s">
        <v>2174</v>
      </c>
      <c r="B199">
        <v>36.64</v>
      </c>
      <c r="C199">
        <v>11.34</v>
      </c>
      <c r="D199" t="s">
        <v>2379</v>
      </c>
      <c r="E199" t="s">
        <v>2379</v>
      </c>
      <c r="F199" t="s">
        <v>2379</v>
      </c>
      <c r="G199">
        <v>0</v>
      </c>
      <c r="H199" t="s">
        <v>2380</v>
      </c>
      <c r="J199" t="str">
        <f t="shared" si="12"/>
        <v>No</v>
      </c>
      <c r="K199" t="str">
        <f t="shared" si="13"/>
        <v>Yes</v>
      </c>
      <c r="L199" t="str">
        <f t="shared" si="14"/>
        <v>Obesity</v>
      </c>
      <c r="M199" t="str">
        <f t="shared" si="15"/>
        <v>Diabetes</v>
      </c>
    </row>
    <row r="200" spans="1:13" x14ac:dyDescent="0.25">
      <c r="A200" t="s">
        <v>2173</v>
      </c>
      <c r="B200">
        <v>36.85</v>
      </c>
      <c r="C200">
        <v>5.88</v>
      </c>
      <c r="D200" t="s">
        <v>2379</v>
      </c>
      <c r="E200" t="s">
        <v>2380</v>
      </c>
      <c r="F200" t="s">
        <v>2379</v>
      </c>
      <c r="G200">
        <v>1</v>
      </c>
      <c r="H200" t="s">
        <v>2380</v>
      </c>
      <c r="J200" t="str">
        <f t="shared" si="12"/>
        <v>No</v>
      </c>
      <c r="K200" t="str">
        <f t="shared" si="13"/>
        <v>Yes</v>
      </c>
      <c r="L200" t="str">
        <f t="shared" si="14"/>
        <v>Obesity</v>
      </c>
      <c r="M200" t="str">
        <f t="shared" si="15"/>
        <v>Prediabetes</v>
      </c>
    </row>
    <row r="201" spans="1:13" x14ac:dyDescent="0.25">
      <c r="A201" t="s">
        <v>2172</v>
      </c>
      <c r="B201">
        <v>33.33</v>
      </c>
      <c r="C201">
        <v>5.01</v>
      </c>
      <c r="D201" t="s">
        <v>2380</v>
      </c>
      <c r="E201" t="s">
        <v>2379</v>
      </c>
      <c r="F201" t="s">
        <v>2381</v>
      </c>
      <c r="G201">
        <v>1</v>
      </c>
      <c r="H201" t="s">
        <v>2380</v>
      </c>
      <c r="J201" t="str">
        <f t="shared" si="12"/>
        <v>Yes</v>
      </c>
      <c r="K201" t="str">
        <f t="shared" si="13"/>
        <v>Yes</v>
      </c>
      <c r="L201" t="str">
        <f t="shared" si="14"/>
        <v>Obesity</v>
      </c>
      <c r="M201" t="str">
        <f t="shared" si="15"/>
        <v>Normal</v>
      </c>
    </row>
    <row r="202" spans="1:13" x14ac:dyDescent="0.25">
      <c r="A202" t="s">
        <v>2171</v>
      </c>
      <c r="B202">
        <v>39.14</v>
      </c>
      <c r="C202">
        <v>4.4000000000000004</v>
      </c>
      <c r="D202" t="s">
        <v>2379</v>
      </c>
      <c r="E202" t="s">
        <v>2379</v>
      </c>
      <c r="F202" t="s">
        <v>2381</v>
      </c>
      <c r="G202">
        <v>1</v>
      </c>
      <c r="H202" t="s">
        <v>2380</v>
      </c>
      <c r="J202" t="str">
        <f t="shared" si="12"/>
        <v>No</v>
      </c>
      <c r="K202" t="str">
        <f t="shared" si="13"/>
        <v>Yes</v>
      </c>
      <c r="L202" t="str">
        <f t="shared" si="14"/>
        <v>Obesity</v>
      </c>
      <c r="M202" t="str">
        <f t="shared" si="15"/>
        <v>Normal</v>
      </c>
    </row>
    <row r="203" spans="1:13" x14ac:dyDescent="0.25">
      <c r="A203" t="s">
        <v>2170</v>
      </c>
      <c r="B203">
        <v>32.9</v>
      </c>
      <c r="C203">
        <v>6.26</v>
      </c>
      <c r="D203" t="s">
        <v>2380</v>
      </c>
      <c r="E203" t="s">
        <v>2379</v>
      </c>
      <c r="F203" t="s">
        <v>2379</v>
      </c>
      <c r="G203">
        <v>0</v>
      </c>
      <c r="H203" t="s">
        <v>2380</v>
      </c>
      <c r="J203" t="str">
        <f t="shared" si="12"/>
        <v>Yes</v>
      </c>
      <c r="K203" t="str">
        <f t="shared" si="13"/>
        <v>Yes</v>
      </c>
      <c r="L203" t="str">
        <f t="shared" si="14"/>
        <v>Obesity</v>
      </c>
      <c r="M203" t="str">
        <f t="shared" si="15"/>
        <v>Prediabetes</v>
      </c>
    </row>
    <row r="204" spans="1:13" x14ac:dyDescent="0.25">
      <c r="A204" t="s">
        <v>2169</v>
      </c>
      <c r="B204">
        <v>29.78</v>
      </c>
      <c r="C204">
        <v>10.27</v>
      </c>
      <c r="D204" t="s">
        <v>2380</v>
      </c>
      <c r="E204" t="s">
        <v>2379</v>
      </c>
      <c r="F204" t="s">
        <v>2381</v>
      </c>
      <c r="G204">
        <v>1</v>
      </c>
      <c r="H204" t="s">
        <v>2380</v>
      </c>
      <c r="J204" t="str">
        <f t="shared" si="12"/>
        <v>Yes</v>
      </c>
      <c r="K204" t="str">
        <f t="shared" si="13"/>
        <v>Yes</v>
      </c>
      <c r="L204" t="str">
        <f t="shared" si="14"/>
        <v>Overweight</v>
      </c>
      <c r="M204" t="str">
        <f t="shared" si="15"/>
        <v>Diabetes</v>
      </c>
    </row>
    <row r="205" spans="1:13" x14ac:dyDescent="0.25">
      <c r="A205" t="s">
        <v>2168</v>
      </c>
      <c r="B205">
        <v>32.78</v>
      </c>
      <c r="C205">
        <v>5.27</v>
      </c>
      <c r="D205" t="s">
        <v>2379</v>
      </c>
      <c r="E205" t="s">
        <v>2379</v>
      </c>
      <c r="F205" t="s">
        <v>2379</v>
      </c>
      <c r="G205">
        <v>0</v>
      </c>
      <c r="H205" t="s">
        <v>2380</v>
      </c>
      <c r="J205" t="str">
        <f t="shared" si="12"/>
        <v>No</v>
      </c>
      <c r="K205" t="str">
        <f t="shared" si="13"/>
        <v>Yes</v>
      </c>
      <c r="L205" t="str">
        <f t="shared" si="14"/>
        <v>Obesity</v>
      </c>
      <c r="M205" t="str">
        <f t="shared" si="15"/>
        <v>Normal</v>
      </c>
    </row>
    <row r="206" spans="1:13" x14ac:dyDescent="0.25">
      <c r="A206" t="s">
        <v>2167</v>
      </c>
      <c r="B206">
        <v>41.65</v>
      </c>
      <c r="C206">
        <v>10.73</v>
      </c>
      <c r="D206" t="s">
        <v>2380</v>
      </c>
      <c r="E206" t="s">
        <v>2379</v>
      </c>
      <c r="F206" t="s">
        <v>2379</v>
      </c>
      <c r="G206">
        <v>0</v>
      </c>
      <c r="H206" t="s">
        <v>2380</v>
      </c>
      <c r="J206" t="str">
        <f t="shared" si="12"/>
        <v>Yes</v>
      </c>
      <c r="K206" t="str">
        <f t="shared" si="13"/>
        <v>Yes</v>
      </c>
      <c r="L206" t="str">
        <f t="shared" si="14"/>
        <v>Obesity</v>
      </c>
      <c r="M206" t="str">
        <f t="shared" si="15"/>
        <v>Diabetes</v>
      </c>
    </row>
    <row r="207" spans="1:13" x14ac:dyDescent="0.25">
      <c r="A207" t="s">
        <v>2166</v>
      </c>
      <c r="B207">
        <v>50.79</v>
      </c>
      <c r="C207">
        <v>4.45</v>
      </c>
      <c r="D207" t="s">
        <v>2379</v>
      </c>
      <c r="E207" t="s">
        <v>2379</v>
      </c>
      <c r="F207" t="s">
        <v>2379</v>
      </c>
      <c r="G207">
        <v>1</v>
      </c>
      <c r="H207" t="s">
        <v>2380</v>
      </c>
      <c r="J207" t="str">
        <f t="shared" si="12"/>
        <v>No</v>
      </c>
      <c r="K207" t="str">
        <f t="shared" si="13"/>
        <v>Yes</v>
      </c>
      <c r="L207" t="str">
        <f t="shared" si="14"/>
        <v>Obesity</v>
      </c>
      <c r="M207" t="str">
        <f t="shared" si="15"/>
        <v>Normal</v>
      </c>
    </row>
    <row r="208" spans="1:13" x14ac:dyDescent="0.25">
      <c r="A208" t="s">
        <v>2165</v>
      </c>
      <c r="B208">
        <v>35.43</v>
      </c>
      <c r="C208">
        <v>5.25</v>
      </c>
      <c r="D208" t="s">
        <v>2380</v>
      </c>
      <c r="E208" t="s">
        <v>2379</v>
      </c>
      <c r="F208" t="s">
        <v>2379</v>
      </c>
      <c r="G208">
        <v>0</v>
      </c>
      <c r="H208" t="s">
        <v>2380</v>
      </c>
      <c r="J208" t="str">
        <f t="shared" si="12"/>
        <v>Yes</v>
      </c>
      <c r="K208" t="str">
        <f t="shared" si="13"/>
        <v>Yes</v>
      </c>
      <c r="L208" t="str">
        <f t="shared" si="14"/>
        <v>Obesity</v>
      </c>
      <c r="M208" t="str">
        <f t="shared" si="15"/>
        <v>Normal</v>
      </c>
    </row>
    <row r="209" spans="1:13" x14ac:dyDescent="0.25">
      <c r="A209" t="s">
        <v>2164</v>
      </c>
      <c r="B209">
        <v>35.25</v>
      </c>
      <c r="C209">
        <v>9.51</v>
      </c>
      <c r="D209" t="s">
        <v>2379</v>
      </c>
      <c r="E209" t="s">
        <v>2379</v>
      </c>
      <c r="F209" t="s">
        <v>2379</v>
      </c>
      <c r="G209">
        <v>0</v>
      </c>
      <c r="H209" t="s">
        <v>2380</v>
      </c>
      <c r="J209" t="str">
        <f t="shared" si="12"/>
        <v>No</v>
      </c>
      <c r="K209" t="str">
        <f t="shared" si="13"/>
        <v>Yes</v>
      </c>
      <c r="L209" t="str">
        <f t="shared" si="14"/>
        <v>Obesity</v>
      </c>
      <c r="M209" t="str">
        <f t="shared" si="15"/>
        <v>Diabetes</v>
      </c>
    </row>
    <row r="210" spans="1:13" x14ac:dyDescent="0.25">
      <c r="A210" t="s">
        <v>2163</v>
      </c>
      <c r="B210">
        <v>36.85</v>
      </c>
      <c r="C210">
        <v>11.12</v>
      </c>
      <c r="D210" t="s">
        <v>2379</v>
      </c>
      <c r="E210" t="s">
        <v>2379</v>
      </c>
      <c r="F210" t="s">
        <v>2379</v>
      </c>
      <c r="G210">
        <v>0</v>
      </c>
      <c r="H210" t="s">
        <v>2380</v>
      </c>
      <c r="J210" t="str">
        <f t="shared" si="12"/>
        <v>No</v>
      </c>
      <c r="K210" t="str">
        <f t="shared" si="13"/>
        <v>Yes</v>
      </c>
      <c r="L210" t="str">
        <f t="shared" si="14"/>
        <v>Obesity</v>
      </c>
      <c r="M210" t="str">
        <f t="shared" si="15"/>
        <v>Diabetes</v>
      </c>
    </row>
    <row r="211" spans="1:13" x14ac:dyDescent="0.25">
      <c r="A211" t="s">
        <v>2162</v>
      </c>
      <c r="B211">
        <v>31.02</v>
      </c>
      <c r="C211">
        <v>4.5599999999999996</v>
      </c>
      <c r="D211" t="s">
        <v>2379</v>
      </c>
      <c r="E211" t="s">
        <v>2380</v>
      </c>
      <c r="F211" t="s">
        <v>2379</v>
      </c>
      <c r="G211">
        <v>1</v>
      </c>
      <c r="H211" t="s">
        <v>2380</v>
      </c>
      <c r="J211" t="str">
        <f t="shared" si="12"/>
        <v>No</v>
      </c>
      <c r="K211" t="str">
        <f t="shared" si="13"/>
        <v>Yes</v>
      </c>
      <c r="L211" t="str">
        <f t="shared" si="14"/>
        <v>Obesity</v>
      </c>
      <c r="M211" t="str">
        <f t="shared" si="15"/>
        <v>Normal</v>
      </c>
    </row>
    <row r="212" spans="1:13" x14ac:dyDescent="0.25">
      <c r="A212" t="s">
        <v>2161</v>
      </c>
      <c r="B212">
        <v>35.6</v>
      </c>
      <c r="C212">
        <v>4.0199999999999996</v>
      </c>
      <c r="D212" t="s">
        <v>2380</v>
      </c>
      <c r="E212" t="s">
        <v>2380</v>
      </c>
      <c r="F212" t="s">
        <v>2379</v>
      </c>
      <c r="G212">
        <v>2</v>
      </c>
      <c r="H212" t="s">
        <v>2380</v>
      </c>
      <c r="J212" t="str">
        <f t="shared" si="12"/>
        <v>Yes</v>
      </c>
      <c r="K212" t="str">
        <f t="shared" si="13"/>
        <v>Yes</v>
      </c>
      <c r="L212" t="str">
        <f t="shared" si="14"/>
        <v>Obesity</v>
      </c>
      <c r="M212" t="str">
        <f t="shared" si="15"/>
        <v>Normal</v>
      </c>
    </row>
    <row r="213" spans="1:13" x14ac:dyDescent="0.25">
      <c r="A213" t="s">
        <v>2160</v>
      </c>
      <c r="B213">
        <v>34.39</v>
      </c>
      <c r="C213">
        <v>8.7200000000000006</v>
      </c>
      <c r="D213" t="s">
        <v>2379</v>
      </c>
      <c r="E213" t="s">
        <v>2379</v>
      </c>
      <c r="F213" t="s">
        <v>2379</v>
      </c>
      <c r="G213">
        <v>0</v>
      </c>
      <c r="H213" t="s">
        <v>2380</v>
      </c>
      <c r="J213" t="str">
        <f t="shared" si="12"/>
        <v>No</v>
      </c>
      <c r="K213" t="str">
        <f t="shared" si="13"/>
        <v>Yes</v>
      </c>
      <c r="L213" t="str">
        <f t="shared" si="14"/>
        <v>Obesity</v>
      </c>
      <c r="M213" t="str">
        <f t="shared" si="15"/>
        <v>Diabetes</v>
      </c>
    </row>
    <row r="214" spans="1:13" x14ac:dyDescent="0.25">
      <c r="A214" t="s">
        <v>2159</v>
      </c>
      <c r="B214">
        <v>29.06</v>
      </c>
      <c r="C214">
        <v>6.25</v>
      </c>
      <c r="D214" t="s">
        <v>2380</v>
      </c>
      <c r="E214" t="s">
        <v>2379</v>
      </c>
      <c r="F214" t="s">
        <v>2379</v>
      </c>
      <c r="G214">
        <v>1</v>
      </c>
      <c r="H214" t="s">
        <v>2380</v>
      </c>
      <c r="J214" t="str">
        <f t="shared" si="12"/>
        <v>Yes</v>
      </c>
      <c r="K214" t="str">
        <f t="shared" si="13"/>
        <v>Yes</v>
      </c>
      <c r="L214" t="str">
        <f t="shared" si="14"/>
        <v>Overweight</v>
      </c>
      <c r="M214" t="str">
        <f t="shared" si="15"/>
        <v>Prediabetes</v>
      </c>
    </row>
    <row r="215" spans="1:13" x14ac:dyDescent="0.25">
      <c r="A215" t="s">
        <v>2158</v>
      </c>
      <c r="B215">
        <v>35.799999999999997</v>
      </c>
      <c r="C215">
        <v>7.32</v>
      </c>
      <c r="D215" t="s">
        <v>2379</v>
      </c>
      <c r="E215" t="s">
        <v>2379</v>
      </c>
      <c r="F215" t="s">
        <v>2379</v>
      </c>
      <c r="G215">
        <v>2</v>
      </c>
      <c r="H215" t="s">
        <v>2380</v>
      </c>
      <c r="J215" t="str">
        <f t="shared" si="12"/>
        <v>No</v>
      </c>
      <c r="K215" t="str">
        <f t="shared" si="13"/>
        <v>Yes</v>
      </c>
      <c r="L215" t="str">
        <f t="shared" si="14"/>
        <v>Obesity</v>
      </c>
      <c r="M215" t="str">
        <f t="shared" si="15"/>
        <v>Diabetes</v>
      </c>
    </row>
    <row r="216" spans="1:13" x14ac:dyDescent="0.25">
      <c r="A216" t="s">
        <v>2157</v>
      </c>
      <c r="B216">
        <v>49.8</v>
      </c>
      <c r="C216">
        <v>4.24</v>
      </c>
      <c r="D216" t="s">
        <v>2379</v>
      </c>
      <c r="E216" t="s">
        <v>2379</v>
      </c>
      <c r="F216" t="s">
        <v>2379</v>
      </c>
      <c r="G216">
        <v>1</v>
      </c>
      <c r="H216" t="s">
        <v>2380</v>
      </c>
      <c r="J216" t="str">
        <f t="shared" si="12"/>
        <v>No</v>
      </c>
      <c r="K216" t="str">
        <f t="shared" si="13"/>
        <v>Yes</v>
      </c>
      <c r="L216" t="str">
        <f t="shared" si="14"/>
        <v>Obesity</v>
      </c>
      <c r="M216" t="str">
        <f t="shared" si="15"/>
        <v>Normal</v>
      </c>
    </row>
    <row r="217" spans="1:13" x14ac:dyDescent="0.25">
      <c r="A217" t="s">
        <v>2156</v>
      </c>
      <c r="B217">
        <v>35.71</v>
      </c>
      <c r="C217">
        <v>6.84</v>
      </c>
      <c r="D217" t="s">
        <v>2379</v>
      </c>
      <c r="E217" t="s">
        <v>2379</v>
      </c>
      <c r="F217" t="s">
        <v>2379</v>
      </c>
      <c r="G217">
        <v>2</v>
      </c>
      <c r="H217" t="s">
        <v>2380</v>
      </c>
      <c r="J217" t="str">
        <f t="shared" si="12"/>
        <v>No</v>
      </c>
      <c r="K217" t="str">
        <f t="shared" si="13"/>
        <v>Yes</v>
      </c>
      <c r="L217" t="str">
        <f t="shared" si="14"/>
        <v>Obesity</v>
      </c>
      <c r="M217" t="str">
        <f t="shared" si="15"/>
        <v>Diabetes</v>
      </c>
    </row>
    <row r="218" spans="1:13" x14ac:dyDescent="0.25">
      <c r="A218" t="s">
        <v>2155</v>
      </c>
      <c r="B218">
        <v>30.8</v>
      </c>
      <c r="C218">
        <v>5.23</v>
      </c>
      <c r="D218" t="s">
        <v>2380</v>
      </c>
      <c r="E218" t="s">
        <v>2379</v>
      </c>
      <c r="F218" t="s">
        <v>2379</v>
      </c>
      <c r="G218">
        <v>1</v>
      </c>
      <c r="H218" t="s">
        <v>2380</v>
      </c>
      <c r="J218" t="str">
        <f t="shared" si="12"/>
        <v>Yes</v>
      </c>
      <c r="K218" t="str">
        <f t="shared" si="13"/>
        <v>Yes</v>
      </c>
      <c r="L218" t="str">
        <f t="shared" si="14"/>
        <v>Obesity</v>
      </c>
      <c r="M218" t="str">
        <f t="shared" si="15"/>
        <v>Normal</v>
      </c>
    </row>
    <row r="219" spans="1:13" x14ac:dyDescent="0.25">
      <c r="A219" t="s">
        <v>2154</v>
      </c>
      <c r="B219">
        <v>33.69</v>
      </c>
      <c r="C219">
        <v>9.68</v>
      </c>
      <c r="D219" t="s">
        <v>2379</v>
      </c>
      <c r="E219" t="s">
        <v>2379</v>
      </c>
      <c r="F219" t="s">
        <v>2379</v>
      </c>
      <c r="G219">
        <v>0</v>
      </c>
      <c r="H219" t="s">
        <v>2380</v>
      </c>
      <c r="J219" t="str">
        <f t="shared" si="12"/>
        <v>No</v>
      </c>
      <c r="K219" t="str">
        <f t="shared" si="13"/>
        <v>Yes</v>
      </c>
      <c r="L219" t="str">
        <f t="shared" si="14"/>
        <v>Obesity</v>
      </c>
      <c r="M219" t="str">
        <f t="shared" si="15"/>
        <v>Diabetes</v>
      </c>
    </row>
    <row r="220" spans="1:13" x14ac:dyDescent="0.25">
      <c r="A220" t="s">
        <v>2153</v>
      </c>
      <c r="B220">
        <v>42.27</v>
      </c>
      <c r="C220">
        <v>6.05</v>
      </c>
      <c r="D220" t="s">
        <v>2380</v>
      </c>
      <c r="E220" t="s">
        <v>2379</v>
      </c>
      <c r="F220" t="s">
        <v>2379</v>
      </c>
      <c r="G220">
        <v>1</v>
      </c>
      <c r="H220" t="s">
        <v>2380</v>
      </c>
      <c r="J220" t="str">
        <f t="shared" si="12"/>
        <v>Yes</v>
      </c>
      <c r="K220" t="str">
        <f t="shared" si="13"/>
        <v>Yes</v>
      </c>
      <c r="L220" t="str">
        <f t="shared" si="14"/>
        <v>Obesity</v>
      </c>
      <c r="M220" t="str">
        <f t="shared" si="15"/>
        <v>Prediabetes</v>
      </c>
    </row>
    <row r="221" spans="1:13" x14ac:dyDescent="0.25">
      <c r="A221" t="s">
        <v>2152</v>
      </c>
      <c r="B221">
        <v>53.25</v>
      </c>
      <c r="C221">
        <v>6.11</v>
      </c>
      <c r="D221" t="s">
        <v>2380</v>
      </c>
      <c r="E221" t="s">
        <v>2379</v>
      </c>
      <c r="F221" t="s">
        <v>2381</v>
      </c>
      <c r="G221">
        <v>1</v>
      </c>
      <c r="H221" t="s">
        <v>2380</v>
      </c>
      <c r="J221" t="str">
        <f t="shared" si="12"/>
        <v>Yes</v>
      </c>
      <c r="K221" t="str">
        <f t="shared" si="13"/>
        <v>Yes</v>
      </c>
      <c r="L221" t="str">
        <f t="shared" si="14"/>
        <v>Obesity</v>
      </c>
      <c r="M221" t="str">
        <f t="shared" si="15"/>
        <v>Prediabetes</v>
      </c>
    </row>
    <row r="222" spans="1:13" x14ac:dyDescent="0.25">
      <c r="A222" t="s">
        <v>2151</v>
      </c>
      <c r="B222">
        <v>26.8</v>
      </c>
      <c r="C222">
        <v>10.93</v>
      </c>
      <c r="D222" t="s">
        <v>2380</v>
      </c>
      <c r="E222" t="s">
        <v>2379</v>
      </c>
      <c r="F222" t="s">
        <v>2379</v>
      </c>
      <c r="G222">
        <v>0</v>
      </c>
      <c r="H222" t="s">
        <v>2379</v>
      </c>
      <c r="J222" t="str">
        <f t="shared" si="12"/>
        <v>Yes</v>
      </c>
      <c r="K222" t="str">
        <f t="shared" si="13"/>
        <v>No</v>
      </c>
      <c r="L222" t="str">
        <f t="shared" si="14"/>
        <v>Overweight</v>
      </c>
      <c r="M222" t="str">
        <f t="shared" si="15"/>
        <v>Diabetes</v>
      </c>
    </row>
    <row r="223" spans="1:13" x14ac:dyDescent="0.25">
      <c r="A223" t="s">
        <v>2150</v>
      </c>
      <c r="B223">
        <v>28.5</v>
      </c>
      <c r="C223">
        <v>5.12</v>
      </c>
      <c r="D223" t="s">
        <v>2379</v>
      </c>
      <c r="E223" t="s">
        <v>2379</v>
      </c>
      <c r="F223" t="s">
        <v>2379</v>
      </c>
      <c r="G223">
        <v>1</v>
      </c>
      <c r="H223" t="s">
        <v>2380</v>
      </c>
      <c r="J223" t="str">
        <f t="shared" si="12"/>
        <v>No</v>
      </c>
      <c r="K223" t="str">
        <f t="shared" si="13"/>
        <v>Yes</v>
      </c>
      <c r="L223" t="str">
        <f t="shared" si="14"/>
        <v>Overweight</v>
      </c>
      <c r="M223" t="str">
        <f t="shared" si="15"/>
        <v>Normal</v>
      </c>
    </row>
    <row r="224" spans="1:13" x14ac:dyDescent="0.25">
      <c r="A224" t="s">
        <v>2149</v>
      </c>
      <c r="B224">
        <v>22.895</v>
      </c>
      <c r="C224">
        <v>5.72</v>
      </c>
      <c r="D224" t="s">
        <v>2379</v>
      </c>
      <c r="E224" t="s">
        <v>2379</v>
      </c>
      <c r="F224" t="s">
        <v>2379</v>
      </c>
      <c r="G224">
        <v>0</v>
      </c>
      <c r="H224" t="s">
        <v>2380</v>
      </c>
      <c r="J224" t="str">
        <f t="shared" si="12"/>
        <v>No</v>
      </c>
      <c r="K224" t="str">
        <f t="shared" si="13"/>
        <v>Yes</v>
      </c>
      <c r="L224" t="str">
        <f t="shared" si="14"/>
        <v>Normal Weight</v>
      </c>
      <c r="M224" t="str">
        <f t="shared" si="15"/>
        <v>Prediabetes</v>
      </c>
    </row>
    <row r="225" spans="1:13" x14ac:dyDescent="0.25">
      <c r="A225" t="s">
        <v>2148</v>
      </c>
      <c r="B225">
        <v>34.06</v>
      </c>
      <c r="C225">
        <v>11.83</v>
      </c>
      <c r="D225" t="s">
        <v>2380</v>
      </c>
      <c r="E225" t="s">
        <v>2379</v>
      </c>
      <c r="F225" t="s">
        <v>2379</v>
      </c>
      <c r="G225">
        <v>1</v>
      </c>
      <c r="H225" t="s">
        <v>2380</v>
      </c>
      <c r="J225" t="str">
        <f t="shared" si="12"/>
        <v>Yes</v>
      </c>
      <c r="K225" t="str">
        <f t="shared" si="13"/>
        <v>Yes</v>
      </c>
      <c r="L225" t="str">
        <f t="shared" si="14"/>
        <v>Obesity</v>
      </c>
      <c r="M225" t="str">
        <f t="shared" si="15"/>
        <v>Diabetes</v>
      </c>
    </row>
    <row r="226" spans="1:13" x14ac:dyDescent="0.25">
      <c r="A226" t="s">
        <v>2147</v>
      </c>
      <c r="B226">
        <v>36.409999999999997</v>
      </c>
      <c r="C226">
        <v>4.55</v>
      </c>
      <c r="D226" t="s">
        <v>2379</v>
      </c>
      <c r="E226" t="s">
        <v>2379</v>
      </c>
      <c r="F226" t="s">
        <v>2379</v>
      </c>
      <c r="G226">
        <v>0</v>
      </c>
      <c r="H226" t="s">
        <v>2380</v>
      </c>
      <c r="J226" t="str">
        <f t="shared" si="12"/>
        <v>No</v>
      </c>
      <c r="K226" t="str">
        <f t="shared" si="13"/>
        <v>Yes</v>
      </c>
      <c r="L226" t="str">
        <f t="shared" si="14"/>
        <v>Obesity</v>
      </c>
      <c r="M226" t="str">
        <f t="shared" si="15"/>
        <v>Normal</v>
      </c>
    </row>
    <row r="227" spans="1:13" x14ac:dyDescent="0.25">
      <c r="A227" t="s">
        <v>2146</v>
      </c>
      <c r="B227">
        <v>52.3</v>
      </c>
      <c r="C227">
        <v>4.87</v>
      </c>
      <c r="D227" t="s">
        <v>2380</v>
      </c>
      <c r="E227" t="s">
        <v>2379</v>
      </c>
      <c r="F227" t="s">
        <v>2381</v>
      </c>
      <c r="G227">
        <v>1</v>
      </c>
      <c r="H227" t="s">
        <v>2380</v>
      </c>
      <c r="J227" t="str">
        <f t="shared" si="12"/>
        <v>Yes</v>
      </c>
      <c r="K227" t="str">
        <f t="shared" si="13"/>
        <v>Yes</v>
      </c>
      <c r="L227" t="str">
        <f t="shared" si="14"/>
        <v>Obesity</v>
      </c>
      <c r="M227" t="str">
        <f t="shared" si="15"/>
        <v>Normal</v>
      </c>
    </row>
    <row r="228" spans="1:13" x14ac:dyDescent="0.25">
      <c r="A228" t="s">
        <v>2145</v>
      </c>
      <c r="B228">
        <v>52.66</v>
      </c>
      <c r="C228">
        <v>4.45</v>
      </c>
      <c r="D228" t="s">
        <v>2379</v>
      </c>
      <c r="E228" t="s">
        <v>2379</v>
      </c>
      <c r="F228" t="s">
        <v>2379</v>
      </c>
      <c r="G228">
        <v>1</v>
      </c>
      <c r="H228" t="s">
        <v>2380</v>
      </c>
      <c r="J228" t="str">
        <f t="shared" si="12"/>
        <v>No</v>
      </c>
      <c r="K228" t="str">
        <f t="shared" si="13"/>
        <v>Yes</v>
      </c>
      <c r="L228" t="str">
        <f t="shared" si="14"/>
        <v>Obesity</v>
      </c>
      <c r="M228" t="str">
        <f t="shared" si="15"/>
        <v>Normal</v>
      </c>
    </row>
    <row r="229" spans="1:13" x14ac:dyDescent="0.25">
      <c r="A229" t="s">
        <v>2144</v>
      </c>
      <c r="B229">
        <v>29.57</v>
      </c>
      <c r="C229">
        <v>9.42</v>
      </c>
      <c r="D229" t="s">
        <v>2380</v>
      </c>
      <c r="E229" t="s">
        <v>2379</v>
      </c>
      <c r="F229" t="s">
        <v>2379</v>
      </c>
      <c r="G229">
        <v>0</v>
      </c>
      <c r="H229" t="s">
        <v>2380</v>
      </c>
      <c r="J229" t="str">
        <f t="shared" si="12"/>
        <v>Yes</v>
      </c>
      <c r="K229" t="str">
        <f t="shared" si="13"/>
        <v>Yes</v>
      </c>
      <c r="L229" t="str">
        <f t="shared" si="14"/>
        <v>Overweight</v>
      </c>
      <c r="M229" t="str">
        <f t="shared" si="15"/>
        <v>Diabetes</v>
      </c>
    </row>
    <row r="230" spans="1:13" x14ac:dyDescent="0.25">
      <c r="A230" t="s">
        <v>2143</v>
      </c>
      <c r="B230">
        <v>36.99</v>
      </c>
      <c r="C230">
        <v>5.37</v>
      </c>
      <c r="D230" t="s">
        <v>2380</v>
      </c>
      <c r="E230" t="s">
        <v>2379</v>
      </c>
      <c r="F230" t="s">
        <v>2381</v>
      </c>
      <c r="G230">
        <v>1</v>
      </c>
      <c r="H230" t="s">
        <v>2380</v>
      </c>
      <c r="J230" t="str">
        <f t="shared" si="12"/>
        <v>Yes</v>
      </c>
      <c r="K230" t="str">
        <f t="shared" si="13"/>
        <v>Yes</v>
      </c>
      <c r="L230" t="str">
        <f t="shared" si="14"/>
        <v>Obesity</v>
      </c>
      <c r="M230" t="str">
        <f t="shared" si="15"/>
        <v>Normal</v>
      </c>
    </row>
    <row r="231" spans="1:13" x14ac:dyDescent="0.25">
      <c r="A231" t="s">
        <v>2142</v>
      </c>
      <c r="B231">
        <v>31.4</v>
      </c>
      <c r="C231">
        <v>4.5999999999999996</v>
      </c>
      <c r="D231" t="s">
        <v>2380</v>
      </c>
      <c r="E231" t="s">
        <v>2379</v>
      </c>
      <c r="F231" t="s">
        <v>2379</v>
      </c>
      <c r="G231">
        <v>1</v>
      </c>
      <c r="H231" t="s">
        <v>2380</v>
      </c>
      <c r="J231" t="str">
        <f t="shared" si="12"/>
        <v>Yes</v>
      </c>
      <c r="K231" t="str">
        <f t="shared" si="13"/>
        <v>Yes</v>
      </c>
      <c r="L231" t="str">
        <f t="shared" si="14"/>
        <v>Obesity</v>
      </c>
      <c r="M231" t="str">
        <f t="shared" si="15"/>
        <v>Normal</v>
      </c>
    </row>
    <row r="232" spans="1:13" x14ac:dyDescent="0.25">
      <c r="A232" t="s">
        <v>2141</v>
      </c>
      <c r="B232">
        <v>34.9</v>
      </c>
      <c r="C232">
        <v>6.22</v>
      </c>
      <c r="D232" t="s">
        <v>2379</v>
      </c>
      <c r="E232" t="s">
        <v>2379</v>
      </c>
      <c r="F232" t="s">
        <v>2381</v>
      </c>
      <c r="G232">
        <v>1</v>
      </c>
      <c r="H232" t="s">
        <v>2380</v>
      </c>
      <c r="J232" t="str">
        <f t="shared" si="12"/>
        <v>No</v>
      </c>
      <c r="K232" t="str">
        <f t="shared" si="13"/>
        <v>Yes</v>
      </c>
      <c r="L232" t="str">
        <f t="shared" si="14"/>
        <v>Obesity</v>
      </c>
      <c r="M232" t="str">
        <f t="shared" si="15"/>
        <v>Prediabetes</v>
      </c>
    </row>
    <row r="233" spans="1:13" x14ac:dyDescent="0.25">
      <c r="A233" t="s">
        <v>2140</v>
      </c>
      <c r="B233">
        <v>31.13</v>
      </c>
      <c r="C233">
        <v>4.5199999999999996</v>
      </c>
      <c r="D233" t="s">
        <v>2380</v>
      </c>
      <c r="E233" t="s">
        <v>2379</v>
      </c>
      <c r="F233" t="s">
        <v>2379</v>
      </c>
      <c r="G233">
        <v>1</v>
      </c>
      <c r="H233" t="s">
        <v>2380</v>
      </c>
      <c r="J233" t="str">
        <f t="shared" si="12"/>
        <v>Yes</v>
      </c>
      <c r="K233" t="str">
        <f t="shared" si="13"/>
        <v>Yes</v>
      </c>
      <c r="L233" t="str">
        <f t="shared" si="14"/>
        <v>Obesity</v>
      </c>
      <c r="M233" t="str">
        <f t="shared" si="15"/>
        <v>Normal</v>
      </c>
    </row>
    <row r="234" spans="1:13" x14ac:dyDescent="0.25">
      <c r="A234" t="s">
        <v>2139</v>
      </c>
      <c r="B234">
        <v>34.799999999999997</v>
      </c>
      <c r="C234">
        <v>6.18</v>
      </c>
      <c r="D234" t="s">
        <v>2379</v>
      </c>
      <c r="E234" t="s">
        <v>2379</v>
      </c>
      <c r="F234" t="s">
        <v>2381</v>
      </c>
      <c r="G234">
        <v>1</v>
      </c>
      <c r="H234" t="s">
        <v>2380</v>
      </c>
      <c r="J234" t="str">
        <f t="shared" si="12"/>
        <v>No</v>
      </c>
      <c r="K234" t="str">
        <f t="shared" si="13"/>
        <v>Yes</v>
      </c>
      <c r="L234" t="str">
        <f t="shared" si="14"/>
        <v>Obesity</v>
      </c>
      <c r="M234" t="str">
        <f t="shared" si="15"/>
        <v>Prediabetes</v>
      </c>
    </row>
    <row r="235" spans="1:13" x14ac:dyDescent="0.25">
      <c r="A235" t="s">
        <v>2138</v>
      </c>
      <c r="B235">
        <v>31.68</v>
      </c>
      <c r="C235">
        <v>4.4000000000000004</v>
      </c>
      <c r="D235" t="s">
        <v>2379</v>
      </c>
      <c r="E235" t="s">
        <v>2379</v>
      </c>
      <c r="F235" t="s">
        <v>2379</v>
      </c>
      <c r="G235">
        <v>0</v>
      </c>
      <c r="H235" t="s">
        <v>2380</v>
      </c>
      <c r="J235" t="str">
        <f t="shared" si="12"/>
        <v>No</v>
      </c>
      <c r="K235" t="str">
        <f t="shared" si="13"/>
        <v>Yes</v>
      </c>
      <c r="L235" t="str">
        <f t="shared" si="14"/>
        <v>Obesity</v>
      </c>
      <c r="M235" t="str">
        <f t="shared" si="15"/>
        <v>Normal</v>
      </c>
    </row>
    <row r="236" spans="1:13" x14ac:dyDescent="0.25">
      <c r="A236" t="s">
        <v>2137</v>
      </c>
      <c r="B236">
        <v>33.534999999999997</v>
      </c>
      <c r="C236">
        <v>6.23</v>
      </c>
      <c r="D236" t="s">
        <v>2379</v>
      </c>
      <c r="E236" t="s">
        <v>2380</v>
      </c>
      <c r="F236" t="s">
        <v>2379</v>
      </c>
      <c r="G236">
        <v>1</v>
      </c>
      <c r="H236" t="s">
        <v>2380</v>
      </c>
      <c r="J236" t="str">
        <f t="shared" si="12"/>
        <v>No</v>
      </c>
      <c r="K236" t="str">
        <f t="shared" si="13"/>
        <v>Yes</v>
      </c>
      <c r="L236" t="str">
        <f t="shared" si="14"/>
        <v>Obesity</v>
      </c>
      <c r="M236" t="str">
        <f t="shared" si="15"/>
        <v>Prediabetes</v>
      </c>
    </row>
    <row r="237" spans="1:13" x14ac:dyDescent="0.25">
      <c r="A237" t="s">
        <v>2136</v>
      </c>
      <c r="B237">
        <v>31.92</v>
      </c>
      <c r="C237">
        <v>5.33</v>
      </c>
      <c r="D237" t="s">
        <v>2380</v>
      </c>
      <c r="E237" t="s">
        <v>2379</v>
      </c>
      <c r="F237" t="s">
        <v>2379</v>
      </c>
      <c r="G237">
        <v>0</v>
      </c>
      <c r="H237" t="s">
        <v>2380</v>
      </c>
      <c r="J237" t="str">
        <f t="shared" si="12"/>
        <v>Yes</v>
      </c>
      <c r="K237" t="str">
        <f t="shared" si="13"/>
        <v>Yes</v>
      </c>
      <c r="L237" t="str">
        <f t="shared" si="14"/>
        <v>Obesity</v>
      </c>
      <c r="M237" t="str">
        <f t="shared" si="15"/>
        <v>Normal</v>
      </c>
    </row>
    <row r="238" spans="1:13" x14ac:dyDescent="0.25">
      <c r="A238" t="s">
        <v>2135</v>
      </c>
      <c r="B238">
        <v>32.700000000000003</v>
      </c>
      <c r="C238">
        <v>4.09</v>
      </c>
      <c r="D238" t="s">
        <v>2379</v>
      </c>
      <c r="E238" t="s">
        <v>2379</v>
      </c>
      <c r="F238" t="s">
        <v>2379</v>
      </c>
      <c r="G238">
        <v>1</v>
      </c>
      <c r="H238" t="s">
        <v>2380</v>
      </c>
      <c r="J238" t="str">
        <f t="shared" si="12"/>
        <v>No</v>
      </c>
      <c r="K238" t="str">
        <f t="shared" si="13"/>
        <v>Yes</v>
      </c>
      <c r="L238" t="str">
        <f t="shared" si="14"/>
        <v>Obesity</v>
      </c>
      <c r="M238" t="str">
        <f t="shared" si="15"/>
        <v>Normal</v>
      </c>
    </row>
    <row r="239" spans="1:13" x14ac:dyDescent="0.25">
      <c r="A239" t="s">
        <v>2134</v>
      </c>
      <c r="B239">
        <v>41.25</v>
      </c>
      <c r="C239">
        <v>5.19</v>
      </c>
      <c r="D239" t="s">
        <v>2379</v>
      </c>
      <c r="E239" t="s">
        <v>2379</v>
      </c>
      <c r="F239" t="s">
        <v>2379</v>
      </c>
      <c r="G239">
        <v>0</v>
      </c>
      <c r="H239" t="s">
        <v>2380</v>
      </c>
      <c r="J239" t="str">
        <f t="shared" si="12"/>
        <v>No</v>
      </c>
      <c r="K239" t="str">
        <f t="shared" si="13"/>
        <v>Yes</v>
      </c>
      <c r="L239" t="str">
        <f t="shared" si="14"/>
        <v>Obesity</v>
      </c>
      <c r="M239" t="str">
        <f t="shared" si="15"/>
        <v>Normal</v>
      </c>
    </row>
    <row r="240" spans="1:13" x14ac:dyDescent="0.25">
      <c r="A240" t="s">
        <v>2133</v>
      </c>
      <c r="B240">
        <v>33.11</v>
      </c>
      <c r="C240">
        <v>4.12</v>
      </c>
      <c r="D240" t="s">
        <v>2379</v>
      </c>
      <c r="E240" t="s">
        <v>2379</v>
      </c>
      <c r="F240" t="s">
        <v>2381</v>
      </c>
      <c r="G240">
        <v>1</v>
      </c>
      <c r="H240" t="s">
        <v>2380</v>
      </c>
      <c r="J240" t="str">
        <f t="shared" si="12"/>
        <v>No</v>
      </c>
      <c r="K240" t="str">
        <f t="shared" si="13"/>
        <v>Yes</v>
      </c>
      <c r="L240" t="str">
        <f t="shared" si="14"/>
        <v>Obesity</v>
      </c>
      <c r="M240" t="str">
        <f t="shared" si="15"/>
        <v>Normal</v>
      </c>
    </row>
    <row r="241" spans="1:13" x14ac:dyDescent="0.25">
      <c r="A241" t="s">
        <v>2132</v>
      </c>
      <c r="B241">
        <v>36.159999999999997</v>
      </c>
      <c r="C241">
        <v>5.0999999999999996</v>
      </c>
      <c r="D241" t="s">
        <v>2379</v>
      </c>
      <c r="E241" t="s">
        <v>2379</v>
      </c>
      <c r="F241" t="s">
        <v>2379</v>
      </c>
      <c r="G241">
        <v>1</v>
      </c>
      <c r="H241" t="s">
        <v>2380</v>
      </c>
      <c r="J241" t="str">
        <f t="shared" si="12"/>
        <v>No</v>
      </c>
      <c r="K241" t="str">
        <f t="shared" si="13"/>
        <v>Yes</v>
      </c>
      <c r="L241" t="str">
        <f t="shared" si="14"/>
        <v>Obesity</v>
      </c>
      <c r="M241" t="str">
        <f t="shared" si="15"/>
        <v>Normal</v>
      </c>
    </row>
    <row r="242" spans="1:13" x14ac:dyDescent="0.25">
      <c r="A242" t="s">
        <v>2131</v>
      </c>
      <c r="B242">
        <v>33.72</v>
      </c>
      <c r="C242">
        <v>6.21</v>
      </c>
      <c r="D242" t="s">
        <v>2380</v>
      </c>
      <c r="E242" t="s">
        <v>2379</v>
      </c>
      <c r="F242" t="s">
        <v>2381</v>
      </c>
      <c r="G242">
        <v>1</v>
      </c>
      <c r="H242" t="s">
        <v>2380</v>
      </c>
      <c r="J242" t="str">
        <f t="shared" si="12"/>
        <v>Yes</v>
      </c>
      <c r="K242" t="str">
        <f t="shared" si="13"/>
        <v>Yes</v>
      </c>
      <c r="L242" t="str">
        <f t="shared" si="14"/>
        <v>Obesity</v>
      </c>
      <c r="M242" t="str">
        <f t="shared" si="15"/>
        <v>Prediabetes</v>
      </c>
    </row>
    <row r="243" spans="1:13" x14ac:dyDescent="0.25">
      <c r="A243" t="s">
        <v>2129</v>
      </c>
      <c r="B243">
        <v>37.74</v>
      </c>
      <c r="C243">
        <v>9.5299999999999994</v>
      </c>
      <c r="D243" t="s">
        <v>2380</v>
      </c>
      <c r="E243" t="s">
        <v>2379</v>
      </c>
      <c r="F243" t="s">
        <v>2379</v>
      </c>
      <c r="G243">
        <v>1</v>
      </c>
      <c r="H243" t="s">
        <v>2380</v>
      </c>
      <c r="J243" t="str">
        <f t="shared" si="12"/>
        <v>Yes</v>
      </c>
      <c r="K243" t="str">
        <f t="shared" si="13"/>
        <v>Yes</v>
      </c>
      <c r="L243" t="str">
        <f t="shared" si="14"/>
        <v>Obesity</v>
      </c>
      <c r="M243" t="str">
        <f t="shared" si="15"/>
        <v>Diabetes</v>
      </c>
    </row>
    <row r="244" spans="1:13" x14ac:dyDescent="0.25">
      <c r="A244" t="s">
        <v>2128</v>
      </c>
      <c r="B244">
        <v>48.75</v>
      </c>
      <c r="C244">
        <v>4.6399999999999997</v>
      </c>
      <c r="D244" t="s">
        <v>2380</v>
      </c>
      <c r="E244" t="s">
        <v>2379</v>
      </c>
      <c r="F244" t="s">
        <v>2379</v>
      </c>
      <c r="G244">
        <v>1</v>
      </c>
      <c r="H244" t="s">
        <v>2380</v>
      </c>
      <c r="J244" t="str">
        <f t="shared" si="12"/>
        <v>Yes</v>
      </c>
      <c r="K244" t="str">
        <f t="shared" si="13"/>
        <v>Yes</v>
      </c>
      <c r="L244" t="str">
        <f t="shared" si="14"/>
        <v>Obesity</v>
      </c>
      <c r="M244" t="str">
        <f t="shared" si="15"/>
        <v>Normal</v>
      </c>
    </row>
    <row r="245" spans="1:13" x14ac:dyDescent="0.25">
      <c r="A245" t="s">
        <v>2127</v>
      </c>
      <c r="B245">
        <v>31.065000000000001</v>
      </c>
      <c r="C245">
        <v>5.05</v>
      </c>
      <c r="D245" t="s">
        <v>2379</v>
      </c>
      <c r="E245" t="s">
        <v>2379</v>
      </c>
      <c r="F245" t="s">
        <v>2379</v>
      </c>
      <c r="G245">
        <v>1</v>
      </c>
      <c r="H245" t="s">
        <v>2380</v>
      </c>
      <c r="J245" t="str">
        <f t="shared" si="12"/>
        <v>No</v>
      </c>
      <c r="K245" t="str">
        <f t="shared" si="13"/>
        <v>Yes</v>
      </c>
      <c r="L245" t="str">
        <f t="shared" si="14"/>
        <v>Obesity</v>
      </c>
      <c r="M245" t="str">
        <f t="shared" si="15"/>
        <v>Normal</v>
      </c>
    </row>
    <row r="246" spans="1:13" x14ac:dyDescent="0.25">
      <c r="A246" t="s">
        <v>2126</v>
      </c>
      <c r="B246">
        <v>23.55</v>
      </c>
      <c r="C246">
        <v>10.38</v>
      </c>
      <c r="D246" t="s">
        <v>2379</v>
      </c>
      <c r="E246" t="s">
        <v>2379</v>
      </c>
      <c r="F246" t="s">
        <v>2379</v>
      </c>
      <c r="G246">
        <v>0</v>
      </c>
      <c r="H246" t="s">
        <v>2380</v>
      </c>
      <c r="J246" t="str">
        <f t="shared" si="12"/>
        <v>No</v>
      </c>
      <c r="K246" t="str">
        <f t="shared" si="13"/>
        <v>Yes</v>
      </c>
      <c r="L246" t="str">
        <f t="shared" si="14"/>
        <v>Normal Weight</v>
      </c>
      <c r="M246" t="str">
        <f t="shared" si="15"/>
        <v>Diabetes</v>
      </c>
    </row>
    <row r="247" spans="1:13" x14ac:dyDescent="0.25">
      <c r="A247" t="s">
        <v>2125</v>
      </c>
      <c r="B247">
        <v>30.18</v>
      </c>
      <c r="C247">
        <v>8.31</v>
      </c>
      <c r="D247" t="s">
        <v>2380</v>
      </c>
      <c r="E247" t="s">
        <v>2379</v>
      </c>
      <c r="F247" t="s">
        <v>2379</v>
      </c>
      <c r="G247">
        <v>1</v>
      </c>
      <c r="H247" t="s">
        <v>2380</v>
      </c>
      <c r="J247" t="str">
        <f t="shared" si="12"/>
        <v>Yes</v>
      </c>
      <c r="K247" t="str">
        <f t="shared" si="13"/>
        <v>Yes</v>
      </c>
      <c r="L247" t="str">
        <f t="shared" si="14"/>
        <v>Obesity</v>
      </c>
      <c r="M247" t="str">
        <f t="shared" si="15"/>
        <v>Diabetes</v>
      </c>
    </row>
    <row r="248" spans="1:13" x14ac:dyDescent="0.25">
      <c r="A248" t="s">
        <v>2124</v>
      </c>
      <c r="B248">
        <v>29.94</v>
      </c>
      <c r="C248">
        <v>7.59</v>
      </c>
      <c r="D248" t="s">
        <v>2379</v>
      </c>
      <c r="E248" t="s">
        <v>2379</v>
      </c>
      <c r="F248" t="s">
        <v>2379</v>
      </c>
      <c r="G248">
        <v>0</v>
      </c>
      <c r="H248" t="s">
        <v>2380</v>
      </c>
      <c r="J248" t="str">
        <f t="shared" si="12"/>
        <v>No</v>
      </c>
      <c r="K248" t="str">
        <f t="shared" si="13"/>
        <v>Yes</v>
      </c>
      <c r="L248" t="str">
        <f t="shared" si="14"/>
        <v>Obesity</v>
      </c>
      <c r="M248" t="str">
        <f t="shared" si="15"/>
        <v>Diabetes</v>
      </c>
    </row>
    <row r="249" spans="1:13" x14ac:dyDescent="0.25">
      <c r="A249" t="s">
        <v>2123</v>
      </c>
      <c r="B249">
        <v>31.4</v>
      </c>
      <c r="C249">
        <v>5.49</v>
      </c>
      <c r="D249" t="s">
        <v>2379</v>
      </c>
      <c r="E249" t="s">
        <v>2379</v>
      </c>
      <c r="F249" t="s">
        <v>2379</v>
      </c>
      <c r="G249">
        <v>0</v>
      </c>
      <c r="H249" t="s">
        <v>2380</v>
      </c>
      <c r="J249" t="str">
        <f t="shared" si="12"/>
        <v>No</v>
      </c>
      <c r="K249" t="str">
        <f t="shared" si="13"/>
        <v>Yes</v>
      </c>
      <c r="L249" t="str">
        <f t="shared" si="14"/>
        <v>Obesity</v>
      </c>
      <c r="M249" t="str">
        <f t="shared" si="15"/>
        <v>Normal</v>
      </c>
    </row>
    <row r="250" spans="1:13" x14ac:dyDescent="0.25">
      <c r="A250" t="s">
        <v>2122</v>
      </c>
      <c r="B250">
        <v>53.06</v>
      </c>
      <c r="C250">
        <v>11.68</v>
      </c>
      <c r="D250" t="s">
        <v>2379</v>
      </c>
      <c r="E250" t="s">
        <v>2379</v>
      </c>
      <c r="F250" t="s">
        <v>2379</v>
      </c>
      <c r="G250">
        <v>0</v>
      </c>
      <c r="H250" t="s">
        <v>2380</v>
      </c>
      <c r="J250" t="str">
        <f t="shared" si="12"/>
        <v>No</v>
      </c>
      <c r="K250" t="str">
        <f t="shared" si="13"/>
        <v>Yes</v>
      </c>
      <c r="L250" t="str">
        <f t="shared" si="14"/>
        <v>Obesity</v>
      </c>
      <c r="M250" t="str">
        <f t="shared" si="15"/>
        <v>Diabetes</v>
      </c>
    </row>
    <row r="251" spans="1:13" x14ac:dyDescent="0.25">
      <c r="A251" t="s">
        <v>2121</v>
      </c>
      <c r="B251">
        <v>30.25</v>
      </c>
      <c r="C251">
        <v>4.1900000000000004</v>
      </c>
      <c r="D251" t="s">
        <v>2379</v>
      </c>
      <c r="E251" t="s">
        <v>2379</v>
      </c>
      <c r="F251" t="s">
        <v>2379</v>
      </c>
      <c r="G251">
        <v>2</v>
      </c>
      <c r="H251" t="s">
        <v>2380</v>
      </c>
      <c r="J251" t="str">
        <f t="shared" si="12"/>
        <v>No</v>
      </c>
      <c r="K251" t="str">
        <f t="shared" si="13"/>
        <v>Yes</v>
      </c>
      <c r="L251" t="str">
        <f t="shared" si="14"/>
        <v>Obesity</v>
      </c>
      <c r="M251" t="str">
        <f t="shared" si="15"/>
        <v>Normal</v>
      </c>
    </row>
    <row r="252" spans="1:13" x14ac:dyDescent="0.25">
      <c r="A252" t="s">
        <v>2120</v>
      </c>
      <c r="B252">
        <v>46.68</v>
      </c>
      <c r="C252">
        <v>4.01</v>
      </c>
      <c r="D252" t="s">
        <v>2379</v>
      </c>
      <c r="E252" t="s">
        <v>2379</v>
      </c>
      <c r="F252" t="s">
        <v>2379</v>
      </c>
      <c r="G252">
        <v>0</v>
      </c>
      <c r="H252" t="s">
        <v>2380</v>
      </c>
      <c r="J252" t="str">
        <f t="shared" si="12"/>
        <v>No</v>
      </c>
      <c r="K252" t="str">
        <f t="shared" si="13"/>
        <v>Yes</v>
      </c>
      <c r="L252" t="str">
        <f t="shared" si="14"/>
        <v>Obesity</v>
      </c>
      <c r="M252" t="str">
        <f t="shared" si="15"/>
        <v>Normal</v>
      </c>
    </row>
    <row r="253" spans="1:13" x14ac:dyDescent="0.25">
      <c r="A253" t="s">
        <v>2119</v>
      </c>
      <c r="B253">
        <v>30.4</v>
      </c>
      <c r="C253">
        <v>5.91</v>
      </c>
      <c r="D253" t="s">
        <v>2379</v>
      </c>
      <c r="E253" t="s">
        <v>2380</v>
      </c>
      <c r="F253" t="s">
        <v>2379</v>
      </c>
      <c r="G253">
        <v>2</v>
      </c>
      <c r="H253" t="s">
        <v>2380</v>
      </c>
      <c r="J253" t="str">
        <f t="shared" si="12"/>
        <v>No</v>
      </c>
      <c r="K253" t="str">
        <f t="shared" si="13"/>
        <v>Yes</v>
      </c>
      <c r="L253" t="str">
        <f t="shared" si="14"/>
        <v>Obesity</v>
      </c>
      <c r="M253" t="str">
        <f t="shared" si="15"/>
        <v>Prediabetes</v>
      </c>
    </row>
    <row r="254" spans="1:13" x14ac:dyDescent="0.25">
      <c r="A254" t="s">
        <v>2118</v>
      </c>
      <c r="B254">
        <v>30.2</v>
      </c>
      <c r="C254">
        <v>4.47</v>
      </c>
      <c r="D254" t="s">
        <v>2380</v>
      </c>
      <c r="E254" t="s">
        <v>2379</v>
      </c>
      <c r="F254" t="s">
        <v>2381</v>
      </c>
      <c r="G254">
        <v>1</v>
      </c>
      <c r="H254" t="s">
        <v>2380</v>
      </c>
      <c r="J254" t="str">
        <f t="shared" si="12"/>
        <v>Yes</v>
      </c>
      <c r="K254" t="str">
        <f t="shared" si="13"/>
        <v>Yes</v>
      </c>
      <c r="L254" t="str">
        <f t="shared" si="14"/>
        <v>Obesity</v>
      </c>
      <c r="M254" t="str">
        <f t="shared" si="15"/>
        <v>Normal</v>
      </c>
    </row>
    <row r="255" spans="1:13" x14ac:dyDescent="0.25">
      <c r="A255" t="s">
        <v>2117</v>
      </c>
      <c r="B255">
        <v>51.18</v>
      </c>
      <c r="C255">
        <v>4.5599999999999996</v>
      </c>
      <c r="D255" t="s">
        <v>2380</v>
      </c>
      <c r="E255" t="s">
        <v>2380</v>
      </c>
      <c r="F255" t="s">
        <v>2379</v>
      </c>
      <c r="G255">
        <v>2</v>
      </c>
      <c r="H255" t="s">
        <v>2380</v>
      </c>
      <c r="J255" t="str">
        <f t="shared" si="12"/>
        <v>Yes</v>
      </c>
      <c r="K255" t="str">
        <f t="shared" si="13"/>
        <v>Yes</v>
      </c>
      <c r="L255" t="str">
        <f t="shared" si="14"/>
        <v>Obesity</v>
      </c>
      <c r="M255" t="str">
        <f t="shared" si="15"/>
        <v>Normal</v>
      </c>
    </row>
    <row r="256" spans="1:13" x14ac:dyDescent="0.25">
      <c r="A256" t="s">
        <v>2116</v>
      </c>
      <c r="B256">
        <v>22.18</v>
      </c>
      <c r="C256">
        <v>9.9</v>
      </c>
      <c r="D256" t="s">
        <v>2379</v>
      </c>
      <c r="E256" t="s">
        <v>2379</v>
      </c>
      <c r="F256" t="s">
        <v>2379</v>
      </c>
      <c r="G256">
        <v>0</v>
      </c>
      <c r="H256" t="s">
        <v>2380</v>
      </c>
      <c r="J256" t="str">
        <f t="shared" si="12"/>
        <v>No</v>
      </c>
      <c r="K256" t="str">
        <f t="shared" si="13"/>
        <v>Yes</v>
      </c>
      <c r="L256" t="str">
        <f t="shared" si="14"/>
        <v>Normal Weight</v>
      </c>
      <c r="M256" t="str">
        <f t="shared" si="15"/>
        <v>Diabetes</v>
      </c>
    </row>
    <row r="257" spans="1:13" x14ac:dyDescent="0.25">
      <c r="A257" t="s">
        <v>2115</v>
      </c>
      <c r="B257">
        <v>31.92</v>
      </c>
      <c r="C257">
        <v>5.1100000000000003</v>
      </c>
      <c r="D257" t="s">
        <v>2379</v>
      </c>
      <c r="E257" t="s">
        <v>2379</v>
      </c>
      <c r="F257" t="s">
        <v>2381</v>
      </c>
      <c r="G257">
        <v>1</v>
      </c>
      <c r="H257" t="s">
        <v>2380</v>
      </c>
      <c r="J257" t="str">
        <f t="shared" si="12"/>
        <v>No</v>
      </c>
      <c r="K257" t="str">
        <f t="shared" si="13"/>
        <v>Yes</v>
      </c>
      <c r="L257" t="str">
        <f t="shared" si="14"/>
        <v>Obesity</v>
      </c>
      <c r="M257" t="str">
        <f t="shared" si="15"/>
        <v>Normal</v>
      </c>
    </row>
    <row r="258" spans="1:13" x14ac:dyDescent="0.25">
      <c r="A258" t="s">
        <v>2114</v>
      </c>
      <c r="B258">
        <v>31.73</v>
      </c>
      <c r="C258">
        <v>5.73</v>
      </c>
      <c r="D258" t="s">
        <v>2379</v>
      </c>
      <c r="E258" t="s">
        <v>2380</v>
      </c>
      <c r="F258" t="s">
        <v>2379</v>
      </c>
      <c r="G258">
        <v>1</v>
      </c>
      <c r="H258" t="s">
        <v>2380</v>
      </c>
      <c r="J258" t="str">
        <f t="shared" si="12"/>
        <v>No</v>
      </c>
      <c r="K258" t="str">
        <f t="shared" si="13"/>
        <v>Yes</v>
      </c>
      <c r="L258" t="str">
        <f t="shared" si="14"/>
        <v>Obesity</v>
      </c>
      <c r="M258" t="str">
        <f t="shared" si="15"/>
        <v>Prediabetes</v>
      </c>
    </row>
    <row r="259" spans="1:13" x14ac:dyDescent="0.25">
      <c r="A259" t="s">
        <v>2113</v>
      </c>
      <c r="B259">
        <v>45.52</v>
      </c>
      <c r="C259">
        <v>6.04</v>
      </c>
      <c r="D259" t="s">
        <v>2379</v>
      </c>
      <c r="E259" t="s">
        <v>2379</v>
      </c>
      <c r="F259" t="s">
        <v>2381</v>
      </c>
      <c r="G259">
        <v>1</v>
      </c>
      <c r="H259" t="s">
        <v>2380</v>
      </c>
      <c r="J259" t="str">
        <f t="shared" ref="J259:J322" si="16">PROPER(D259:D2593)</f>
        <v>No</v>
      </c>
      <c r="K259" t="str">
        <f t="shared" ref="K259:K322" si="17">PROPER(H259:H2593)</f>
        <v>Yes</v>
      </c>
      <c r="L259" t="str">
        <f t="shared" ref="L259:L322" si="18">IF(B259&lt;18.5,"Underweight",IF(B259&lt;24.9,"Normal Weight",IF(B259&lt;29.9,"Overweight","Obesity")))</f>
        <v>Obesity</v>
      </c>
      <c r="M259" t="str">
        <f t="shared" ref="M259:M322" si="19">IF(C259&lt;5.7,"Normal",IF(C259&lt;6.4,"Prediabetes","Diabetes"))</f>
        <v>Prediabetes</v>
      </c>
    </row>
    <row r="260" spans="1:13" x14ac:dyDescent="0.25">
      <c r="A260" t="s">
        <v>2112</v>
      </c>
      <c r="B260">
        <v>52.81</v>
      </c>
      <c r="C260">
        <v>5.19</v>
      </c>
      <c r="D260" t="s">
        <v>2379</v>
      </c>
      <c r="E260" t="s">
        <v>2379</v>
      </c>
      <c r="F260" t="s">
        <v>2381</v>
      </c>
      <c r="G260">
        <v>1</v>
      </c>
      <c r="H260" t="s">
        <v>2380</v>
      </c>
      <c r="J260" t="str">
        <f t="shared" si="16"/>
        <v>No</v>
      </c>
      <c r="K260" t="str">
        <f t="shared" si="17"/>
        <v>Yes</v>
      </c>
      <c r="L260" t="str">
        <f t="shared" si="18"/>
        <v>Obesity</v>
      </c>
      <c r="M260" t="str">
        <f t="shared" si="19"/>
        <v>Normal</v>
      </c>
    </row>
    <row r="261" spans="1:13" x14ac:dyDescent="0.25">
      <c r="A261" t="s">
        <v>2111</v>
      </c>
      <c r="B261">
        <v>33.58</v>
      </c>
      <c r="C261">
        <v>5.56</v>
      </c>
      <c r="D261" t="s">
        <v>2379</v>
      </c>
      <c r="E261" t="s">
        <v>2379</v>
      </c>
      <c r="F261" t="s">
        <v>2379</v>
      </c>
      <c r="G261">
        <v>1</v>
      </c>
      <c r="H261" t="s">
        <v>2380</v>
      </c>
      <c r="J261" t="str">
        <f t="shared" si="16"/>
        <v>No</v>
      </c>
      <c r="K261" t="str">
        <f t="shared" si="17"/>
        <v>Yes</v>
      </c>
      <c r="L261" t="str">
        <f t="shared" si="18"/>
        <v>Obesity</v>
      </c>
      <c r="M261" t="str">
        <f t="shared" si="19"/>
        <v>Normal</v>
      </c>
    </row>
    <row r="262" spans="1:13" x14ac:dyDescent="0.25">
      <c r="A262" t="s">
        <v>2110</v>
      </c>
      <c r="B262">
        <v>30.684999999999999</v>
      </c>
      <c r="C262">
        <v>8.23</v>
      </c>
      <c r="D262" t="s">
        <v>2379</v>
      </c>
      <c r="E262" t="s">
        <v>2379</v>
      </c>
      <c r="F262" t="s">
        <v>2379</v>
      </c>
      <c r="G262">
        <v>0</v>
      </c>
      <c r="H262" t="s">
        <v>2380</v>
      </c>
      <c r="J262" t="str">
        <f t="shared" si="16"/>
        <v>No</v>
      </c>
      <c r="K262" t="str">
        <f t="shared" si="17"/>
        <v>Yes</v>
      </c>
      <c r="L262" t="str">
        <f t="shared" si="18"/>
        <v>Obesity</v>
      </c>
      <c r="M262" t="str">
        <f t="shared" si="19"/>
        <v>Diabetes</v>
      </c>
    </row>
    <row r="263" spans="1:13" x14ac:dyDescent="0.25">
      <c r="A263" t="s">
        <v>2109</v>
      </c>
      <c r="B263">
        <v>37.524999999999999</v>
      </c>
      <c r="C263">
        <v>9.0299999999999994</v>
      </c>
      <c r="D263" t="s">
        <v>2380</v>
      </c>
      <c r="E263" t="s">
        <v>2379</v>
      </c>
      <c r="F263" t="s">
        <v>2379</v>
      </c>
      <c r="G263">
        <v>2</v>
      </c>
      <c r="H263" t="s">
        <v>2379</v>
      </c>
      <c r="J263" t="str">
        <f t="shared" si="16"/>
        <v>Yes</v>
      </c>
      <c r="K263" t="str">
        <f t="shared" si="17"/>
        <v>No</v>
      </c>
      <c r="L263" t="str">
        <f t="shared" si="18"/>
        <v>Obesity</v>
      </c>
      <c r="M263" t="str">
        <f t="shared" si="19"/>
        <v>Diabetes</v>
      </c>
    </row>
    <row r="264" spans="1:13" x14ac:dyDescent="0.25">
      <c r="A264" t="s">
        <v>2108</v>
      </c>
      <c r="B264">
        <v>34.5</v>
      </c>
      <c r="C264">
        <v>4.07</v>
      </c>
      <c r="D264" t="s">
        <v>2380</v>
      </c>
      <c r="E264" t="s">
        <v>2379</v>
      </c>
      <c r="F264" t="s">
        <v>2379</v>
      </c>
      <c r="G264">
        <v>0</v>
      </c>
      <c r="H264" t="s">
        <v>2380</v>
      </c>
      <c r="J264" t="str">
        <f t="shared" si="16"/>
        <v>Yes</v>
      </c>
      <c r="K264" t="str">
        <f t="shared" si="17"/>
        <v>Yes</v>
      </c>
      <c r="L264" t="str">
        <f t="shared" si="18"/>
        <v>Obesity</v>
      </c>
      <c r="M264" t="str">
        <f t="shared" si="19"/>
        <v>Normal</v>
      </c>
    </row>
    <row r="265" spans="1:13" x14ac:dyDescent="0.25">
      <c r="A265" t="s">
        <v>2107</v>
      </c>
      <c r="B265">
        <v>28.16</v>
      </c>
      <c r="C265">
        <v>5.77</v>
      </c>
      <c r="D265" t="s">
        <v>2379</v>
      </c>
      <c r="E265" t="s">
        <v>2379</v>
      </c>
      <c r="F265" t="s">
        <v>2379</v>
      </c>
      <c r="G265">
        <v>2</v>
      </c>
      <c r="H265" t="s">
        <v>2380</v>
      </c>
      <c r="J265" t="str">
        <f t="shared" si="16"/>
        <v>No</v>
      </c>
      <c r="K265" t="str">
        <f t="shared" si="17"/>
        <v>Yes</v>
      </c>
      <c r="L265" t="str">
        <f t="shared" si="18"/>
        <v>Overweight</v>
      </c>
      <c r="M265" t="str">
        <f t="shared" si="19"/>
        <v>Prediabetes</v>
      </c>
    </row>
    <row r="266" spans="1:13" x14ac:dyDescent="0.25">
      <c r="A266" t="s">
        <v>2106</v>
      </c>
      <c r="B266">
        <v>30.02</v>
      </c>
      <c r="C266">
        <v>5.98</v>
      </c>
      <c r="D266" t="s">
        <v>2379</v>
      </c>
      <c r="E266" t="s">
        <v>2379</v>
      </c>
      <c r="F266" t="s">
        <v>2381</v>
      </c>
      <c r="G266">
        <v>1</v>
      </c>
      <c r="H266" t="s">
        <v>2380</v>
      </c>
      <c r="J266" t="str">
        <f t="shared" si="16"/>
        <v>No</v>
      </c>
      <c r="K266" t="str">
        <f t="shared" si="17"/>
        <v>Yes</v>
      </c>
      <c r="L266" t="str">
        <f t="shared" si="18"/>
        <v>Obesity</v>
      </c>
      <c r="M266" t="str">
        <f t="shared" si="19"/>
        <v>Prediabetes</v>
      </c>
    </row>
    <row r="267" spans="1:13" x14ac:dyDescent="0.25">
      <c r="A267" t="s">
        <v>2105</v>
      </c>
      <c r="B267">
        <v>37.82</v>
      </c>
      <c r="C267">
        <v>6.01</v>
      </c>
      <c r="D267" t="s">
        <v>2379</v>
      </c>
      <c r="E267" t="s">
        <v>2379</v>
      </c>
      <c r="F267" t="s">
        <v>2379</v>
      </c>
      <c r="G267">
        <v>0</v>
      </c>
      <c r="H267" t="s">
        <v>2380</v>
      </c>
      <c r="J267" t="str">
        <f t="shared" si="16"/>
        <v>No</v>
      </c>
      <c r="K267" t="str">
        <f t="shared" si="17"/>
        <v>Yes</v>
      </c>
      <c r="L267" t="str">
        <f t="shared" si="18"/>
        <v>Obesity</v>
      </c>
      <c r="M267" t="str">
        <f t="shared" si="19"/>
        <v>Prediabetes</v>
      </c>
    </row>
    <row r="268" spans="1:13" x14ac:dyDescent="0.25">
      <c r="A268" t="s">
        <v>2104</v>
      </c>
      <c r="B268">
        <v>33.14</v>
      </c>
      <c r="C268">
        <v>5.67</v>
      </c>
      <c r="D268" t="s">
        <v>2380</v>
      </c>
      <c r="E268" t="s">
        <v>2379</v>
      </c>
      <c r="F268" t="s">
        <v>2379</v>
      </c>
      <c r="G268">
        <v>0</v>
      </c>
      <c r="H268" t="s">
        <v>2380</v>
      </c>
      <c r="J268" t="str">
        <f t="shared" si="16"/>
        <v>Yes</v>
      </c>
      <c r="K268" t="str">
        <f t="shared" si="17"/>
        <v>Yes</v>
      </c>
      <c r="L268" t="str">
        <f t="shared" si="18"/>
        <v>Obesity</v>
      </c>
      <c r="M268" t="str">
        <f t="shared" si="19"/>
        <v>Normal</v>
      </c>
    </row>
    <row r="269" spans="1:13" x14ac:dyDescent="0.25">
      <c r="A269" t="s">
        <v>2103</v>
      </c>
      <c r="B269">
        <v>25.14</v>
      </c>
      <c r="C269">
        <v>6.02</v>
      </c>
      <c r="D269" t="s">
        <v>2380</v>
      </c>
      <c r="E269" t="s">
        <v>2379</v>
      </c>
      <c r="F269" t="s">
        <v>2381</v>
      </c>
      <c r="G269">
        <v>1</v>
      </c>
      <c r="H269" t="s">
        <v>2380</v>
      </c>
      <c r="J269" t="str">
        <f t="shared" si="16"/>
        <v>Yes</v>
      </c>
      <c r="K269" t="str">
        <f t="shared" si="17"/>
        <v>Yes</v>
      </c>
      <c r="L269" t="str">
        <f t="shared" si="18"/>
        <v>Overweight</v>
      </c>
      <c r="M269" t="str">
        <f t="shared" si="19"/>
        <v>Prediabetes</v>
      </c>
    </row>
    <row r="270" spans="1:13" x14ac:dyDescent="0.25">
      <c r="A270" t="s">
        <v>2102</v>
      </c>
      <c r="B270">
        <v>20.18</v>
      </c>
      <c r="C270">
        <v>11.19</v>
      </c>
      <c r="D270" t="s">
        <v>2379</v>
      </c>
      <c r="E270" t="s">
        <v>2379</v>
      </c>
      <c r="F270" t="s">
        <v>2379</v>
      </c>
      <c r="G270">
        <v>0</v>
      </c>
      <c r="H270" t="s">
        <v>2380</v>
      </c>
      <c r="J270" t="str">
        <f t="shared" si="16"/>
        <v>No</v>
      </c>
      <c r="K270" t="str">
        <f t="shared" si="17"/>
        <v>Yes</v>
      </c>
      <c r="L270" t="str">
        <f t="shared" si="18"/>
        <v>Normal Weight</v>
      </c>
      <c r="M270" t="str">
        <f t="shared" si="19"/>
        <v>Diabetes</v>
      </c>
    </row>
    <row r="271" spans="1:13" x14ac:dyDescent="0.25">
      <c r="A271" t="s">
        <v>2101</v>
      </c>
      <c r="B271">
        <v>44.36</v>
      </c>
      <c r="C271">
        <v>5.1100000000000003</v>
      </c>
      <c r="D271" t="s">
        <v>2379</v>
      </c>
      <c r="E271" t="s">
        <v>2379</v>
      </c>
      <c r="F271" t="s">
        <v>2379</v>
      </c>
      <c r="G271">
        <v>0</v>
      </c>
      <c r="H271" t="s">
        <v>2380</v>
      </c>
      <c r="J271" t="str">
        <f t="shared" si="16"/>
        <v>No</v>
      </c>
      <c r="K271" t="str">
        <f t="shared" si="17"/>
        <v>Yes</v>
      </c>
      <c r="L271" t="str">
        <f t="shared" si="18"/>
        <v>Obesity</v>
      </c>
      <c r="M271" t="str">
        <f t="shared" si="19"/>
        <v>Normal</v>
      </c>
    </row>
    <row r="272" spans="1:13" x14ac:dyDescent="0.25">
      <c r="A272" t="s">
        <v>2100</v>
      </c>
      <c r="B272">
        <v>23.82</v>
      </c>
      <c r="C272">
        <v>10.85</v>
      </c>
      <c r="D272" t="s">
        <v>2380</v>
      </c>
      <c r="E272" t="s">
        <v>2379</v>
      </c>
      <c r="F272" t="s">
        <v>2379</v>
      </c>
      <c r="G272">
        <v>0</v>
      </c>
      <c r="H272" t="s">
        <v>2380</v>
      </c>
      <c r="J272" t="str">
        <f t="shared" si="16"/>
        <v>Yes</v>
      </c>
      <c r="K272" t="str">
        <f t="shared" si="17"/>
        <v>Yes</v>
      </c>
      <c r="L272" t="str">
        <f t="shared" si="18"/>
        <v>Normal Weight</v>
      </c>
      <c r="M272" t="str">
        <f t="shared" si="19"/>
        <v>Diabetes</v>
      </c>
    </row>
    <row r="273" spans="1:13" x14ac:dyDescent="0.25">
      <c r="A273" t="s">
        <v>2099</v>
      </c>
      <c r="B273">
        <v>45</v>
      </c>
      <c r="C273">
        <v>5.24</v>
      </c>
      <c r="D273" t="s">
        <v>2380</v>
      </c>
      <c r="E273" t="s">
        <v>2379</v>
      </c>
      <c r="F273" t="s">
        <v>2379</v>
      </c>
      <c r="G273">
        <v>1</v>
      </c>
      <c r="H273" t="s">
        <v>2380</v>
      </c>
      <c r="J273" t="str">
        <f t="shared" si="16"/>
        <v>Yes</v>
      </c>
      <c r="K273" t="str">
        <f t="shared" si="17"/>
        <v>Yes</v>
      </c>
      <c r="L273" t="str">
        <f t="shared" si="18"/>
        <v>Obesity</v>
      </c>
      <c r="M273" t="str">
        <f t="shared" si="19"/>
        <v>Normal</v>
      </c>
    </row>
    <row r="274" spans="1:13" x14ac:dyDescent="0.25">
      <c r="A274" t="s">
        <v>2098</v>
      </c>
      <c r="B274">
        <v>26.62</v>
      </c>
      <c r="C274">
        <v>10.08</v>
      </c>
      <c r="D274" t="s">
        <v>2379</v>
      </c>
      <c r="E274" t="s">
        <v>2379</v>
      </c>
      <c r="F274" t="s">
        <v>2379</v>
      </c>
      <c r="G274">
        <v>0</v>
      </c>
      <c r="H274" t="s">
        <v>2380</v>
      </c>
      <c r="J274" t="str">
        <f t="shared" si="16"/>
        <v>No</v>
      </c>
      <c r="K274" t="str">
        <f t="shared" si="17"/>
        <v>Yes</v>
      </c>
      <c r="L274" t="str">
        <f t="shared" si="18"/>
        <v>Overweight</v>
      </c>
      <c r="M274" t="str">
        <f t="shared" si="19"/>
        <v>Diabetes</v>
      </c>
    </row>
    <row r="275" spans="1:13" x14ac:dyDescent="0.25">
      <c r="A275" t="s">
        <v>2097</v>
      </c>
      <c r="B275">
        <v>32.67</v>
      </c>
      <c r="C275">
        <v>10.97</v>
      </c>
      <c r="D275" t="s">
        <v>2380</v>
      </c>
      <c r="E275" t="s">
        <v>2379</v>
      </c>
      <c r="F275" t="s">
        <v>2379</v>
      </c>
      <c r="G275">
        <v>0</v>
      </c>
      <c r="H275" t="s">
        <v>2380</v>
      </c>
      <c r="J275" t="str">
        <f t="shared" si="16"/>
        <v>Yes</v>
      </c>
      <c r="K275" t="str">
        <f t="shared" si="17"/>
        <v>Yes</v>
      </c>
      <c r="L275" t="str">
        <f t="shared" si="18"/>
        <v>Obesity</v>
      </c>
      <c r="M275" t="str">
        <f t="shared" si="19"/>
        <v>Diabetes</v>
      </c>
    </row>
    <row r="276" spans="1:13" x14ac:dyDescent="0.25">
      <c r="A276" t="s">
        <v>2096</v>
      </c>
      <c r="B276">
        <v>44.44</v>
      </c>
      <c r="C276">
        <v>4.9000000000000004</v>
      </c>
      <c r="D276" t="s">
        <v>2380</v>
      </c>
      <c r="E276" t="s">
        <v>2379</v>
      </c>
      <c r="F276" t="s">
        <v>2379</v>
      </c>
      <c r="G276">
        <v>1</v>
      </c>
      <c r="H276" t="s">
        <v>2380</v>
      </c>
      <c r="J276" t="str">
        <f t="shared" si="16"/>
        <v>Yes</v>
      </c>
      <c r="K276" t="str">
        <f t="shared" si="17"/>
        <v>Yes</v>
      </c>
      <c r="L276" t="str">
        <f t="shared" si="18"/>
        <v>Obesity</v>
      </c>
      <c r="M276" t="str">
        <f t="shared" si="19"/>
        <v>Normal</v>
      </c>
    </row>
    <row r="277" spans="1:13" x14ac:dyDescent="0.25">
      <c r="A277" t="s">
        <v>2095</v>
      </c>
      <c r="B277">
        <v>28.31</v>
      </c>
      <c r="C277">
        <v>5.33</v>
      </c>
      <c r="D277" t="s">
        <v>2379</v>
      </c>
      <c r="E277" t="s">
        <v>2379</v>
      </c>
      <c r="F277" t="s">
        <v>2379</v>
      </c>
      <c r="G277">
        <v>0</v>
      </c>
      <c r="H277" t="s">
        <v>2380</v>
      </c>
      <c r="J277" t="str">
        <f t="shared" si="16"/>
        <v>No</v>
      </c>
      <c r="K277" t="str">
        <f t="shared" si="17"/>
        <v>Yes</v>
      </c>
      <c r="L277" t="str">
        <f t="shared" si="18"/>
        <v>Overweight</v>
      </c>
      <c r="M277" t="str">
        <f t="shared" si="19"/>
        <v>Normal</v>
      </c>
    </row>
    <row r="278" spans="1:13" x14ac:dyDescent="0.25">
      <c r="A278" t="s">
        <v>2094</v>
      </c>
      <c r="B278">
        <v>25.05</v>
      </c>
      <c r="C278">
        <v>4.6100000000000003</v>
      </c>
      <c r="D278" t="s">
        <v>2379</v>
      </c>
      <c r="E278" t="s">
        <v>2379</v>
      </c>
      <c r="F278" t="s">
        <v>2379</v>
      </c>
      <c r="G278">
        <v>2</v>
      </c>
      <c r="H278" t="s">
        <v>2380</v>
      </c>
      <c r="J278" t="str">
        <f t="shared" si="16"/>
        <v>No</v>
      </c>
      <c r="K278" t="str">
        <f t="shared" si="17"/>
        <v>Yes</v>
      </c>
      <c r="L278" t="str">
        <f t="shared" si="18"/>
        <v>Overweight</v>
      </c>
      <c r="M278" t="str">
        <f t="shared" si="19"/>
        <v>Normal</v>
      </c>
    </row>
    <row r="279" spans="1:13" x14ac:dyDescent="0.25">
      <c r="A279" t="s">
        <v>2093</v>
      </c>
      <c r="B279">
        <v>28.34</v>
      </c>
      <c r="C279">
        <v>8.18</v>
      </c>
      <c r="D279" t="s">
        <v>2379</v>
      </c>
      <c r="E279" t="s">
        <v>2379</v>
      </c>
      <c r="F279" t="s">
        <v>2379</v>
      </c>
      <c r="G279">
        <v>0</v>
      </c>
      <c r="H279" t="s">
        <v>2380</v>
      </c>
      <c r="J279" t="str">
        <f t="shared" si="16"/>
        <v>No</v>
      </c>
      <c r="K279" t="str">
        <f t="shared" si="17"/>
        <v>Yes</v>
      </c>
      <c r="L279" t="str">
        <f t="shared" si="18"/>
        <v>Overweight</v>
      </c>
      <c r="M279" t="str">
        <f t="shared" si="19"/>
        <v>Diabetes</v>
      </c>
    </row>
    <row r="280" spans="1:13" x14ac:dyDescent="0.25">
      <c r="A280" t="s">
        <v>2092</v>
      </c>
      <c r="B280">
        <v>17.765000000000001</v>
      </c>
      <c r="C280">
        <v>5.62</v>
      </c>
      <c r="D280" t="s">
        <v>2379</v>
      </c>
      <c r="E280" t="s">
        <v>2379</v>
      </c>
      <c r="F280" t="s">
        <v>2379</v>
      </c>
      <c r="G280">
        <v>0</v>
      </c>
      <c r="H280" t="s">
        <v>2380</v>
      </c>
      <c r="J280" t="str">
        <f t="shared" si="16"/>
        <v>No</v>
      </c>
      <c r="K280" t="str">
        <f t="shared" si="17"/>
        <v>Yes</v>
      </c>
      <c r="L280" t="str">
        <f t="shared" si="18"/>
        <v>Underweight</v>
      </c>
      <c r="M280" t="str">
        <f t="shared" si="19"/>
        <v>Normal</v>
      </c>
    </row>
    <row r="281" spans="1:13" x14ac:dyDescent="0.25">
      <c r="A281" t="s">
        <v>2091</v>
      </c>
      <c r="B281">
        <v>36.119999999999997</v>
      </c>
      <c r="C281">
        <v>5.82</v>
      </c>
      <c r="D281" t="s">
        <v>2379</v>
      </c>
      <c r="E281" t="s">
        <v>2379</v>
      </c>
      <c r="F281" t="s">
        <v>2379</v>
      </c>
      <c r="G281">
        <v>0</v>
      </c>
      <c r="H281" t="s">
        <v>2380</v>
      </c>
      <c r="J281" t="str">
        <f t="shared" si="16"/>
        <v>No</v>
      </c>
      <c r="K281" t="str">
        <f t="shared" si="17"/>
        <v>Yes</v>
      </c>
      <c r="L281" t="str">
        <f t="shared" si="18"/>
        <v>Obesity</v>
      </c>
      <c r="M281" t="str">
        <f t="shared" si="19"/>
        <v>Prediabetes</v>
      </c>
    </row>
    <row r="282" spans="1:13" x14ac:dyDescent="0.25">
      <c r="A282" t="s">
        <v>2090</v>
      </c>
      <c r="B282">
        <v>23.19</v>
      </c>
      <c r="C282">
        <v>7.66</v>
      </c>
      <c r="D282" t="s">
        <v>2379</v>
      </c>
      <c r="E282" t="s">
        <v>2379</v>
      </c>
      <c r="F282" t="s">
        <v>2379</v>
      </c>
      <c r="G282">
        <v>0</v>
      </c>
      <c r="H282" t="s">
        <v>2380</v>
      </c>
      <c r="J282" t="str">
        <f t="shared" si="16"/>
        <v>No</v>
      </c>
      <c r="K282" t="str">
        <f t="shared" si="17"/>
        <v>Yes</v>
      </c>
      <c r="L282" t="str">
        <f t="shared" si="18"/>
        <v>Normal Weight</v>
      </c>
      <c r="M282" t="str">
        <f t="shared" si="19"/>
        <v>Diabetes</v>
      </c>
    </row>
    <row r="283" spans="1:13" x14ac:dyDescent="0.25">
      <c r="A283" t="s">
        <v>2089</v>
      </c>
      <c r="B283">
        <v>35.99</v>
      </c>
      <c r="C283">
        <v>4.2300000000000004</v>
      </c>
      <c r="D283" t="s">
        <v>2379</v>
      </c>
      <c r="E283" t="s">
        <v>2379</v>
      </c>
      <c r="F283" t="s">
        <v>2379</v>
      </c>
      <c r="G283">
        <v>0</v>
      </c>
      <c r="H283" t="s">
        <v>2380</v>
      </c>
      <c r="J283" t="str">
        <f t="shared" si="16"/>
        <v>No</v>
      </c>
      <c r="K283" t="str">
        <f t="shared" si="17"/>
        <v>Yes</v>
      </c>
      <c r="L283" t="str">
        <f t="shared" si="18"/>
        <v>Obesity</v>
      </c>
      <c r="M283" t="str">
        <f t="shared" si="19"/>
        <v>Normal</v>
      </c>
    </row>
    <row r="284" spans="1:13" x14ac:dyDescent="0.25">
      <c r="A284" t="s">
        <v>2088</v>
      </c>
      <c r="B284">
        <v>30.25</v>
      </c>
      <c r="C284">
        <v>5.58</v>
      </c>
      <c r="D284" t="s">
        <v>2379</v>
      </c>
      <c r="E284" t="s">
        <v>2379</v>
      </c>
      <c r="F284" t="s">
        <v>2381</v>
      </c>
      <c r="G284">
        <v>1</v>
      </c>
      <c r="H284" t="s">
        <v>2380</v>
      </c>
      <c r="J284" t="str">
        <f t="shared" si="16"/>
        <v>No</v>
      </c>
      <c r="K284" t="str">
        <f t="shared" si="17"/>
        <v>Yes</v>
      </c>
      <c r="L284" t="str">
        <f t="shared" si="18"/>
        <v>Obesity</v>
      </c>
      <c r="M284" t="str">
        <f t="shared" si="19"/>
        <v>Normal</v>
      </c>
    </row>
    <row r="285" spans="1:13" x14ac:dyDescent="0.25">
      <c r="A285" t="s">
        <v>2087</v>
      </c>
      <c r="B285">
        <v>26.24</v>
      </c>
      <c r="C285">
        <v>6.26</v>
      </c>
      <c r="D285" t="s">
        <v>2380</v>
      </c>
      <c r="E285" t="s">
        <v>2379</v>
      </c>
      <c r="F285" t="s">
        <v>2379</v>
      </c>
      <c r="G285">
        <v>0</v>
      </c>
      <c r="H285" t="s">
        <v>2380</v>
      </c>
      <c r="J285" t="str">
        <f t="shared" si="16"/>
        <v>Yes</v>
      </c>
      <c r="K285" t="str">
        <f t="shared" si="17"/>
        <v>Yes</v>
      </c>
      <c r="L285" t="str">
        <f t="shared" si="18"/>
        <v>Overweight</v>
      </c>
      <c r="M285" t="str">
        <f t="shared" si="19"/>
        <v>Prediabetes</v>
      </c>
    </row>
    <row r="286" spans="1:13" x14ac:dyDescent="0.25">
      <c r="A286" t="s">
        <v>2086</v>
      </c>
      <c r="B286">
        <v>31.36</v>
      </c>
      <c r="C286">
        <v>10.6</v>
      </c>
      <c r="D286" t="s">
        <v>2380</v>
      </c>
      <c r="E286" t="s">
        <v>2379</v>
      </c>
      <c r="F286" t="s">
        <v>2379</v>
      </c>
      <c r="G286">
        <v>0</v>
      </c>
      <c r="H286" t="s">
        <v>2380</v>
      </c>
      <c r="J286" t="str">
        <f t="shared" si="16"/>
        <v>Yes</v>
      </c>
      <c r="K286" t="str">
        <f t="shared" si="17"/>
        <v>Yes</v>
      </c>
      <c r="L286" t="str">
        <f t="shared" si="18"/>
        <v>Obesity</v>
      </c>
      <c r="M286" t="str">
        <f t="shared" si="19"/>
        <v>Diabetes</v>
      </c>
    </row>
    <row r="287" spans="1:13" x14ac:dyDescent="0.25">
      <c r="A287" t="s">
        <v>2085</v>
      </c>
      <c r="B287">
        <v>25.69</v>
      </c>
      <c r="C287">
        <v>4.78</v>
      </c>
      <c r="D287" t="s">
        <v>2380</v>
      </c>
      <c r="E287" t="s">
        <v>2379</v>
      </c>
      <c r="F287" t="s">
        <v>2379</v>
      </c>
      <c r="G287">
        <v>0</v>
      </c>
      <c r="H287" t="s">
        <v>2380</v>
      </c>
      <c r="J287" t="str">
        <f t="shared" si="16"/>
        <v>Yes</v>
      </c>
      <c r="K287" t="str">
        <f t="shared" si="17"/>
        <v>Yes</v>
      </c>
      <c r="L287" t="str">
        <f t="shared" si="18"/>
        <v>Overweight</v>
      </c>
      <c r="M287" t="str">
        <f t="shared" si="19"/>
        <v>Normal</v>
      </c>
    </row>
    <row r="288" spans="1:13" x14ac:dyDescent="0.25">
      <c r="A288" t="s">
        <v>2084</v>
      </c>
      <c r="B288">
        <v>25.46</v>
      </c>
      <c r="C288">
        <v>6.03</v>
      </c>
      <c r="D288" t="s">
        <v>2379</v>
      </c>
      <c r="E288" t="s">
        <v>2379</v>
      </c>
      <c r="F288" t="s">
        <v>2379</v>
      </c>
      <c r="G288">
        <v>2</v>
      </c>
      <c r="H288" t="s">
        <v>2380</v>
      </c>
      <c r="J288" t="str">
        <f t="shared" si="16"/>
        <v>No</v>
      </c>
      <c r="K288" t="str">
        <f t="shared" si="17"/>
        <v>Yes</v>
      </c>
      <c r="L288" t="str">
        <f t="shared" si="18"/>
        <v>Overweight</v>
      </c>
      <c r="M288" t="str">
        <f t="shared" si="19"/>
        <v>Prediabetes</v>
      </c>
    </row>
    <row r="289" spans="1:13" x14ac:dyDescent="0.25">
      <c r="A289" t="s">
        <v>2083</v>
      </c>
      <c r="B289">
        <v>31.83</v>
      </c>
      <c r="C289">
        <v>11.55</v>
      </c>
      <c r="D289" t="s">
        <v>2380</v>
      </c>
      <c r="E289" t="s">
        <v>2379</v>
      </c>
      <c r="F289" t="s">
        <v>2379</v>
      </c>
      <c r="G289">
        <v>1</v>
      </c>
      <c r="H289" t="s">
        <v>2380</v>
      </c>
      <c r="J289" t="str">
        <f t="shared" si="16"/>
        <v>Yes</v>
      </c>
      <c r="K289" t="str">
        <f t="shared" si="17"/>
        <v>Yes</v>
      </c>
      <c r="L289" t="str">
        <f t="shared" si="18"/>
        <v>Obesity</v>
      </c>
      <c r="M289" t="str">
        <f t="shared" si="19"/>
        <v>Diabetes</v>
      </c>
    </row>
    <row r="290" spans="1:13" x14ac:dyDescent="0.25">
      <c r="A290" t="s">
        <v>2082</v>
      </c>
      <c r="B290">
        <v>24.43</v>
      </c>
      <c r="C290">
        <v>7.59</v>
      </c>
      <c r="D290" t="s">
        <v>2380</v>
      </c>
      <c r="E290" t="s">
        <v>2379</v>
      </c>
      <c r="F290" t="s">
        <v>2379</v>
      </c>
      <c r="G290">
        <v>1</v>
      </c>
      <c r="H290" t="s">
        <v>2380</v>
      </c>
      <c r="J290" t="str">
        <f t="shared" si="16"/>
        <v>Yes</v>
      </c>
      <c r="K290" t="str">
        <f t="shared" si="17"/>
        <v>Yes</v>
      </c>
      <c r="L290" t="str">
        <f t="shared" si="18"/>
        <v>Normal Weight</v>
      </c>
      <c r="M290" t="str">
        <f t="shared" si="19"/>
        <v>Diabetes</v>
      </c>
    </row>
    <row r="291" spans="1:13" x14ac:dyDescent="0.25">
      <c r="A291" t="s">
        <v>2081</v>
      </c>
      <c r="B291">
        <v>41.9</v>
      </c>
      <c r="C291">
        <v>4.26</v>
      </c>
      <c r="D291" t="s">
        <v>2379</v>
      </c>
      <c r="E291" t="s">
        <v>2379</v>
      </c>
      <c r="F291" t="s">
        <v>2379</v>
      </c>
      <c r="G291">
        <v>0</v>
      </c>
      <c r="H291" t="s">
        <v>2380</v>
      </c>
      <c r="J291" t="str">
        <f t="shared" si="16"/>
        <v>No</v>
      </c>
      <c r="K291" t="str">
        <f t="shared" si="17"/>
        <v>Yes</v>
      </c>
      <c r="L291" t="str">
        <f t="shared" si="18"/>
        <v>Obesity</v>
      </c>
      <c r="M291" t="str">
        <f t="shared" si="19"/>
        <v>Normal</v>
      </c>
    </row>
    <row r="292" spans="1:13" x14ac:dyDescent="0.25">
      <c r="A292" t="s">
        <v>2080</v>
      </c>
      <c r="B292">
        <v>22.88</v>
      </c>
      <c r="C292">
        <v>5.9</v>
      </c>
      <c r="D292" t="s">
        <v>2380</v>
      </c>
      <c r="E292" t="s">
        <v>2379</v>
      </c>
      <c r="F292" t="s">
        <v>2381</v>
      </c>
      <c r="G292">
        <v>1</v>
      </c>
      <c r="H292" t="s">
        <v>2380</v>
      </c>
      <c r="J292" t="str">
        <f t="shared" si="16"/>
        <v>Yes</v>
      </c>
      <c r="K292" t="str">
        <f t="shared" si="17"/>
        <v>Yes</v>
      </c>
      <c r="L292" t="str">
        <f t="shared" si="18"/>
        <v>Normal Weight</v>
      </c>
      <c r="M292" t="str">
        <f t="shared" si="19"/>
        <v>Prediabetes</v>
      </c>
    </row>
    <row r="293" spans="1:13" x14ac:dyDescent="0.25">
      <c r="A293" t="s">
        <v>2079</v>
      </c>
      <c r="B293">
        <v>29.734999999999999</v>
      </c>
      <c r="C293">
        <v>7.79</v>
      </c>
      <c r="D293" t="s">
        <v>2379</v>
      </c>
      <c r="E293" t="s">
        <v>2379</v>
      </c>
      <c r="F293" t="s">
        <v>2379</v>
      </c>
      <c r="G293">
        <v>0</v>
      </c>
      <c r="H293" t="s">
        <v>2379</v>
      </c>
      <c r="J293" t="str">
        <f t="shared" si="16"/>
        <v>No</v>
      </c>
      <c r="K293" t="str">
        <f t="shared" si="17"/>
        <v>No</v>
      </c>
      <c r="L293" t="str">
        <f t="shared" si="18"/>
        <v>Overweight</v>
      </c>
      <c r="M293" t="str">
        <f t="shared" si="19"/>
        <v>Diabetes</v>
      </c>
    </row>
    <row r="294" spans="1:13" x14ac:dyDescent="0.25">
      <c r="A294" t="s">
        <v>2078</v>
      </c>
      <c r="B294">
        <v>40.74</v>
      </c>
      <c r="C294">
        <v>5.28</v>
      </c>
      <c r="D294" t="s">
        <v>2379</v>
      </c>
      <c r="E294" t="s">
        <v>2379</v>
      </c>
      <c r="F294" t="s">
        <v>2381</v>
      </c>
      <c r="G294">
        <v>1</v>
      </c>
      <c r="H294" t="s">
        <v>2380</v>
      </c>
      <c r="J294" t="str">
        <f t="shared" si="16"/>
        <v>No</v>
      </c>
      <c r="K294" t="str">
        <f t="shared" si="17"/>
        <v>Yes</v>
      </c>
      <c r="L294" t="str">
        <f t="shared" si="18"/>
        <v>Obesity</v>
      </c>
      <c r="M294" t="str">
        <f t="shared" si="19"/>
        <v>Normal</v>
      </c>
    </row>
    <row r="295" spans="1:13" x14ac:dyDescent="0.25">
      <c r="A295" t="s">
        <v>2077</v>
      </c>
      <c r="B295">
        <v>24.14</v>
      </c>
      <c r="C295">
        <v>5.87</v>
      </c>
      <c r="D295" t="s">
        <v>2379</v>
      </c>
      <c r="E295" t="s">
        <v>2379</v>
      </c>
      <c r="F295" t="s">
        <v>2379</v>
      </c>
      <c r="G295">
        <v>2</v>
      </c>
      <c r="H295" t="s">
        <v>2380</v>
      </c>
      <c r="J295" t="str">
        <f t="shared" si="16"/>
        <v>No</v>
      </c>
      <c r="K295" t="str">
        <f t="shared" si="17"/>
        <v>Yes</v>
      </c>
      <c r="L295" t="str">
        <f t="shared" si="18"/>
        <v>Normal Weight</v>
      </c>
      <c r="M295" t="str">
        <f t="shared" si="19"/>
        <v>Prediabetes</v>
      </c>
    </row>
    <row r="296" spans="1:13" x14ac:dyDescent="0.25">
      <c r="A296" t="s">
        <v>2076</v>
      </c>
      <c r="B296">
        <v>25.15</v>
      </c>
      <c r="C296">
        <v>9.08</v>
      </c>
      <c r="D296" t="s">
        <v>2380</v>
      </c>
      <c r="E296" t="s">
        <v>2379</v>
      </c>
      <c r="F296" t="s">
        <v>2379</v>
      </c>
      <c r="G296">
        <v>1</v>
      </c>
      <c r="H296" t="s">
        <v>2380</v>
      </c>
      <c r="J296" t="str">
        <f t="shared" si="16"/>
        <v>Yes</v>
      </c>
      <c r="K296" t="str">
        <f t="shared" si="17"/>
        <v>Yes</v>
      </c>
      <c r="L296" t="str">
        <f t="shared" si="18"/>
        <v>Overweight</v>
      </c>
      <c r="M296" t="str">
        <f t="shared" si="19"/>
        <v>Diabetes</v>
      </c>
    </row>
    <row r="297" spans="1:13" x14ac:dyDescent="0.25">
      <c r="A297" t="s">
        <v>2075</v>
      </c>
      <c r="B297">
        <v>28.71</v>
      </c>
      <c r="C297">
        <v>5.2</v>
      </c>
      <c r="D297" t="s">
        <v>2379</v>
      </c>
      <c r="E297" t="s">
        <v>2379</v>
      </c>
      <c r="F297" t="s">
        <v>2379</v>
      </c>
      <c r="G297">
        <v>1</v>
      </c>
      <c r="H297" t="s">
        <v>2380</v>
      </c>
      <c r="J297" t="str">
        <f t="shared" si="16"/>
        <v>No</v>
      </c>
      <c r="K297" t="str">
        <f t="shared" si="17"/>
        <v>Yes</v>
      </c>
      <c r="L297" t="str">
        <f t="shared" si="18"/>
        <v>Overweight</v>
      </c>
      <c r="M297" t="str">
        <f t="shared" si="19"/>
        <v>Normal</v>
      </c>
    </row>
    <row r="298" spans="1:13" x14ac:dyDescent="0.25">
      <c r="A298" t="s">
        <v>2074</v>
      </c>
      <c r="B298">
        <v>23</v>
      </c>
      <c r="C298">
        <v>5.48</v>
      </c>
      <c r="D298" t="s">
        <v>2379</v>
      </c>
      <c r="E298" t="s">
        <v>2379</v>
      </c>
      <c r="F298" t="s">
        <v>2379</v>
      </c>
      <c r="G298">
        <v>0</v>
      </c>
      <c r="H298" t="s">
        <v>2380</v>
      </c>
      <c r="J298" t="str">
        <f t="shared" si="16"/>
        <v>No</v>
      </c>
      <c r="K298" t="str">
        <f t="shared" si="17"/>
        <v>Yes</v>
      </c>
      <c r="L298" t="str">
        <f t="shared" si="18"/>
        <v>Normal Weight</v>
      </c>
      <c r="M298" t="str">
        <f t="shared" si="19"/>
        <v>Normal</v>
      </c>
    </row>
    <row r="299" spans="1:13" x14ac:dyDescent="0.25">
      <c r="A299" t="s">
        <v>2073</v>
      </c>
      <c r="B299">
        <v>36.86</v>
      </c>
      <c r="C299">
        <v>11.95</v>
      </c>
      <c r="D299" t="s">
        <v>2379</v>
      </c>
      <c r="E299" t="s">
        <v>2379</v>
      </c>
      <c r="F299" t="s">
        <v>2379</v>
      </c>
      <c r="G299">
        <v>0</v>
      </c>
      <c r="H299" t="s">
        <v>2379</v>
      </c>
      <c r="J299" t="str">
        <f t="shared" si="16"/>
        <v>No</v>
      </c>
      <c r="K299" t="str">
        <f t="shared" si="17"/>
        <v>No</v>
      </c>
      <c r="L299" t="str">
        <f t="shared" si="18"/>
        <v>Obesity</v>
      </c>
      <c r="M299" t="str">
        <f t="shared" si="19"/>
        <v>Diabetes</v>
      </c>
    </row>
    <row r="300" spans="1:13" x14ac:dyDescent="0.25">
      <c r="A300" t="s">
        <v>2072</v>
      </c>
      <c r="B300">
        <v>24.25</v>
      </c>
      <c r="C300">
        <v>8.6999999999999993</v>
      </c>
      <c r="D300" t="s">
        <v>2380</v>
      </c>
      <c r="E300" t="s">
        <v>2379</v>
      </c>
      <c r="F300" t="s">
        <v>2379</v>
      </c>
      <c r="G300">
        <v>1</v>
      </c>
      <c r="H300" t="s">
        <v>2380</v>
      </c>
      <c r="J300" t="str">
        <f t="shared" si="16"/>
        <v>Yes</v>
      </c>
      <c r="K300" t="str">
        <f t="shared" si="17"/>
        <v>Yes</v>
      </c>
      <c r="L300" t="str">
        <f t="shared" si="18"/>
        <v>Normal Weight</v>
      </c>
      <c r="M300" t="str">
        <f t="shared" si="19"/>
        <v>Diabetes</v>
      </c>
    </row>
    <row r="301" spans="1:13" x14ac:dyDescent="0.25">
      <c r="A301" t="s">
        <v>2071</v>
      </c>
      <c r="B301">
        <v>23.85</v>
      </c>
      <c r="C301">
        <v>7.84</v>
      </c>
      <c r="D301" t="s">
        <v>2379</v>
      </c>
      <c r="E301" t="s">
        <v>2379</v>
      </c>
      <c r="F301" t="s">
        <v>2379</v>
      </c>
      <c r="G301">
        <v>0</v>
      </c>
      <c r="H301" t="s">
        <v>2380</v>
      </c>
      <c r="J301" t="str">
        <f t="shared" si="16"/>
        <v>No</v>
      </c>
      <c r="K301" t="str">
        <f t="shared" si="17"/>
        <v>Yes</v>
      </c>
      <c r="L301" t="str">
        <f t="shared" si="18"/>
        <v>Normal Weight</v>
      </c>
      <c r="M301" t="str">
        <f t="shared" si="19"/>
        <v>Diabetes</v>
      </c>
    </row>
    <row r="302" spans="1:13" x14ac:dyDescent="0.25">
      <c r="A302" t="s">
        <v>2070</v>
      </c>
      <c r="B302">
        <v>40.020000000000003</v>
      </c>
      <c r="C302">
        <v>5.19</v>
      </c>
      <c r="D302" t="s">
        <v>2380</v>
      </c>
      <c r="E302" t="s">
        <v>2379</v>
      </c>
      <c r="F302" t="s">
        <v>2379</v>
      </c>
      <c r="G302">
        <v>1</v>
      </c>
      <c r="H302" t="s">
        <v>2380</v>
      </c>
      <c r="J302" t="str">
        <f t="shared" si="16"/>
        <v>Yes</v>
      </c>
      <c r="K302" t="str">
        <f t="shared" si="17"/>
        <v>Yes</v>
      </c>
      <c r="L302" t="str">
        <f t="shared" si="18"/>
        <v>Obesity</v>
      </c>
      <c r="M302" t="str">
        <f t="shared" si="19"/>
        <v>Normal</v>
      </c>
    </row>
    <row r="303" spans="1:13" x14ac:dyDescent="0.25">
      <c r="A303" t="s">
        <v>2069</v>
      </c>
      <c r="B303">
        <v>19.170000000000002</v>
      </c>
      <c r="C303">
        <v>8.41</v>
      </c>
      <c r="D303" t="s">
        <v>2379</v>
      </c>
      <c r="E303" t="s">
        <v>2379</v>
      </c>
      <c r="F303" t="s">
        <v>2379</v>
      </c>
      <c r="G303">
        <v>0</v>
      </c>
      <c r="H303" t="s">
        <v>2380</v>
      </c>
      <c r="J303" t="str">
        <f t="shared" si="16"/>
        <v>No</v>
      </c>
      <c r="K303" t="str">
        <f t="shared" si="17"/>
        <v>Yes</v>
      </c>
      <c r="L303" t="str">
        <f t="shared" si="18"/>
        <v>Normal Weight</v>
      </c>
      <c r="M303" t="str">
        <f t="shared" si="19"/>
        <v>Diabetes</v>
      </c>
    </row>
    <row r="304" spans="1:13" x14ac:dyDescent="0.25">
      <c r="A304" t="s">
        <v>2068</v>
      </c>
      <c r="B304">
        <v>43.53</v>
      </c>
      <c r="C304">
        <v>5.86</v>
      </c>
      <c r="D304" t="s">
        <v>2380</v>
      </c>
      <c r="E304" t="s">
        <v>2380</v>
      </c>
      <c r="F304" t="s">
        <v>2379</v>
      </c>
      <c r="G304">
        <v>2</v>
      </c>
      <c r="H304" t="s">
        <v>2380</v>
      </c>
      <c r="J304" t="str">
        <f t="shared" si="16"/>
        <v>Yes</v>
      </c>
      <c r="K304" t="str">
        <f t="shared" si="17"/>
        <v>Yes</v>
      </c>
      <c r="L304" t="str">
        <f t="shared" si="18"/>
        <v>Obesity</v>
      </c>
      <c r="M304" t="str">
        <f t="shared" si="19"/>
        <v>Prediabetes</v>
      </c>
    </row>
    <row r="305" spans="1:13" x14ac:dyDescent="0.25">
      <c r="A305" t="s">
        <v>2067</v>
      </c>
      <c r="B305">
        <v>46.06</v>
      </c>
      <c r="C305">
        <v>4.18</v>
      </c>
      <c r="D305" t="s">
        <v>2379</v>
      </c>
      <c r="E305" t="s">
        <v>2380</v>
      </c>
      <c r="F305" t="s">
        <v>2379</v>
      </c>
      <c r="G305">
        <v>1</v>
      </c>
      <c r="H305" t="s">
        <v>2380</v>
      </c>
      <c r="J305" t="str">
        <f t="shared" si="16"/>
        <v>No</v>
      </c>
      <c r="K305" t="str">
        <f t="shared" si="17"/>
        <v>Yes</v>
      </c>
      <c r="L305" t="str">
        <f t="shared" si="18"/>
        <v>Obesity</v>
      </c>
      <c r="M305" t="str">
        <f t="shared" si="19"/>
        <v>Normal</v>
      </c>
    </row>
    <row r="306" spans="1:13" x14ac:dyDescent="0.25">
      <c r="A306" t="s">
        <v>2066</v>
      </c>
      <c r="B306">
        <v>29.92</v>
      </c>
      <c r="C306">
        <v>11.99</v>
      </c>
      <c r="D306" t="s">
        <v>2380</v>
      </c>
      <c r="E306" t="s">
        <v>2379</v>
      </c>
      <c r="F306" t="s">
        <v>2379</v>
      </c>
      <c r="G306">
        <v>2</v>
      </c>
      <c r="H306" t="s">
        <v>2380</v>
      </c>
      <c r="J306" t="str">
        <f t="shared" si="16"/>
        <v>Yes</v>
      </c>
      <c r="K306" t="str">
        <f t="shared" si="17"/>
        <v>Yes</v>
      </c>
      <c r="L306" t="str">
        <f t="shared" si="18"/>
        <v>Obesity</v>
      </c>
      <c r="M306" t="str">
        <f t="shared" si="19"/>
        <v>Diabetes</v>
      </c>
    </row>
    <row r="307" spans="1:13" x14ac:dyDescent="0.25">
      <c r="A307" t="s">
        <v>2065</v>
      </c>
      <c r="B307">
        <v>28.46</v>
      </c>
      <c r="C307">
        <v>4.8499999999999996</v>
      </c>
      <c r="D307" t="s">
        <v>2380</v>
      </c>
      <c r="E307" t="s">
        <v>2379</v>
      </c>
      <c r="F307" t="s">
        <v>2379</v>
      </c>
      <c r="G307">
        <v>1</v>
      </c>
      <c r="H307" t="s">
        <v>2380</v>
      </c>
      <c r="J307" t="str">
        <f t="shared" si="16"/>
        <v>Yes</v>
      </c>
      <c r="K307" t="str">
        <f t="shared" si="17"/>
        <v>Yes</v>
      </c>
      <c r="L307" t="str">
        <f t="shared" si="18"/>
        <v>Overweight</v>
      </c>
      <c r="M307" t="str">
        <f t="shared" si="19"/>
        <v>Normal</v>
      </c>
    </row>
    <row r="308" spans="1:13" x14ac:dyDescent="0.25">
      <c r="A308" t="s">
        <v>2064</v>
      </c>
      <c r="B308">
        <v>24.56</v>
      </c>
      <c r="C308">
        <v>6.18</v>
      </c>
      <c r="D308" t="s">
        <v>2380</v>
      </c>
      <c r="E308" t="s">
        <v>2379</v>
      </c>
      <c r="F308" t="s">
        <v>2381</v>
      </c>
      <c r="G308">
        <v>1</v>
      </c>
      <c r="H308" t="s">
        <v>2380</v>
      </c>
      <c r="J308" t="str">
        <f t="shared" si="16"/>
        <v>Yes</v>
      </c>
      <c r="K308" t="str">
        <f t="shared" si="17"/>
        <v>Yes</v>
      </c>
      <c r="L308" t="str">
        <f t="shared" si="18"/>
        <v>Normal Weight</v>
      </c>
      <c r="M308" t="str">
        <f t="shared" si="19"/>
        <v>Prediabetes</v>
      </c>
    </row>
    <row r="309" spans="1:13" x14ac:dyDescent="0.25">
      <c r="A309" t="s">
        <v>2063</v>
      </c>
      <c r="B309">
        <v>41.19</v>
      </c>
      <c r="C309">
        <v>6.37</v>
      </c>
      <c r="D309" t="s">
        <v>2379</v>
      </c>
      <c r="E309" t="s">
        <v>2379</v>
      </c>
      <c r="F309" t="s">
        <v>2379</v>
      </c>
      <c r="G309">
        <v>0</v>
      </c>
      <c r="H309" t="s">
        <v>2380</v>
      </c>
      <c r="J309" t="str">
        <f t="shared" si="16"/>
        <v>No</v>
      </c>
      <c r="K309" t="str">
        <f t="shared" si="17"/>
        <v>Yes</v>
      </c>
      <c r="L309" t="str">
        <f t="shared" si="18"/>
        <v>Obesity</v>
      </c>
      <c r="M309" t="str">
        <f t="shared" si="19"/>
        <v>Prediabetes</v>
      </c>
    </row>
    <row r="310" spans="1:13" x14ac:dyDescent="0.25">
      <c r="A310" t="s">
        <v>2062</v>
      </c>
      <c r="B310">
        <v>18.63</v>
      </c>
      <c r="C310">
        <v>9.81</v>
      </c>
      <c r="D310" t="s">
        <v>2380</v>
      </c>
      <c r="E310" t="s">
        <v>2379</v>
      </c>
      <c r="F310" t="s">
        <v>2379</v>
      </c>
      <c r="G310">
        <v>2</v>
      </c>
      <c r="H310" t="s">
        <v>2380</v>
      </c>
      <c r="J310" t="str">
        <f t="shared" si="16"/>
        <v>Yes</v>
      </c>
      <c r="K310" t="str">
        <f t="shared" si="17"/>
        <v>Yes</v>
      </c>
      <c r="L310" t="str">
        <f t="shared" si="18"/>
        <v>Normal Weight</v>
      </c>
      <c r="M310" t="str">
        <f t="shared" si="19"/>
        <v>Diabetes</v>
      </c>
    </row>
    <row r="311" spans="1:13" x14ac:dyDescent="0.25">
      <c r="A311" t="s">
        <v>2061</v>
      </c>
      <c r="B311">
        <v>26.26</v>
      </c>
      <c r="C311">
        <v>11.8</v>
      </c>
      <c r="D311" t="s">
        <v>2380</v>
      </c>
      <c r="E311" t="s">
        <v>2379</v>
      </c>
      <c r="F311" t="s">
        <v>2379</v>
      </c>
      <c r="G311">
        <v>1</v>
      </c>
      <c r="H311" t="s">
        <v>2380</v>
      </c>
      <c r="J311" t="str">
        <f t="shared" si="16"/>
        <v>Yes</v>
      </c>
      <c r="K311" t="str">
        <f t="shared" si="17"/>
        <v>Yes</v>
      </c>
      <c r="L311" t="str">
        <f t="shared" si="18"/>
        <v>Overweight</v>
      </c>
      <c r="M311" t="str">
        <f t="shared" si="19"/>
        <v>Diabetes</v>
      </c>
    </row>
    <row r="312" spans="1:13" x14ac:dyDescent="0.25">
      <c r="A312" t="s">
        <v>2060</v>
      </c>
      <c r="B312">
        <v>22.37</v>
      </c>
      <c r="C312">
        <v>5.86</v>
      </c>
      <c r="D312" t="s">
        <v>2380</v>
      </c>
      <c r="E312" t="s">
        <v>2379</v>
      </c>
      <c r="F312" t="s">
        <v>2381</v>
      </c>
      <c r="G312">
        <v>1</v>
      </c>
      <c r="H312" t="s">
        <v>2380</v>
      </c>
      <c r="J312" t="str">
        <f t="shared" si="16"/>
        <v>Yes</v>
      </c>
      <c r="K312" t="str">
        <f t="shared" si="17"/>
        <v>Yes</v>
      </c>
      <c r="L312" t="str">
        <f t="shared" si="18"/>
        <v>Normal Weight</v>
      </c>
      <c r="M312" t="str">
        <f t="shared" si="19"/>
        <v>Prediabetes</v>
      </c>
    </row>
    <row r="313" spans="1:13" x14ac:dyDescent="0.25">
      <c r="A313" t="s">
        <v>2059</v>
      </c>
      <c r="B313">
        <v>39.619999999999997</v>
      </c>
      <c r="C313">
        <v>4.28</v>
      </c>
      <c r="D313" t="s">
        <v>2379</v>
      </c>
      <c r="E313" t="s">
        <v>2379</v>
      </c>
      <c r="F313" t="s">
        <v>2379</v>
      </c>
      <c r="G313">
        <v>1</v>
      </c>
      <c r="H313" t="s">
        <v>2380</v>
      </c>
      <c r="J313" t="str">
        <f t="shared" si="16"/>
        <v>No</v>
      </c>
      <c r="K313" t="str">
        <f t="shared" si="17"/>
        <v>Yes</v>
      </c>
      <c r="L313" t="str">
        <f t="shared" si="18"/>
        <v>Obesity</v>
      </c>
      <c r="M313" t="str">
        <f t="shared" si="19"/>
        <v>Normal</v>
      </c>
    </row>
    <row r="314" spans="1:13" x14ac:dyDescent="0.25">
      <c r="A314" t="s">
        <v>2058</v>
      </c>
      <c r="B314">
        <v>18.329999999999998</v>
      </c>
      <c r="C314">
        <v>4.16</v>
      </c>
      <c r="D314" t="s">
        <v>2380</v>
      </c>
      <c r="E314" t="s">
        <v>2379</v>
      </c>
      <c r="F314" t="s">
        <v>2379</v>
      </c>
      <c r="G314">
        <v>0</v>
      </c>
      <c r="H314" t="s">
        <v>2380</v>
      </c>
      <c r="J314" t="str">
        <f t="shared" si="16"/>
        <v>Yes</v>
      </c>
      <c r="K314" t="str">
        <f t="shared" si="17"/>
        <v>Yes</v>
      </c>
      <c r="L314" t="str">
        <f t="shared" si="18"/>
        <v>Underweight</v>
      </c>
      <c r="M314" t="str">
        <f t="shared" si="19"/>
        <v>Normal</v>
      </c>
    </row>
    <row r="315" spans="1:13" x14ac:dyDescent="0.25">
      <c r="A315" t="s">
        <v>2057</v>
      </c>
      <c r="B315">
        <v>17.11</v>
      </c>
      <c r="C315">
        <v>4.9800000000000004</v>
      </c>
      <c r="D315" t="s">
        <v>2380</v>
      </c>
      <c r="E315" t="s">
        <v>2379</v>
      </c>
      <c r="F315" t="s">
        <v>2381</v>
      </c>
      <c r="G315">
        <v>1</v>
      </c>
      <c r="H315" t="s">
        <v>2380</v>
      </c>
      <c r="J315" t="str">
        <f t="shared" si="16"/>
        <v>Yes</v>
      </c>
      <c r="K315" t="str">
        <f t="shared" si="17"/>
        <v>Yes</v>
      </c>
      <c r="L315" t="str">
        <f t="shared" si="18"/>
        <v>Underweight</v>
      </c>
      <c r="M315" t="str">
        <f t="shared" si="19"/>
        <v>Normal</v>
      </c>
    </row>
    <row r="316" spans="1:13" x14ac:dyDescent="0.25">
      <c r="A316" t="s">
        <v>2056</v>
      </c>
      <c r="B316">
        <v>43.5</v>
      </c>
      <c r="C316">
        <v>6.38</v>
      </c>
      <c r="D316" t="s">
        <v>2379</v>
      </c>
      <c r="E316" t="s">
        <v>2380</v>
      </c>
      <c r="F316" t="s">
        <v>2379</v>
      </c>
      <c r="G316">
        <v>1</v>
      </c>
      <c r="H316" t="s">
        <v>2380</v>
      </c>
      <c r="J316" t="str">
        <f t="shared" si="16"/>
        <v>No</v>
      </c>
      <c r="K316" t="str">
        <f t="shared" si="17"/>
        <v>Yes</v>
      </c>
      <c r="L316" t="str">
        <f t="shared" si="18"/>
        <v>Obesity</v>
      </c>
      <c r="M316" t="str">
        <f t="shared" si="19"/>
        <v>Prediabetes</v>
      </c>
    </row>
    <row r="317" spans="1:13" x14ac:dyDescent="0.25">
      <c r="A317" t="s">
        <v>2055</v>
      </c>
      <c r="B317">
        <v>25.364999999999998</v>
      </c>
      <c r="C317">
        <v>5.19</v>
      </c>
      <c r="D317" t="s">
        <v>2379</v>
      </c>
      <c r="E317" t="s">
        <v>2379</v>
      </c>
      <c r="F317" t="s">
        <v>2379</v>
      </c>
      <c r="G317">
        <v>2</v>
      </c>
      <c r="H317" t="s">
        <v>2379</v>
      </c>
      <c r="J317" t="str">
        <f t="shared" si="16"/>
        <v>No</v>
      </c>
      <c r="K317" t="str">
        <f t="shared" si="17"/>
        <v>No</v>
      </c>
      <c r="L317" t="str">
        <f t="shared" si="18"/>
        <v>Overweight</v>
      </c>
      <c r="M317" t="str">
        <f t="shared" si="19"/>
        <v>Normal</v>
      </c>
    </row>
    <row r="318" spans="1:13" x14ac:dyDescent="0.25">
      <c r="A318" t="s">
        <v>2054</v>
      </c>
      <c r="B318">
        <v>28.594999999999999</v>
      </c>
      <c r="C318">
        <v>10.210000000000001</v>
      </c>
      <c r="D318" t="s">
        <v>2379</v>
      </c>
      <c r="E318" t="s">
        <v>2379</v>
      </c>
      <c r="F318" t="s">
        <v>2379</v>
      </c>
      <c r="G318">
        <v>0</v>
      </c>
      <c r="H318" t="s">
        <v>2379</v>
      </c>
      <c r="J318" t="str">
        <f t="shared" si="16"/>
        <v>No</v>
      </c>
      <c r="K318" t="str">
        <f t="shared" si="17"/>
        <v>No</v>
      </c>
      <c r="L318" t="str">
        <f t="shared" si="18"/>
        <v>Overweight</v>
      </c>
      <c r="M318" t="str">
        <f t="shared" si="19"/>
        <v>Diabetes</v>
      </c>
    </row>
    <row r="319" spans="1:13" x14ac:dyDescent="0.25">
      <c r="A319" t="s">
        <v>2053</v>
      </c>
      <c r="B319">
        <v>29.83</v>
      </c>
      <c r="C319">
        <v>9.6999999999999993</v>
      </c>
      <c r="D319" t="s">
        <v>2380</v>
      </c>
      <c r="E319" t="s">
        <v>2379</v>
      </c>
      <c r="F319" t="s">
        <v>2381</v>
      </c>
      <c r="G319">
        <v>1</v>
      </c>
      <c r="H319" t="s">
        <v>2380</v>
      </c>
      <c r="J319" t="str">
        <f t="shared" si="16"/>
        <v>Yes</v>
      </c>
      <c r="K319" t="str">
        <f t="shared" si="17"/>
        <v>Yes</v>
      </c>
      <c r="L319" t="str">
        <f t="shared" si="18"/>
        <v>Overweight</v>
      </c>
      <c r="M319" t="str">
        <f t="shared" si="19"/>
        <v>Diabetes</v>
      </c>
    </row>
    <row r="320" spans="1:13" x14ac:dyDescent="0.25">
      <c r="A320" t="s">
        <v>2052</v>
      </c>
      <c r="B320">
        <v>24.7</v>
      </c>
      <c r="C320">
        <v>10.25</v>
      </c>
      <c r="D320" t="s">
        <v>2379</v>
      </c>
      <c r="E320" t="s">
        <v>2379</v>
      </c>
      <c r="F320" t="s">
        <v>2379</v>
      </c>
      <c r="G320">
        <v>3</v>
      </c>
      <c r="H320" t="s">
        <v>2379</v>
      </c>
      <c r="J320" t="str">
        <f t="shared" si="16"/>
        <v>No</v>
      </c>
      <c r="K320" t="str">
        <f t="shared" si="17"/>
        <v>No</v>
      </c>
      <c r="L320" t="str">
        <f t="shared" si="18"/>
        <v>Normal Weight</v>
      </c>
      <c r="M320" t="str">
        <f t="shared" si="19"/>
        <v>Diabetes</v>
      </c>
    </row>
    <row r="321" spans="1:13" x14ac:dyDescent="0.25">
      <c r="A321" t="s">
        <v>2051</v>
      </c>
      <c r="B321">
        <v>17.940000000000001</v>
      </c>
      <c r="C321">
        <v>9.77</v>
      </c>
      <c r="D321" t="s">
        <v>2379</v>
      </c>
      <c r="E321" t="s">
        <v>2379</v>
      </c>
      <c r="F321" t="s">
        <v>2379</v>
      </c>
      <c r="G321">
        <v>0</v>
      </c>
      <c r="H321" t="s">
        <v>2380</v>
      </c>
      <c r="J321" t="str">
        <f t="shared" si="16"/>
        <v>No</v>
      </c>
      <c r="K321" t="str">
        <f t="shared" si="17"/>
        <v>Yes</v>
      </c>
      <c r="L321" t="str">
        <f t="shared" si="18"/>
        <v>Underweight</v>
      </c>
      <c r="M321" t="str">
        <f t="shared" si="19"/>
        <v>Diabetes</v>
      </c>
    </row>
    <row r="322" spans="1:13" x14ac:dyDescent="0.25">
      <c r="A322" t="s">
        <v>2050</v>
      </c>
      <c r="B322">
        <v>21.08</v>
      </c>
      <c r="C322">
        <v>4.83</v>
      </c>
      <c r="D322" t="s">
        <v>2379</v>
      </c>
      <c r="E322" t="s">
        <v>2379</v>
      </c>
      <c r="F322" t="s">
        <v>2381</v>
      </c>
      <c r="G322">
        <v>1</v>
      </c>
      <c r="H322" t="s">
        <v>2380</v>
      </c>
      <c r="J322" t="str">
        <f t="shared" si="16"/>
        <v>No</v>
      </c>
      <c r="K322" t="str">
        <f t="shared" si="17"/>
        <v>Yes</v>
      </c>
      <c r="L322" t="str">
        <f t="shared" si="18"/>
        <v>Normal Weight</v>
      </c>
      <c r="M322" t="str">
        <f t="shared" si="19"/>
        <v>Normal</v>
      </c>
    </row>
    <row r="323" spans="1:13" x14ac:dyDescent="0.25">
      <c r="A323" t="s">
        <v>2049</v>
      </c>
      <c r="B323">
        <v>37.715000000000003</v>
      </c>
      <c r="C323">
        <v>10.86</v>
      </c>
      <c r="D323" t="s">
        <v>2380</v>
      </c>
      <c r="E323" t="s">
        <v>2379</v>
      </c>
      <c r="F323" t="s">
        <v>2379</v>
      </c>
      <c r="G323">
        <v>0</v>
      </c>
      <c r="H323" t="s">
        <v>2379</v>
      </c>
      <c r="J323" t="str">
        <f t="shared" ref="J323:J386" si="20">PROPER(D323:D2657)</f>
        <v>Yes</v>
      </c>
      <c r="K323" t="str">
        <f t="shared" ref="K323:K386" si="21">PROPER(H323:H2657)</f>
        <v>No</v>
      </c>
      <c r="L323" t="str">
        <f t="shared" ref="L323:L386" si="22">IF(B323&lt;18.5,"Underweight",IF(B323&lt;24.9,"Normal Weight",IF(B323&lt;29.9,"Overweight","Obesity")))</f>
        <v>Obesity</v>
      </c>
      <c r="M323" t="str">
        <f t="shared" ref="M323:M386" si="23">IF(C323&lt;5.7,"Normal",IF(C323&lt;6.4,"Prediabetes","Diabetes"))</f>
        <v>Diabetes</v>
      </c>
    </row>
    <row r="324" spans="1:13" x14ac:dyDescent="0.25">
      <c r="A324" t="s">
        <v>2048</v>
      </c>
      <c r="B324">
        <v>22.39</v>
      </c>
      <c r="C324">
        <v>9.5299999999999994</v>
      </c>
      <c r="D324" t="s">
        <v>2380</v>
      </c>
      <c r="E324" t="s">
        <v>2379</v>
      </c>
      <c r="F324" t="s">
        <v>2379</v>
      </c>
      <c r="G324">
        <v>0</v>
      </c>
      <c r="H324" t="s">
        <v>2380</v>
      </c>
      <c r="J324" t="str">
        <f t="shared" si="20"/>
        <v>Yes</v>
      </c>
      <c r="K324" t="str">
        <f t="shared" si="21"/>
        <v>Yes</v>
      </c>
      <c r="L324" t="str">
        <f t="shared" si="22"/>
        <v>Normal Weight</v>
      </c>
      <c r="M324" t="str">
        <f t="shared" si="23"/>
        <v>Diabetes</v>
      </c>
    </row>
    <row r="325" spans="1:13" x14ac:dyDescent="0.25">
      <c r="A325" t="s">
        <v>2047</v>
      </c>
      <c r="B325">
        <v>28.78</v>
      </c>
      <c r="C325">
        <v>5.68</v>
      </c>
      <c r="D325" t="s">
        <v>2379</v>
      </c>
      <c r="E325" t="s">
        <v>2379</v>
      </c>
      <c r="F325" t="s">
        <v>2379</v>
      </c>
      <c r="G325">
        <v>0</v>
      </c>
      <c r="H325" t="s">
        <v>2380</v>
      </c>
      <c r="J325" t="str">
        <f t="shared" si="20"/>
        <v>No</v>
      </c>
      <c r="K325" t="str">
        <f t="shared" si="21"/>
        <v>Yes</v>
      </c>
      <c r="L325" t="str">
        <f t="shared" si="22"/>
        <v>Overweight</v>
      </c>
      <c r="M325" t="str">
        <f t="shared" si="23"/>
        <v>Normal</v>
      </c>
    </row>
    <row r="326" spans="1:13" x14ac:dyDescent="0.25">
      <c r="A326" t="s">
        <v>2046</v>
      </c>
      <c r="B326">
        <v>18.329999999999998</v>
      </c>
      <c r="C326">
        <v>5.57</v>
      </c>
      <c r="D326" t="s">
        <v>2380</v>
      </c>
      <c r="E326" t="s">
        <v>2379</v>
      </c>
      <c r="F326" t="s">
        <v>2379</v>
      </c>
      <c r="G326">
        <v>0</v>
      </c>
      <c r="H326" t="s">
        <v>2380</v>
      </c>
      <c r="J326" t="str">
        <f t="shared" si="20"/>
        <v>Yes</v>
      </c>
      <c r="K326" t="str">
        <f t="shared" si="21"/>
        <v>Yes</v>
      </c>
      <c r="L326" t="str">
        <f t="shared" si="22"/>
        <v>Underweight</v>
      </c>
      <c r="M326" t="str">
        <f t="shared" si="23"/>
        <v>Normal</v>
      </c>
    </row>
    <row r="327" spans="1:13" x14ac:dyDescent="0.25">
      <c r="A327" t="s">
        <v>2045</v>
      </c>
      <c r="B327">
        <v>26.39</v>
      </c>
      <c r="C327">
        <v>4.58</v>
      </c>
      <c r="D327" t="s">
        <v>2380</v>
      </c>
      <c r="E327" t="s">
        <v>2379</v>
      </c>
      <c r="F327" t="s">
        <v>2379</v>
      </c>
      <c r="G327">
        <v>1</v>
      </c>
      <c r="H327" t="s">
        <v>2380</v>
      </c>
      <c r="J327" t="str">
        <f t="shared" si="20"/>
        <v>Yes</v>
      </c>
      <c r="K327" t="str">
        <f t="shared" si="21"/>
        <v>Yes</v>
      </c>
      <c r="L327" t="str">
        <f t="shared" si="22"/>
        <v>Overweight</v>
      </c>
      <c r="M327" t="str">
        <f t="shared" si="23"/>
        <v>Normal</v>
      </c>
    </row>
    <row r="328" spans="1:13" x14ac:dyDescent="0.25">
      <c r="A328" t="s">
        <v>2044</v>
      </c>
      <c r="B328">
        <v>19.260000000000002</v>
      </c>
      <c r="C328">
        <v>8.9600000000000009</v>
      </c>
      <c r="D328" t="s">
        <v>2380</v>
      </c>
      <c r="E328" t="s">
        <v>2379</v>
      </c>
      <c r="F328" t="s">
        <v>2379</v>
      </c>
      <c r="G328">
        <v>1</v>
      </c>
      <c r="H328" t="s">
        <v>2380</v>
      </c>
      <c r="J328" t="str">
        <f t="shared" si="20"/>
        <v>Yes</v>
      </c>
      <c r="K328" t="str">
        <f t="shared" si="21"/>
        <v>Yes</v>
      </c>
      <c r="L328" t="str">
        <f t="shared" si="22"/>
        <v>Normal Weight</v>
      </c>
      <c r="M328" t="str">
        <f t="shared" si="23"/>
        <v>Diabetes</v>
      </c>
    </row>
    <row r="329" spans="1:13" x14ac:dyDescent="0.25">
      <c r="A329" t="s">
        <v>2043</v>
      </c>
      <c r="B329">
        <v>26.92</v>
      </c>
      <c r="C329">
        <v>6.09</v>
      </c>
      <c r="D329" t="s">
        <v>2379</v>
      </c>
      <c r="E329" t="s">
        <v>2379</v>
      </c>
      <c r="F329" t="s">
        <v>2379</v>
      </c>
      <c r="G329">
        <v>0</v>
      </c>
      <c r="H329" t="s">
        <v>2380</v>
      </c>
      <c r="J329" t="str">
        <f t="shared" si="20"/>
        <v>No</v>
      </c>
      <c r="K329" t="str">
        <f t="shared" si="21"/>
        <v>Yes</v>
      </c>
      <c r="L329" t="str">
        <f t="shared" si="22"/>
        <v>Overweight</v>
      </c>
      <c r="M329" t="str">
        <f t="shared" si="23"/>
        <v>Prediabetes</v>
      </c>
    </row>
    <row r="330" spans="1:13" x14ac:dyDescent="0.25">
      <c r="A330" t="s">
        <v>2042</v>
      </c>
      <c r="B330">
        <v>19.73</v>
      </c>
      <c r="C330">
        <v>4.3600000000000003</v>
      </c>
      <c r="D330" t="s">
        <v>2379</v>
      </c>
      <c r="E330" t="s">
        <v>2379</v>
      </c>
      <c r="F330" t="s">
        <v>2379</v>
      </c>
      <c r="G330">
        <v>0</v>
      </c>
      <c r="H330" t="s">
        <v>2380</v>
      </c>
      <c r="J330" t="str">
        <f t="shared" si="20"/>
        <v>No</v>
      </c>
      <c r="K330" t="str">
        <f t="shared" si="21"/>
        <v>Yes</v>
      </c>
      <c r="L330" t="str">
        <f t="shared" si="22"/>
        <v>Normal Weight</v>
      </c>
      <c r="M330" t="str">
        <f t="shared" si="23"/>
        <v>Normal</v>
      </c>
    </row>
    <row r="331" spans="1:13" x14ac:dyDescent="0.25">
      <c r="A331" t="s">
        <v>2041</v>
      </c>
      <c r="B331">
        <v>23.56</v>
      </c>
      <c r="C331">
        <v>11.74</v>
      </c>
      <c r="D331" t="s">
        <v>2380</v>
      </c>
      <c r="E331" t="s">
        <v>2379</v>
      </c>
      <c r="F331" t="s">
        <v>2379</v>
      </c>
      <c r="G331">
        <v>0</v>
      </c>
      <c r="H331" t="s">
        <v>2380</v>
      </c>
      <c r="J331" t="str">
        <f t="shared" si="20"/>
        <v>Yes</v>
      </c>
      <c r="K331" t="str">
        <f t="shared" si="21"/>
        <v>Yes</v>
      </c>
      <c r="L331" t="str">
        <f t="shared" si="22"/>
        <v>Normal Weight</v>
      </c>
      <c r="M331" t="str">
        <f t="shared" si="23"/>
        <v>Diabetes</v>
      </c>
    </row>
    <row r="332" spans="1:13" x14ac:dyDescent="0.25">
      <c r="A332" t="s">
        <v>2040</v>
      </c>
      <c r="B332">
        <v>37.67</v>
      </c>
      <c r="C332">
        <v>5.89</v>
      </c>
      <c r="D332" t="s">
        <v>2379</v>
      </c>
      <c r="E332" t="s">
        <v>2379</v>
      </c>
      <c r="F332" t="s">
        <v>2379</v>
      </c>
      <c r="G332">
        <v>1</v>
      </c>
      <c r="H332" t="s">
        <v>2380</v>
      </c>
      <c r="J332" t="str">
        <f t="shared" si="20"/>
        <v>No</v>
      </c>
      <c r="K332" t="str">
        <f t="shared" si="21"/>
        <v>Yes</v>
      </c>
      <c r="L332" t="str">
        <f t="shared" si="22"/>
        <v>Obesity</v>
      </c>
      <c r="M332" t="str">
        <f t="shared" si="23"/>
        <v>Prediabetes</v>
      </c>
    </row>
    <row r="333" spans="1:13" x14ac:dyDescent="0.25">
      <c r="A333" t="s">
        <v>2039</v>
      </c>
      <c r="B333">
        <v>18.73</v>
      </c>
      <c r="C333">
        <v>10.64</v>
      </c>
      <c r="D333" t="s">
        <v>2379</v>
      </c>
      <c r="E333" t="s">
        <v>2379</v>
      </c>
      <c r="F333" t="s">
        <v>2379</v>
      </c>
      <c r="G333">
        <v>2</v>
      </c>
      <c r="H333" t="s">
        <v>2380</v>
      </c>
      <c r="J333" t="str">
        <f t="shared" si="20"/>
        <v>No</v>
      </c>
      <c r="K333" t="str">
        <f t="shared" si="21"/>
        <v>Yes</v>
      </c>
      <c r="L333" t="str">
        <f t="shared" si="22"/>
        <v>Normal Weight</v>
      </c>
      <c r="M333" t="str">
        <f t="shared" si="23"/>
        <v>Diabetes</v>
      </c>
    </row>
    <row r="334" spans="1:13" x14ac:dyDescent="0.25">
      <c r="A334" t="s">
        <v>2038</v>
      </c>
      <c r="B334">
        <v>33.090000000000003</v>
      </c>
      <c r="C334">
        <v>6.06</v>
      </c>
      <c r="D334" t="s">
        <v>2379</v>
      </c>
      <c r="E334" t="s">
        <v>2379</v>
      </c>
      <c r="F334" t="s">
        <v>2381</v>
      </c>
      <c r="G334">
        <v>1</v>
      </c>
      <c r="H334" t="s">
        <v>2380</v>
      </c>
      <c r="J334" t="str">
        <f t="shared" si="20"/>
        <v>No</v>
      </c>
      <c r="K334" t="str">
        <f t="shared" si="21"/>
        <v>Yes</v>
      </c>
      <c r="L334" t="str">
        <f t="shared" si="22"/>
        <v>Obesity</v>
      </c>
      <c r="M334" t="str">
        <f t="shared" si="23"/>
        <v>Prediabetes</v>
      </c>
    </row>
    <row r="335" spans="1:13" x14ac:dyDescent="0.25">
      <c r="A335" t="s">
        <v>2037</v>
      </c>
      <c r="B335">
        <v>18.329999999999998</v>
      </c>
      <c r="C335">
        <v>7.46</v>
      </c>
      <c r="D335" t="s">
        <v>2380</v>
      </c>
      <c r="E335" t="s">
        <v>2379</v>
      </c>
      <c r="F335" t="s">
        <v>2379</v>
      </c>
      <c r="G335">
        <v>1</v>
      </c>
      <c r="H335" t="s">
        <v>2380</v>
      </c>
      <c r="J335" t="str">
        <f t="shared" si="20"/>
        <v>Yes</v>
      </c>
      <c r="K335" t="str">
        <f t="shared" si="21"/>
        <v>Yes</v>
      </c>
      <c r="L335" t="str">
        <f t="shared" si="22"/>
        <v>Underweight</v>
      </c>
      <c r="M335" t="str">
        <f t="shared" si="23"/>
        <v>Diabetes</v>
      </c>
    </row>
    <row r="336" spans="1:13" x14ac:dyDescent="0.25">
      <c r="A336" t="s">
        <v>2036</v>
      </c>
      <c r="B336">
        <v>27.74</v>
      </c>
      <c r="C336">
        <v>4.68</v>
      </c>
      <c r="D336" t="s">
        <v>2380</v>
      </c>
      <c r="E336" t="s">
        <v>2379</v>
      </c>
      <c r="F336" t="s">
        <v>2379</v>
      </c>
      <c r="G336">
        <v>2</v>
      </c>
      <c r="H336" t="s">
        <v>2380</v>
      </c>
      <c r="J336" t="str">
        <f t="shared" si="20"/>
        <v>Yes</v>
      </c>
      <c r="K336" t="str">
        <f t="shared" si="21"/>
        <v>Yes</v>
      </c>
      <c r="L336" t="str">
        <f t="shared" si="22"/>
        <v>Overweight</v>
      </c>
      <c r="M336" t="str">
        <f t="shared" si="23"/>
        <v>Normal</v>
      </c>
    </row>
    <row r="337" spans="1:13" x14ac:dyDescent="0.25">
      <c r="A337" t="s">
        <v>2035</v>
      </c>
      <c r="B337">
        <v>24.2</v>
      </c>
      <c r="C337">
        <v>6.15</v>
      </c>
      <c r="D337" t="s">
        <v>2379</v>
      </c>
      <c r="E337" t="s">
        <v>2379</v>
      </c>
      <c r="F337" t="s">
        <v>2379</v>
      </c>
      <c r="G337">
        <v>1</v>
      </c>
      <c r="H337" t="s">
        <v>2380</v>
      </c>
      <c r="J337" t="str">
        <f t="shared" si="20"/>
        <v>No</v>
      </c>
      <c r="K337" t="str">
        <f t="shared" si="21"/>
        <v>Yes</v>
      </c>
      <c r="L337" t="str">
        <f t="shared" si="22"/>
        <v>Normal Weight</v>
      </c>
      <c r="M337" t="str">
        <f t="shared" si="23"/>
        <v>Prediabetes</v>
      </c>
    </row>
    <row r="338" spans="1:13" x14ac:dyDescent="0.25">
      <c r="A338" t="s">
        <v>2034</v>
      </c>
      <c r="B338">
        <v>22.03</v>
      </c>
      <c r="C338">
        <v>4.28</v>
      </c>
      <c r="D338" t="s">
        <v>2380</v>
      </c>
      <c r="E338" t="s">
        <v>2379</v>
      </c>
      <c r="F338" t="s">
        <v>2379</v>
      </c>
      <c r="G338">
        <v>0</v>
      </c>
      <c r="H338" t="s">
        <v>2380</v>
      </c>
      <c r="J338" t="str">
        <f t="shared" si="20"/>
        <v>Yes</v>
      </c>
      <c r="K338" t="str">
        <f t="shared" si="21"/>
        <v>Yes</v>
      </c>
      <c r="L338" t="str">
        <f t="shared" si="22"/>
        <v>Normal Weight</v>
      </c>
      <c r="M338" t="str">
        <f t="shared" si="23"/>
        <v>Normal</v>
      </c>
    </row>
    <row r="339" spans="1:13" x14ac:dyDescent="0.25">
      <c r="A339" t="s">
        <v>2033</v>
      </c>
      <c r="B339">
        <v>26.885000000000002</v>
      </c>
      <c r="C339">
        <v>9.86</v>
      </c>
      <c r="D339" t="s">
        <v>2379</v>
      </c>
      <c r="E339" t="s">
        <v>2379</v>
      </c>
      <c r="F339" t="s">
        <v>2379</v>
      </c>
      <c r="G339">
        <v>3</v>
      </c>
      <c r="H339" t="s">
        <v>2380</v>
      </c>
      <c r="J339" t="str">
        <f t="shared" si="20"/>
        <v>No</v>
      </c>
      <c r="K339" t="str">
        <f t="shared" si="21"/>
        <v>Yes</v>
      </c>
      <c r="L339" t="str">
        <f t="shared" si="22"/>
        <v>Overweight</v>
      </c>
      <c r="M339" t="str">
        <f t="shared" si="23"/>
        <v>Diabetes</v>
      </c>
    </row>
    <row r="340" spans="1:13" x14ac:dyDescent="0.25">
      <c r="A340" t="s">
        <v>2032</v>
      </c>
      <c r="B340">
        <v>16.36</v>
      </c>
      <c r="C340">
        <v>11.19</v>
      </c>
      <c r="D340" t="s">
        <v>2379</v>
      </c>
      <c r="E340" t="s">
        <v>2379</v>
      </c>
      <c r="F340" t="s">
        <v>2379</v>
      </c>
      <c r="G340">
        <v>0</v>
      </c>
      <c r="H340" t="s">
        <v>2380</v>
      </c>
      <c r="J340" t="str">
        <f t="shared" si="20"/>
        <v>No</v>
      </c>
      <c r="K340" t="str">
        <f t="shared" si="21"/>
        <v>Yes</v>
      </c>
      <c r="L340" t="str">
        <f t="shared" si="22"/>
        <v>Underweight</v>
      </c>
      <c r="M340" t="str">
        <f t="shared" si="23"/>
        <v>Diabetes</v>
      </c>
    </row>
    <row r="341" spans="1:13" x14ac:dyDescent="0.25">
      <c r="A341" t="s">
        <v>2031</v>
      </c>
      <c r="B341">
        <v>32.299999999999997</v>
      </c>
      <c r="C341">
        <v>4.8899999999999997</v>
      </c>
      <c r="D341" t="s">
        <v>2380</v>
      </c>
      <c r="E341" t="s">
        <v>2379</v>
      </c>
      <c r="F341" t="s">
        <v>2381</v>
      </c>
      <c r="G341">
        <v>1</v>
      </c>
      <c r="H341" t="s">
        <v>2379</v>
      </c>
      <c r="J341" t="str">
        <f t="shared" si="20"/>
        <v>Yes</v>
      </c>
      <c r="K341" t="str">
        <f t="shared" si="21"/>
        <v>No</v>
      </c>
      <c r="L341" t="str">
        <f t="shared" si="22"/>
        <v>Obesity</v>
      </c>
      <c r="M341" t="str">
        <f t="shared" si="23"/>
        <v>Normal</v>
      </c>
    </row>
    <row r="342" spans="1:13" x14ac:dyDescent="0.25">
      <c r="A342" t="s">
        <v>2030</v>
      </c>
      <c r="B342">
        <v>16.05</v>
      </c>
      <c r="C342">
        <v>4.3499999999999996</v>
      </c>
      <c r="D342" t="s">
        <v>2380</v>
      </c>
      <c r="E342" t="s">
        <v>2379</v>
      </c>
      <c r="F342" t="s">
        <v>2379</v>
      </c>
      <c r="G342">
        <v>0</v>
      </c>
      <c r="H342" t="s">
        <v>2380</v>
      </c>
      <c r="J342" t="str">
        <f t="shared" si="20"/>
        <v>Yes</v>
      </c>
      <c r="K342" t="str">
        <f t="shared" si="21"/>
        <v>Yes</v>
      </c>
      <c r="L342" t="str">
        <f t="shared" si="22"/>
        <v>Underweight</v>
      </c>
      <c r="M342" t="str">
        <f t="shared" si="23"/>
        <v>Normal</v>
      </c>
    </row>
    <row r="343" spans="1:13" x14ac:dyDescent="0.25">
      <c r="A343" t="s">
        <v>2029</v>
      </c>
      <c r="B343">
        <v>29.07</v>
      </c>
      <c r="C343">
        <v>8.66</v>
      </c>
      <c r="D343" t="s">
        <v>2380</v>
      </c>
      <c r="E343" t="s">
        <v>2379</v>
      </c>
      <c r="F343" t="s">
        <v>2379</v>
      </c>
      <c r="G343">
        <v>2</v>
      </c>
      <c r="H343" t="s">
        <v>2380</v>
      </c>
      <c r="J343" t="str">
        <f t="shared" si="20"/>
        <v>Yes</v>
      </c>
      <c r="K343" t="str">
        <f t="shared" si="21"/>
        <v>Yes</v>
      </c>
      <c r="L343" t="str">
        <f t="shared" si="22"/>
        <v>Overweight</v>
      </c>
      <c r="M343" t="str">
        <f t="shared" si="23"/>
        <v>Diabetes</v>
      </c>
    </row>
    <row r="344" spans="1:13" x14ac:dyDescent="0.25">
      <c r="A344" t="s">
        <v>2028</v>
      </c>
      <c r="B344">
        <v>17.43</v>
      </c>
      <c r="C344">
        <v>8.64</v>
      </c>
      <c r="D344" t="s">
        <v>2379</v>
      </c>
      <c r="E344" t="s">
        <v>2379</v>
      </c>
      <c r="F344" t="s">
        <v>2379</v>
      </c>
      <c r="G344">
        <v>0</v>
      </c>
      <c r="H344" t="s">
        <v>2380</v>
      </c>
      <c r="J344" t="str">
        <f t="shared" si="20"/>
        <v>No</v>
      </c>
      <c r="K344" t="str">
        <f t="shared" si="21"/>
        <v>Yes</v>
      </c>
      <c r="L344" t="str">
        <f t="shared" si="22"/>
        <v>Underweight</v>
      </c>
      <c r="M344" t="str">
        <f t="shared" si="23"/>
        <v>Diabetes</v>
      </c>
    </row>
    <row r="345" spans="1:13" x14ac:dyDescent="0.25">
      <c r="A345" t="s">
        <v>2027</v>
      </c>
      <c r="B345">
        <v>19.329999999999998</v>
      </c>
      <c r="C345">
        <v>4.2699999999999996</v>
      </c>
      <c r="D345" t="s">
        <v>2379</v>
      </c>
      <c r="E345" t="s">
        <v>2379</v>
      </c>
      <c r="F345" t="s">
        <v>2379</v>
      </c>
      <c r="G345">
        <v>0</v>
      </c>
      <c r="H345" t="s">
        <v>2380</v>
      </c>
      <c r="J345" t="str">
        <f t="shared" si="20"/>
        <v>No</v>
      </c>
      <c r="K345" t="str">
        <f t="shared" si="21"/>
        <v>Yes</v>
      </c>
      <c r="L345" t="str">
        <f t="shared" si="22"/>
        <v>Normal Weight</v>
      </c>
      <c r="M345" t="str">
        <f t="shared" si="23"/>
        <v>Normal</v>
      </c>
    </row>
    <row r="346" spans="1:13" x14ac:dyDescent="0.25">
      <c r="A346" t="s">
        <v>2026</v>
      </c>
      <c r="B346">
        <v>30.52</v>
      </c>
      <c r="C346">
        <v>4.21</v>
      </c>
      <c r="D346" t="s">
        <v>2379</v>
      </c>
      <c r="E346" t="s">
        <v>2379</v>
      </c>
      <c r="F346" t="s">
        <v>2379</v>
      </c>
      <c r="G346">
        <v>1</v>
      </c>
      <c r="H346" t="s">
        <v>2380</v>
      </c>
      <c r="J346" t="str">
        <f t="shared" si="20"/>
        <v>No</v>
      </c>
      <c r="K346" t="str">
        <f t="shared" si="21"/>
        <v>Yes</v>
      </c>
      <c r="L346" t="str">
        <f t="shared" si="22"/>
        <v>Obesity</v>
      </c>
      <c r="M346" t="str">
        <f t="shared" si="23"/>
        <v>Normal</v>
      </c>
    </row>
    <row r="347" spans="1:13" x14ac:dyDescent="0.25">
      <c r="A347" t="s">
        <v>2025</v>
      </c>
      <c r="B347">
        <v>39.21</v>
      </c>
      <c r="C347">
        <v>5.04</v>
      </c>
      <c r="D347" t="s">
        <v>2379</v>
      </c>
      <c r="E347" t="s">
        <v>2379</v>
      </c>
      <c r="F347" t="s">
        <v>2381</v>
      </c>
      <c r="G347">
        <v>1</v>
      </c>
      <c r="H347" t="s">
        <v>2380</v>
      </c>
      <c r="J347" t="str">
        <f t="shared" si="20"/>
        <v>No</v>
      </c>
      <c r="K347" t="str">
        <f t="shared" si="21"/>
        <v>Yes</v>
      </c>
      <c r="L347" t="str">
        <f t="shared" si="22"/>
        <v>Obesity</v>
      </c>
      <c r="M347" t="str">
        <f t="shared" si="23"/>
        <v>Normal</v>
      </c>
    </row>
    <row r="348" spans="1:13" x14ac:dyDescent="0.25">
      <c r="A348" t="s">
        <v>2024</v>
      </c>
      <c r="B348">
        <v>26.98</v>
      </c>
      <c r="C348">
        <v>5.21</v>
      </c>
      <c r="D348" t="s">
        <v>2380</v>
      </c>
      <c r="E348" t="s">
        <v>2379</v>
      </c>
      <c r="F348" t="s">
        <v>2379</v>
      </c>
      <c r="G348">
        <v>2</v>
      </c>
      <c r="H348" t="s">
        <v>2380</v>
      </c>
      <c r="J348" t="str">
        <f t="shared" si="20"/>
        <v>Yes</v>
      </c>
      <c r="K348" t="str">
        <f t="shared" si="21"/>
        <v>Yes</v>
      </c>
      <c r="L348" t="str">
        <f t="shared" si="22"/>
        <v>Overweight</v>
      </c>
      <c r="M348" t="str">
        <f t="shared" si="23"/>
        <v>Normal</v>
      </c>
    </row>
    <row r="349" spans="1:13" x14ac:dyDescent="0.25">
      <c r="A349" t="s">
        <v>2023</v>
      </c>
      <c r="B349">
        <v>25.84</v>
      </c>
      <c r="C349">
        <v>8.83</v>
      </c>
      <c r="D349" t="s">
        <v>2379</v>
      </c>
      <c r="E349" t="s">
        <v>2379</v>
      </c>
      <c r="F349" t="s">
        <v>2379</v>
      </c>
      <c r="G349">
        <v>0</v>
      </c>
      <c r="H349" t="s">
        <v>2379</v>
      </c>
      <c r="J349" t="str">
        <f t="shared" si="20"/>
        <v>No</v>
      </c>
      <c r="K349" t="str">
        <f t="shared" si="21"/>
        <v>No</v>
      </c>
      <c r="L349" t="str">
        <f t="shared" si="22"/>
        <v>Overweight</v>
      </c>
      <c r="M349" t="str">
        <f t="shared" si="23"/>
        <v>Diabetes</v>
      </c>
    </row>
    <row r="350" spans="1:13" x14ac:dyDescent="0.25">
      <c r="A350" t="s">
        <v>2022</v>
      </c>
      <c r="B350">
        <v>28.31</v>
      </c>
      <c r="C350">
        <v>8.4700000000000006</v>
      </c>
      <c r="D350" t="s">
        <v>2380</v>
      </c>
      <c r="E350" t="s">
        <v>2379</v>
      </c>
      <c r="F350" t="s">
        <v>2379</v>
      </c>
      <c r="G350">
        <v>2</v>
      </c>
      <c r="H350" t="s">
        <v>2380</v>
      </c>
      <c r="J350" t="str">
        <f t="shared" si="20"/>
        <v>Yes</v>
      </c>
      <c r="K350" t="str">
        <f t="shared" si="21"/>
        <v>Yes</v>
      </c>
      <c r="L350" t="str">
        <f t="shared" si="22"/>
        <v>Overweight</v>
      </c>
      <c r="M350" t="str">
        <f t="shared" si="23"/>
        <v>Diabetes</v>
      </c>
    </row>
    <row r="351" spans="1:13" x14ac:dyDescent="0.25">
      <c r="A351" t="s">
        <v>2021</v>
      </c>
      <c r="B351">
        <v>23.94</v>
      </c>
      <c r="C351">
        <v>4.2</v>
      </c>
      <c r="D351" t="s">
        <v>2379</v>
      </c>
      <c r="E351" t="s">
        <v>2379</v>
      </c>
      <c r="F351" t="s">
        <v>2379</v>
      </c>
      <c r="G351">
        <v>0</v>
      </c>
      <c r="H351" t="s">
        <v>2380</v>
      </c>
      <c r="J351" t="str">
        <f t="shared" si="20"/>
        <v>No</v>
      </c>
      <c r="K351" t="str">
        <f t="shared" si="21"/>
        <v>Yes</v>
      </c>
      <c r="L351" t="str">
        <f t="shared" si="22"/>
        <v>Normal Weight</v>
      </c>
      <c r="M351" t="str">
        <f t="shared" si="23"/>
        <v>Normal</v>
      </c>
    </row>
    <row r="352" spans="1:13" x14ac:dyDescent="0.25">
      <c r="A352" t="s">
        <v>2020</v>
      </c>
      <c r="B352">
        <v>20.03</v>
      </c>
      <c r="C352">
        <v>6.14</v>
      </c>
      <c r="D352" t="s">
        <v>2380</v>
      </c>
      <c r="E352" t="s">
        <v>2379</v>
      </c>
      <c r="F352" t="s">
        <v>2379</v>
      </c>
      <c r="G352">
        <v>0</v>
      </c>
      <c r="H352" t="s">
        <v>2380</v>
      </c>
      <c r="J352" t="str">
        <f t="shared" si="20"/>
        <v>Yes</v>
      </c>
      <c r="K352" t="str">
        <f t="shared" si="21"/>
        <v>Yes</v>
      </c>
      <c r="L352" t="str">
        <f t="shared" si="22"/>
        <v>Normal Weight</v>
      </c>
      <c r="M352" t="str">
        <f t="shared" si="23"/>
        <v>Prediabetes</v>
      </c>
    </row>
    <row r="353" spans="1:13" x14ac:dyDescent="0.25">
      <c r="A353" t="s">
        <v>2019</v>
      </c>
      <c r="B353">
        <v>41.42</v>
      </c>
      <c r="C353">
        <v>6.07</v>
      </c>
      <c r="D353" t="s">
        <v>2379</v>
      </c>
      <c r="E353" t="s">
        <v>2379</v>
      </c>
      <c r="F353" t="s">
        <v>2379</v>
      </c>
      <c r="G353">
        <v>0</v>
      </c>
      <c r="H353" t="s">
        <v>2379</v>
      </c>
      <c r="J353" t="str">
        <f t="shared" si="20"/>
        <v>No</v>
      </c>
      <c r="K353" t="str">
        <f t="shared" si="21"/>
        <v>No</v>
      </c>
      <c r="L353" t="str">
        <f t="shared" si="22"/>
        <v>Obesity</v>
      </c>
      <c r="M353" t="str">
        <f t="shared" si="23"/>
        <v>Prediabetes</v>
      </c>
    </row>
    <row r="354" spans="1:13" x14ac:dyDescent="0.25">
      <c r="A354" t="s">
        <v>2018</v>
      </c>
      <c r="B354">
        <v>36.67</v>
      </c>
      <c r="C354">
        <v>10.210000000000001</v>
      </c>
      <c r="D354" t="s">
        <v>2379</v>
      </c>
      <c r="E354" t="s">
        <v>2379</v>
      </c>
      <c r="F354" t="s">
        <v>2379</v>
      </c>
      <c r="G354">
        <v>0</v>
      </c>
      <c r="H354" t="s">
        <v>2379</v>
      </c>
      <c r="J354" t="str">
        <f t="shared" si="20"/>
        <v>No</v>
      </c>
      <c r="K354" t="str">
        <f t="shared" si="21"/>
        <v>No</v>
      </c>
      <c r="L354" t="str">
        <f t="shared" si="22"/>
        <v>Obesity</v>
      </c>
      <c r="M354" t="str">
        <f t="shared" si="23"/>
        <v>Diabetes</v>
      </c>
    </row>
    <row r="355" spans="1:13" x14ac:dyDescent="0.25">
      <c r="A355" t="s">
        <v>2017</v>
      </c>
      <c r="B355">
        <v>27.645</v>
      </c>
      <c r="C355">
        <v>4.6900000000000004</v>
      </c>
      <c r="D355" t="s">
        <v>2379</v>
      </c>
      <c r="E355" t="s">
        <v>2379</v>
      </c>
      <c r="F355" t="s">
        <v>2379</v>
      </c>
      <c r="G355">
        <v>0</v>
      </c>
      <c r="H355" t="s">
        <v>2379</v>
      </c>
      <c r="J355" t="str">
        <f t="shared" si="20"/>
        <v>No</v>
      </c>
      <c r="K355" t="str">
        <f t="shared" si="21"/>
        <v>No</v>
      </c>
      <c r="L355" t="str">
        <f t="shared" si="22"/>
        <v>Overweight</v>
      </c>
      <c r="M355" t="str">
        <f t="shared" si="23"/>
        <v>Normal</v>
      </c>
    </row>
    <row r="356" spans="1:13" x14ac:dyDescent="0.25">
      <c r="A356" t="s">
        <v>2016</v>
      </c>
      <c r="B356">
        <v>22.72</v>
      </c>
      <c r="C356">
        <v>5.71</v>
      </c>
      <c r="D356" t="s">
        <v>2379</v>
      </c>
      <c r="E356" t="s">
        <v>2379</v>
      </c>
      <c r="F356" t="s">
        <v>2379</v>
      </c>
      <c r="G356">
        <v>0</v>
      </c>
      <c r="H356" t="s">
        <v>2380</v>
      </c>
      <c r="J356" t="str">
        <f t="shared" si="20"/>
        <v>No</v>
      </c>
      <c r="K356" t="str">
        <f t="shared" si="21"/>
        <v>Yes</v>
      </c>
      <c r="L356" t="str">
        <f t="shared" si="22"/>
        <v>Normal Weight</v>
      </c>
      <c r="M356" t="str">
        <f t="shared" si="23"/>
        <v>Prediabetes</v>
      </c>
    </row>
    <row r="357" spans="1:13" x14ac:dyDescent="0.25">
      <c r="A357" t="s">
        <v>2015</v>
      </c>
      <c r="B357">
        <v>36.520000000000003</v>
      </c>
      <c r="C357">
        <v>9.07</v>
      </c>
      <c r="D357" t="s">
        <v>2380</v>
      </c>
      <c r="E357" t="s">
        <v>2379</v>
      </c>
      <c r="F357" t="s">
        <v>2381</v>
      </c>
      <c r="G357">
        <v>1</v>
      </c>
      <c r="H357" t="s">
        <v>2379</v>
      </c>
      <c r="J357" t="str">
        <f t="shared" si="20"/>
        <v>Yes</v>
      </c>
      <c r="K357" t="str">
        <f t="shared" si="21"/>
        <v>No</v>
      </c>
      <c r="L357" t="str">
        <f t="shared" si="22"/>
        <v>Obesity</v>
      </c>
      <c r="M357" t="str">
        <f t="shared" si="23"/>
        <v>Diabetes</v>
      </c>
    </row>
    <row r="358" spans="1:13" x14ac:dyDescent="0.25">
      <c r="A358" t="s">
        <v>2014</v>
      </c>
      <c r="B358">
        <v>33.96</v>
      </c>
      <c r="C358">
        <v>4.99</v>
      </c>
      <c r="D358" t="s">
        <v>2379</v>
      </c>
      <c r="E358" t="s">
        <v>2379</v>
      </c>
      <c r="F358" t="s">
        <v>2379</v>
      </c>
      <c r="G358">
        <v>0</v>
      </c>
      <c r="H358" t="s">
        <v>2380</v>
      </c>
      <c r="J358" t="str">
        <f t="shared" si="20"/>
        <v>No</v>
      </c>
      <c r="K358" t="str">
        <f t="shared" si="21"/>
        <v>Yes</v>
      </c>
      <c r="L358" t="str">
        <f t="shared" si="22"/>
        <v>Obesity</v>
      </c>
      <c r="M358" t="str">
        <f t="shared" si="23"/>
        <v>Normal</v>
      </c>
    </row>
    <row r="359" spans="1:13" x14ac:dyDescent="0.25">
      <c r="A359" t="s">
        <v>2013</v>
      </c>
      <c r="B359">
        <v>26.695</v>
      </c>
      <c r="C359">
        <v>8.31</v>
      </c>
      <c r="D359" t="s">
        <v>2379</v>
      </c>
      <c r="E359" t="s">
        <v>2379</v>
      </c>
      <c r="F359" t="s">
        <v>2379</v>
      </c>
      <c r="G359">
        <v>0</v>
      </c>
      <c r="H359" t="s">
        <v>2380</v>
      </c>
      <c r="J359" t="str">
        <f t="shared" si="20"/>
        <v>No</v>
      </c>
      <c r="K359" t="str">
        <f t="shared" si="21"/>
        <v>Yes</v>
      </c>
      <c r="L359" t="str">
        <f t="shared" si="22"/>
        <v>Overweight</v>
      </c>
      <c r="M359" t="str">
        <f t="shared" si="23"/>
        <v>Diabetes</v>
      </c>
    </row>
    <row r="360" spans="1:13" x14ac:dyDescent="0.25">
      <c r="A360" t="s">
        <v>2012</v>
      </c>
      <c r="B360">
        <v>18.45</v>
      </c>
      <c r="C360">
        <v>5.07</v>
      </c>
      <c r="D360" t="s">
        <v>2380</v>
      </c>
      <c r="E360" t="s">
        <v>2379</v>
      </c>
      <c r="F360" t="s">
        <v>2379</v>
      </c>
      <c r="G360">
        <v>0</v>
      </c>
      <c r="H360" t="s">
        <v>2380</v>
      </c>
      <c r="J360" t="str">
        <f t="shared" si="20"/>
        <v>Yes</v>
      </c>
      <c r="K360" t="str">
        <f t="shared" si="21"/>
        <v>Yes</v>
      </c>
      <c r="L360" t="str">
        <f t="shared" si="22"/>
        <v>Underweight</v>
      </c>
      <c r="M360" t="str">
        <f t="shared" si="23"/>
        <v>Normal</v>
      </c>
    </row>
    <row r="361" spans="1:13" x14ac:dyDescent="0.25">
      <c r="A361" t="s">
        <v>2011</v>
      </c>
      <c r="B361">
        <v>33.18</v>
      </c>
      <c r="C361">
        <v>4.79</v>
      </c>
      <c r="D361" t="s">
        <v>2379</v>
      </c>
      <c r="E361" t="s">
        <v>2379</v>
      </c>
      <c r="F361" t="s">
        <v>2379</v>
      </c>
      <c r="G361">
        <v>0</v>
      </c>
      <c r="H361" t="s">
        <v>2380</v>
      </c>
      <c r="J361" t="str">
        <f t="shared" si="20"/>
        <v>No</v>
      </c>
      <c r="K361" t="str">
        <f t="shared" si="21"/>
        <v>Yes</v>
      </c>
      <c r="L361" t="str">
        <f t="shared" si="22"/>
        <v>Obesity</v>
      </c>
      <c r="M361" t="str">
        <f t="shared" si="23"/>
        <v>Normal</v>
      </c>
    </row>
    <row r="362" spans="1:13" x14ac:dyDescent="0.25">
      <c r="A362" t="s">
        <v>2010</v>
      </c>
      <c r="B362">
        <v>36.1</v>
      </c>
      <c r="C362">
        <v>11.39</v>
      </c>
      <c r="D362" t="s">
        <v>2380</v>
      </c>
      <c r="E362" t="s">
        <v>2379</v>
      </c>
      <c r="F362" t="s">
        <v>2379</v>
      </c>
      <c r="G362">
        <v>2</v>
      </c>
      <c r="H362" t="s">
        <v>2379</v>
      </c>
      <c r="J362" t="str">
        <f t="shared" si="20"/>
        <v>Yes</v>
      </c>
      <c r="K362" t="str">
        <f t="shared" si="21"/>
        <v>No</v>
      </c>
      <c r="L362" t="str">
        <f t="shared" si="22"/>
        <v>Obesity</v>
      </c>
      <c r="M362" t="str">
        <f t="shared" si="23"/>
        <v>Diabetes</v>
      </c>
    </row>
    <row r="363" spans="1:13" x14ac:dyDescent="0.25">
      <c r="A363" t="s">
        <v>2009</v>
      </c>
      <c r="B363">
        <v>22.77</v>
      </c>
      <c r="C363">
        <v>6</v>
      </c>
      <c r="D363" t="s">
        <v>2379</v>
      </c>
      <c r="E363" t="s">
        <v>2379</v>
      </c>
      <c r="F363" t="s">
        <v>2379</v>
      </c>
      <c r="G363">
        <v>0</v>
      </c>
      <c r="H363" t="s">
        <v>2380</v>
      </c>
      <c r="J363" t="str">
        <f t="shared" si="20"/>
        <v>No</v>
      </c>
      <c r="K363" t="str">
        <f t="shared" si="21"/>
        <v>Yes</v>
      </c>
      <c r="L363" t="str">
        <f t="shared" si="22"/>
        <v>Normal Weight</v>
      </c>
      <c r="M363" t="str">
        <f t="shared" si="23"/>
        <v>Prediabetes</v>
      </c>
    </row>
    <row r="364" spans="1:13" x14ac:dyDescent="0.25">
      <c r="A364" t="s">
        <v>2008</v>
      </c>
      <c r="B364">
        <v>21.24</v>
      </c>
      <c r="C364">
        <v>5.13</v>
      </c>
      <c r="D364" t="s">
        <v>2379</v>
      </c>
      <c r="E364" t="s">
        <v>2379</v>
      </c>
      <c r="F364" t="s">
        <v>2379</v>
      </c>
      <c r="G364">
        <v>0</v>
      </c>
      <c r="H364" t="s">
        <v>2380</v>
      </c>
      <c r="J364" t="str">
        <f t="shared" si="20"/>
        <v>No</v>
      </c>
      <c r="K364" t="str">
        <f t="shared" si="21"/>
        <v>Yes</v>
      </c>
      <c r="L364" t="str">
        <f t="shared" si="22"/>
        <v>Normal Weight</v>
      </c>
      <c r="M364" t="str">
        <f t="shared" si="23"/>
        <v>Normal</v>
      </c>
    </row>
    <row r="365" spans="1:13" x14ac:dyDescent="0.25">
      <c r="A365" t="s">
        <v>2007</v>
      </c>
      <c r="B365">
        <v>17.600000000000001</v>
      </c>
      <c r="C365">
        <v>5.26</v>
      </c>
      <c r="D365" t="s">
        <v>2380</v>
      </c>
      <c r="E365" t="s">
        <v>2379</v>
      </c>
      <c r="F365" t="s">
        <v>2379</v>
      </c>
      <c r="G365">
        <v>0</v>
      </c>
      <c r="H365" t="s">
        <v>2380</v>
      </c>
      <c r="J365" t="str">
        <f t="shared" si="20"/>
        <v>Yes</v>
      </c>
      <c r="K365" t="str">
        <f t="shared" si="21"/>
        <v>Yes</v>
      </c>
      <c r="L365" t="str">
        <f t="shared" si="22"/>
        <v>Underweight</v>
      </c>
      <c r="M365" t="str">
        <f t="shared" si="23"/>
        <v>Normal</v>
      </c>
    </row>
    <row r="366" spans="1:13" x14ac:dyDescent="0.25">
      <c r="A366" t="s">
        <v>2006</v>
      </c>
      <c r="B366">
        <v>26.29</v>
      </c>
      <c r="C366">
        <v>6.84</v>
      </c>
      <c r="D366" t="s">
        <v>2379</v>
      </c>
      <c r="E366" t="s">
        <v>2379</v>
      </c>
      <c r="F366" t="s">
        <v>2379</v>
      </c>
      <c r="G366">
        <v>0</v>
      </c>
      <c r="H366" t="s">
        <v>2380</v>
      </c>
      <c r="J366" t="str">
        <f t="shared" si="20"/>
        <v>No</v>
      </c>
      <c r="K366" t="str">
        <f t="shared" si="21"/>
        <v>Yes</v>
      </c>
      <c r="L366" t="str">
        <f t="shared" si="22"/>
        <v>Overweight</v>
      </c>
      <c r="M366" t="str">
        <f t="shared" si="23"/>
        <v>Diabetes</v>
      </c>
    </row>
    <row r="367" spans="1:13" x14ac:dyDescent="0.25">
      <c r="A367" t="s">
        <v>2005</v>
      </c>
      <c r="B367">
        <v>35.31</v>
      </c>
      <c r="C367">
        <v>9.0399999999999991</v>
      </c>
      <c r="D367" t="s">
        <v>2379</v>
      </c>
      <c r="E367" t="s">
        <v>2379</v>
      </c>
      <c r="F367" t="s">
        <v>2379</v>
      </c>
      <c r="G367">
        <v>0</v>
      </c>
      <c r="H367" t="s">
        <v>2379</v>
      </c>
      <c r="J367" t="str">
        <f t="shared" si="20"/>
        <v>No</v>
      </c>
      <c r="K367" t="str">
        <f t="shared" si="21"/>
        <v>No</v>
      </c>
      <c r="L367" t="str">
        <f t="shared" si="22"/>
        <v>Obesity</v>
      </c>
      <c r="M367" t="str">
        <f t="shared" si="23"/>
        <v>Diabetes</v>
      </c>
    </row>
    <row r="368" spans="1:13" x14ac:dyDescent="0.25">
      <c r="A368" t="s">
        <v>2004</v>
      </c>
      <c r="B368">
        <v>27.04</v>
      </c>
      <c r="C368">
        <v>4.0999999999999996</v>
      </c>
      <c r="D368" t="s">
        <v>2379</v>
      </c>
      <c r="E368" t="s">
        <v>2379</v>
      </c>
      <c r="F368" t="s">
        <v>2379</v>
      </c>
      <c r="G368">
        <v>1</v>
      </c>
      <c r="H368" t="s">
        <v>2380</v>
      </c>
      <c r="J368" t="str">
        <f t="shared" si="20"/>
        <v>No</v>
      </c>
      <c r="K368" t="str">
        <f t="shared" si="21"/>
        <v>Yes</v>
      </c>
      <c r="L368" t="str">
        <f t="shared" si="22"/>
        <v>Overweight</v>
      </c>
      <c r="M368" t="str">
        <f t="shared" si="23"/>
        <v>Normal</v>
      </c>
    </row>
    <row r="369" spans="1:13" x14ac:dyDescent="0.25">
      <c r="A369" t="s">
        <v>2003</v>
      </c>
      <c r="B369">
        <v>30.23</v>
      </c>
      <c r="C369">
        <v>4.2300000000000004</v>
      </c>
      <c r="D369" t="s">
        <v>2380</v>
      </c>
      <c r="E369" t="s">
        <v>2379</v>
      </c>
      <c r="F369" t="s">
        <v>2381</v>
      </c>
      <c r="G369">
        <v>1</v>
      </c>
      <c r="H369" t="s">
        <v>2380</v>
      </c>
      <c r="J369" t="str">
        <f t="shared" si="20"/>
        <v>Yes</v>
      </c>
      <c r="K369" t="str">
        <f t="shared" si="21"/>
        <v>Yes</v>
      </c>
      <c r="L369" t="str">
        <f t="shared" si="22"/>
        <v>Obesity</v>
      </c>
      <c r="M369" t="str">
        <f t="shared" si="23"/>
        <v>Normal</v>
      </c>
    </row>
    <row r="370" spans="1:13" x14ac:dyDescent="0.25">
      <c r="A370" t="s">
        <v>2002</v>
      </c>
      <c r="B370">
        <v>30.6</v>
      </c>
      <c r="C370">
        <v>6.48</v>
      </c>
      <c r="D370" t="s">
        <v>2380</v>
      </c>
      <c r="E370" t="s">
        <v>2379</v>
      </c>
      <c r="F370" t="s">
        <v>2381</v>
      </c>
      <c r="G370">
        <v>1</v>
      </c>
      <c r="H370" t="s">
        <v>2380</v>
      </c>
      <c r="J370" t="str">
        <f t="shared" si="20"/>
        <v>Yes</v>
      </c>
      <c r="K370" t="str">
        <f t="shared" si="21"/>
        <v>Yes</v>
      </c>
      <c r="L370" t="str">
        <f t="shared" si="22"/>
        <v>Obesity</v>
      </c>
      <c r="M370" t="str">
        <f t="shared" si="23"/>
        <v>Diabetes</v>
      </c>
    </row>
    <row r="371" spans="1:13" x14ac:dyDescent="0.25">
      <c r="A371" t="s">
        <v>2001</v>
      </c>
      <c r="B371">
        <v>26.8</v>
      </c>
      <c r="C371">
        <v>5.53</v>
      </c>
      <c r="D371" t="s">
        <v>2379</v>
      </c>
      <c r="E371" t="s">
        <v>2379</v>
      </c>
      <c r="F371" t="s">
        <v>2379</v>
      </c>
      <c r="G371">
        <v>1</v>
      </c>
      <c r="H371" t="s">
        <v>2380</v>
      </c>
      <c r="J371" t="str">
        <f t="shared" si="20"/>
        <v>No</v>
      </c>
      <c r="K371" t="str">
        <f t="shared" si="21"/>
        <v>Yes</v>
      </c>
      <c r="L371" t="str">
        <f t="shared" si="22"/>
        <v>Overweight</v>
      </c>
      <c r="M371" t="str">
        <f t="shared" si="23"/>
        <v>Normal</v>
      </c>
    </row>
    <row r="372" spans="1:13" x14ac:dyDescent="0.25">
      <c r="A372" t="s">
        <v>2000</v>
      </c>
      <c r="B372">
        <v>16.86</v>
      </c>
      <c r="C372">
        <v>4.07</v>
      </c>
      <c r="D372" t="s">
        <v>2380</v>
      </c>
      <c r="E372" t="s">
        <v>2379</v>
      </c>
      <c r="F372" t="s">
        <v>2379</v>
      </c>
      <c r="G372">
        <v>0</v>
      </c>
      <c r="H372" t="s">
        <v>2380</v>
      </c>
      <c r="J372" t="str">
        <f t="shared" si="20"/>
        <v>Yes</v>
      </c>
      <c r="K372" t="str">
        <f t="shared" si="21"/>
        <v>Yes</v>
      </c>
      <c r="L372" t="str">
        <f t="shared" si="22"/>
        <v>Underweight</v>
      </c>
      <c r="M372" t="str">
        <f t="shared" si="23"/>
        <v>Normal</v>
      </c>
    </row>
    <row r="373" spans="1:13" x14ac:dyDescent="0.25">
      <c r="A373" t="s">
        <v>1999</v>
      </c>
      <c r="B373">
        <v>16.3</v>
      </c>
      <c r="C373">
        <v>5.51</v>
      </c>
      <c r="D373" t="s">
        <v>2379</v>
      </c>
      <c r="E373" t="s">
        <v>2379</v>
      </c>
      <c r="F373" t="s">
        <v>2379</v>
      </c>
      <c r="G373">
        <v>1</v>
      </c>
      <c r="H373" t="s">
        <v>2380</v>
      </c>
      <c r="J373" t="str">
        <f t="shared" si="20"/>
        <v>No</v>
      </c>
      <c r="K373" t="str">
        <f t="shared" si="21"/>
        <v>Yes</v>
      </c>
      <c r="L373" t="str">
        <f t="shared" si="22"/>
        <v>Underweight</v>
      </c>
      <c r="M373" t="str">
        <f t="shared" si="23"/>
        <v>Normal</v>
      </c>
    </row>
    <row r="374" spans="1:13" x14ac:dyDescent="0.25">
      <c r="A374" t="s">
        <v>1998</v>
      </c>
      <c r="B374">
        <v>29.81</v>
      </c>
      <c r="C374">
        <v>11.66</v>
      </c>
      <c r="D374" t="s">
        <v>2379</v>
      </c>
      <c r="E374" t="s">
        <v>2379</v>
      </c>
      <c r="F374" t="s">
        <v>2379</v>
      </c>
      <c r="G374">
        <v>0</v>
      </c>
      <c r="H374" t="s">
        <v>2380</v>
      </c>
      <c r="J374" t="str">
        <f t="shared" si="20"/>
        <v>No</v>
      </c>
      <c r="K374" t="str">
        <f t="shared" si="21"/>
        <v>Yes</v>
      </c>
      <c r="L374" t="str">
        <f t="shared" si="22"/>
        <v>Overweight</v>
      </c>
      <c r="M374" t="str">
        <f t="shared" si="23"/>
        <v>Diabetes</v>
      </c>
    </row>
    <row r="375" spans="1:13" x14ac:dyDescent="0.25">
      <c r="A375" t="s">
        <v>1997</v>
      </c>
      <c r="B375">
        <v>16.329999999999998</v>
      </c>
      <c r="C375">
        <v>7.26</v>
      </c>
      <c r="D375" t="s">
        <v>2380</v>
      </c>
      <c r="E375" t="s">
        <v>2379</v>
      </c>
      <c r="F375" t="s">
        <v>2379</v>
      </c>
      <c r="G375">
        <v>0</v>
      </c>
      <c r="H375" t="s">
        <v>2380</v>
      </c>
      <c r="J375" t="str">
        <f t="shared" si="20"/>
        <v>Yes</v>
      </c>
      <c r="K375" t="str">
        <f t="shared" si="21"/>
        <v>Yes</v>
      </c>
      <c r="L375" t="str">
        <f t="shared" si="22"/>
        <v>Underweight</v>
      </c>
      <c r="M375" t="str">
        <f t="shared" si="23"/>
        <v>Diabetes</v>
      </c>
    </row>
    <row r="376" spans="1:13" x14ac:dyDescent="0.25">
      <c r="A376" t="s">
        <v>1996</v>
      </c>
      <c r="B376">
        <v>16.37</v>
      </c>
      <c r="C376">
        <v>4.79</v>
      </c>
      <c r="D376" t="s">
        <v>2380</v>
      </c>
      <c r="E376" t="s">
        <v>2379</v>
      </c>
      <c r="F376" t="s">
        <v>2379</v>
      </c>
      <c r="G376">
        <v>0</v>
      </c>
      <c r="H376" t="s">
        <v>2380</v>
      </c>
      <c r="J376" t="str">
        <f t="shared" si="20"/>
        <v>Yes</v>
      </c>
      <c r="K376" t="str">
        <f t="shared" si="21"/>
        <v>Yes</v>
      </c>
      <c r="L376" t="str">
        <f t="shared" si="22"/>
        <v>Underweight</v>
      </c>
      <c r="M376" t="str">
        <f t="shared" si="23"/>
        <v>Normal</v>
      </c>
    </row>
    <row r="377" spans="1:13" x14ac:dyDescent="0.25">
      <c r="A377" t="s">
        <v>1995</v>
      </c>
      <c r="B377">
        <v>22.42</v>
      </c>
      <c r="C377">
        <v>4.68</v>
      </c>
      <c r="D377" t="s">
        <v>2380</v>
      </c>
      <c r="E377" t="s">
        <v>2379</v>
      </c>
      <c r="F377" t="s">
        <v>2379</v>
      </c>
      <c r="G377">
        <v>1</v>
      </c>
      <c r="H377" t="s">
        <v>2379</v>
      </c>
      <c r="J377" t="str">
        <f t="shared" si="20"/>
        <v>Yes</v>
      </c>
      <c r="K377" t="str">
        <f t="shared" si="21"/>
        <v>No</v>
      </c>
      <c r="L377" t="str">
        <f t="shared" si="22"/>
        <v>Normal Weight</v>
      </c>
      <c r="M377" t="str">
        <f t="shared" si="23"/>
        <v>Normal</v>
      </c>
    </row>
    <row r="378" spans="1:13" x14ac:dyDescent="0.25">
      <c r="A378" t="s">
        <v>1994</v>
      </c>
      <c r="B378">
        <v>31.35</v>
      </c>
      <c r="C378">
        <v>4.33</v>
      </c>
      <c r="D378" t="s">
        <v>2380</v>
      </c>
      <c r="E378" t="s">
        <v>2379</v>
      </c>
      <c r="F378" t="s">
        <v>2381</v>
      </c>
      <c r="G378">
        <v>1</v>
      </c>
      <c r="H378" t="s">
        <v>2379</v>
      </c>
      <c r="J378" t="str">
        <f t="shared" si="20"/>
        <v>Yes</v>
      </c>
      <c r="K378" t="str">
        <f t="shared" si="21"/>
        <v>No</v>
      </c>
      <c r="L378" t="str">
        <f t="shared" si="22"/>
        <v>Obesity</v>
      </c>
      <c r="M378" t="str">
        <f t="shared" si="23"/>
        <v>Normal</v>
      </c>
    </row>
    <row r="379" spans="1:13" x14ac:dyDescent="0.25">
      <c r="A379" t="s">
        <v>1993</v>
      </c>
      <c r="B379">
        <v>31.9</v>
      </c>
      <c r="C379">
        <v>11.89</v>
      </c>
      <c r="D379" t="s">
        <v>2379</v>
      </c>
      <c r="E379" t="s">
        <v>2379</v>
      </c>
      <c r="F379" t="s">
        <v>2379</v>
      </c>
      <c r="G379">
        <v>0</v>
      </c>
      <c r="H379" t="s">
        <v>2379</v>
      </c>
      <c r="J379" t="str">
        <f t="shared" si="20"/>
        <v>No</v>
      </c>
      <c r="K379" t="str">
        <f t="shared" si="21"/>
        <v>No</v>
      </c>
      <c r="L379" t="str">
        <f t="shared" si="22"/>
        <v>Obesity</v>
      </c>
      <c r="M379" t="str">
        <f t="shared" si="23"/>
        <v>Diabetes</v>
      </c>
    </row>
    <row r="380" spans="1:13" x14ac:dyDescent="0.25">
      <c r="A380" t="s">
        <v>1992</v>
      </c>
      <c r="B380">
        <v>30.6</v>
      </c>
      <c r="C380">
        <v>5.24</v>
      </c>
      <c r="D380" t="s">
        <v>2379</v>
      </c>
      <c r="E380" t="s">
        <v>2379</v>
      </c>
      <c r="F380" t="s">
        <v>2379</v>
      </c>
      <c r="G380">
        <v>0</v>
      </c>
      <c r="H380" t="s">
        <v>2380</v>
      </c>
      <c r="J380" t="str">
        <f t="shared" si="20"/>
        <v>No</v>
      </c>
      <c r="K380" t="str">
        <f t="shared" si="21"/>
        <v>Yes</v>
      </c>
      <c r="L380" t="str">
        <f t="shared" si="22"/>
        <v>Obesity</v>
      </c>
      <c r="M380" t="str">
        <f t="shared" si="23"/>
        <v>Normal</v>
      </c>
    </row>
    <row r="381" spans="1:13" x14ac:dyDescent="0.25">
      <c r="A381" t="s">
        <v>1991</v>
      </c>
      <c r="B381">
        <v>28.975000000000001</v>
      </c>
      <c r="C381">
        <v>7.63</v>
      </c>
      <c r="D381" t="s">
        <v>2379</v>
      </c>
      <c r="E381" t="s">
        <v>2379</v>
      </c>
      <c r="F381" t="s">
        <v>2379</v>
      </c>
      <c r="G381">
        <v>0</v>
      </c>
      <c r="H381" t="s">
        <v>2380</v>
      </c>
      <c r="J381" t="str">
        <f t="shared" si="20"/>
        <v>No</v>
      </c>
      <c r="K381" t="str">
        <f t="shared" si="21"/>
        <v>Yes</v>
      </c>
      <c r="L381" t="str">
        <f t="shared" si="22"/>
        <v>Overweight</v>
      </c>
      <c r="M381" t="str">
        <f t="shared" si="23"/>
        <v>Diabetes</v>
      </c>
    </row>
    <row r="382" spans="1:13" x14ac:dyDescent="0.25">
      <c r="A382" t="s">
        <v>1990</v>
      </c>
      <c r="B382">
        <v>24.86</v>
      </c>
      <c r="C382">
        <v>8.92</v>
      </c>
      <c r="D382" t="s">
        <v>2380</v>
      </c>
      <c r="E382" t="s">
        <v>2379</v>
      </c>
      <c r="F382" t="s">
        <v>2379</v>
      </c>
      <c r="G382">
        <v>2</v>
      </c>
      <c r="H382" t="s">
        <v>2379</v>
      </c>
      <c r="J382" t="str">
        <f t="shared" si="20"/>
        <v>Yes</v>
      </c>
      <c r="K382" t="str">
        <f t="shared" si="21"/>
        <v>No</v>
      </c>
      <c r="L382" t="str">
        <f t="shared" si="22"/>
        <v>Normal Weight</v>
      </c>
      <c r="M382" t="str">
        <f t="shared" si="23"/>
        <v>Diabetes</v>
      </c>
    </row>
    <row r="383" spans="1:13" x14ac:dyDescent="0.25">
      <c r="A383" t="s">
        <v>1989</v>
      </c>
      <c r="B383">
        <v>19.54</v>
      </c>
      <c r="C383">
        <v>5.37</v>
      </c>
      <c r="D383" t="s">
        <v>2379</v>
      </c>
      <c r="E383" t="s">
        <v>2379</v>
      </c>
      <c r="F383" t="s">
        <v>2379</v>
      </c>
      <c r="G383">
        <v>0</v>
      </c>
      <c r="H383" t="s">
        <v>2380</v>
      </c>
      <c r="J383" t="str">
        <f t="shared" si="20"/>
        <v>No</v>
      </c>
      <c r="K383" t="str">
        <f t="shared" si="21"/>
        <v>Yes</v>
      </c>
      <c r="L383" t="str">
        <f t="shared" si="22"/>
        <v>Normal Weight</v>
      </c>
      <c r="M383" t="str">
        <f t="shared" si="23"/>
        <v>Normal</v>
      </c>
    </row>
    <row r="384" spans="1:13" x14ac:dyDescent="0.25">
      <c r="A384" t="s">
        <v>1988</v>
      </c>
      <c r="B384">
        <v>26.74</v>
      </c>
      <c r="C384">
        <v>4.3099999999999996</v>
      </c>
      <c r="D384" t="s">
        <v>2379</v>
      </c>
      <c r="E384" t="s">
        <v>2379</v>
      </c>
      <c r="F384" t="s">
        <v>2379</v>
      </c>
      <c r="G384">
        <v>0</v>
      </c>
      <c r="H384" t="s">
        <v>2380</v>
      </c>
      <c r="J384" t="str">
        <f t="shared" si="20"/>
        <v>No</v>
      </c>
      <c r="K384" t="str">
        <f t="shared" si="21"/>
        <v>Yes</v>
      </c>
      <c r="L384" t="str">
        <f t="shared" si="22"/>
        <v>Overweight</v>
      </c>
      <c r="M384" t="str">
        <f t="shared" si="23"/>
        <v>Normal</v>
      </c>
    </row>
    <row r="385" spans="1:13" x14ac:dyDescent="0.25">
      <c r="A385" t="s">
        <v>1987</v>
      </c>
      <c r="B385">
        <v>22.99</v>
      </c>
      <c r="C385">
        <v>10.46</v>
      </c>
      <c r="D385" t="s">
        <v>2379</v>
      </c>
      <c r="E385" t="s">
        <v>2379</v>
      </c>
      <c r="F385" t="s">
        <v>2379</v>
      </c>
      <c r="G385">
        <v>3</v>
      </c>
      <c r="H385" t="s">
        <v>2380</v>
      </c>
      <c r="J385" t="str">
        <f t="shared" si="20"/>
        <v>No</v>
      </c>
      <c r="K385" t="str">
        <f t="shared" si="21"/>
        <v>Yes</v>
      </c>
      <c r="L385" t="str">
        <f t="shared" si="22"/>
        <v>Normal Weight</v>
      </c>
      <c r="M385" t="str">
        <f t="shared" si="23"/>
        <v>Diabetes</v>
      </c>
    </row>
    <row r="386" spans="1:13" x14ac:dyDescent="0.25">
      <c r="A386" t="s">
        <v>1986</v>
      </c>
      <c r="B386">
        <v>31.46</v>
      </c>
      <c r="C386">
        <v>7.39</v>
      </c>
      <c r="D386" t="s">
        <v>2379</v>
      </c>
      <c r="E386" t="s">
        <v>2379</v>
      </c>
      <c r="F386" t="s">
        <v>2379</v>
      </c>
      <c r="G386">
        <v>0</v>
      </c>
      <c r="H386" t="s">
        <v>2379</v>
      </c>
      <c r="J386" t="str">
        <f t="shared" si="20"/>
        <v>No</v>
      </c>
      <c r="K386" t="str">
        <f t="shared" si="21"/>
        <v>No</v>
      </c>
      <c r="L386" t="str">
        <f t="shared" si="22"/>
        <v>Obesity</v>
      </c>
      <c r="M386" t="str">
        <f t="shared" si="23"/>
        <v>Diabetes</v>
      </c>
    </row>
    <row r="387" spans="1:13" x14ac:dyDescent="0.25">
      <c r="A387" t="s">
        <v>1985</v>
      </c>
      <c r="B387">
        <v>30.86</v>
      </c>
      <c r="C387">
        <v>6.18</v>
      </c>
      <c r="D387" t="s">
        <v>2379</v>
      </c>
      <c r="E387" t="s">
        <v>2380</v>
      </c>
      <c r="F387" t="s">
        <v>2379</v>
      </c>
      <c r="G387">
        <v>2</v>
      </c>
      <c r="H387" t="s">
        <v>2380</v>
      </c>
      <c r="J387" t="str">
        <f t="shared" ref="J387:J450" si="24">PROPER(D387:D2721)</f>
        <v>No</v>
      </c>
      <c r="K387" t="str">
        <f t="shared" ref="K387:K450" si="25">PROPER(H387:H2721)</f>
        <v>Yes</v>
      </c>
      <c r="L387" t="str">
        <f t="shared" ref="L387:L450" si="26">IF(B387&lt;18.5,"Underweight",IF(B387&lt;24.9,"Normal Weight",IF(B387&lt;29.9,"Overweight","Obesity")))</f>
        <v>Obesity</v>
      </c>
      <c r="M387" t="str">
        <f t="shared" ref="M387:M450" si="27">IF(C387&lt;5.7,"Normal",IF(C387&lt;6.4,"Prediabetes","Diabetes"))</f>
        <v>Prediabetes</v>
      </c>
    </row>
    <row r="388" spans="1:13" x14ac:dyDescent="0.25">
      <c r="A388" t="s">
        <v>1984</v>
      </c>
      <c r="B388">
        <v>31.96</v>
      </c>
      <c r="C388">
        <v>8.86</v>
      </c>
      <c r="D388" t="s">
        <v>2379</v>
      </c>
      <c r="E388" t="s">
        <v>2379</v>
      </c>
      <c r="F388" t="s">
        <v>2379</v>
      </c>
      <c r="G388">
        <v>0</v>
      </c>
      <c r="H388" t="s">
        <v>2380</v>
      </c>
      <c r="J388" t="str">
        <f t="shared" si="24"/>
        <v>No</v>
      </c>
      <c r="K388" t="str">
        <f t="shared" si="25"/>
        <v>Yes</v>
      </c>
      <c r="L388" t="str">
        <f t="shared" si="26"/>
        <v>Obesity</v>
      </c>
      <c r="M388" t="str">
        <f t="shared" si="27"/>
        <v>Diabetes</v>
      </c>
    </row>
    <row r="389" spans="1:13" x14ac:dyDescent="0.25">
      <c r="A389" t="s">
        <v>1983</v>
      </c>
      <c r="B389">
        <v>23.76</v>
      </c>
      <c r="C389">
        <v>10.96</v>
      </c>
      <c r="D389" t="s">
        <v>2379</v>
      </c>
      <c r="E389" t="s">
        <v>2379</v>
      </c>
      <c r="F389" t="s">
        <v>2379</v>
      </c>
      <c r="G389">
        <v>3</v>
      </c>
      <c r="H389" t="s">
        <v>2380</v>
      </c>
      <c r="J389" t="str">
        <f t="shared" si="24"/>
        <v>No</v>
      </c>
      <c r="K389" t="str">
        <f t="shared" si="25"/>
        <v>Yes</v>
      </c>
      <c r="L389" t="str">
        <f t="shared" si="26"/>
        <v>Normal Weight</v>
      </c>
      <c r="M389" t="str">
        <f t="shared" si="27"/>
        <v>Diabetes</v>
      </c>
    </row>
    <row r="390" spans="1:13" x14ac:dyDescent="0.25">
      <c r="A390" t="s">
        <v>1982</v>
      </c>
      <c r="B390">
        <v>19.38</v>
      </c>
      <c r="C390">
        <v>6.28</v>
      </c>
      <c r="D390" t="s">
        <v>2379</v>
      </c>
      <c r="E390" t="s">
        <v>2379</v>
      </c>
      <c r="F390" t="s">
        <v>2379</v>
      </c>
      <c r="G390">
        <v>0</v>
      </c>
      <c r="H390" t="s">
        <v>2380</v>
      </c>
      <c r="J390" t="str">
        <f t="shared" si="24"/>
        <v>No</v>
      </c>
      <c r="K390" t="str">
        <f t="shared" si="25"/>
        <v>Yes</v>
      </c>
      <c r="L390" t="str">
        <f t="shared" si="26"/>
        <v>Normal Weight</v>
      </c>
      <c r="M390" t="str">
        <f t="shared" si="27"/>
        <v>Prediabetes</v>
      </c>
    </row>
    <row r="391" spans="1:13" x14ac:dyDescent="0.25">
      <c r="A391" t="s">
        <v>1981</v>
      </c>
      <c r="B391">
        <v>16.21</v>
      </c>
      <c r="C391">
        <v>6.29</v>
      </c>
      <c r="D391" t="s">
        <v>2380</v>
      </c>
      <c r="E391" t="s">
        <v>2379</v>
      </c>
      <c r="F391" t="s">
        <v>2379</v>
      </c>
      <c r="G391">
        <v>1</v>
      </c>
      <c r="H391" t="s">
        <v>2380</v>
      </c>
      <c r="J391" t="str">
        <f t="shared" si="24"/>
        <v>Yes</v>
      </c>
      <c r="K391" t="str">
        <f t="shared" si="25"/>
        <v>Yes</v>
      </c>
      <c r="L391" t="str">
        <f t="shared" si="26"/>
        <v>Underweight</v>
      </c>
      <c r="M391" t="str">
        <f t="shared" si="27"/>
        <v>Prediabetes</v>
      </c>
    </row>
    <row r="392" spans="1:13" x14ac:dyDescent="0.25">
      <c r="A392" t="s">
        <v>1980</v>
      </c>
      <c r="B392">
        <v>32.54</v>
      </c>
      <c r="C392">
        <v>4.0199999999999996</v>
      </c>
      <c r="D392" t="s">
        <v>2379</v>
      </c>
      <c r="E392" t="s">
        <v>2380</v>
      </c>
      <c r="F392" t="s">
        <v>2379</v>
      </c>
      <c r="G392">
        <v>1</v>
      </c>
      <c r="H392" t="s">
        <v>2380</v>
      </c>
      <c r="J392" t="str">
        <f t="shared" si="24"/>
        <v>No</v>
      </c>
      <c r="K392" t="str">
        <f t="shared" si="25"/>
        <v>Yes</v>
      </c>
      <c r="L392" t="str">
        <f t="shared" si="26"/>
        <v>Obesity</v>
      </c>
      <c r="M392" t="str">
        <f t="shared" si="27"/>
        <v>Normal</v>
      </c>
    </row>
    <row r="393" spans="1:13" x14ac:dyDescent="0.25">
      <c r="A393" t="s">
        <v>1979</v>
      </c>
      <c r="B393">
        <v>36.765000000000001</v>
      </c>
      <c r="C393">
        <v>11.95</v>
      </c>
      <c r="D393" t="s">
        <v>2380</v>
      </c>
      <c r="E393" t="s">
        <v>2379</v>
      </c>
      <c r="F393" t="s">
        <v>2379</v>
      </c>
      <c r="G393">
        <v>2</v>
      </c>
      <c r="H393" t="s">
        <v>2379</v>
      </c>
      <c r="J393" t="str">
        <f t="shared" si="24"/>
        <v>Yes</v>
      </c>
      <c r="K393" t="str">
        <f t="shared" si="25"/>
        <v>No</v>
      </c>
      <c r="L393" t="str">
        <f t="shared" si="26"/>
        <v>Obesity</v>
      </c>
      <c r="M393" t="str">
        <f t="shared" si="27"/>
        <v>Diabetes</v>
      </c>
    </row>
    <row r="394" spans="1:13" x14ac:dyDescent="0.25">
      <c r="A394" t="s">
        <v>1978</v>
      </c>
      <c r="B394">
        <v>35.909999999999997</v>
      </c>
      <c r="C394">
        <v>8.7100000000000009</v>
      </c>
      <c r="D394" t="s">
        <v>2379</v>
      </c>
      <c r="E394" t="s">
        <v>2379</v>
      </c>
      <c r="F394" t="s">
        <v>2379</v>
      </c>
      <c r="G394">
        <v>0</v>
      </c>
      <c r="H394" t="s">
        <v>2379</v>
      </c>
      <c r="J394" t="str">
        <f t="shared" si="24"/>
        <v>No</v>
      </c>
      <c r="K394" t="str">
        <f t="shared" si="25"/>
        <v>No</v>
      </c>
      <c r="L394" t="str">
        <f t="shared" si="26"/>
        <v>Obesity</v>
      </c>
      <c r="M394" t="str">
        <f t="shared" si="27"/>
        <v>Diabetes</v>
      </c>
    </row>
    <row r="395" spans="1:13" x14ac:dyDescent="0.25">
      <c r="A395" t="s">
        <v>1977</v>
      </c>
      <c r="B395">
        <v>32.06</v>
      </c>
      <c r="C395">
        <v>4.67</v>
      </c>
      <c r="D395" t="s">
        <v>2379</v>
      </c>
      <c r="E395" t="s">
        <v>2380</v>
      </c>
      <c r="F395" t="s">
        <v>2379</v>
      </c>
      <c r="G395">
        <v>1</v>
      </c>
      <c r="H395" t="s">
        <v>2380</v>
      </c>
      <c r="J395" t="str">
        <f t="shared" si="24"/>
        <v>No</v>
      </c>
      <c r="K395" t="str">
        <f t="shared" si="25"/>
        <v>Yes</v>
      </c>
      <c r="L395" t="str">
        <f t="shared" si="26"/>
        <v>Obesity</v>
      </c>
      <c r="M395" t="str">
        <f t="shared" si="27"/>
        <v>Normal</v>
      </c>
    </row>
    <row r="396" spans="1:13" x14ac:dyDescent="0.25">
      <c r="A396" t="s">
        <v>1976</v>
      </c>
      <c r="B396">
        <v>24.1</v>
      </c>
      <c r="C396">
        <v>11.14</v>
      </c>
      <c r="D396" t="s">
        <v>2380</v>
      </c>
      <c r="E396" t="s">
        <v>2379</v>
      </c>
      <c r="F396" t="s">
        <v>2379</v>
      </c>
      <c r="G396">
        <v>1</v>
      </c>
      <c r="H396" t="s">
        <v>2379</v>
      </c>
      <c r="J396" t="str">
        <f t="shared" si="24"/>
        <v>Yes</v>
      </c>
      <c r="K396" t="str">
        <f t="shared" si="25"/>
        <v>No</v>
      </c>
      <c r="L396" t="str">
        <f t="shared" si="26"/>
        <v>Normal Weight</v>
      </c>
      <c r="M396" t="str">
        <f t="shared" si="27"/>
        <v>Diabetes</v>
      </c>
    </row>
    <row r="397" spans="1:13" x14ac:dyDescent="0.25">
      <c r="A397" t="s">
        <v>1975</v>
      </c>
      <c r="B397">
        <v>27.1</v>
      </c>
      <c r="C397">
        <v>9.0500000000000007</v>
      </c>
      <c r="D397" t="s">
        <v>2379</v>
      </c>
      <c r="E397" t="s">
        <v>2379</v>
      </c>
      <c r="F397" t="s">
        <v>2379</v>
      </c>
      <c r="G397">
        <v>2</v>
      </c>
      <c r="H397" t="s">
        <v>2379</v>
      </c>
      <c r="J397" t="str">
        <f t="shared" si="24"/>
        <v>No</v>
      </c>
      <c r="K397" t="str">
        <f t="shared" si="25"/>
        <v>No</v>
      </c>
      <c r="L397" t="str">
        <f t="shared" si="26"/>
        <v>Overweight</v>
      </c>
      <c r="M397" t="str">
        <f t="shared" si="27"/>
        <v>Diabetes</v>
      </c>
    </row>
    <row r="398" spans="1:13" x14ac:dyDescent="0.25">
      <c r="A398" t="s">
        <v>1974</v>
      </c>
      <c r="B398">
        <v>24.42</v>
      </c>
      <c r="C398">
        <v>11.31</v>
      </c>
      <c r="D398" t="s">
        <v>2379</v>
      </c>
      <c r="E398" t="s">
        <v>2379</v>
      </c>
      <c r="F398" t="s">
        <v>2379</v>
      </c>
      <c r="G398">
        <v>0</v>
      </c>
      <c r="H398" t="s">
        <v>2380</v>
      </c>
      <c r="J398" t="str">
        <f t="shared" si="24"/>
        <v>No</v>
      </c>
      <c r="K398" t="str">
        <f t="shared" si="25"/>
        <v>Yes</v>
      </c>
      <c r="L398" t="str">
        <f t="shared" si="26"/>
        <v>Normal Weight</v>
      </c>
      <c r="M398" t="str">
        <f t="shared" si="27"/>
        <v>Diabetes</v>
      </c>
    </row>
    <row r="399" spans="1:13" x14ac:dyDescent="0.25">
      <c r="A399" t="s">
        <v>1973</v>
      </c>
      <c r="B399">
        <v>26.695</v>
      </c>
      <c r="C399">
        <v>4.68</v>
      </c>
      <c r="D399" t="s">
        <v>2380</v>
      </c>
      <c r="E399" t="s">
        <v>2379</v>
      </c>
      <c r="F399" t="s">
        <v>2379</v>
      </c>
      <c r="G399">
        <v>2</v>
      </c>
      <c r="H399" t="s">
        <v>2380</v>
      </c>
      <c r="J399" t="str">
        <f t="shared" si="24"/>
        <v>Yes</v>
      </c>
      <c r="K399" t="str">
        <f t="shared" si="25"/>
        <v>Yes</v>
      </c>
      <c r="L399" t="str">
        <f t="shared" si="26"/>
        <v>Overweight</v>
      </c>
      <c r="M399" t="str">
        <f t="shared" si="27"/>
        <v>Normal</v>
      </c>
    </row>
    <row r="400" spans="1:13" x14ac:dyDescent="0.25">
      <c r="A400" t="s">
        <v>1972</v>
      </c>
      <c r="B400">
        <v>27.79</v>
      </c>
      <c r="C400">
        <v>6.05</v>
      </c>
      <c r="D400" t="s">
        <v>2380</v>
      </c>
      <c r="E400" t="s">
        <v>2380</v>
      </c>
      <c r="F400" t="s">
        <v>2379</v>
      </c>
      <c r="G400">
        <v>1</v>
      </c>
      <c r="H400" t="s">
        <v>2380</v>
      </c>
      <c r="J400" t="str">
        <f t="shared" si="24"/>
        <v>Yes</v>
      </c>
      <c r="K400" t="str">
        <f t="shared" si="25"/>
        <v>Yes</v>
      </c>
      <c r="L400" t="str">
        <f t="shared" si="26"/>
        <v>Overweight</v>
      </c>
      <c r="M400" t="str">
        <f t="shared" si="27"/>
        <v>Prediabetes</v>
      </c>
    </row>
    <row r="401" spans="1:13" x14ac:dyDescent="0.25">
      <c r="A401" t="s">
        <v>1971</v>
      </c>
      <c r="B401">
        <v>32.68</v>
      </c>
      <c r="C401">
        <v>4.68</v>
      </c>
      <c r="D401" t="s">
        <v>2380</v>
      </c>
      <c r="E401" t="s">
        <v>2379</v>
      </c>
      <c r="F401" t="s">
        <v>2379</v>
      </c>
      <c r="G401">
        <v>0</v>
      </c>
      <c r="H401" t="s">
        <v>2379</v>
      </c>
      <c r="J401" t="str">
        <f t="shared" si="24"/>
        <v>Yes</v>
      </c>
      <c r="K401" t="str">
        <f t="shared" si="25"/>
        <v>No</v>
      </c>
      <c r="L401" t="str">
        <f t="shared" si="26"/>
        <v>Obesity</v>
      </c>
      <c r="M401" t="str">
        <f t="shared" si="27"/>
        <v>Normal</v>
      </c>
    </row>
    <row r="402" spans="1:13" x14ac:dyDescent="0.25">
      <c r="A402" t="s">
        <v>1970</v>
      </c>
      <c r="B402">
        <v>26.4</v>
      </c>
      <c r="C402">
        <v>9.5</v>
      </c>
      <c r="D402" t="s">
        <v>2380</v>
      </c>
      <c r="E402" t="s">
        <v>2379</v>
      </c>
      <c r="F402" t="s">
        <v>2379</v>
      </c>
      <c r="G402">
        <v>2</v>
      </c>
      <c r="H402" t="s">
        <v>2379</v>
      </c>
      <c r="J402" t="str">
        <f t="shared" si="24"/>
        <v>Yes</v>
      </c>
      <c r="K402" t="str">
        <f t="shared" si="25"/>
        <v>No</v>
      </c>
      <c r="L402" t="str">
        <f t="shared" si="26"/>
        <v>Overweight</v>
      </c>
      <c r="M402" t="str">
        <f t="shared" si="27"/>
        <v>Diabetes</v>
      </c>
    </row>
    <row r="403" spans="1:13" x14ac:dyDescent="0.25">
      <c r="A403" t="s">
        <v>1969</v>
      </c>
      <c r="B403">
        <v>23.655000000000001</v>
      </c>
      <c r="C403">
        <v>10.84</v>
      </c>
      <c r="D403" t="s">
        <v>2380</v>
      </c>
      <c r="E403" t="s">
        <v>2379</v>
      </c>
      <c r="F403" t="s">
        <v>2381</v>
      </c>
      <c r="G403">
        <v>1</v>
      </c>
      <c r="H403" t="s">
        <v>2380</v>
      </c>
      <c r="J403" t="str">
        <f t="shared" si="24"/>
        <v>Yes</v>
      </c>
      <c r="K403" t="str">
        <f t="shared" si="25"/>
        <v>Yes</v>
      </c>
      <c r="L403" t="str">
        <f t="shared" si="26"/>
        <v>Normal Weight</v>
      </c>
      <c r="M403" t="str">
        <f t="shared" si="27"/>
        <v>Diabetes</v>
      </c>
    </row>
    <row r="404" spans="1:13" x14ac:dyDescent="0.25">
      <c r="A404" t="s">
        <v>1968</v>
      </c>
      <c r="B404">
        <v>27.36</v>
      </c>
      <c r="C404">
        <v>5.88</v>
      </c>
      <c r="D404" t="s">
        <v>2379</v>
      </c>
      <c r="E404" t="s">
        <v>2379</v>
      </c>
      <c r="F404" t="s">
        <v>2379</v>
      </c>
      <c r="G404">
        <v>2</v>
      </c>
      <c r="H404" t="s">
        <v>2379</v>
      </c>
      <c r="J404" t="str">
        <f t="shared" si="24"/>
        <v>No</v>
      </c>
      <c r="K404" t="str">
        <f t="shared" si="25"/>
        <v>No</v>
      </c>
      <c r="L404" t="str">
        <f t="shared" si="26"/>
        <v>Overweight</v>
      </c>
      <c r="M404" t="str">
        <f t="shared" si="27"/>
        <v>Prediabetes</v>
      </c>
    </row>
    <row r="405" spans="1:13" x14ac:dyDescent="0.25">
      <c r="A405" t="s">
        <v>1967</v>
      </c>
      <c r="B405">
        <v>27.82</v>
      </c>
      <c r="C405">
        <v>5.24</v>
      </c>
      <c r="D405" t="s">
        <v>2380</v>
      </c>
      <c r="E405" t="s">
        <v>2379</v>
      </c>
      <c r="F405" t="s">
        <v>2379</v>
      </c>
      <c r="G405">
        <v>0</v>
      </c>
      <c r="H405" t="s">
        <v>2380</v>
      </c>
      <c r="J405" t="str">
        <f t="shared" si="24"/>
        <v>Yes</v>
      </c>
      <c r="K405" t="str">
        <f t="shared" si="25"/>
        <v>Yes</v>
      </c>
      <c r="L405" t="str">
        <f t="shared" si="26"/>
        <v>Overweight</v>
      </c>
      <c r="M405" t="str">
        <f t="shared" si="27"/>
        <v>Normal</v>
      </c>
    </row>
    <row r="406" spans="1:13" x14ac:dyDescent="0.25">
      <c r="A406" t="s">
        <v>1966</v>
      </c>
      <c r="B406">
        <v>25.46</v>
      </c>
      <c r="C406">
        <v>11.75</v>
      </c>
      <c r="D406" t="s">
        <v>2379</v>
      </c>
      <c r="E406" t="s">
        <v>2379</v>
      </c>
      <c r="F406" t="s">
        <v>2379</v>
      </c>
      <c r="G406">
        <v>0</v>
      </c>
      <c r="H406" t="s">
        <v>2379</v>
      </c>
      <c r="J406" t="str">
        <f t="shared" si="24"/>
        <v>No</v>
      </c>
      <c r="K406" t="str">
        <f t="shared" si="25"/>
        <v>No</v>
      </c>
      <c r="L406" t="str">
        <f t="shared" si="26"/>
        <v>Overweight</v>
      </c>
      <c r="M406" t="str">
        <f t="shared" si="27"/>
        <v>Diabetes</v>
      </c>
    </row>
    <row r="407" spans="1:13" x14ac:dyDescent="0.25">
      <c r="A407" t="s">
        <v>1965</v>
      </c>
      <c r="B407">
        <v>25.1</v>
      </c>
      <c r="C407">
        <v>6.97</v>
      </c>
      <c r="D407" t="s">
        <v>2379</v>
      </c>
      <c r="E407" t="s">
        <v>2379</v>
      </c>
      <c r="F407" t="s">
        <v>2379</v>
      </c>
      <c r="G407">
        <v>0</v>
      </c>
      <c r="H407" t="s">
        <v>2380</v>
      </c>
      <c r="J407" t="str">
        <f t="shared" si="24"/>
        <v>No</v>
      </c>
      <c r="K407" t="str">
        <f t="shared" si="25"/>
        <v>Yes</v>
      </c>
      <c r="L407" t="str">
        <f t="shared" si="26"/>
        <v>Overweight</v>
      </c>
      <c r="M407" t="str">
        <f t="shared" si="27"/>
        <v>Diabetes</v>
      </c>
    </row>
    <row r="408" spans="1:13" x14ac:dyDescent="0.25">
      <c r="A408" t="s">
        <v>1964</v>
      </c>
      <c r="B408">
        <v>32.11</v>
      </c>
      <c r="C408">
        <v>4.76</v>
      </c>
      <c r="D408" t="s">
        <v>2379</v>
      </c>
      <c r="E408" t="s">
        <v>2379</v>
      </c>
      <c r="F408" t="s">
        <v>2379</v>
      </c>
      <c r="G408">
        <v>2</v>
      </c>
      <c r="H408" t="s">
        <v>2379</v>
      </c>
      <c r="J408" t="str">
        <f t="shared" si="24"/>
        <v>No</v>
      </c>
      <c r="K408" t="str">
        <f t="shared" si="25"/>
        <v>No</v>
      </c>
      <c r="L408" t="str">
        <f t="shared" si="26"/>
        <v>Obesity</v>
      </c>
      <c r="M408" t="str">
        <f t="shared" si="27"/>
        <v>Normal</v>
      </c>
    </row>
    <row r="409" spans="1:13" x14ac:dyDescent="0.25">
      <c r="A409" t="s">
        <v>1963</v>
      </c>
      <c r="B409">
        <v>29.8</v>
      </c>
      <c r="C409">
        <v>8.24</v>
      </c>
      <c r="D409" t="s">
        <v>2380</v>
      </c>
      <c r="E409" t="s">
        <v>2379</v>
      </c>
      <c r="F409" t="s">
        <v>2379</v>
      </c>
      <c r="G409">
        <v>1</v>
      </c>
      <c r="H409" t="s">
        <v>2380</v>
      </c>
      <c r="J409" t="str">
        <f t="shared" si="24"/>
        <v>Yes</v>
      </c>
      <c r="K409" t="str">
        <f t="shared" si="25"/>
        <v>Yes</v>
      </c>
      <c r="L409" t="str">
        <f t="shared" si="26"/>
        <v>Overweight</v>
      </c>
      <c r="M409" t="str">
        <f t="shared" si="27"/>
        <v>Diabetes</v>
      </c>
    </row>
    <row r="410" spans="1:13" x14ac:dyDescent="0.25">
      <c r="A410" t="s">
        <v>1962</v>
      </c>
      <c r="B410">
        <v>24.01</v>
      </c>
      <c r="C410">
        <v>4.76</v>
      </c>
      <c r="D410" t="s">
        <v>2379</v>
      </c>
      <c r="E410" t="s">
        <v>2379</v>
      </c>
      <c r="F410" t="s">
        <v>2379</v>
      </c>
      <c r="G410">
        <v>1</v>
      </c>
      <c r="H410" t="s">
        <v>2380</v>
      </c>
      <c r="J410" t="str">
        <f t="shared" si="24"/>
        <v>No</v>
      </c>
      <c r="K410" t="str">
        <f t="shared" si="25"/>
        <v>Yes</v>
      </c>
      <c r="L410" t="str">
        <f t="shared" si="26"/>
        <v>Normal Weight</v>
      </c>
      <c r="M410" t="str">
        <f t="shared" si="27"/>
        <v>Normal</v>
      </c>
    </row>
    <row r="411" spans="1:13" x14ac:dyDescent="0.25">
      <c r="A411" t="s">
        <v>1961</v>
      </c>
      <c r="B411">
        <v>23.21</v>
      </c>
      <c r="C411">
        <v>6.03</v>
      </c>
      <c r="D411" t="s">
        <v>2379</v>
      </c>
      <c r="E411" t="s">
        <v>2379</v>
      </c>
      <c r="F411" t="s">
        <v>2379</v>
      </c>
      <c r="G411">
        <v>1</v>
      </c>
      <c r="H411" t="s">
        <v>2379</v>
      </c>
      <c r="J411" t="str">
        <f t="shared" si="24"/>
        <v>No</v>
      </c>
      <c r="K411" t="str">
        <f t="shared" si="25"/>
        <v>No</v>
      </c>
      <c r="L411" t="str">
        <f t="shared" si="26"/>
        <v>Normal Weight</v>
      </c>
      <c r="M411" t="str">
        <f t="shared" si="27"/>
        <v>Prediabetes</v>
      </c>
    </row>
    <row r="412" spans="1:13" x14ac:dyDescent="0.25">
      <c r="A412" t="s">
        <v>1960</v>
      </c>
      <c r="B412">
        <v>21.2</v>
      </c>
      <c r="C412">
        <v>4.07</v>
      </c>
      <c r="D412" t="s">
        <v>2380</v>
      </c>
      <c r="E412" t="s">
        <v>2379</v>
      </c>
      <c r="F412" t="s">
        <v>2379</v>
      </c>
      <c r="G412">
        <v>1</v>
      </c>
      <c r="H412" t="s">
        <v>2380</v>
      </c>
      <c r="J412" t="str">
        <f t="shared" si="24"/>
        <v>Yes</v>
      </c>
      <c r="K412" t="str">
        <f t="shared" si="25"/>
        <v>Yes</v>
      </c>
      <c r="L412" t="str">
        <f t="shared" si="26"/>
        <v>Normal Weight</v>
      </c>
      <c r="M412" t="str">
        <f t="shared" si="27"/>
        <v>Normal</v>
      </c>
    </row>
    <row r="413" spans="1:13" x14ac:dyDescent="0.25">
      <c r="A413" t="s">
        <v>1959</v>
      </c>
      <c r="B413">
        <v>28.215</v>
      </c>
      <c r="C413">
        <v>8.26</v>
      </c>
      <c r="D413" t="s">
        <v>2380</v>
      </c>
      <c r="E413" t="s">
        <v>2379</v>
      </c>
      <c r="F413" t="s">
        <v>2379</v>
      </c>
      <c r="G413">
        <v>1</v>
      </c>
      <c r="H413" t="s">
        <v>2380</v>
      </c>
      <c r="J413" t="str">
        <f t="shared" si="24"/>
        <v>Yes</v>
      </c>
      <c r="K413" t="str">
        <f t="shared" si="25"/>
        <v>Yes</v>
      </c>
      <c r="L413" t="str">
        <f t="shared" si="26"/>
        <v>Overweight</v>
      </c>
      <c r="M413" t="str">
        <f t="shared" si="27"/>
        <v>Diabetes</v>
      </c>
    </row>
    <row r="414" spans="1:13" x14ac:dyDescent="0.25">
      <c r="A414" t="s">
        <v>1958</v>
      </c>
      <c r="B414">
        <v>38.094999999999999</v>
      </c>
      <c r="C414">
        <v>4.76</v>
      </c>
      <c r="D414" t="s">
        <v>2379</v>
      </c>
      <c r="E414" t="s">
        <v>2379</v>
      </c>
      <c r="F414" t="s">
        <v>2379</v>
      </c>
      <c r="G414">
        <v>1</v>
      </c>
      <c r="H414" t="s">
        <v>2379</v>
      </c>
      <c r="J414" t="str">
        <f t="shared" si="24"/>
        <v>No</v>
      </c>
      <c r="K414" t="str">
        <f t="shared" si="25"/>
        <v>No</v>
      </c>
      <c r="L414" t="str">
        <f t="shared" si="26"/>
        <v>Obesity</v>
      </c>
      <c r="M414" t="str">
        <f t="shared" si="27"/>
        <v>Normal</v>
      </c>
    </row>
    <row r="415" spans="1:13" x14ac:dyDescent="0.25">
      <c r="A415" t="s">
        <v>1957</v>
      </c>
      <c r="B415">
        <v>22.61</v>
      </c>
      <c r="C415">
        <v>6.13</v>
      </c>
      <c r="D415" t="s">
        <v>2380</v>
      </c>
      <c r="E415" t="s">
        <v>2379</v>
      </c>
      <c r="F415" t="s">
        <v>2381</v>
      </c>
      <c r="G415">
        <v>1</v>
      </c>
      <c r="H415" t="s">
        <v>2380</v>
      </c>
      <c r="J415" t="str">
        <f t="shared" si="24"/>
        <v>Yes</v>
      </c>
      <c r="K415" t="str">
        <f t="shared" si="25"/>
        <v>Yes</v>
      </c>
      <c r="L415" t="str">
        <f t="shared" si="26"/>
        <v>Normal Weight</v>
      </c>
      <c r="M415" t="str">
        <f t="shared" si="27"/>
        <v>Prediabetes</v>
      </c>
    </row>
    <row r="416" spans="1:13" x14ac:dyDescent="0.25">
      <c r="A416" t="s">
        <v>1956</v>
      </c>
      <c r="B416">
        <v>24.32</v>
      </c>
      <c r="C416">
        <v>10.47</v>
      </c>
      <c r="D416" t="s">
        <v>2380</v>
      </c>
      <c r="E416" t="s">
        <v>2379</v>
      </c>
      <c r="F416" t="s">
        <v>2379</v>
      </c>
      <c r="G416">
        <v>2</v>
      </c>
      <c r="H416" t="s">
        <v>2380</v>
      </c>
      <c r="J416" t="str">
        <f t="shared" si="24"/>
        <v>Yes</v>
      </c>
      <c r="K416" t="str">
        <f t="shared" si="25"/>
        <v>Yes</v>
      </c>
      <c r="L416" t="str">
        <f t="shared" si="26"/>
        <v>Normal Weight</v>
      </c>
      <c r="M416" t="str">
        <f t="shared" si="27"/>
        <v>Diabetes</v>
      </c>
    </row>
    <row r="417" spans="1:13" x14ac:dyDescent="0.25">
      <c r="A417" t="s">
        <v>1955</v>
      </c>
      <c r="B417">
        <v>20.96</v>
      </c>
      <c r="C417">
        <v>4.04</v>
      </c>
      <c r="D417" t="s">
        <v>2380</v>
      </c>
      <c r="E417" t="s">
        <v>2379</v>
      </c>
      <c r="F417" t="s">
        <v>2379</v>
      </c>
      <c r="G417">
        <v>1</v>
      </c>
      <c r="H417" t="s">
        <v>2380</v>
      </c>
      <c r="J417" t="str">
        <f t="shared" si="24"/>
        <v>Yes</v>
      </c>
      <c r="K417" t="str">
        <f t="shared" si="25"/>
        <v>Yes</v>
      </c>
      <c r="L417" t="str">
        <f t="shared" si="26"/>
        <v>Normal Weight</v>
      </c>
      <c r="M417" t="str">
        <f t="shared" si="27"/>
        <v>Normal</v>
      </c>
    </row>
    <row r="418" spans="1:13" x14ac:dyDescent="0.25">
      <c r="A418" t="s">
        <v>1954</v>
      </c>
      <c r="B418">
        <v>19.68</v>
      </c>
      <c r="C418">
        <v>5.74</v>
      </c>
      <c r="D418" t="s">
        <v>2379</v>
      </c>
      <c r="E418" t="s">
        <v>2379</v>
      </c>
      <c r="F418" t="s">
        <v>2379</v>
      </c>
      <c r="G418">
        <v>0</v>
      </c>
      <c r="H418" t="s">
        <v>2380</v>
      </c>
      <c r="J418" t="str">
        <f t="shared" si="24"/>
        <v>No</v>
      </c>
      <c r="K418" t="str">
        <f t="shared" si="25"/>
        <v>Yes</v>
      </c>
      <c r="L418" t="str">
        <f t="shared" si="26"/>
        <v>Normal Weight</v>
      </c>
      <c r="M418" t="str">
        <f t="shared" si="27"/>
        <v>Prediabetes</v>
      </c>
    </row>
    <row r="419" spans="1:13" x14ac:dyDescent="0.25">
      <c r="A419" t="s">
        <v>1953</v>
      </c>
      <c r="B419">
        <v>18.100000000000001</v>
      </c>
      <c r="C419">
        <v>6.33</v>
      </c>
      <c r="D419" t="s">
        <v>2379</v>
      </c>
      <c r="E419" t="s">
        <v>2379</v>
      </c>
      <c r="F419" t="s">
        <v>2379</v>
      </c>
      <c r="G419">
        <v>1</v>
      </c>
      <c r="H419" t="s">
        <v>2380</v>
      </c>
      <c r="J419" t="str">
        <f t="shared" si="24"/>
        <v>No</v>
      </c>
      <c r="K419" t="str">
        <f t="shared" si="25"/>
        <v>Yes</v>
      </c>
      <c r="L419" t="str">
        <f t="shared" si="26"/>
        <v>Underweight</v>
      </c>
      <c r="M419" t="str">
        <f t="shared" si="27"/>
        <v>Prediabetes</v>
      </c>
    </row>
    <row r="420" spans="1:13" x14ac:dyDescent="0.25">
      <c r="A420" t="s">
        <v>1952</v>
      </c>
      <c r="B420">
        <v>29.64</v>
      </c>
      <c r="C420">
        <v>4.28</v>
      </c>
      <c r="D420" t="s">
        <v>2380</v>
      </c>
      <c r="E420" t="s">
        <v>2379</v>
      </c>
      <c r="F420" t="s">
        <v>2379</v>
      </c>
      <c r="G420">
        <v>0</v>
      </c>
      <c r="H420" t="s">
        <v>2379</v>
      </c>
      <c r="J420" t="str">
        <f t="shared" si="24"/>
        <v>Yes</v>
      </c>
      <c r="K420" t="str">
        <f t="shared" si="25"/>
        <v>No</v>
      </c>
      <c r="L420" t="str">
        <f t="shared" si="26"/>
        <v>Overweight</v>
      </c>
      <c r="M420" t="str">
        <f t="shared" si="27"/>
        <v>Normal</v>
      </c>
    </row>
    <row r="421" spans="1:13" x14ac:dyDescent="0.25">
      <c r="A421" t="s">
        <v>1951</v>
      </c>
      <c r="B421">
        <v>25.3</v>
      </c>
      <c r="C421">
        <v>9.4700000000000006</v>
      </c>
      <c r="D421" t="s">
        <v>2380</v>
      </c>
      <c r="E421" t="s">
        <v>2379</v>
      </c>
      <c r="F421" t="s">
        <v>2379</v>
      </c>
      <c r="G421">
        <v>2</v>
      </c>
      <c r="H421" t="s">
        <v>2380</v>
      </c>
      <c r="J421" t="str">
        <f t="shared" si="24"/>
        <v>Yes</v>
      </c>
      <c r="K421" t="str">
        <f t="shared" si="25"/>
        <v>Yes</v>
      </c>
      <c r="L421" t="str">
        <f t="shared" si="26"/>
        <v>Overweight</v>
      </c>
      <c r="M421" t="str">
        <f t="shared" si="27"/>
        <v>Diabetes</v>
      </c>
    </row>
    <row r="422" spans="1:13" x14ac:dyDescent="0.25">
      <c r="A422" t="s">
        <v>1950</v>
      </c>
      <c r="B422">
        <v>27.6</v>
      </c>
      <c r="C422">
        <v>4.8499999999999996</v>
      </c>
      <c r="D422" t="s">
        <v>2380</v>
      </c>
      <c r="E422" t="s">
        <v>2379</v>
      </c>
      <c r="F422" t="s">
        <v>2379</v>
      </c>
      <c r="G422">
        <v>0</v>
      </c>
      <c r="H422" t="s">
        <v>2379</v>
      </c>
      <c r="J422" t="str">
        <f t="shared" si="24"/>
        <v>Yes</v>
      </c>
      <c r="K422" t="str">
        <f t="shared" si="25"/>
        <v>No</v>
      </c>
      <c r="L422" t="str">
        <f t="shared" si="26"/>
        <v>Overweight</v>
      </c>
      <c r="M422" t="str">
        <f t="shared" si="27"/>
        <v>Normal</v>
      </c>
    </row>
    <row r="423" spans="1:13" x14ac:dyDescent="0.25">
      <c r="A423" t="s">
        <v>1949</v>
      </c>
      <c r="B423">
        <v>27.645</v>
      </c>
      <c r="C423">
        <v>11.03</v>
      </c>
      <c r="D423" t="s">
        <v>2380</v>
      </c>
      <c r="E423" t="s">
        <v>2379</v>
      </c>
      <c r="F423" t="s">
        <v>2379</v>
      </c>
      <c r="G423">
        <v>1</v>
      </c>
      <c r="H423" t="s">
        <v>2380</v>
      </c>
      <c r="J423" t="str">
        <f t="shared" si="24"/>
        <v>Yes</v>
      </c>
      <c r="K423" t="str">
        <f t="shared" si="25"/>
        <v>Yes</v>
      </c>
      <c r="L423" t="str">
        <f t="shared" si="26"/>
        <v>Overweight</v>
      </c>
      <c r="M423" t="str">
        <f t="shared" si="27"/>
        <v>Diabetes</v>
      </c>
    </row>
    <row r="424" spans="1:13" x14ac:dyDescent="0.25">
      <c r="A424" t="s">
        <v>1948</v>
      </c>
      <c r="B424">
        <v>27.6</v>
      </c>
      <c r="C424">
        <v>5.22</v>
      </c>
      <c r="D424" t="s">
        <v>2379</v>
      </c>
      <c r="E424" t="s">
        <v>2379</v>
      </c>
      <c r="F424" t="s">
        <v>2379</v>
      </c>
      <c r="G424">
        <v>2</v>
      </c>
      <c r="H424" t="s">
        <v>2380</v>
      </c>
      <c r="J424" t="str">
        <f t="shared" si="24"/>
        <v>No</v>
      </c>
      <c r="K424" t="str">
        <f t="shared" si="25"/>
        <v>Yes</v>
      </c>
      <c r="L424" t="str">
        <f t="shared" si="26"/>
        <v>Overweight</v>
      </c>
      <c r="M424" t="str">
        <f t="shared" si="27"/>
        <v>Normal</v>
      </c>
    </row>
    <row r="425" spans="1:13" x14ac:dyDescent="0.25">
      <c r="A425" t="s">
        <v>1947</v>
      </c>
      <c r="B425">
        <v>25.08</v>
      </c>
      <c r="C425">
        <v>9.52</v>
      </c>
      <c r="D425" t="s">
        <v>2380</v>
      </c>
      <c r="E425" t="s">
        <v>2379</v>
      </c>
      <c r="F425" t="s">
        <v>2379</v>
      </c>
      <c r="G425">
        <v>2</v>
      </c>
      <c r="H425" t="s">
        <v>2379</v>
      </c>
      <c r="J425" t="str">
        <f t="shared" si="24"/>
        <v>Yes</v>
      </c>
      <c r="K425" t="str">
        <f t="shared" si="25"/>
        <v>No</v>
      </c>
      <c r="L425" t="str">
        <f t="shared" si="26"/>
        <v>Overweight</v>
      </c>
      <c r="M425" t="str">
        <f t="shared" si="27"/>
        <v>Diabetes</v>
      </c>
    </row>
    <row r="426" spans="1:13" x14ac:dyDescent="0.25">
      <c r="A426" t="s">
        <v>1946</v>
      </c>
      <c r="B426">
        <v>30.02</v>
      </c>
      <c r="C426">
        <v>11.09</v>
      </c>
      <c r="D426" t="s">
        <v>2379</v>
      </c>
      <c r="E426" t="s">
        <v>2379</v>
      </c>
      <c r="F426" t="s">
        <v>2379</v>
      </c>
      <c r="G426">
        <v>0</v>
      </c>
      <c r="H426" t="s">
        <v>2379</v>
      </c>
      <c r="J426" t="str">
        <f t="shared" si="24"/>
        <v>No</v>
      </c>
      <c r="K426" t="str">
        <f t="shared" si="25"/>
        <v>No</v>
      </c>
      <c r="L426" t="str">
        <f t="shared" si="26"/>
        <v>Obesity</v>
      </c>
      <c r="M426" t="str">
        <f t="shared" si="27"/>
        <v>Diabetes</v>
      </c>
    </row>
    <row r="427" spans="1:13" x14ac:dyDescent="0.25">
      <c r="A427" t="s">
        <v>1945</v>
      </c>
      <c r="B427">
        <v>27.36</v>
      </c>
      <c r="C427">
        <v>9.4499999999999993</v>
      </c>
      <c r="D427" t="s">
        <v>2380</v>
      </c>
      <c r="E427" t="s">
        <v>2379</v>
      </c>
      <c r="F427" t="s">
        <v>2379</v>
      </c>
      <c r="G427">
        <v>2</v>
      </c>
      <c r="H427" t="s">
        <v>2380</v>
      </c>
      <c r="J427" t="str">
        <f t="shared" si="24"/>
        <v>Yes</v>
      </c>
      <c r="K427" t="str">
        <f t="shared" si="25"/>
        <v>Yes</v>
      </c>
      <c r="L427" t="str">
        <f t="shared" si="26"/>
        <v>Overweight</v>
      </c>
      <c r="M427" t="str">
        <f t="shared" si="27"/>
        <v>Diabetes</v>
      </c>
    </row>
    <row r="428" spans="1:13" x14ac:dyDescent="0.25">
      <c r="A428" t="s">
        <v>1944</v>
      </c>
      <c r="B428">
        <v>22.2</v>
      </c>
      <c r="C428">
        <v>5.51</v>
      </c>
      <c r="D428" t="s">
        <v>2379</v>
      </c>
      <c r="E428" t="s">
        <v>2379</v>
      </c>
      <c r="F428" t="s">
        <v>2379</v>
      </c>
      <c r="G428">
        <v>0</v>
      </c>
      <c r="H428" t="s">
        <v>2380</v>
      </c>
      <c r="J428" t="str">
        <f t="shared" si="24"/>
        <v>No</v>
      </c>
      <c r="K428" t="str">
        <f t="shared" si="25"/>
        <v>Yes</v>
      </c>
      <c r="L428" t="str">
        <f t="shared" si="26"/>
        <v>Normal Weight</v>
      </c>
      <c r="M428" t="str">
        <f t="shared" si="27"/>
        <v>Normal</v>
      </c>
    </row>
    <row r="429" spans="1:13" x14ac:dyDescent="0.25">
      <c r="A429" t="s">
        <v>1943</v>
      </c>
      <c r="B429">
        <v>25.71</v>
      </c>
      <c r="C429">
        <v>4.18</v>
      </c>
      <c r="D429" t="s">
        <v>2379</v>
      </c>
      <c r="E429" t="s">
        <v>2380</v>
      </c>
      <c r="F429" t="s">
        <v>2379</v>
      </c>
      <c r="G429">
        <v>1</v>
      </c>
      <c r="H429" t="s">
        <v>2380</v>
      </c>
      <c r="J429" t="str">
        <f t="shared" si="24"/>
        <v>No</v>
      </c>
      <c r="K429" t="str">
        <f t="shared" si="25"/>
        <v>Yes</v>
      </c>
      <c r="L429" t="str">
        <f t="shared" si="26"/>
        <v>Overweight</v>
      </c>
      <c r="M429" t="str">
        <f t="shared" si="27"/>
        <v>Normal</v>
      </c>
    </row>
    <row r="430" spans="1:13" x14ac:dyDescent="0.25">
      <c r="A430" t="s">
        <v>1942</v>
      </c>
      <c r="B430">
        <v>41.91</v>
      </c>
      <c r="C430">
        <v>5.98</v>
      </c>
      <c r="D430" t="s">
        <v>2380</v>
      </c>
      <c r="E430" t="s">
        <v>2379</v>
      </c>
      <c r="F430" t="s">
        <v>2379</v>
      </c>
      <c r="G430">
        <v>1</v>
      </c>
      <c r="H430" t="s">
        <v>2379</v>
      </c>
      <c r="J430" t="str">
        <f t="shared" si="24"/>
        <v>Yes</v>
      </c>
      <c r="K430" t="str">
        <f t="shared" si="25"/>
        <v>No</v>
      </c>
      <c r="L430" t="str">
        <f t="shared" si="26"/>
        <v>Obesity</v>
      </c>
      <c r="M430" t="str">
        <f t="shared" si="27"/>
        <v>Prediabetes</v>
      </c>
    </row>
    <row r="431" spans="1:13" x14ac:dyDescent="0.25">
      <c r="A431" t="s">
        <v>1941</v>
      </c>
      <c r="B431">
        <v>25.85</v>
      </c>
      <c r="C431">
        <v>10.16</v>
      </c>
      <c r="D431" t="s">
        <v>2379</v>
      </c>
      <c r="E431" t="s">
        <v>2379</v>
      </c>
      <c r="F431" t="s">
        <v>2379</v>
      </c>
      <c r="G431">
        <v>0</v>
      </c>
      <c r="H431" t="s">
        <v>2380</v>
      </c>
      <c r="J431" t="str">
        <f t="shared" si="24"/>
        <v>No</v>
      </c>
      <c r="K431" t="str">
        <f t="shared" si="25"/>
        <v>Yes</v>
      </c>
      <c r="L431" t="str">
        <f t="shared" si="26"/>
        <v>Overweight</v>
      </c>
      <c r="M431" t="str">
        <f t="shared" si="27"/>
        <v>Diabetes</v>
      </c>
    </row>
    <row r="432" spans="1:13" x14ac:dyDescent="0.25">
      <c r="A432" t="s">
        <v>1940</v>
      </c>
      <c r="B432">
        <v>23.844999999999999</v>
      </c>
      <c r="C432">
        <v>11.71</v>
      </c>
      <c r="D432" t="s">
        <v>2379</v>
      </c>
      <c r="E432" t="s">
        <v>2379</v>
      </c>
      <c r="F432" t="s">
        <v>2379</v>
      </c>
      <c r="G432">
        <v>2</v>
      </c>
      <c r="H432" t="s">
        <v>2380</v>
      </c>
      <c r="J432" t="str">
        <f t="shared" si="24"/>
        <v>No</v>
      </c>
      <c r="K432" t="str">
        <f t="shared" si="25"/>
        <v>Yes</v>
      </c>
      <c r="L432" t="str">
        <f t="shared" si="26"/>
        <v>Normal Weight</v>
      </c>
      <c r="M432" t="str">
        <f t="shared" si="27"/>
        <v>Diabetes</v>
      </c>
    </row>
    <row r="433" spans="1:13" x14ac:dyDescent="0.25">
      <c r="A433" t="s">
        <v>1939</v>
      </c>
      <c r="B433">
        <v>30.59</v>
      </c>
      <c r="C433">
        <v>5.23</v>
      </c>
      <c r="D433" t="s">
        <v>2379</v>
      </c>
      <c r="E433" t="s">
        <v>2379</v>
      </c>
      <c r="F433" t="s">
        <v>2381</v>
      </c>
      <c r="G433">
        <v>1</v>
      </c>
      <c r="H433" t="s">
        <v>2379</v>
      </c>
      <c r="J433" t="str">
        <f t="shared" si="24"/>
        <v>No</v>
      </c>
      <c r="K433" t="str">
        <f t="shared" si="25"/>
        <v>No</v>
      </c>
      <c r="L433" t="str">
        <f t="shared" si="26"/>
        <v>Obesity</v>
      </c>
      <c r="M433" t="str">
        <f t="shared" si="27"/>
        <v>Normal</v>
      </c>
    </row>
    <row r="434" spans="1:13" x14ac:dyDescent="0.25">
      <c r="A434" t="s">
        <v>1938</v>
      </c>
      <c r="B434">
        <v>24.795000000000002</v>
      </c>
      <c r="C434">
        <v>6.85</v>
      </c>
      <c r="D434" t="s">
        <v>2379</v>
      </c>
      <c r="E434" t="s">
        <v>2379</v>
      </c>
      <c r="F434" t="s">
        <v>2379</v>
      </c>
      <c r="G434">
        <v>0</v>
      </c>
      <c r="H434" t="s">
        <v>2380</v>
      </c>
      <c r="J434" t="str">
        <f t="shared" si="24"/>
        <v>No</v>
      </c>
      <c r="K434" t="str">
        <f t="shared" si="25"/>
        <v>Yes</v>
      </c>
      <c r="L434" t="str">
        <f t="shared" si="26"/>
        <v>Normal Weight</v>
      </c>
      <c r="M434" t="str">
        <f t="shared" si="27"/>
        <v>Diabetes</v>
      </c>
    </row>
    <row r="435" spans="1:13" x14ac:dyDescent="0.25">
      <c r="A435" t="s">
        <v>1937</v>
      </c>
      <c r="B435">
        <v>24.13</v>
      </c>
      <c r="C435">
        <v>7.05</v>
      </c>
      <c r="D435" t="s">
        <v>2380</v>
      </c>
      <c r="E435" t="s">
        <v>2379</v>
      </c>
      <c r="F435" t="s">
        <v>2379</v>
      </c>
      <c r="G435">
        <v>2</v>
      </c>
      <c r="H435" t="s">
        <v>2380</v>
      </c>
      <c r="J435" t="str">
        <f t="shared" si="24"/>
        <v>Yes</v>
      </c>
      <c r="K435" t="str">
        <f t="shared" si="25"/>
        <v>Yes</v>
      </c>
      <c r="L435" t="str">
        <f t="shared" si="26"/>
        <v>Normal Weight</v>
      </c>
      <c r="M435" t="str">
        <f t="shared" si="27"/>
        <v>Diabetes</v>
      </c>
    </row>
    <row r="436" spans="1:13" x14ac:dyDescent="0.25">
      <c r="A436" t="s">
        <v>1936</v>
      </c>
      <c r="B436">
        <v>25.84</v>
      </c>
      <c r="C436">
        <v>11.64</v>
      </c>
      <c r="D436" t="s">
        <v>2379</v>
      </c>
      <c r="E436" t="s">
        <v>2379</v>
      </c>
      <c r="F436" t="s">
        <v>2379</v>
      </c>
      <c r="G436">
        <v>2</v>
      </c>
      <c r="H436" t="s">
        <v>2380</v>
      </c>
      <c r="J436" t="str">
        <f t="shared" si="24"/>
        <v>No</v>
      </c>
      <c r="K436" t="str">
        <f t="shared" si="25"/>
        <v>Yes</v>
      </c>
      <c r="L436" t="str">
        <f t="shared" si="26"/>
        <v>Overweight</v>
      </c>
      <c r="M436" t="str">
        <f t="shared" si="27"/>
        <v>Diabetes</v>
      </c>
    </row>
    <row r="437" spans="1:13" x14ac:dyDescent="0.25">
      <c r="A437" t="s">
        <v>1935</v>
      </c>
      <c r="B437">
        <v>28</v>
      </c>
      <c r="C437">
        <v>10.52</v>
      </c>
      <c r="D437" t="s">
        <v>2379</v>
      </c>
      <c r="E437" t="s">
        <v>2379</v>
      </c>
      <c r="F437" t="s">
        <v>2379</v>
      </c>
      <c r="G437">
        <v>0</v>
      </c>
      <c r="H437" t="s">
        <v>2380</v>
      </c>
      <c r="J437" t="str">
        <f t="shared" si="24"/>
        <v>No</v>
      </c>
      <c r="K437" t="str">
        <f t="shared" si="25"/>
        <v>Yes</v>
      </c>
      <c r="L437" t="str">
        <f t="shared" si="26"/>
        <v>Overweight</v>
      </c>
      <c r="M437" t="str">
        <f t="shared" si="27"/>
        <v>Diabetes</v>
      </c>
    </row>
    <row r="438" spans="1:13" x14ac:dyDescent="0.25">
      <c r="A438" t="s">
        <v>1934</v>
      </c>
      <c r="B438">
        <v>34.1</v>
      </c>
      <c r="C438">
        <v>4.01</v>
      </c>
      <c r="D438" t="s">
        <v>2380</v>
      </c>
      <c r="E438" t="s">
        <v>2379</v>
      </c>
      <c r="F438" t="s">
        <v>2381</v>
      </c>
      <c r="G438">
        <v>1</v>
      </c>
      <c r="H438" t="s">
        <v>2379</v>
      </c>
      <c r="J438" t="str">
        <f t="shared" si="24"/>
        <v>Yes</v>
      </c>
      <c r="K438" t="str">
        <f t="shared" si="25"/>
        <v>No</v>
      </c>
      <c r="L438" t="str">
        <f t="shared" si="26"/>
        <v>Obesity</v>
      </c>
      <c r="M438" t="str">
        <f t="shared" si="27"/>
        <v>Normal</v>
      </c>
    </row>
    <row r="439" spans="1:13" x14ac:dyDescent="0.25">
      <c r="A439" t="s">
        <v>1933</v>
      </c>
      <c r="B439">
        <v>26.125</v>
      </c>
      <c r="C439">
        <v>8.56</v>
      </c>
      <c r="D439" t="s">
        <v>2380</v>
      </c>
      <c r="E439" t="s">
        <v>2379</v>
      </c>
      <c r="F439" t="s">
        <v>2379</v>
      </c>
      <c r="G439">
        <v>1</v>
      </c>
      <c r="H439" t="s">
        <v>2380</v>
      </c>
      <c r="J439" t="str">
        <f t="shared" si="24"/>
        <v>Yes</v>
      </c>
      <c r="K439" t="str">
        <f t="shared" si="25"/>
        <v>Yes</v>
      </c>
      <c r="L439" t="str">
        <f t="shared" si="26"/>
        <v>Overweight</v>
      </c>
      <c r="M439" t="str">
        <f t="shared" si="27"/>
        <v>Diabetes</v>
      </c>
    </row>
    <row r="440" spans="1:13" x14ac:dyDescent="0.25">
      <c r="A440" t="s">
        <v>1932</v>
      </c>
      <c r="B440">
        <v>25.6</v>
      </c>
      <c r="C440">
        <v>10.5</v>
      </c>
      <c r="D440" t="s">
        <v>2379</v>
      </c>
      <c r="E440" t="s">
        <v>2379</v>
      </c>
      <c r="F440" t="s">
        <v>2379</v>
      </c>
      <c r="G440">
        <v>2</v>
      </c>
      <c r="H440" t="s">
        <v>2380</v>
      </c>
      <c r="J440" t="str">
        <f t="shared" si="24"/>
        <v>No</v>
      </c>
      <c r="K440" t="str">
        <f t="shared" si="25"/>
        <v>Yes</v>
      </c>
      <c r="L440" t="str">
        <f t="shared" si="26"/>
        <v>Overweight</v>
      </c>
      <c r="M440" t="str">
        <f t="shared" si="27"/>
        <v>Diabetes</v>
      </c>
    </row>
    <row r="441" spans="1:13" x14ac:dyDescent="0.25">
      <c r="A441" t="s">
        <v>1931</v>
      </c>
      <c r="B441">
        <v>24.32</v>
      </c>
      <c r="C441">
        <v>6.39</v>
      </c>
      <c r="D441" t="s">
        <v>2379</v>
      </c>
      <c r="E441" t="s">
        <v>2379</v>
      </c>
      <c r="F441" t="s">
        <v>2379</v>
      </c>
      <c r="G441">
        <v>0</v>
      </c>
      <c r="H441" t="s">
        <v>2379</v>
      </c>
      <c r="J441" t="str">
        <f t="shared" si="24"/>
        <v>No</v>
      </c>
      <c r="K441" t="str">
        <f t="shared" si="25"/>
        <v>No</v>
      </c>
      <c r="L441" t="str">
        <f t="shared" si="26"/>
        <v>Normal Weight</v>
      </c>
      <c r="M441" t="str">
        <f t="shared" si="27"/>
        <v>Prediabetes</v>
      </c>
    </row>
    <row r="442" spans="1:13" x14ac:dyDescent="0.25">
      <c r="A442" t="s">
        <v>1930</v>
      </c>
      <c r="B442">
        <v>22.88</v>
      </c>
      <c r="C442">
        <v>5.71</v>
      </c>
      <c r="D442" t="s">
        <v>2380</v>
      </c>
      <c r="E442" t="s">
        <v>2379</v>
      </c>
      <c r="F442" t="s">
        <v>2381</v>
      </c>
      <c r="G442">
        <v>1</v>
      </c>
      <c r="H442" t="s">
        <v>2380</v>
      </c>
      <c r="J442" t="str">
        <f t="shared" si="24"/>
        <v>Yes</v>
      </c>
      <c r="K442" t="str">
        <f t="shared" si="25"/>
        <v>Yes</v>
      </c>
      <c r="L442" t="str">
        <f t="shared" si="26"/>
        <v>Normal Weight</v>
      </c>
      <c r="M442" t="str">
        <f t="shared" si="27"/>
        <v>Prediabetes</v>
      </c>
    </row>
    <row r="443" spans="1:13" x14ac:dyDescent="0.25">
      <c r="A443" t="s">
        <v>1929</v>
      </c>
      <c r="B443">
        <v>24.984999999999999</v>
      </c>
      <c r="C443">
        <v>4.43</v>
      </c>
      <c r="D443" t="s">
        <v>2380</v>
      </c>
      <c r="E443" t="s">
        <v>2379</v>
      </c>
      <c r="F443" t="s">
        <v>2381</v>
      </c>
      <c r="G443">
        <v>1</v>
      </c>
      <c r="H443" t="s">
        <v>2379</v>
      </c>
      <c r="J443" t="str">
        <f t="shared" si="24"/>
        <v>Yes</v>
      </c>
      <c r="K443" t="str">
        <f t="shared" si="25"/>
        <v>No</v>
      </c>
      <c r="L443" t="str">
        <f t="shared" si="26"/>
        <v>Overweight</v>
      </c>
      <c r="M443" t="str">
        <f t="shared" si="27"/>
        <v>Normal</v>
      </c>
    </row>
    <row r="444" spans="1:13" x14ac:dyDescent="0.25">
      <c r="A444" t="s">
        <v>1928</v>
      </c>
      <c r="B444">
        <v>33.1</v>
      </c>
      <c r="C444">
        <v>5.52</v>
      </c>
      <c r="D444" t="s">
        <v>2379</v>
      </c>
      <c r="E444" t="s">
        <v>2379</v>
      </c>
      <c r="F444" t="s">
        <v>2381</v>
      </c>
      <c r="G444">
        <v>1</v>
      </c>
      <c r="H444" t="s">
        <v>2379</v>
      </c>
      <c r="J444" t="str">
        <f t="shared" si="24"/>
        <v>No</v>
      </c>
      <c r="K444" t="str">
        <f t="shared" si="25"/>
        <v>No</v>
      </c>
      <c r="L444" t="str">
        <f t="shared" si="26"/>
        <v>Obesity</v>
      </c>
      <c r="M444" t="str">
        <f t="shared" si="27"/>
        <v>Normal</v>
      </c>
    </row>
    <row r="445" spans="1:13" x14ac:dyDescent="0.25">
      <c r="A445" t="s">
        <v>1927</v>
      </c>
      <c r="B445">
        <v>27.83</v>
      </c>
      <c r="C445">
        <v>9.1999999999999993</v>
      </c>
      <c r="D445" t="s">
        <v>2380</v>
      </c>
      <c r="E445" t="s">
        <v>2379</v>
      </c>
      <c r="F445" t="s">
        <v>2379</v>
      </c>
      <c r="G445">
        <v>1</v>
      </c>
      <c r="H445" t="s">
        <v>2380</v>
      </c>
      <c r="J445" t="str">
        <f t="shared" si="24"/>
        <v>Yes</v>
      </c>
      <c r="K445" t="str">
        <f t="shared" si="25"/>
        <v>Yes</v>
      </c>
      <c r="L445" t="str">
        <f t="shared" si="26"/>
        <v>Overweight</v>
      </c>
      <c r="M445" t="str">
        <f t="shared" si="27"/>
        <v>Diabetes</v>
      </c>
    </row>
    <row r="446" spans="1:13" x14ac:dyDescent="0.25">
      <c r="A446" t="s">
        <v>1926</v>
      </c>
      <c r="B446">
        <v>30.875</v>
      </c>
      <c r="C446">
        <v>10.97</v>
      </c>
      <c r="D446" t="s">
        <v>2380</v>
      </c>
      <c r="E446" t="s">
        <v>2379</v>
      </c>
      <c r="F446" t="s">
        <v>2379</v>
      </c>
      <c r="G446">
        <v>2</v>
      </c>
      <c r="H446" t="s">
        <v>2379</v>
      </c>
      <c r="J446" t="str">
        <f t="shared" si="24"/>
        <v>Yes</v>
      </c>
      <c r="K446" t="str">
        <f t="shared" si="25"/>
        <v>No</v>
      </c>
      <c r="L446" t="str">
        <f t="shared" si="26"/>
        <v>Obesity</v>
      </c>
      <c r="M446" t="str">
        <f t="shared" si="27"/>
        <v>Diabetes</v>
      </c>
    </row>
    <row r="447" spans="1:13" x14ac:dyDescent="0.25">
      <c r="A447" t="s">
        <v>1925</v>
      </c>
      <c r="B447">
        <v>27.265000000000001</v>
      </c>
      <c r="C447">
        <v>4.25</v>
      </c>
      <c r="D447" t="s">
        <v>2379</v>
      </c>
      <c r="E447" t="s">
        <v>2379</v>
      </c>
      <c r="F447" t="s">
        <v>2381</v>
      </c>
      <c r="G447">
        <v>1</v>
      </c>
      <c r="H447" t="s">
        <v>2379</v>
      </c>
      <c r="J447" t="str">
        <f t="shared" si="24"/>
        <v>No</v>
      </c>
      <c r="K447" t="str">
        <f t="shared" si="25"/>
        <v>No</v>
      </c>
      <c r="L447" t="str">
        <f t="shared" si="26"/>
        <v>Overweight</v>
      </c>
      <c r="M447" t="str">
        <f t="shared" si="27"/>
        <v>Normal</v>
      </c>
    </row>
    <row r="448" spans="1:13" x14ac:dyDescent="0.25">
      <c r="A448" t="s">
        <v>1924</v>
      </c>
      <c r="B448">
        <v>26.7</v>
      </c>
      <c r="C448">
        <v>5.23</v>
      </c>
      <c r="D448" t="s">
        <v>2379</v>
      </c>
      <c r="E448" t="s">
        <v>2379</v>
      </c>
      <c r="F448" t="s">
        <v>2381</v>
      </c>
      <c r="G448">
        <v>1</v>
      </c>
      <c r="H448" t="s">
        <v>2380</v>
      </c>
      <c r="J448" t="str">
        <f t="shared" si="24"/>
        <v>No</v>
      </c>
      <c r="K448" t="str">
        <f t="shared" si="25"/>
        <v>Yes</v>
      </c>
      <c r="L448" t="str">
        <f t="shared" si="26"/>
        <v>Overweight</v>
      </c>
      <c r="M448" t="str">
        <f t="shared" si="27"/>
        <v>Normal</v>
      </c>
    </row>
    <row r="449" spans="1:13" x14ac:dyDescent="0.25">
      <c r="A449" t="s">
        <v>1923</v>
      </c>
      <c r="B449">
        <v>29.925000000000001</v>
      </c>
      <c r="C449">
        <v>5.96</v>
      </c>
      <c r="D449" t="s">
        <v>2380</v>
      </c>
      <c r="E449" t="s">
        <v>2379</v>
      </c>
      <c r="F449" t="s">
        <v>2381</v>
      </c>
      <c r="G449">
        <v>1</v>
      </c>
      <c r="H449" t="s">
        <v>2380</v>
      </c>
      <c r="J449" t="str">
        <f t="shared" si="24"/>
        <v>Yes</v>
      </c>
      <c r="K449" t="str">
        <f t="shared" si="25"/>
        <v>Yes</v>
      </c>
      <c r="L449" t="str">
        <f t="shared" si="26"/>
        <v>Obesity</v>
      </c>
      <c r="M449" t="str">
        <f t="shared" si="27"/>
        <v>Prediabetes</v>
      </c>
    </row>
    <row r="450" spans="1:13" x14ac:dyDescent="0.25">
      <c r="A450" t="s">
        <v>1922</v>
      </c>
      <c r="B450">
        <v>19.95</v>
      </c>
      <c r="C450">
        <v>4.29</v>
      </c>
      <c r="D450" t="s">
        <v>2380</v>
      </c>
      <c r="E450" t="s">
        <v>2379</v>
      </c>
      <c r="F450" t="s">
        <v>2379</v>
      </c>
      <c r="G450">
        <v>2</v>
      </c>
      <c r="H450" t="s">
        <v>2380</v>
      </c>
      <c r="J450" t="str">
        <f t="shared" si="24"/>
        <v>Yes</v>
      </c>
      <c r="K450" t="str">
        <f t="shared" si="25"/>
        <v>Yes</v>
      </c>
      <c r="L450" t="str">
        <f t="shared" si="26"/>
        <v>Normal Weight</v>
      </c>
      <c r="M450" t="str">
        <f t="shared" si="27"/>
        <v>Normal</v>
      </c>
    </row>
    <row r="451" spans="1:13" x14ac:dyDescent="0.25">
      <c r="A451" t="s">
        <v>1921</v>
      </c>
      <c r="B451">
        <v>24.225000000000001</v>
      </c>
      <c r="C451">
        <v>4.09</v>
      </c>
      <c r="D451" t="s">
        <v>2379</v>
      </c>
      <c r="E451" t="s">
        <v>2379</v>
      </c>
      <c r="F451" t="s">
        <v>2379</v>
      </c>
      <c r="G451">
        <v>0</v>
      </c>
      <c r="H451" t="s">
        <v>2379</v>
      </c>
      <c r="J451" t="str">
        <f t="shared" ref="J451:J514" si="28">PROPER(D451:D2785)</f>
        <v>No</v>
      </c>
      <c r="K451" t="str">
        <f t="shared" ref="K451:K514" si="29">PROPER(H451:H2785)</f>
        <v>No</v>
      </c>
      <c r="L451" t="str">
        <f t="shared" ref="L451:L514" si="30">IF(B451&lt;18.5,"Underweight",IF(B451&lt;24.9,"Normal Weight",IF(B451&lt;29.9,"Overweight","Obesity")))</f>
        <v>Normal Weight</v>
      </c>
      <c r="M451" t="str">
        <f t="shared" ref="M451:M514" si="31">IF(C451&lt;5.7,"Normal",IF(C451&lt;6.4,"Prediabetes","Diabetes"))</f>
        <v>Normal</v>
      </c>
    </row>
    <row r="452" spans="1:13" x14ac:dyDescent="0.25">
      <c r="A452" t="s">
        <v>1920</v>
      </c>
      <c r="B452">
        <v>28.12</v>
      </c>
      <c r="C452">
        <v>4.88</v>
      </c>
      <c r="D452" t="s">
        <v>2379</v>
      </c>
      <c r="E452" t="s">
        <v>2379</v>
      </c>
      <c r="F452" t="s">
        <v>2379</v>
      </c>
      <c r="G452">
        <v>0</v>
      </c>
      <c r="H452" t="s">
        <v>2380</v>
      </c>
      <c r="J452" t="str">
        <f t="shared" si="28"/>
        <v>No</v>
      </c>
      <c r="K452" t="str">
        <f t="shared" si="29"/>
        <v>Yes</v>
      </c>
      <c r="L452" t="str">
        <f t="shared" si="30"/>
        <v>Overweight</v>
      </c>
      <c r="M452" t="str">
        <f t="shared" si="31"/>
        <v>Normal</v>
      </c>
    </row>
    <row r="453" spans="1:13" x14ac:dyDescent="0.25">
      <c r="A453" t="s">
        <v>1919</v>
      </c>
      <c r="B453">
        <v>23.21</v>
      </c>
      <c r="C453">
        <v>6.76</v>
      </c>
      <c r="D453" t="s">
        <v>2379</v>
      </c>
      <c r="E453" t="s">
        <v>2379</v>
      </c>
      <c r="F453" t="s">
        <v>2379</v>
      </c>
      <c r="G453">
        <v>0</v>
      </c>
      <c r="H453" t="s">
        <v>2380</v>
      </c>
      <c r="J453" t="str">
        <f t="shared" si="28"/>
        <v>No</v>
      </c>
      <c r="K453" t="str">
        <f t="shared" si="29"/>
        <v>Yes</v>
      </c>
      <c r="L453" t="str">
        <f t="shared" si="30"/>
        <v>Normal Weight</v>
      </c>
      <c r="M453" t="str">
        <f t="shared" si="31"/>
        <v>Diabetes</v>
      </c>
    </row>
    <row r="454" spans="1:13" x14ac:dyDescent="0.25">
      <c r="A454" t="s">
        <v>1918</v>
      </c>
      <c r="B454">
        <v>23.98</v>
      </c>
      <c r="C454">
        <v>10.67</v>
      </c>
      <c r="D454" t="s">
        <v>2379</v>
      </c>
      <c r="E454" t="s">
        <v>2379</v>
      </c>
      <c r="F454" t="s">
        <v>2379</v>
      </c>
      <c r="G454">
        <v>0</v>
      </c>
      <c r="H454" t="s">
        <v>2379</v>
      </c>
      <c r="J454" t="str">
        <f t="shared" si="28"/>
        <v>No</v>
      </c>
      <c r="K454" t="str">
        <f t="shared" si="29"/>
        <v>No</v>
      </c>
      <c r="L454" t="str">
        <f t="shared" si="30"/>
        <v>Normal Weight</v>
      </c>
      <c r="M454" t="str">
        <f t="shared" si="31"/>
        <v>Diabetes</v>
      </c>
    </row>
    <row r="455" spans="1:13" x14ac:dyDescent="0.25">
      <c r="A455" t="s">
        <v>1917</v>
      </c>
      <c r="B455">
        <v>30</v>
      </c>
      <c r="C455">
        <v>6.21</v>
      </c>
      <c r="D455" t="s">
        <v>2379</v>
      </c>
      <c r="E455" t="s">
        <v>2379</v>
      </c>
      <c r="F455" t="s">
        <v>2379</v>
      </c>
      <c r="G455">
        <v>0</v>
      </c>
      <c r="H455" t="s">
        <v>2380</v>
      </c>
      <c r="J455" t="str">
        <f t="shared" si="28"/>
        <v>No</v>
      </c>
      <c r="K455" t="str">
        <f t="shared" si="29"/>
        <v>Yes</v>
      </c>
      <c r="L455" t="str">
        <f t="shared" si="30"/>
        <v>Obesity</v>
      </c>
      <c r="M455" t="str">
        <f t="shared" si="31"/>
        <v>Prediabetes</v>
      </c>
    </row>
    <row r="456" spans="1:13" x14ac:dyDescent="0.25">
      <c r="A456" t="s">
        <v>1916</v>
      </c>
      <c r="B456">
        <v>17.350000000000001</v>
      </c>
      <c r="C456">
        <v>5.03</v>
      </c>
      <c r="D456" t="s">
        <v>2380</v>
      </c>
      <c r="E456" t="s">
        <v>2379</v>
      </c>
      <c r="F456" t="s">
        <v>2379</v>
      </c>
      <c r="G456">
        <v>0</v>
      </c>
      <c r="H456" t="s">
        <v>2380</v>
      </c>
      <c r="J456" t="str">
        <f t="shared" si="28"/>
        <v>Yes</v>
      </c>
      <c r="K456" t="str">
        <f t="shared" si="29"/>
        <v>Yes</v>
      </c>
      <c r="L456" t="str">
        <f t="shared" si="30"/>
        <v>Underweight</v>
      </c>
      <c r="M456" t="str">
        <f t="shared" si="31"/>
        <v>Normal</v>
      </c>
    </row>
    <row r="457" spans="1:13" x14ac:dyDescent="0.25">
      <c r="A457" t="s">
        <v>1915</v>
      </c>
      <c r="B457">
        <v>22.704999999999998</v>
      </c>
      <c r="C457">
        <v>5.27</v>
      </c>
      <c r="D457" t="s">
        <v>2379</v>
      </c>
      <c r="E457" t="s">
        <v>2379</v>
      </c>
      <c r="F457" t="s">
        <v>2379</v>
      </c>
      <c r="G457">
        <v>0</v>
      </c>
      <c r="H457" t="s">
        <v>2379</v>
      </c>
      <c r="J457" t="str">
        <f t="shared" si="28"/>
        <v>No</v>
      </c>
      <c r="K457" t="str">
        <f t="shared" si="29"/>
        <v>No</v>
      </c>
      <c r="L457" t="str">
        <f t="shared" si="30"/>
        <v>Normal Weight</v>
      </c>
      <c r="M457" t="str">
        <f t="shared" si="31"/>
        <v>Normal</v>
      </c>
    </row>
    <row r="458" spans="1:13" x14ac:dyDescent="0.25">
      <c r="A458" t="s">
        <v>1914</v>
      </c>
      <c r="B458">
        <v>25.41</v>
      </c>
      <c r="C458">
        <v>10.53</v>
      </c>
      <c r="D458" t="s">
        <v>2380</v>
      </c>
      <c r="E458" t="s">
        <v>2379</v>
      </c>
      <c r="F458" t="s">
        <v>2379</v>
      </c>
      <c r="G458">
        <v>1</v>
      </c>
      <c r="H458" t="s">
        <v>2380</v>
      </c>
      <c r="J458" t="str">
        <f t="shared" si="28"/>
        <v>Yes</v>
      </c>
      <c r="K458" t="str">
        <f t="shared" si="29"/>
        <v>Yes</v>
      </c>
      <c r="L458" t="str">
        <f t="shared" si="30"/>
        <v>Overweight</v>
      </c>
      <c r="M458" t="str">
        <f t="shared" si="31"/>
        <v>Diabetes</v>
      </c>
    </row>
    <row r="459" spans="1:13" x14ac:dyDescent="0.25">
      <c r="A459" t="s">
        <v>1913</v>
      </c>
      <c r="B459">
        <v>18.23</v>
      </c>
      <c r="C459">
        <v>5.78</v>
      </c>
      <c r="D459" t="s">
        <v>2379</v>
      </c>
      <c r="E459" t="s">
        <v>2379</v>
      </c>
      <c r="F459" t="s">
        <v>2381</v>
      </c>
      <c r="G459">
        <v>1</v>
      </c>
      <c r="H459" t="s">
        <v>2380</v>
      </c>
      <c r="J459" t="str">
        <f t="shared" si="28"/>
        <v>No</v>
      </c>
      <c r="K459" t="str">
        <f t="shared" si="29"/>
        <v>Yes</v>
      </c>
      <c r="L459" t="str">
        <f t="shared" si="30"/>
        <v>Underweight</v>
      </c>
      <c r="M459" t="str">
        <f t="shared" si="31"/>
        <v>Prediabetes</v>
      </c>
    </row>
    <row r="460" spans="1:13" x14ac:dyDescent="0.25">
      <c r="A460" t="s">
        <v>1912</v>
      </c>
      <c r="B460">
        <v>24.7</v>
      </c>
      <c r="C460">
        <v>4.3600000000000003</v>
      </c>
      <c r="D460" t="s">
        <v>2379</v>
      </c>
      <c r="E460" t="s">
        <v>2379</v>
      </c>
      <c r="F460" t="s">
        <v>2381</v>
      </c>
      <c r="G460">
        <v>1</v>
      </c>
      <c r="H460" t="s">
        <v>2380</v>
      </c>
      <c r="J460" t="str">
        <f t="shared" si="28"/>
        <v>No</v>
      </c>
      <c r="K460" t="str">
        <f t="shared" si="29"/>
        <v>Yes</v>
      </c>
      <c r="L460" t="str">
        <f t="shared" si="30"/>
        <v>Normal Weight</v>
      </c>
      <c r="M460" t="str">
        <f t="shared" si="31"/>
        <v>Normal</v>
      </c>
    </row>
    <row r="461" spans="1:13" x14ac:dyDescent="0.25">
      <c r="A461" t="s">
        <v>1911</v>
      </c>
      <c r="B461">
        <v>37.4</v>
      </c>
      <c r="C461">
        <v>9.7200000000000006</v>
      </c>
      <c r="D461" t="s">
        <v>2380</v>
      </c>
      <c r="E461" t="s">
        <v>2379</v>
      </c>
      <c r="F461" t="s">
        <v>2381</v>
      </c>
      <c r="G461">
        <v>1</v>
      </c>
      <c r="H461" t="s">
        <v>2379</v>
      </c>
      <c r="J461" t="str">
        <f t="shared" si="28"/>
        <v>Yes</v>
      </c>
      <c r="K461" t="str">
        <f t="shared" si="29"/>
        <v>No</v>
      </c>
      <c r="L461" t="str">
        <f t="shared" si="30"/>
        <v>Obesity</v>
      </c>
      <c r="M461" t="str">
        <f t="shared" si="31"/>
        <v>Diabetes</v>
      </c>
    </row>
    <row r="462" spans="1:13" x14ac:dyDescent="0.25">
      <c r="A462" t="s">
        <v>1910</v>
      </c>
      <c r="B462">
        <v>26.885000000000002</v>
      </c>
      <c r="C462">
        <v>5.18</v>
      </c>
      <c r="D462" t="s">
        <v>2379</v>
      </c>
      <c r="E462" t="s">
        <v>2379</v>
      </c>
      <c r="F462" t="s">
        <v>2381</v>
      </c>
      <c r="G462">
        <v>1</v>
      </c>
      <c r="H462" t="s">
        <v>2380</v>
      </c>
      <c r="J462" t="str">
        <f t="shared" si="28"/>
        <v>No</v>
      </c>
      <c r="K462" t="str">
        <f t="shared" si="29"/>
        <v>Yes</v>
      </c>
      <c r="L462" t="str">
        <f t="shared" si="30"/>
        <v>Overweight</v>
      </c>
      <c r="M462" t="str">
        <f t="shared" si="31"/>
        <v>Normal</v>
      </c>
    </row>
    <row r="463" spans="1:13" x14ac:dyDescent="0.25">
      <c r="A463" t="s">
        <v>1909</v>
      </c>
      <c r="B463">
        <v>25.27</v>
      </c>
      <c r="C463">
        <v>5.29</v>
      </c>
      <c r="D463" t="s">
        <v>2379</v>
      </c>
      <c r="E463" t="s">
        <v>2379</v>
      </c>
      <c r="F463" t="s">
        <v>2381</v>
      </c>
      <c r="G463">
        <v>1</v>
      </c>
      <c r="H463" t="s">
        <v>2380</v>
      </c>
      <c r="J463" t="str">
        <f t="shared" si="28"/>
        <v>No</v>
      </c>
      <c r="K463" t="str">
        <f t="shared" si="29"/>
        <v>Yes</v>
      </c>
      <c r="L463" t="str">
        <f t="shared" si="30"/>
        <v>Overweight</v>
      </c>
      <c r="M463" t="str">
        <f t="shared" si="31"/>
        <v>Normal</v>
      </c>
    </row>
    <row r="464" spans="1:13" x14ac:dyDescent="0.25">
      <c r="A464" t="s">
        <v>1908</v>
      </c>
      <c r="B464">
        <v>23.655000000000001</v>
      </c>
      <c r="C464">
        <v>4.8600000000000003</v>
      </c>
      <c r="D464" t="s">
        <v>2380</v>
      </c>
      <c r="E464" t="s">
        <v>2379</v>
      </c>
      <c r="F464" t="s">
        <v>2379</v>
      </c>
      <c r="G464">
        <v>0</v>
      </c>
      <c r="H464" t="s">
        <v>2380</v>
      </c>
      <c r="J464" t="str">
        <f t="shared" si="28"/>
        <v>Yes</v>
      </c>
      <c r="K464" t="str">
        <f t="shared" si="29"/>
        <v>Yes</v>
      </c>
      <c r="L464" t="str">
        <f t="shared" si="30"/>
        <v>Normal Weight</v>
      </c>
      <c r="M464" t="str">
        <f t="shared" si="31"/>
        <v>Normal</v>
      </c>
    </row>
    <row r="465" spans="1:13" x14ac:dyDescent="0.25">
      <c r="A465" t="s">
        <v>1907</v>
      </c>
      <c r="B465">
        <v>55.05</v>
      </c>
      <c r="C465">
        <v>7.66</v>
      </c>
      <c r="D465" t="s">
        <v>2379</v>
      </c>
      <c r="E465" t="s">
        <v>2379</v>
      </c>
      <c r="F465" t="s">
        <v>2379</v>
      </c>
      <c r="G465">
        <v>0</v>
      </c>
      <c r="H465" t="s">
        <v>2379</v>
      </c>
      <c r="J465" t="str">
        <f t="shared" si="28"/>
        <v>No</v>
      </c>
      <c r="K465" t="str">
        <f t="shared" si="29"/>
        <v>No</v>
      </c>
      <c r="L465" t="str">
        <f t="shared" si="30"/>
        <v>Obesity</v>
      </c>
      <c r="M465" t="str">
        <f t="shared" si="31"/>
        <v>Diabetes</v>
      </c>
    </row>
    <row r="466" spans="1:13" x14ac:dyDescent="0.25">
      <c r="A466" t="s">
        <v>1906</v>
      </c>
      <c r="B466">
        <v>24.89</v>
      </c>
      <c r="C466">
        <v>6.1</v>
      </c>
      <c r="D466" t="s">
        <v>2380</v>
      </c>
      <c r="E466" t="s">
        <v>2379</v>
      </c>
      <c r="F466" t="s">
        <v>2381</v>
      </c>
      <c r="G466">
        <v>1</v>
      </c>
      <c r="H466" t="s">
        <v>2380</v>
      </c>
      <c r="J466" t="str">
        <f t="shared" si="28"/>
        <v>Yes</v>
      </c>
      <c r="K466" t="str">
        <f t="shared" si="29"/>
        <v>Yes</v>
      </c>
      <c r="L466" t="str">
        <f t="shared" si="30"/>
        <v>Normal Weight</v>
      </c>
      <c r="M466" t="str">
        <f t="shared" si="31"/>
        <v>Prediabetes</v>
      </c>
    </row>
    <row r="467" spans="1:13" x14ac:dyDescent="0.25">
      <c r="A467" t="s">
        <v>1905</v>
      </c>
      <c r="B467">
        <v>18.715</v>
      </c>
      <c r="C467">
        <v>4.4400000000000004</v>
      </c>
      <c r="D467" t="s">
        <v>2379</v>
      </c>
      <c r="E467" t="s">
        <v>2379</v>
      </c>
      <c r="F467" t="s">
        <v>2379</v>
      </c>
      <c r="G467">
        <v>0</v>
      </c>
      <c r="H467" t="s">
        <v>2379</v>
      </c>
      <c r="J467" t="str">
        <f t="shared" si="28"/>
        <v>No</v>
      </c>
      <c r="K467" t="str">
        <f t="shared" si="29"/>
        <v>No</v>
      </c>
      <c r="L467" t="str">
        <f t="shared" si="30"/>
        <v>Normal Weight</v>
      </c>
      <c r="M467" t="str">
        <f t="shared" si="31"/>
        <v>Normal</v>
      </c>
    </row>
    <row r="468" spans="1:13" x14ac:dyDescent="0.25">
      <c r="A468" t="s">
        <v>1904</v>
      </c>
      <c r="B468">
        <v>28.12</v>
      </c>
      <c r="C468">
        <v>6.15</v>
      </c>
      <c r="D468" t="s">
        <v>2379</v>
      </c>
      <c r="E468" t="s">
        <v>2379</v>
      </c>
      <c r="F468" t="s">
        <v>2379</v>
      </c>
      <c r="G468">
        <v>0</v>
      </c>
      <c r="H468" t="s">
        <v>2380</v>
      </c>
      <c r="J468" t="str">
        <f t="shared" si="28"/>
        <v>No</v>
      </c>
      <c r="K468" t="str">
        <f t="shared" si="29"/>
        <v>Yes</v>
      </c>
      <c r="L468" t="str">
        <f t="shared" si="30"/>
        <v>Overweight</v>
      </c>
      <c r="M468" t="str">
        <f t="shared" si="31"/>
        <v>Prediabetes</v>
      </c>
    </row>
    <row r="469" spans="1:13" x14ac:dyDescent="0.25">
      <c r="A469" t="s">
        <v>1903</v>
      </c>
      <c r="B469">
        <v>26.6</v>
      </c>
      <c r="C469">
        <v>4.53</v>
      </c>
      <c r="D469" t="s">
        <v>2379</v>
      </c>
      <c r="E469" t="s">
        <v>2379</v>
      </c>
      <c r="F469" t="s">
        <v>2379</v>
      </c>
      <c r="G469">
        <v>0</v>
      </c>
      <c r="H469" t="s">
        <v>2380</v>
      </c>
      <c r="J469" t="str">
        <f t="shared" si="28"/>
        <v>No</v>
      </c>
      <c r="K469" t="str">
        <f t="shared" si="29"/>
        <v>Yes</v>
      </c>
      <c r="L469" t="str">
        <f t="shared" si="30"/>
        <v>Overweight</v>
      </c>
      <c r="M469" t="str">
        <f t="shared" si="31"/>
        <v>Normal</v>
      </c>
    </row>
    <row r="470" spans="1:13" x14ac:dyDescent="0.25">
      <c r="A470" t="s">
        <v>1902</v>
      </c>
      <c r="B470">
        <v>30.114999999999998</v>
      </c>
      <c r="C470">
        <v>5.48</v>
      </c>
      <c r="D470" t="s">
        <v>2379</v>
      </c>
      <c r="E470" t="s">
        <v>2380</v>
      </c>
      <c r="F470" t="s">
        <v>2379</v>
      </c>
      <c r="G470">
        <v>1</v>
      </c>
      <c r="H470" t="s">
        <v>2379</v>
      </c>
      <c r="J470" t="str">
        <f t="shared" si="28"/>
        <v>No</v>
      </c>
      <c r="K470" t="str">
        <f t="shared" si="29"/>
        <v>No</v>
      </c>
      <c r="L470" t="str">
        <f t="shared" si="30"/>
        <v>Obesity</v>
      </c>
      <c r="M470" t="str">
        <f t="shared" si="31"/>
        <v>Normal</v>
      </c>
    </row>
    <row r="471" spans="1:13" x14ac:dyDescent="0.25">
      <c r="A471" t="s">
        <v>1901</v>
      </c>
      <c r="B471">
        <v>24.605</v>
      </c>
      <c r="C471">
        <v>5.48</v>
      </c>
      <c r="D471" t="s">
        <v>2379</v>
      </c>
      <c r="E471" t="s">
        <v>2379</v>
      </c>
      <c r="F471" t="s">
        <v>2379</v>
      </c>
      <c r="G471">
        <v>0</v>
      </c>
      <c r="H471" t="s">
        <v>2380</v>
      </c>
      <c r="J471" t="str">
        <f t="shared" si="28"/>
        <v>No</v>
      </c>
      <c r="K471" t="str">
        <f t="shared" si="29"/>
        <v>Yes</v>
      </c>
      <c r="L471" t="str">
        <f t="shared" si="30"/>
        <v>Normal Weight</v>
      </c>
      <c r="M471" t="str">
        <f t="shared" si="31"/>
        <v>Normal</v>
      </c>
    </row>
    <row r="472" spans="1:13" x14ac:dyDescent="0.25">
      <c r="A472" t="s">
        <v>1900</v>
      </c>
      <c r="B472">
        <v>29.6</v>
      </c>
      <c r="C472">
        <v>8.1</v>
      </c>
      <c r="D472" t="s">
        <v>2379</v>
      </c>
      <c r="E472" t="s">
        <v>2379</v>
      </c>
      <c r="F472" t="s">
        <v>2379</v>
      </c>
      <c r="G472">
        <v>0</v>
      </c>
      <c r="H472" t="s">
        <v>2379</v>
      </c>
      <c r="J472" t="str">
        <f t="shared" si="28"/>
        <v>No</v>
      </c>
      <c r="K472" t="str">
        <f t="shared" si="29"/>
        <v>No</v>
      </c>
      <c r="L472" t="str">
        <f t="shared" si="30"/>
        <v>Overweight</v>
      </c>
      <c r="M472" t="str">
        <f t="shared" si="31"/>
        <v>Diabetes</v>
      </c>
    </row>
    <row r="473" spans="1:13" x14ac:dyDescent="0.25">
      <c r="A473" t="s">
        <v>1899</v>
      </c>
      <c r="B473">
        <v>24.42</v>
      </c>
      <c r="C473">
        <v>7.16</v>
      </c>
      <c r="D473" t="s">
        <v>2379</v>
      </c>
      <c r="E473" t="s">
        <v>2379</v>
      </c>
      <c r="F473" t="s">
        <v>2379</v>
      </c>
      <c r="G473">
        <v>0</v>
      </c>
      <c r="H473" t="s">
        <v>2380</v>
      </c>
      <c r="J473" t="str">
        <f t="shared" si="28"/>
        <v>No</v>
      </c>
      <c r="K473" t="str">
        <f t="shared" si="29"/>
        <v>Yes</v>
      </c>
      <c r="L473" t="str">
        <f t="shared" si="30"/>
        <v>Normal Weight</v>
      </c>
      <c r="M473" t="str">
        <f t="shared" si="31"/>
        <v>Diabetes</v>
      </c>
    </row>
    <row r="474" spans="1:13" x14ac:dyDescent="0.25">
      <c r="A474" t="s">
        <v>1898</v>
      </c>
      <c r="B474">
        <v>20.9</v>
      </c>
      <c r="C474">
        <v>4.55</v>
      </c>
      <c r="D474" t="s">
        <v>2380</v>
      </c>
      <c r="E474" t="s">
        <v>2379</v>
      </c>
      <c r="F474" t="s">
        <v>2381</v>
      </c>
      <c r="G474">
        <v>1</v>
      </c>
      <c r="H474" t="s">
        <v>2380</v>
      </c>
      <c r="J474" t="str">
        <f t="shared" si="28"/>
        <v>Yes</v>
      </c>
      <c r="K474" t="str">
        <f t="shared" si="29"/>
        <v>Yes</v>
      </c>
      <c r="L474" t="str">
        <f t="shared" si="30"/>
        <v>Normal Weight</v>
      </c>
      <c r="M474" t="str">
        <f t="shared" si="31"/>
        <v>Normal</v>
      </c>
    </row>
    <row r="475" spans="1:13" x14ac:dyDescent="0.25">
      <c r="A475" t="s">
        <v>1897</v>
      </c>
      <c r="B475">
        <v>22.895</v>
      </c>
      <c r="C475">
        <v>6.03</v>
      </c>
      <c r="D475" t="s">
        <v>2379</v>
      </c>
      <c r="E475" t="s">
        <v>2379</v>
      </c>
      <c r="F475" t="s">
        <v>2379</v>
      </c>
      <c r="G475">
        <v>0</v>
      </c>
      <c r="H475" t="s">
        <v>2380</v>
      </c>
      <c r="J475" t="str">
        <f t="shared" si="28"/>
        <v>No</v>
      </c>
      <c r="K475" t="str">
        <f t="shared" si="29"/>
        <v>Yes</v>
      </c>
      <c r="L475" t="str">
        <f t="shared" si="30"/>
        <v>Normal Weight</v>
      </c>
      <c r="M475" t="str">
        <f t="shared" si="31"/>
        <v>Prediabetes</v>
      </c>
    </row>
    <row r="476" spans="1:13" x14ac:dyDescent="0.25">
      <c r="A476" t="s">
        <v>1896</v>
      </c>
      <c r="B476">
        <v>28.3</v>
      </c>
      <c r="C476">
        <v>5.47</v>
      </c>
      <c r="D476" t="s">
        <v>2380</v>
      </c>
      <c r="E476" t="s">
        <v>2379</v>
      </c>
      <c r="F476" t="s">
        <v>2381</v>
      </c>
      <c r="G476">
        <v>1</v>
      </c>
      <c r="H476" t="s">
        <v>2380</v>
      </c>
      <c r="J476" t="str">
        <f t="shared" si="28"/>
        <v>Yes</v>
      </c>
      <c r="K476" t="str">
        <f t="shared" si="29"/>
        <v>Yes</v>
      </c>
      <c r="L476" t="str">
        <f t="shared" si="30"/>
        <v>Overweight</v>
      </c>
      <c r="M476" t="str">
        <f t="shared" si="31"/>
        <v>Normal</v>
      </c>
    </row>
    <row r="477" spans="1:13" x14ac:dyDescent="0.25">
      <c r="A477" t="s">
        <v>1894</v>
      </c>
      <c r="B477">
        <v>54.3</v>
      </c>
      <c r="C477">
        <v>4.1500000000000004</v>
      </c>
      <c r="D477" t="s">
        <v>2380</v>
      </c>
      <c r="E477" t="s">
        <v>2379</v>
      </c>
      <c r="F477" t="s">
        <v>2379</v>
      </c>
      <c r="G477">
        <v>1</v>
      </c>
      <c r="H477" t="s">
        <v>2379</v>
      </c>
      <c r="J477" t="str">
        <f t="shared" si="28"/>
        <v>Yes</v>
      </c>
      <c r="K477" t="str">
        <f t="shared" si="29"/>
        <v>No</v>
      </c>
      <c r="L477" t="str">
        <f t="shared" si="30"/>
        <v>Obesity</v>
      </c>
      <c r="M477" t="str">
        <f t="shared" si="31"/>
        <v>Normal</v>
      </c>
    </row>
    <row r="478" spans="1:13" x14ac:dyDescent="0.25">
      <c r="A478" t="s">
        <v>1893</v>
      </c>
      <c r="B478">
        <v>33.344999999999999</v>
      </c>
      <c r="C478">
        <v>11.32</v>
      </c>
      <c r="D478" t="s">
        <v>2380</v>
      </c>
      <c r="E478" t="s">
        <v>2379</v>
      </c>
      <c r="F478" t="s">
        <v>2379</v>
      </c>
      <c r="G478">
        <v>1</v>
      </c>
      <c r="H478" t="s">
        <v>2379</v>
      </c>
      <c r="J478" t="str">
        <f t="shared" si="28"/>
        <v>Yes</v>
      </c>
      <c r="K478" t="str">
        <f t="shared" si="29"/>
        <v>No</v>
      </c>
      <c r="L478" t="str">
        <f t="shared" si="30"/>
        <v>Obesity</v>
      </c>
      <c r="M478" t="str">
        <f t="shared" si="31"/>
        <v>Diabetes</v>
      </c>
    </row>
    <row r="479" spans="1:13" x14ac:dyDescent="0.25">
      <c r="A479" t="s">
        <v>1892</v>
      </c>
      <c r="B479">
        <v>33</v>
      </c>
      <c r="C479">
        <v>9.51</v>
      </c>
      <c r="D479" t="s">
        <v>2380</v>
      </c>
      <c r="E479" t="s">
        <v>2379</v>
      </c>
      <c r="F479" t="s">
        <v>2379</v>
      </c>
      <c r="G479">
        <v>0</v>
      </c>
      <c r="H479" t="s">
        <v>2379</v>
      </c>
      <c r="J479" t="str">
        <f t="shared" si="28"/>
        <v>Yes</v>
      </c>
      <c r="K479" t="str">
        <f t="shared" si="29"/>
        <v>No</v>
      </c>
      <c r="L479" t="str">
        <f t="shared" si="30"/>
        <v>Obesity</v>
      </c>
      <c r="M479" t="str">
        <f t="shared" si="31"/>
        <v>Diabetes</v>
      </c>
    </row>
    <row r="480" spans="1:13" x14ac:dyDescent="0.25">
      <c r="A480" t="s">
        <v>1891</v>
      </c>
      <c r="B480">
        <v>28.024999999999999</v>
      </c>
      <c r="C480">
        <v>7.67</v>
      </c>
      <c r="D480" t="s">
        <v>2380</v>
      </c>
      <c r="E480" t="s">
        <v>2379</v>
      </c>
      <c r="F480" t="s">
        <v>2379</v>
      </c>
      <c r="G480">
        <v>1</v>
      </c>
      <c r="H480" t="s">
        <v>2380</v>
      </c>
      <c r="J480" t="str">
        <f t="shared" si="28"/>
        <v>Yes</v>
      </c>
      <c r="K480" t="str">
        <f t="shared" si="29"/>
        <v>Yes</v>
      </c>
      <c r="L480" t="str">
        <f t="shared" si="30"/>
        <v>Overweight</v>
      </c>
      <c r="M480" t="str">
        <f t="shared" si="31"/>
        <v>Diabetes</v>
      </c>
    </row>
    <row r="481" spans="1:13" x14ac:dyDescent="0.25">
      <c r="A481" t="s">
        <v>1890</v>
      </c>
      <c r="B481">
        <v>28.69</v>
      </c>
      <c r="C481">
        <v>6.23</v>
      </c>
      <c r="D481" t="s">
        <v>2379</v>
      </c>
      <c r="E481" t="s">
        <v>2379</v>
      </c>
      <c r="F481" t="s">
        <v>2379</v>
      </c>
      <c r="G481">
        <v>1</v>
      </c>
      <c r="H481" t="s">
        <v>2380</v>
      </c>
      <c r="J481" t="str">
        <f t="shared" si="28"/>
        <v>No</v>
      </c>
      <c r="K481" t="str">
        <f t="shared" si="29"/>
        <v>Yes</v>
      </c>
      <c r="L481" t="str">
        <f t="shared" si="30"/>
        <v>Overweight</v>
      </c>
      <c r="M481" t="str">
        <f t="shared" si="31"/>
        <v>Prediabetes</v>
      </c>
    </row>
    <row r="482" spans="1:13" x14ac:dyDescent="0.25">
      <c r="A482" t="s">
        <v>1889</v>
      </c>
      <c r="B482">
        <v>40.28</v>
      </c>
      <c r="C482">
        <v>8.9</v>
      </c>
      <c r="D482" t="s">
        <v>2379</v>
      </c>
      <c r="E482" t="s">
        <v>2379</v>
      </c>
      <c r="F482" t="s">
        <v>2379</v>
      </c>
      <c r="G482">
        <v>0</v>
      </c>
      <c r="H482" t="s">
        <v>2379</v>
      </c>
      <c r="J482" t="str">
        <f t="shared" si="28"/>
        <v>No</v>
      </c>
      <c r="K482" t="str">
        <f t="shared" si="29"/>
        <v>No</v>
      </c>
      <c r="L482" t="str">
        <f t="shared" si="30"/>
        <v>Obesity</v>
      </c>
      <c r="M482" t="str">
        <f t="shared" si="31"/>
        <v>Diabetes</v>
      </c>
    </row>
    <row r="483" spans="1:13" x14ac:dyDescent="0.25">
      <c r="A483" t="s">
        <v>1888</v>
      </c>
      <c r="B483">
        <v>37.299999999999997</v>
      </c>
      <c r="C483">
        <v>7.79</v>
      </c>
      <c r="D483" t="s">
        <v>2380</v>
      </c>
      <c r="E483" t="s">
        <v>2379</v>
      </c>
      <c r="F483" t="s">
        <v>2379</v>
      </c>
      <c r="G483">
        <v>0</v>
      </c>
      <c r="H483" t="s">
        <v>2379</v>
      </c>
      <c r="J483" t="str">
        <f t="shared" si="28"/>
        <v>Yes</v>
      </c>
      <c r="K483" t="str">
        <f t="shared" si="29"/>
        <v>No</v>
      </c>
      <c r="L483" t="str">
        <f t="shared" si="30"/>
        <v>Obesity</v>
      </c>
      <c r="M483" t="str">
        <f t="shared" si="31"/>
        <v>Diabetes</v>
      </c>
    </row>
    <row r="484" spans="1:13" x14ac:dyDescent="0.25">
      <c r="A484" t="s">
        <v>1887</v>
      </c>
      <c r="B484">
        <v>54.47</v>
      </c>
      <c r="C484">
        <v>4.49</v>
      </c>
      <c r="D484" t="s">
        <v>2380</v>
      </c>
      <c r="E484" t="s">
        <v>2379</v>
      </c>
      <c r="F484" t="s">
        <v>2379</v>
      </c>
      <c r="G484">
        <v>2</v>
      </c>
      <c r="H484" t="s">
        <v>2379</v>
      </c>
      <c r="J484" t="str">
        <f t="shared" si="28"/>
        <v>Yes</v>
      </c>
      <c r="K484" t="str">
        <f t="shared" si="29"/>
        <v>No</v>
      </c>
      <c r="L484" t="str">
        <f t="shared" si="30"/>
        <v>Obesity</v>
      </c>
      <c r="M484" t="str">
        <f t="shared" si="31"/>
        <v>Normal</v>
      </c>
    </row>
    <row r="485" spans="1:13" x14ac:dyDescent="0.25">
      <c r="A485" t="s">
        <v>1886</v>
      </c>
      <c r="B485">
        <v>38.06</v>
      </c>
      <c r="C485">
        <v>5.24</v>
      </c>
      <c r="D485" t="s">
        <v>2380</v>
      </c>
      <c r="E485" t="s">
        <v>2379</v>
      </c>
      <c r="F485" t="s">
        <v>2381</v>
      </c>
      <c r="G485">
        <v>1</v>
      </c>
      <c r="H485" t="s">
        <v>2379</v>
      </c>
      <c r="J485" t="str">
        <f t="shared" si="28"/>
        <v>Yes</v>
      </c>
      <c r="K485" t="str">
        <f t="shared" si="29"/>
        <v>No</v>
      </c>
      <c r="L485" t="str">
        <f t="shared" si="30"/>
        <v>Obesity</v>
      </c>
      <c r="M485" t="str">
        <f t="shared" si="31"/>
        <v>Normal</v>
      </c>
    </row>
    <row r="486" spans="1:13" x14ac:dyDescent="0.25">
      <c r="A486" t="s">
        <v>1885</v>
      </c>
      <c r="B486">
        <v>51.47</v>
      </c>
      <c r="C486">
        <v>9.6</v>
      </c>
      <c r="D486" t="s">
        <v>2379</v>
      </c>
      <c r="E486" t="s">
        <v>2379</v>
      </c>
      <c r="F486" t="s">
        <v>2379</v>
      </c>
      <c r="G486">
        <v>0</v>
      </c>
      <c r="H486" t="s">
        <v>2379</v>
      </c>
      <c r="J486" t="str">
        <f t="shared" si="28"/>
        <v>No</v>
      </c>
      <c r="K486" t="str">
        <f t="shared" si="29"/>
        <v>No</v>
      </c>
      <c r="L486" t="str">
        <f t="shared" si="30"/>
        <v>Obesity</v>
      </c>
      <c r="M486" t="str">
        <f t="shared" si="31"/>
        <v>Diabetes</v>
      </c>
    </row>
    <row r="487" spans="1:13" x14ac:dyDescent="0.25">
      <c r="A487" t="s">
        <v>1884</v>
      </c>
      <c r="B487">
        <v>29.8</v>
      </c>
      <c r="C487">
        <v>5.78</v>
      </c>
      <c r="D487" t="s">
        <v>2380</v>
      </c>
      <c r="E487" t="s">
        <v>2379</v>
      </c>
      <c r="F487" t="s">
        <v>2379</v>
      </c>
      <c r="G487">
        <v>0</v>
      </c>
      <c r="H487" t="s">
        <v>2379</v>
      </c>
      <c r="J487" t="str">
        <f t="shared" si="28"/>
        <v>Yes</v>
      </c>
      <c r="K487" t="str">
        <f t="shared" si="29"/>
        <v>No</v>
      </c>
      <c r="L487" t="str">
        <f t="shared" si="30"/>
        <v>Overweight</v>
      </c>
      <c r="M487" t="str">
        <f t="shared" si="31"/>
        <v>Prediabetes</v>
      </c>
    </row>
    <row r="488" spans="1:13" x14ac:dyDescent="0.25">
      <c r="A488" t="s">
        <v>1883</v>
      </c>
      <c r="B488">
        <v>49.77</v>
      </c>
      <c r="C488">
        <v>7.02</v>
      </c>
      <c r="D488" t="s">
        <v>2379</v>
      </c>
      <c r="E488" t="s">
        <v>2379</v>
      </c>
      <c r="F488" t="s">
        <v>2379</v>
      </c>
      <c r="G488">
        <v>0</v>
      </c>
      <c r="H488" t="s">
        <v>2379</v>
      </c>
      <c r="J488" t="str">
        <f t="shared" si="28"/>
        <v>No</v>
      </c>
      <c r="K488" t="str">
        <f t="shared" si="29"/>
        <v>No</v>
      </c>
      <c r="L488" t="str">
        <f t="shared" si="30"/>
        <v>Obesity</v>
      </c>
      <c r="M488" t="str">
        <f t="shared" si="31"/>
        <v>Diabetes</v>
      </c>
    </row>
    <row r="489" spans="1:13" x14ac:dyDescent="0.25">
      <c r="A489" t="s">
        <v>1882</v>
      </c>
      <c r="B489">
        <v>25.555</v>
      </c>
      <c r="C489">
        <v>4.09</v>
      </c>
      <c r="D489" t="s">
        <v>2380</v>
      </c>
      <c r="E489" t="s">
        <v>2379</v>
      </c>
      <c r="F489" t="s">
        <v>2379</v>
      </c>
      <c r="G489">
        <v>0</v>
      </c>
      <c r="H489" t="s">
        <v>2380</v>
      </c>
      <c r="J489" t="str">
        <f t="shared" si="28"/>
        <v>Yes</v>
      </c>
      <c r="K489" t="str">
        <f t="shared" si="29"/>
        <v>Yes</v>
      </c>
      <c r="L489" t="str">
        <f t="shared" si="30"/>
        <v>Overweight</v>
      </c>
      <c r="M489" t="str">
        <f t="shared" si="31"/>
        <v>Normal</v>
      </c>
    </row>
    <row r="490" spans="1:13" x14ac:dyDescent="0.25">
      <c r="A490" t="s">
        <v>1881</v>
      </c>
      <c r="B490">
        <v>29.64</v>
      </c>
      <c r="C490">
        <v>4.93</v>
      </c>
      <c r="D490" t="s">
        <v>2379</v>
      </c>
      <c r="E490" t="s">
        <v>2379</v>
      </c>
      <c r="F490" t="s">
        <v>2381</v>
      </c>
      <c r="G490">
        <v>1</v>
      </c>
      <c r="H490" t="s">
        <v>2379</v>
      </c>
      <c r="J490" t="str">
        <f t="shared" si="28"/>
        <v>No</v>
      </c>
      <c r="K490" t="str">
        <f t="shared" si="29"/>
        <v>No</v>
      </c>
      <c r="L490" t="str">
        <f t="shared" si="30"/>
        <v>Overweight</v>
      </c>
      <c r="M490" t="str">
        <f t="shared" si="31"/>
        <v>Normal</v>
      </c>
    </row>
    <row r="491" spans="1:13" x14ac:dyDescent="0.25">
      <c r="A491" t="s">
        <v>1880</v>
      </c>
      <c r="B491">
        <v>53.93</v>
      </c>
      <c r="C491">
        <v>5.34</v>
      </c>
      <c r="D491" t="s">
        <v>2380</v>
      </c>
      <c r="E491" t="s">
        <v>2379</v>
      </c>
      <c r="F491" t="s">
        <v>2379</v>
      </c>
      <c r="G491">
        <v>2</v>
      </c>
      <c r="H491" t="s">
        <v>2379</v>
      </c>
      <c r="J491" t="str">
        <f t="shared" si="28"/>
        <v>Yes</v>
      </c>
      <c r="K491" t="str">
        <f t="shared" si="29"/>
        <v>No</v>
      </c>
      <c r="L491" t="str">
        <f t="shared" si="30"/>
        <v>Obesity</v>
      </c>
      <c r="M491" t="str">
        <f t="shared" si="31"/>
        <v>Normal</v>
      </c>
    </row>
    <row r="492" spans="1:13" x14ac:dyDescent="0.25">
      <c r="A492" t="s">
        <v>1879</v>
      </c>
      <c r="B492">
        <v>28.024999999999999</v>
      </c>
      <c r="C492">
        <v>5.65</v>
      </c>
      <c r="D492" t="s">
        <v>2379</v>
      </c>
      <c r="E492" t="s">
        <v>2379</v>
      </c>
      <c r="F492" t="s">
        <v>2379</v>
      </c>
      <c r="G492">
        <v>1</v>
      </c>
      <c r="H492" t="s">
        <v>2380</v>
      </c>
      <c r="J492" t="str">
        <f t="shared" si="28"/>
        <v>No</v>
      </c>
      <c r="K492" t="str">
        <f t="shared" si="29"/>
        <v>Yes</v>
      </c>
      <c r="L492" t="str">
        <f t="shared" si="30"/>
        <v>Overweight</v>
      </c>
      <c r="M492" t="str">
        <f t="shared" si="31"/>
        <v>Normal</v>
      </c>
    </row>
    <row r="493" spans="1:13" x14ac:dyDescent="0.25">
      <c r="A493" t="s">
        <v>1878</v>
      </c>
      <c r="B493">
        <v>27.5</v>
      </c>
      <c r="C493">
        <v>4.49</v>
      </c>
      <c r="D493" t="s">
        <v>2379</v>
      </c>
      <c r="E493" t="s">
        <v>2379</v>
      </c>
      <c r="F493" t="s">
        <v>2379</v>
      </c>
      <c r="G493">
        <v>0</v>
      </c>
      <c r="H493" t="s">
        <v>2379</v>
      </c>
      <c r="J493" t="str">
        <f t="shared" si="28"/>
        <v>No</v>
      </c>
      <c r="K493" t="str">
        <f t="shared" si="29"/>
        <v>No</v>
      </c>
      <c r="L493" t="str">
        <f t="shared" si="30"/>
        <v>Overweight</v>
      </c>
      <c r="M493" t="str">
        <f t="shared" si="31"/>
        <v>Normal</v>
      </c>
    </row>
    <row r="494" spans="1:13" x14ac:dyDescent="0.25">
      <c r="A494" t="s">
        <v>1877</v>
      </c>
      <c r="B494">
        <v>21.8</v>
      </c>
      <c r="C494">
        <v>10.55</v>
      </c>
      <c r="D494" t="s">
        <v>2379</v>
      </c>
      <c r="E494" t="s">
        <v>2379</v>
      </c>
      <c r="F494" t="s">
        <v>2379</v>
      </c>
      <c r="G494">
        <v>0</v>
      </c>
      <c r="H494" t="s">
        <v>2380</v>
      </c>
      <c r="J494" t="str">
        <f t="shared" si="28"/>
        <v>No</v>
      </c>
      <c r="K494" t="str">
        <f t="shared" si="29"/>
        <v>Yes</v>
      </c>
      <c r="L494" t="str">
        <f t="shared" si="30"/>
        <v>Normal Weight</v>
      </c>
      <c r="M494" t="str">
        <f t="shared" si="31"/>
        <v>Diabetes</v>
      </c>
    </row>
    <row r="495" spans="1:13" x14ac:dyDescent="0.25">
      <c r="A495" t="s">
        <v>1876</v>
      </c>
      <c r="B495">
        <v>26.41</v>
      </c>
      <c r="C495">
        <v>4.92</v>
      </c>
      <c r="D495" t="s">
        <v>2380</v>
      </c>
      <c r="E495" t="s">
        <v>2379</v>
      </c>
      <c r="F495" t="s">
        <v>2381</v>
      </c>
      <c r="G495">
        <v>1</v>
      </c>
      <c r="H495" t="s">
        <v>2380</v>
      </c>
      <c r="J495" t="str">
        <f t="shared" si="28"/>
        <v>Yes</v>
      </c>
      <c r="K495" t="str">
        <f t="shared" si="29"/>
        <v>Yes</v>
      </c>
      <c r="L495" t="str">
        <f t="shared" si="30"/>
        <v>Overweight</v>
      </c>
      <c r="M495" t="str">
        <f t="shared" si="31"/>
        <v>Normal</v>
      </c>
    </row>
    <row r="496" spans="1:13" x14ac:dyDescent="0.25">
      <c r="A496" t="s">
        <v>1875</v>
      </c>
      <c r="B496">
        <v>27.835000000000001</v>
      </c>
      <c r="C496">
        <v>5.9</v>
      </c>
      <c r="D496" t="s">
        <v>2380</v>
      </c>
      <c r="E496" t="s">
        <v>2379</v>
      </c>
      <c r="F496" t="s">
        <v>2379</v>
      </c>
      <c r="G496">
        <v>1</v>
      </c>
      <c r="H496" t="s">
        <v>2380</v>
      </c>
      <c r="J496" t="str">
        <f t="shared" si="28"/>
        <v>Yes</v>
      </c>
      <c r="K496" t="str">
        <f t="shared" si="29"/>
        <v>Yes</v>
      </c>
      <c r="L496" t="str">
        <f t="shared" si="30"/>
        <v>Overweight</v>
      </c>
      <c r="M496" t="str">
        <f t="shared" si="31"/>
        <v>Prediabetes</v>
      </c>
    </row>
    <row r="497" spans="1:13" x14ac:dyDescent="0.25">
      <c r="A497" t="s">
        <v>1874</v>
      </c>
      <c r="B497">
        <v>51.74</v>
      </c>
      <c r="C497">
        <v>4.9800000000000004</v>
      </c>
      <c r="D497" t="s">
        <v>2380</v>
      </c>
      <c r="E497" t="s">
        <v>2379</v>
      </c>
      <c r="F497" t="s">
        <v>2379</v>
      </c>
      <c r="G497">
        <v>2</v>
      </c>
      <c r="H497" t="s">
        <v>2379</v>
      </c>
      <c r="J497" t="str">
        <f t="shared" si="28"/>
        <v>Yes</v>
      </c>
      <c r="K497" t="str">
        <f t="shared" si="29"/>
        <v>No</v>
      </c>
      <c r="L497" t="str">
        <f t="shared" si="30"/>
        <v>Obesity</v>
      </c>
      <c r="M497" t="str">
        <f t="shared" si="31"/>
        <v>Normal</v>
      </c>
    </row>
    <row r="498" spans="1:13" x14ac:dyDescent="0.25">
      <c r="A498" t="s">
        <v>1873</v>
      </c>
      <c r="B498">
        <v>23.37</v>
      </c>
      <c r="C498">
        <v>5.8</v>
      </c>
      <c r="D498" t="s">
        <v>2379</v>
      </c>
      <c r="E498" t="s">
        <v>2379</v>
      </c>
      <c r="F498" t="s">
        <v>2379</v>
      </c>
      <c r="G498">
        <v>0</v>
      </c>
      <c r="H498" t="s">
        <v>2380</v>
      </c>
      <c r="J498" t="str">
        <f t="shared" si="28"/>
        <v>No</v>
      </c>
      <c r="K498" t="str">
        <f t="shared" si="29"/>
        <v>Yes</v>
      </c>
      <c r="L498" t="str">
        <f t="shared" si="30"/>
        <v>Normal Weight</v>
      </c>
      <c r="M498" t="str">
        <f t="shared" si="31"/>
        <v>Prediabetes</v>
      </c>
    </row>
    <row r="499" spans="1:13" x14ac:dyDescent="0.25">
      <c r="A499" t="s">
        <v>1872</v>
      </c>
      <c r="B499">
        <v>29.7</v>
      </c>
      <c r="C499">
        <v>6.21</v>
      </c>
      <c r="D499" t="s">
        <v>2380</v>
      </c>
      <c r="E499" t="s">
        <v>2379</v>
      </c>
      <c r="F499" t="s">
        <v>2381</v>
      </c>
      <c r="G499">
        <v>1</v>
      </c>
      <c r="H499" t="s">
        <v>2380</v>
      </c>
      <c r="J499" t="str">
        <f t="shared" si="28"/>
        <v>Yes</v>
      </c>
      <c r="K499" t="str">
        <f t="shared" si="29"/>
        <v>Yes</v>
      </c>
      <c r="L499" t="str">
        <f t="shared" si="30"/>
        <v>Overweight</v>
      </c>
      <c r="M499" t="str">
        <f t="shared" si="31"/>
        <v>Prediabetes</v>
      </c>
    </row>
    <row r="500" spans="1:13" x14ac:dyDescent="0.25">
      <c r="A500" t="s">
        <v>1871</v>
      </c>
      <c r="B500">
        <v>20.045000000000002</v>
      </c>
      <c r="C500">
        <v>6.17</v>
      </c>
      <c r="D500" t="s">
        <v>2379</v>
      </c>
      <c r="E500" t="s">
        <v>2379</v>
      </c>
      <c r="F500" t="s">
        <v>2381</v>
      </c>
      <c r="G500">
        <v>1</v>
      </c>
      <c r="H500" t="s">
        <v>2380</v>
      </c>
      <c r="J500" t="str">
        <f t="shared" si="28"/>
        <v>No</v>
      </c>
      <c r="K500" t="str">
        <f t="shared" si="29"/>
        <v>Yes</v>
      </c>
      <c r="L500" t="str">
        <f t="shared" si="30"/>
        <v>Normal Weight</v>
      </c>
      <c r="M500" t="str">
        <f t="shared" si="31"/>
        <v>Prediabetes</v>
      </c>
    </row>
    <row r="501" spans="1:13" x14ac:dyDescent="0.25">
      <c r="A501" t="s">
        <v>1870</v>
      </c>
      <c r="B501">
        <v>27.83</v>
      </c>
      <c r="C501">
        <v>5.36</v>
      </c>
      <c r="D501" t="s">
        <v>2379</v>
      </c>
      <c r="E501" t="s">
        <v>2379</v>
      </c>
      <c r="F501" t="s">
        <v>2379</v>
      </c>
      <c r="G501">
        <v>2</v>
      </c>
      <c r="H501" t="s">
        <v>2379</v>
      </c>
      <c r="J501" t="str">
        <f t="shared" si="28"/>
        <v>No</v>
      </c>
      <c r="K501" t="str">
        <f t="shared" si="29"/>
        <v>No</v>
      </c>
      <c r="L501" t="str">
        <f t="shared" si="30"/>
        <v>Overweight</v>
      </c>
      <c r="M501" t="str">
        <f t="shared" si="31"/>
        <v>Normal</v>
      </c>
    </row>
    <row r="502" spans="1:13" x14ac:dyDescent="0.25">
      <c r="A502" t="s">
        <v>1869</v>
      </c>
      <c r="B502">
        <v>28.93</v>
      </c>
      <c r="C502">
        <v>5.2</v>
      </c>
      <c r="D502" t="s">
        <v>2379</v>
      </c>
      <c r="E502" t="s">
        <v>2379</v>
      </c>
      <c r="F502" t="s">
        <v>2379</v>
      </c>
      <c r="G502">
        <v>0</v>
      </c>
      <c r="H502" t="s">
        <v>2380</v>
      </c>
      <c r="J502" t="str">
        <f t="shared" si="28"/>
        <v>No</v>
      </c>
      <c r="K502" t="str">
        <f t="shared" si="29"/>
        <v>Yes</v>
      </c>
      <c r="L502" t="str">
        <f t="shared" si="30"/>
        <v>Overweight</v>
      </c>
      <c r="M502" t="str">
        <f t="shared" si="31"/>
        <v>Normal</v>
      </c>
    </row>
    <row r="503" spans="1:13" x14ac:dyDescent="0.25">
      <c r="A503" t="s">
        <v>1868</v>
      </c>
      <c r="B503">
        <v>33.82</v>
      </c>
      <c r="C503">
        <v>5.42</v>
      </c>
      <c r="D503" t="s">
        <v>2379</v>
      </c>
      <c r="E503" t="s">
        <v>2379</v>
      </c>
      <c r="F503" t="s">
        <v>2379</v>
      </c>
      <c r="G503">
        <v>0</v>
      </c>
      <c r="H503" t="s">
        <v>2379</v>
      </c>
      <c r="J503" t="str">
        <f t="shared" si="28"/>
        <v>No</v>
      </c>
      <c r="K503" t="str">
        <f t="shared" si="29"/>
        <v>No</v>
      </c>
      <c r="L503" t="str">
        <f t="shared" si="30"/>
        <v>Obesity</v>
      </c>
      <c r="M503" t="str">
        <f t="shared" si="31"/>
        <v>Normal</v>
      </c>
    </row>
    <row r="504" spans="1:13" x14ac:dyDescent="0.25">
      <c r="A504" t="s">
        <v>1867</v>
      </c>
      <c r="B504">
        <v>20.234999999999999</v>
      </c>
      <c r="C504">
        <v>6.84</v>
      </c>
      <c r="D504" t="s">
        <v>2379</v>
      </c>
      <c r="E504" t="s">
        <v>2379</v>
      </c>
      <c r="F504" t="s">
        <v>2379</v>
      </c>
      <c r="G504">
        <v>0</v>
      </c>
      <c r="H504" t="s">
        <v>2380</v>
      </c>
      <c r="J504" t="str">
        <f t="shared" si="28"/>
        <v>No</v>
      </c>
      <c r="K504" t="str">
        <f t="shared" si="29"/>
        <v>Yes</v>
      </c>
      <c r="L504" t="str">
        <f t="shared" si="30"/>
        <v>Normal Weight</v>
      </c>
      <c r="M504" t="str">
        <f t="shared" si="31"/>
        <v>Diabetes</v>
      </c>
    </row>
    <row r="505" spans="1:13" x14ac:dyDescent="0.25">
      <c r="A505" t="s">
        <v>1866</v>
      </c>
      <c r="B505">
        <v>49.2</v>
      </c>
      <c r="C505">
        <v>10.9</v>
      </c>
      <c r="D505" t="s">
        <v>2380</v>
      </c>
      <c r="E505" t="s">
        <v>2379</v>
      </c>
      <c r="F505" t="s">
        <v>2381</v>
      </c>
      <c r="G505">
        <v>1</v>
      </c>
      <c r="H505" t="s">
        <v>2379</v>
      </c>
      <c r="J505" t="str">
        <f t="shared" si="28"/>
        <v>Yes</v>
      </c>
      <c r="K505" t="str">
        <f t="shared" si="29"/>
        <v>No</v>
      </c>
      <c r="L505" t="str">
        <f t="shared" si="30"/>
        <v>Obesity</v>
      </c>
      <c r="M505" t="str">
        <f t="shared" si="31"/>
        <v>Diabetes</v>
      </c>
    </row>
    <row r="506" spans="1:13" x14ac:dyDescent="0.25">
      <c r="A506" t="s">
        <v>1865</v>
      </c>
      <c r="B506">
        <v>26.4</v>
      </c>
      <c r="C506">
        <v>4.87</v>
      </c>
      <c r="D506" t="s">
        <v>2380</v>
      </c>
      <c r="E506" t="s">
        <v>2379</v>
      </c>
      <c r="F506" t="s">
        <v>2379</v>
      </c>
      <c r="G506">
        <v>0</v>
      </c>
      <c r="H506" t="s">
        <v>2380</v>
      </c>
      <c r="J506" t="str">
        <f t="shared" si="28"/>
        <v>Yes</v>
      </c>
      <c r="K506" t="str">
        <f t="shared" si="29"/>
        <v>Yes</v>
      </c>
      <c r="L506" t="str">
        <f t="shared" si="30"/>
        <v>Overweight</v>
      </c>
      <c r="M506" t="str">
        <f t="shared" si="31"/>
        <v>Normal</v>
      </c>
    </row>
    <row r="507" spans="1:13" x14ac:dyDescent="0.25">
      <c r="A507" t="s">
        <v>1864</v>
      </c>
      <c r="B507">
        <v>28.38</v>
      </c>
      <c r="C507">
        <v>6.07</v>
      </c>
      <c r="D507" t="s">
        <v>2379</v>
      </c>
      <c r="E507" t="s">
        <v>2379</v>
      </c>
      <c r="F507" t="s">
        <v>2379</v>
      </c>
      <c r="G507">
        <v>1</v>
      </c>
      <c r="H507" t="s">
        <v>2380</v>
      </c>
      <c r="J507" t="str">
        <f t="shared" si="28"/>
        <v>No</v>
      </c>
      <c r="K507" t="str">
        <f t="shared" si="29"/>
        <v>Yes</v>
      </c>
      <c r="L507" t="str">
        <f t="shared" si="30"/>
        <v>Overweight</v>
      </c>
      <c r="M507" t="str">
        <f t="shared" si="31"/>
        <v>Prediabetes</v>
      </c>
    </row>
    <row r="508" spans="1:13" x14ac:dyDescent="0.25">
      <c r="A508" t="s">
        <v>1863</v>
      </c>
      <c r="B508">
        <v>24.64</v>
      </c>
      <c r="C508">
        <v>4.33</v>
      </c>
      <c r="D508" t="s">
        <v>2379</v>
      </c>
      <c r="E508" t="s">
        <v>2379</v>
      </c>
      <c r="F508" t="s">
        <v>2379</v>
      </c>
      <c r="G508">
        <v>0</v>
      </c>
      <c r="H508" t="s">
        <v>2380</v>
      </c>
      <c r="J508" t="str">
        <f t="shared" si="28"/>
        <v>No</v>
      </c>
      <c r="K508" t="str">
        <f t="shared" si="29"/>
        <v>Yes</v>
      </c>
      <c r="L508" t="str">
        <f t="shared" si="30"/>
        <v>Normal Weight</v>
      </c>
      <c r="M508" t="str">
        <f t="shared" si="31"/>
        <v>Normal</v>
      </c>
    </row>
    <row r="509" spans="1:13" x14ac:dyDescent="0.25">
      <c r="A509" t="s">
        <v>1862</v>
      </c>
      <c r="B509">
        <v>39.71</v>
      </c>
      <c r="C509">
        <v>5.83</v>
      </c>
      <c r="D509" t="s">
        <v>2379</v>
      </c>
      <c r="E509" t="s">
        <v>2379</v>
      </c>
      <c r="F509" t="s">
        <v>2379</v>
      </c>
      <c r="G509">
        <v>1</v>
      </c>
      <c r="H509" t="s">
        <v>2379</v>
      </c>
      <c r="J509" t="str">
        <f t="shared" si="28"/>
        <v>No</v>
      </c>
      <c r="K509" t="str">
        <f t="shared" si="29"/>
        <v>No</v>
      </c>
      <c r="L509" t="str">
        <f t="shared" si="30"/>
        <v>Obesity</v>
      </c>
      <c r="M509" t="str">
        <f t="shared" si="31"/>
        <v>Prediabetes</v>
      </c>
    </row>
    <row r="510" spans="1:13" x14ac:dyDescent="0.25">
      <c r="A510" t="s">
        <v>1861</v>
      </c>
      <c r="B510">
        <v>22.22</v>
      </c>
      <c r="C510">
        <v>5.5</v>
      </c>
      <c r="D510" t="s">
        <v>2379</v>
      </c>
      <c r="E510" t="s">
        <v>2379</v>
      </c>
      <c r="F510" t="s">
        <v>2379</v>
      </c>
      <c r="G510">
        <v>0</v>
      </c>
      <c r="H510" t="s">
        <v>2380</v>
      </c>
      <c r="J510" t="str">
        <f t="shared" si="28"/>
        <v>No</v>
      </c>
      <c r="K510" t="str">
        <f t="shared" si="29"/>
        <v>Yes</v>
      </c>
      <c r="L510" t="str">
        <f t="shared" si="30"/>
        <v>Normal Weight</v>
      </c>
      <c r="M510" t="str">
        <f t="shared" si="31"/>
        <v>Normal</v>
      </c>
    </row>
    <row r="511" spans="1:13" x14ac:dyDescent="0.25">
      <c r="A511" t="s">
        <v>1860</v>
      </c>
      <c r="B511">
        <v>33.344999999999999</v>
      </c>
      <c r="C511">
        <v>4.79</v>
      </c>
      <c r="D511" t="s">
        <v>2379</v>
      </c>
      <c r="E511" t="s">
        <v>2379</v>
      </c>
      <c r="F511" t="s">
        <v>2381</v>
      </c>
      <c r="G511">
        <v>1</v>
      </c>
      <c r="H511" t="s">
        <v>2379</v>
      </c>
      <c r="J511" t="str">
        <f t="shared" si="28"/>
        <v>No</v>
      </c>
      <c r="K511" t="str">
        <f t="shared" si="29"/>
        <v>No</v>
      </c>
      <c r="L511" t="str">
        <f t="shared" si="30"/>
        <v>Obesity</v>
      </c>
      <c r="M511" t="str">
        <f t="shared" si="31"/>
        <v>Normal</v>
      </c>
    </row>
    <row r="512" spans="1:13" x14ac:dyDescent="0.25">
      <c r="A512" t="s">
        <v>1859</v>
      </c>
      <c r="B512">
        <v>24.42</v>
      </c>
      <c r="C512">
        <v>5.81</v>
      </c>
      <c r="D512" t="s">
        <v>2379</v>
      </c>
      <c r="E512" t="s">
        <v>2379</v>
      </c>
      <c r="F512" t="s">
        <v>2379</v>
      </c>
      <c r="G512">
        <v>1</v>
      </c>
      <c r="H512" t="s">
        <v>2380</v>
      </c>
      <c r="J512" t="str">
        <f t="shared" si="28"/>
        <v>No</v>
      </c>
      <c r="K512" t="str">
        <f t="shared" si="29"/>
        <v>Yes</v>
      </c>
      <c r="L512" t="str">
        <f t="shared" si="30"/>
        <v>Normal Weight</v>
      </c>
      <c r="M512" t="str">
        <f t="shared" si="31"/>
        <v>Prediabetes</v>
      </c>
    </row>
    <row r="513" spans="1:13" x14ac:dyDescent="0.25">
      <c r="A513" t="s">
        <v>1858</v>
      </c>
      <c r="B513">
        <v>29.81</v>
      </c>
      <c r="C513">
        <v>5.58</v>
      </c>
      <c r="D513" t="s">
        <v>2379</v>
      </c>
      <c r="E513" t="s">
        <v>2379</v>
      </c>
      <c r="F513" t="s">
        <v>2379</v>
      </c>
      <c r="G513">
        <v>0</v>
      </c>
      <c r="H513" t="s">
        <v>2380</v>
      </c>
      <c r="J513" t="str">
        <f t="shared" si="28"/>
        <v>No</v>
      </c>
      <c r="K513" t="str">
        <f t="shared" si="29"/>
        <v>Yes</v>
      </c>
      <c r="L513" t="str">
        <f t="shared" si="30"/>
        <v>Overweight</v>
      </c>
      <c r="M513" t="str">
        <f t="shared" si="31"/>
        <v>Normal</v>
      </c>
    </row>
    <row r="514" spans="1:13" x14ac:dyDescent="0.25">
      <c r="A514" t="s">
        <v>1857</v>
      </c>
      <c r="B514">
        <v>51.18</v>
      </c>
      <c r="C514">
        <v>4.4000000000000004</v>
      </c>
      <c r="D514" t="s">
        <v>2380</v>
      </c>
      <c r="E514" t="s">
        <v>2379</v>
      </c>
      <c r="F514" t="s">
        <v>2379</v>
      </c>
      <c r="G514">
        <v>2</v>
      </c>
      <c r="H514" t="s">
        <v>2379</v>
      </c>
      <c r="J514" t="str">
        <f t="shared" si="28"/>
        <v>Yes</v>
      </c>
      <c r="K514" t="str">
        <f t="shared" si="29"/>
        <v>No</v>
      </c>
      <c r="L514" t="str">
        <f t="shared" si="30"/>
        <v>Obesity</v>
      </c>
      <c r="M514" t="str">
        <f t="shared" si="31"/>
        <v>Normal</v>
      </c>
    </row>
    <row r="515" spans="1:13" x14ac:dyDescent="0.25">
      <c r="A515" t="s">
        <v>1856</v>
      </c>
      <c r="B515">
        <v>51.37</v>
      </c>
      <c r="C515">
        <v>8.18</v>
      </c>
      <c r="D515" t="s">
        <v>2380</v>
      </c>
      <c r="E515" t="s">
        <v>2379</v>
      </c>
      <c r="F515" t="s">
        <v>2379</v>
      </c>
      <c r="G515">
        <v>0</v>
      </c>
      <c r="H515" t="s">
        <v>2379</v>
      </c>
      <c r="J515" t="str">
        <f t="shared" ref="J515:J578" si="32">PROPER(D515:D2849)</f>
        <v>Yes</v>
      </c>
      <c r="K515" t="str">
        <f t="shared" ref="K515:K578" si="33">PROPER(H515:H2849)</f>
        <v>No</v>
      </c>
      <c r="L515" t="str">
        <f t="shared" ref="L515:L578" si="34">IF(B515&lt;18.5,"Underweight",IF(B515&lt;24.9,"Normal Weight",IF(B515&lt;29.9,"Overweight","Obesity")))</f>
        <v>Obesity</v>
      </c>
      <c r="M515" t="str">
        <f t="shared" ref="M515:M578" si="35">IF(C515&lt;5.7,"Normal",IF(C515&lt;6.4,"Prediabetes","Diabetes"))</f>
        <v>Diabetes</v>
      </c>
    </row>
    <row r="516" spans="1:13" x14ac:dyDescent="0.25">
      <c r="A516" t="s">
        <v>1855</v>
      </c>
      <c r="B516">
        <v>36.19</v>
      </c>
      <c r="C516">
        <v>5.52</v>
      </c>
      <c r="D516" t="s">
        <v>2380</v>
      </c>
      <c r="E516" t="s">
        <v>2379</v>
      </c>
      <c r="F516" t="s">
        <v>2379</v>
      </c>
      <c r="G516">
        <v>0</v>
      </c>
      <c r="H516" t="s">
        <v>2379</v>
      </c>
      <c r="J516" t="str">
        <f t="shared" si="32"/>
        <v>Yes</v>
      </c>
      <c r="K516" t="str">
        <f t="shared" si="33"/>
        <v>No</v>
      </c>
      <c r="L516" t="str">
        <f t="shared" si="34"/>
        <v>Obesity</v>
      </c>
      <c r="M516" t="str">
        <f t="shared" si="35"/>
        <v>Normal</v>
      </c>
    </row>
    <row r="517" spans="1:13" x14ac:dyDescent="0.25">
      <c r="A517" t="s">
        <v>1854</v>
      </c>
      <c r="B517">
        <v>25.9</v>
      </c>
      <c r="C517">
        <v>4.84</v>
      </c>
      <c r="D517" t="s">
        <v>2379</v>
      </c>
      <c r="E517" t="s">
        <v>2379</v>
      </c>
      <c r="F517" t="s">
        <v>2379</v>
      </c>
      <c r="G517">
        <v>0</v>
      </c>
      <c r="H517" t="s">
        <v>2380</v>
      </c>
      <c r="J517" t="str">
        <f t="shared" si="32"/>
        <v>No</v>
      </c>
      <c r="K517" t="str">
        <f t="shared" si="33"/>
        <v>Yes</v>
      </c>
      <c r="L517" t="str">
        <f t="shared" si="34"/>
        <v>Overweight</v>
      </c>
      <c r="M517" t="str">
        <f t="shared" si="35"/>
        <v>Normal</v>
      </c>
    </row>
    <row r="518" spans="1:13" x14ac:dyDescent="0.25">
      <c r="A518" t="s">
        <v>1853</v>
      </c>
      <c r="B518">
        <v>35.72</v>
      </c>
      <c r="C518">
        <v>4.08</v>
      </c>
      <c r="D518" t="s">
        <v>2379</v>
      </c>
      <c r="E518" t="s">
        <v>2379</v>
      </c>
      <c r="F518" t="s">
        <v>2381</v>
      </c>
      <c r="G518">
        <v>1</v>
      </c>
      <c r="H518" t="s">
        <v>2379</v>
      </c>
      <c r="J518" t="str">
        <f t="shared" si="32"/>
        <v>No</v>
      </c>
      <c r="K518" t="str">
        <f t="shared" si="33"/>
        <v>No</v>
      </c>
      <c r="L518" t="str">
        <f t="shared" si="34"/>
        <v>Obesity</v>
      </c>
      <c r="M518" t="str">
        <f t="shared" si="35"/>
        <v>Normal</v>
      </c>
    </row>
    <row r="519" spans="1:13" x14ac:dyDescent="0.25">
      <c r="A519" t="s">
        <v>1852</v>
      </c>
      <c r="B519">
        <v>27.94</v>
      </c>
      <c r="C519">
        <v>4.4800000000000004</v>
      </c>
      <c r="D519" t="s">
        <v>2379</v>
      </c>
      <c r="E519" t="s">
        <v>2379</v>
      </c>
      <c r="F519" t="s">
        <v>2381</v>
      </c>
      <c r="G519">
        <v>1</v>
      </c>
      <c r="H519" t="s">
        <v>2380</v>
      </c>
      <c r="J519" t="str">
        <f t="shared" si="32"/>
        <v>No</v>
      </c>
      <c r="K519" t="str">
        <f t="shared" si="33"/>
        <v>Yes</v>
      </c>
      <c r="L519" t="str">
        <f t="shared" si="34"/>
        <v>Overweight</v>
      </c>
      <c r="M519" t="str">
        <f t="shared" si="35"/>
        <v>Normal</v>
      </c>
    </row>
    <row r="520" spans="1:13" x14ac:dyDescent="0.25">
      <c r="A520" t="s">
        <v>1851</v>
      </c>
      <c r="B520">
        <v>27.1</v>
      </c>
      <c r="C520">
        <v>5.73</v>
      </c>
      <c r="D520" t="s">
        <v>2379</v>
      </c>
      <c r="E520" t="s">
        <v>2379</v>
      </c>
      <c r="F520" t="s">
        <v>2379</v>
      </c>
      <c r="G520">
        <v>0</v>
      </c>
      <c r="H520" t="s">
        <v>2380</v>
      </c>
      <c r="J520" t="str">
        <f t="shared" si="32"/>
        <v>No</v>
      </c>
      <c r="K520" t="str">
        <f t="shared" si="33"/>
        <v>Yes</v>
      </c>
      <c r="L520" t="str">
        <f t="shared" si="34"/>
        <v>Overweight</v>
      </c>
      <c r="M520" t="str">
        <f t="shared" si="35"/>
        <v>Prediabetes</v>
      </c>
    </row>
    <row r="521" spans="1:13" x14ac:dyDescent="0.25">
      <c r="A521" t="s">
        <v>1850</v>
      </c>
      <c r="B521">
        <v>18.3</v>
      </c>
      <c r="C521">
        <v>5.46</v>
      </c>
      <c r="D521" t="s">
        <v>2380</v>
      </c>
      <c r="E521" t="s">
        <v>2379</v>
      </c>
      <c r="F521" t="s">
        <v>2381</v>
      </c>
      <c r="G521">
        <v>1</v>
      </c>
      <c r="H521" t="s">
        <v>2380</v>
      </c>
      <c r="J521" t="str">
        <f t="shared" si="32"/>
        <v>Yes</v>
      </c>
      <c r="K521" t="str">
        <f t="shared" si="33"/>
        <v>Yes</v>
      </c>
      <c r="L521" t="str">
        <f t="shared" si="34"/>
        <v>Underweight</v>
      </c>
      <c r="M521" t="str">
        <f t="shared" si="35"/>
        <v>Normal</v>
      </c>
    </row>
    <row r="522" spans="1:13" x14ac:dyDescent="0.25">
      <c r="A522" t="s">
        <v>1849</v>
      </c>
      <c r="B522">
        <v>25.3</v>
      </c>
      <c r="C522">
        <v>5.0199999999999996</v>
      </c>
      <c r="D522" t="s">
        <v>2380</v>
      </c>
      <c r="E522" t="s">
        <v>2379</v>
      </c>
      <c r="F522" t="s">
        <v>2379</v>
      </c>
      <c r="G522">
        <v>1</v>
      </c>
      <c r="H522" t="s">
        <v>2380</v>
      </c>
      <c r="J522" t="str">
        <f t="shared" si="32"/>
        <v>Yes</v>
      </c>
      <c r="K522" t="str">
        <f t="shared" si="33"/>
        <v>Yes</v>
      </c>
      <c r="L522" t="str">
        <f t="shared" si="34"/>
        <v>Overweight</v>
      </c>
      <c r="M522" t="str">
        <f t="shared" si="35"/>
        <v>Normal</v>
      </c>
    </row>
    <row r="523" spans="1:13" x14ac:dyDescent="0.25">
      <c r="A523" t="s">
        <v>1848</v>
      </c>
      <c r="B523">
        <v>38.83</v>
      </c>
      <c r="C523">
        <v>6.36</v>
      </c>
      <c r="D523" t="s">
        <v>2379</v>
      </c>
      <c r="E523" t="s">
        <v>2379</v>
      </c>
      <c r="F523" t="s">
        <v>2379</v>
      </c>
      <c r="G523">
        <v>1</v>
      </c>
      <c r="H523" t="s">
        <v>2379</v>
      </c>
      <c r="J523" t="str">
        <f t="shared" si="32"/>
        <v>No</v>
      </c>
      <c r="K523" t="str">
        <f t="shared" si="33"/>
        <v>No</v>
      </c>
      <c r="L523" t="str">
        <f t="shared" si="34"/>
        <v>Obesity</v>
      </c>
      <c r="M523" t="str">
        <f t="shared" si="35"/>
        <v>Prediabetes</v>
      </c>
    </row>
    <row r="524" spans="1:13" x14ac:dyDescent="0.25">
      <c r="A524" t="s">
        <v>1847</v>
      </c>
      <c r="B524">
        <v>27.6</v>
      </c>
      <c r="C524">
        <v>5.36</v>
      </c>
      <c r="D524" t="s">
        <v>2379</v>
      </c>
      <c r="E524" t="s">
        <v>2379</v>
      </c>
      <c r="F524" t="s">
        <v>2379</v>
      </c>
      <c r="G524">
        <v>1</v>
      </c>
      <c r="H524" t="s">
        <v>2379</v>
      </c>
      <c r="J524" t="str">
        <f t="shared" si="32"/>
        <v>No</v>
      </c>
      <c r="K524" t="str">
        <f t="shared" si="33"/>
        <v>No</v>
      </c>
      <c r="L524" t="str">
        <f t="shared" si="34"/>
        <v>Overweight</v>
      </c>
      <c r="M524" t="str">
        <f t="shared" si="35"/>
        <v>Normal</v>
      </c>
    </row>
    <row r="525" spans="1:13" x14ac:dyDescent="0.25">
      <c r="A525" t="s">
        <v>1846</v>
      </c>
      <c r="B525">
        <v>46.4</v>
      </c>
      <c r="C525">
        <v>8.3699999999999992</v>
      </c>
      <c r="D525" t="s">
        <v>2380</v>
      </c>
      <c r="E525" t="s">
        <v>2379</v>
      </c>
      <c r="F525" t="s">
        <v>2381</v>
      </c>
      <c r="G525">
        <v>1</v>
      </c>
      <c r="H525" t="s">
        <v>2379</v>
      </c>
      <c r="J525" t="str">
        <f t="shared" si="32"/>
        <v>Yes</v>
      </c>
      <c r="K525" t="str">
        <f t="shared" si="33"/>
        <v>No</v>
      </c>
      <c r="L525" t="str">
        <f t="shared" si="34"/>
        <v>Obesity</v>
      </c>
      <c r="M525" t="str">
        <f t="shared" si="35"/>
        <v>Diabetes</v>
      </c>
    </row>
    <row r="526" spans="1:13" x14ac:dyDescent="0.25">
      <c r="A526" t="s">
        <v>1845</v>
      </c>
      <c r="B526">
        <v>51.92</v>
      </c>
      <c r="C526">
        <v>5.18</v>
      </c>
      <c r="D526" t="s">
        <v>2380</v>
      </c>
      <c r="E526" t="s">
        <v>2379</v>
      </c>
      <c r="F526" t="s">
        <v>2381</v>
      </c>
      <c r="G526">
        <v>1</v>
      </c>
      <c r="H526" t="s">
        <v>2379</v>
      </c>
      <c r="J526" t="str">
        <f t="shared" si="32"/>
        <v>Yes</v>
      </c>
      <c r="K526" t="str">
        <f t="shared" si="33"/>
        <v>No</v>
      </c>
      <c r="L526" t="str">
        <f t="shared" si="34"/>
        <v>Obesity</v>
      </c>
      <c r="M526" t="str">
        <f t="shared" si="35"/>
        <v>Normal</v>
      </c>
    </row>
    <row r="527" spans="1:13" x14ac:dyDescent="0.25">
      <c r="A527" t="s">
        <v>1844</v>
      </c>
      <c r="B527">
        <v>32.395000000000003</v>
      </c>
      <c r="C527">
        <v>5.68</v>
      </c>
      <c r="D527" t="s">
        <v>2380</v>
      </c>
      <c r="E527" t="s">
        <v>2379</v>
      </c>
      <c r="F527" t="s">
        <v>2379</v>
      </c>
      <c r="G527">
        <v>1</v>
      </c>
      <c r="H527" t="s">
        <v>2379</v>
      </c>
      <c r="J527" t="str">
        <f t="shared" si="32"/>
        <v>Yes</v>
      </c>
      <c r="K527" t="str">
        <f t="shared" si="33"/>
        <v>No</v>
      </c>
      <c r="L527" t="str">
        <f t="shared" si="34"/>
        <v>Obesity</v>
      </c>
      <c r="M527" t="str">
        <f t="shared" si="35"/>
        <v>Normal</v>
      </c>
    </row>
    <row r="528" spans="1:13" x14ac:dyDescent="0.25">
      <c r="A528" t="s">
        <v>1843</v>
      </c>
      <c r="B528">
        <v>46.19</v>
      </c>
      <c r="C528">
        <v>7.31</v>
      </c>
      <c r="D528" t="s">
        <v>2380</v>
      </c>
      <c r="E528" t="s">
        <v>2379</v>
      </c>
      <c r="F528" t="s">
        <v>2381</v>
      </c>
      <c r="G528">
        <v>1</v>
      </c>
      <c r="H528" t="s">
        <v>2379</v>
      </c>
      <c r="J528" t="str">
        <f t="shared" si="32"/>
        <v>Yes</v>
      </c>
      <c r="K528" t="str">
        <f t="shared" si="33"/>
        <v>No</v>
      </c>
      <c r="L528" t="str">
        <f t="shared" si="34"/>
        <v>Obesity</v>
      </c>
      <c r="M528" t="str">
        <f t="shared" si="35"/>
        <v>Diabetes</v>
      </c>
    </row>
    <row r="529" spans="1:13" x14ac:dyDescent="0.25">
      <c r="A529" t="s">
        <v>1842</v>
      </c>
      <c r="B529">
        <v>27.93</v>
      </c>
      <c r="C529">
        <v>4.67</v>
      </c>
      <c r="D529" t="s">
        <v>2379</v>
      </c>
      <c r="E529" t="s">
        <v>2379</v>
      </c>
      <c r="F529" t="s">
        <v>2381</v>
      </c>
      <c r="G529">
        <v>1</v>
      </c>
      <c r="H529" t="s">
        <v>2379</v>
      </c>
      <c r="J529" t="str">
        <f t="shared" si="32"/>
        <v>No</v>
      </c>
      <c r="K529" t="str">
        <f t="shared" si="33"/>
        <v>No</v>
      </c>
      <c r="L529" t="str">
        <f t="shared" si="34"/>
        <v>Overweight</v>
      </c>
      <c r="M529" t="str">
        <f t="shared" si="35"/>
        <v>Normal</v>
      </c>
    </row>
    <row r="530" spans="1:13" x14ac:dyDescent="0.25">
      <c r="A530" t="s">
        <v>1841</v>
      </c>
      <c r="B530">
        <v>45.62</v>
      </c>
      <c r="C530">
        <v>6.87</v>
      </c>
      <c r="D530" t="s">
        <v>2379</v>
      </c>
      <c r="E530" t="s">
        <v>2379</v>
      </c>
      <c r="F530" t="s">
        <v>2379</v>
      </c>
      <c r="G530">
        <v>0</v>
      </c>
      <c r="H530" t="s">
        <v>2379</v>
      </c>
      <c r="J530" t="str">
        <f t="shared" si="32"/>
        <v>No</v>
      </c>
      <c r="K530" t="str">
        <f t="shared" si="33"/>
        <v>No</v>
      </c>
      <c r="L530" t="str">
        <f t="shared" si="34"/>
        <v>Obesity</v>
      </c>
      <c r="M530" t="str">
        <f t="shared" si="35"/>
        <v>Diabetes</v>
      </c>
    </row>
    <row r="531" spans="1:13" x14ac:dyDescent="0.25">
      <c r="A531" t="s">
        <v>1840</v>
      </c>
      <c r="B531">
        <v>35.31</v>
      </c>
      <c r="C531">
        <v>5.87</v>
      </c>
      <c r="D531" t="s">
        <v>2379</v>
      </c>
      <c r="E531" t="s">
        <v>2379</v>
      </c>
      <c r="F531" t="s">
        <v>2381</v>
      </c>
      <c r="G531">
        <v>1</v>
      </c>
      <c r="H531" t="s">
        <v>2379</v>
      </c>
      <c r="J531" t="str">
        <f t="shared" si="32"/>
        <v>No</v>
      </c>
      <c r="K531" t="str">
        <f t="shared" si="33"/>
        <v>No</v>
      </c>
      <c r="L531" t="str">
        <f t="shared" si="34"/>
        <v>Obesity</v>
      </c>
      <c r="M531" t="str">
        <f t="shared" si="35"/>
        <v>Prediabetes</v>
      </c>
    </row>
    <row r="532" spans="1:13" x14ac:dyDescent="0.25">
      <c r="A532" t="s">
        <v>1839</v>
      </c>
      <c r="B532">
        <v>30.4</v>
      </c>
      <c r="C532">
        <v>4.07</v>
      </c>
      <c r="D532" t="s">
        <v>2380</v>
      </c>
      <c r="E532" t="s">
        <v>2379</v>
      </c>
      <c r="F532" t="s">
        <v>2379</v>
      </c>
      <c r="G532">
        <v>1</v>
      </c>
      <c r="H532" t="s">
        <v>2379</v>
      </c>
      <c r="J532" t="str">
        <f t="shared" si="32"/>
        <v>Yes</v>
      </c>
      <c r="K532" t="str">
        <f t="shared" si="33"/>
        <v>No</v>
      </c>
      <c r="L532" t="str">
        <f t="shared" si="34"/>
        <v>Obesity</v>
      </c>
      <c r="M532" t="str">
        <f t="shared" si="35"/>
        <v>Normal</v>
      </c>
    </row>
    <row r="533" spans="1:13" x14ac:dyDescent="0.25">
      <c r="A533" t="s">
        <v>1838</v>
      </c>
      <c r="B533">
        <v>20.13</v>
      </c>
      <c r="C533">
        <v>6.47</v>
      </c>
      <c r="D533" t="s">
        <v>2379</v>
      </c>
      <c r="E533" t="s">
        <v>2379</v>
      </c>
      <c r="F533" t="s">
        <v>2381</v>
      </c>
      <c r="G533">
        <v>1</v>
      </c>
      <c r="H533" t="s">
        <v>2380</v>
      </c>
      <c r="J533" t="str">
        <f t="shared" si="32"/>
        <v>No</v>
      </c>
      <c r="K533" t="str">
        <f t="shared" si="33"/>
        <v>Yes</v>
      </c>
      <c r="L533" t="str">
        <f t="shared" si="34"/>
        <v>Normal Weight</v>
      </c>
      <c r="M533" t="str">
        <f t="shared" si="35"/>
        <v>Diabetes</v>
      </c>
    </row>
    <row r="534" spans="1:13" x14ac:dyDescent="0.25">
      <c r="A534" t="s">
        <v>1837</v>
      </c>
      <c r="B534">
        <v>23.655000000000001</v>
      </c>
      <c r="C534">
        <v>5.14</v>
      </c>
      <c r="D534" t="s">
        <v>2379</v>
      </c>
      <c r="E534" t="s">
        <v>2379</v>
      </c>
      <c r="F534" t="s">
        <v>2379</v>
      </c>
      <c r="G534">
        <v>1</v>
      </c>
      <c r="H534" t="s">
        <v>2380</v>
      </c>
      <c r="J534" t="str">
        <f t="shared" si="32"/>
        <v>No</v>
      </c>
      <c r="K534" t="str">
        <f t="shared" si="33"/>
        <v>Yes</v>
      </c>
      <c r="L534" t="str">
        <f t="shared" si="34"/>
        <v>Normal Weight</v>
      </c>
      <c r="M534" t="str">
        <f t="shared" si="35"/>
        <v>Normal</v>
      </c>
    </row>
    <row r="535" spans="1:13" x14ac:dyDescent="0.25">
      <c r="A535" t="s">
        <v>1836</v>
      </c>
      <c r="B535">
        <v>49.05</v>
      </c>
      <c r="C535">
        <v>9.77</v>
      </c>
      <c r="D535" t="s">
        <v>2380</v>
      </c>
      <c r="E535" t="s">
        <v>2379</v>
      </c>
      <c r="F535" t="s">
        <v>2379</v>
      </c>
      <c r="G535">
        <v>0</v>
      </c>
      <c r="H535" t="s">
        <v>2379</v>
      </c>
      <c r="J535" t="str">
        <f t="shared" si="32"/>
        <v>Yes</v>
      </c>
      <c r="K535" t="str">
        <f t="shared" si="33"/>
        <v>No</v>
      </c>
      <c r="L535" t="str">
        <f t="shared" si="34"/>
        <v>Obesity</v>
      </c>
      <c r="M535" t="str">
        <f t="shared" si="35"/>
        <v>Diabetes</v>
      </c>
    </row>
    <row r="536" spans="1:13" x14ac:dyDescent="0.25">
      <c r="A536" t="s">
        <v>1835</v>
      </c>
      <c r="B536">
        <v>51.94</v>
      </c>
      <c r="C536">
        <v>8.8000000000000007</v>
      </c>
      <c r="D536" t="s">
        <v>2380</v>
      </c>
      <c r="E536" t="s">
        <v>2379</v>
      </c>
      <c r="F536" t="s">
        <v>2379</v>
      </c>
      <c r="G536">
        <v>2</v>
      </c>
      <c r="H536" t="s">
        <v>2379</v>
      </c>
      <c r="J536" t="str">
        <f t="shared" si="32"/>
        <v>Yes</v>
      </c>
      <c r="K536" t="str">
        <f t="shared" si="33"/>
        <v>No</v>
      </c>
      <c r="L536" t="str">
        <f t="shared" si="34"/>
        <v>Obesity</v>
      </c>
      <c r="M536" t="str">
        <f t="shared" si="35"/>
        <v>Diabetes</v>
      </c>
    </row>
    <row r="537" spans="1:13" x14ac:dyDescent="0.25">
      <c r="A537" t="s">
        <v>1834</v>
      </c>
      <c r="B537">
        <v>29.83</v>
      </c>
      <c r="C537">
        <v>5.84</v>
      </c>
      <c r="D537" t="s">
        <v>2379</v>
      </c>
      <c r="E537" t="s">
        <v>2379</v>
      </c>
      <c r="F537" t="s">
        <v>2379</v>
      </c>
      <c r="G537">
        <v>1</v>
      </c>
      <c r="H537" t="s">
        <v>2380</v>
      </c>
      <c r="J537" t="str">
        <f t="shared" si="32"/>
        <v>No</v>
      </c>
      <c r="K537" t="str">
        <f t="shared" si="33"/>
        <v>Yes</v>
      </c>
      <c r="L537" t="str">
        <f t="shared" si="34"/>
        <v>Overweight</v>
      </c>
      <c r="M537" t="str">
        <f t="shared" si="35"/>
        <v>Prediabetes</v>
      </c>
    </row>
    <row r="538" spans="1:13" x14ac:dyDescent="0.25">
      <c r="A538" t="s">
        <v>1833</v>
      </c>
      <c r="B538">
        <v>22.6</v>
      </c>
      <c r="C538">
        <v>10.43</v>
      </c>
      <c r="D538" t="s">
        <v>2380</v>
      </c>
      <c r="E538" t="s">
        <v>2379</v>
      </c>
      <c r="F538" t="s">
        <v>2379</v>
      </c>
      <c r="G538">
        <v>1</v>
      </c>
      <c r="H538" t="s">
        <v>2380</v>
      </c>
      <c r="J538" t="str">
        <f t="shared" si="32"/>
        <v>Yes</v>
      </c>
      <c r="K538" t="str">
        <f t="shared" si="33"/>
        <v>Yes</v>
      </c>
      <c r="L538" t="str">
        <f t="shared" si="34"/>
        <v>Normal Weight</v>
      </c>
      <c r="M538" t="str">
        <f t="shared" si="35"/>
        <v>Diabetes</v>
      </c>
    </row>
    <row r="539" spans="1:13" x14ac:dyDescent="0.25">
      <c r="A539" t="s">
        <v>1832</v>
      </c>
      <c r="B539">
        <v>46.69</v>
      </c>
      <c r="C539">
        <v>4.25</v>
      </c>
      <c r="D539" t="s">
        <v>2380</v>
      </c>
      <c r="E539" t="s">
        <v>2379</v>
      </c>
      <c r="F539" t="s">
        <v>2379</v>
      </c>
      <c r="G539">
        <v>1</v>
      </c>
      <c r="H539" t="s">
        <v>2379</v>
      </c>
      <c r="J539" t="str">
        <f t="shared" si="32"/>
        <v>Yes</v>
      </c>
      <c r="K539" t="str">
        <f t="shared" si="33"/>
        <v>No</v>
      </c>
      <c r="L539" t="str">
        <f t="shared" si="34"/>
        <v>Obesity</v>
      </c>
      <c r="M539" t="str">
        <f t="shared" si="35"/>
        <v>Normal</v>
      </c>
    </row>
    <row r="540" spans="1:13" x14ac:dyDescent="0.25">
      <c r="A540" t="s">
        <v>1831</v>
      </c>
      <c r="B540">
        <v>28.49</v>
      </c>
      <c r="C540">
        <v>4.8899999999999997</v>
      </c>
      <c r="D540" t="s">
        <v>2379</v>
      </c>
      <c r="E540" t="s">
        <v>2379</v>
      </c>
      <c r="F540" t="s">
        <v>2379</v>
      </c>
      <c r="G540">
        <v>0</v>
      </c>
      <c r="H540" t="s">
        <v>2380</v>
      </c>
      <c r="J540" t="str">
        <f t="shared" si="32"/>
        <v>No</v>
      </c>
      <c r="K540" t="str">
        <f t="shared" si="33"/>
        <v>Yes</v>
      </c>
      <c r="L540" t="str">
        <f t="shared" si="34"/>
        <v>Overweight</v>
      </c>
      <c r="M540" t="str">
        <f t="shared" si="35"/>
        <v>Normal</v>
      </c>
    </row>
    <row r="541" spans="1:13" x14ac:dyDescent="0.25">
      <c r="A541" t="s">
        <v>1830</v>
      </c>
      <c r="B541">
        <v>28.5</v>
      </c>
      <c r="C541">
        <v>5.55</v>
      </c>
      <c r="D541" t="s">
        <v>2380</v>
      </c>
      <c r="E541" t="s">
        <v>2379</v>
      </c>
      <c r="F541" t="s">
        <v>2379</v>
      </c>
      <c r="G541">
        <v>1</v>
      </c>
      <c r="H541" t="s">
        <v>2380</v>
      </c>
      <c r="J541" t="str">
        <f t="shared" si="32"/>
        <v>Yes</v>
      </c>
      <c r="K541" t="str">
        <f t="shared" si="33"/>
        <v>Yes</v>
      </c>
      <c r="L541" t="str">
        <f t="shared" si="34"/>
        <v>Overweight</v>
      </c>
      <c r="M541" t="str">
        <f t="shared" si="35"/>
        <v>Normal</v>
      </c>
    </row>
    <row r="542" spans="1:13" x14ac:dyDescent="0.25">
      <c r="A542" t="s">
        <v>1829</v>
      </c>
      <c r="B542">
        <v>24.4</v>
      </c>
      <c r="C542">
        <v>4.5199999999999996</v>
      </c>
      <c r="D542" t="s">
        <v>2379</v>
      </c>
      <c r="E542" t="s">
        <v>2379</v>
      </c>
      <c r="F542" t="s">
        <v>2379</v>
      </c>
      <c r="G542">
        <v>1</v>
      </c>
      <c r="H542" t="s">
        <v>2380</v>
      </c>
      <c r="J542" t="str">
        <f t="shared" si="32"/>
        <v>No</v>
      </c>
      <c r="K542" t="str">
        <f t="shared" si="33"/>
        <v>Yes</v>
      </c>
      <c r="L542" t="str">
        <f t="shared" si="34"/>
        <v>Normal Weight</v>
      </c>
      <c r="M542" t="str">
        <f t="shared" si="35"/>
        <v>Normal</v>
      </c>
    </row>
    <row r="543" spans="1:13" x14ac:dyDescent="0.25">
      <c r="A543" t="s">
        <v>1828</v>
      </c>
      <c r="B543">
        <v>29.15</v>
      </c>
      <c r="C543">
        <v>4.45</v>
      </c>
      <c r="D543" t="s">
        <v>2380</v>
      </c>
      <c r="E543" t="s">
        <v>2379</v>
      </c>
      <c r="F543" t="s">
        <v>2379</v>
      </c>
      <c r="G543">
        <v>1</v>
      </c>
      <c r="H543" t="s">
        <v>2380</v>
      </c>
      <c r="J543" t="str">
        <f t="shared" si="32"/>
        <v>Yes</v>
      </c>
      <c r="K543" t="str">
        <f t="shared" si="33"/>
        <v>Yes</v>
      </c>
      <c r="L543" t="str">
        <f t="shared" si="34"/>
        <v>Overweight</v>
      </c>
      <c r="M543" t="str">
        <f t="shared" si="35"/>
        <v>Normal</v>
      </c>
    </row>
    <row r="544" spans="1:13" x14ac:dyDescent="0.25">
      <c r="A544" t="s">
        <v>1827</v>
      </c>
      <c r="B544">
        <v>27.28</v>
      </c>
      <c r="C544">
        <v>4.72</v>
      </c>
      <c r="D544" t="s">
        <v>2379</v>
      </c>
      <c r="E544" t="s">
        <v>2380</v>
      </c>
      <c r="F544" t="s">
        <v>2379</v>
      </c>
      <c r="G544">
        <v>1</v>
      </c>
      <c r="H544" t="s">
        <v>2380</v>
      </c>
      <c r="J544" t="str">
        <f t="shared" si="32"/>
        <v>No</v>
      </c>
      <c r="K544" t="str">
        <f t="shared" si="33"/>
        <v>Yes</v>
      </c>
      <c r="L544" t="str">
        <f t="shared" si="34"/>
        <v>Overweight</v>
      </c>
      <c r="M544" t="str">
        <f t="shared" si="35"/>
        <v>Normal</v>
      </c>
    </row>
    <row r="545" spans="1:13" x14ac:dyDescent="0.25">
      <c r="A545" t="s">
        <v>1826</v>
      </c>
      <c r="B545">
        <v>32.229999999999997</v>
      </c>
      <c r="C545">
        <v>4.6500000000000004</v>
      </c>
      <c r="D545" t="s">
        <v>2380</v>
      </c>
      <c r="E545" t="s">
        <v>2379</v>
      </c>
      <c r="F545" t="s">
        <v>2381</v>
      </c>
      <c r="G545">
        <v>1</v>
      </c>
      <c r="H545" t="s">
        <v>2379</v>
      </c>
      <c r="J545" t="str">
        <f t="shared" si="32"/>
        <v>Yes</v>
      </c>
      <c r="K545" t="str">
        <f t="shared" si="33"/>
        <v>No</v>
      </c>
      <c r="L545" t="str">
        <f t="shared" si="34"/>
        <v>Obesity</v>
      </c>
      <c r="M545" t="str">
        <f t="shared" si="35"/>
        <v>Normal</v>
      </c>
    </row>
    <row r="546" spans="1:13" x14ac:dyDescent="0.25">
      <c r="A546" t="s">
        <v>1825</v>
      </c>
      <c r="B546">
        <v>44.2</v>
      </c>
      <c r="C546">
        <v>11.34</v>
      </c>
      <c r="D546" t="s">
        <v>2380</v>
      </c>
      <c r="E546" t="s">
        <v>2379</v>
      </c>
      <c r="F546" t="s">
        <v>2381</v>
      </c>
      <c r="G546">
        <v>1</v>
      </c>
      <c r="H546" t="s">
        <v>2379</v>
      </c>
      <c r="J546" t="str">
        <f t="shared" si="32"/>
        <v>Yes</v>
      </c>
      <c r="K546" t="str">
        <f t="shared" si="33"/>
        <v>No</v>
      </c>
      <c r="L546" t="str">
        <f t="shared" si="34"/>
        <v>Obesity</v>
      </c>
      <c r="M546" t="str">
        <f t="shared" si="35"/>
        <v>Diabetes</v>
      </c>
    </row>
    <row r="547" spans="1:13" x14ac:dyDescent="0.25">
      <c r="A547" t="s">
        <v>1824</v>
      </c>
      <c r="B547">
        <v>29.734999999999999</v>
      </c>
      <c r="C547">
        <v>4.53</v>
      </c>
      <c r="D547" t="s">
        <v>2379</v>
      </c>
      <c r="E547" t="s">
        <v>2379</v>
      </c>
      <c r="F547" t="s">
        <v>2381</v>
      </c>
      <c r="G547">
        <v>1</v>
      </c>
      <c r="H547" t="s">
        <v>2379</v>
      </c>
      <c r="J547" t="str">
        <f t="shared" si="32"/>
        <v>No</v>
      </c>
      <c r="K547" t="str">
        <f t="shared" si="33"/>
        <v>No</v>
      </c>
      <c r="L547" t="str">
        <f t="shared" si="34"/>
        <v>Overweight</v>
      </c>
      <c r="M547" t="str">
        <f t="shared" si="35"/>
        <v>Normal</v>
      </c>
    </row>
    <row r="548" spans="1:13" x14ac:dyDescent="0.25">
      <c r="A548" t="s">
        <v>1823</v>
      </c>
      <c r="B548">
        <v>28.31</v>
      </c>
      <c r="C548">
        <v>6.35</v>
      </c>
      <c r="D548" t="s">
        <v>2379</v>
      </c>
      <c r="E548" t="s">
        <v>2379</v>
      </c>
      <c r="F548" t="s">
        <v>2379</v>
      </c>
      <c r="G548">
        <v>0</v>
      </c>
      <c r="H548" t="s">
        <v>2380</v>
      </c>
      <c r="J548" t="str">
        <f t="shared" si="32"/>
        <v>No</v>
      </c>
      <c r="K548" t="str">
        <f t="shared" si="33"/>
        <v>Yes</v>
      </c>
      <c r="L548" t="str">
        <f t="shared" si="34"/>
        <v>Overweight</v>
      </c>
      <c r="M548" t="str">
        <f t="shared" si="35"/>
        <v>Prediabetes</v>
      </c>
    </row>
    <row r="549" spans="1:13" x14ac:dyDescent="0.25">
      <c r="A549" t="s">
        <v>1822</v>
      </c>
      <c r="B549">
        <v>46.62</v>
      </c>
      <c r="C549">
        <v>8.51</v>
      </c>
      <c r="D549" t="s">
        <v>2379</v>
      </c>
      <c r="E549" t="s">
        <v>2379</v>
      </c>
      <c r="F549" t="s">
        <v>2379</v>
      </c>
      <c r="G549">
        <v>0</v>
      </c>
      <c r="H549" t="s">
        <v>2379</v>
      </c>
      <c r="J549" t="str">
        <f t="shared" si="32"/>
        <v>No</v>
      </c>
      <c r="K549" t="str">
        <f t="shared" si="33"/>
        <v>No</v>
      </c>
      <c r="L549" t="str">
        <f t="shared" si="34"/>
        <v>Obesity</v>
      </c>
      <c r="M549" t="str">
        <f t="shared" si="35"/>
        <v>Diabetes</v>
      </c>
    </row>
    <row r="550" spans="1:13" x14ac:dyDescent="0.25">
      <c r="A550" t="s">
        <v>1821</v>
      </c>
      <c r="B550">
        <v>51.75</v>
      </c>
      <c r="C550">
        <v>8.59</v>
      </c>
      <c r="D550" t="s">
        <v>2380</v>
      </c>
      <c r="E550" t="s">
        <v>2379</v>
      </c>
      <c r="F550" t="s">
        <v>2379</v>
      </c>
      <c r="G550">
        <v>1</v>
      </c>
      <c r="H550" t="s">
        <v>2379</v>
      </c>
      <c r="J550" t="str">
        <f t="shared" si="32"/>
        <v>Yes</v>
      </c>
      <c r="K550" t="str">
        <f t="shared" si="33"/>
        <v>No</v>
      </c>
      <c r="L550" t="str">
        <f t="shared" si="34"/>
        <v>Obesity</v>
      </c>
      <c r="M550" t="str">
        <f t="shared" si="35"/>
        <v>Diabetes</v>
      </c>
    </row>
    <row r="551" spans="1:13" x14ac:dyDescent="0.25">
      <c r="A551" t="s">
        <v>1820</v>
      </c>
      <c r="B551">
        <v>25.7</v>
      </c>
      <c r="C551">
        <v>4.13</v>
      </c>
      <c r="D551" t="s">
        <v>2380</v>
      </c>
      <c r="E551" t="s">
        <v>2379</v>
      </c>
      <c r="F551" t="s">
        <v>2379</v>
      </c>
      <c r="G551">
        <v>0</v>
      </c>
      <c r="H551" t="s">
        <v>2380</v>
      </c>
      <c r="J551" t="str">
        <f t="shared" si="32"/>
        <v>Yes</v>
      </c>
      <c r="K551" t="str">
        <f t="shared" si="33"/>
        <v>Yes</v>
      </c>
      <c r="L551" t="str">
        <f t="shared" si="34"/>
        <v>Overweight</v>
      </c>
      <c r="M551" t="str">
        <f t="shared" si="35"/>
        <v>Normal</v>
      </c>
    </row>
    <row r="552" spans="1:13" x14ac:dyDescent="0.25">
      <c r="A552" t="s">
        <v>1819</v>
      </c>
      <c r="B552">
        <v>31.79</v>
      </c>
      <c r="C552">
        <v>4.55</v>
      </c>
      <c r="D552" t="s">
        <v>2379</v>
      </c>
      <c r="E552" t="s">
        <v>2379</v>
      </c>
      <c r="F552" t="s">
        <v>2379</v>
      </c>
      <c r="G552">
        <v>0</v>
      </c>
      <c r="H552" t="s">
        <v>2379</v>
      </c>
      <c r="J552" t="str">
        <f t="shared" si="32"/>
        <v>No</v>
      </c>
      <c r="K552" t="str">
        <f t="shared" si="33"/>
        <v>No</v>
      </c>
      <c r="L552" t="str">
        <f t="shared" si="34"/>
        <v>Obesity</v>
      </c>
      <c r="M552" t="str">
        <f t="shared" si="35"/>
        <v>Normal</v>
      </c>
    </row>
    <row r="553" spans="1:13" x14ac:dyDescent="0.25">
      <c r="A553" t="s">
        <v>1818</v>
      </c>
      <c r="B553">
        <v>24.795000000000002</v>
      </c>
      <c r="C553">
        <v>4.5199999999999996</v>
      </c>
      <c r="D553" t="s">
        <v>2379</v>
      </c>
      <c r="E553" t="s">
        <v>2379</v>
      </c>
      <c r="F553" t="s">
        <v>2379</v>
      </c>
      <c r="G553">
        <v>0</v>
      </c>
      <c r="H553" t="s">
        <v>2380</v>
      </c>
      <c r="J553" t="str">
        <f t="shared" si="32"/>
        <v>No</v>
      </c>
      <c r="K553" t="str">
        <f t="shared" si="33"/>
        <v>Yes</v>
      </c>
      <c r="L553" t="str">
        <f t="shared" si="34"/>
        <v>Normal Weight</v>
      </c>
      <c r="M553" t="str">
        <f t="shared" si="35"/>
        <v>Normal</v>
      </c>
    </row>
    <row r="554" spans="1:13" x14ac:dyDescent="0.25">
      <c r="A554" t="s">
        <v>1817</v>
      </c>
      <c r="B554">
        <v>53.98</v>
      </c>
      <c r="C554">
        <v>5.07</v>
      </c>
      <c r="D554" t="s">
        <v>2379</v>
      </c>
      <c r="E554" t="s">
        <v>2379</v>
      </c>
      <c r="F554" t="s">
        <v>2381</v>
      </c>
      <c r="G554">
        <v>1</v>
      </c>
      <c r="H554" t="s">
        <v>2379</v>
      </c>
      <c r="J554" t="str">
        <f t="shared" si="32"/>
        <v>No</v>
      </c>
      <c r="K554" t="str">
        <f t="shared" si="33"/>
        <v>No</v>
      </c>
      <c r="L554" t="str">
        <f t="shared" si="34"/>
        <v>Obesity</v>
      </c>
      <c r="M554" t="str">
        <f t="shared" si="35"/>
        <v>Normal</v>
      </c>
    </row>
    <row r="555" spans="1:13" x14ac:dyDescent="0.25">
      <c r="A555" t="s">
        <v>1816</v>
      </c>
      <c r="B555">
        <v>41.325000000000003</v>
      </c>
      <c r="C555">
        <v>4.04</v>
      </c>
      <c r="D555" t="s">
        <v>2380</v>
      </c>
      <c r="E555" t="s">
        <v>2379</v>
      </c>
      <c r="F555" t="s">
        <v>2381</v>
      </c>
      <c r="G555">
        <v>1</v>
      </c>
      <c r="H555" t="s">
        <v>2379</v>
      </c>
      <c r="J555" t="str">
        <f t="shared" si="32"/>
        <v>Yes</v>
      </c>
      <c r="K555" t="str">
        <f t="shared" si="33"/>
        <v>No</v>
      </c>
      <c r="L555" t="str">
        <f t="shared" si="34"/>
        <v>Obesity</v>
      </c>
      <c r="M555" t="str">
        <f t="shared" si="35"/>
        <v>Normal</v>
      </c>
    </row>
    <row r="556" spans="1:13" x14ac:dyDescent="0.25">
      <c r="A556" t="s">
        <v>1815</v>
      </c>
      <c r="B556">
        <v>51.65</v>
      </c>
      <c r="C556">
        <v>5.3</v>
      </c>
      <c r="D556" t="s">
        <v>2380</v>
      </c>
      <c r="E556" t="s">
        <v>2379</v>
      </c>
      <c r="F556" t="s">
        <v>2379</v>
      </c>
      <c r="G556">
        <v>0</v>
      </c>
      <c r="H556" t="s">
        <v>2379</v>
      </c>
      <c r="J556" t="str">
        <f t="shared" si="32"/>
        <v>Yes</v>
      </c>
      <c r="K556" t="str">
        <f t="shared" si="33"/>
        <v>No</v>
      </c>
      <c r="L556" t="str">
        <f t="shared" si="34"/>
        <v>Obesity</v>
      </c>
      <c r="M556" t="str">
        <f t="shared" si="35"/>
        <v>Normal</v>
      </c>
    </row>
    <row r="557" spans="1:13" x14ac:dyDescent="0.25">
      <c r="A557" t="s">
        <v>1814</v>
      </c>
      <c r="B557">
        <v>44.52</v>
      </c>
      <c r="C557">
        <v>8.64</v>
      </c>
      <c r="D557" t="s">
        <v>2380</v>
      </c>
      <c r="E557" t="s">
        <v>2379</v>
      </c>
      <c r="F557" t="s">
        <v>2381</v>
      </c>
      <c r="G557">
        <v>1</v>
      </c>
      <c r="H557" t="s">
        <v>2379</v>
      </c>
      <c r="J557" t="str">
        <f t="shared" si="32"/>
        <v>Yes</v>
      </c>
      <c r="K557" t="str">
        <f t="shared" si="33"/>
        <v>No</v>
      </c>
      <c r="L557" t="str">
        <f t="shared" si="34"/>
        <v>Obesity</v>
      </c>
      <c r="M557" t="str">
        <f t="shared" si="35"/>
        <v>Diabetes</v>
      </c>
    </row>
    <row r="558" spans="1:13" x14ac:dyDescent="0.25">
      <c r="A558" t="s">
        <v>1813</v>
      </c>
      <c r="B558">
        <v>53.29</v>
      </c>
      <c r="C558">
        <v>4.03</v>
      </c>
      <c r="D558" t="s">
        <v>2379</v>
      </c>
      <c r="E558" t="s">
        <v>2379</v>
      </c>
      <c r="F558" t="s">
        <v>2381</v>
      </c>
      <c r="G558">
        <v>1</v>
      </c>
      <c r="H558" t="s">
        <v>2379</v>
      </c>
      <c r="J558" t="str">
        <f t="shared" si="32"/>
        <v>No</v>
      </c>
      <c r="K558" t="str">
        <f t="shared" si="33"/>
        <v>No</v>
      </c>
      <c r="L558" t="str">
        <f t="shared" si="34"/>
        <v>Obesity</v>
      </c>
      <c r="M558" t="str">
        <f t="shared" si="35"/>
        <v>Normal</v>
      </c>
    </row>
    <row r="559" spans="1:13" x14ac:dyDescent="0.25">
      <c r="A559" t="s">
        <v>1812</v>
      </c>
      <c r="B559">
        <v>46.63</v>
      </c>
      <c r="C559">
        <v>4.26</v>
      </c>
      <c r="D559" t="s">
        <v>2380</v>
      </c>
      <c r="E559" t="s">
        <v>2379</v>
      </c>
      <c r="F559" t="s">
        <v>2379</v>
      </c>
      <c r="G559">
        <v>2</v>
      </c>
      <c r="H559" t="s">
        <v>2379</v>
      </c>
      <c r="J559" t="str">
        <f t="shared" si="32"/>
        <v>Yes</v>
      </c>
      <c r="K559" t="str">
        <f t="shared" si="33"/>
        <v>No</v>
      </c>
      <c r="L559" t="str">
        <f t="shared" si="34"/>
        <v>Obesity</v>
      </c>
      <c r="M559" t="str">
        <f t="shared" si="35"/>
        <v>Normal</v>
      </c>
    </row>
    <row r="560" spans="1:13" x14ac:dyDescent="0.25">
      <c r="A560" t="s">
        <v>1811</v>
      </c>
      <c r="B560">
        <v>28.88</v>
      </c>
      <c r="C560">
        <v>5.35</v>
      </c>
      <c r="D560" t="s">
        <v>2379</v>
      </c>
      <c r="E560" t="s">
        <v>2379</v>
      </c>
      <c r="F560" t="s">
        <v>2381</v>
      </c>
      <c r="G560">
        <v>1</v>
      </c>
      <c r="H560" t="s">
        <v>2380</v>
      </c>
      <c r="J560" t="str">
        <f t="shared" si="32"/>
        <v>No</v>
      </c>
      <c r="K560" t="str">
        <f t="shared" si="33"/>
        <v>Yes</v>
      </c>
      <c r="L560" t="str">
        <f t="shared" si="34"/>
        <v>Overweight</v>
      </c>
      <c r="M560" t="str">
        <f t="shared" si="35"/>
        <v>Normal</v>
      </c>
    </row>
    <row r="561" spans="1:13" x14ac:dyDescent="0.25">
      <c r="A561" t="s">
        <v>1810</v>
      </c>
      <c r="B561">
        <v>23.98</v>
      </c>
      <c r="C561">
        <v>4.9000000000000004</v>
      </c>
      <c r="D561" t="s">
        <v>2379</v>
      </c>
      <c r="E561" t="s">
        <v>2379</v>
      </c>
      <c r="F561" t="s">
        <v>2379</v>
      </c>
      <c r="G561">
        <v>0</v>
      </c>
      <c r="H561" t="s">
        <v>2382</v>
      </c>
      <c r="J561" t="str">
        <f t="shared" si="32"/>
        <v>No</v>
      </c>
      <c r="K561" t="str">
        <f t="shared" si="33"/>
        <v>No</v>
      </c>
      <c r="L561" t="str">
        <f t="shared" si="34"/>
        <v>Normal Weight</v>
      </c>
      <c r="M561" t="str">
        <f t="shared" si="35"/>
        <v>Normal</v>
      </c>
    </row>
    <row r="562" spans="1:13" x14ac:dyDescent="0.25">
      <c r="A562" t="s">
        <v>1809</v>
      </c>
      <c r="B562">
        <v>23.65</v>
      </c>
      <c r="C562">
        <v>4.5</v>
      </c>
      <c r="D562" t="s">
        <v>2379</v>
      </c>
      <c r="E562" t="s">
        <v>2379</v>
      </c>
      <c r="F562" t="s">
        <v>2379</v>
      </c>
      <c r="G562">
        <v>0</v>
      </c>
      <c r="H562" t="s">
        <v>2379</v>
      </c>
      <c r="J562" t="str">
        <f t="shared" si="32"/>
        <v>No</v>
      </c>
      <c r="K562" t="str">
        <f t="shared" si="33"/>
        <v>No</v>
      </c>
      <c r="L562" t="str">
        <f t="shared" si="34"/>
        <v>Normal Weight</v>
      </c>
      <c r="M562" t="str">
        <f t="shared" si="35"/>
        <v>Normal</v>
      </c>
    </row>
    <row r="563" spans="1:13" x14ac:dyDescent="0.25">
      <c r="A563" t="s">
        <v>1808</v>
      </c>
      <c r="B563">
        <v>49.09</v>
      </c>
      <c r="C563">
        <v>8.3800000000000008</v>
      </c>
      <c r="D563" t="s">
        <v>2380</v>
      </c>
      <c r="E563" t="s">
        <v>2379</v>
      </c>
      <c r="F563" t="s">
        <v>2379</v>
      </c>
      <c r="G563">
        <v>2</v>
      </c>
      <c r="H563" t="s">
        <v>2379</v>
      </c>
      <c r="J563" t="str">
        <f t="shared" si="32"/>
        <v>Yes</v>
      </c>
      <c r="K563" t="str">
        <f t="shared" si="33"/>
        <v>No</v>
      </c>
      <c r="L563" t="str">
        <f t="shared" si="34"/>
        <v>Obesity</v>
      </c>
      <c r="M563" t="str">
        <f t="shared" si="35"/>
        <v>Diabetes</v>
      </c>
    </row>
    <row r="564" spans="1:13" x14ac:dyDescent="0.25">
      <c r="A564" t="s">
        <v>1807</v>
      </c>
      <c r="B564">
        <v>28.024999999999999</v>
      </c>
      <c r="C564">
        <v>7.03</v>
      </c>
      <c r="D564" t="s">
        <v>2379</v>
      </c>
      <c r="E564" t="s">
        <v>2379</v>
      </c>
      <c r="F564" t="s">
        <v>2379</v>
      </c>
      <c r="G564">
        <v>0</v>
      </c>
      <c r="H564" t="s">
        <v>2380</v>
      </c>
      <c r="J564" t="str">
        <f t="shared" si="32"/>
        <v>No</v>
      </c>
      <c r="K564" t="str">
        <f t="shared" si="33"/>
        <v>Yes</v>
      </c>
      <c r="L564" t="str">
        <f t="shared" si="34"/>
        <v>Overweight</v>
      </c>
      <c r="M564" t="str">
        <f t="shared" si="35"/>
        <v>Diabetes</v>
      </c>
    </row>
    <row r="565" spans="1:13" x14ac:dyDescent="0.25">
      <c r="A565" t="s">
        <v>1806</v>
      </c>
      <c r="B565">
        <v>43.32</v>
      </c>
      <c r="C565">
        <v>8.75</v>
      </c>
      <c r="D565" t="s">
        <v>2380</v>
      </c>
      <c r="E565" t="s">
        <v>2379</v>
      </c>
      <c r="F565" t="s">
        <v>2381</v>
      </c>
      <c r="G565">
        <v>1</v>
      </c>
      <c r="H565" t="s">
        <v>2379</v>
      </c>
      <c r="J565" t="str">
        <f t="shared" si="32"/>
        <v>Yes</v>
      </c>
      <c r="K565" t="str">
        <f t="shared" si="33"/>
        <v>No</v>
      </c>
      <c r="L565" t="str">
        <f t="shared" si="34"/>
        <v>Obesity</v>
      </c>
      <c r="M565" t="str">
        <f t="shared" si="35"/>
        <v>Diabetes</v>
      </c>
    </row>
    <row r="566" spans="1:13" x14ac:dyDescent="0.25">
      <c r="A566" t="s">
        <v>1805</v>
      </c>
      <c r="B566">
        <v>45.92</v>
      </c>
      <c r="C566">
        <v>9.51</v>
      </c>
      <c r="D566" t="s">
        <v>2379</v>
      </c>
      <c r="E566" t="s">
        <v>2379</v>
      </c>
      <c r="F566" t="s">
        <v>2379</v>
      </c>
      <c r="G566">
        <v>0</v>
      </c>
      <c r="H566" t="s">
        <v>2379</v>
      </c>
      <c r="J566" t="str">
        <f t="shared" si="32"/>
        <v>No</v>
      </c>
      <c r="K566" t="str">
        <f t="shared" si="33"/>
        <v>No</v>
      </c>
      <c r="L566" t="str">
        <f t="shared" si="34"/>
        <v>Obesity</v>
      </c>
      <c r="M566" t="str">
        <f t="shared" si="35"/>
        <v>Diabetes</v>
      </c>
    </row>
    <row r="567" spans="1:13" x14ac:dyDescent="0.25">
      <c r="A567" t="s">
        <v>1804</v>
      </c>
      <c r="B567">
        <v>44.03</v>
      </c>
      <c r="C567">
        <v>9.36</v>
      </c>
      <c r="D567" t="s">
        <v>2379</v>
      </c>
      <c r="E567" t="s">
        <v>2379</v>
      </c>
      <c r="F567" t="s">
        <v>2379</v>
      </c>
      <c r="G567">
        <v>0</v>
      </c>
      <c r="H567" t="s">
        <v>2379</v>
      </c>
      <c r="J567" t="str">
        <f t="shared" si="32"/>
        <v>No</v>
      </c>
      <c r="K567" t="str">
        <f t="shared" si="33"/>
        <v>No</v>
      </c>
      <c r="L567" t="str">
        <f t="shared" si="34"/>
        <v>Obesity</v>
      </c>
      <c r="M567" t="str">
        <f t="shared" si="35"/>
        <v>Diabetes</v>
      </c>
    </row>
    <row r="568" spans="1:13" x14ac:dyDescent="0.25">
      <c r="A568" t="s">
        <v>1803</v>
      </c>
      <c r="B568">
        <v>24.6</v>
      </c>
      <c r="C568">
        <v>4.8099999999999996</v>
      </c>
      <c r="D568" t="s">
        <v>2379</v>
      </c>
      <c r="E568" t="s">
        <v>2379</v>
      </c>
      <c r="F568" t="s">
        <v>2379</v>
      </c>
      <c r="G568">
        <v>0</v>
      </c>
      <c r="H568" t="s">
        <v>2380</v>
      </c>
      <c r="J568" t="str">
        <f t="shared" si="32"/>
        <v>No</v>
      </c>
      <c r="K568" t="str">
        <f t="shared" si="33"/>
        <v>Yes</v>
      </c>
      <c r="L568" t="str">
        <f t="shared" si="34"/>
        <v>Normal Weight</v>
      </c>
      <c r="M568" t="str">
        <f t="shared" si="35"/>
        <v>Normal</v>
      </c>
    </row>
    <row r="569" spans="1:13" x14ac:dyDescent="0.25">
      <c r="A569" t="s">
        <v>1802</v>
      </c>
      <c r="B569">
        <v>49.15</v>
      </c>
      <c r="C569">
        <v>8.08</v>
      </c>
      <c r="D569" t="s">
        <v>2379</v>
      </c>
      <c r="E569" t="s">
        <v>2379</v>
      </c>
      <c r="F569" t="s">
        <v>2379</v>
      </c>
      <c r="G569">
        <v>0</v>
      </c>
      <c r="H569" t="s">
        <v>2379</v>
      </c>
      <c r="J569" t="str">
        <f t="shared" si="32"/>
        <v>No</v>
      </c>
      <c r="K569" t="str">
        <f t="shared" si="33"/>
        <v>No</v>
      </c>
      <c r="L569" t="str">
        <f t="shared" si="34"/>
        <v>Obesity</v>
      </c>
      <c r="M569" t="str">
        <f t="shared" si="35"/>
        <v>Diabetes</v>
      </c>
    </row>
    <row r="570" spans="1:13" x14ac:dyDescent="0.25">
      <c r="A570" t="s">
        <v>1801</v>
      </c>
      <c r="B570">
        <v>28.31</v>
      </c>
      <c r="C570">
        <v>6.29</v>
      </c>
      <c r="D570" t="s">
        <v>2379</v>
      </c>
      <c r="E570" t="s">
        <v>2379</v>
      </c>
      <c r="F570" t="s">
        <v>2381</v>
      </c>
      <c r="G570">
        <v>1</v>
      </c>
      <c r="H570" t="s">
        <v>2380</v>
      </c>
      <c r="J570" t="str">
        <f t="shared" si="32"/>
        <v>No</v>
      </c>
      <c r="K570" t="str">
        <f t="shared" si="33"/>
        <v>Yes</v>
      </c>
      <c r="L570" t="str">
        <f t="shared" si="34"/>
        <v>Overweight</v>
      </c>
      <c r="M570" t="str">
        <f t="shared" si="35"/>
        <v>Prediabetes</v>
      </c>
    </row>
    <row r="571" spans="1:13" x14ac:dyDescent="0.25">
      <c r="A571" t="s">
        <v>1800</v>
      </c>
      <c r="B571">
        <v>22.99</v>
      </c>
      <c r="C571">
        <v>6.29</v>
      </c>
      <c r="D571" t="s">
        <v>2379</v>
      </c>
      <c r="E571" t="s">
        <v>2379</v>
      </c>
      <c r="F571" t="s">
        <v>2379</v>
      </c>
      <c r="G571">
        <v>1</v>
      </c>
      <c r="H571" t="s">
        <v>2380</v>
      </c>
      <c r="J571" t="str">
        <f t="shared" si="32"/>
        <v>No</v>
      </c>
      <c r="K571" t="str">
        <f t="shared" si="33"/>
        <v>Yes</v>
      </c>
      <c r="L571" t="str">
        <f t="shared" si="34"/>
        <v>Normal Weight</v>
      </c>
      <c r="M571" t="str">
        <f t="shared" si="35"/>
        <v>Prediabetes</v>
      </c>
    </row>
    <row r="572" spans="1:13" x14ac:dyDescent="0.25">
      <c r="A572" t="s">
        <v>1799</v>
      </c>
      <c r="B572">
        <v>29.07</v>
      </c>
      <c r="C572">
        <v>5.12</v>
      </c>
      <c r="D572" t="s">
        <v>2379</v>
      </c>
      <c r="E572" t="s">
        <v>2379</v>
      </c>
      <c r="F572" t="s">
        <v>2381</v>
      </c>
      <c r="G572">
        <v>1</v>
      </c>
      <c r="H572" t="s">
        <v>2380</v>
      </c>
      <c r="J572" t="str">
        <f t="shared" si="32"/>
        <v>No</v>
      </c>
      <c r="K572" t="str">
        <f t="shared" si="33"/>
        <v>Yes</v>
      </c>
      <c r="L572" t="str">
        <f t="shared" si="34"/>
        <v>Overweight</v>
      </c>
      <c r="M572" t="str">
        <f t="shared" si="35"/>
        <v>Normal</v>
      </c>
    </row>
    <row r="573" spans="1:13" x14ac:dyDescent="0.25">
      <c r="A573" t="s">
        <v>1798</v>
      </c>
      <c r="B573">
        <v>42.02</v>
      </c>
      <c r="C573">
        <v>9.9499999999999993</v>
      </c>
      <c r="D573" t="s">
        <v>2380</v>
      </c>
      <c r="E573" t="s">
        <v>2379</v>
      </c>
      <c r="F573" t="s">
        <v>2381</v>
      </c>
      <c r="G573">
        <v>1</v>
      </c>
      <c r="H573" t="s">
        <v>2379</v>
      </c>
      <c r="J573" t="str">
        <f t="shared" si="32"/>
        <v>Yes</v>
      </c>
      <c r="K573" t="str">
        <f t="shared" si="33"/>
        <v>No</v>
      </c>
      <c r="L573" t="str">
        <f t="shared" si="34"/>
        <v>Obesity</v>
      </c>
      <c r="M573" t="str">
        <f t="shared" si="35"/>
        <v>Diabetes</v>
      </c>
    </row>
    <row r="574" spans="1:13" x14ac:dyDescent="0.25">
      <c r="A574" t="s">
        <v>1797</v>
      </c>
      <c r="B574">
        <v>49.07</v>
      </c>
      <c r="C574">
        <v>9.08</v>
      </c>
      <c r="D574" t="s">
        <v>2380</v>
      </c>
      <c r="E574" t="s">
        <v>2379</v>
      </c>
      <c r="F574" t="s">
        <v>2379</v>
      </c>
      <c r="G574">
        <v>1</v>
      </c>
      <c r="H574" t="s">
        <v>2379</v>
      </c>
      <c r="J574" t="str">
        <f t="shared" si="32"/>
        <v>Yes</v>
      </c>
      <c r="K574" t="str">
        <f t="shared" si="33"/>
        <v>No</v>
      </c>
      <c r="L574" t="str">
        <f t="shared" si="34"/>
        <v>Obesity</v>
      </c>
      <c r="M574" t="str">
        <f t="shared" si="35"/>
        <v>Diabetes</v>
      </c>
    </row>
    <row r="575" spans="1:13" x14ac:dyDescent="0.25">
      <c r="A575" t="s">
        <v>1796</v>
      </c>
      <c r="B575">
        <v>19.8</v>
      </c>
      <c r="C575">
        <v>4.82</v>
      </c>
      <c r="D575" t="s">
        <v>2379</v>
      </c>
      <c r="E575" t="s">
        <v>2379</v>
      </c>
      <c r="F575" t="s">
        <v>2379</v>
      </c>
      <c r="G575">
        <v>0</v>
      </c>
      <c r="H575" t="s">
        <v>2380</v>
      </c>
      <c r="J575" t="str">
        <f t="shared" si="32"/>
        <v>No</v>
      </c>
      <c r="K575" t="str">
        <f t="shared" si="33"/>
        <v>Yes</v>
      </c>
      <c r="L575" t="str">
        <f t="shared" si="34"/>
        <v>Normal Weight</v>
      </c>
      <c r="M575" t="str">
        <f t="shared" si="35"/>
        <v>Normal</v>
      </c>
    </row>
    <row r="576" spans="1:13" x14ac:dyDescent="0.25">
      <c r="A576" t="s">
        <v>1795</v>
      </c>
      <c r="B576">
        <v>27.36</v>
      </c>
      <c r="C576">
        <v>4.6500000000000004</v>
      </c>
      <c r="D576" t="s">
        <v>2379</v>
      </c>
      <c r="E576" t="s">
        <v>2380</v>
      </c>
      <c r="F576" t="s">
        <v>2379</v>
      </c>
      <c r="G576">
        <v>1</v>
      </c>
      <c r="H576" t="s">
        <v>2380</v>
      </c>
      <c r="J576" t="str">
        <f t="shared" si="32"/>
        <v>No</v>
      </c>
      <c r="K576" t="str">
        <f t="shared" si="33"/>
        <v>Yes</v>
      </c>
      <c r="L576" t="str">
        <f t="shared" si="34"/>
        <v>Overweight</v>
      </c>
      <c r="M576" t="str">
        <f t="shared" si="35"/>
        <v>Normal</v>
      </c>
    </row>
    <row r="577" spans="1:13" x14ac:dyDescent="0.25">
      <c r="A577" t="s">
        <v>1794</v>
      </c>
      <c r="B577">
        <v>42.95</v>
      </c>
      <c r="C577">
        <v>5.16</v>
      </c>
      <c r="D577" t="s">
        <v>2380</v>
      </c>
      <c r="E577" t="s">
        <v>2379</v>
      </c>
      <c r="F577" t="s">
        <v>2379</v>
      </c>
      <c r="G577">
        <v>1</v>
      </c>
      <c r="H577" t="s">
        <v>2379</v>
      </c>
      <c r="J577" t="str">
        <f t="shared" si="32"/>
        <v>Yes</v>
      </c>
      <c r="K577" t="str">
        <f t="shared" si="33"/>
        <v>No</v>
      </c>
      <c r="L577" t="str">
        <f t="shared" si="34"/>
        <v>Obesity</v>
      </c>
      <c r="M577" t="str">
        <f t="shared" si="35"/>
        <v>Normal</v>
      </c>
    </row>
    <row r="578" spans="1:13" x14ac:dyDescent="0.25">
      <c r="A578" t="s">
        <v>1793</v>
      </c>
      <c r="B578">
        <v>42.66</v>
      </c>
      <c r="C578">
        <v>10.44</v>
      </c>
      <c r="D578" t="s">
        <v>2379</v>
      </c>
      <c r="E578" t="s">
        <v>2379</v>
      </c>
      <c r="F578" t="s">
        <v>2379</v>
      </c>
      <c r="G578">
        <v>0</v>
      </c>
      <c r="H578" t="s">
        <v>2379</v>
      </c>
      <c r="J578" t="str">
        <f t="shared" si="32"/>
        <v>No</v>
      </c>
      <c r="K578" t="str">
        <f t="shared" si="33"/>
        <v>No</v>
      </c>
      <c r="L578" t="str">
        <f t="shared" si="34"/>
        <v>Obesity</v>
      </c>
      <c r="M578" t="str">
        <f t="shared" si="35"/>
        <v>Diabetes</v>
      </c>
    </row>
    <row r="579" spans="1:13" x14ac:dyDescent="0.25">
      <c r="A579" t="s">
        <v>1792</v>
      </c>
      <c r="B579">
        <v>33.630000000000003</v>
      </c>
      <c r="C579">
        <v>5.69</v>
      </c>
      <c r="D579" t="s">
        <v>2379</v>
      </c>
      <c r="E579" t="s">
        <v>2379</v>
      </c>
      <c r="F579" t="s">
        <v>2379</v>
      </c>
      <c r="G579">
        <v>1</v>
      </c>
      <c r="H579" t="s">
        <v>2379</v>
      </c>
      <c r="J579" t="str">
        <f t="shared" ref="J579:J642" si="36">PROPER(D579:D2913)</f>
        <v>No</v>
      </c>
      <c r="K579" t="str">
        <f t="shared" ref="K579:K642" si="37">PROPER(H579:H2913)</f>
        <v>No</v>
      </c>
      <c r="L579" t="str">
        <f t="shared" ref="L579:L642" si="38">IF(B579&lt;18.5,"Underweight",IF(B579&lt;24.9,"Normal Weight",IF(B579&lt;29.9,"Overweight","Obesity")))</f>
        <v>Obesity</v>
      </c>
      <c r="M579" t="str">
        <f t="shared" ref="M579:M642" si="39">IF(C579&lt;5.7,"Normal",IF(C579&lt;6.4,"Prediabetes","Diabetes"))</f>
        <v>Normal</v>
      </c>
    </row>
    <row r="580" spans="1:13" x14ac:dyDescent="0.25">
      <c r="A580" t="s">
        <v>1791</v>
      </c>
      <c r="B580">
        <v>26.84</v>
      </c>
      <c r="C580">
        <v>6.5</v>
      </c>
      <c r="D580" t="s">
        <v>2379</v>
      </c>
      <c r="E580" t="s">
        <v>2379</v>
      </c>
      <c r="F580" t="s">
        <v>2379</v>
      </c>
      <c r="G580">
        <v>0</v>
      </c>
      <c r="H580" t="s">
        <v>2380</v>
      </c>
      <c r="J580" t="str">
        <f t="shared" si="36"/>
        <v>No</v>
      </c>
      <c r="K580" t="str">
        <f t="shared" si="37"/>
        <v>Yes</v>
      </c>
      <c r="L580" t="str">
        <f t="shared" si="38"/>
        <v>Overweight</v>
      </c>
      <c r="M580" t="str">
        <f t="shared" si="39"/>
        <v>Diabetes</v>
      </c>
    </row>
    <row r="581" spans="1:13" x14ac:dyDescent="0.25">
      <c r="A581" t="s">
        <v>1790</v>
      </c>
      <c r="B581">
        <v>28.3</v>
      </c>
      <c r="C581">
        <v>5.73</v>
      </c>
      <c r="D581" t="s">
        <v>2379</v>
      </c>
      <c r="E581" t="s">
        <v>2379</v>
      </c>
      <c r="F581" t="s">
        <v>2381</v>
      </c>
      <c r="G581">
        <v>1</v>
      </c>
      <c r="H581" t="s">
        <v>2380</v>
      </c>
      <c r="J581" t="str">
        <f t="shared" si="36"/>
        <v>No</v>
      </c>
      <c r="K581" t="str">
        <f t="shared" si="37"/>
        <v>Yes</v>
      </c>
      <c r="L581" t="str">
        <f t="shared" si="38"/>
        <v>Overweight</v>
      </c>
      <c r="M581" t="str">
        <f t="shared" si="39"/>
        <v>Prediabetes</v>
      </c>
    </row>
    <row r="582" spans="1:13" x14ac:dyDescent="0.25">
      <c r="A582" t="s">
        <v>1789</v>
      </c>
      <c r="B582">
        <v>27.06</v>
      </c>
      <c r="C582">
        <v>5.74</v>
      </c>
      <c r="D582" t="s">
        <v>2380</v>
      </c>
      <c r="E582" t="s">
        <v>2379</v>
      </c>
      <c r="F582" t="s">
        <v>2379</v>
      </c>
      <c r="G582">
        <v>0</v>
      </c>
      <c r="H582" t="s">
        <v>2380</v>
      </c>
      <c r="J582" t="str">
        <f t="shared" si="36"/>
        <v>Yes</v>
      </c>
      <c r="K582" t="str">
        <f t="shared" si="37"/>
        <v>Yes</v>
      </c>
      <c r="L582" t="str">
        <f t="shared" si="38"/>
        <v>Overweight</v>
      </c>
      <c r="M582" t="str">
        <f t="shared" si="39"/>
        <v>Prediabetes</v>
      </c>
    </row>
    <row r="583" spans="1:13" x14ac:dyDescent="0.25">
      <c r="A583" t="s">
        <v>1788</v>
      </c>
      <c r="B583">
        <v>47.13</v>
      </c>
      <c r="C583">
        <v>8.6999999999999993</v>
      </c>
      <c r="D583" t="s">
        <v>2379</v>
      </c>
      <c r="E583" t="s">
        <v>2379</v>
      </c>
      <c r="F583" t="s">
        <v>2379</v>
      </c>
      <c r="G583">
        <v>0</v>
      </c>
      <c r="H583" t="s">
        <v>2379</v>
      </c>
      <c r="J583" t="str">
        <f t="shared" si="36"/>
        <v>No</v>
      </c>
      <c r="K583" t="str">
        <f t="shared" si="37"/>
        <v>No</v>
      </c>
      <c r="L583" t="str">
        <f t="shared" si="38"/>
        <v>Obesity</v>
      </c>
      <c r="M583" t="str">
        <f t="shared" si="39"/>
        <v>Diabetes</v>
      </c>
    </row>
    <row r="584" spans="1:13" x14ac:dyDescent="0.25">
      <c r="A584" t="s">
        <v>1787</v>
      </c>
      <c r="B584">
        <v>51.72</v>
      </c>
      <c r="C584">
        <v>5.09</v>
      </c>
      <c r="D584" t="s">
        <v>2379</v>
      </c>
      <c r="E584" t="s">
        <v>2379</v>
      </c>
      <c r="F584" t="s">
        <v>2379</v>
      </c>
      <c r="G584">
        <v>0</v>
      </c>
      <c r="H584" t="s">
        <v>2379</v>
      </c>
      <c r="J584" t="str">
        <f t="shared" si="36"/>
        <v>No</v>
      </c>
      <c r="K584" t="str">
        <f t="shared" si="37"/>
        <v>No</v>
      </c>
      <c r="L584" t="str">
        <f t="shared" si="38"/>
        <v>Obesity</v>
      </c>
      <c r="M584" t="str">
        <f t="shared" si="39"/>
        <v>Normal</v>
      </c>
    </row>
    <row r="585" spans="1:13" x14ac:dyDescent="0.25">
      <c r="A585" t="s">
        <v>1786</v>
      </c>
      <c r="B585">
        <v>48.59</v>
      </c>
      <c r="C585">
        <v>5.57</v>
      </c>
      <c r="D585" t="s">
        <v>2379</v>
      </c>
      <c r="E585" t="s">
        <v>2379</v>
      </c>
      <c r="F585" t="s">
        <v>2379</v>
      </c>
      <c r="G585">
        <v>0</v>
      </c>
      <c r="H585" t="s">
        <v>2379</v>
      </c>
      <c r="J585" t="str">
        <f t="shared" si="36"/>
        <v>No</v>
      </c>
      <c r="K585" t="str">
        <f t="shared" si="37"/>
        <v>No</v>
      </c>
      <c r="L585" t="str">
        <f t="shared" si="38"/>
        <v>Obesity</v>
      </c>
      <c r="M585" t="str">
        <f t="shared" si="39"/>
        <v>Normal</v>
      </c>
    </row>
    <row r="586" spans="1:13" x14ac:dyDescent="0.25">
      <c r="A586" t="s">
        <v>1785</v>
      </c>
      <c r="B586">
        <v>45.18</v>
      </c>
      <c r="C586">
        <v>10.87</v>
      </c>
      <c r="D586" t="s">
        <v>2379</v>
      </c>
      <c r="E586" t="s">
        <v>2379</v>
      </c>
      <c r="F586" t="s">
        <v>2379</v>
      </c>
      <c r="G586">
        <v>0</v>
      </c>
      <c r="H586" t="s">
        <v>2379</v>
      </c>
      <c r="J586" t="str">
        <f t="shared" si="36"/>
        <v>No</v>
      </c>
      <c r="K586" t="str">
        <f t="shared" si="37"/>
        <v>No</v>
      </c>
      <c r="L586" t="str">
        <f t="shared" si="38"/>
        <v>Obesity</v>
      </c>
      <c r="M586" t="str">
        <f t="shared" si="39"/>
        <v>Diabetes</v>
      </c>
    </row>
    <row r="587" spans="1:13" x14ac:dyDescent="0.25">
      <c r="A587" t="s">
        <v>1784</v>
      </c>
      <c r="B587">
        <v>27.9</v>
      </c>
      <c r="C587">
        <v>6.02</v>
      </c>
      <c r="D587" t="s">
        <v>2379</v>
      </c>
      <c r="E587" t="s">
        <v>2379</v>
      </c>
      <c r="F587" t="s">
        <v>2381</v>
      </c>
      <c r="G587">
        <v>1</v>
      </c>
      <c r="H587" t="s">
        <v>2380</v>
      </c>
      <c r="J587" t="str">
        <f t="shared" si="36"/>
        <v>No</v>
      </c>
      <c r="K587" t="str">
        <f t="shared" si="37"/>
        <v>Yes</v>
      </c>
      <c r="L587" t="str">
        <f t="shared" si="38"/>
        <v>Overweight</v>
      </c>
      <c r="M587" t="str">
        <f t="shared" si="39"/>
        <v>Prediabetes</v>
      </c>
    </row>
    <row r="588" spans="1:13" x14ac:dyDescent="0.25">
      <c r="A588" t="s">
        <v>1783</v>
      </c>
      <c r="B588">
        <v>51.33</v>
      </c>
      <c r="C588">
        <v>7</v>
      </c>
      <c r="D588" t="s">
        <v>2379</v>
      </c>
      <c r="E588" t="s">
        <v>2379</v>
      </c>
      <c r="F588" t="s">
        <v>2379</v>
      </c>
      <c r="G588">
        <v>0</v>
      </c>
      <c r="H588" t="s">
        <v>2379</v>
      </c>
      <c r="J588" t="str">
        <f t="shared" si="36"/>
        <v>No</v>
      </c>
      <c r="K588" t="str">
        <f t="shared" si="37"/>
        <v>No</v>
      </c>
      <c r="L588" t="str">
        <f t="shared" si="38"/>
        <v>Obesity</v>
      </c>
      <c r="M588" t="str">
        <f t="shared" si="39"/>
        <v>Diabetes</v>
      </c>
    </row>
    <row r="589" spans="1:13" x14ac:dyDescent="0.25">
      <c r="A589" t="s">
        <v>1782</v>
      </c>
      <c r="B589">
        <v>30.59</v>
      </c>
      <c r="C589">
        <v>5.56</v>
      </c>
      <c r="D589" t="s">
        <v>2380</v>
      </c>
      <c r="E589" t="s">
        <v>2379</v>
      </c>
      <c r="F589" t="s">
        <v>2379</v>
      </c>
      <c r="G589">
        <v>1</v>
      </c>
      <c r="H589" t="s">
        <v>2379</v>
      </c>
      <c r="J589" t="str">
        <f t="shared" si="36"/>
        <v>Yes</v>
      </c>
      <c r="K589" t="str">
        <f t="shared" si="37"/>
        <v>No</v>
      </c>
      <c r="L589" t="str">
        <f t="shared" si="38"/>
        <v>Obesity</v>
      </c>
      <c r="M589" t="str">
        <f t="shared" si="39"/>
        <v>Normal</v>
      </c>
    </row>
    <row r="590" spans="1:13" x14ac:dyDescent="0.25">
      <c r="A590" t="s">
        <v>1781</v>
      </c>
      <c r="B590">
        <v>39.229999999999997</v>
      </c>
      <c r="C590">
        <v>8.4499999999999993</v>
      </c>
      <c r="D590" t="s">
        <v>2379</v>
      </c>
      <c r="E590" t="s">
        <v>2379</v>
      </c>
      <c r="F590" t="s">
        <v>2379</v>
      </c>
      <c r="G590">
        <v>0</v>
      </c>
      <c r="H590" t="s">
        <v>2379</v>
      </c>
      <c r="J590" t="str">
        <f t="shared" si="36"/>
        <v>No</v>
      </c>
      <c r="K590" t="str">
        <f t="shared" si="37"/>
        <v>No</v>
      </c>
      <c r="L590" t="str">
        <f t="shared" si="38"/>
        <v>Obesity</v>
      </c>
      <c r="M590" t="str">
        <f t="shared" si="39"/>
        <v>Diabetes</v>
      </c>
    </row>
    <row r="591" spans="1:13" x14ac:dyDescent="0.25">
      <c r="A591" t="s">
        <v>1780</v>
      </c>
      <c r="B591">
        <v>19.094999999999999</v>
      </c>
      <c r="C591">
        <v>6.19</v>
      </c>
      <c r="D591" t="s">
        <v>2379</v>
      </c>
      <c r="E591" t="s">
        <v>2379</v>
      </c>
      <c r="F591" t="s">
        <v>2379</v>
      </c>
      <c r="G591">
        <v>0</v>
      </c>
      <c r="H591" t="s">
        <v>2380</v>
      </c>
      <c r="J591" t="str">
        <f t="shared" si="36"/>
        <v>No</v>
      </c>
      <c r="K591" t="str">
        <f t="shared" si="37"/>
        <v>Yes</v>
      </c>
      <c r="L591" t="str">
        <f t="shared" si="38"/>
        <v>Normal Weight</v>
      </c>
      <c r="M591" t="str">
        <f t="shared" si="39"/>
        <v>Prediabetes</v>
      </c>
    </row>
    <row r="592" spans="1:13" x14ac:dyDescent="0.25">
      <c r="A592" t="s">
        <v>1779</v>
      </c>
      <c r="B592">
        <v>49.72</v>
      </c>
      <c r="C592">
        <v>7.71</v>
      </c>
      <c r="D592" t="s">
        <v>2379</v>
      </c>
      <c r="E592" t="s">
        <v>2379</v>
      </c>
      <c r="F592" t="s">
        <v>2379</v>
      </c>
      <c r="G592">
        <v>0</v>
      </c>
      <c r="H592" t="s">
        <v>2379</v>
      </c>
      <c r="J592" t="str">
        <f t="shared" si="36"/>
        <v>No</v>
      </c>
      <c r="K592" t="str">
        <f t="shared" si="37"/>
        <v>No</v>
      </c>
      <c r="L592" t="str">
        <f t="shared" si="38"/>
        <v>Obesity</v>
      </c>
      <c r="M592" t="str">
        <f t="shared" si="39"/>
        <v>Diabetes</v>
      </c>
    </row>
    <row r="593" spans="1:13" x14ac:dyDescent="0.25">
      <c r="A593" t="s">
        <v>1778</v>
      </c>
      <c r="B593">
        <v>21.754999999999999</v>
      </c>
      <c r="C593">
        <v>4.63</v>
      </c>
      <c r="D593" t="s">
        <v>2379</v>
      </c>
      <c r="E593" t="s">
        <v>2379</v>
      </c>
      <c r="F593" t="s">
        <v>2381</v>
      </c>
      <c r="G593">
        <v>1</v>
      </c>
      <c r="H593" t="s">
        <v>2380</v>
      </c>
      <c r="J593" t="str">
        <f t="shared" si="36"/>
        <v>No</v>
      </c>
      <c r="K593" t="str">
        <f t="shared" si="37"/>
        <v>Yes</v>
      </c>
      <c r="L593" t="str">
        <f t="shared" si="38"/>
        <v>Normal Weight</v>
      </c>
      <c r="M593" t="str">
        <f t="shared" si="39"/>
        <v>Normal</v>
      </c>
    </row>
    <row r="594" spans="1:13" x14ac:dyDescent="0.25">
      <c r="A594" t="s">
        <v>1777</v>
      </c>
      <c r="B594">
        <v>48.39</v>
      </c>
      <c r="C594">
        <v>4.6100000000000003</v>
      </c>
      <c r="D594" t="s">
        <v>2379</v>
      </c>
      <c r="E594" t="s">
        <v>2379</v>
      </c>
      <c r="F594" t="s">
        <v>2379</v>
      </c>
      <c r="G594">
        <v>0</v>
      </c>
      <c r="H594" t="s">
        <v>2379</v>
      </c>
      <c r="J594" t="str">
        <f t="shared" si="36"/>
        <v>No</v>
      </c>
      <c r="K594" t="str">
        <f t="shared" si="37"/>
        <v>No</v>
      </c>
      <c r="L594" t="str">
        <f t="shared" si="38"/>
        <v>Obesity</v>
      </c>
      <c r="M594" t="str">
        <f t="shared" si="39"/>
        <v>Normal</v>
      </c>
    </row>
    <row r="595" spans="1:13" x14ac:dyDescent="0.25">
      <c r="A595" t="s">
        <v>1776</v>
      </c>
      <c r="B595">
        <v>47.15</v>
      </c>
      <c r="C595">
        <v>9.5299999999999994</v>
      </c>
      <c r="D595" t="s">
        <v>2380</v>
      </c>
      <c r="E595" t="s">
        <v>2379</v>
      </c>
      <c r="F595" t="s">
        <v>2379</v>
      </c>
      <c r="G595">
        <v>1</v>
      </c>
      <c r="H595" t="s">
        <v>2379</v>
      </c>
      <c r="J595" t="str">
        <f t="shared" si="36"/>
        <v>Yes</v>
      </c>
      <c r="K595" t="str">
        <f t="shared" si="37"/>
        <v>No</v>
      </c>
      <c r="L595" t="str">
        <f t="shared" si="38"/>
        <v>Obesity</v>
      </c>
      <c r="M595" t="str">
        <f t="shared" si="39"/>
        <v>Diabetes</v>
      </c>
    </row>
    <row r="596" spans="1:13" x14ac:dyDescent="0.25">
      <c r="A596" t="s">
        <v>1775</v>
      </c>
      <c r="B596">
        <v>47.59</v>
      </c>
      <c r="C596">
        <v>11.43</v>
      </c>
      <c r="D596" t="s">
        <v>2380</v>
      </c>
      <c r="E596" t="s">
        <v>2379</v>
      </c>
      <c r="F596" t="s">
        <v>2379</v>
      </c>
      <c r="G596">
        <v>2</v>
      </c>
      <c r="H596" t="s">
        <v>2379</v>
      </c>
      <c r="J596" t="str">
        <f t="shared" si="36"/>
        <v>Yes</v>
      </c>
      <c r="K596" t="str">
        <f t="shared" si="37"/>
        <v>No</v>
      </c>
      <c r="L596" t="str">
        <f t="shared" si="38"/>
        <v>Obesity</v>
      </c>
      <c r="M596" t="str">
        <f t="shared" si="39"/>
        <v>Diabetes</v>
      </c>
    </row>
    <row r="597" spans="1:13" x14ac:dyDescent="0.25">
      <c r="A597" t="s">
        <v>1774</v>
      </c>
      <c r="B597">
        <v>39.81</v>
      </c>
      <c r="C597">
        <v>7.65</v>
      </c>
      <c r="D597" t="s">
        <v>2380</v>
      </c>
      <c r="E597" t="s">
        <v>2379</v>
      </c>
      <c r="F597" t="s">
        <v>2381</v>
      </c>
      <c r="G597">
        <v>1</v>
      </c>
      <c r="H597" t="s">
        <v>2379</v>
      </c>
      <c r="J597" t="str">
        <f t="shared" si="36"/>
        <v>Yes</v>
      </c>
      <c r="K597" t="str">
        <f t="shared" si="37"/>
        <v>No</v>
      </c>
      <c r="L597" t="str">
        <f t="shared" si="38"/>
        <v>Obesity</v>
      </c>
      <c r="M597" t="str">
        <f t="shared" si="39"/>
        <v>Diabetes</v>
      </c>
    </row>
    <row r="598" spans="1:13" x14ac:dyDescent="0.25">
      <c r="A598" t="s">
        <v>1773</v>
      </c>
      <c r="B598">
        <v>31.02</v>
      </c>
      <c r="C598">
        <v>5.87</v>
      </c>
      <c r="D598" t="s">
        <v>2380</v>
      </c>
      <c r="E598" t="s">
        <v>2379</v>
      </c>
      <c r="F598" t="s">
        <v>2379</v>
      </c>
      <c r="G598">
        <v>0</v>
      </c>
      <c r="H598" t="s">
        <v>2379</v>
      </c>
      <c r="J598" t="str">
        <f t="shared" si="36"/>
        <v>Yes</v>
      </c>
      <c r="K598" t="str">
        <f t="shared" si="37"/>
        <v>No</v>
      </c>
      <c r="L598" t="str">
        <f t="shared" si="38"/>
        <v>Obesity</v>
      </c>
      <c r="M598" t="str">
        <f t="shared" si="39"/>
        <v>Prediabetes</v>
      </c>
    </row>
    <row r="599" spans="1:13" x14ac:dyDescent="0.25">
      <c r="A599" t="s">
        <v>1772</v>
      </c>
      <c r="B599">
        <v>24.75</v>
      </c>
      <c r="C599">
        <v>4.3600000000000003</v>
      </c>
      <c r="D599" t="s">
        <v>2380</v>
      </c>
      <c r="E599" t="s">
        <v>2379</v>
      </c>
      <c r="F599" t="s">
        <v>2379</v>
      </c>
      <c r="G599">
        <v>1</v>
      </c>
      <c r="H599" t="s">
        <v>2380</v>
      </c>
      <c r="J599" t="str">
        <f t="shared" si="36"/>
        <v>Yes</v>
      </c>
      <c r="K599" t="str">
        <f t="shared" si="37"/>
        <v>Yes</v>
      </c>
      <c r="L599" t="str">
        <f t="shared" si="38"/>
        <v>Normal Weight</v>
      </c>
      <c r="M599" t="str">
        <f t="shared" si="39"/>
        <v>Normal</v>
      </c>
    </row>
    <row r="600" spans="1:13" x14ac:dyDescent="0.25">
      <c r="A600" t="s">
        <v>1771</v>
      </c>
      <c r="B600">
        <v>30.114999999999998</v>
      </c>
      <c r="C600">
        <v>10.119999999999999</v>
      </c>
      <c r="D600" t="s">
        <v>2379</v>
      </c>
      <c r="E600" t="s">
        <v>2379</v>
      </c>
      <c r="F600" t="s">
        <v>2379</v>
      </c>
      <c r="G600">
        <v>3</v>
      </c>
      <c r="H600" t="s">
        <v>2379</v>
      </c>
      <c r="J600" t="str">
        <f t="shared" si="36"/>
        <v>No</v>
      </c>
      <c r="K600" t="str">
        <f t="shared" si="37"/>
        <v>No</v>
      </c>
      <c r="L600" t="str">
        <f t="shared" si="38"/>
        <v>Obesity</v>
      </c>
      <c r="M600" t="str">
        <f t="shared" si="39"/>
        <v>Diabetes</v>
      </c>
    </row>
    <row r="601" spans="1:13" x14ac:dyDescent="0.25">
      <c r="A601" t="s">
        <v>1770</v>
      </c>
      <c r="B601">
        <v>26.03</v>
      </c>
      <c r="C601">
        <v>4.01</v>
      </c>
      <c r="D601" t="s">
        <v>2379</v>
      </c>
      <c r="E601" t="s">
        <v>2379</v>
      </c>
      <c r="F601" t="s">
        <v>2381</v>
      </c>
      <c r="G601">
        <v>1</v>
      </c>
      <c r="H601" t="s">
        <v>2380</v>
      </c>
      <c r="J601" t="str">
        <f t="shared" si="36"/>
        <v>No</v>
      </c>
      <c r="K601" t="str">
        <f t="shared" si="37"/>
        <v>Yes</v>
      </c>
      <c r="L601" t="str">
        <f t="shared" si="38"/>
        <v>Overweight</v>
      </c>
      <c r="M601" t="str">
        <f t="shared" si="39"/>
        <v>Normal</v>
      </c>
    </row>
    <row r="602" spans="1:13" x14ac:dyDescent="0.25">
      <c r="A602" t="s">
        <v>1769</v>
      </c>
      <c r="B602">
        <v>20.045000000000002</v>
      </c>
      <c r="C602">
        <v>4.7699999999999996</v>
      </c>
      <c r="D602" t="s">
        <v>2380</v>
      </c>
      <c r="E602" t="s">
        <v>2379</v>
      </c>
      <c r="F602" t="s">
        <v>2379</v>
      </c>
      <c r="G602">
        <v>1</v>
      </c>
      <c r="H602" t="s">
        <v>2380</v>
      </c>
      <c r="J602" t="str">
        <f t="shared" si="36"/>
        <v>Yes</v>
      </c>
      <c r="K602" t="str">
        <f t="shared" si="37"/>
        <v>Yes</v>
      </c>
      <c r="L602" t="str">
        <f t="shared" si="38"/>
        <v>Normal Weight</v>
      </c>
      <c r="M602" t="str">
        <f t="shared" si="39"/>
        <v>Normal</v>
      </c>
    </row>
    <row r="603" spans="1:13" x14ac:dyDescent="0.25">
      <c r="A603" t="s">
        <v>1768</v>
      </c>
      <c r="B603">
        <v>40.24</v>
      </c>
      <c r="C603">
        <v>6.83</v>
      </c>
      <c r="D603" t="s">
        <v>2379</v>
      </c>
      <c r="E603" t="s">
        <v>2379</v>
      </c>
      <c r="F603" t="s">
        <v>2379</v>
      </c>
      <c r="G603">
        <v>0</v>
      </c>
      <c r="H603" t="s">
        <v>2379</v>
      </c>
      <c r="J603" t="str">
        <f t="shared" si="36"/>
        <v>No</v>
      </c>
      <c r="K603" t="str">
        <f t="shared" si="37"/>
        <v>No</v>
      </c>
      <c r="L603" t="str">
        <f t="shared" si="38"/>
        <v>Obesity</v>
      </c>
      <c r="M603" t="str">
        <f t="shared" si="39"/>
        <v>Diabetes</v>
      </c>
    </row>
    <row r="604" spans="1:13" x14ac:dyDescent="0.25">
      <c r="A604" t="s">
        <v>1767</v>
      </c>
      <c r="B604">
        <v>43.15</v>
      </c>
      <c r="C604">
        <v>6.14</v>
      </c>
      <c r="D604" t="s">
        <v>2380</v>
      </c>
      <c r="E604" t="s">
        <v>2379</v>
      </c>
      <c r="F604" t="s">
        <v>2381</v>
      </c>
      <c r="G604">
        <v>1</v>
      </c>
      <c r="H604" t="s">
        <v>2379</v>
      </c>
      <c r="J604" t="str">
        <f t="shared" si="36"/>
        <v>Yes</v>
      </c>
      <c r="K604" t="str">
        <f t="shared" si="37"/>
        <v>No</v>
      </c>
      <c r="L604" t="str">
        <f t="shared" si="38"/>
        <v>Obesity</v>
      </c>
      <c r="M604" t="str">
        <f t="shared" si="39"/>
        <v>Prediabetes</v>
      </c>
    </row>
    <row r="605" spans="1:13" x14ac:dyDescent="0.25">
      <c r="A605" t="s">
        <v>1766</v>
      </c>
      <c r="B605">
        <v>27.7</v>
      </c>
      <c r="C605">
        <v>5.6</v>
      </c>
      <c r="D605" t="s">
        <v>2379</v>
      </c>
      <c r="E605" t="s">
        <v>2379</v>
      </c>
      <c r="F605" t="s">
        <v>2381</v>
      </c>
      <c r="G605">
        <v>1</v>
      </c>
      <c r="H605" t="s">
        <v>2380</v>
      </c>
      <c r="J605" t="str">
        <f t="shared" si="36"/>
        <v>No</v>
      </c>
      <c r="K605" t="str">
        <f t="shared" si="37"/>
        <v>Yes</v>
      </c>
      <c r="L605" t="str">
        <f t="shared" si="38"/>
        <v>Overweight</v>
      </c>
      <c r="M605" t="str">
        <f t="shared" si="39"/>
        <v>Normal</v>
      </c>
    </row>
    <row r="606" spans="1:13" x14ac:dyDescent="0.25">
      <c r="A606" t="s">
        <v>1765</v>
      </c>
      <c r="B606">
        <v>45.68</v>
      </c>
      <c r="C606">
        <v>4.8</v>
      </c>
      <c r="D606" t="s">
        <v>2379</v>
      </c>
      <c r="E606" t="s">
        <v>2379</v>
      </c>
      <c r="F606" t="s">
        <v>2379</v>
      </c>
      <c r="G606">
        <v>2</v>
      </c>
      <c r="H606" t="s">
        <v>2379</v>
      </c>
      <c r="J606" t="str">
        <f t="shared" si="36"/>
        <v>No</v>
      </c>
      <c r="K606" t="str">
        <f t="shared" si="37"/>
        <v>No</v>
      </c>
      <c r="L606" t="str">
        <f t="shared" si="38"/>
        <v>Obesity</v>
      </c>
      <c r="M606" t="str">
        <f t="shared" si="39"/>
        <v>Normal</v>
      </c>
    </row>
    <row r="607" spans="1:13" x14ac:dyDescent="0.25">
      <c r="A607" t="s">
        <v>1764</v>
      </c>
      <c r="B607">
        <v>27.3</v>
      </c>
      <c r="C607">
        <v>11.89</v>
      </c>
      <c r="D607" t="s">
        <v>2379</v>
      </c>
      <c r="E607" t="s">
        <v>2379</v>
      </c>
      <c r="F607" t="s">
        <v>2379</v>
      </c>
      <c r="G607">
        <v>0</v>
      </c>
      <c r="H607" t="s">
        <v>2380</v>
      </c>
      <c r="J607" t="str">
        <f t="shared" si="36"/>
        <v>No</v>
      </c>
      <c r="K607" t="str">
        <f t="shared" si="37"/>
        <v>Yes</v>
      </c>
      <c r="L607" t="str">
        <f t="shared" si="38"/>
        <v>Overweight</v>
      </c>
      <c r="M607" t="str">
        <f t="shared" si="39"/>
        <v>Diabetes</v>
      </c>
    </row>
    <row r="608" spans="1:13" x14ac:dyDescent="0.25">
      <c r="A608" t="s">
        <v>1763</v>
      </c>
      <c r="B608">
        <v>54.45</v>
      </c>
      <c r="C608">
        <v>4.7300000000000004</v>
      </c>
      <c r="D608" t="s">
        <v>2380</v>
      </c>
      <c r="E608" t="s">
        <v>2379</v>
      </c>
      <c r="F608" t="s">
        <v>2379</v>
      </c>
      <c r="G608">
        <v>1</v>
      </c>
      <c r="H608" t="s">
        <v>2379</v>
      </c>
      <c r="J608" t="str">
        <f t="shared" si="36"/>
        <v>Yes</v>
      </c>
      <c r="K608" t="str">
        <f t="shared" si="37"/>
        <v>No</v>
      </c>
      <c r="L608" t="str">
        <f t="shared" si="38"/>
        <v>Obesity</v>
      </c>
      <c r="M608" t="str">
        <f t="shared" si="39"/>
        <v>Normal</v>
      </c>
    </row>
    <row r="609" spans="1:13" x14ac:dyDescent="0.25">
      <c r="A609" t="s">
        <v>1762</v>
      </c>
      <c r="B609">
        <v>54.43</v>
      </c>
      <c r="C609">
        <v>4.6100000000000003</v>
      </c>
      <c r="D609" t="s">
        <v>2380</v>
      </c>
      <c r="E609" t="s">
        <v>2379</v>
      </c>
      <c r="F609" t="s">
        <v>2379</v>
      </c>
      <c r="G609">
        <v>1</v>
      </c>
      <c r="H609" t="s">
        <v>2379</v>
      </c>
      <c r="J609" t="str">
        <f t="shared" si="36"/>
        <v>Yes</v>
      </c>
      <c r="K609" t="str">
        <f t="shared" si="37"/>
        <v>No</v>
      </c>
      <c r="L609" t="str">
        <f t="shared" si="38"/>
        <v>Obesity</v>
      </c>
      <c r="M609" t="str">
        <f t="shared" si="39"/>
        <v>Normal</v>
      </c>
    </row>
    <row r="610" spans="1:13" x14ac:dyDescent="0.25">
      <c r="A610" t="s">
        <v>1761</v>
      </c>
      <c r="B610">
        <v>48.01</v>
      </c>
      <c r="C610">
        <v>7.3</v>
      </c>
      <c r="D610" t="s">
        <v>2379</v>
      </c>
      <c r="E610" t="s">
        <v>2379</v>
      </c>
      <c r="F610" t="s">
        <v>2379</v>
      </c>
      <c r="G610">
        <v>0</v>
      </c>
      <c r="H610" t="s">
        <v>2379</v>
      </c>
      <c r="J610" t="str">
        <f t="shared" si="36"/>
        <v>No</v>
      </c>
      <c r="K610" t="str">
        <f t="shared" si="37"/>
        <v>No</v>
      </c>
      <c r="L610" t="str">
        <f t="shared" si="38"/>
        <v>Obesity</v>
      </c>
      <c r="M610" t="str">
        <f t="shared" si="39"/>
        <v>Diabetes</v>
      </c>
    </row>
    <row r="611" spans="1:13" x14ac:dyDescent="0.25">
      <c r="A611" t="s">
        <v>1760</v>
      </c>
      <c r="B611">
        <v>48.32</v>
      </c>
      <c r="C611">
        <v>5.88</v>
      </c>
      <c r="D611" t="s">
        <v>2379</v>
      </c>
      <c r="E611" t="s">
        <v>2379</v>
      </c>
      <c r="F611" t="s">
        <v>2379</v>
      </c>
      <c r="G611">
        <v>0</v>
      </c>
      <c r="H611" t="s">
        <v>2379</v>
      </c>
      <c r="J611" t="str">
        <f t="shared" si="36"/>
        <v>No</v>
      </c>
      <c r="K611" t="str">
        <f t="shared" si="37"/>
        <v>No</v>
      </c>
      <c r="L611" t="str">
        <f t="shared" si="38"/>
        <v>Obesity</v>
      </c>
      <c r="M611" t="str">
        <f t="shared" si="39"/>
        <v>Prediabetes</v>
      </c>
    </row>
    <row r="612" spans="1:13" x14ac:dyDescent="0.25">
      <c r="A612" t="s">
        <v>1759</v>
      </c>
      <c r="B612">
        <v>22.895</v>
      </c>
      <c r="C612">
        <v>4.0599999999999996</v>
      </c>
      <c r="D612" t="s">
        <v>2379</v>
      </c>
      <c r="E612" t="s">
        <v>2379</v>
      </c>
      <c r="F612" t="s">
        <v>2381</v>
      </c>
      <c r="G612">
        <v>1</v>
      </c>
      <c r="H612" t="s">
        <v>2380</v>
      </c>
      <c r="J612" t="str">
        <f t="shared" si="36"/>
        <v>No</v>
      </c>
      <c r="K612" t="str">
        <f t="shared" si="37"/>
        <v>Yes</v>
      </c>
      <c r="L612" t="str">
        <f t="shared" si="38"/>
        <v>Normal Weight</v>
      </c>
      <c r="M612" t="str">
        <f t="shared" si="39"/>
        <v>Normal</v>
      </c>
    </row>
    <row r="613" spans="1:13" x14ac:dyDescent="0.25">
      <c r="A613" t="s">
        <v>1758</v>
      </c>
      <c r="B613">
        <v>54.85</v>
      </c>
      <c r="C613">
        <v>4.9000000000000004</v>
      </c>
      <c r="D613" t="s">
        <v>2379</v>
      </c>
      <c r="E613" t="s">
        <v>2379</v>
      </c>
      <c r="F613" t="s">
        <v>2379</v>
      </c>
      <c r="G613">
        <v>1</v>
      </c>
      <c r="H613" t="s">
        <v>2379</v>
      </c>
      <c r="J613" t="str">
        <f t="shared" si="36"/>
        <v>No</v>
      </c>
      <c r="K613" t="str">
        <f t="shared" si="37"/>
        <v>No</v>
      </c>
      <c r="L613" t="str">
        <f t="shared" si="38"/>
        <v>Obesity</v>
      </c>
      <c r="M613" t="str">
        <f t="shared" si="39"/>
        <v>Normal</v>
      </c>
    </row>
    <row r="614" spans="1:13" x14ac:dyDescent="0.25">
      <c r="A614" t="s">
        <v>1757</v>
      </c>
      <c r="B614">
        <v>21.85</v>
      </c>
      <c r="C614">
        <v>5.52</v>
      </c>
      <c r="D614" t="s">
        <v>2379</v>
      </c>
      <c r="E614" t="s">
        <v>2379</v>
      </c>
      <c r="F614" t="s">
        <v>2381</v>
      </c>
      <c r="G614">
        <v>1</v>
      </c>
      <c r="H614" t="s">
        <v>2380</v>
      </c>
      <c r="J614" t="str">
        <f t="shared" si="36"/>
        <v>No</v>
      </c>
      <c r="K614" t="str">
        <f t="shared" si="37"/>
        <v>Yes</v>
      </c>
      <c r="L614" t="str">
        <f t="shared" si="38"/>
        <v>Normal Weight</v>
      </c>
      <c r="M614" t="str">
        <f t="shared" si="39"/>
        <v>Normal</v>
      </c>
    </row>
    <row r="615" spans="1:13" x14ac:dyDescent="0.25">
      <c r="A615" t="s">
        <v>1756</v>
      </c>
      <c r="B615">
        <v>51.86</v>
      </c>
      <c r="C615">
        <v>5.2</v>
      </c>
      <c r="D615" t="s">
        <v>2380</v>
      </c>
      <c r="E615" t="s">
        <v>2379</v>
      </c>
      <c r="F615" t="s">
        <v>2379</v>
      </c>
      <c r="G615">
        <v>0</v>
      </c>
      <c r="H615" t="s">
        <v>2379</v>
      </c>
      <c r="J615" t="str">
        <f t="shared" si="36"/>
        <v>Yes</v>
      </c>
      <c r="K615" t="str">
        <f t="shared" si="37"/>
        <v>No</v>
      </c>
      <c r="L615" t="str">
        <f t="shared" si="38"/>
        <v>Obesity</v>
      </c>
      <c r="M615" t="str">
        <f t="shared" si="39"/>
        <v>Normal</v>
      </c>
    </row>
    <row r="616" spans="1:13" x14ac:dyDescent="0.25">
      <c r="A616" t="s">
        <v>1755</v>
      </c>
      <c r="B616">
        <v>39.049999999999997</v>
      </c>
      <c r="C616">
        <v>7.59</v>
      </c>
      <c r="D616" t="s">
        <v>2379</v>
      </c>
      <c r="E616" t="s">
        <v>2379</v>
      </c>
      <c r="F616" t="s">
        <v>2379</v>
      </c>
      <c r="G616">
        <v>3</v>
      </c>
      <c r="H616" t="s">
        <v>2379</v>
      </c>
      <c r="J616" t="str">
        <f t="shared" si="36"/>
        <v>No</v>
      </c>
      <c r="K616" t="str">
        <f t="shared" si="37"/>
        <v>No</v>
      </c>
      <c r="L616" t="str">
        <f t="shared" si="38"/>
        <v>Obesity</v>
      </c>
      <c r="M616" t="str">
        <f t="shared" si="39"/>
        <v>Diabetes</v>
      </c>
    </row>
    <row r="617" spans="1:13" x14ac:dyDescent="0.25">
      <c r="A617" t="s">
        <v>1754</v>
      </c>
      <c r="B617">
        <v>31.824999999999999</v>
      </c>
      <c r="C617">
        <v>8.2799999999999994</v>
      </c>
      <c r="D617" t="s">
        <v>2379</v>
      </c>
      <c r="E617" t="s">
        <v>2379</v>
      </c>
      <c r="F617" t="s">
        <v>2379</v>
      </c>
      <c r="G617">
        <v>3</v>
      </c>
      <c r="H617" t="s">
        <v>2379</v>
      </c>
      <c r="J617" t="str">
        <f t="shared" si="36"/>
        <v>No</v>
      </c>
      <c r="K617" t="str">
        <f t="shared" si="37"/>
        <v>No</v>
      </c>
      <c r="L617" t="str">
        <f t="shared" si="38"/>
        <v>Obesity</v>
      </c>
      <c r="M617" t="str">
        <f t="shared" si="39"/>
        <v>Diabetes</v>
      </c>
    </row>
    <row r="618" spans="1:13" x14ac:dyDescent="0.25">
      <c r="A618" t="s">
        <v>1753</v>
      </c>
      <c r="B618">
        <v>46.43</v>
      </c>
      <c r="C618">
        <v>6.72</v>
      </c>
      <c r="D618" t="s">
        <v>2379</v>
      </c>
      <c r="E618" t="s">
        <v>2379</v>
      </c>
      <c r="F618" t="s">
        <v>2379</v>
      </c>
      <c r="G618">
        <v>0</v>
      </c>
      <c r="H618" t="s">
        <v>2379</v>
      </c>
      <c r="J618" t="str">
        <f t="shared" si="36"/>
        <v>No</v>
      </c>
      <c r="K618" t="str">
        <f t="shared" si="37"/>
        <v>No</v>
      </c>
      <c r="L618" t="str">
        <f t="shared" si="38"/>
        <v>Obesity</v>
      </c>
      <c r="M618" t="str">
        <f t="shared" si="39"/>
        <v>Diabetes</v>
      </c>
    </row>
    <row r="619" spans="1:13" x14ac:dyDescent="0.25">
      <c r="A619" t="s">
        <v>1752</v>
      </c>
      <c r="B619">
        <v>53.63</v>
      </c>
      <c r="C619">
        <v>5.47</v>
      </c>
      <c r="D619" t="s">
        <v>2380</v>
      </c>
      <c r="E619" t="s">
        <v>2379</v>
      </c>
      <c r="F619" t="s">
        <v>2379</v>
      </c>
      <c r="G619">
        <v>1</v>
      </c>
      <c r="H619" t="s">
        <v>2379</v>
      </c>
      <c r="J619" t="str">
        <f t="shared" si="36"/>
        <v>Yes</v>
      </c>
      <c r="K619" t="str">
        <f t="shared" si="37"/>
        <v>No</v>
      </c>
      <c r="L619" t="str">
        <f t="shared" si="38"/>
        <v>Obesity</v>
      </c>
      <c r="M619" t="str">
        <f t="shared" si="39"/>
        <v>Normal</v>
      </c>
    </row>
    <row r="620" spans="1:13" x14ac:dyDescent="0.25">
      <c r="A620" t="s">
        <v>1751</v>
      </c>
      <c r="B620">
        <v>48.7</v>
      </c>
      <c r="C620">
        <v>4.71</v>
      </c>
      <c r="D620" t="s">
        <v>2379</v>
      </c>
      <c r="E620" t="s">
        <v>2379</v>
      </c>
      <c r="F620" t="s">
        <v>2379</v>
      </c>
      <c r="G620">
        <v>0</v>
      </c>
      <c r="H620" t="s">
        <v>2379</v>
      </c>
      <c r="J620" t="str">
        <f t="shared" si="36"/>
        <v>No</v>
      </c>
      <c r="K620" t="str">
        <f t="shared" si="37"/>
        <v>No</v>
      </c>
      <c r="L620" t="str">
        <f t="shared" si="38"/>
        <v>Obesity</v>
      </c>
      <c r="M620" t="str">
        <f t="shared" si="39"/>
        <v>Normal</v>
      </c>
    </row>
    <row r="621" spans="1:13" x14ac:dyDescent="0.25">
      <c r="A621" t="s">
        <v>1750</v>
      </c>
      <c r="B621">
        <v>48.81</v>
      </c>
      <c r="C621">
        <v>5.49</v>
      </c>
      <c r="D621" t="s">
        <v>2379</v>
      </c>
      <c r="E621" t="s">
        <v>2379</v>
      </c>
      <c r="F621" t="s">
        <v>2379</v>
      </c>
      <c r="G621">
        <v>0</v>
      </c>
      <c r="H621" t="s">
        <v>2379</v>
      </c>
      <c r="J621" t="str">
        <f t="shared" si="36"/>
        <v>No</v>
      </c>
      <c r="K621" t="str">
        <f t="shared" si="37"/>
        <v>No</v>
      </c>
      <c r="L621" t="str">
        <f t="shared" si="38"/>
        <v>Obesity</v>
      </c>
      <c r="M621" t="str">
        <f t="shared" si="39"/>
        <v>Normal</v>
      </c>
    </row>
    <row r="622" spans="1:13" x14ac:dyDescent="0.25">
      <c r="A622" t="s">
        <v>1749</v>
      </c>
      <c r="B622">
        <v>47.53</v>
      </c>
      <c r="C622">
        <v>4.72</v>
      </c>
      <c r="D622" t="s">
        <v>2379</v>
      </c>
      <c r="E622" t="s">
        <v>2379</v>
      </c>
      <c r="F622" t="s">
        <v>2379</v>
      </c>
      <c r="G622">
        <v>0</v>
      </c>
      <c r="H622" t="s">
        <v>2379</v>
      </c>
      <c r="J622" t="str">
        <f t="shared" si="36"/>
        <v>No</v>
      </c>
      <c r="K622" t="str">
        <f t="shared" si="37"/>
        <v>No</v>
      </c>
      <c r="L622" t="str">
        <f t="shared" si="38"/>
        <v>Obesity</v>
      </c>
      <c r="M622" t="str">
        <f t="shared" si="39"/>
        <v>Normal</v>
      </c>
    </row>
    <row r="623" spans="1:13" x14ac:dyDescent="0.25">
      <c r="A623" t="s">
        <v>1748</v>
      </c>
      <c r="B623">
        <v>36.85</v>
      </c>
      <c r="C623">
        <v>6.7</v>
      </c>
      <c r="D623" t="s">
        <v>2379</v>
      </c>
      <c r="E623" t="s">
        <v>2379</v>
      </c>
      <c r="F623" t="s">
        <v>2379</v>
      </c>
      <c r="G623">
        <v>0</v>
      </c>
      <c r="H623" t="s">
        <v>2379</v>
      </c>
      <c r="J623" t="str">
        <f t="shared" si="36"/>
        <v>No</v>
      </c>
      <c r="K623" t="str">
        <f t="shared" si="37"/>
        <v>No</v>
      </c>
      <c r="L623" t="str">
        <f t="shared" si="38"/>
        <v>Obesity</v>
      </c>
      <c r="M623" t="str">
        <f t="shared" si="39"/>
        <v>Diabetes</v>
      </c>
    </row>
    <row r="624" spans="1:13" x14ac:dyDescent="0.25">
      <c r="A624" t="s">
        <v>1747</v>
      </c>
      <c r="B624">
        <v>29.3</v>
      </c>
      <c r="C624">
        <v>5.5</v>
      </c>
      <c r="D624" t="s">
        <v>2379</v>
      </c>
      <c r="E624" t="s">
        <v>2379</v>
      </c>
      <c r="F624" t="s">
        <v>2379</v>
      </c>
      <c r="G624">
        <v>0</v>
      </c>
      <c r="H624" t="s">
        <v>2379</v>
      </c>
      <c r="J624" t="str">
        <f t="shared" si="36"/>
        <v>No</v>
      </c>
      <c r="K624" t="str">
        <f t="shared" si="37"/>
        <v>No</v>
      </c>
      <c r="L624" t="str">
        <f t="shared" si="38"/>
        <v>Overweight</v>
      </c>
      <c r="M624" t="str">
        <f t="shared" si="39"/>
        <v>Normal</v>
      </c>
    </row>
    <row r="625" spans="1:13" x14ac:dyDescent="0.25">
      <c r="A625" t="s">
        <v>1746</v>
      </c>
      <c r="B625">
        <v>19.3</v>
      </c>
      <c r="C625">
        <v>4.46</v>
      </c>
      <c r="D625" t="s">
        <v>2379</v>
      </c>
      <c r="E625" t="s">
        <v>2379</v>
      </c>
      <c r="F625" t="s">
        <v>2379</v>
      </c>
      <c r="G625">
        <v>1</v>
      </c>
      <c r="H625" t="s">
        <v>2380</v>
      </c>
      <c r="J625" t="str">
        <f t="shared" si="36"/>
        <v>No</v>
      </c>
      <c r="K625" t="str">
        <f t="shared" si="37"/>
        <v>Yes</v>
      </c>
      <c r="L625" t="str">
        <f t="shared" si="38"/>
        <v>Normal Weight</v>
      </c>
      <c r="M625" t="str">
        <f t="shared" si="39"/>
        <v>Normal</v>
      </c>
    </row>
    <row r="626" spans="1:13" x14ac:dyDescent="0.25">
      <c r="A626" t="s">
        <v>1745</v>
      </c>
      <c r="B626">
        <v>24.13</v>
      </c>
      <c r="C626">
        <v>5.29</v>
      </c>
      <c r="D626" t="s">
        <v>2380</v>
      </c>
      <c r="E626" t="s">
        <v>2379</v>
      </c>
      <c r="F626" t="s">
        <v>2381</v>
      </c>
      <c r="G626">
        <v>1</v>
      </c>
      <c r="H626" t="s">
        <v>2380</v>
      </c>
      <c r="J626" t="str">
        <f t="shared" si="36"/>
        <v>Yes</v>
      </c>
      <c r="K626" t="str">
        <f t="shared" si="37"/>
        <v>Yes</v>
      </c>
      <c r="L626" t="str">
        <f t="shared" si="38"/>
        <v>Normal Weight</v>
      </c>
      <c r="M626" t="str">
        <f t="shared" si="39"/>
        <v>Normal</v>
      </c>
    </row>
    <row r="627" spans="1:13" x14ac:dyDescent="0.25">
      <c r="A627" t="s">
        <v>1744</v>
      </c>
      <c r="B627">
        <v>46.7</v>
      </c>
      <c r="C627">
        <v>10.99</v>
      </c>
      <c r="D627" t="s">
        <v>2379</v>
      </c>
      <c r="E627" t="s">
        <v>2379</v>
      </c>
      <c r="F627" t="s">
        <v>2379</v>
      </c>
      <c r="G627">
        <v>0</v>
      </c>
      <c r="H627" t="s">
        <v>2379</v>
      </c>
      <c r="J627" t="str">
        <f t="shared" si="36"/>
        <v>No</v>
      </c>
      <c r="K627" t="str">
        <f t="shared" si="37"/>
        <v>No</v>
      </c>
      <c r="L627" t="str">
        <f t="shared" si="38"/>
        <v>Obesity</v>
      </c>
      <c r="M627" t="str">
        <f t="shared" si="39"/>
        <v>Diabetes</v>
      </c>
    </row>
    <row r="628" spans="1:13" x14ac:dyDescent="0.25">
      <c r="A628" t="s">
        <v>1743</v>
      </c>
      <c r="B628">
        <v>45.27</v>
      </c>
      <c r="C628">
        <v>5.2</v>
      </c>
      <c r="D628" t="s">
        <v>2380</v>
      </c>
      <c r="E628" t="s">
        <v>2379</v>
      </c>
      <c r="F628" t="s">
        <v>2379</v>
      </c>
      <c r="G628">
        <v>0</v>
      </c>
      <c r="H628" t="s">
        <v>2379</v>
      </c>
      <c r="J628" t="str">
        <f t="shared" si="36"/>
        <v>Yes</v>
      </c>
      <c r="K628" t="str">
        <f t="shared" si="37"/>
        <v>No</v>
      </c>
      <c r="L628" t="str">
        <f t="shared" si="38"/>
        <v>Obesity</v>
      </c>
      <c r="M628" t="str">
        <f t="shared" si="39"/>
        <v>Normal</v>
      </c>
    </row>
    <row r="629" spans="1:13" x14ac:dyDescent="0.25">
      <c r="A629" t="s">
        <v>1742</v>
      </c>
      <c r="B629">
        <v>44.29</v>
      </c>
      <c r="C629">
        <v>9.66</v>
      </c>
      <c r="D629" t="s">
        <v>2379</v>
      </c>
      <c r="E629" t="s">
        <v>2379</v>
      </c>
      <c r="F629" t="s">
        <v>2379</v>
      </c>
      <c r="G629">
        <v>2</v>
      </c>
      <c r="H629" t="s">
        <v>2379</v>
      </c>
      <c r="J629" t="str">
        <f t="shared" si="36"/>
        <v>No</v>
      </c>
      <c r="K629" t="str">
        <f t="shared" si="37"/>
        <v>No</v>
      </c>
      <c r="L629" t="str">
        <f t="shared" si="38"/>
        <v>Obesity</v>
      </c>
      <c r="M629" t="str">
        <f t="shared" si="39"/>
        <v>Diabetes</v>
      </c>
    </row>
    <row r="630" spans="1:13" x14ac:dyDescent="0.25">
      <c r="A630" t="s">
        <v>1741</v>
      </c>
      <c r="B630">
        <v>54.59</v>
      </c>
      <c r="C630">
        <v>4.22</v>
      </c>
      <c r="D630" t="s">
        <v>2380</v>
      </c>
      <c r="E630" t="s">
        <v>2379</v>
      </c>
      <c r="F630" t="s">
        <v>2379</v>
      </c>
      <c r="G630">
        <v>1</v>
      </c>
      <c r="H630" t="s">
        <v>2379</v>
      </c>
      <c r="J630" t="str">
        <f t="shared" si="36"/>
        <v>Yes</v>
      </c>
      <c r="K630" t="str">
        <f t="shared" si="37"/>
        <v>No</v>
      </c>
      <c r="L630" t="str">
        <f t="shared" si="38"/>
        <v>Obesity</v>
      </c>
      <c r="M630" t="str">
        <f t="shared" si="39"/>
        <v>Normal</v>
      </c>
    </row>
    <row r="631" spans="1:13" x14ac:dyDescent="0.25">
      <c r="A631" t="s">
        <v>1740</v>
      </c>
      <c r="B631">
        <v>32.965000000000003</v>
      </c>
      <c r="C631">
        <v>11.78</v>
      </c>
      <c r="D631" t="s">
        <v>2379</v>
      </c>
      <c r="E631" t="s">
        <v>2379</v>
      </c>
      <c r="F631" t="s">
        <v>2379</v>
      </c>
      <c r="G631">
        <v>0</v>
      </c>
      <c r="H631" t="s">
        <v>2379</v>
      </c>
      <c r="J631" t="str">
        <f t="shared" si="36"/>
        <v>No</v>
      </c>
      <c r="K631" t="str">
        <f t="shared" si="37"/>
        <v>No</v>
      </c>
      <c r="L631" t="str">
        <f t="shared" si="38"/>
        <v>Obesity</v>
      </c>
      <c r="M631" t="str">
        <f t="shared" si="39"/>
        <v>Diabetes</v>
      </c>
    </row>
    <row r="632" spans="1:13" x14ac:dyDescent="0.25">
      <c r="A632" t="s">
        <v>1739</v>
      </c>
      <c r="B632">
        <v>38.049999999999997</v>
      </c>
      <c r="C632">
        <v>9.6199999999999992</v>
      </c>
      <c r="D632" t="s">
        <v>2379</v>
      </c>
      <c r="E632" t="s">
        <v>2379</v>
      </c>
      <c r="F632" t="s">
        <v>2379</v>
      </c>
      <c r="G632">
        <v>0</v>
      </c>
      <c r="H632" t="s">
        <v>2379</v>
      </c>
      <c r="J632" t="str">
        <f t="shared" si="36"/>
        <v>No</v>
      </c>
      <c r="K632" t="str">
        <f t="shared" si="37"/>
        <v>No</v>
      </c>
      <c r="L632" t="str">
        <f t="shared" si="38"/>
        <v>Obesity</v>
      </c>
      <c r="M632" t="str">
        <f t="shared" si="39"/>
        <v>Diabetes</v>
      </c>
    </row>
    <row r="633" spans="1:13" x14ac:dyDescent="0.25">
      <c r="A633" t="s">
        <v>1738</v>
      </c>
      <c r="B633">
        <v>46.14</v>
      </c>
      <c r="C633">
        <v>10.78</v>
      </c>
      <c r="D633" t="s">
        <v>2379</v>
      </c>
      <c r="E633" t="s">
        <v>2379</v>
      </c>
      <c r="F633" t="s">
        <v>2379</v>
      </c>
      <c r="G633">
        <v>0</v>
      </c>
      <c r="H633" t="s">
        <v>2379</v>
      </c>
      <c r="J633" t="str">
        <f t="shared" si="36"/>
        <v>No</v>
      </c>
      <c r="K633" t="str">
        <f t="shared" si="37"/>
        <v>No</v>
      </c>
      <c r="L633" t="str">
        <f t="shared" si="38"/>
        <v>Obesity</v>
      </c>
      <c r="M633" t="str">
        <f t="shared" si="39"/>
        <v>Diabetes</v>
      </c>
    </row>
    <row r="634" spans="1:13" x14ac:dyDescent="0.25">
      <c r="A634" t="s">
        <v>1737</v>
      </c>
      <c r="B634">
        <v>41.325000000000003</v>
      </c>
      <c r="C634">
        <v>5.1100000000000003</v>
      </c>
      <c r="D634" t="s">
        <v>2380</v>
      </c>
      <c r="E634" t="s">
        <v>2379</v>
      </c>
      <c r="F634" t="s">
        <v>2379</v>
      </c>
      <c r="G634">
        <v>2</v>
      </c>
      <c r="H634" t="s">
        <v>2379</v>
      </c>
      <c r="J634" t="str">
        <f t="shared" si="36"/>
        <v>Yes</v>
      </c>
      <c r="K634" t="str">
        <f t="shared" si="37"/>
        <v>No</v>
      </c>
      <c r="L634" t="str">
        <f t="shared" si="38"/>
        <v>Obesity</v>
      </c>
      <c r="M634" t="str">
        <f t="shared" si="39"/>
        <v>Normal</v>
      </c>
    </row>
    <row r="635" spans="1:13" x14ac:dyDescent="0.25">
      <c r="A635" t="s">
        <v>1736</v>
      </c>
      <c r="B635">
        <v>44.64</v>
      </c>
      <c r="C635">
        <v>7.18</v>
      </c>
      <c r="D635" t="s">
        <v>2379</v>
      </c>
      <c r="E635" t="s">
        <v>2379</v>
      </c>
      <c r="F635" t="s">
        <v>2379</v>
      </c>
      <c r="G635">
        <v>0</v>
      </c>
      <c r="H635" t="s">
        <v>2379</v>
      </c>
      <c r="J635" t="str">
        <f t="shared" si="36"/>
        <v>No</v>
      </c>
      <c r="K635" t="str">
        <f t="shared" si="37"/>
        <v>No</v>
      </c>
      <c r="L635" t="str">
        <f t="shared" si="38"/>
        <v>Obesity</v>
      </c>
      <c r="M635" t="str">
        <f t="shared" si="39"/>
        <v>Diabetes</v>
      </c>
    </row>
    <row r="636" spans="1:13" x14ac:dyDescent="0.25">
      <c r="A636" t="s">
        <v>1735</v>
      </c>
      <c r="B636">
        <v>25.175000000000001</v>
      </c>
      <c r="C636">
        <v>4.96</v>
      </c>
      <c r="D636" t="s">
        <v>2379</v>
      </c>
      <c r="E636" t="s">
        <v>2380</v>
      </c>
      <c r="F636" t="s">
        <v>2379</v>
      </c>
      <c r="G636">
        <v>1</v>
      </c>
      <c r="H636" t="s">
        <v>2382</v>
      </c>
      <c r="J636" t="str">
        <f t="shared" si="36"/>
        <v>No</v>
      </c>
      <c r="K636" t="str">
        <f t="shared" si="37"/>
        <v>No</v>
      </c>
      <c r="L636" t="str">
        <f t="shared" si="38"/>
        <v>Overweight</v>
      </c>
      <c r="M636" t="str">
        <f t="shared" si="39"/>
        <v>Normal</v>
      </c>
    </row>
    <row r="637" spans="1:13" x14ac:dyDescent="0.25">
      <c r="A637" t="s">
        <v>1734</v>
      </c>
      <c r="B637">
        <v>43.11</v>
      </c>
      <c r="C637">
        <v>4.67</v>
      </c>
      <c r="D637" t="s">
        <v>2380</v>
      </c>
      <c r="E637" t="s">
        <v>2379</v>
      </c>
      <c r="F637" t="s">
        <v>2379</v>
      </c>
      <c r="G637">
        <v>0</v>
      </c>
      <c r="H637" t="s">
        <v>2379</v>
      </c>
      <c r="J637" t="str">
        <f t="shared" si="36"/>
        <v>Yes</v>
      </c>
      <c r="K637" t="str">
        <f t="shared" si="37"/>
        <v>No</v>
      </c>
      <c r="L637" t="str">
        <f t="shared" si="38"/>
        <v>Obesity</v>
      </c>
      <c r="M637" t="str">
        <f t="shared" si="39"/>
        <v>Normal</v>
      </c>
    </row>
    <row r="638" spans="1:13" x14ac:dyDescent="0.25">
      <c r="A638" t="s">
        <v>1733</v>
      </c>
      <c r="B638">
        <v>53.32</v>
      </c>
      <c r="C638">
        <v>5.0599999999999996</v>
      </c>
      <c r="D638" t="s">
        <v>2379</v>
      </c>
      <c r="E638" t="s">
        <v>2379</v>
      </c>
      <c r="F638" t="s">
        <v>2379</v>
      </c>
      <c r="G638">
        <v>0</v>
      </c>
      <c r="H638" t="s">
        <v>2379</v>
      </c>
      <c r="J638" t="str">
        <f t="shared" si="36"/>
        <v>No</v>
      </c>
      <c r="K638" t="str">
        <f t="shared" si="37"/>
        <v>No</v>
      </c>
      <c r="L638" t="str">
        <f t="shared" si="38"/>
        <v>Obesity</v>
      </c>
      <c r="M638" t="str">
        <f t="shared" si="39"/>
        <v>Normal</v>
      </c>
    </row>
    <row r="639" spans="1:13" x14ac:dyDescent="0.25">
      <c r="A639" t="s">
        <v>1732</v>
      </c>
      <c r="B639">
        <v>38.04</v>
      </c>
      <c r="C639">
        <v>5.0199999999999996</v>
      </c>
      <c r="D639" t="s">
        <v>2380</v>
      </c>
      <c r="E639" t="s">
        <v>2379</v>
      </c>
      <c r="F639" t="s">
        <v>2379</v>
      </c>
      <c r="G639">
        <v>1</v>
      </c>
      <c r="H639" t="s">
        <v>2379</v>
      </c>
      <c r="J639" t="str">
        <f t="shared" si="36"/>
        <v>Yes</v>
      </c>
      <c r="K639" t="str">
        <f t="shared" si="37"/>
        <v>No</v>
      </c>
      <c r="L639" t="str">
        <f t="shared" si="38"/>
        <v>Obesity</v>
      </c>
      <c r="M639" t="str">
        <f t="shared" si="39"/>
        <v>Normal</v>
      </c>
    </row>
    <row r="640" spans="1:13" x14ac:dyDescent="0.25">
      <c r="A640" t="s">
        <v>1731</v>
      </c>
      <c r="B640">
        <v>37.9</v>
      </c>
      <c r="C640">
        <v>7.76</v>
      </c>
      <c r="D640" t="s">
        <v>2379</v>
      </c>
      <c r="E640" t="s">
        <v>2379</v>
      </c>
      <c r="F640" t="s">
        <v>2379</v>
      </c>
      <c r="G640">
        <v>0</v>
      </c>
      <c r="H640" t="s">
        <v>2379</v>
      </c>
      <c r="J640" t="str">
        <f t="shared" si="36"/>
        <v>No</v>
      </c>
      <c r="K640" t="str">
        <f t="shared" si="37"/>
        <v>No</v>
      </c>
      <c r="L640" t="str">
        <f t="shared" si="38"/>
        <v>Obesity</v>
      </c>
      <c r="M640" t="str">
        <f t="shared" si="39"/>
        <v>Diabetes</v>
      </c>
    </row>
    <row r="641" spans="1:13" x14ac:dyDescent="0.25">
      <c r="A641" t="s">
        <v>1730</v>
      </c>
      <c r="B641">
        <v>39.6</v>
      </c>
      <c r="C641">
        <v>9.32</v>
      </c>
      <c r="D641" t="s">
        <v>2379</v>
      </c>
      <c r="E641" t="s">
        <v>2379</v>
      </c>
      <c r="F641" t="s">
        <v>2379</v>
      </c>
      <c r="G641">
        <v>0</v>
      </c>
      <c r="H641" t="s">
        <v>2379</v>
      </c>
      <c r="J641" t="str">
        <f t="shared" si="36"/>
        <v>No</v>
      </c>
      <c r="K641" t="str">
        <f t="shared" si="37"/>
        <v>No</v>
      </c>
      <c r="L641" t="str">
        <f t="shared" si="38"/>
        <v>Obesity</v>
      </c>
      <c r="M641" t="str">
        <f t="shared" si="39"/>
        <v>Diabetes</v>
      </c>
    </row>
    <row r="642" spans="1:13" x14ac:dyDescent="0.25">
      <c r="A642" t="s">
        <v>1729</v>
      </c>
      <c r="B642">
        <v>50.92</v>
      </c>
      <c r="C642">
        <v>5.31</v>
      </c>
      <c r="D642" t="s">
        <v>2380</v>
      </c>
      <c r="E642" t="s">
        <v>2379</v>
      </c>
      <c r="F642" t="s">
        <v>2379</v>
      </c>
      <c r="G642">
        <v>1</v>
      </c>
      <c r="H642" t="s">
        <v>2379</v>
      </c>
      <c r="J642" t="str">
        <f t="shared" si="36"/>
        <v>Yes</v>
      </c>
      <c r="K642" t="str">
        <f t="shared" si="37"/>
        <v>No</v>
      </c>
      <c r="L642" t="str">
        <f t="shared" si="38"/>
        <v>Obesity</v>
      </c>
      <c r="M642" t="str">
        <f t="shared" si="39"/>
        <v>Normal</v>
      </c>
    </row>
    <row r="643" spans="1:13" x14ac:dyDescent="0.25">
      <c r="A643" t="s">
        <v>1728</v>
      </c>
      <c r="B643">
        <v>21.85</v>
      </c>
      <c r="C643">
        <v>5.56</v>
      </c>
      <c r="D643" t="s">
        <v>2380</v>
      </c>
      <c r="E643" t="s">
        <v>2379</v>
      </c>
      <c r="F643" t="s">
        <v>2379</v>
      </c>
      <c r="G643">
        <v>0</v>
      </c>
      <c r="H643" t="s">
        <v>2380</v>
      </c>
      <c r="J643" t="str">
        <f t="shared" ref="J643:J706" si="40">PROPER(D643:D2977)</f>
        <v>Yes</v>
      </c>
      <c r="K643" t="str">
        <f t="shared" ref="K643:K706" si="41">PROPER(H643:H2977)</f>
        <v>Yes</v>
      </c>
      <c r="L643" t="str">
        <f t="shared" ref="L643:L706" si="42">IF(B643&lt;18.5,"Underweight",IF(B643&lt;24.9,"Normal Weight",IF(B643&lt;29.9,"Overweight","Obesity")))</f>
        <v>Normal Weight</v>
      </c>
      <c r="M643" t="str">
        <f t="shared" ref="M643:M706" si="43">IF(C643&lt;5.7,"Normal",IF(C643&lt;6.4,"Prediabetes","Diabetes"))</f>
        <v>Normal</v>
      </c>
    </row>
    <row r="644" spans="1:13" x14ac:dyDescent="0.25">
      <c r="A644" t="s">
        <v>1727</v>
      </c>
      <c r="B644">
        <v>36.08</v>
      </c>
      <c r="C644">
        <v>7.11</v>
      </c>
      <c r="D644" t="s">
        <v>2380</v>
      </c>
      <c r="E644" t="s">
        <v>2379</v>
      </c>
      <c r="F644" t="s">
        <v>2381</v>
      </c>
      <c r="G644">
        <v>1</v>
      </c>
      <c r="H644" t="s">
        <v>2379</v>
      </c>
      <c r="J644" t="str">
        <f t="shared" si="40"/>
        <v>Yes</v>
      </c>
      <c r="K644" t="str">
        <f t="shared" si="41"/>
        <v>No</v>
      </c>
      <c r="L644" t="str">
        <f t="shared" si="42"/>
        <v>Obesity</v>
      </c>
      <c r="M644" t="str">
        <f t="shared" si="43"/>
        <v>Diabetes</v>
      </c>
    </row>
    <row r="645" spans="1:13" x14ac:dyDescent="0.25">
      <c r="A645" t="s">
        <v>1726</v>
      </c>
      <c r="B645">
        <v>40.44</v>
      </c>
      <c r="C645">
        <v>5.13</v>
      </c>
      <c r="D645" t="s">
        <v>2380</v>
      </c>
      <c r="E645" t="s">
        <v>2379</v>
      </c>
      <c r="F645" t="s">
        <v>2381</v>
      </c>
      <c r="G645">
        <v>1</v>
      </c>
      <c r="H645" t="s">
        <v>2379</v>
      </c>
      <c r="J645" t="str">
        <f t="shared" si="40"/>
        <v>Yes</v>
      </c>
      <c r="K645" t="str">
        <f t="shared" si="41"/>
        <v>No</v>
      </c>
      <c r="L645" t="str">
        <f t="shared" si="42"/>
        <v>Obesity</v>
      </c>
      <c r="M645" t="str">
        <f t="shared" si="43"/>
        <v>Normal</v>
      </c>
    </row>
    <row r="646" spans="1:13" x14ac:dyDescent="0.25">
      <c r="A646" t="s">
        <v>1725</v>
      </c>
      <c r="B646">
        <v>38.094999999999999</v>
      </c>
      <c r="C646">
        <v>10.199999999999999</v>
      </c>
      <c r="D646" t="s">
        <v>2379</v>
      </c>
      <c r="E646" t="s">
        <v>2379</v>
      </c>
      <c r="F646" t="s">
        <v>2379</v>
      </c>
      <c r="G646">
        <v>0</v>
      </c>
      <c r="H646" t="s">
        <v>2379</v>
      </c>
      <c r="J646" t="str">
        <f t="shared" si="40"/>
        <v>No</v>
      </c>
      <c r="K646" t="str">
        <f t="shared" si="41"/>
        <v>No</v>
      </c>
      <c r="L646" t="str">
        <f t="shared" si="42"/>
        <v>Obesity</v>
      </c>
      <c r="M646" t="str">
        <f t="shared" si="43"/>
        <v>Diabetes</v>
      </c>
    </row>
    <row r="647" spans="1:13" x14ac:dyDescent="0.25">
      <c r="A647" t="s">
        <v>1724</v>
      </c>
      <c r="B647">
        <v>44.95</v>
      </c>
      <c r="C647">
        <v>10.4</v>
      </c>
      <c r="D647" t="s">
        <v>2379</v>
      </c>
      <c r="E647" t="s">
        <v>2379</v>
      </c>
      <c r="F647" t="s">
        <v>2379</v>
      </c>
      <c r="G647">
        <v>0</v>
      </c>
      <c r="H647" t="s">
        <v>2379</v>
      </c>
      <c r="J647" t="str">
        <f t="shared" si="40"/>
        <v>No</v>
      </c>
      <c r="K647" t="str">
        <f t="shared" si="41"/>
        <v>No</v>
      </c>
      <c r="L647" t="str">
        <f t="shared" si="42"/>
        <v>Obesity</v>
      </c>
      <c r="M647" t="str">
        <f t="shared" si="43"/>
        <v>Diabetes</v>
      </c>
    </row>
    <row r="648" spans="1:13" x14ac:dyDescent="0.25">
      <c r="A648" t="s">
        <v>1723</v>
      </c>
      <c r="B648">
        <v>35.54</v>
      </c>
      <c r="C648">
        <v>10.67</v>
      </c>
      <c r="D648" t="s">
        <v>2379</v>
      </c>
      <c r="E648" t="s">
        <v>2379</v>
      </c>
      <c r="F648" t="s">
        <v>2379</v>
      </c>
      <c r="G648">
        <v>0</v>
      </c>
      <c r="H648" t="s">
        <v>2379</v>
      </c>
      <c r="J648" t="str">
        <f t="shared" si="40"/>
        <v>No</v>
      </c>
      <c r="K648" t="str">
        <f t="shared" si="41"/>
        <v>No</v>
      </c>
      <c r="L648" t="str">
        <f t="shared" si="42"/>
        <v>Obesity</v>
      </c>
      <c r="M648" t="str">
        <f t="shared" si="43"/>
        <v>Diabetes</v>
      </c>
    </row>
    <row r="649" spans="1:13" x14ac:dyDescent="0.25">
      <c r="A649" t="s">
        <v>1722</v>
      </c>
      <c r="B649">
        <v>39.799999999999997</v>
      </c>
      <c r="C649">
        <v>4.6500000000000004</v>
      </c>
      <c r="D649" t="s">
        <v>2380</v>
      </c>
      <c r="E649" t="s">
        <v>2379</v>
      </c>
      <c r="F649" t="s">
        <v>2379</v>
      </c>
      <c r="G649">
        <v>2</v>
      </c>
      <c r="H649" t="s">
        <v>2379</v>
      </c>
      <c r="J649" t="str">
        <f t="shared" si="40"/>
        <v>Yes</v>
      </c>
      <c r="K649" t="str">
        <f t="shared" si="41"/>
        <v>No</v>
      </c>
      <c r="L649" t="str">
        <f t="shared" si="42"/>
        <v>Obesity</v>
      </c>
      <c r="M649" t="str">
        <f t="shared" si="43"/>
        <v>Normal</v>
      </c>
    </row>
    <row r="650" spans="1:13" x14ac:dyDescent="0.25">
      <c r="A650" t="s">
        <v>1721</v>
      </c>
      <c r="B650">
        <v>33.659999999999997</v>
      </c>
      <c r="C650">
        <v>5.65</v>
      </c>
      <c r="D650" t="s">
        <v>2380</v>
      </c>
      <c r="E650" t="s">
        <v>2379</v>
      </c>
      <c r="F650" t="s">
        <v>2379</v>
      </c>
      <c r="G650">
        <v>2</v>
      </c>
      <c r="H650" t="s">
        <v>2379</v>
      </c>
      <c r="J650" t="str">
        <f t="shared" si="40"/>
        <v>Yes</v>
      </c>
      <c r="K650" t="str">
        <f t="shared" si="41"/>
        <v>No</v>
      </c>
      <c r="L650" t="str">
        <f t="shared" si="42"/>
        <v>Obesity</v>
      </c>
      <c r="M650" t="str">
        <f t="shared" si="43"/>
        <v>Normal</v>
      </c>
    </row>
    <row r="651" spans="1:13" x14ac:dyDescent="0.25">
      <c r="A651" t="s">
        <v>1720</v>
      </c>
      <c r="B651">
        <v>35.5</v>
      </c>
      <c r="C651">
        <v>11.97</v>
      </c>
      <c r="D651" t="s">
        <v>2379</v>
      </c>
      <c r="E651" t="s">
        <v>2379</v>
      </c>
      <c r="F651" t="s">
        <v>2379</v>
      </c>
      <c r="G651">
        <v>0</v>
      </c>
      <c r="H651" t="s">
        <v>2379</v>
      </c>
      <c r="J651" t="str">
        <f t="shared" si="40"/>
        <v>No</v>
      </c>
      <c r="K651" t="str">
        <f t="shared" si="41"/>
        <v>No</v>
      </c>
      <c r="L651" t="str">
        <f t="shared" si="42"/>
        <v>Obesity</v>
      </c>
      <c r="M651" t="str">
        <f t="shared" si="43"/>
        <v>Diabetes</v>
      </c>
    </row>
    <row r="652" spans="1:13" x14ac:dyDescent="0.25">
      <c r="A652" t="s">
        <v>1719</v>
      </c>
      <c r="B652">
        <v>41.63</v>
      </c>
      <c r="C652">
        <v>6.71</v>
      </c>
      <c r="D652" t="s">
        <v>2379</v>
      </c>
      <c r="E652" t="s">
        <v>2379</v>
      </c>
      <c r="F652" t="s">
        <v>2379</v>
      </c>
      <c r="G652">
        <v>0</v>
      </c>
      <c r="H652" t="s">
        <v>2379</v>
      </c>
      <c r="J652" t="str">
        <f t="shared" si="40"/>
        <v>No</v>
      </c>
      <c r="K652" t="str">
        <f t="shared" si="41"/>
        <v>No</v>
      </c>
      <c r="L652" t="str">
        <f t="shared" si="42"/>
        <v>Obesity</v>
      </c>
      <c r="M652" t="str">
        <f t="shared" si="43"/>
        <v>Diabetes</v>
      </c>
    </row>
    <row r="653" spans="1:13" x14ac:dyDescent="0.25">
      <c r="A653" t="s">
        <v>1718</v>
      </c>
      <c r="B653">
        <v>46.49</v>
      </c>
      <c r="C653">
        <v>11.92</v>
      </c>
      <c r="D653" t="s">
        <v>2379</v>
      </c>
      <c r="E653" t="s">
        <v>2379</v>
      </c>
      <c r="F653" t="s">
        <v>2379</v>
      </c>
      <c r="G653">
        <v>0</v>
      </c>
      <c r="H653" t="s">
        <v>2379</v>
      </c>
      <c r="J653" t="str">
        <f t="shared" si="40"/>
        <v>No</v>
      </c>
      <c r="K653" t="str">
        <f t="shared" si="41"/>
        <v>No</v>
      </c>
      <c r="L653" t="str">
        <f t="shared" si="42"/>
        <v>Obesity</v>
      </c>
      <c r="M653" t="str">
        <f t="shared" si="43"/>
        <v>Diabetes</v>
      </c>
    </row>
    <row r="654" spans="1:13" x14ac:dyDescent="0.25">
      <c r="A654" t="s">
        <v>1717</v>
      </c>
      <c r="B654">
        <v>43.29</v>
      </c>
      <c r="C654">
        <v>5.35</v>
      </c>
      <c r="D654" t="s">
        <v>2379</v>
      </c>
      <c r="E654" t="s">
        <v>2379</v>
      </c>
      <c r="F654" t="s">
        <v>2379</v>
      </c>
      <c r="G654">
        <v>2</v>
      </c>
      <c r="H654" t="s">
        <v>2379</v>
      </c>
      <c r="J654" t="str">
        <f t="shared" si="40"/>
        <v>No</v>
      </c>
      <c r="K654" t="str">
        <f t="shared" si="41"/>
        <v>No</v>
      </c>
      <c r="L654" t="str">
        <f t="shared" si="42"/>
        <v>Obesity</v>
      </c>
      <c r="M654" t="str">
        <f t="shared" si="43"/>
        <v>Normal</v>
      </c>
    </row>
    <row r="655" spans="1:13" x14ac:dyDescent="0.25">
      <c r="A655" t="s">
        <v>1716</v>
      </c>
      <c r="B655">
        <v>43.08</v>
      </c>
      <c r="C655">
        <v>8.9600000000000009</v>
      </c>
      <c r="D655" t="s">
        <v>2380</v>
      </c>
      <c r="E655" t="s">
        <v>2379</v>
      </c>
      <c r="F655" t="s">
        <v>2379</v>
      </c>
      <c r="G655">
        <v>1</v>
      </c>
      <c r="H655" t="s">
        <v>2379</v>
      </c>
      <c r="J655" t="str">
        <f t="shared" si="40"/>
        <v>Yes</v>
      </c>
      <c r="K655" t="str">
        <f t="shared" si="41"/>
        <v>No</v>
      </c>
      <c r="L655" t="str">
        <f t="shared" si="42"/>
        <v>Obesity</v>
      </c>
      <c r="M655" t="str">
        <f t="shared" si="43"/>
        <v>Diabetes</v>
      </c>
    </row>
    <row r="656" spans="1:13" x14ac:dyDescent="0.25">
      <c r="A656" t="s">
        <v>1715</v>
      </c>
      <c r="B656">
        <v>39.07</v>
      </c>
      <c r="C656">
        <v>11.93</v>
      </c>
      <c r="D656" t="s">
        <v>2379</v>
      </c>
      <c r="E656" t="s">
        <v>2379</v>
      </c>
      <c r="F656" t="s">
        <v>2379</v>
      </c>
      <c r="G656">
        <v>0</v>
      </c>
      <c r="H656" t="s">
        <v>2379</v>
      </c>
      <c r="J656" t="str">
        <f t="shared" si="40"/>
        <v>No</v>
      </c>
      <c r="K656" t="str">
        <f t="shared" si="41"/>
        <v>No</v>
      </c>
      <c r="L656" t="str">
        <f t="shared" si="42"/>
        <v>Obesity</v>
      </c>
      <c r="M656" t="str">
        <f t="shared" si="43"/>
        <v>Diabetes</v>
      </c>
    </row>
    <row r="657" spans="1:13" x14ac:dyDescent="0.25">
      <c r="A657" t="s">
        <v>1714</v>
      </c>
      <c r="B657">
        <v>41.3</v>
      </c>
      <c r="C657">
        <v>9.59</v>
      </c>
      <c r="D657" t="s">
        <v>2379</v>
      </c>
      <c r="E657" t="s">
        <v>2379</v>
      </c>
      <c r="F657" t="s">
        <v>2379</v>
      </c>
      <c r="G657">
        <v>0</v>
      </c>
      <c r="H657" t="s">
        <v>2379</v>
      </c>
      <c r="J657" t="str">
        <f t="shared" si="40"/>
        <v>No</v>
      </c>
      <c r="K657" t="str">
        <f t="shared" si="41"/>
        <v>No</v>
      </c>
      <c r="L657" t="str">
        <f t="shared" si="42"/>
        <v>Obesity</v>
      </c>
      <c r="M657" t="str">
        <f t="shared" si="43"/>
        <v>Diabetes</v>
      </c>
    </row>
    <row r="658" spans="1:13" x14ac:dyDescent="0.25">
      <c r="A658" t="s">
        <v>1713</v>
      </c>
      <c r="B658">
        <v>42.95</v>
      </c>
      <c r="C658">
        <v>11.88</v>
      </c>
      <c r="D658" t="s">
        <v>2380</v>
      </c>
      <c r="E658" t="s">
        <v>2379</v>
      </c>
      <c r="F658" t="s">
        <v>2379</v>
      </c>
      <c r="G658">
        <v>2</v>
      </c>
      <c r="H658" t="s">
        <v>2379</v>
      </c>
      <c r="J658" t="str">
        <f t="shared" si="40"/>
        <v>Yes</v>
      </c>
      <c r="K658" t="str">
        <f t="shared" si="41"/>
        <v>No</v>
      </c>
      <c r="L658" t="str">
        <f t="shared" si="42"/>
        <v>Obesity</v>
      </c>
      <c r="M658" t="str">
        <f t="shared" si="43"/>
        <v>Diabetes</v>
      </c>
    </row>
    <row r="659" spans="1:13" x14ac:dyDescent="0.25">
      <c r="A659" t="s">
        <v>1712</v>
      </c>
      <c r="B659">
        <v>46.96</v>
      </c>
      <c r="C659">
        <v>4.6399999999999997</v>
      </c>
      <c r="D659" t="s">
        <v>2379</v>
      </c>
      <c r="E659" t="s">
        <v>2379</v>
      </c>
      <c r="F659" t="s">
        <v>2381</v>
      </c>
      <c r="G659">
        <v>1</v>
      </c>
      <c r="H659" t="s">
        <v>2379</v>
      </c>
      <c r="J659" t="str">
        <f t="shared" si="40"/>
        <v>No</v>
      </c>
      <c r="K659" t="str">
        <f t="shared" si="41"/>
        <v>No</v>
      </c>
      <c r="L659" t="str">
        <f t="shared" si="42"/>
        <v>Obesity</v>
      </c>
      <c r="M659" t="str">
        <f t="shared" si="43"/>
        <v>Normal</v>
      </c>
    </row>
    <row r="660" spans="1:13" x14ac:dyDescent="0.25">
      <c r="A660" t="s">
        <v>1711</v>
      </c>
      <c r="B660">
        <v>30.495000000000001</v>
      </c>
      <c r="C660">
        <v>9.5299999999999994</v>
      </c>
      <c r="D660" t="s">
        <v>2379</v>
      </c>
      <c r="E660" t="s">
        <v>2379</v>
      </c>
      <c r="F660" t="s">
        <v>2379</v>
      </c>
      <c r="G660">
        <v>0</v>
      </c>
      <c r="H660" t="s">
        <v>2379</v>
      </c>
      <c r="J660" t="str">
        <f t="shared" si="40"/>
        <v>No</v>
      </c>
      <c r="K660" t="str">
        <f t="shared" si="41"/>
        <v>No</v>
      </c>
      <c r="L660" t="str">
        <f t="shared" si="42"/>
        <v>Obesity</v>
      </c>
      <c r="M660" t="str">
        <f t="shared" si="43"/>
        <v>Diabetes</v>
      </c>
    </row>
    <row r="661" spans="1:13" x14ac:dyDescent="0.25">
      <c r="A661" t="s">
        <v>1710</v>
      </c>
      <c r="B661">
        <v>17.954999999999998</v>
      </c>
      <c r="C661">
        <v>5.29</v>
      </c>
      <c r="D661" t="s">
        <v>2380</v>
      </c>
      <c r="E661" t="s">
        <v>2379</v>
      </c>
      <c r="F661" t="s">
        <v>2379</v>
      </c>
      <c r="G661">
        <v>1</v>
      </c>
      <c r="H661" t="s">
        <v>2380</v>
      </c>
      <c r="J661" t="str">
        <f t="shared" si="40"/>
        <v>Yes</v>
      </c>
      <c r="K661" t="str">
        <f t="shared" si="41"/>
        <v>Yes</v>
      </c>
      <c r="L661" t="str">
        <f t="shared" si="42"/>
        <v>Underweight</v>
      </c>
      <c r="M661" t="str">
        <f t="shared" si="43"/>
        <v>Normal</v>
      </c>
    </row>
    <row r="662" spans="1:13" x14ac:dyDescent="0.25">
      <c r="A662" t="s">
        <v>1709</v>
      </c>
      <c r="B662">
        <v>25.6</v>
      </c>
      <c r="C662">
        <v>10.95</v>
      </c>
      <c r="D662" t="s">
        <v>2379</v>
      </c>
      <c r="E662" t="s">
        <v>2379</v>
      </c>
      <c r="F662" t="s">
        <v>2379</v>
      </c>
      <c r="G662">
        <v>3</v>
      </c>
      <c r="H662" t="s">
        <v>2379</v>
      </c>
      <c r="J662" t="str">
        <f t="shared" si="40"/>
        <v>No</v>
      </c>
      <c r="K662" t="str">
        <f t="shared" si="41"/>
        <v>No</v>
      </c>
      <c r="L662" t="str">
        <f t="shared" si="42"/>
        <v>Overweight</v>
      </c>
      <c r="M662" t="str">
        <f t="shared" si="43"/>
        <v>Diabetes</v>
      </c>
    </row>
    <row r="663" spans="1:13" x14ac:dyDescent="0.25">
      <c r="A663" t="s">
        <v>1708</v>
      </c>
      <c r="B663">
        <v>34.21</v>
      </c>
      <c r="C663">
        <v>9.17</v>
      </c>
      <c r="D663" t="s">
        <v>2379</v>
      </c>
      <c r="E663" t="s">
        <v>2379</v>
      </c>
      <c r="F663" t="s">
        <v>2379</v>
      </c>
      <c r="G663">
        <v>0</v>
      </c>
      <c r="H663" t="s">
        <v>2379</v>
      </c>
      <c r="J663" t="str">
        <f t="shared" si="40"/>
        <v>No</v>
      </c>
      <c r="K663" t="str">
        <f t="shared" si="41"/>
        <v>No</v>
      </c>
      <c r="L663" t="str">
        <f t="shared" si="42"/>
        <v>Obesity</v>
      </c>
      <c r="M663" t="str">
        <f t="shared" si="43"/>
        <v>Diabetes</v>
      </c>
    </row>
    <row r="664" spans="1:13" x14ac:dyDescent="0.25">
      <c r="A664" t="s">
        <v>1707</v>
      </c>
      <c r="B664">
        <v>39.74</v>
      </c>
      <c r="C664">
        <v>7.39</v>
      </c>
      <c r="D664" t="s">
        <v>2379</v>
      </c>
      <c r="E664" t="s">
        <v>2379</v>
      </c>
      <c r="F664" t="s">
        <v>2379</v>
      </c>
      <c r="G664">
        <v>0</v>
      </c>
      <c r="H664" t="s">
        <v>2379</v>
      </c>
      <c r="J664" t="str">
        <f t="shared" si="40"/>
        <v>No</v>
      </c>
      <c r="K664" t="str">
        <f t="shared" si="41"/>
        <v>No</v>
      </c>
      <c r="L664" t="str">
        <f t="shared" si="42"/>
        <v>Obesity</v>
      </c>
      <c r="M664" t="str">
        <f t="shared" si="43"/>
        <v>Diabetes</v>
      </c>
    </row>
    <row r="665" spans="1:13" x14ac:dyDescent="0.25">
      <c r="A665" t="s">
        <v>1706</v>
      </c>
      <c r="B665">
        <v>49.53</v>
      </c>
      <c r="C665">
        <v>9.1300000000000008</v>
      </c>
      <c r="D665" t="s">
        <v>2380</v>
      </c>
      <c r="E665" t="s">
        <v>2379</v>
      </c>
      <c r="F665" t="s">
        <v>2379</v>
      </c>
      <c r="G665">
        <v>0</v>
      </c>
      <c r="H665" t="s">
        <v>2379</v>
      </c>
      <c r="J665" t="str">
        <f t="shared" si="40"/>
        <v>Yes</v>
      </c>
      <c r="K665" t="str">
        <f t="shared" si="41"/>
        <v>No</v>
      </c>
      <c r="L665" t="str">
        <f t="shared" si="42"/>
        <v>Obesity</v>
      </c>
      <c r="M665" t="str">
        <f t="shared" si="43"/>
        <v>Diabetes</v>
      </c>
    </row>
    <row r="666" spans="1:13" x14ac:dyDescent="0.25">
      <c r="A666" t="s">
        <v>1705</v>
      </c>
      <c r="B666">
        <v>39.33</v>
      </c>
      <c r="C666">
        <v>10.4</v>
      </c>
      <c r="D666" t="s">
        <v>2379</v>
      </c>
      <c r="E666" t="s">
        <v>2379</v>
      </c>
      <c r="F666" t="s">
        <v>2379</v>
      </c>
      <c r="G666">
        <v>3</v>
      </c>
      <c r="H666" t="s">
        <v>2379</v>
      </c>
      <c r="J666" t="str">
        <f t="shared" si="40"/>
        <v>No</v>
      </c>
      <c r="K666" t="str">
        <f t="shared" si="41"/>
        <v>No</v>
      </c>
      <c r="L666" t="str">
        <f t="shared" si="42"/>
        <v>Obesity</v>
      </c>
      <c r="M666" t="str">
        <f t="shared" si="43"/>
        <v>Diabetes</v>
      </c>
    </row>
    <row r="667" spans="1:13" x14ac:dyDescent="0.25">
      <c r="A667" t="s">
        <v>1704</v>
      </c>
      <c r="B667">
        <v>39.979999999999997</v>
      </c>
      <c r="C667">
        <v>9.4600000000000009</v>
      </c>
      <c r="D667" t="s">
        <v>2380</v>
      </c>
      <c r="E667" t="s">
        <v>2379</v>
      </c>
      <c r="F667" t="s">
        <v>2379</v>
      </c>
      <c r="G667">
        <v>2</v>
      </c>
      <c r="H667" t="s">
        <v>2379</v>
      </c>
      <c r="J667" t="str">
        <f t="shared" si="40"/>
        <v>Yes</v>
      </c>
      <c r="K667" t="str">
        <f t="shared" si="41"/>
        <v>No</v>
      </c>
      <c r="L667" t="str">
        <f t="shared" si="42"/>
        <v>Obesity</v>
      </c>
      <c r="M667" t="str">
        <f t="shared" si="43"/>
        <v>Diabetes</v>
      </c>
    </row>
    <row r="668" spans="1:13" x14ac:dyDescent="0.25">
      <c r="A668" t="s">
        <v>1703</v>
      </c>
      <c r="B668">
        <v>46.51</v>
      </c>
      <c r="C668">
        <v>8.69</v>
      </c>
      <c r="D668" t="s">
        <v>2380</v>
      </c>
      <c r="E668" t="s">
        <v>2379</v>
      </c>
      <c r="F668" t="s">
        <v>2379</v>
      </c>
      <c r="G668">
        <v>0</v>
      </c>
      <c r="H668" t="s">
        <v>2379</v>
      </c>
      <c r="J668" t="str">
        <f t="shared" si="40"/>
        <v>Yes</v>
      </c>
      <c r="K668" t="str">
        <f t="shared" si="41"/>
        <v>No</v>
      </c>
      <c r="L668" t="str">
        <f t="shared" si="42"/>
        <v>Obesity</v>
      </c>
      <c r="M668" t="str">
        <f t="shared" si="43"/>
        <v>Diabetes</v>
      </c>
    </row>
    <row r="669" spans="1:13" x14ac:dyDescent="0.25">
      <c r="A669" t="s">
        <v>1702</v>
      </c>
      <c r="B669">
        <v>43.58</v>
      </c>
      <c r="C669">
        <v>4.2300000000000004</v>
      </c>
      <c r="D669" t="s">
        <v>2379</v>
      </c>
      <c r="E669" t="s">
        <v>2379</v>
      </c>
      <c r="F669" t="s">
        <v>2381</v>
      </c>
      <c r="G669">
        <v>1</v>
      </c>
      <c r="H669" t="s">
        <v>2379</v>
      </c>
      <c r="J669" t="str">
        <f t="shared" si="40"/>
        <v>No</v>
      </c>
      <c r="K669" t="str">
        <f t="shared" si="41"/>
        <v>No</v>
      </c>
      <c r="L669" t="str">
        <f t="shared" si="42"/>
        <v>Obesity</v>
      </c>
      <c r="M669" t="str">
        <f t="shared" si="43"/>
        <v>Normal</v>
      </c>
    </row>
    <row r="670" spans="1:13" x14ac:dyDescent="0.25">
      <c r="A670" t="s">
        <v>1701</v>
      </c>
      <c r="B670">
        <v>42.28</v>
      </c>
      <c r="C670">
        <v>9.16</v>
      </c>
      <c r="D670" t="s">
        <v>2380</v>
      </c>
      <c r="E670" t="s">
        <v>2379</v>
      </c>
      <c r="F670" t="s">
        <v>2379</v>
      </c>
      <c r="G670">
        <v>1</v>
      </c>
      <c r="H670" t="s">
        <v>2379</v>
      </c>
      <c r="J670" t="str">
        <f t="shared" si="40"/>
        <v>Yes</v>
      </c>
      <c r="K670" t="str">
        <f t="shared" si="41"/>
        <v>No</v>
      </c>
      <c r="L670" t="str">
        <f t="shared" si="42"/>
        <v>Obesity</v>
      </c>
      <c r="M670" t="str">
        <f t="shared" si="43"/>
        <v>Diabetes</v>
      </c>
    </row>
    <row r="671" spans="1:13" x14ac:dyDescent="0.25">
      <c r="A671" t="s">
        <v>1700</v>
      </c>
      <c r="B671">
        <v>35.520000000000003</v>
      </c>
      <c r="C671">
        <v>8.26</v>
      </c>
      <c r="D671" t="s">
        <v>2379</v>
      </c>
      <c r="E671" t="s">
        <v>2379</v>
      </c>
      <c r="F671" t="s">
        <v>2379</v>
      </c>
      <c r="G671">
        <v>0</v>
      </c>
      <c r="H671" t="s">
        <v>2379</v>
      </c>
      <c r="J671" t="str">
        <f t="shared" si="40"/>
        <v>No</v>
      </c>
      <c r="K671" t="str">
        <f t="shared" si="41"/>
        <v>No</v>
      </c>
      <c r="L671" t="str">
        <f t="shared" si="42"/>
        <v>Obesity</v>
      </c>
      <c r="M671" t="str">
        <f t="shared" si="43"/>
        <v>Diabetes</v>
      </c>
    </row>
    <row r="672" spans="1:13" x14ac:dyDescent="0.25">
      <c r="A672" t="s">
        <v>1699</v>
      </c>
      <c r="B672">
        <v>33.6</v>
      </c>
      <c r="C672">
        <v>11.25</v>
      </c>
      <c r="D672" t="s">
        <v>2379</v>
      </c>
      <c r="E672" t="s">
        <v>2379</v>
      </c>
      <c r="F672" t="s">
        <v>2379</v>
      </c>
      <c r="G672">
        <v>0</v>
      </c>
      <c r="H672" t="s">
        <v>2379</v>
      </c>
      <c r="J672" t="str">
        <f t="shared" si="40"/>
        <v>No</v>
      </c>
      <c r="K672" t="str">
        <f t="shared" si="41"/>
        <v>No</v>
      </c>
      <c r="L672" t="str">
        <f t="shared" si="42"/>
        <v>Obesity</v>
      </c>
      <c r="M672" t="str">
        <f t="shared" si="43"/>
        <v>Diabetes</v>
      </c>
    </row>
    <row r="673" spans="1:13" x14ac:dyDescent="0.25">
      <c r="A673" t="s">
        <v>1698</v>
      </c>
      <c r="B673">
        <v>22.42</v>
      </c>
      <c r="C673">
        <v>6.74</v>
      </c>
      <c r="D673" t="s">
        <v>2379</v>
      </c>
      <c r="E673" t="s">
        <v>2379</v>
      </c>
      <c r="F673" t="s">
        <v>2379</v>
      </c>
      <c r="G673">
        <v>0</v>
      </c>
      <c r="H673" t="s">
        <v>2380</v>
      </c>
      <c r="J673" t="str">
        <f t="shared" si="40"/>
        <v>No</v>
      </c>
      <c r="K673" t="str">
        <f t="shared" si="41"/>
        <v>Yes</v>
      </c>
      <c r="L673" t="str">
        <f t="shared" si="42"/>
        <v>Normal Weight</v>
      </c>
      <c r="M673" t="str">
        <f t="shared" si="43"/>
        <v>Diabetes</v>
      </c>
    </row>
    <row r="674" spans="1:13" x14ac:dyDescent="0.25">
      <c r="A674" t="s">
        <v>1697</v>
      </c>
      <c r="B674">
        <v>46.86</v>
      </c>
      <c r="C674">
        <v>4.87</v>
      </c>
      <c r="D674" t="s">
        <v>2379</v>
      </c>
      <c r="E674" t="s">
        <v>2379</v>
      </c>
      <c r="F674" t="s">
        <v>2379</v>
      </c>
      <c r="G674">
        <v>0</v>
      </c>
      <c r="H674" t="s">
        <v>2379</v>
      </c>
      <c r="J674" t="str">
        <f t="shared" si="40"/>
        <v>No</v>
      </c>
      <c r="K674" t="str">
        <f t="shared" si="41"/>
        <v>No</v>
      </c>
      <c r="L674" t="str">
        <f t="shared" si="42"/>
        <v>Obesity</v>
      </c>
      <c r="M674" t="str">
        <f t="shared" si="43"/>
        <v>Normal</v>
      </c>
    </row>
    <row r="675" spans="1:13" x14ac:dyDescent="0.25">
      <c r="A675" t="s">
        <v>1696</v>
      </c>
      <c r="B675">
        <v>32.965000000000003</v>
      </c>
      <c r="C675">
        <v>6.68</v>
      </c>
      <c r="D675" t="s">
        <v>2379</v>
      </c>
      <c r="E675" t="s">
        <v>2379</v>
      </c>
      <c r="F675" t="s">
        <v>2379</v>
      </c>
      <c r="G675">
        <v>3</v>
      </c>
      <c r="H675" t="s">
        <v>2379</v>
      </c>
      <c r="J675" t="str">
        <f t="shared" si="40"/>
        <v>No</v>
      </c>
      <c r="K675" t="str">
        <f t="shared" si="41"/>
        <v>No</v>
      </c>
      <c r="L675" t="str">
        <f t="shared" si="42"/>
        <v>Obesity</v>
      </c>
      <c r="M675" t="str">
        <f t="shared" si="43"/>
        <v>Diabetes</v>
      </c>
    </row>
    <row r="676" spans="1:13" x14ac:dyDescent="0.25">
      <c r="A676" t="s">
        <v>1695</v>
      </c>
      <c r="B676">
        <v>39.340000000000003</v>
      </c>
      <c r="C676">
        <v>5.0199999999999996</v>
      </c>
      <c r="D676" t="s">
        <v>2380</v>
      </c>
      <c r="E676" t="s">
        <v>2379</v>
      </c>
      <c r="F676" t="s">
        <v>2381</v>
      </c>
      <c r="G676">
        <v>1</v>
      </c>
      <c r="H676" t="s">
        <v>2379</v>
      </c>
      <c r="J676" t="str">
        <f t="shared" si="40"/>
        <v>Yes</v>
      </c>
      <c r="K676" t="str">
        <f t="shared" si="41"/>
        <v>No</v>
      </c>
      <c r="L676" t="str">
        <f t="shared" si="42"/>
        <v>Obesity</v>
      </c>
      <c r="M676" t="str">
        <f t="shared" si="43"/>
        <v>Normal</v>
      </c>
    </row>
    <row r="677" spans="1:13" x14ac:dyDescent="0.25">
      <c r="A677" t="s">
        <v>1694</v>
      </c>
      <c r="B677">
        <v>47</v>
      </c>
      <c r="C677">
        <v>10.64</v>
      </c>
      <c r="D677" t="s">
        <v>2380</v>
      </c>
      <c r="E677" t="s">
        <v>2379</v>
      </c>
      <c r="F677" t="s">
        <v>2379</v>
      </c>
      <c r="G677">
        <v>0</v>
      </c>
      <c r="H677" t="s">
        <v>2379</v>
      </c>
      <c r="J677" t="str">
        <f t="shared" si="40"/>
        <v>Yes</v>
      </c>
      <c r="K677" t="str">
        <f t="shared" si="41"/>
        <v>No</v>
      </c>
      <c r="L677" t="str">
        <f t="shared" si="42"/>
        <v>Obesity</v>
      </c>
      <c r="M677" t="str">
        <f t="shared" si="43"/>
        <v>Diabetes</v>
      </c>
    </row>
    <row r="678" spans="1:13" x14ac:dyDescent="0.25">
      <c r="A678" t="s">
        <v>1693</v>
      </c>
      <c r="B678">
        <v>36.71</v>
      </c>
      <c r="C678">
        <v>8.74</v>
      </c>
      <c r="D678" t="s">
        <v>2380</v>
      </c>
      <c r="E678" t="s">
        <v>2379</v>
      </c>
      <c r="F678" t="s">
        <v>2379</v>
      </c>
      <c r="G678">
        <v>0</v>
      </c>
      <c r="H678" t="s">
        <v>2379</v>
      </c>
      <c r="J678" t="str">
        <f t="shared" si="40"/>
        <v>Yes</v>
      </c>
      <c r="K678" t="str">
        <f t="shared" si="41"/>
        <v>No</v>
      </c>
      <c r="L678" t="str">
        <f t="shared" si="42"/>
        <v>Obesity</v>
      </c>
      <c r="M678" t="str">
        <f t="shared" si="43"/>
        <v>Diabetes</v>
      </c>
    </row>
    <row r="679" spans="1:13" x14ac:dyDescent="0.25">
      <c r="A679" t="s">
        <v>1692</v>
      </c>
      <c r="B679">
        <v>53.48</v>
      </c>
      <c r="C679">
        <v>5.64</v>
      </c>
      <c r="D679" t="s">
        <v>2379</v>
      </c>
      <c r="E679" t="s">
        <v>2379</v>
      </c>
      <c r="F679" t="s">
        <v>2379</v>
      </c>
      <c r="G679">
        <v>0</v>
      </c>
      <c r="H679" t="s">
        <v>2379</v>
      </c>
      <c r="J679" t="str">
        <f t="shared" si="40"/>
        <v>No</v>
      </c>
      <c r="K679" t="str">
        <f t="shared" si="41"/>
        <v>No</v>
      </c>
      <c r="L679" t="str">
        <f t="shared" si="42"/>
        <v>Obesity</v>
      </c>
      <c r="M679" t="str">
        <f t="shared" si="43"/>
        <v>Normal</v>
      </c>
    </row>
    <row r="680" spans="1:13" x14ac:dyDescent="0.25">
      <c r="A680" t="s">
        <v>1691</v>
      </c>
      <c r="B680">
        <v>35.5</v>
      </c>
      <c r="C680">
        <v>10.37</v>
      </c>
      <c r="D680" t="s">
        <v>2379</v>
      </c>
      <c r="E680" t="s">
        <v>2379</v>
      </c>
      <c r="F680" t="s">
        <v>2379</v>
      </c>
      <c r="G680">
        <v>0</v>
      </c>
      <c r="H680" t="s">
        <v>2379</v>
      </c>
      <c r="J680" t="str">
        <f t="shared" si="40"/>
        <v>No</v>
      </c>
      <c r="K680" t="str">
        <f t="shared" si="41"/>
        <v>No</v>
      </c>
      <c r="L680" t="str">
        <f t="shared" si="42"/>
        <v>Obesity</v>
      </c>
      <c r="M680" t="str">
        <f t="shared" si="43"/>
        <v>Diabetes</v>
      </c>
    </row>
    <row r="681" spans="1:13" x14ac:dyDescent="0.25">
      <c r="A681" t="s">
        <v>1690</v>
      </c>
      <c r="B681">
        <v>36.979999999999997</v>
      </c>
      <c r="C681">
        <v>9.56</v>
      </c>
      <c r="D681" t="s">
        <v>2380</v>
      </c>
      <c r="E681" t="s">
        <v>2379</v>
      </c>
      <c r="F681" t="s">
        <v>2379</v>
      </c>
      <c r="G681">
        <v>0</v>
      </c>
      <c r="H681" t="s">
        <v>2379</v>
      </c>
      <c r="J681" t="str">
        <f t="shared" si="40"/>
        <v>Yes</v>
      </c>
      <c r="K681" t="str">
        <f t="shared" si="41"/>
        <v>No</v>
      </c>
      <c r="L681" t="str">
        <f t="shared" si="42"/>
        <v>Obesity</v>
      </c>
      <c r="M681" t="str">
        <f t="shared" si="43"/>
        <v>Diabetes</v>
      </c>
    </row>
    <row r="682" spans="1:13" x14ac:dyDescent="0.25">
      <c r="A682" t="s">
        <v>1689</v>
      </c>
      <c r="B682">
        <v>32.395000000000003</v>
      </c>
      <c r="C682">
        <v>8.23</v>
      </c>
      <c r="D682" t="s">
        <v>2380</v>
      </c>
      <c r="E682" t="s">
        <v>2379</v>
      </c>
      <c r="F682" t="s">
        <v>2381</v>
      </c>
      <c r="G682">
        <v>1</v>
      </c>
      <c r="H682" t="s">
        <v>2379</v>
      </c>
      <c r="J682" t="str">
        <f t="shared" si="40"/>
        <v>Yes</v>
      </c>
      <c r="K682" t="str">
        <f t="shared" si="41"/>
        <v>No</v>
      </c>
      <c r="L682" t="str">
        <f t="shared" si="42"/>
        <v>Obesity</v>
      </c>
      <c r="M682" t="str">
        <f t="shared" si="43"/>
        <v>Diabetes</v>
      </c>
    </row>
    <row r="683" spans="1:13" x14ac:dyDescent="0.25">
      <c r="A683" t="s">
        <v>1688</v>
      </c>
      <c r="B683">
        <v>32.729999999999997</v>
      </c>
      <c r="C683">
        <v>7.03</v>
      </c>
      <c r="D683" t="s">
        <v>2379</v>
      </c>
      <c r="E683" t="s">
        <v>2379</v>
      </c>
      <c r="F683" t="s">
        <v>2379</v>
      </c>
      <c r="G683">
        <v>0</v>
      </c>
      <c r="H683" t="s">
        <v>2379</v>
      </c>
      <c r="J683" t="str">
        <f t="shared" si="40"/>
        <v>No</v>
      </c>
      <c r="K683" t="str">
        <f t="shared" si="41"/>
        <v>No</v>
      </c>
      <c r="L683" t="str">
        <f t="shared" si="42"/>
        <v>Obesity</v>
      </c>
      <c r="M683" t="str">
        <f t="shared" si="43"/>
        <v>Diabetes</v>
      </c>
    </row>
    <row r="684" spans="1:13" x14ac:dyDescent="0.25">
      <c r="A684" t="s">
        <v>1687</v>
      </c>
      <c r="B684">
        <v>20.52</v>
      </c>
      <c r="C684">
        <v>5.45</v>
      </c>
      <c r="D684" t="s">
        <v>2379</v>
      </c>
      <c r="E684" t="s">
        <v>2379</v>
      </c>
      <c r="F684" t="s">
        <v>2379</v>
      </c>
      <c r="G684">
        <v>1</v>
      </c>
      <c r="H684" t="s">
        <v>2380</v>
      </c>
      <c r="J684" t="str">
        <f t="shared" si="40"/>
        <v>No</v>
      </c>
      <c r="K684" t="str">
        <f t="shared" si="41"/>
        <v>Yes</v>
      </c>
      <c r="L684" t="str">
        <f t="shared" si="42"/>
        <v>Normal Weight</v>
      </c>
      <c r="M684" t="str">
        <f t="shared" si="43"/>
        <v>Normal</v>
      </c>
    </row>
    <row r="685" spans="1:13" x14ac:dyDescent="0.25">
      <c r="A685" t="s">
        <v>1686</v>
      </c>
      <c r="B685">
        <v>51.72</v>
      </c>
      <c r="C685">
        <v>5.76</v>
      </c>
      <c r="D685" t="s">
        <v>2379</v>
      </c>
      <c r="E685" t="s">
        <v>2379</v>
      </c>
      <c r="F685" t="s">
        <v>2379</v>
      </c>
      <c r="G685">
        <v>0</v>
      </c>
      <c r="H685" t="s">
        <v>2379</v>
      </c>
      <c r="J685" t="str">
        <f t="shared" si="40"/>
        <v>No</v>
      </c>
      <c r="K685" t="str">
        <f t="shared" si="41"/>
        <v>No</v>
      </c>
      <c r="L685" t="str">
        <f t="shared" si="42"/>
        <v>Obesity</v>
      </c>
      <c r="M685" t="str">
        <f t="shared" si="43"/>
        <v>Prediabetes</v>
      </c>
    </row>
    <row r="686" spans="1:13" x14ac:dyDescent="0.25">
      <c r="A686" t="s">
        <v>1685</v>
      </c>
      <c r="B686">
        <v>50.2</v>
      </c>
      <c r="C686">
        <v>5.4</v>
      </c>
      <c r="D686" t="s">
        <v>2379</v>
      </c>
      <c r="E686" t="s">
        <v>2379</v>
      </c>
      <c r="F686" t="s">
        <v>2379</v>
      </c>
      <c r="G686">
        <v>0</v>
      </c>
      <c r="H686" t="s">
        <v>2379</v>
      </c>
      <c r="J686" t="str">
        <f t="shared" si="40"/>
        <v>No</v>
      </c>
      <c r="K686" t="str">
        <f t="shared" si="41"/>
        <v>No</v>
      </c>
      <c r="L686" t="str">
        <f t="shared" si="42"/>
        <v>Obesity</v>
      </c>
      <c r="M686" t="str">
        <f t="shared" si="43"/>
        <v>Normal</v>
      </c>
    </row>
    <row r="687" spans="1:13" x14ac:dyDescent="0.25">
      <c r="A687" t="s">
        <v>1684</v>
      </c>
      <c r="B687">
        <v>25.52</v>
      </c>
      <c r="C687">
        <v>6.35</v>
      </c>
      <c r="D687" t="s">
        <v>2379</v>
      </c>
      <c r="E687" t="s">
        <v>2379</v>
      </c>
      <c r="F687" t="s">
        <v>2381</v>
      </c>
      <c r="G687">
        <v>1</v>
      </c>
      <c r="H687" t="s">
        <v>2379</v>
      </c>
      <c r="J687" t="str">
        <f t="shared" si="40"/>
        <v>No</v>
      </c>
      <c r="K687" t="str">
        <f t="shared" si="41"/>
        <v>No</v>
      </c>
      <c r="L687" t="str">
        <f t="shared" si="42"/>
        <v>Overweight</v>
      </c>
      <c r="M687" t="str">
        <f t="shared" si="43"/>
        <v>Prediabetes</v>
      </c>
    </row>
    <row r="688" spans="1:13" x14ac:dyDescent="0.25">
      <c r="A688" t="s">
        <v>1683</v>
      </c>
      <c r="B688">
        <v>35.200000000000003</v>
      </c>
      <c r="C688">
        <v>6.26</v>
      </c>
      <c r="D688" t="s">
        <v>2380</v>
      </c>
      <c r="E688" t="s">
        <v>2379</v>
      </c>
      <c r="F688" t="s">
        <v>2379</v>
      </c>
      <c r="G688">
        <v>2</v>
      </c>
      <c r="H688" t="s">
        <v>2379</v>
      </c>
      <c r="J688" t="str">
        <f t="shared" si="40"/>
        <v>Yes</v>
      </c>
      <c r="K688" t="str">
        <f t="shared" si="41"/>
        <v>No</v>
      </c>
      <c r="L688" t="str">
        <f t="shared" si="42"/>
        <v>Obesity</v>
      </c>
      <c r="M688" t="str">
        <f t="shared" si="43"/>
        <v>Prediabetes</v>
      </c>
    </row>
    <row r="689" spans="1:13" x14ac:dyDescent="0.25">
      <c r="A689" t="s">
        <v>1682</v>
      </c>
      <c r="B689">
        <v>41.26</v>
      </c>
      <c r="C689">
        <v>5.97</v>
      </c>
      <c r="D689" t="s">
        <v>2380</v>
      </c>
      <c r="E689" t="s">
        <v>2379</v>
      </c>
      <c r="F689" t="s">
        <v>2379</v>
      </c>
      <c r="G689">
        <v>0</v>
      </c>
      <c r="H689" t="s">
        <v>2379</v>
      </c>
      <c r="J689" t="str">
        <f t="shared" si="40"/>
        <v>Yes</v>
      </c>
      <c r="K689" t="str">
        <f t="shared" si="41"/>
        <v>No</v>
      </c>
      <c r="L689" t="str">
        <f t="shared" si="42"/>
        <v>Obesity</v>
      </c>
      <c r="M689" t="str">
        <f t="shared" si="43"/>
        <v>Prediabetes</v>
      </c>
    </row>
    <row r="690" spans="1:13" x14ac:dyDescent="0.25">
      <c r="A690" t="s">
        <v>1681</v>
      </c>
      <c r="B690">
        <v>17.195</v>
      </c>
      <c r="C690">
        <v>5.29</v>
      </c>
      <c r="D690" t="s">
        <v>2380</v>
      </c>
      <c r="E690" t="s">
        <v>2379</v>
      </c>
      <c r="F690" t="s">
        <v>2379</v>
      </c>
      <c r="G690">
        <v>0</v>
      </c>
      <c r="H690" t="s">
        <v>2380</v>
      </c>
      <c r="J690" t="str">
        <f t="shared" si="40"/>
        <v>Yes</v>
      </c>
      <c r="K690" t="str">
        <f t="shared" si="41"/>
        <v>Yes</v>
      </c>
      <c r="L690" t="str">
        <f t="shared" si="42"/>
        <v>Underweight</v>
      </c>
      <c r="M690" t="str">
        <f t="shared" si="43"/>
        <v>Normal</v>
      </c>
    </row>
    <row r="691" spans="1:13" x14ac:dyDescent="0.25">
      <c r="A691" t="s">
        <v>1680</v>
      </c>
      <c r="B691">
        <v>23.085000000000001</v>
      </c>
      <c r="C691">
        <v>4.2699999999999996</v>
      </c>
      <c r="D691" t="s">
        <v>2380</v>
      </c>
      <c r="E691" t="s">
        <v>2379</v>
      </c>
      <c r="F691" t="s">
        <v>2379</v>
      </c>
      <c r="G691">
        <v>2</v>
      </c>
      <c r="H691" t="s">
        <v>2379</v>
      </c>
      <c r="J691" t="str">
        <f t="shared" si="40"/>
        <v>Yes</v>
      </c>
      <c r="K691" t="str">
        <f t="shared" si="41"/>
        <v>No</v>
      </c>
      <c r="L691" t="str">
        <f t="shared" si="42"/>
        <v>Normal Weight</v>
      </c>
      <c r="M691" t="str">
        <f t="shared" si="43"/>
        <v>Normal</v>
      </c>
    </row>
    <row r="692" spans="1:13" x14ac:dyDescent="0.25">
      <c r="A692" t="s">
        <v>1679</v>
      </c>
      <c r="B692">
        <v>21.66</v>
      </c>
      <c r="C692">
        <v>5.2</v>
      </c>
      <c r="D692" t="s">
        <v>2380</v>
      </c>
      <c r="E692" t="s">
        <v>2379</v>
      </c>
      <c r="F692" t="s">
        <v>2379</v>
      </c>
      <c r="G692">
        <v>2</v>
      </c>
      <c r="H692" t="s">
        <v>2379</v>
      </c>
      <c r="J692" t="str">
        <f t="shared" si="40"/>
        <v>Yes</v>
      </c>
      <c r="K692" t="str">
        <f t="shared" si="41"/>
        <v>No</v>
      </c>
      <c r="L692" t="str">
        <f t="shared" si="42"/>
        <v>Normal Weight</v>
      </c>
      <c r="M692" t="str">
        <f t="shared" si="43"/>
        <v>Normal</v>
      </c>
    </row>
    <row r="693" spans="1:13" x14ac:dyDescent="0.25">
      <c r="A693" t="s">
        <v>1678</v>
      </c>
      <c r="B693">
        <v>36.47</v>
      </c>
      <c r="C693">
        <v>8.23</v>
      </c>
      <c r="D693" t="s">
        <v>2380</v>
      </c>
      <c r="E693" t="s">
        <v>2379</v>
      </c>
      <c r="F693" t="s">
        <v>2379</v>
      </c>
      <c r="G693">
        <v>0</v>
      </c>
      <c r="H693" t="s">
        <v>2379</v>
      </c>
      <c r="J693" t="str">
        <f t="shared" si="40"/>
        <v>Yes</v>
      </c>
      <c r="K693" t="str">
        <f t="shared" si="41"/>
        <v>No</v>
      </c>
      <c r="L693" t="str">
        <f t="shared" si="42"/>
        <v>Obesity</v>
      </c>
      <c r="M693" t="str">
        <f t="shared" si="43"/>
        <v>Diabetes</v>
      </c>
    </row>
    <row r="694" spans="1:13" x14ac:dyDescent="0.25">
      <c r="A694" t="s">
        <v>1677</v>
      </c>
      <c r="B694">
        <v>36.08</v>
      </c>
      <c r="C694">
        <v>10.33</v>
      </c>
      <c r="D694" t="s">
        <v>2380</v>
      </c>
      <c r="E694" t="s">
        <v>2379</v>
      </c>
      <c r="F694" t="s">
        <v>2379</v>
      </c>
      <c r="G694">
        <v>0</v>
      </c>
      <c r="H694" t="s">
        <v>2379</v>
      </c>
      <c r="J694" t="str">
        <f t="shared" si="40"/>
        <v>Yes</v>
      </c>
      <c r="K694" t="str">
        <f t="shared" si="41"/>
        <v>No</v>
      </c>
      <c r="L694" t="str">
        <f t="shared" si="42"/>
        <v>Obesity</v>
      </c>
      <c r="M694" t="str">
        <f t="shared" si="43"/>
        <v>Diabetes</v>
      </c>
    </row>
    <row r="695" spans="1:13" x14ac:dyDescent="0.25">
      <c r="A695" t="s">
        <v>1676</v>
      </c>
      <c r="B695">
        <v>23.18</v>
      </c>
      <c r="C695">
        <v>6.13</v>
      </c>
      <c r="D695" t="s">
        <v>2379</v>
      </c>
      <c r="E695" t="s">
        <v>2379</v>
      </c>
      <c r="F695" t="s">
        <v>2379</v>
      </c>
      <c r="G695">
        <v>0</v>
      </c>
      <c r="H695" t="s">
        <v>2379</v>
      </c>
      <c r="J695" t="str">
        <f t="shared" si="40"/>
        <v>No</v>
      </c>
      <c r="K695" t="str">
        <f t="shared" si="41"/>
        <v>No</v>
      </c>
      <c r="L695" t="str">
        <f t="shared" si="42"/>
        <v>Normal Weight</v>
      </c>
      <c r="M695" t="str">
        <f t="shared" si="43"/>
        <v>Prediabetes</v>
      </c>
    </row>
    <row r="696" spans="1:13" x14ac:dyDescent="0.25">
      <c r="A696" t="s">
        <v>1675</v>
      </c>
      <c r="B696">
        <v>39.159999999999997</v>
      </c>
      <c r="C696">
        <v>8.08</v>
      </c>
      <c r="D696" t="s">
        <v>2379</v>
      </c>
      <c r="E696" t="s">
        <v>2379</v>
      </c>
      <c r="F696" t="s">
        <v>2379</v>
      </c>
      <c r="G696">
        <v>3</v>
      </c>
      <c r="H696" t="s">
        <v>2379</v>
      </c>
      <c r="J696" t="str">
        <f t="shared" si="40"/>
        <v>No</v>
      </c>
      <c r="K696" t="str">
        <f t="shared" si="41"/>
        <v>No</v>
      </c>
      <c r="L696" t="str">
        <f t="shared" si="42"/>
        <v>Obesity</v>
      </c>
      <c r="M696" t="str">
        <f t="shared" si="43"/>
        <v>Diabetes</v>
      </c>
    </row>
    <row r="697" spans="1:13" x14ac:dyDescent="0.25">
      <c r="A697" t="s">
        <v>1674</v>
      </c>
      <c r="B697">
        <v>38.19</v>
      </c>
      <c r="C697">
        <v>10.49</v>
      </c>
      <c r="D697" t="s">
        <v>2379</v>
      </c>
      <c r="E697" t="s">
        <v>2379</v>
      </c>
      <c r="F697" t="s">
        <v>2379</v>
      </c>
      <c r="G697">
        <v>3</v>
      </c>
      <c r="H697" t="s">
        <v>2379</v>
      </c>
      <c r="J697" t="str">
        <f t="shared" si="40"/>
        <v>No</v>
      </c>
      <c r="K697" t="str">
        <f t="shared" si="41"/>
        <v>No</v>
      </c>
      <c r="L697" t="str">
        <f t="shared" si="42"/>
        <v>Obesity</v>
      </c>
      <c r="M697" t="str">
        <f t="shared" si="43"/>
        <v>Diabetes</v>
      </c>
    </row>
    <row r="698" spans="1:13" x14ac:dyDescent="0.25">
      <c r="A698" t="s">
        <v>1673</v>
      </c>
      <c r="B698">
        <v>26.41</v>
      </c>
      <c r="C698">
        <v>8.11</v>
      </c>
      <c r="D698" t="s">
        <v>2379</v>
      </c>
      <c r="E698" t="s">
        <v>2379</v>
      </c>
      <c r="F698" t="s">
        <v>2379</v>
      </c>
      <c r="G698">
        <v>3</v>
      </c>
      <c r="H698" t="s">
        <v>2379</v>
      </c>
      <c r="J698" t="str">
        <f t="shared" si="40"/>
        <v>No</v>
      </c>
      <c r="K698" t="str">
        <f t="shared" si="41"/>
        <v>No</v>
      </c>
      <c r="L698" t="str">
        <f t="shared" si="42"/>
        <v>Overweight</v>
      </c>
      <c r="M698" t="str">
        <f t="shared" si="43"/>
        <v>Diabetes</v>
      </c>
    </row>
    <row r="699" spans="1:13" x14ac:dyDescent="0.25">
      <c r="A699" t="s">
        <v>1672</v>
      </c>
      <c r="B699">
        <v>28.785</v>
      </c>
      <c r="C699">
        <v>6.6</v>
      </c>
      <c r="D699" t="s">
        <v>2379</v>
      </c>
      <c r="E699" t="s">
        <v>2379</v>
      </c>
      <c r="F699" t="s">
        <v>2379</v>
      </c>
      <c r="G699">
        <v>0</v>
      </c>
      <c r="H699" t="s">
        <v>2379</v>
      </c>
      <c r="J699" t="str">
        <f t="shared" si="40"/>
        <v>No</v>
      </c>
      <c r="K699" t="str">
        <f t="shared" si="41"/>
        <v>No</v>
      </c>
      <c r="L699" t="str">
        <f t="shared" si="42"/>
        <v>Overweight</v>
      </c>
      <c r="M699" t="str">
        <f t="shared" si="43"/>
        <v>Diabetes</v>
      </c>
    </row>
    <row r="700" spans="1:13" x14ac:dyDescent="0.25">
      <c r="A700" t="s">
        <v>1671</v>
      </c>
      <c r="B700">
        <v>26.695</v>
      </c>
      <c r="C700">
        <v>10.14</v>
      </c>
      <c r="D700" t="s">
        <v>2380</v>
      </c>
      <c r="E700" t="s">
        <v>2379</v>
      </c>
      <c r="F700" t="s">
        <v>2381</v>
      </c>
      <c r="G700">
        <v>1</v>
      </c>
      <c r="H700" t="s">
        <v>2379</v>
      </c>
      <c r="J700" t="str">
        <f t="shared" si="40"/>
        <v>Yes</v>
      </c>
      <c r="K700" t="str">
        <f t="shared" si="41"/>
        <v>No</v>
      </c>
      <c r="L700" t="str">
        <f t="shared" si="42"/>
        <v>Overweight</v>
      </c>
      <c r="M700" t="str">
        <f t="shared" si="43"/>
        <v>Diabetes</v>
      </c>
    </row>
    <row r="701" spans="1:13" x14ac:dyDescent="0.25">
      <c r="A701" t="s">
        <v>1670</v>
      </c>
      <c r="B701">
        <v>32.799999999999997</v>
      </c>
      <c r="C701">
        <v>6.06</v>
      </c>
      <c r="D701" t="s">
        <v>2380</v>
      </c>
      <c r="E701" t="s">
        <v>2379</v>
      </c>
      <c r="F701" t="s">
        <v>2379</v>
      </c>
      <c r="G701">
        <v>1</v>
      </c>
      <c r="H701" t="s">
        <v>2379</v>
      </c>
      <c r="J701" t="str">
        <f t="shared" si="40"/>
        <v>Yes</v>
      </c>
      <c r="K701" t="str">
        <f t="shared" si="41"/>
        <v>No</v>
      </c>
      <c r="L701" t="str">
        <f t="shared" si="42"/>
        <v>Obesity</v>
      </c>
      <c r="M701" t="str">
        <f t="shared" si="43"/>
        <v>Prediabetes</v>
      </c>
    </row>
    <row r="702" spans="1:13" x14ac:dyDescent="0.25">
      <c r="A702" t="s">
        <v>1669</v>
      </c>
      <c r="B702">
        <v>35.869999999999997</v>
      </c>
      <c r="C702">
        <v>9.91</v>
      </c>
      <c r="D702" t="s">
        <v>2380</v>
      </c>
      <c r="E702" t="s">
        <v>2379</v>
      </c>
      <c r="F702" t="s">
        <v>2379</v>
      </c>
      <c r="G702">
        <v>0</v>
      </c>
      <c r="H702" t="s">
        <v>2379</v>
      </c>
      <c r="J702" t="str">
        <f t="shared" si="40"/>
        <v>Yes</v>
      </c>
      <c r="K702" t="str">
        <f t="shared" si="41"/>
        <v>No</v>
      </c>
      <c r="L702" t="str">
        <f t="shared" si="42"/>
        <v>Obesity</v>
      </c>
      <c r="M702" t="str">
        <f t="shared" si="43"/>
        <v>Diabetes</v>
      </c>
    </row>
    <row r="703" spans="1:13" x14ac:dyDescent="0.25">
      <c r="A703" t="s">
        <v>1668</v>
      </c>
      <c r="B703">
        <v>21.66</v>
      </c>
      <c r="C703">
        <v>4.1399999999999997</v>
      </c>
      <c r="D703" t="s">
        <v>2380</v>
      </c>
      <c r="E703" t="s">
        <v>2379</v>
      </c>
      <c r="F703" t="s">
        <v>2379</v>
      </c>
      <c r="G703">
        <v>2</v>
      </c>
      <c r="H703" t="s">
        <v>2379</v>
      </c>
      <c r="J703" t="str">
        <f t="shared" si="40"/>
        <v>Yes</v>
      </c>
      <c r="K703" t="str">
        <f t="shared" si="41"/>
        <v>No</v>
      </c>
      <c r="L703" t="str">
        <f t="shared" si="42"/>
        <v>Normal Weight</v>
      </c>
      <c r="M703" t="str">
        <f t="shared" si="43"/>
        <v>Normal</v>
      </c>
    </row>
    <row r="704" spans="1:13" x14ac:dyDescent="0.25">
      <c r="A704" t="s">
        <v>1667</v>
      </c>
      <c r="B704">
        <v>37.72</v>
      </c>
      <c r="C704">
        <v>4.38</v>
      </c>
      <c r="D704" t="s">
        <v>2380</v>
      </c>
      <c r="E704" t="s">
        <v>2379</v>
      </c>
      <c r="F704" t="s">
        <v>2381</v>
      </c>
      <c r="G704">
        <v>1</v>
      </c>
      <c r="H704" t="s">
        <v>2379</v>
      </c>
      <c r="J704" t="str">
        <f t="shared" si="40"/>
        <v>Yes</v>
      </c>
      <c r="K704" t="str">
        <f t="shared" si="41"/>
        <v>No</v>
      </c>
      <c r="L704" t="str">
        <f t="shared" si="42"/>
        <v>Obesity</v>
      </c>
      <c r="M704" t="str">
        <f t="shared" si="43"/>
        <v>Normal</v>
      </c>
    </row>
    <row r="705" spans="1:13" x14ac:dyDescent="0.25">
      <c r="A705" t="s">
        <v>1666</v>
      </c>
      <c r="B705">
        <v>39.700000000000003</v>
      </c>
      <c r="C705">
        <v>9.83</v>
      </c>
      <c r="D705" t="s">
        <v>2379</v>
      </c>
      <c r="E705" t="s">
        <v>2379</v>
      </c>
      <c r="F705" t="s">
        <v>2379</v>
      </c>
      <c r="G705">
        <v>3</v>
      </c>
      <c r="H705" t="s">
        <v>2379</v>
      </c>
      <c r="J705" t="str">
        <f t="shared" si="40"/>
        <v>No</v>
      </c>
      <c r="K705" t="str">
        <f t="shared" si="41"/>
        <v>No</v>
      </c>
      <c r="L705" t="str">
        <f t="shared" si="42"/>
        <v>Obesity</v>
      </c>
      <c r="M705" t="str">
        <f t="shared" si="43"/>
        <v>Diabetes</v>
      </c>
    </row>
    <row r="706" spans="1:13" x14ac:dyDescent="0.25">
      <c r="A706" t="s">
        <v>1665</v>
      </c>
      <c r="B706">
        <v>35.97</v>
      </c>
      <c r="C706">
        <v>11.08</v>
      </c>
      <c r="D706" t="s">
        <v>2379</v>
      </c>
      <c r="E706" t="s">
        <v>2379</v>
      </c>
      <c r="F706" t="s">
        <v>2379</v>
      </c>
      <c r="G706">
        <v>3</v>
      </c>
      <c r="H706" t="s">
        <v>2379</v>
      </c>
      <c r="J706" t="str">
        <f t="shared" si="40"/>
        <v>No</v>
      </c>
      <c r="K706" t="str">
        <f t="shared" si="41"/>
        <v>No</v>
      </c>
      <c r="L706" t="str">
        <f t="shared" si="42"/>
        <v>Obesity</v>
      </c>
      <c r="M706" t="str">
        <f t="shared" si="43"/>
        <v>Diabetes</v>
      </c>
    </row>
    <row r="707" spans="1:13" x14ac:dyDescent="0.25">
      <c r="A707" t="s">
        <v>1664</v>
      </c>
      <c r="B707">
        <v>37.85</v>
      </c>
      <c r="C707">
        <v>11.01</v>
      </c>
      <c r="D707" t="s">
        <v>2379</v>
      </c>
      <c r="E707" t="s">
        <v>2379</v>
      </c>
      <c r="F707" t="s">
        <v>2379</v>
      </c>
      <c r="G707">
        <v>0</v>
      </c>
      <c r="H707" t="s">
        <v>2379</v>
      </c>
      <c r="J707" t="str">
        <f t="shared" ref="J707:J770" si="44">PROPER(D707:D3041)</f>
        <v>No</v>
      </c>
      <c r="K707" t="str">
        <f t="shared" ref="K707:K770" si="45">PROPER(H707:H3041)</f>
        <v>No</v>
      </c>
      <c r="L707" t="str">
        <f t="shared" ref="L707:L770" si="46">IF(B707&lt;18.5,"Underweight",IF(B707&lt;24.9,"Normal Weight",IF(B707&lt;29.9,"Overweight","Obesity")))</f>
        <v>Obesity</v>
      </c>
      <c r="M707" t="str">
        <f t="shared" ref="M707:M770" si="47">IF(C707&lt;5.7,"Normal",IF(C707&lt;6.4,"Prediabetes","Diabetes"))</f>
        <v>Diabetes</v>
      </c>
    </row>
    <row r="708" spans="1:13" x14ac:dyDescent="0.25">
      <c r="A708" t="s">
        <v>1663</v>
      </c>
      <c r="B708">
        <v>21.66</v>
      </c>
      <c r="C708">
        <v>4.37</v>
      </c>
      <c r="D708" t="s">
        <v>2379</v>
      </c>
      <c r="E708" t="s">
        <v>2380</v>
      </c>
      <c r="F708" t="s">
        <v>2379</v>
      </c>
      <c r="G708">
        <v>1</v>
      </c>
      <c r="H708" t="s">
        <v>2380</v>
      </c>
      <c r="J708" t="str">
        <f t="shared" si="44"/>
        <v>No</v>
      </c>
      <c r="K708" t="str">
        <f t="shared" si="45"/>
        <v>Yes</v>
      </c>
      <c r="L708" t="str">
        <f t="shared" si="46"/>
        <v>Normal Weight</v>
      </c>
      <c r="M708" t="str">
        <f t="shared" si="47"/>
        <v>Normal</v>
      </c>
    </row>
    <row r="709" spans="1:13" x14ac:dyDescent="0.25">
      <c r="A709" t="s">
        <v>1662</v>
      </c>
      <c r="B709">
        <v>39.369999999999997</v>
      </c>
      <c r="C709">
        <v>5.91</v>
      </c>
      <c r="D709" t="s">
        <v>2379</v>
      </c>
      <c r="E709" t="s">
        <v>2379</v>
      </c>
      <c r="F709" t="s">
        <v>2379</v>
      </c>
      <c r="G709">
        <v>2</v>
      </c>
      <c r="H709" t="s">
        <v>2379</v>
      </c>
      <c r="J709" t="str">
        <f t="shared" si="44"/>
        <v>No</v>
      </c>
      <c r="K709" t="str">
        <f t="shared" si="45"/>
        <v>No</v>
      </c>
      <c r="L709" t="str">
        <f t="shared" si="46"/>
        <v>Obesity</v>
      </c>
      <c r="M709" t="str">
        <f t="shared" si="47"/>
        <v>Prediabetes</v>
      </c>
    </row>
    <row r="710" spans="1:13" x14ac:dyDescent="0.25">
      <c r="A710" t="s">
        <v>1661</v>
      </c>
      <c r="B710">
        <v>40.880000000000003</v>
      </c>
      <c r="C710">
        <v>7.65</v>
      </c>
      <c r="D710" t="s">
        <v>2379</v>
      </c>
      <c r="E710" t="s">
        <v>2379</v>
      </c>
      <c r="F710" t="s">
        <v>2379</v>
      </c>
      <c r="G710">
        <v>0</v>
      </c>
      <c r="H710" t="s">
        <v>2379</v>
      </c>
      <c r="J710" t="str">
        <f t="shared" si="44"/>
        <v>No</v>
      </c>
      <c r="K710" t="str">
        <f t="shared" si="45"/>
        <v>No</v>
      </c>
      <c r="L710" t="str">
        <f t="shared" si="46"/>
        <v>Obesity</v>
      </c>
      <c r="M710" t="str">
        <f t="shared" si="47"/>
        <v>Diabetes</v>
      </c>
    </row>
    <row r="711" spans="1:13" x14ac:dyDescent="0.25">
      <c r="A711" t="s">
        <v>1660</v>
      </c>
      <c r="B711">
        <v>26.22</v>
      </c>
      <c r="C711">
        <v>5.37</v>
      </c>
      <c r="D711" t="s">
        <v>2380</v>
      </c>
      <c r="E711" t="s">
        <v>2379</v>
      </c>
      <c r="F711" t="s">
        <v>2379</v>
      </c>
      <c r="G711">
        <v>2</v>
      </c>
      <c r="H711" t="s">
        <v>2379</v>
      </c>
      <c r="J711" t="str">
        <f t="shared" si="44"/>
        <v>Yes</v>
      </c>
      <c r="K711" t="str">
        <f t="shared" si="45"/>
        <v>No</v>
      </c>
      <c r="L711" t="str">
        <f t="shared" si="46"/>
        <v>Overweight</v>
      </c>
      <c r="M711" t="str">
        <f t="shared" si="47"/>
        <v>Normal</v>
      </c>
    </row>
    <row r="712" spans="1:13" x14ac:dyDescent="0.25">
      <c r="A712" t="s">
        <v>1659</v>
      </c>
      <c r="B712">
        <v>25.08</v>
      </c>
      <c r="C712">
        <v>5.75</v>
      </c>
      <c r="D712" t="s">
        <v>2380</v>
      </c>
      <c r="E712" t="s">
        <v>2379</v>
      </c>
      <c r="F712" t="s">
        <v>2379</v>
      </c>
      <c r="G712">
        <v>2</v>
      </c>
      <c r="H712" t="s">
        <v>2379</v>
      </c>
      <c r="J712" t="str">
        <f t="shared" si="44"/>
        <v>Yes</v>
      </c>
      <c r="K712" t="str">
        <f t="shared" si="45"/>
        <v>No</v>
      </c>
      <c r="L712" t="str">
        <f t="shared" si="46"/>
        <v>Overweight</v>
      </c>
      <c r="M712" t="str">
        <f t="shared" si="47"/>
        <v>Prediabetes</v>
      </c>
    </row>
    <row r="713" spans="1:13" x14ac:dyDescent="0.25">
      <c r="A713" t="s">
        <v>1658</v>
      </c>
      <c r="B713">
        <v>39.1</v>
      </c>
      <c r="C713">
        <v>6.79</v>
      </c>
      <c r="D713" t="s">
        <v>2380</v>
      </c>
      <c r="E713" t="s">
        <v>2379</v>
      </c>
      <c r="F713" t="s">
        <v>2379</v>
      </c>
      <c r="G713">
        <v>2</v>
      </c>
      <c r="H713" t="s">
        <v>2379</v>
      </c>
      <c r="J713" t="str">
        <f t="shared" si="44"/>
        <v>Yes</v>
      </c>
      <c r="K713" t="str">
        <f t="shared" si="45"/>
        <v>No</v>
      </c>
      <c r="L713" t="str">
        <f t="shared" si="46"/>
        <v>Obesity</v>
      </c>
      <c r="M713" t="str">
        <f t="shared" si="47"/>
        <v>Diabetes</v>
      </c>
    </row>
    <row r="714" spans="1:13" x14ac:dyDescent="0.25">
      <c r="A714" t="s">
        <v>1657</v>
      </c>
      <c r="B714">
        <v>37.905000000000001</v>
      </c>
      <c r="C714">
        <v>7.03</v>
      </c>
      <c r="D714" t="s">
        <v>2379</v>
      </c>
      <c r="E714" t="s">
        <v>2379</v>
      </c>
      <c r="F714" t="s">
        <v>2379</v>
      </c>
      <c r="G714">
        <v>3</v>
      </c>
      <c r="H714" t="s">
        <v>2379</v>
      </c>
      <c r="J714" t="str">
        <f t="shared" si="44"/>
        <v>No</v>
      </c>
      <c r="K714" t="str">
        <f t="shared" si="45"/>
        <v>No</v>
      </c>
      <c r="L714" t="str">
        <f t="shared" si="46"/>
        <v>Obesity</v>
      </c>
      <c r="M714" t="str">
        <f t="shared" si="47"/>
        <v>Diabetes</v>
      </c>
    </row>
    <row r="715" spans="1:13" x14ac:dyDescent="0.25">
      <c r="A715" t="s">
        <v>1656</v>
      </c>
      <c r="B715">
        <v>43.35</v>
      </c>
      <c r="C715">
        <v>5.41</v>
      </c>
      <c r="D715" t="s">
        <v>2380</v>
      </c>
      <c r="E715" t="s">
        <v>2379</v>
      </c>
      <c r="F715" t="s">
        <v>2381</v>
      </c>
      <c r="G715">
        <v>1</v>
      </c>
      <c r="H715" t="s">
        <v>2379</v>
      </c>
      <c r="J715" t="str">
        <f t="shared" si="44"/>
        <v>Yes</v>
      </c>
      <c r="K715" t="str">
        <f t="shared" si="45"/>
        <v>No</v>
      </c>
      <c r="L715" t="str">
        <f t="shared" si="46"/>
        <v>Obesity</v>
      </c>
      <c r="M715" t="str">
        <f t="shared" si="47"/>
        <v>Normal</v>
      </c>
    </row>
    <row r="716" spans="1:13" x14ac:dyDescent="0.25">
      <c r="A716" t="s">
        <v>1655</v>
      </c>
      <c r="B716">
        <v>36.15</v>
      </c>
      <c r="C716">
        <v>8.0500000000000007</v>
      </c>
      <c r="D716" t="s">
        <v>2379</v>
      </c>
      <c r="E716" t="s">
        <v>2379</v>
      </c>
      <c r="F716" t="s">
        <v>2379</v>
      </c>
      <c r="G716">
        <v>0</v>
      </c>
      <c r="H716" t="s">
        <v>2379</v>
      </c>
      <c r="J716" t="str">
        <f t="shared" si="44"/>
        <v>No</v>
      </c>
      <c r="K716" t="str">
        <f t="shared" si="45"/>
        <v>No</v>
      </c>
      <c r="L716" t="str">
        <f t="shared" si="46"/>
        <v>Obesity</v>
      </c>
      <c r="M716" t="str">
        <f t="shared" si="47"/>
        <v>Diabetes</v>
      </c>
    </row>
    <row r="717" spans="1:13" x14ac:dyDescent="0.25">
      <c r="A717" t="s">
        <v>1654</v>
      </c>
      <c r="B717">
        <v>44.98</v>
      </c>
      <c r="C717">
        <v>5.94</v>
      </c>
      <c r="D717" t="s">
        <v>2379</v>
      </c>
      <c r="E717" t="s">
        <v>2379</v>
      </c>
      <c r="F717" t="s">
        <v>2379</v>
      </c>
      <c r="G717">
        <v>1</v>
      </c>
      <c r="H717" t="s">
        <v>2379</v>
      </c>
      <c r="J717" t="str">
        <f t="shared" si="44"/>
        <v>No</v>
      </c>
      <c r="K717" t="str">
        <f t="shared" si="45"/>
        <v>No</v>
      </c>
      <c r="L717" t="str">
        <f t="shared" si="46"/>
        <v>Obesity</v>
      </c>
      <c r="M717" t="str">
        <f t="shared" si="47"/>
        <v>Prediabetes</v>
      </c>
    </row>
    <row r="718" spans="1:13" x14ac:dyDescent="0.25">
      <c r="A718" t="s">
        <v>1653</v>
      </c>
      <c r="B718">
        <v>38.28</v>
      </c>
      <c r="C718">
        <v>5.51</v>
      </c>
      <c r="D718" t="s">
        <v>2379</v>
      </c>
      <c r="E718" t="s">
        <v>2380</v>
      </c>
      <c r="F718" t="s">
        <v>2379</v>
      </c>
      <c r="G718">
        <v>1</v>
      </c>
      <c r="H718" t="s">
        <v>2379</v>
      </c>
      <c r="J718" t="str">
        <f t="shared" si="44"/>
        <v>No</v>
      </c>
      <c r="K718" t="str">
        <f t="shared" si="45"/>
        <v>No</v>
      </c>
      <c r="L718" t="str">
        <f t="shared" si="46"/>
        <v>Obesity</v>
      </c>
      <c r="M718" t="str">
        <f t="shared" si="47"/>
        <v>Normal</v>
      </c>
    </row>
    <row r="719" spans="1:13" x14ac:dyDescent="0.25">
      <c r="A719" t="s">
        <v>1652</v>
      </c>
      <c r="B719">
        <v>32.299999999999997</v>
      </c>
      <c r="C719">
        <v>6.55</v>
      </c>
      <c r="D719" t="s">
        <v>2380</v>
      </c>
      <c r="E719" t="s">
        <v>2379</v>
      </c>
      <c r="F719" t="s">
        <v>2379</v>
      </c>
      <c r="G719">
        <v>2</v>
      </c>
      <c r="H719" t="s">
        <v>2379</v>
      </c>
      <c r="J719" t="str">
        <f t="shared" si="44"/>
        <v>Yes</v>
      </c>
      <c r="K719" t="str">
        <f t="shared" si="45"/>
        <v>No</v>
      </c>
      <c r="L719" t="str">
        <f t="shared" si="46"/>
        <v>Obesity</v>
      </c>
      <c r="M719" t="str">
        <f t="shared" si="47"/>
        <v>Diabetes</v>
      </c>
    </row>
    <row r="720" spans="1:13" x14ac:dyDescent="0.25">
      <c r="A720" t="s">
        <v>1651</v>
      </c>
      <c r="B720">
        <v>39.51</v>
      </c>
      <c r="C720">
        <v>5.79</v>
      </c>
      <c r="D720" t="s">
        <v>2380</v>
      </c>
      <c r="E720" t="s">
        <v>2379</v>
      </c>
      <c r="F720" t="s">
        <v>2379</v>
      </c>
      <c r="G720">
        <v>0</v>
      </c>
      <c r="H720" t="s">
        <v>2379</v>
      </c>
      <c r="J720" t="str">
        <f t="shared" si="44"/>
        <v>Yes</v>
      </c>
      <c r="K720" t="str">
        <f t="shared" si="45"/>
        <v>No</v>
      </c>
      <c r="L720" t="str">
        <f t="shared" si="46"/>
        <v>Obesity</v>
      </c>
      <c r="M720" t="str">
        <f t="shared" si="47"/>
        <v>Prediabetes</v>
      </c>
    </row>
    <row r="721" spans="1:13" x14ac:dyDescent="0.25">
      <c r="A721" t="s">
        <v>1650</v>
      </c>
      <c r="B721">
        <v>50.46</v>
      </c>
      <c r="C721">
        <v>4.5599999999999996</v>
      </c>
      <c r="D721" t="s">
        <v>2379</v>
      </c>
      <c r="E721" t="s">
        <v>2379</v>
      </c>
      <c r="F721" t="s">
        <v>2379</v>
      </c>
      <c r="G721">
        <v>0</v>
      </c>
      <c r="H721" t="s">
        <v>2379</v>
      </c>
      <c r="J721" t="str">
        <f t="shared" si="44"/>
        <v>No</v>
      </c>
      <c r="K721" t="str">
        <f t="shared" si="45"/>
        <v>No</v>
      </c>
      <c r="L721" t="str">
        <f t="shared" si="46"/>
        <v>Obesity</v>
      </c>
      <c r="M721" t="str">
        <f t="shared" si="47"/>
        <v>Normal</v>
      </c>
    </row>
    <row r="722" spans="1:13" x14ac:dyDescent="0.25">
      <c r="A722" t="s">
        <v>1649</v>
      </c>
      <c r="B722">
        <v>31.73</v>
      </c>
      <c r="C722">
        <v>7</v>
      </c>
      <c r="D722" t="s">
        <v>2379</v>
      </c>
      <c r="E722" t="s">
        <v>2379</v>
      </c>
      <c r="F722" t="s">
        <v>2379</v>
      </c>
      <c r="G722">
        <v>0</v>
      </c>
      <c r="H722" t="s">
        <v>2379</v>
      </c>
      <c r="J722" t="str">
        <f t="shared" si="44"/>
        <v>No</v>
      </c>
      <c r="K722" t="str">
        <f t="shared" si="45"/>
        <v>No</v>
      </c>
      <c r="L722" t="str">
        <f t="shared" si="46"/>
        <v>Obesity</v>
      </c>
      <c r="M722" t="str">
        <f t="shared" si="47"/>
        <v>Diabetes</v>
      </c>
    </row>
    <row r="723" spans="1:13" x14ac:dyDescent="0.25">
      <c r="A723" t="s">
        <v>1648</v>
      </c>
      <c r="B723">
        <v>32.1</v>
      </c>
      <c r="C723">
        <v>6.57</v>
      </c>
      <c r="D723" t="s">
        <v>2380</v>
      </c>
      <c r="E723" t="s">
        <v>2379</v>
      </c>
      <c r="F723" t="s">
        <v>2381</v>
      </c>
      <c r="G723">
        <v>1</v>
      </c>
      <c r="H723" t="s">
        <v>2379</v>
      </c>
      <c r="J723" t="str">
        <f t="shared" si="44"/>
        <v>Yes</v>
      </c>
      <c r="K723" t="str">
        <f t="shared" si="45"/>
        <v>No</v>
      </c>
      <c r="L723" t="str">
        <f t="shared" si="46"/>
        <v>Obesity</v>
      </c>
      <c r="M723" t="str">
        <f t="shared" si="47"/>
        <v>Diabetes</v>
      </c>
    </row>
    <row r="724" spans="1:13" x14ac:dyDescent="0.25">
      <c r="A724" t="s">
        <v>1647</v>
      </c>
      <c r="B724">
        <v>27.83</v>
      </c>
      <c r="C724">
        <v>11.61</v>
      </c>
      <c r="D724" t="s">
        <v>2380</v>
      </c>
      <c r="E724" t="s">
        <v>2379</v>
      </c>
      <c r="F724" t="s">
        <v>2381</v>
      </c>
      <c r="G724">
        <v>1</v>
      </c>
      <c r="H724" t="s">
        <v>2379</v>
      </c>
      <c r="J724" t="str">
        <f t="shared" si="44"/>
        <v>Yes</v>
      </c>
      <c r="K724" t="str">
        <f t="shared" si="45"/>
        <v>No</v>
      </c>
      <c r="L724" t="str">
        <f t="shared" si="46"/>
        <v>Overweight</v>
      </c>
      <c r="M724" t="str">
        <f t="shared" si="47"/>
        <v>Diabetes</v>
      </c>
    </row>
    <row r="725" spans="1:13" x14ac:dyDescent="0.25">
      <c r="A725" t="s">
        <v>1646</v>
      </c>
      <c r="B725">
        <v>27.72</v>
      </c>
      <c r="C725">
        <v>8.16</v>
      </c>
      <c r="D725" t="s">
        <v>2380</v>
      </c>
      <c r="E725" t="s">
        <v>2379</v>
      </c>
      <c r="F725" t="s">
        <v>2381</v>
      </c>
      <c r="G725">
        <v>1</v>
      </c>
      <c r="H725" t="s">
        <v>2379</v>
      </c>
      <c r="J725" t="str">
        <f t="shared" si="44"/>
        <v>Yes</v>
      </c>
      <c r="K725" t="str">
        <f t="shared" si="45"/>
        <v>No</v>
      </c>
      <c r="L725" t="str">
        <f t="shared" si="46"/>
        <v>Overweight</v>
      </c>
      <c r="M725" t="str">
        <f t="shared" si="47"/>
        <v>Diabetes</v>
      </c>
    </row>
    <row r="726" spans="1:13" x14ac:dyDescent="0.25">
      <c r="A726" t="s">
        <v>1645</v>
      </c>
      <c r="B726">
        <v>36.765000000000001</v>
      </c>
      <c r="C726">
        <v>4.4800000000000004</v>
      </c>
      <c r="D726" t="s">
        <v>2380</v>
      </c>
      <c r="E726" t="s">
        <v>2379</v>
      </c>
      <c r="F726" t="s">
        <v>2379</v>
      </c>
      <c r="G726">
        <v>2</v>
      </c>
      <c r="H726" t="s">
        <v>2379</v>
      </c>
      <c r="J726" t="str">
        <f t="shared" si="44"/>
        <v>Yes</v>
      </c>
      <c r="K726" t="str">
        <f t="shared" si="45"/>
        <v>No</v>
      </c>
      <c r="L726" t="str">
        <f t="shared" si="46"/>
        <v>Obesity</v>
      </c>
      <c r="M726" t="str">
        <f t="shared" si="47"/>
        <v>Normal</v>
      </c>
    </row>
    <row r="727" spans="1:13" x14ac:dyDescent="0.25">
      <c r="A727" t="s">
        <v>1644</v>
      </c>
      <c r="B727">
        <v>48.36</v>
      </c>
      <c r="C727">
        <v>4.08</v>
      </c>
      <c r="D727" t="s">
        <v>2379</v>
      </c>
      <c r="E727" t="s">
        <v>2379</v>
      </c>
      <c r="F727" t="s">
        <v>2379</v>
      </c>
      <c r="G727">
        <v>0</v>
      </c>
      <c r="H727" t="s">
        <v>2379</v>
      </c>
      <c r="J727" t="str">
        <f t="shared" si="44"/>
        <v>No</v>
      </c>
      <c r="K727" t="str">
        <f t="shared" si="45"/>
        <v>No</v>
      </c>
      <c r="L727" t="str">
        <f t="shared" si="46"/>
        <v>Obesity</v>
      </c>
      <c r="M727" t="str">
        <f t="shared" si="47"/>
        <v>Normal</v>
      </c>
    </row>
    <row r="728" spans="1:13" x14ac:dyDescent="0.25">
      <c r="A728" t="s">
        <v>1643</v>
      </c>
      <c r="B728">
        <v>31.445</v>
      </c>
      <c r="C728">
        <v>4.4000000000000004</v>
      </c>
      <c r="D728" t="s">
        <v>2380</v>
      </c>
      <c r="E728" t="s">
        <v>2379</v>
      </c>
      <c r="F728" t="s">
        <v>2379</v>
      </c>
      <c r="G728">
        <v>2</v>
      </c>
      <c r="H728" t="s">
        <v>2379</v>
      </c>
      <c r="J728" t="str">
        <f t="shared" si="44"/>
        <v>Yes</v>
      </c>
      <c r="K728" t="str">
        <f t="shared" si="45"/>
        <v>No</v>
      </c>
      <c r="L728" t="str">
        <f t="shared" si="46"/>
        <v>Obesity</v>
      </c>
      <c r="M728" t="str">
        <f t="shared" si="47"/>
        <v>Normal</v>
      </c>
    </row>
    <row r="729" spans="1:13" x14ac:dyDescent="0.25">
      <c r="A729" t="s">
        <v>1642</v>
      </c>
      <c r="B729">
        <v>27.55</v>
      </c>
      <c r="C729">
        <v>9.02</v>
      </c>
      <c r="D729" t="s">
        <v>2379</v>
      </c>
      <c r="E729" t="s">
        <v>2379</v>
      </c>
      <c r="F729" t="s">
        <v>2379</v>
      </c>
      <c r="G729">
        <v>0</v>
      </c>
      <c r="H729" t="s">
        <v>2379</v>
      </c>
      <c r="J729" t="str">
        <f t="shared" si="44"/>
        <v>No</v>
      </c>
      <c r="K729" t="str">
        <f t="shared" si="45"/>
        <v>No</v>
      </c>
      <c r="L729" t="str">
        <f t="shared" si="46"/>
        <v>Overweight</v>
      </c>
      <c r="M729" t="str">
        <f t="shared" si="47"/>
        <v>Diabetes</v>
      </c>
    </row>
    <row r="730" spans="1:13" x14ac:dyDescent="0.25">
      <c r="A730" t="s">
        <v>1641</v>
      </c>
      <c r="B730">
        <v>33.11</v>
      </c>
      <c r="C730">
        <v>8.06</v>
      </c>
      <c r="D730" t="s">
        <v>2379</v>
      </c>
      <c r="E730" t="s">
        <v>2379</v>
      </c>
      <c r="F730" t="s">
        <v>2379</v>
      </c>
      <c r="G730">
        <v>0</v>
      </c>
      <c r="H730" t="s">
        <v>2379</v>
      </c>
      <c r="J730" t="str">
        <f t="shared" si="44"/>
        <v>No</v>
      </c>
      <c r="K730" t="str">
        <f t="shared" si="45"/>
        <v>No</v>
      </c>
      <c r="L730" t="str">
        <f t="shared" si="46"/>
        <v>Obesity</v>
      </c>
      <c r="M730" t="str">
        <f t="shared" si="47"/>
        <v>Diabetes</v>
      </c>
    </row>
    <row r="731" spans="1:13" x14ac:dyDescent="0.25">
      <c r="A731" t="s">
        <v>1640</v>
      </c>
      <c r="B731">
        <v>36.85</v>
      </c>
      <c r="C731">
        <v>6.21</v>
      </c>
      <c r="D731" t="s">
        <v>2380</v>
      </c>
      <c r="E731" t="s">
        <v>2379</v>
      </c>
      <c r="F731" t="s">
        <v>2379</v>
      </c>
      <c r="G731">
        <v>2</v>
      </c>
      <c r="H731" t="s">
        <v>2379</v>
      </c>
      <c r="J731" t="str">
        <f t="shared" si="44"/>
        <v>Yes</v>
      </c>
      <c r="K731" t="str">
        <f t="shared" si="45"/>
        <v>No</v>
      </c>
      <c r="L731" t="str">
        <f t="shared" si="46"/>
        <v>Obesity</v>
      </c>
      <c r="M731" t="str">
        <f t="shared" si="47"/>
        <v>Prediabetes</v>
      </c>
    </row>
    <row r="732" spans="1:13" x14ac:dyDescent="0.25">
      <c r="A732" t="s">
        <v>1639</v>
      </c>
      <c r="B732">
        <v>36.299999999999997</v>
      </c>
      <c r="C732">
        <v>5.79</v>
      </c>
      <c r="D732" t="s">
        <v>2380</v>
      </c>
      <c r="E732" t="s">
        <v>2379</v>
      </c>
      <c r="F732" t="s">
        <v>2379</v>
      </c>
      <c r="G732">
        <v>2</v>
      </c>
      <c r="H732" t="s">
        <v>2379</v>
      </c>
      <c r="J732" t="str">
        <f t="shared" si="44"/>
        <v>Yes</v>
      </c>
      <c r="K732" t="str">
        <f t="shared" si="45"/>
        <v>No</v>
      </c>
      <c r="L732" t="str">
        <f t="shared" si="46"/>
        <v>Obesity</v>
      </c>
      <c r="M732" t="str">
        <f t="shared" si="47"/>
        <v>Prediabetes</v>
      </c>
    </row>
    <row r="733" spans="1:13" x14ac:dyDescent="0.25">
      <c r="A733" t="s">
        <v>1638</v>
      </c>
      <c r="B733">
        <v>45.34</v>
      </c>
      <c r="C733">
        <v>5.69</v>
      </c>
      <c r="D733" t="s">
        <v>2380</v>
      </c>
      <c r="E733" t="s">
        <v>2379</v>
      </c>
      <c r="F733" t="s">
        <v>2379</v>
      </c>
      <c r="G733">
        <v>0</v>
      </c>
      <c r="H733" t="s">
        <v>2379</v>
      </c>
      <c r="J733" t="str">
        <f t="shared" si="44"/>
        <v>Yes</v>
      </c>
      <c r="K733" t="str">
        <f t="shared" si="45"/>
        <v>No</v>
      </c>
      <c r="L733" t="str">
        <f t="shared" si="46"/>
        <v>Obesity</v>
      </c>
      <c r="M733" t="str">
        <f t="shared" si="47"/>
        <v>Normal</v>
      </c>
    </row>
    <row r="734" spans="1:13" x14ac:dyDescent="0.25">
      <c r="A734" t="s">
        <v>1637</v>
      </c>
      <c r="B734">
        <v>31.8</v>
      </c>
      <c r="C734">
        <v>5.36</v>
      </c>
      <c r="D734" t="s">
        <v>2380</v>
      </c>
      <c r="E734" t="s">
        <v>2379</v>
      </c>
      <c r="F734" t="s">
        <v>2379</v>
      </c>
      <c r="G734">
        <v>2</v>
      </c>
      <c r="H734" t="s">
        <v>2379</v>
      </c>
      <c r="J734" t="str">
        <f t="shared" si="44"/>
        <v>Yes</v>
      </c>
      <c r="K734" t="str">
        <f t="shared" si="45"/>
        <v>No</v>
      </c>
      <c r="L734" t="str">
        <f t="shared" si="46"/>
        <v>Obesity</v>
      </c>
      <c r="M734" t="str">
        <f t="shared" si="47"/>
        <v>Normal</v>
      </c>
    </row>
    <row r="735" spans="1:13" x14ac:dyDescent="0.25">
      <c r="A735" t="s">
        <v>1636</v>
      </c>
      <c r="B735">
        <v>41.02</v>
      </c>
      <c r="C735">
        <v>11.37</v>
      </c>
      <c r="D735" t="s">
        <v>2379</v>
      </c>
      <c r="E735" t="s">
        <v>2379</v>
      </c>
      <c r="F735" t="s">
        <v>2379</v>
      </c>
      <c r="G735">
        <v>0</v>
      </c>
      <c r="H735" t="s">
        <v>2379</v>
      </c>
      <c r="J735" t="str">
        <f t="shared" si="44"/>
        <v>No</v>
      </c>
      <c r="K735" t="str">
        <f t="shared" si="45"/>
        <v>No</v>
      </c>
      <c r="L735" t="str">
        <f t="shared" si="46"/>
        <v>Obesity</v>
      </c>
      <c r="M735" t="str">
        <f t="shared" si="47"/>
        <v>Diabetes</v>
      </c>
    </row>
    <row r="736" spans="1:13" x14ac:dyDescent="0.25">
      <c r="A736" t="s">
        <v>1635</v>
      </c>
      <c r="B736">
        <v>32.68</v>
      </c>
      <c r="C736">
        <v>11.87</v>
      </c>
      <c r="D736" t="s">
        <v>2379</v>
      </c>
      <c r="E736" t="s">
        <v>2379</v>
      </c>
      <c r="F736" t="s">
        <v>2379</v>
      </c>
      <c r="G736">
        <v>0</v>
      </c>
      <c r="H736" t="s">
        <v>2379</v>
      </c>
      <c r="J736" t="str">
        <f t="shared" si="44"/>
        <v>No</v>
      </c>
      <c r="K736" t="str">
        <f t="shared" si="45"/>
        <v>No</v>
      </c>
      <c r="L736" t="str">
        <f t="shared" si="46"/>
        <v>Obesity</v>
      </c>
      <c r="M736" t="str">
        <f t="shared" si="47"/>
        <v>Diabetes</v>
      </c>
    </row>
    <row r="737" spans="1:13" x14ac:dyDescent="0.25">
      <c r="A737" t="s">
        <v>1634</v>
      </c>
      <c r="B737">
        <v>21.7</v>
      </c>
      <c r="C737">
        <v>4.9000000000000004</v>
      </c>
      <c r="D737" t="s">
        <v>2379</v>
      </c>
      <c r="E737" t="s">
        <v>2379</v>
      </c>
      <c r="F737" t="s">
        <v>2381</v>
      </c>
      <c r="G737">
        <v>1</v>
      </c>
      <c r="H737" t="s">
        <v>2380</v>
      </c>
      <c r="J737" t="str">
        <f t="shared" si="44"/>
        <v>No</v>
      </c>
      <c r="K737" t="str">
        <f t="shared" si="45"/>
        <v>Yes</v>
      </c>
      <c r="L737" t="str">
        <f t="shared" si="46"/>
        <v>Normal Weight</v>
      </c>
      <c r="M737" t="str">
        <f t="shared" si="47"/>
        <v>Normal</v>
      </c>
    </row>
    <row r="738" spans="1:13" x14ac:dyDescent="0.25">
      <c r="A738" t="s">
        <v>1633</v>
      </c>
      <c r="B738">
        <v>40.479999999999997</v>
      </c>
      <c r="C738">
        <v>6.7</v>
      </c>
      <c r="D738" t="s">
        <v>2379</v>
      </c>
      <c r="E738" t="s">
        <v>2379</v>
      </c>
      <c r="F738" t="s">
        <v>2379</v>
      </c>
      <c r="G738">
        <v>3</v>
      </c>
      <c r="H738" t="s">
        <v>2379</v>
      </c>
      <c r="J738" t="str">
        <f t="shared" si="44"/>
        <v>No</v>
      </c>
      <c r="K738" t="str">
        <f t="shared" si="45"/>
        <v>No</v>
      </c>
      <c r="L738" t="str">
        <f t="shared" si="46"/>
        <v>Obesity</v>
      </c>
      <c r="M738" t="str">
        <f t="shared" si="47"/>
        <v>Diabetes</v>
      </c>
    </row>
    <row r="739" spans="1:13" x14ac:dyDescent="0.25">
      <c r="A739" t="s">
        <v>1632</v>
      </c>
      <c r="B739">
        <v>34.5</v>
      </c>
      <c r="C739">
        <v>10.3</v>
      </c>
      <c r="D739" t="s">
        <v>2379</v>
      </c>
      <c r="E739" t="s">
        <v>2379</v>
      </c>
      <c r="F739" t="s">
        <v>2379</v>
      </c>
      <c r="G739">
        <v>3</v>
      </c>
      <c r="H739" t="s">
        <v>2379</v>
      </c>
      <c r="J739" t="str">
        <f t="shared" si="44"/>
        <v>No</v>
      </c>
      <c r="K739" t="str">
        <f t="shared" si="45"/>
        <v>No</v>
      </c>
      <c r="L739" t="str">
        <f t="shared" si="46"/>
        <v>Obesity</v>
      </c>
      <c r="M739" t="str">
        <f t="shared" si="47"/>
        <v>Diabetes</v>
      </c>
    </row>
    <row r="740" spans="1:13" x14ac:dyDescent="0.25">
      <c r="A740" t="s">
        <v>1631</v>
      </c>
      <c r="B740">
        <v>45.9</v>
      </c>
      <c r="C740">
        <v>11.14</v>
      </c>
      <c r="D740" t="s">
        <v>2380</v>
      </c>
      <c r="E740" t="s">
        <v>2379</v>
      </c>
      <c r="F740" t="s">
        <v>2379</v>
      </c>
      <c r="G740">
        <v>1</v>
      </c>
      <c r="H740" t="s">
        <v>2379</v>
      </c>
      <c r="J740" t="str">
        <f t="shared" si="44"/>
        <v>Yes</v>
      </c>
      <c r="K740" t="str">
        <f t="shared" si="45"/>
        <v>No</v>
      </c>
      <c r="L740" t="str">
        <f t="shared" si="46"/>
        <v>Obesity</v>
      </c>
      <c r="M740" t="str">
        <f t="shared" si="47"/>
        <v>Diabetes</v>
      </c>
    </row>
    <row r="741" spans="1:13" x14ac:dyDescent="0.25">
      <c r="A741" t="s">
        <v>1630</v>
      </c>
      <c r="B741">
        <v>33.479999999999997</v>
      </c>
      <c r="C741">
        <v>4.74</v>
      </c>
      <c r="D741" t="s">
        <v>2380</v>
      </c>
      <c r="E741" t="s">
        <v>2379</v>
      </c>
      <c r="F741" t="s">
        <v>2379</v>
      </c>
      <c r="G741">
        <v>2</v>
      </c>
      <c r="H741" t="s">
        <v>2379</v>
      </c>
      <c r="J741" t="str">
        <f t="shared" si="44"/>
        <v>Yes</v>
      </c>
      <c r="K741" t="str">
        <f t="shared" si="45"/>
        <v>No</v>
      </c>
      <c r="L741" t="str">
        <f t="shared" si="46"/>
        <v>Obesity</v>
      </c>
      <c r="M741" t="str">
        <f t="shared" si="47"/>
        <v>Normal</v>
      </c>
    </row>
    <row r="742" spans="1:13" x14ac:dyDescent="0.25">
      <c r="A742" t="s">
        <v>1629</v>
      </c>
      <c r="B742">
        <v>28.31</v>
      </c>
      <c r="C742">
        <v>5.96</v>
      </c>
      <c r="D742" t="s">
        <v>2380</v>
      </c>
      <c r="E742" t="s">
        <v>2379</v>
      </c>
      <c r="F742" t="s">
        <v>2379</v>
      </c>
      <c r="G742">
        <v>2</v>
      </c>
      <c r="H742" t="s">
        <v>2379</v>
      </c>
      <c r="J742" t="str">
        <f t="shared" si="44"/>
        <v>Yes</v>
      </c>
      <c r="K742" t="str">
        <f t="shared" si="45"/>
        <v>No</v>
      </c>
      <c r="L742" t="str">
        <f t="shared" si="46"/>
        <v>Overweight</v>
      </c>
      <c r="M742" t="str">
        <f t="shared" si="47"/>
        <v>Prediabetes</v>
      </c>
    </row>
    <row r="743" spans="1:13" x14ac:dyDescent="0.25">
      <c r="A743" t="s">
        <v>1628</v>
      </c>
      <c r="B743">
        <v>21.565000000000001</v>
      </c>
      <c r="C743">
        <v>4.95</v>
      </c>
      <c r="D743" t="s">
        <v>2379</v>
      </c>
      <c r="E743" t="s">
        <v>2380</v>
      </c>
      <c r="F743" t="s">
        <v>2379</v>
      </c>
      <c r="G743">
        <v>1</v>
      </c>
      <c r="H743" t="s">
        <v>2380</v>
      </c>
      <c r="J743" t="str">
        <f t="shared" si="44"/>
        <v>No</v>
      </c>
      <c r="K743" t="str">
        <f t="shared" si="45"/>
        <v>Yes</v>
      </c>
      <c r="L743" t="str">
        <f t="shared" si="46"/>
        <v>Normal Weight</v>
      </c>
      <c r="M743" t="str">
        <f t="shared" si="47"/>
        <v>Normal</v>
      </c>
    </row>
    <row r="744" spans="1:13" x14ac:dyDescent="0.25">
      <c r="A744" t="s">
        <v>1627</v>
      </c>
      <c r="B744">
        <v>35.590000000000003</v>
      </c>
      <c r="C744">
        <v>5.21</v>
      </c>
      <c r="D744" t="s">
        <v>2380</v>
      </c>
      <c r="E744" t="s">
        <v>2379</v>
      </c>
      <c r="F744" t="s">
        <v>2381</v>
      </c>
      <c r="G744">
        <v>1</v>
      </c>
      <c r="H744" t="s">
        <v>2379</v>
      </c>
      <c r="J744" t="str">
        <f t="shared" si="44"/>
        <v>Yes</v>
      </c>
      <c r="K744" t="str">
        <f t="shared" si="45"/>
        <v>No</v>
      </c>
      <c r="L744" t="str">
        <f t="shared" si="46"/>
        <v>Obesity</v>
      </c>
      <c r="M744" t="str">
        <f t="shared" si="47"/>
        <v>Normal</v>
      </c>
    </row>
    <row r="745" spans="1:13" x14ac:dyDescent="0.25">
      <c r="A745" t="s">
        <v>1626</v>
      </c>
      <c r="B745">
        <v>43.44</v>
      </c>
      <c r="C745">
        <v>4.8600000000000003</v>
      </c>
      <c r="D745" t="s">
        <v>2380</v>
      </c>
      <c r="E745" t="s">
        <v>2379</v>
      </c>
      <c r="F745" t="s">
        <v>2379</v>
      </c>
      <c r="G745">
        <v>0</v>
      </c>
      <c r="H745" t="s">
        <v>2379</v>
      </c>
      <c r="J745" t="str">
        <f t="shared" si="44"/>
        <v>Yes</v>
      </c>
      <c r="K745" t="str">
        <f t="shared" si="45"/>
        <v>No</v>
      </c>
      <c r="L745" t="str">
        <f t="shared" si="46"/>
        <v>Obesity</v>
      </c>
      <c r="M745" t="str">
        <f t="shared" si="47"/>
        <v>Normal</v>
      </c>
    </row>
    <row r="746" spans="1:13" x14ac:dyDescent="0.25">
      <c r="A746" t="s">
        <v>1625</v>
      </c>
      <c r="B746">
        <v>21.754999999999999</v>
      </c>
      <c r="C746">
        <v>7.79</v>
      </c>
      <c r="D746" t="s">
        <v>2380</v>
      </c>
      <c r="E746" t="s">
        <v>2379</v>
      </c>
      <c r="F746" t="s">
        <v>2379</v>
      </c>
      <c r="G746">
        <v>0</v>
      </c>
      <c r="H746" t="s">
        <v>2379</v>
      </c>
      <c r="J746" t="str">
        <f t="shared" si="44"/>
        <v>Yes</v>
      </c>
      <c r="K746" t="str">
        <f t="shared" si="45"/>
        <v>No</v>
      </c>
      <c r="L746" t="str">
        <f t="shared" si="46"/>
        <v>Normal Weight</v>
      </c>
      <c r="M746" t="str">
        <f t="shared" si="47"/>
        <v>Diabetes</v>
      </c>
    </row>
    <row r="747" spans="1:13" x14ac:dyDescent="0.25">
      <c r="A747" t="s">
        <v>1624</v>
      </c>
      <c r="B747">
        <v>44.55</v>
      </c>
      <c r="C747">
        <v>7.12</v>
      </c>
      <c r="D747" t="s">
        <v>2380</v>
      </c>
      <c r="E747" t="s">
        <v>2379</v>
      </c>
      <c r="F747" t="s">
        <v>2379</v>
      </c>
      <c r="G747">
        <v>1</v>
      </c>
      <c r="H747" t="s">
        <v>2379</v>
      </c>
      <c r="J747" t="str">
        <f t="shared" si="44"/>
        <v>Yes</v>
      </c>
      <c r="K747" t="str">
        <f t="shared" si="45"/>
        <v>No</v>
      </c>
      <c r="L747" t="str">
        <f t="shared" si="46"/>
        <v>Obesity</v>
      </c>
      <c r="M747" t="str">
        <f t="shared" si="47"/>
        <v>Diabetes</v>
      </c>
    </row>
    <row r="748" spans="1:13" x14ac:dyDescent="0.25">
      <c r="A748" t="s">
        <v>1623</v>
      </c>
      <c r="B748">
        <v>43.32</v>
      </c>
      <c r="C748">
        <v>4.67</v>
      </c>
      <c r="D748" t="s">
        <v>2380</v>
      </c>
      <c r="E748" t="s">
        <v>2379</v>
      </c>
      <c r="F748" t="s">
        <v>2379</v>
      </c>
      <c r="G748">
        <v>0</v>
      </c>
      <c r="H748" t="s">
        <v>2379</v>
      </c>
      <c r="J748" t="str">
        <f t="shared" si="44"/>
        <v>Yes</v>
      </c>
      <c r="K748" t="str">
        <f t="shared" si="45"/>
        <v>No</v>
      </c>
      <c r="L748" t="str">
        <f t="shared" si="46"/>
        <v>Obesity</v>
      </c>
      <c r="M748" t="str">
        <f t="shared" si="47"/>
        <v>Normal</v>
      </c>
    </row>
    <row r="749" spans="1:13" x14ac:dyDescent="0.25">
      <c r="A749" t="s">
        <v>1622</v>
      </c>
      <c r="B749">
        <v>31.23</v>
      </c>
      <c r="C749">
        <v>9.1199999999999992</v>
      </c>
      <c r="D749" t="s">
        <v>2380</v>
      </c>
      <c r="E749" t="s">
        <v>2379</v>
      </c>
      <c r="F749" t="s">
        <v>2381</v>
      </c>
      <c r="G749">
        <v>1</v>
      </c>
      <c r="H749" t="s">
        <v>2379</v>
      </c>
      <c r="J749" t="str">
        <f t="shared" si="44"/>
        <v>Yes</v>
      </c>
      <c r="K749" t="str">
        <f t="shared" si="45"/>
        <v>No</v>
      </c>
      <c r="L749" t="str">
        <f t="shared" si="46"/>
        <v>Obesity</v>
      </c>
      <c r="M749" t="str">
        <f t="shared" si="47"/>
        <v>Diabetes</v>
      </c>
    </row>
    <row r="750" spans="1:13" x14ac:dyDescent="0.25">
      <c r="A750" t="s">
        <v>1621</v>
      </c>
      <c r="B750">
        <v>42.81</v>
      </c>
      <c r="C750">
        <v>4.1500000000000004</v>
      </c>
      <c r="D750" t="s">
        <v>2379</v>
      </c>
      <c r="E750" t="s">
        <v>2379</v>
      </c>
      <c r="F750" t="s">
        <v>2379</v>
      </c>
      <c r="G750">
        <v>1</v>
      </c>
      <c r="H750" t="s">
        <v>2379</v>
      </c>
      <c r="J750" t="str">
        <f t="shared" si="44"/>
        <v>No</v>
      </c>
      <c r="K750" t="str">
        <f t="shared" si="45"/>
        <v>No</v>
      </c>
      <c r="L750" t="str">
        <f t="shared" si="46"/>
        <v>Obesity</v>
      </c>
      <c r="M750" t="str">
        <f t="shared" si="47"/>
        <v>Normal</v>
      </c>
    </row>
    <row r="751" spans="1:13" x14ac:dyDescent="0.25">
      <c r="A751" t="s">
        <v>1620</v>
      </c>
      <c r="B751">
        <v>35.909999999999997</v>
      </c>
      <c r="C751">
        <v>6.72</v>
      </c>
      <c r="D751" t="s">
        <v>2380</v>
      </c>
      <c r="E751" t="s">
        <v>2379</v>
      </c>
      <c r="F751" t="s">
        <v>2379</v>
      </c>
      <c r="G751">
        <v>2</v>
      </c>
      <c r="H751" t="s">
        <v>2379</v>
      </c>
      <c r="J751" t="str">
        <f t="shared" si="44"/>
        <v>Yes</v>
      </c>
      <c r="K751" t="str">
        <f t="shared" si="45"/>
        <v>No</v>
      </c>
      <c r="L751" t="str">
        <f t="shared" si="46"/>
        <v>Obesity</v>
      </c>
      <c r="M751" t="str">
        <f t="shared" si="47"/>
        <v>Diabetes</v>
      </c>
    </row>
    <row r="752" spans="1:13" x14ac:dyDescent="0.25">
      <c r="A752" t="s">
        <v>1619</v>
      </c>
      <c r="B752">
        <v>36.65</v>
      </c>
      <c r="C752">
        <v>5.01</v>
      </c>
      <c r="D752" t="s">
        <v>2380</v>
      </c>
      <c r="E752" t="s">
        <v>2379</v>
      </c>
      <c r="F752" t="s">
        <v>2381</v>
      </c>
      <c r="G752">
        <v>1</v>
      </c>
      <c r="H752" t="s">
        <v>2379</v>
      </c>
      <c r="J752" t="str">
        <f t="shared" si="44"/>
        <v>Yes</v>
      </c>
      <c r="K752" t="str">
        <f t="shared" si="45"/>
        <v>No</v>
      </c>
      <c r="L752" t="str">
        <f t="shared" si="46"/>
        <v>Obesity</v>
      </c>
      <c r="M752" t="str">
        <f t="shared" si="47"/>
        <v>Normal</v>
      </c>
    </row>
    <row r="753" spans="1:13" x14ac:dyDescent="0.25">
      <c r="A753" t="s">
        <v>1618</v>
      </c>
      <c r="B753">
        <v>22.04</v>
      </c>
      <c r="C753">
        <v>10.9</v>
      </c>
      <c r="D753" t="s">
        <v>2380</v>
      </c>
      <c r="E753" t="s">
        <v>2379</v>
      </c>
      <c r="F753" t="s">
        <v>2379</v>
      </c>
      <c r="G753">
        <v>2</v>
      </c>
      <c r="H753" t="s">
        <v>2379</v>
      </c>
      <c r="J753" t="str">
        <f t="shared" si="44"/>
        <v>Yes</v>
      </c>
      <c r="K753" t="str">
        <f t="shared" si="45"/>
        <v>No</v>
      </c>
      <c r="L753" t="str">
        <f t="shared" si="46"/>
        <v>Normal Weight</v>
      </c>
      <c r="M753" t="str">
        <f t="shared" si="47"/>
        <v>Diabetes</v>
      </c>
    </row>
    <row r="754" spans="1:13" x14ac:dyDescent="0.25">
      <c r="A754" t="s">
        <v>1617</v>
      </c>
      <c r="B754">
        <v>31.824999999999999</v>
      </c>
      <c r="C754">
        <v>5.52</v>
      </c>
      <c r="D754" t="s">
        <v>2380</v>
      </c>
      <c r="E754" t="s">
        <v>2379</v>
      </c>
      <c r="F754" t="s">
        <v>2379</v>
      </c>
      <c r="G754">
        <v>1</v>
      </c>
      <c r="H754" t="s">
        <v>2379</v>
      </c>
      <c r="J754" t="str">
        <f t="shared" si="44"/>
        <v>Yes</v>
      </c>
      <c r="K754" t="str">
        <f t="shared" si="45"/>
        <v>No</v>
      </c>
      <c r="L754" t="str">
        <f t="shared" si="46"/>
        <v>Obesity</v>
      </c>
      <c r="M754" t="str">
        <f t="shared" si="47"/>
        <v>Normal</v>
      </c>
    </row>
    <row r="755" spans="1:13" x14ac:dyDescent="0.25">
      <c r="A755" t="s">
        <v>1616</v>
      </c>
      <c r="B755">
        <v>53.58</v>
      </c>
      <c r="C755">
        <v>4.55</v>
      </c>
      <c r="D755" t="s">
        <v>2379</v>
      </c>
      <c r="E755" t="s">
        <v>2379</v>
      </c>
      <c r="F755" t="s">
        <v>2379</v>
      </c>
      <c r="G755">
        <v>1</v>
      </c>
      <c r="H755" t="s">
        <v>2379</v>
      </c>
      <c r="J755" t="str">
        <f t="shared" si="44"/>
        <v>No</v>
      </c>
      <c r="K755" t="str">
        <f t="shared" si="45"/>
        <v>No</v>
      </c>
      <c r="L755" t="str">
        <f t="shared" si="46"/>
        <v>Obesity</v>
      </c>
      <c r="M755" t="str">
        <f t="shared" si="47"/>
        <v>Normal</v>
      </c>
    </row>
    <row r="756" spans="1:13" x14ac:dyDescent="0.25">
      <c r="A756" t="s">
        <v>1615</v>
      </c>
      <c r="B756">
        <v>34.299999999999997</v>
      </c>
      <c r="C756">
        <v>11.76</v>
      </c>
      <c r="D756" t="s">
        <v>2379</v>
      </c>
      <c r="E756" t="s">
        <v>2379</v>
      </c>
      <c r="F756" t="s">
        <v>2379</v>
      </c>
      <c r="G756">
        <v>0</v>
      </c>
      <c r="H756" t="s">
        <v>2379</v>
      </c>
      <c r="J756" t="str">
        <f t="shared" si="44"/>
        <v>No</v>
      </c>
      <c r="K756" t="str">
        <f t="shared" si="45"/>
        <v>No</v>
      </c>
      <c r="L756" t="str">
        <f t="shared" si="46"/>
        <v>Obesity</v>
      </c>
      <c r="M756" t="str">
        <f t="shared" si="47"/>
        <v>Diabetes</v>
      </c>
    </row>
    <row r="757" spans="1:13" x14ac:dyDescent="0.25">
      <c r="A757" t="s">
        <v>1614</v>
      </c>
      <c r="B757">
        <v>32.11</v>
      </c>
      <c r="C757">
        <v>7.06</v>
      </c>
      <c r="D757" t="s">
        <v>2379</v>
      </c>
      <c r="E757" t="s">
        <v>2379</v>
      </c>
      <c r="F757" t="s">
        <v>2379</v>
      </c>
      <c r="G757">
        <v>0</v>
      </c>
      <c r="H757" t="s">
        <v>2379</v>
      </c>
      <c r="J757" t="str">
        <f t="shared" si="44"/>
        <v>No</v>
      </c>
      <c r="K757" t="str">
        <f t="shared" si="45"/>
        <v>No</v>
      </c>
      <c r="L757" t="str">
        <f t="shared" si="46"/>
        <v>Obesity</v>
      </c>
      <c r="M757" t="str">
        <f t="shared" si="47"/>
        <v>Diabetes</v>
      </c>
    </row>
    <row r="758" spans="1:13" x14ac:dyDescent="0.25">
      <c r="A758" t="s">
        <v>1613</v>
      </c>
      <c r="B758">
        <v>31.78</v>
      </c>
      <c r="C758">
        <v>11.35</v>
      </c>
      <c r="D758" t="s">
        <v>2380</v>
      </c>
      <c r="E758" t="s">
        <v>2379</v>
      </c>
      <c r="F758" t="s">
        <v>2381</v>
      </c>
      <c r="G758">
        <v>1</v>
      </c>
      <c r="H758" t="s">
        <v>2379</v>
      </c>
      <c r="J758" t="str">
        <f t="shared" si="44"/>
        <v>Yes</v>
      </c>
      <c r="K758" t="str">
        <f t="shared" si="45"/>
        <v>No</v>
      </c>
      <c r="L758" t="str">
        <f t="shared" si="46"/>
        <v>Obesity</v>
      </c>
      <c r="M758" t="str">
        <f t="shared" si="47"/>
        <v>Diabetes</v>
      </c>
    </row>
    <row r="759" spans="1:13" x14ac:dyDescent="0.25">
      <c r="A759" t="s">
        <v>1612</v>
      </c>
      <c r="B759">
        <v>46.89</v>
      </c>
      <c r="C759">
        <v>5.52</v>
      </c>
      <c r="D759" t="s">
        <v>2379</v>
      </c>
      <c r="E759" t="s">
        <v>2379</v>
      </c>
      <c r="F759" t="s">
        <v>2379</v>
      </c>
      <c r="G759">
        <v>0</v>
      </c>
      <c r="H759" t="s">
        <v>2379</v>
      </c>
      <c r="J759" t="str">
        <f t="shared" si="44"/>
        <v>No</v>
      </c>
      <c r="K759" t="str">
        <f t="shared" si="45"/>
        <v>No</v>
      </c>
      <c r="L759" t="str">
        <f t="shared" si="46"/>
        <v>Obesity</v>
      </c>
      <c r="M759" t="str">
        <f t="shared" si="47"/>
        <v>Normal</v>
      </c>
    </row>
    <row r="760" spans="1:13" x14ac:dyDescent="0.25">
      <c r="A760" t="s">
        <v>1611</v>
      </c>
      <c r="B760">
        <v>39.35</v>
      </c>
      <c r="C760">
        <v>7.86</v>
      </c>
      <c r="D760" t="s">
        <v>2380</v>
      </c>
      <c r="E760" t="s">
        <v>2379</v>
      </c>
      <c r="F760" t="s">
        <v>2379</v>
      </c>
      <c r="G760">
        <v>1</v>
      </c>
      <c r="H760" t="s">
        <v>2379</v>
      </c>
      <c r="J760" t="str">
        <f t="shared" si="44"/>
        <v>Yes</v>
      </c>
      <c r="K760" t="str">
        <f t="shared" si="45"/>
        <v>No</v>
      </c>
      <c r="L760" t="str">
        <f t="shared" si="46"/>
        <v>Obesity</v>
      </c>
      <c r="M760" t="str">
        <f t="shared" si="47"/>
        <v>Diabetes</v>
      </c>
    </row>
    <row r="761" spans="1:13" x14ac:dyDescent="0.25">
      <c r="A761" t="s">
        <v>1610</v>
      </c>
      <c r="B761">
        <v>39.200000000000003</v>
      </c>
      <c r="C761">
        <v>11.38</v>
      </c>
      <c r="D761" t="s">
        <v>2379</v>
      </c>
      <c r="E761" t="s">
        <v>2379</v>
      </c>
      <c r="F761" t="s">
        <v>2379</v>
      </c>
      <c r="G761">
        <v>0</v>
      </c>
      <c r="H761" t="s">
        <v>2379</v>
      </c>
      <c r="J761" t="str">
        <f t="shared" si="44"/>
        <v>No</v>
      </c>
      <c r="K761" t="str">
        <f t="shared" si="45"/>
        <v>No</v>
      </c>
      <c r="L761" t="str">
        <f t="shared" si="46"/>
        <v>Obesity</v>
      </c>
      <c r="M761" t="str">
        <f t="shared" si="47"/>
        <v>Diabetes</v>
      </c>
    </row>
    <row r="762" spans="1:13" x14ac:dyDescent="0.25">
      <c r="A762" t="s">
        <v>1609</v>
      </c>
      <c r="B762">
        <v>39.159999999999997</v>
      </c>
      <c r="C762">
        <v>10.48</v>
      </c>
      <c r="D762" t="s">
        <v>2379</v>
      </c>
      <c r="E762" t="s">
        <v>2379</v>
      </c>
      <c r="F762" t="s">
        <v>2379</v>
      </c>
      <c r="G762">
        <v>0</v>
      </c>
      <c r="H762" t="s">
        <v>2379</v>
      </c>
      <c r="J762" t="str">
        <f t="shared" si="44"/>
        <v>No</v>
      </c>
      <c r="K762" t="str">
        <f t="shared" si="45"/>
        <v>No</v>
      </c>
      <c r="L762" t="str">
        <f t="shared" si="46"/>
        <v>Obesity</v>
      </c>
      <c r="M762" t="str">
        <f t="shared" si="47"/>
        <v>Diabetes</v>
      </c>
    </row>
    <row r="763" spans="1:13" x14ac:dyDescent="0.25">
      <c r="A763" t="s">
        <v>1608</v>
      </c>
      <c r="B763">
        <v>44.1</v>
      </c>
      <c r="C763">
        <v>5.04</v>
      </c>
      <c r="D763" t="s">
        <v>2380</v>
      </c>
      <c r="E763" t="s">
        <v>2379</v>
      </c>
      <c r="F763" t="s">
        <v>2379</v>
      </c>
      <c r="G763">
        <v>0</v>
      </c>
      <c r="H763" t="s">
        <v>2379</v>
      </c>
      <c r="J763" t="str">
        <f t="shared" si="44"/>
        <v>Yes</v>
      </c>
      <c r="K763" t="str">
        <f t="shared" si="45"/>
        <v>No</v>
      </c>
      <c r="L763" t="str">
        <f t="shared" si="46"/>
        <v>Obesity</v>
      </c>
      <c r="M763" t="str">
        <f t="shared" si="47"/>
        <v>Normal</v>
      </c>
    </row>
    <row r="764" spans="1:13" x14ac:dyDescent="0.25">
      <c r="A764" t="s">
        <v>1607</v>
      </c>
      <c r="B764">
        <v>33.200000000000003</v>
      </c>
      <c r="C764">
        <v>9.06</v>
      </c>
      <c r="D764" t="s">
        <v>2379</v>
      </c>
      <c r="E764" t="s">
        <v>2379</v>
      </c>
      <c r="F764" t="s">
        <v>2379</v>
      </c>
      <c r="G764">
        <v>0</v>
      </c>
      <c r="H764" t="s">
        <v>2379</v>
      </c>
      <c r="J764" t="str">
        <f t="shared" si="44"/>
        <v>No</v>
      </c>
      <c r="K764" t="str">
        <f t="shared" si="45"/>
        <v>No</v>
      </c>
      <c r="L764" t="str">
        <f t="shared" si="46"/>
        <v>Obesity</v>
      </c>
      <c r="M764" t="str">
        <f t="shared" si="47"/>
        <v>Diabetes</v>
      </c>
    </row>
    <row r="765" spans="1:13" x14ac:dyDescent="0.25">
      <c r="A765" t="s">
        <v>1606</v>
      </c>
      <c r="B765">
        <v>29.92</v>
      </c>
      <c r="C765">
        <v>11.07</v>
      </c>
      <c r="D765" t="s">
        <v>2379</v>
      </c>
      <c r="E765" t="s">
        <v>2379</v>
      </c>
      <c r="F765" t="s">
        <v>2379</v>
      </c>
      <c r="G765">
        <v>0</v>
      </c>
      <c r="H765" t="s">
        <v>2379</v>
      </c>
      <c r="J765" t="str">
        <f t="shared" si="44"/>
        <v>No</v>
      </c>
      <c r="K765" t="str">
        <f t="shared" si="45"/>
        <v>No</v>
      </c>
      <c r="L765" t="str">
        <f t="shared" si="46"/>
        <v>Obesity</v>
      </c>
      <c r="M765" t="str">
        <f t="shared" si="47"/>
        <v>Diabetes</v>
      </c>
    </row>
    <row r="766" spans="1:13" x14ac:dyDescent="0.25">
      <c r="A766" t="s">
        <v>1605</v>
      </c>
      <c r="B766">
        <v>25</v>
      </c>
      <c r="C766">
        <v>10.45</v>
      </c>
      <c r="D766" t="s">
        <v>2379</v>
      </c>
      <c r="E766" t="s">
        <v>2379</v>
      </c>
      <c r="F766" t="s">
        <v>2379</v>
      </c>
      <c r="G766">
        <v>0</v>
      </c>
      <c r="H766" t="s">
        <v>2379</v>
      </c>
      <c r="J766" t="str">
        <f t="shared" si="44"/>
        <v>No</v>
      </c>
      <c r="K766" t="str">
        <f t="shared" si="45"/>
        <v>No</v>
      </c>
      <c r="L766" t="str">
        <f t="shared" si="46"/>
        <v>Overweight</v>
      </c>
      <c r="M766" t="str">
        <f t="shared" si="47"/>
        <v>Diabetes</v>
      </c>
    </row>
    <row r="767" spans="1:13" x14ac:dyDescent="0.25">
      <c r="A767" t="s">
        <v>1604</v>
      </c>
      <c r="B767">
        <v>38.869999999999997</v>
      </c>
      <c r="C767">
        <v>8.6300000000000008</v>
      </c>
      <c r="D767" t="s">
        <v>2380</v>
      </c>
      <c r="E767" t="s">
        <v>2379</v>
      </c>
      <c r="F767" t="s">
        <v>2379</v>
      </c>
      <c r="G767">
        <v>1</v>
      </c>
      <c r="H767" t="s">
        <v>2379</v>
      </c>
      <c r="J767" t="str">
        <f t="shared" si="44"/>
        <v>Yes</v>
      </c>
      <c r="K767" t="str">
        <f t="shared" si="45"/>
        <v>No</v>
      </c>
      <c r="L767" t="str">
        <f t="shared" si="46"/>
        <v>Obesity</v>
      </c>
      <c r="M767" t="str">
        <f t="shared" si="47"/>
        <v>Diabetes</v>
      </c>
    </row>
    <row r="768" spans="1:13" x14ac:dyDescent="0.25">
      <c r="A768" t="s">
        <v>1603</v>
      </c>
      <c r="B768">
        <v>32.299999999999997</v>
      </c>
      <c r="C768">
        <v>5.28</v>
      </c>
      <c r="D768" t="s">
        <v>2380</v>
      </c>
      <c r="E768" t="s">
        <v>2379</v>
      </c>
      <c r="F768" t="s">
        <v>2379</v>
      </c>
      <c r="G768">
        <v>2</v>
      </c>
      <c r="H768" t="s">
        <v>2379</v>
      </c>
      <c r="J768" t="str">
        <f t="shared" si="44"/>
        <v>Yes</v>
      </c>
      <c r="K768" t="str">
        <f t="shared" si="45"/>
        <v>No</v>
      </c>
      <c r="L768" t="str">
        <f t="shared" si="46"/>
        <v>Obesity</v>
      </c>
      <c r="M768" t="str">
        <f t="shared" si="47"/>
        <v>Normal</v>
      </c>
    </row>
    <row r="769" spans="1:13" x14ac:dyDescent="0.25">
      <c r="A769" t="s">
        <v>1602</v>
      </c>
      <c r="B769">
        <v>31.16</v>
      </c>
      <c r="C769">
        <v>7.49</v>
      </c>
      <c r="D769" t="s">
        <v>2380</v>
      </c>
      <c r="E769" t="s">
        <v>2379</v>
      </c>
      <c r="F769" t="s">
        <v>2379</v>
      </c>
      <c r="G769">
        <v>2</v>
      </c>
      <c r="H769" t="s">
        <v>2379</v>
      </c>
      <c r="J769" t="str">
        <f t="shared" si="44"/>
        <v>Yes</v>
      </c>
      <c r="K769" t="str">
        <f t="shared" si="45"/>
        <v>No</v>
      </c>
      <c r="L769" t="str">
        <f t="shared" si="46"/>
        <v>Obesity</v>
      </c>
      <c r="M769" t="str">
        <f t="shared" si="47"/>
        <v>Diabetes</v>
      </c>
    </row>
    <row r="770" spans="1:13" x14ac:dyDescent="0.25">
      <c r="A770" t="s">
        <v>1601</v>
      </c>
      <c r="B770">
        <v>54.59</v>
      </c>
      <c r="C770">
        <v>4.2699999999999996</v>
      </c>
      <c r="D770" t="s">
        <v>2379</v>
      </c>
      <c r="E770" t="s">
        <v>2379</v>
      </c>
      <c r="F770" t="s">
        <v>2379</v>
      </c>
      <c r="G770">
        <v>0</v>
      </c>
      <c r="H770" t="s">
        <v>2379</v>
      </c>
      <c r="J770" t="str">
        <f t="shared" si="44"/>
        <v>No</v>
      </c>
      <c r="K770" t="str">
        <f t="shared" si="45"/>
        <v>No</v>
      </c>
      <c r="L770" t="str">
        <f t="shared" si="46"/>
        <v>Obesity</v>
      </c>
      <c r="M770" t="str">
        <f t="shared" si="47"/>
        <v>Normal</v>
      </c>
    </row>
    <row r="771" spans="1:13" x14ac:dyDescent="0.25">
      <c r="A771" t="s">
        <v>1600</v>
      </c>
      <c r="B771">
        <v>21.09</v>
      </c>
      <c r="C771">
        <v>9.2200000000000006</v>
      </c>
      <c r="D771" t="s">
        <v>2380</v>
      </c>
      <c r="E771" t="s">
        <v>2379</v>
      </c>
      <c r="F771" t="s">
        <v>2379</v>
      </c>
      <c r="G771">
        <v>2</v>
      </c>
      <c r="H771" t="s">
        <v>2379</v>
      </c>
      <c r="J771" t="str">
        <f t="shared" ref="J771:J834" si="48">PROPER(D771:D3105)</f>
        <v>Yes</v>
      </c>
      <c r="K771" t="str">
        <f t="shared" ref="K771:K834" si="49">PROPER(H771:H3105)</f>
        <v>No</v>
      </c>
      <c r="L771" t="str">
        <f t="shared" ref="L771:L834" si="50">IF(B771&lt;18.5,"Underweight",IF(B771&lt;24.9,"Normal Weight",IF(B771&lt;29.9,"Overweight","Obesity")))</f>
        <v>Normal Weight</v>
      </c>
      <c r="M771" t="str">
        <f t="shared" ref="M771:M834" si="51">IF(C771&lt;5.7,"Normal",IF(C771&lt;6.4,"Prediabetes","Diabetes"))</f>
        <v>Diabetes</v>
      </c>
    </row>
    <row r="772" spans="1:13" x14ac:dyDescent="0.25">
      <c r="A772" t="s">
        <v>1599</v>
      </c>
      <c r="B772">
        <v>52.41</v>
      </c>
      <c r="C772">
        <v>5.99</v>
      </c>
      <c r="D772" t="s">
        <v>2379</v>
      </c>
      <c r="E772" t="s">
        <v>2379</v>
      </c>
      <c r="F772" t="s">
        <v>2379</v>
      </c>
      <c r="G772">
        <v>1</v>
      </c>
      <c r="H772" t="s">
        <v>2379</v>
      </c>
      <c r="J772" t="str">
        <f t="shared" si="48"/>
        <v>No</v>
      </c>
      <c r="K772" t="str">
        <f t="shared" si="49"/>
        <v>No</v>
      </c>
      <c r="L772" t="str">
        <f t="shared" si="50"/>
        <v>Obesity</v>
      </c>
      <c r="M772" t="str">
        <f t="shared" si="51"/>
        <v>Prediabetes</v>
      </c>
    </row>
    <row r="773" spans="1:13" x14ac:dyDescent="0.25">
      <c r="A773" t="s">
        <v>1598</v>
      </c>
      <c r="B773">
        <v>41.47</v>
      </c>
      <c r="C773">
        <v>5.86</v>
      </c>
      <c r="D773" t="s">
        <v>2380</v>
      </c>
      <c r="E773" t="s">
        <v>2379</v>
      </c>
      <c r="F773" t="s">
        <v>2379</v>
      </c>
      <c r="G773">
        <v>2</v>
      </c>
      <c r="H773" t="s">
        <v>2379</v>
      </c>
      <c r="J773" t="str">
        <f t="shared" si="48"/>
        <v>Yes</v>
      </c>
      <c r="K773" t="str">
        <f t="shared" si="49"/>
        <v>No</v>
      </c>
      <c r="L773" t="str">
        <f t="shared" si="50"/>
        <v>Obesity</v>
      </c>
      <c r="M773" t="str">
        <f t="shared" si="51"/>
        <v>Prediabetes</v>
      </c>
    </row>
    <row r="774" spans="1:13" x14ac:dyDescent="0.25">
      <c r="A774" t="s">
        <v>1597</v>
      </c>
      <c r="B774">
        <v>33.1</v>
      </c>
      <c r="C774">
        <v>5.19</v>
      </c>
      <c r="D774" t="s">
        <v>2380</v>
      </c>
      <c r="E774" t="s">
        <v>2379</v>
      </c>
      <c r="F774" t="s">
        <v>2379</v>
      </c>
      <c r="G774">
        <v>2</v>
      </c>
      <c r="H774" t="s">
        <v>2379</v>
      </c>
      <c r="J774" t="str">
        <f t="shared" si="48"/>
        <v>Yes</v>
      </c>
      <c r="K774" t="str">
        <f t="shared" si="49"/>
        <v>No</v>
      </c>
      <c r="L774" t="str">
        <f t="shared" si="50"/>
        <v>Obesity</v>
      </c>
      <c r="M774" t="str">
        <f t="shared" si="51"/>
        <v>Normal</v>
      </c>
    </row>
    <row r="775" spans="1:13" x14ac:dyDescent="0.25">
      <c r="A775" t="s">
        <v>1596</v>
      </c>
      <c r="B775">
        <v>30.8</v>
      </c>
      <c r="C775">
        <v>4.37</v>
      </c>
      <c r="D775" t="s">
        <v>2380</v>
      </c>
      <c r="E775" t="s">
        <v>2379</v>
      </c>
      <c r="F775" t="s">
        <v>2379</v>
      </c>
      <c r="G775">
        <v>2</v>
      </c>
      <c r="H775" t="s">
        <v>2379</v>
      </c>
      <c r="J775" t="str">
        <f t="shared" si="48"/>
        <v>Yes</v>
      </c>
      <c r="K775" t="str">
        <f t="shared" si="49"/>
        <v>No</v>
      </c>
      <c r="L775" t="str">
        <f t="shared" si="50"/>
        <v>Obesity</v>
      </c>
      <c r="M775" t="str">
        <f t="shared" si="51"/>
        <v>Normal</v>
      </c>
    </row>
    <row r="776" spans="1:13" x14ac:dyDescent="0.25">
      <c r="A776" t="s">
        <v>1595</v>
      </c>
      <c r="B776">
        <v>42.06</v>
      </c>
      <c r="C776">
        <v>5.32</v>
      </c>
      <c r="D776" t="s">
        <v>2379</v>
      </c>
      <c r="E776" t="s">
        <v>2379</v>
      </c>
      <c r="F776" t="s">
        <v>2379</v>
      </c>
      <c r="G776">
        <v>1</v>
      </c>
      <c r="H776" t="s">
        <v>2379</v>
      </c>
      <c r="J776" t="str">
        <f t="shared" si="48"/>
        <v>No</v>
      </c>
      <c r="K776" t="str">
        <f t="shared" si="49"/>
        <v>No</v>
      </c>
      <c r="L776" t="str">
        <f t="shared" si="50"/>
        <v>Obesity</v>
      </c>
      <c r="M776" t="str">
        <f t="shared" si="51"/>
        <v>Normal</v>
      </c>
    </row>
    <row r="777" spans="1:13" x14ac:dyDescent="0.25">
      <c r="A777" t="s">
        <v>1594</v>
      </c>
      <c r="B777">
        <v>39.270000000000003</v>
      </c>
      <c r="C777">
        <v>5.64</v>
      </c>
      <c r="D777" t="s">
        <v>2379</v>
      </c>
      <c r="E777" t="s">
        <v>2379</v>
      </c>
      <c r="F777" t="s">
        <v>2381</v>
      </c>
      <c r="G777">
        <v>1</v>
      </c>
      <c r="H777" t="s">
        <v>2379</v>
      </c>
      <c r="J777" t="str">
        <f t="shared" si="48"/>
        <v>No</v>
      </c>
      <c r="K777" t="str">
        <f t="shared" si="49"/>
        <v>No</v>
      </c>
      <c r="L777" t="str">
        <f t="shared" si="50"/>
        <v>Obesity</v>
      </c>
      <c r="M777" t="str">
        <f t="shared" si="51"/>
        <v>Normal</v>
      </c>
    </row>
    <row r="778" spans="1:13" x14ac:dyDescent="0.25">
      <c r="A778" t="s">
        <v>1593</v>
      </c>
      <c r="B778">
        <v>30.71</v>
      </c>
      <c r="C778">
        <v>5.59</v>
      </c>
      <c r="D778" t="s">
        <v>2380</v>
      </c>
      <c r="E778" t="s">
        <v>2379</v>
      </c>
      <c r="F778" t="s">
        <v>2379</v>
      </c>
      <c r="G778">
        <v>1</v>
      </c>
      <c r="H778" t="s">
        <v>2379</v>
      </c>
      <c r="J778" t="str">
        <f t="shared" si="48"/>
        <v>Yes</v>
      </c>
      <c r="K778" t="str">
        <f t="shared" si="49"/>
        <v>No</v>
      </c>
      <c r="L778" t="str">
        <f t="shared" si="50"/>
        <v>Obesity</v>
      </c>
      <c r="M778" t="str">
        <f t="shared" si="51"/>
        <v>Normal</v>
      </c>
    </row>
    <row r="779" spans="1:13" x14ac:dyDescent="0.25">
      <c r="A779" t="s">
        <v>1592</v>
      </c>
      <c r="B779">
        <v>47.19</v>
      </c>
      <c r="C779">
        <v>5.29</v>
      </c>
      <c r="D779" t="s">
        <v>2379</v>
      </c>
      <c r="E779" t="s">
        <v>2379</v>
      </c>
      <c r="F779" t="s">
        <v>2379</v>
      </c>
      <c r="G779">
        <v>0</v>
      </c>
      <c r="H779" t="s">
        <v>2379</v>
      </c>
      <c r="J779" t="str">
        <f t="shared" si="48"/>
        <v>No</v>
      </c>
      <c r="K779" t="str">
        <f t="shared" si="49"/>
        <v>No</v>
      </c>
      <c r="L779" t="str">
        <f t="shared" si="50"/>
        <v>Obesity</v>
      </c>
      <c r="M779" t="str">
        <f t="shared" si="51"/>
        <v>Normal</v>
      </c>
    </row>
    <row r="780" spans="1:13" x14ac:dyDescent="0.25">
      <c r="A780" t="s">
        <v>1591</v>
      </c>
      <c r="B780">
        <v>30.02</v>
      </c>
      <c r="C780">
        <v>6.65</v>
      </c>
      <c r="D780" t="s">
        <v>2379</v>
      </c>
      <c r="E780" t="s">
        <v>2379</v>
      </c>
      <c r="F780" t="s">
        <v>2379</v>
      </c>
      <c r="G780">
        <v>0</v>
      </c>
      <c r="H780" t="s">
        <v>2379</v>
      </c>
      <c r="J780" t="str">
        <f t="shared" si="48"/>
        <v>No</v>
      </c>
      <c r="K780" t="str">
        <f t="shared" si="49"/>
        <v>No</v>
      </c>
      <c r="L780" t="str">
        <f t="shared" si="50"/>
        <v>Obesity</v>
      </c>
      <c r="M780" t="str">
        <f t="shared" si="51"/>
        <v>Diabetes</v>
      </c>
    </row>
    <row r="781" spans="1:13" x14ac:dyDescent="0.25">
      <c r="A781" t="s">
        <v>1590</v>
      </c>
      <c r="B781">
        <v>37.909999999999997</v>
      </c>
      <c r="C781">
        <v>5.68</v>
      </c>
      <c r="D781" t="s">
        <v>2380</v>
      </c>
      <c r="E781" t="s">
        <v>2379</v>
      </c>
      <c r="F781" t="s">
        <v>2379</v>
      </c>
      <c r="G781">
        <v>0</v>
      </c>
      <c r="H781" t="s">
        <v>2379</v>
      </c>
      <c r="J781" t="str">
        <f t="shared" si="48"/>
        <v>Yes</v>
      </c>
      <c r="K781" t="str">
        <f t="shared" si="49"/>
        <v>No</v>
      </c>
      <c r="L781" t="str">
        <f t="shared" si="50"/>
        <v>Obesity</v>
      </c>
      <c r="M781" t="str">
        <f t="shared" si="51"/>
        <v>Normal</v>
      </c>
    </row>
    <row r="782" spans="1:13" x14ac:dyDescent="0.25">
      <c r="A782" t="s">
        <v>1589</v>
      </c>
      <c r="B782">
        <v>54.61</v>
      </c>
      <c r="C782">
        <v>4.49</v>
      </c>
      <c r="D782" t="s">
        <v>2379</v>
      </c>
      <c r="E782" t="s">
        <v>2379</v>
      </c>
      <c r="F782" t="s">
        <v>2379</v>
      </c>
      <c r="G782">
        <v>0</v>
      </c>
      <c r="H782" t="s">
        <v>2379</v>
      </c>
      <c r="J782" t="str">
        <f t="shared" si="48"/>
        <v>No</v>
      </c>
      <c r="K782" t="str">
        <f t="shared" si="49"/>
        <v>No</v>
      </c>
      <c r="L782" t="str">
        <f t="shared" si="50"/>
        <v>Obesity</v>
      </c>
      <c r="M782" t="str">
        <f t="shared" si="51"/>
        <v>Normal</v>
      </c>
    </row>
    <row r="783" spans="1:13" x14ac:dyDescent="0.25">
      <c r="A783" t="s">
        <v>1588</v>
      </c>
      <c r="B783">
        <v>36.005000000000003</v>
      </c>
      <c r="C783">
        <v>6.9</v>
      </c>
      <c r="D783" t="s">
        <v>2379</v>
      </c>
      <c r="E783" t="s">
        <v>2379</v>
      </c>
      <c r="F783" t="s">
        <v>2379</v>
      </c>
      <c r="G783">
        <v>0</v>
      </c>
      <c r="H783" t="s">
        <v>2379</v>
      </c>
      <c r="J783" t="str">
        <f t="shared" si="48"/>
        <v>No</v>
      </c>
      <c r="K783" t="str">
        <f t="shared" si="49"/>
        <v>No</v>
      </c>
      <c r="L783" t="str">
        <f t="shared" si="50"/>
        <v>Obesity</v>
      </c>
      <c r="M783" t="str">
        <f t="shared" si="51"/>
        <v>Diabetes</v>
      </c>
    </row>
    <row r="784" spans="1:13" x14ac:dyDescent="0.25">
      <c r="A784" t="s">
        <v>1587</v>
      </c>
      <c r="B784">
        <v>28.7</v>
      </c>
      <c r="C784">
        <v>11.52</v>
      </c>
      <c r="D784" t="s">
        <v>2379</v>
      </c>
      <c r="E784" t="s">
        <v>2379</v>
      </c>
      <c r="F784" t="s">
        <v>2379</v>
      </c>
      <c r="G784">
        <v>0</v>
      </c>
      <c r="H784" t="s">
        <v>2379</v>
      </c>
      <c r="J784" t="str">
        <f t="shared" si="48"/>
        <v>No</v>
      </c>
      <c r="K784" t="str">
        <f t="shared" si="49"/>
        <v>No</v>
      </c>
      <c r="L784" t="str">
        <f t="shared" si="50"/>
        <v>Overweight</v>
      </c>
      <c r="M784" t="str">
        <f t="shared" si="51"/>
        <v>Diabetes</v>
      </c>
    </row>
    <row r="785" spans="1:13" x14ac:dyDescent="0.25">
      <c r="A785" t="s">
        <v>1586</v>
      </c>
      <c r="B785">
        <v>34.295000000000002</v>
      </c>
      <c r="C785">
        <v>11.24</v>
      </c>
      <c r="D785" t="s">
        <v>2379</v>
      </c>
      <c r="E785" t="s">
        <v>2379</v>
      </c>
      <c r="F785" t="s">
        <v>2379</v>
      </c>
      <c r="G785">
        <v>0</v>
      </c>
      <c r="H785" t="s">
        <v>2379</v>
      </c>
      <c r="J785" t="str">
        <f t="shared" si="48"/>
        <v>No</v>
      </c>
      <c r="K785" t="str">
        <f t="shared" si="49"/>
        <v>No</v>
      </c>
      <c r="L785" t="str">
        <f t="shared" si="50"/>
        <v>Obesity</v>
      </c>
      <c r="M785" t="str">
        <f t="shared" si="51"/>
        <v>Diabetes</v>
      </c>
    </row>
    <row r="786" spans="1:13" x14ac:dyDescent="0.25">
      <c r="A786" t="s">
        <v>1585</v>
      </c>
      <c r="B786">
        <v>27.55</v>
      </c>
      <c r="C786">
        <v>10.98</v>
      </c>
      <c r="D786" t="s">
        <v>2379</v>
      </c>
      <c r="E786" t="s">
        <v>2379</v>
      </c>
      <c r="F786" t="s">
        <v>2379</v>
      </c>
      <c r="G786">
        <v>0</v>
      </c>
      <c r="H786" t="s">
        <v>2379</v>
      </c>
      <c r="J786" t="str">
        <f t="shared" si="48"/>
        <v>No</v>
      </c>
      <c r="K786" t="str">
        <f t="shared" si="49"/>
        <v>No</v>
      </c>
      <c r="L786" t="str">
        <f t="shared" si="50"/>
        <v>Overweight</v>
      </c>
      <c r="M786" t="str">
        <f t="shared" si="51"/>
        <v>Diabetes</v>
      </c>
    </row>
    <row r="787" spans="1:13" x14ac:dyDescent="0.25">
      <c r="A787" t="s">
        <v>1584</v>
      </c>
      <c r="B787">
        <v>40.700000000000003</v>
      </c>
      <c r="C787">
        <v>5.42</v>
      </c>
      <c r="D787" t="s">
        <v>2379</v>
      </c>
      <c r="E787" t="s">
        <v>2379</v>
      </c>
      <c r="F787" t="s">
        <v>2379</v>
      </c>
      <c r="G787">
        <v>0</v>
      </c>
      <c r="H787" t="s">
        <v>2379</v>
      </c>
      <c r="J787" t="str">
        <f t="shared" si="48"/>
        <v>No</v>
      </c>
      <c r="K787" t="str">
        <f t="shared" si="49"/>
        <v>No</v>
      </c>
      <c r="L787" t="str">
        <f t="shared" si="50"/>
        <v>Obesity</v>
      </c>
      <c r="M787" t="str">
        <f t="shared" si="51"/>
        <v>Normal</v>
      </c>
    </row>
    <row r="788" spans="1:13" x14ac:dyDescent="0.25">
      <c r="A788" t="s">
        <v>1583</v>
      </c>
      <c r="B788">
        <v>18.335000000000001</v>
      </c>
      <c r="C788">
        <v>10.97</v>
      </c>
      <c r="D788" t="s">
        <v>2379</v>
      </c>
      <c r="E788" t="s">
        <v>2379</v>
      </c>
      <c r="F788" t="s">
        <v>2379</v>
      </c>
      <c r="G788">
        <v>0</v>
      </c>
      <c r="H788" t="s">
        <v>2379</v>
      </c>
      <c r="J788" t="str">
        <f t="shared" si="48"/>
        <v>No</v>
      </c>
      <c r="K788" t="str">
        <f t="shared" si="49"/>
        <v>No</v>
      </c>
      <c r="L788" t="str">
        <f t="shared" si="50"/>
        <v>Underweight</v>
      </c>
      <c r="M788" t="str">
        <f t="shared" si="51"/>
        <v>Diabetes</v>
      </c>
    </row>
    <row r="789" spans="1:13" x14ac:dyDescent="0.25">
      <c r="A789" t="s">
        <v>1582</v>
      </c>
      <c r="B789">
        <v>33.914999999999999</v>
      </c>
      <c r="C789">
        <v>9.56</v>
      </c>
      <c r="D789" t="s">
        <v>2380</v>
      </c>
      <c r="E789" t="s">
        <v>2379</v>
      </c>
      <c r="F789" t="s">
        <v>2379</v>
      </c>
      <c r="G789">
        <v>2</v>
      </c>
      <c r="H789" t="s">
        <v>2379</v>
      </c>
      <c r="J789" t="str">
        <f t="shared" si="48"/>
        <v>Yes</v>
      </c>
      <c r="K789" t="str">
        <f t="shared" si="49"/>
        <v>No</v>
      </c>
      <c r="L789" t="str">
        <f t="shared" si="50"/>
        <v>Obesity</v>
      </c>
      <c r="M789" t="str">
        <f t="shared" si="51"/>
        <v>Diabetes</v>
      </c>
    </row>
    <row r="790" spans="1:13" x14ac:dyDescent="0.25">
      <c r="A790" t="s">
        <v>1581</v>
      </c>
      <c r="B790">
        <v>33.534999999999997</v>
      </c>
      <c r="C790">
        <v>9.4</v>
      </c>
      <c r="D790" t="s">
        <v>2380</v>
      </c>
      <c r="E790" t="s">
        <v>2379</v>
      </c>
      <c r="F790" t="s">
        <v>2379</v>
      </c>
      <c r="G790">
        <v>2</v>
      </c>
      <c r="H790" t="s">
        <v>2379</v>
      </c>
      <c r="J790" t="str">
        <f t="shared" si="48"/>
        <v>Yes</v>
      </c>
      <c r="K790" t="str">
        <f t="shared" si="49"/>
        <v>No</v>
      </c>
      <c r="L790" t="str">
        <f t="shared" si="50"/>
        <v>Obesity</v>
      </c>
      <c r="M790" t="str">
        <f t="shared" si="51"/>
        <v>Diabetes</v>
      </c>
    </row>
    <row r="791" spans="1:13" x14ac:dyDescent="0.25">
      <c r="A791" t="s">
        <v>1580</v>
      </c>
      <c r="B791">
        <v>23.655000000000001</v>
      </c>
      <c r="C791">
        <v>8.48</v>
      </c>
      <c r="D791" t="s">
        <v>2380</v>
      </c>
      <c r="E791" t="s">
        <v>2379</v>
      </c>
      <c r="F791" t="s">
        <v>2379</v>
      </c>
      <c r="G791">
        <v>2</v>
      </c>
      <c r="H791" t="s">
        <v>2379</v>
      </c>
      <c r="J791" t="str">
        <f t="shared" si="48"/>
        <v>Yes</v>
      </c>
      <c r="K791" t="str">
        <f t="shared" si="49"/>
        <v>No</v>
      </c>
      <c r="L791" t="str">
        <f t="shared" si="50"/>
        <v>Normal Weight</v>
      </c>
      <c r="M791" t="str">
        <f t="shared" si="51"/>
        <v>Diabetes</v>
      </c>
    </row>
    <row r="792" spans="1:13" x14ac:dyDescent="0.25">
      <c r="A792" t="s">
        <v>1579</v>
      </c>
      <c r="B792">
        <v>28</v>
      </c>
      <c r="C792">
        <v>5.57</v>
      </c>
      <c r="D792" t="s">
        <v>2379</v>
      </c>
      <c r="E792" t="s">
        <v>2379</v>
      </c>
      <c r="F792" t="s">
        <v>2379</v>
      </c>
      <c r="G792">
        <v>0</v>
      </c>
      <c r="H792" t="s">
        <v>2379</v>
      </c>
      <c r="J792" t="str">
        <f t="shared" si="48"/>
        <v>No</v>
      </c>
      <c r="K792" t="str">
        <f t="shared" si="49"/>
        <v>No</v>
      </c>
      <c r="L792" t="str">
        <f t="shared" si="50"/>
        <v>Overweight</v>
      </c>
      <c r="M792" t="str">
        <f t="shared" si="51"/>
        <v>Normal</v>
      </c>
    </row>
    <row r="793" spans="1:13" x14ac:dyDescent="0.25">
      <c r="A793" t="s">
        <v>1578</v>
      </c>
      <c r="B793">
        <v>30.23</v>
      </c>
      <c r="C793">
        <v>6.94</v>
      </c>
      <c r="D793" t="s">
        <v>2380</v>
      </c>
      <c r="E793" t="s">
        <v>2379</v>
      </c>
      <c r="F793" t="s">
        <v>2381</v>
      </c>
      <c r="G793">
        <v>1</v>
      </c>
      <c r="H793" t="s">
        <v>2379</v>
      </c>
      <c r="J793" t="str">
        <f t="shared" si="48"/>
        <v>Yes</v>
      </c>
      <c r="K793" t="str">
        <f t="shared" si="49"/>
        <v>No</v>
      </c>
      <c r="L793" t="str">
        <f t="shared" si="50"/>
        <v>Obesity</v>
      </c>
      <c r="M793" t="str">
        <f t="shared" si="51"/>
        <v>Diabetes</v>
      </c>
    </row>
    <row r="794" spans="1:13" x14ac:dyDescent="0.25">
      <c r="A794" t="s">
        <v>1577</v>
      </c>
      <c r="B794">
        <v>51.14</v>
      </c>
      <c r="C794">
        <v>4.05</v>
      </c>
      <c r="D794" t="s">
        <v>2379</v>
      </c>
      <c r="E794" t="s">
        <v>2379</v>
      </c>
      <c r="F794" t="s">
        <v>2379</v>
      </c>
      <c r="G794">
        <v>1</v>
      </c>
      <c r="H794" t="s">
        <v>2379</v>
      </c>
      <c r="J794" t="str">
        <f t="shared" si="48"/>
        <v>No</v>
      </c>
      <c r="K794" t="str">
        <f t="shared" si="49"/>
        <v>No</v>
      </c>
      <c r="L794" t="str">
        <f t="shared" si="50"/>
        <v>Obesity</v>
      </c>
      <c r="M794" t="str">
        <f t="shared" si="51"/>
        <v>Normal</v>
      </c>
    </row>
    <row r="795" spans="1:13" x14ac:dyDescent="0.25">
      <c r="A795" t="s">
        <v>1576</v>
      </c>
      <c r="B795">
        <v>24.32</v>
      </c>
      <c r="C795">
        <v>10.220000000000001</v>
      </c>
      <c r="D795" t="s">
        <v>2379</v>
      </c>
      <c r="E795" t="s">
        <v>2379</v>
      </c>
      <c r="F795" t="s">
        <v>2379</v>
      </c>
      <c r="G795">
        <v>0</v>
      </c>
      <c r="H795" t="s">
        <v>2379</v>
      </c>
      <c r="J795" t="str">
        <f t="shared" si="48"/>
        <v>No</v>
      </c>
      <c r="K795" t="str">
        <f t="shared" si="49"/>
        <v>No</v>
      </c>
      <c r="L795" t="str">
        <f t="shared" si="50"/>
        <v>Normal Weight</v>
      </c>
      <c r="M795" t="str">
        <f t="shared" si="51"/>
        <v>Diabetes</v>
      </c>
    </row>
    <row r="796" spans="1:13" x14ac:dyDescent="0.25">
      <c r="A796" t="s">
        <v>1575</v>
      </c>
      <c r="B796">
        <v>38.06</v>
      </c>
      <c r="C796">
        <v>9.24</v>
      </c>
      <c r="D796" t="s">
        <v>2379</v>
      </c>
      <c r="E796" t="s">
        <v>2379</v>
      </c>
      <c r="F796" t="s">
        <v>2379</v>
      </c>
      <c r="G796">
        <v>0</v>
      </c>
      <c r="H796" t="s">
        <v>2379</v>
      </c>
      <c r="J796" t="str">
        <f t="shared" si="48"/>
        <v>No</v>
      </c>
      <c r="K796" t="str">
        <f t="shared" si="49"/>
        <v>No</v>
      </c>
      <c r="L796" t="str">
        <f t="shared" si="50"/>
        <v>Obesity</v>
      </c>
      <c r="M796" t="str">
        <f t="shared" si="51"/>
        <v>Diabetes</v>
      </c>
    </row>
    <row r="797" spans="1:13" x14ac:dyDescent="0.25">
      <c r="A797" t="s">
        <v>1574</v>
      </c>
      <c r="B797">
        <v>37.700000000000003</v>
      </c>
      <c r="C797">
        <v>8.6</v>
      </c>
      <c r="D797" t="s">
        <v>2379</v>
      </c>
      <c r="E797" t="s">
        <v>2379</v>
      </c>
      <c r="F797" t="s">
        <v>2379</v>
      </c>
      <c r="G797">
        <v>0</v>
      </c>
      <c r="H797" t="s">
        <v>2379</v>
      </c>
      <c r="J797" t="str">
        <f t="shared" si="48"/>
        <v>No</v>
      </c>
      <c r="K797" t="str">
        <f t="shared" si="49"/>
        <v>No</v>
      </c>
      <c r="L797" t="str">
        <f t="shared" si="50"/>
        <v>Obesity</v>
      </c>
      <c r="M797" t="str">
        <f t="shared" si="51"/>
        <v>Diabetes</v>
      </c>
    </row>
    <row r="798" spans="1:13" x14ac:dyDescent="0.25">
      <c r="A798" t="s">
        <v>1573</v>
      </c>
      <c r="B798">
        <v>44</v>
      </c>
      <c r="C798">
        <v>9.32</v>
      </c>
      <c r="D798" t="s">
        <v>2380</v>
      </c>
      <c r="E798" t="s">
        <v>2379</v>
      </c>
      <c r="F798" t="s">
        <v>2379</v>
      </c>
      <c r="G798">
        <v>2</v>
      </c>
      <c r="H798" t="s">
        <v>2379</v>
      </c>
      <c r="J798" t="str">
        <f t="shared" si="48"/>
        <v>Yes</v>
      </c>
      <c r="K798" t="str">
        <f t="shared" si="49"/>
        <v>No</v>
      </c>
      <c r="L798" t="str">
        <f t="shared" si="50"/>
        <v>Obesity</v>
      </c>
      <c r="M798" t="str">
        <f t="shared" si="51"/>
        <v>Diabetes</v>
      </c>
    </row>
    <row r="799" spans="1:13" x14ac:dyDescent="0.25">
      <c r="A799" t="s">
        <v>1572</v>
      </c>
      <c r="B799">
        <v>41.45</v>
      </c>
      <c r="C799">
        <v>6.12</v>
      </c>
      <c r="D799" t="s">
        <v>2380</v>
      </c>
      <c r="E799" t="s">
        <v>2379</v>
      </c>
      <c r="F799" t="s">
        <v>2379</v>
      </c>
      <c r="G799">
        <v>0</v>
      </c>
      <c r="H799" t="s">
        <v>2379</v>
      </c>
      <c r="J799" t="str">
        <f t="shared" si="48"/>
        <v>Yes</v>
      </c>
      <c r="K799" t="str">
        <f t="shared" si="49"/>
        <v>No</v>
      </c>
      <c r="L799" t="str">
        <f t="shared" si="50"/>
        <v>Obesity</v>
      </c>
      <c r="M799" t="str">
        <f t="shared" si="51"/>
        <v>Prediabetes</v>
      </c>
    </row>
    <row r="800" spans="1:13" x14ac:dyDescent="0.25">
      <c r="A800" t="s">
        <v>1571</v>
      </c>
      <c r="B800">
        <v>25.364999999999998</v>
      </c>
      <c r="C800">
        <v>9.19</v>
      </c>
      <c r="D800" t="s">
        <v>2380</v>
      </c>
      <c r="E800" t="s">
        <v>2379</v>
      </c>
      <c r="F800" t="s">
        <v>2379</v>
      </c>
      <c r="G800">
        <v>0</v>
      </c>
      <c r="H800" t="s">
        <v>2379</v>
      </c>
      <c r="J800" t="str">
        <f t="shared" si="48"/>
        <v>Yes</v>
      </c>
      <c r="K800" t="str">
        <f t="shared" si="49"/>
        <v>No</v>
      </c>
      <c r="L800" t="str">
        <f t="shared" si="50"/>
        <v>Overweight</v>
      </c>
      <c r="M800" t="str">
        <f t="shared" si="51"/>
        <v>Diabetes</v>
      </c>
    </row>
    <row r="801" spans="1:13" x14ac:dyDescent="0.25">
      <c r="A801" t="s">
        <v>1570</v>
      </c>
      <c r="B801">
        <v>34.56</v>
      </c>
      <c r="C801">
        <v>5.84</v>
      </c>
      <c r="D801" t="s">
        <v>2380</v>
      </c>
      <c r="E801" t="s">
        <v>2379</v>
      </c>
      <c r="F801" t="s">
        <v>2381</v>
      </c>
      <c r="G801">
        <v>1</v>
      </c>
      <c r="H801" t="s">
        <v>2379</v>
      </c>
      <c r="J801" t="str">
        <f t="shared" si="48"/>
        <v>Yes</v>
      </c>
      <c r="K801" t="str">
        <f t="shared" si="49"/>
        <v>No</v>
      </c>
      <c r="L801" t="str">
        <f t="shared" si="50"/>
        <v>Obesity</v>
      </c>
      <c r="M801" t="str">
        <f t="shared" si="51"/>
        <v>Prediabetes</v>
      </c>
    </row>
    <row r="802" spans="1:13" x14ac:dyDescent="0.25">
      <c r="A802" t="s">
        <v>1569</v>
      </c>
      <c r="B802">
        <v>28.2</v>
      </c>
      <c r="C802">
        <v>7.19</v>
      </c>
      <c r="D802" t="s">
        <v>2380</v>
      </c>
      <c r="E802" t="s">
        <v>2379</v>
      </c>
      <c r="F802" t="s">
        <v>2379</v>
      </c>
      <c r="G802">
        <v>2</v>
      </c>
      <c r="H802" t="s">
        <v>2379</v>
      </c>
      <c r="J802" t="str">
        <f t="shared" si="48"/>
        <v>Yes</v>
      </c>
      <c r="K802" t="str">
        <f t="shared" si="49"/>
        <v>No</v>
      </c>
      <c r="L802" t="str">
        <f t="shared" si="50"/>
        <v>Overweight</v>
      </c>
      <c r="M802" t="str">
        <f t="shared" si="51"/>
        <v>Diabetes</v>
      </c>
    </row>
    <row r="803" spans="1:13" x14ac:dyDescent="0.25">
      <c r="A803" t="s">
        <v>1568</v>
      </c>
      <c r="B803">
        <v>30.43</v>
      </c>
      <c r="C803">
        <v>9.39</v>
      </c>
      <c r="D803" t="s">
        <v>2379</v>
      </c>
      <c r="E803" t="s">
        <v>2379</v>
      </c>
      <c r="F803" t="s">
        <v>2379</v>
      </c>
      <c r="G803">
        <v>0</v>
      </c>
      <c r="H803" t="s">
        <v>2379</v>
      </c>
      <c r="J803" t="str">
        <f t="shared" si="48"/>
        <v>No</v>
      </c>
      <c r="K803" t="str">
        <f t="shared" si="49"/>
        <v>No</v>
      </c>
      <c r="L803" t="str">
        <f t="shared" si="50"/>
        <v>Obesity</v>
      </c>
      <c r="M803" t="str">
        <f t="shared" si="51"/>
        <v>Diabetes</v>
      </c>
    </row>
    <row r="804" spans="1:13" x14ac:dyDescent="0.25">
      <c r="A804" t="s">
        <v>1567</v>
      </c>
      <c r="B804">
        <v>32.395000000000003</v>
      </c>
      <c r="C804">
        <v>4.2699999999999996</v>
      </c>
      <c r="D804" t="s">
        <v>2380</v>
      </c>
      <c r="E804" t="s">
        <v>2379</v>
      </c>
      <c r="F804" t="s">
        <v>2379</v>
      </c>
      <c r="G804">
        <v>1</v>
      </c>
      <c r="H804" t="s">
        <v>2379</v>
      </c>
      <c r="J804" t="str">
        <f t="shared" si="48"/>
        <v>Yes</v>
      </c>
      <c r="K804" t="str">
        <f t="shared" si="49"/>
        <v>No</v>
      </c>
      <c r="L804" t="str">
        <f t="shared" si="50"/>
        <v>Obesity</v>
      </c>
      <c r="M804" t="str">
        <f t="shared" si="51"/>
        <v>Normal</v>
      </c>
    </row>
    <row r="805" spans="1:13" x14ac:dyDescent="0.25">
      <c r="A805" t="s">
        <v>1566</v>
      </c>
      <c r="B805">
        <v>24.035</v>
      </c>
      <c r="C805">
        <v>11.71</v>
      </c>
      <c r="D805" t="s">
        <v>2379</v>
      </c>
      <c r="E805" t="s">
        <v>2379</v>
      </c>
      <c r="F805" t="s">
        <v>2379</v>
      </c>
      <c r="G805">
        <v>0</v>
      </c>
      <c r="H805" t="s">
        <v>2379</v>
      </c>
      <c r="J805" t="str">
        <f t="shared" si="48"/>
        <v>No</v>
      </c>
      <c r="K805" t="str">
        <f t="shared" si="49"/>
        <v>No</v>
      </c>
      <c r="L805" t="str">
        <f t="shared" si="50"/>
        <v>Normal Weight</v>
      </c>
      <c r="M805" t="str">
        <f t="shared" si="51"/>
        <v>Diabetes</v>
      </c>
    </row>
    <row r="806" spans="1:13" x14ac:dyDescent="0.25">
      <c r="A806" t="s">
        <v>1565</v>
      </c>
      <c r="B806">
        <v>37.119999999999997</v>
      </c>
      <c r="C806">
        <v>5.29</v>
      </c>
      <c r="D806" t="s">
        <v>2379</v>
      </c>
      <c r="E806" t="s">
        <v>2379</v>
      </c>
      <c r="F806" t="s">
        <v>2379</v>
      </c>
      <c r="G806">
        <v>2</v>
      </c>
      <c r="H806" t="s">
        <v>2379</v>
      </c>
      <c r="J806" t="str">
        <f t="shared" si="48"/>
        <v>No</v>
      </c>
      <c r="K806" t="str">
        <f t="shared" si="49"/>
        <v>No</v>
      </c>
      <c r="L806" t="str">
        <f t="shared" si="50"/>
        <v>Obesity</v>
      </c>
      <c r="M806" t="str">
        <f t="shared" si="51"/>
        <v>Normal</v>
      </c>
    </row>
    <row r="807" spans="1:13" x14ac:dyDescent="0.25">
      <c r="A807" t="s">
        <v>1564</v>
      </c>
      <c r="B807">
        <v>34.840000000000003</v>
      </c>
      <c r="C807">
        <v>6</v>
      </c>
      <c r="D807" t="s">
        <v>2380</v>
      </c>
      <c r="E807" t="s">
        <v>2379</v>
      </c>
      <c r="F807" t="s">
        <v>2381</v>
      </c>
      <c r="G807">
        <v>1</v>
      </c>
      <c r="H807" t="s">
        <v>2379</v>
      </c>
      <c r="J807" t="str">
        <f t="shared" si="48"/>
        <v>Yes</v>
      </c>
      <c r="K807" t="str">
        <f t="shared" si="49"/>
        <v>No</v>
      </c>
      <c r="L807" t="str">
        <f t="shared" si="50"/>
        <v>Obesity</v>
      </c>
      <c r="M807" t="str">
        <f t="shared" si="51"/>
        <v>Prediabetes</v>
      </c>
    </row>
    <row r="808" spans="1:13" x14ac:dyDescent="0.25">
      <c r="A808" t="s">
        <v>1563</v>
      </c>
      <c r="B808">
        <v>29.53</v>
      </c>
      <c r="C808">
        <v>10.64</v>
      </c>
      <c r="D808" t="s">
        <v>2379</v>
      </c>
      <c r="E808" t="s">
        <v>2379</v>
      </c>
      <c r="F808" t="s">
        <v>2379</v>
      </c>
      <c r="G808">
        <v>0</v>
      </c>
      <c r="H808" t="s">
        <v>2379</v>
      </c>
      <c r="J808" t="str">
        <f t="shared" si="48"/>
        <v>No</v>
      </c>
      <c r="K808" t="str">
        <f t="shared" si="49"/>
        <v>No</v>
      </c>
      <c r="L808" t="str">
        <f t="shared" si="50"/>
        <v>Overweight</v>
      </c>
      <c r="M808" t="str">
        <f t="shared" si="51"/>
        <v>Diabetes</v>
      </c>
    </row>
    <row r="809" spans="1:13" x14ac:dyDescent="0.25">
      <c r="A809" t="s">
        <v>1562</v>
      </c>
      <c r="B809">
        <v>42.51</v>
      </c>
      <c r="C809">
        <v>8.2100000000000009</v>
      </c>
      <c r="D809" t="s">
        <v>2380</v>
      </c>
      <c r="E809" t="s">
        <v>2379</v>
      </c>
      <c r="F809" t="s">
        <v>2379</v>
      </c>
      <c r="G809">
        <v>0</v>
      </c>
      <c r="H809" t="s">
        <v>2379</v>
      </c>
      <c r="J809" t="str">
        <f t="shared" si="48"/>
        <v>Yes</v>
      </c>
      <c r="K809" t="str">
        <f t="shared" si="49"/>
        <v>No</v>
      </c>
      <c r="L809" t="str">
        <f t="shared" si="50"/>
        <v>Obesity</v>
      </c>
      <c r="M809" t="str">
        <f t="shared" si="51"/>
        <v>Diabetes</v>
      </c>
    </row>
    <row r="810" spans="1:13" x14ac:dyDescent="0.25">
      <c r="A810" t="s">
        <v>1561</v>
      </c>
      <c r="B810">
        <v>38.14</v>
      </c>
      <c r="C810">
        <v>5.58</v>
      </c>
      <c r="D810" t="s">
        <v>2379</v>
      </c>
      <c r="E810" t="s">
        <v>2379</v>
      </c>
      <c r="F810" t="s">
        <v>2381</v>
      </c>
      <c r="G810">
        <v>1</v>
      </c>
      <c r="H810" t="s">
        <v>2379</v>
      </c>
      <c r="J810" t="str">
        <f t="shared" si="48"/>
        <v>No</v>
      </c>
      <c r="K810" t="str">
        <f t="shared" si="49"/>
        <v>No</v>
      </c>
      <c r="L810" t="str">
        <f t="shared" si="50"/>
        <v>Obesity</v>
      </c>
      <c r="M810" t="str">
        <f t="shared" si="51"/>
        <v>Normal</v>
      </c>
    </row>
    <row r="811" spans="1:13" x14ac:dyDescent="0.25">
      <c r="A811" t="s">
        <v>1560</v>
      </c>
      <c r="B811">
        <v>39.93</v>
      </c>
      <c r="C811">
        <v>8.75</v>
      </c>
      <c r="D811" t="s">
        <v>2379</v>
      </c>
      <c r="E811" t="s">
        <v>2379</v>
      </c>
      <c r="F811" t="s">
        <v>2379</v>
      </c>
      <c r="G811">
        <v>0</v>
      </c>
      <c r="H811" t="s">
        <v>2379</v>
      </c>
      <c r="J811" t="str">
        <f t="shared" si="48"/>
        <v>No</v>
      </c>
      <c r="K811" t="str">
        <f t="shared" si="49"/>
        <v>No</v>
      </c>
      <c r="L811" t="str">
        <f t="shared" si="50"/>
        <v>Obesity</v>
      </c>
      <c r="M811" t="str">
        <f t="shared" si="51"/>
        <v>Diabetes</v>
      </c>
    </row>
    <row r="812" spans="1:13" x14ac:dyDescent="0.25">
      <c r="A812" t="s">
        <v>1559</v>
      </c>
      <c r="B812">
        <v>38.83</v>
      </c>
      <c r="C812">
        <v>11.86</v>
      </c>
      <c r="D812" t="s">
        <v>2379</v>
      </c>
      <c r="E812" t="s">
        <v>2379</v>
      </c>
      <c r="F812" t="s">
        <v>2379</v>
      </c>
      <c r="G812">
        <v>0</v>
      </c>
      <c r="H812" t="s">
        <v>2379</v>
      </c>
      <c r="J812" t="str">
        <f t="shared" si="48"/>
        <v>No</v>
      </c>
      <c r="K812" t="str">
        <f t="shared" si="49"/>
        <v>No</v>
      </c>
      <c r="L812" t="str">
        <f t="shared" si="50"/>
        <v>Obesity</v>
      </c>
      <c r="M812" t="str">
        <f t="shared" si="51"/>
        <v>Diabetes</v>
      </c>
    </row>
    <row r="813" spans="1:13" x14ac:dyDescent="0.25">
      <c r="A813" t="s">
        <v>1558</v>
      </c>
      <c r="B813">
        <v>37.4</v>
      </c>
      <c r="C813">
        <v>11.46</v>
      </c>
      <c r="D813" t="s">
        <v>2379</v>
      </c>
      <c r="E813" t="s">
        <v>2379</v>
      </c>
      <c r="F813" t="s">
        <v>2379</v>
      </c>
      <c r="G813">
        <v>0</v>
      </c>
      <c r="H813" t="s">
        <v>2379</v>
      </c>
      <c r="J813" t="str">
        <f t="shared" si="48"/>
        <v>No</v>
      </c>
      <c r="K813" t="str">
        <f t="shared" si="49"/>
        <v>No</v>
      </c>
      <c r="L813" t="str">
        <f t="shared" si="50"/>
        <v>Obesity</v>
      </c>
      <c r="M813" t="str">
        <f t="shared" si="51"/>
        <v>Diabetes</v>
      </c>
    </row>
    <row r="814" spans="1:13" x14ac:dyDescent="0.25">
      <c r="A814" t="s">
        <v>1557</v>
      </c>
      <c r="B814">
        <v>21.4</v>
      </c>
      <c r="C814">
        <v>9.0299999999999994</v>
      </c>
      <c r="D814" t="s">
        <v>2379</v>
      </c>
      <c r="E814" t="s">
        <v>2379</v>
      </c>
      <c r="F814" t="s">
        <v>2379</v>
      </c>
      <c r="G814">
        <v>0</v>
      </c>
      <c r="H814" t="s">
        <v>2379</v>
      </c>
      <c r="J814" t="str">
        <f t="shared" si="48"/>
        <v>No</v>
      </c>
      <c r="K814" t="str">
        <f t="shared" si="49"/>
        <v>No</v>
      </c>
      <c r="L814" t="str">
        <f t="shared" si="50"/>
        <v>Normal Weight</v>
      </c>
      <c r="M814" t="str">
        <f t="shared" si="51"/>
        <v>Diabetes</v>
      </c>
    </row>
    <row r="815" spans="1:13" x14ac:dyDescent="0.25">
      <c r="A815" t="s">
        <v>1556</v>
      </c>
      <c r="B815">
        <v>38.380000000000003</v>
      </c>
      <c r="C815">
        <v>8.26</v>
      </c>
      <c r="D815" t="s">
        <v>2380</v>
      </c>
      <c r="E815" t="s">
        <v>2379</v>
      </c>
      <c r="F815" t="s">
        <v>2379</v>
      </c>
      <c r="G815">
        <v>2</v>
      </c>
      <c r="H815" t="s">
        <v>2379</v>
      </c>
      <c r="J815" t="str">
        <f t="shared" si="48"/>
        <v>Yes</v>
      </c>
      <c r="K815" t="str">
        <f t="shared" si="49"/>
        <v>No</v>
      </c>
      <c r="L815" t="str">
        <f t="shared" si="50"/>
        <v>Obesity</v>
      </c>
      <c r="M815" t="str">
        <f t="shared" si="51"/>
        <v>Diabetes</v>
      </c>
    </row>
    <row r="816" spans="1:13" x14ac:dyDescent="0.25">
      <c r="A816" t="s">
        <v>1555</v>
      </c>
      <c r="B816">
        <v>33.659999999999997</v>
      </c>
      <c r="C816">
        <v>5.42</v>
      </c>
      <c r="D816" t="s">
        <v>2380</v>
      </c>
      <c r="E816" t="s">
        <v>2379</v>
      </c>
      <c r="F816" t="s">
        <v>2379</v>
      </c>
      <c r="G816">
        <v>2</v>
      </c>
      <c r="H816" t="s">
        <v>2379</v>
      </c>
      <c r="J816" t="str">
        <f t="shared" si="48"/>
        <v>Yes</v>
      </c>
      <c r="K816" t="str">
        <f t="shared" si="49"/>
        <v>No</v>
      </c>
      <c r="L816" t="str">
        <f t="shared" si="50"/>
        <v>Obesity</v>
      </c>
      <c r="M816" t="str">
        <f t="shared" si="51"/>
        <v>Normal</v>
      </c>
    </row>
    <row r="817" spans="1:13" x14ac:dyDescent="0.25">
      <c r="A817" t="s">
        <v>1554</v>
      </c>
      <c r="B817">
        <v>31.79</v>
      </c>
      <c r="C817">
        <v>11.33</v>
      </c>
      <c r="D817" t="s">
        <v>2380</v>
      </c>
      <c r="E817" t="s">
        <v>2379</v>
      </c>
      <c r="F817" t="s">
        <v>2381</v>
      </c>
      <c r="G817">
        <v>1</v>
      </c>
      <c r="H817" t="s">
        <v>2379</v>
      </c>
      <c r="J817" t="str">
        <f t="shared" si="48"/>
        <v>Yes</v>
      </c>
      <c r="K817" t="str">
        <f t="shared" si="49"/>
        <v>No</v>
      </c>
      <c r="L817" t="str">
        <f t="shared" si="50"/>
        <v>Obesity</v>
      </c>
      <c r="M817" t="str">
        <f t="shared" si="51"/>
        <v>Diabetes</v>
      </c>
    </row>
    <row r="818" spans="1:13" x14ac:dyDescent="0.25">
      <c r="A818" t="s">
        <v>1553</v>
      </c>
      <c r="B818">
        <v>29.7</v>
      </c>
      <c r="C818">
        <v>7.69</v>
      </c>
      <c r="D818" t="s">
        <v>2380</v>
      </c>
      <c r="E818" t="s">
        <v>2379</v>
      </c>
      <c r="F818" t="s">
        <v>2381</v>
      </c>
      <c r="G818">
        <v>1</v>
      </c>
      <c r="H818" t="s">
        <v>2379</v>
      </c>
      <c r="J818" t="str">
        <f t="shared" si="48"/>
        <v>Yes</v>
      </c>
      <c r="K818" t="str">
        <f t="shared" si="49"/>
        <v>No</v>
      </c>
      <c r="L818" t="str">
        <f t="shared" si="50"/>
        <v>Overweight</v>
      </c>
      <c r="M818" t="str">
        <f t="shared" si="51"/>
        <v>Diabetes</v>
      </c>
    </row>
    <row r="819" spans="1:13" x14ac:dyDescent="0.25">
      <c r="A819" t="s">
        <v>1552</v>
      </c>
      <c r="B819">
        <v>25.46</v>
      </c>
      <c r="C819">
        <v>8.77</v>
      </c>
      <c r="D819" t="s">
        <v>2380</v>
      </c>
      <c r="E819" t="s">
        <v>2379</v>
      </c>
      <c r="F819" t="s">
        <v>2381</v>
      </c>
      <c r="G819">
        <v>1</v>
      </c>
      <c r="H819" t="s">
        <v>2379</v>
      </c>
      <c r="J819" t="str">
        <f t="shared" si="48"/>
        <v>Yes</v>
      </c>
      <c r="K819" t="str">
        <f t="shared" si="49"/>
        <v>No</v>
      </c>
      <c r="L819" t="str">
        <f t="shared" si="50"/>
        <v>Overweight</v>
      </c>
      <c r="M819" t="str">
        <f t="shared" si="51"/>
        <v>Diabetes</v>
      </c>
    </row>
    <row r="820" spans="1:13" x14ac:dyDescent="0.25">
      <c r="A820" t="s">
        <v>1551</v>
      </c>
      <c r="B820">
        <v>39.14</v>
      </c>
      <c r="C820">
        <v>4.91</v>
      </c>
      <c r="D820" t="s">
        <v>2379</v>
      </c>
      <c r="E820" t="s">
        <v>2380</v>
      </c>
      <c r="F820" t="s">
        <v>2379</v>
      </c>
      <c r="G820">
        <v>1</v>
      </c>
      <c r="H820" t="s">
        <v>2379</v>
      </c>
      <c r="J820" t="str">
        <f t="shared" si="48"/>
        <v>No</v>
      </c>
      <c r="K820" t="str">
        <f t="shared" si="49"/>
        <v>No</v>
      </c>
      <c r="L820" t="str">
        <f t="shared" si="50"/>
        <v>Obesity</v>
      </c>
      <c r="M820" t="str">
        <f t="shared" si="51"/>
        <v>Normal</v>
      </c>
    </row>
    <row r="821" spans="1:13" x14ac:dyDescent="0.25">
      <c r="A821" t="s">
        <v>1550</v>
      </c>
      <c r="B821">
        <v>41.2</v>
      </c>
      <c r="C821">
        <v>4.95</v>
      </c>
      <c r="D821" t="s">
        <v>2379</v>
      </c>
      <c r="E821" t="s">
        <v>2379</v>
      </c>
      <c r="F821" t="s">
        <v>2379</v>
      </c>
      <c r="G821">
        <v>1</v>
      </c>
      <c r="H821" t="s">
        <v>2379</v>
      </c>
      <c r="J821" t="str">
        <f t="shared" si="48"/>
        <v>No</v>
      </c>
      <c r="K821" t="str">
        <f t="shared" si="49"/>
        <v>No</v>
      </c>
      <c r="L821" t="str">
        <f t="shared" si="50"/>
        <v>Obesity</v>
      </c>
      <c r="M821" t="str">
        <f t="shared" si="51"/>
        <v>Normal</v>
      </c>
    </row>
    <row r="822" spans="1:13" x14ac:dyDescent="0.25">
      <c r="A822" t="s">
        <v>1549</v>
      </c>
      <c r="B822">
        <v>28.81</v>
      </c>
      <c r="C822">
        <v>10.8</v>
      </c>
      <c r="D822" t="s">
        <v>2380</v>
      </c>
      <c r="E822" t="s">
        <v>2379</v>
      </c>
      <c r="F822" t="s">
        <v>2381</v>
      </c>
      <c r="G822">
        <v>1</v>
      </c>
      <c r="H822" t="s">
        <v>2379</v>
      </c>
      <c r="J822" t="str">
        <f t="shared" si="48"/>
        <v>Yes</v>
      </c>
      <c r="K822" t="str">
        <f t="shared" si="49"/>
        <v>No</v>
      </c>
      <c r="L822" t="str">
        <f t="shared" si="50"/>
        <v>Overweight</v>
      </c>
      <c r="M822" t="str">
        <f t="shared" si="51"/>
        <v>Diabetes</v>
      </c>
    </row>
    <row r="823" spans="1:13" x14ac:dyDescent="0.25">
      <c r="A823" t="s">
        <v>1548</v>
      </c>
      <c r="B823">
        <v>37.409999999999997</v>
      </c>
      <c r="C823">
        <v>7.21</v>
      </c>
      <c r="D823" t="s">
        <v>2379</v>
      </c>
      <c r="E823" t="s">
        <v>2379</v>
      </c>
      <c r="F823" t="s">
        <v>2379</v>
      </c>
      <c r="G823">
        <v>2</v>
      </c>
      <c r="H823" t="s">
        <v>2379</v>
      </c>
      <c r="J823" t="str">
        <f t="shared" si="48"/>
        <v>No</v>
      </c>
      <c r="K823" t="str">
        <f t="shared" si="49"/>
        <v>No</v>
      </c>
      <c r="L823" t="str">
        <f t="shared" si="50"/>
        <v>Obesity</v>
      </c>
      <c r="M823" t="str">
        <f t="shared" si="51"/>
        <v>Diabetes</v>
      </c>
    </row>
    <row r="824" spans="1:13" x14ac:dyDescent="0.25">
      <c r="A824" t="s">
        <v>1547</v>
      </c>
      <c r="B824">
        <v>52.54</v>
      </c>
      <c r="C824">
        <v>5.12</v>
      </c>
      <c r="D824" t="s">
        <v>2379</v>
      </c>
      <c r="E824" t="s">
        <v>2379</v>
      </c>
      <c r="F824" t="s">
        <v>2381</v>
      </c>
      <c r="G824">
        <v>1</v>
      </c>
      <c r="H824" t="s">
        <v>2379</v>
      </c>
      <c r="J824" t="str">
        <f t="shared" si="48"/>
        <v>No</v>
      </c>
      <c r="K824" t="str">
        <f t="shared" si="49"/>
        <v>No</v>
      </c>
      <c r="L824" t="str">
        <f t="shared" si="50"/>
        <v>Obesity</v>
      </c>
      <c r="M824" t="str">
        <f t="shared" si="51"/>
        <v>Normal</v>
      </c>
    </row>
    <row r="825" spans="1:13" x14ac:dyDescent="0.25">
      <c r="A825" t="s">
        <v>1546</v>
      </c>
      <c r="B825">
        <v>17.29</v>
      </c>
      <c r="C825">
        <v>4.62</v>
      </c>
      <c r="D825" t="s">
        <v>2379</v>
      </c>
      <c r="E825" t="s">
        <v>2380</v>
      </c>
      <c r="F825" t="s">
        <v>2379</v>
      </c>
      <c r="G825">
        <v>1</v>
      </c>
      <c r="H825" t="s">
        <v>2380</v>
      </c>
      <c r="J825" t="str">
        <f t="shared" si="48"/>
        <v>No</v>
      </c>
      <c r="K825" t="str">
        <f t="shared" si="49"/>
        <v>Yes</v>
      </c>
      <c r="L825" t="str">
        <f t="shared" si="50"/>
        <v>Underweight</v>
      </c>
      <c r="M825" t="str">
        <f t="shared" si="51"/>
        <v>Normal</v>
      </c>
    </row>
    <row r="826" spans="1:13" x14ac:dyDescent="0.25">
      <c r="A826" t="s">
        <v>1545</v>
      </c>
      <c r="B826">
        <v>31.74</v>
      </c>
      <c r="C826">
        <v>7.68</v>
      </c>
      <c r="D826" t="s">
        <v>2380</v>
      </c>
      <c r="E826" t="s">
        <v>2379</v>
      </c>
      <c r="F826" t="s">
        <v>2379</v>
      </c>
      <c r="G826">
        <v>0</v>
      </c>
      <c r="H826" t="s">
        <v>2379</v>
      </c>
      <c r="J826" t="str">
        <f t="shared" si="48"/>
        <v>Yes</v>
      </c>
      <c r="K826" t="str">
        <f t="shared" si="49"/>
        <v>No</v>
      </c>
      <c r="L826" t="str">
        <f t="shared" si="50"/>
        <v>Obesity</v>
      </c>
      <c r="M826" t="str">
        <f t="shared" si="51"/>
        <v>Diabetes</v>
      </c>
    </row>
    <row r="827" spans="1:13" x14ac:dyDescent="0.25">
      <c r="A827" t="s">
        <v>1544</v>
      </c>
      <c r="B827">
        <v>26.504999999999999</v>
      </c>
      <c r="C827">
        <v>6.79</v>
      </c>
      <c r="D827" t="s">
        <v>2380</v>
      </c>
      <c r="E827" t="s">
        <v>2379</v>
      </c>
      <c r="F827" t="s">
        <v>2381</v>
      </c>
      <c r="G827">
        <v>1</v>
      </c>
      <c r="H827" t="s">
        <v>2379</v>
      </c>
      <c r="J827" t="str">
        <f t="shared" si="48"/>
        <v>Yes</v>
      </c>
      <c r="K827" t="str">
        <f t="shared" si="49"/>
        <v>No</v>
      </c>
      <c r="L827" t="str">
        <f t="shared" si="50"/>
        <v>Overweight</v>
      </c>
      <c r="M827" t="str">
        <f t="shared" si="51"/>
        <v>Diabetes</v>
      </c>
    </row>
    <row r="828" spans="1:13" x14ac:dyDescent="0.25">
      <c r="A828" t="s">
        <v>1543</v>
      </c>
      <c r="B828">
        <v>36.479999999999997</v>
      </c>
      <c r="C828">
        <v>11.09</v>
      </c>
      <c r="D828" t="s">
        <v>2379</v>
      </c>
      <c r="E828" t="s">
        <v>2379</v>
      </c>
      <c r="F828" t="s">
        <v>2379</v>
      </c>
      <c r="G828">
        <v>0</v>
      </c>
      <c r="H828" t="s">
        <v>2379</v>
      </c>
      <c r="J828" t="str">
        <f t="shared" si="48"/>
        <v>No</v>
      </c>
      <c r="K828" t="str">
        <f t="shared" si="49"/>
        <v>No</v>
      </c>
      <c r="L828" t="str">
        <f t="shared" si="50"/>
        <v>Obesity</v>
      </c>
      <c r="M828" t="str">
        <f t="shared" si="51"/>
        <v>Diabetes</v>
      </c>
    </row>
    <row r="829" spans="1:13" x14ac:dyDescent="0.25">
      <c r="A829" t="s">
        <v>1542</v>
      </c>
      <c r="B829">
        <v>39.159999999999997</v>
      </c>
      <c r="C829">
        <v>5.24</v>
      </c>
      <c r="D829" t="s">
        <v>2380</v>
      </c>
      <c r="E829" t="s">
        <v>2379</v>
      </c>
      <c r="F829" t="s">
        <v>2381</v>
      </c>
      <c r="G829">
        <v>1</v>
      </c>
      <c r="H829" t="s">
        <v>2379</v>
      </c>
      <c r="J829" t="str">
        <f t="shared" si="48"/>
        <v>Yes</v>
      </c>
      <c r="K829" t="str">
        <f t="shared" si="49"/>
        <v>No</v>
      </c>
      <c r="L829" t="str">
        <f t="shared" si="50"/>
        <v>Obesity</v>
      </c>
      <c r="M829" t="str">
        <f t="shared" si="51"/>
        <v>Normal</v>
      </c>
    </row>
    <row r="830" spans="1:13" x14ac:dyDescent="0.25">
      <c r="A830" t="s">
        <v>1541</v>
      </c>
      <c r="B830">
        <v>28.22</v>
      </c>
      <c r="C830">
        <v>7.51</v>
      </c>
      <c r="D830" t="s">
        <v>2380</v>
      </c>
      <c r="E830" t="s">
        <v>2379</v>
      </c>
      <c r="F830" t="s">
        <v>2381</v>
      </c>
      <c r="G830">
        <v>1</v>
      </c>
      <c r="H830" t="s">
        <v>2379</v>
      </c>
      <c r="J830" t="str">
        <f t="shared" si="48"/>
        <v>Yes</v>
      </c>
      <c r="K830" t="str">
        <f t="shared" si="49"/>
        <v>No</v>
      </c>
      <c r="L830" t="str">
        <f t="shared" si="50"/>
        <v>Overweight</v>
      </c>
      <c r="M830" t="str">
        <f t="shared" si="51"/>
        <v>Diabetes</v>
      </c>
    </row>
    <row r="831" spans="1:13" x14ac:dyDescent="0.25">
      <c r="A831" t="s">
        <v>1540</v>
      </c>
      <c r="B831">
        <v>35</v>
      </c>
      <c r="C831">
        <v>4.13</v>
      </c>
      <c r="D831" t="s">
        <v>2379</v>
      </c>
      <c r="E831" t="s">
        <v>2379</v>
      </c>
      <c r="F831" t="s">
        <v>2379</v>
      </c>
      <c r="G831">
        <v>2</v>
      </c>
      <c r="H831" t="s">
        <v>2379</v>
      </c>
      <c r="J831" t="str">
        <f t="shared" si="48"/>
        <v>No</v>
      </c>
      <c r="K831" t="str">
        <f t="shared" si="49"/>
        <v>No</v>
      </c>
      <c r="L831" t="str">
        <f t="shared" si="50"/>
        <v>Obesity</v>
      </c>
      <c r="M831" t="str">
        <f t="shared" si="51"/>
        <v>Normal</v>
      </c>
    </row>
    <row r="832" spans="1:13" x14ac:dyDescent="0.25">
      <c r="A832" t="s">
        <v>1539</v>
      </c>
      <c r="B832">
        <v>36.24</v>
      </c>
      <c r="C832">
        <v>8.3800000000000008</v>
      </c>
      <c r="D832" t="s">
        <v>2380</v>
      </c>
      <c r="E832" t="s">
        <v>2379</v>
      </c>
      <c r="F832" t="s">
        <v>2379</v>
      </c>
      <c r="G832">
        <v>1</v>
      </c>
      <c r="H832" t="s">
        <v>2379</v>
      </c>
      <c r="J832" t="str">
        <f t="shared" si="48"/>
        <v>Yes</v>
      </c>
      <c r="K832" t="str">
        <f t="shared" si="49"/>
        <v>No</v>
      </c>
      <c r="L832" t="str">
        <f t="shared" si="50"/>
        <v>Obesity</v>
      </c>
      <c r="M832" t="str">
        <f t="shared" si="51"/>
        <v>Diabetes</v>
      </c>
    </row>
    <row r="833" spans="1:13" x14ac:dyDescent="0.25">
      <c r="A833" t="s">
        <v>1538</v>
      </c>
      <c r="B833">
        <v>36.954999999999998</v>
      </c>
      <c r="C833">
        <v>8.07</v>
      </c>
      <c r="D833" t="s">
        <v>2379</v>
      </c>
      <c r="E833" t="s">
        <v>2379</v>
      </c>
      <c r="F833" t="s">
        <v>2379</v>
      </c>
      <c r="G833">
        <v>0</v>
      </c>
      <c r="H833" t="s">
        <v>2379</v>
      </c>
      <c r="J833" t="str">
        <f t="shared" si="48"/>
        <v>No</v>
      </c>
      <c r="K833" t="str">
        <f t="shared" si="49"/>
        <v>No</v>
      </c>
      <c r="L833" t="str">
        <f t="shared" si="50"/>
        <v>Obesity</v>
      </c>
      <c r="M833" t="str">
        <f t="shared" si="51"/>
        <v>Diabetes</v>
      </c>
    </row>
    <row r="834" spans="1:13" x14ac:dyDescent="0.25">
      <c r="A834" t="s">
        <v>1537</v>
      </c>
      <c r="B834">
        <v>29.64</v>
      </c>
      <c r="C834">
        <v>8.9499999999999993</v>
      </c>
      <c r="D834" t="s">
        <v>2379</v>
      </c>
      <c r="E834" t="s">
        <v>2379</v>
      </c>
      <c r="F834" t="s">
        <v>2379</v>
      </c>
      <c r="G834">
        <v>0</v>
      </c>
      <c r="H834" t="s">
        <v>2379</v>
      </c>
      <c r="J834" t="str">
        <f t="shared" si="48"/>
        <v>No</v>
      </c>
      <c r="K834" t="str">
        <f t="shared" si="49"/>
        <v>No</v>
      </c>
      <c r="L834" t="str">
        <f t="shared" si="50"/>
        <v>Overweight</v>
      </c>
      <c r="M834" t="str">
        <f t="shared" si="51"/>
        <v>Diabetes</v>
      </c>
    </row>
    <row r="835" spans="1:13" x14ac:dyDescent="0.25">
      <c r="A835" t="s">
        <v>1536</v>
      </c>
      <c r="B835">
        <v>42.74</v>
      </c>
      <c r="C835">
        <v>6.31</v>
      </c>
      <c r="D835" t="s">
        <v>2380</v>
      </c>
      <c r="E835" t="s">
        <v>2379</v>
      </c>
      <c r="F835" t="s">
        <v>2379</v>
      </c>
      <c r="G835">
        <v>1</v>
      </c>
      <c r="H835" t="s">
        <v>2379</v>
      </c>
      <c r="J835" t="str">
        <f t="shared" ref="J835:J898" si="52">PROPER(D835:D3169)</f>
        <v>Yes</v>
      </c>
      <c r="K835" t="str">
        <f t="shared" ref="K835:K898" si="53">PROPER(H835:H3169)</f>
        <v>No</v>
      </c>
      <c r="L835" t="str">
        <f t="shared" ref="L835:L898" si="54">IF(B835&lt;18.5,"Underweight",IF(B835&lt;24.9,"Normal Weight",IF(B835&lt;29.9,"Overweight","Obesity")))</f>
        <v>Obesity</v>
      </c>
      <c r="M835" t="str">
        <f t="shared" ref="M835:M898" si="55">IF(C835&lt;5.7,"Normal",IF(C835&lt;6.4,"Prediabetes","Diabetes"))</f>
        <v>Prediabetes</v>
      </c>
    </row>
    <row r="836" spans="1:13" x14ac:dyDescent="0.25">
      <c r="A836" t="s">
        <v>1535</v>
      </c>
      <c r="B836">
        <v>36.130000000000003</v>
      </c>
      <c r="C836">
        <v>7.19</v>
      </c>
      <c r="D836" t="s">
        <v>2380</v>
      </c>
      <c r="E836" t="s">
        <v>2379</v>
      </c>
      <c r="F836" t="s">
        <v>2379</v>
      </c>
      <c r="G836">
        <v>2</v>
      </c>
      <c r="H836" t="s">
        <v>2379</v>
      </c>
      <c r="J836" t="str">
        <f t="shared" si="52"/>
        <v>Yes</v>
      </c>
      <c r="K836" t="str">
        <f t="shared" si="53"/>
        <v>No</v>
      </c>
      <c r="L836" t="str">
        <f t="shared" si="54"/>
        <v>Obesity</v>
      </c>
      <c r="M836" t="str">
        <f t="shared" si="55"/>
        <v>Diabetes</v>
      </c>
    </row>
    <row r="837" spans="1:13" x14ac:dyDescent="0.25">
      <c r="A837" t="s">
        <v>1534</v>
      </c>
      <c r="B837">
        <v>31.55</v>
      </c>
      <c r="C837">
        <v>6.11</v>
      </c>
      <c r="D837" t="s">
        <v>2380</v>
      </c>
      <c r="E837" t="s">
        <v>2379</v>
      </c>
      <c r="F837" t="s">
        <v>2379</v>
      </c>
      <c r="G837">
        <v>1</v>
      </c>
      <c r="H837" t="s">
        <v>2379</v>
      </c>
      <c r="J837" t="str">
        <f t="shared" si="52"/>
        <v>Yes</v>
      </c>
      <c r="K837" t="str">
        <f t="shared" si="53"/>
        <v>No</v>
      </c>
      <c r="L837" t="str">
        <f t="shared" si="54"/>
        <v>Obesity</v>
      </c>
      <c r="M837" t="str">
        <f t="shared" si="55"/>
        <v>Prediabetes</v>
      </c>
    </row>
    <row r="838" spans="1:13" x14ac:dyDescent="0.25">
      <c r="A838" t="s">
        <v>1533</v>
      </c>
      <c r="B838">
        <v>52.75</v>
      </c>
      <c r="C838">
        <v>6.02</v>
      </c>
      <c r="D838" t="s">
        <v>2379</v>
      </c>
      <c r="E838" t="s">
        <v>2379</v>
      </c>
      <c r="F838" t="s">
        <v>2379</v>
      </c>
      <c r="G838">
        <v>1</v>
      </c>
      <c r="H838" t="s">
        <v>2379</v>
      </c>
      <c r="J838" t="str">
        <f t="shared" si="52"/>
        <v>No</v>
      </c>
      <c r="K838" t="str">
        <f t="shared" si="53"/>
        <v>No</v>
      </c>
      <c r="L838" t="str">
        <f t="shared" si="54"/>
        <v>Obesity</v>
      </c>
      <c r="M838" t="str">
        <f t="shared" si="55"/>
        <v>Prediabetes</v>
      </c>
    </row>
    <row r="839" spans="1:13" x14ac:dyDescent="0.25">
      <c r="A839" t="s">
        <v>1532</v>
      </c>
      <c r="B839">
        <v>36.67</v>
      </c>
      <c r="C839">
        <v>11.86</v>
      </c>
      <c r="D839" t="s">
        <v>2379</v>
      </c>
      <c r="E839" t="s">
        <v>2379</v>
      </c>
      <c r="F839" t="s">
        <v>2379</v>
      </c>
      <c r="G839">
        <v>0</v>
      </c>
      <c r="H839" t="s">
        <v>2379</v>
      </c>
      <c r="J839" t="str">
        <f t="shared" si="52"/>
        <v>No</v>
      </c>
      <c r="K839" t="str">
        <f t="shared" si="53"/>
        <v>No</v>
      </c>
      <c r="L839" t="str">
        <f t="shared" si="54"/>
        <v>Obesity</v>
      </c>
      <c r="M839" t="str">
        <f t="shared" si="55"/>
        <v>Diabetes</v>
      </c>
    </row>
    <row r="840" spans="1:13" x14ac:dyDescent="0.25">
      <c r="A840" t="s">
        <v>1531</v>
      </c>
      <c r="B840">
        <v>38.06</v>
      </c>
      <c r="C840">
        <v>8.25</v>
      </c>
      <c r="D840" t="s">
        <v>2379</v>
      </c>
      <c r="E840" t="s">
        <v>2379</v>
      </c>
      <c r="F840" t="s">
        <v>2379</v>
      </c>
      <c r="G840">
        <v>0</v>
      </c>
      <c r="H840" t="s">
        <v>2379</v>
      </c>
      <c r="J840" t="str">
        <f t="shared" si="52"/>
        <v>No</v>
      </c>
      <c r="K840" t="str">
        <f t="shared" si="53"/>
        <v>No</v>
      </c>
      <c r="L840" t="str">
        <f t="shared" si="54"/>
        <v>Obesity</v>
      </c>
      <c r="M840" t="str">
        <f t="shared" si="55"/>
        <v>Diabetes</v>
      </c>
    </row>
    <row r="841" spans="1:13" x14ac:dyDescent="0.25">
      <c r="A841" t="s">
        <v>1530</v>
      </c>
      <c r="B841">
        <v>38</v>
      </c>
      <c r="C841">
        <v>8.1300000000000008</v>
      </c>
      <c r="D841" t="s">
        <v>2379</v>
      </c>
      <c r="E841" t="s">
        <v>2379</v>
      </c>
      <c r="F841" t="s">
        <v>2379</v>
      </c>
      <c r="G841">
        <v>0</v>
      </c>
      <c r="H841" t="s">
        <v>2379</v>
      </c>
      <c r="J841" t="str">
        <f t="shared" si="52"/>
        <v>No</v>
      </c>
      <c r="K841" t="str">
        <f t="shared" si="53"/>
        <v>No</v>
      </c>
      <c r="L841" t="str">
        <f t="shared" si="54"/>
        <v>Obesity</v>
      </c>
      <c r="M841" t="str">
        <f t="shared" si="55"/>
        <v>Diabetes</v>
      </c>
    </row>
    <row r="842" spans="1:13" x14ac:dyDescent="0.25">
      <c r="A842" t="s">
        <v>1529</v>
      </c>
      <c r="B842">
        <v>35.1</v>
      </c>
      <c r="C842">
        <v>10.1</v>
      </c>
      <c r="D842" t="s">
        <v>2379</v>
      </c>
      <c r="E842" t="s">
        <v>2379</v>
      </c>
      <c r="F842" t="s">
        <v>2379</v>
      </c>
      <c r="G842">
        <v>0</v>
      </c>
      <c r="H842" t="s">
        <v>2379</v>
      </c>
      <c r="J842" t="str">
        <f t="shared" si="52"/>
        <v>No</v>
      </c>
      <c r="K842" t="str">
        <f t="shared" si="53"/>
        <v>No</v>
      </c>
      <c r="L842" t="str">
        <f t="shared" si="54"/>
        <v>Obesity</v>
      </c>
      <c r="M842" t="str">
        <f t="shared" si="55"/>
        <v>Diabetes</v>
      </c>
    </row>
    <row r="843" spans="1:13" x14ac:dyDescent="0.25">
      <c r="A843" t="s">
        <v>1528</v>
      </c>
      <c r="B843">
        <v>33.82</v>
      </c>
      <c r="C843">
        <v>5.89</v>
      </c>
      <c r="D843" t="s">
        <v>2380</v>
      </c>
      <c r="E843" t="s">
        <v>2379</v>
      </c>
      <c r="F843" t="s">
        <v>2379</v>
      </c>
      <c r="G843">
        <v>2</v>
      </c>
      <c r="H843" t="s">
        <v>2379</v>
      </c>
      <c r="J843" t="str">
        <f t="shared" si="52"/>
        <v>Yes</v>
      </c>
      <c r="K843" t="str">
        <f t="shared" si="53"/>
        <v>No</v>
      </c>
      <c r="L843" t="str">
        <f t="shared" si="54"/>
        <v>Obesity</v>
      </c>
      <c r="M843" t="str">
        <f t="shared" si="55"/>
        <v>Prediabetes</v>
      </c>
    </row>
    <row r="844" spans="1:13" x14ac:dyDescent="0.25">
      <c r="A844" t="s">
        <v>1527</v>
      </c>
      <c r="B844">
        <v>37.43</v>
      </c>
      <c r="C844">
        <v>4.97</v>
      </c>
      <c r="D844" t="s">
        <v>2379</v>
      </c>
      <c r="E844" t="s">
        <v>2379</v>
      </c>
      <c r="F844" t="s">
        <v>2379</v>
      </c>
      <c r="G844">
        <v>2</v>
      </c>
      <c r="H844" t="s">
        <v>2379</v>
      </c>
      <c r="J844" t="str">
        <f t="shared" si="52"/>
        <v>No</v>
      </c>
      <c r="K844" t="str">
        <f t="shared" si="53"/>
        <v>No</v>
      </c>
      <c r="L844" t="str">
        <f t="shared" si="54"/>
        <v>Obesity</v>
      </c>
      <c r="M844" t="str">
        <f t="shared" si="55"/>
        <v>Normal</v>
      </c>
    </row>
    <row r="845" spans="1:13" x14ac:dyDescent="0.25">
      <c r="A845" t="s">
        <v>1526</v>
      </c>
      <c r="B845">
        <v>30.5</v>
      </c>
      <c r="C845">
        <v>9.9</v>
      </c>
      <c r="D845" t="s">
        <v>2379</v>
      </c>
      <c r="E845" t="s">
        <v>2379</v>
      </c>
      <c r="F845" t="s">
        <v>2379</v>
      </c>
      <c r="G845">
        <v>0</v>
      </c>
      <c r="H845" t="s">
        <v>2379</v>
      </c>
      <c r="J845" t="str">
        <f t="shared" si="52"/>
        <v>No</v>
      </c>
      <c r="K845" t="str">
        <f t="shared" si="53"/>
        <v>No</v>
      </c>
      <c r="L845" t="str">
        <f t="shared" si="54"/>
        <v>Obesity</v>
      </c>
      <c r="M845" t="str">
        <f t="shared" si="55"/>
        <v>Diabetes</v>
      </c>
    </row>
    <row r="846" spans="1:13" x14ac:dyDescent="0.25">
      <c r="A846" t="s">
        <v>1525</v>
      </c>
      <c r="B846">
        <v>24.53</v>
      </c>
      <c r="C846">
        <v>9.0500000000000007</v>
      </c>
      <c r="D846" t="s">
        <v>2379</v>
      </c>
      <c r="E846" t="s">
        <v>2379</v>
      </c>
      <c r="F846" t="s">
        <v>2379</v>
      </c>
      <c r="G846">
        <v>0</v>
      </c>
      <c r="H846" t="s">
        <v>2379</v>
      </c>
      <c r="J846" t="str">
        <f t="shared" si="52"/>
        <v>No</v>
      </c>
      <c r="K846" t="str">
        <f t="shared" si="53"/>
        <v>No</v>
      </c>
      <c r="L846" t="str">
        <f t="shared" si="54"/>
        <v>Normal Weight</v>
      </c>
      <c r="M846" t="str">
        <f t="shared" si="55"/>
        <v>Diabetes</v>
      </c>
    </row>
    <row r="847" spans="1:13" x14ac:dyDescent="0.25">
      <c r="A847" t="s">
        <v>1524</v>
      </c>
      <c r="B847">
        <v>25.74</v>
      </c>
      <c r="C847">
        <v>10.93</v>
      </c>
      <c r="D847" t="s">
        <v>2379</v>
      </c>
      <c r="E847" t="s">
        <v>2379</v>
      </c>
      <c r="F847" t="s">
        <v>2379</v>
      </c>
      <c r="G847">
        <v>0</v>
      </c>
      <c r="H847" t="s">
        <v>2379</v>
      </c>
      <c r="J847" t="str">
        <f t="shared" si="52"/>
        <v>No</v>
      </c>
      <c r="K847" t="str">
        <f t="shared" si="53"/>
        <v>No</v>
      </c>
      <c r="L847" t="str">
        <f t="shared" si="54"/>
        <v>Overweight</v>
      </c>
      <c r="M847" t="str">
        <f t="shared" si="55"/>
        <v>Diabetes</v>
      </c>
    </row>
    <row r="848" spans="1:13" x14ac:dyDescent="0.25">
      <c r="A848" t="s">
        <v>1523</v>
      </c>
      <c r="B848">
        <v>34.08</v>
      </c>
      <c r="C848">
        <v>7.58</v>
      </c>
      <c r="D848" t="s">
        <v>2380</v>
      </c>
      <c r="E848" t="s">
        <v>2379</v>
      </c>
      <c r="F848" t="s">
        <v>2379</v>
      </c>
      <c r="G848">
        <v>2</v>
      </c>
      <c r="H848" t="s">
        <v>2379</v>
      </c>
      <c r="J848" t="str">
        <f t="shared" si="52"/>
        <v>Yes</v>
      </c>
      <c r="K848" t="str">
        <f t="shared" si="53"/>
        <v>No</v>
      </c>
      <c r="L848" t="str">
        <f t="shared" si="54"/>
        <v>Obesity</v>
      </c>
      <c r="M848" t="str">
        <f t="shared" si="55"/>
        <v>Diabetes</v>
      </c>
    </row>
    <row r="849" spans="1:13" x14ac:dyDescent="0.25">
      <c r="A849" t="s">
        <v>1522</v>
      </c>
      <c r="B849">
        <v>31.35</v>
      </c>
      <c r="C849">
        <v>11</v>
      </c>
      <c r="D849" t="s">
        <v>2380</v>
      </c>
      <c r="E849" t="s">
        <v>2379</v>
      </c>
      <c r="F849" t="s">
        <v>2381</v>
      </c>
      <c r="G849">
        <v>1</v>
      </c>
      <c r="H849" t="s">
        <v>2379</v>
      </c>
      <c r="J849" t="str">
        <f t="shared" si="52"/>
        <v>Yes</v>
      </c>
      <c r="K849" t="str">
        <f t="shared" si="53"/>
        <v>No</v>
      </c>
      <c r="L849" t="str">
        <f t="shared" si="54"/>
        <v>Obesity</v>
      </c>
      <c r="M849" t="str">
        <f t="shared" si="55"/>
        <v>Diabetes</v>
      </c>
    </row>
    <row r="850" spans="1:13" x14ac:dyDescent="0.25">
      <c r="A850" t="s">
        <v>1521</v>
      </c>
      <c r="B850">
        <v>26.79</v>
      </c>
      <c r="C850">
        <v>5.0599999999999996</v>
      </c>
      <c r="D850" t="s">
        <v>2379</v>
      </c>
      <c r="E850" t="s">
        <v>2379</v>
      </c>
      <c r="F850" t="s">
        <v>2379</v>
      </c>
      <c r="G850">
        <v>1</v>
      </c>
      <c r="H850" t="s">
        <v>2379</v>
      </c>
      <c r="J850" t="str">
        <f t="shared" si="52"/>
        <v>No</v>
      </c>
      <c r="K850" t="str">
        <f t="shared" si="53"/>
        <v>No</v>
      </c>
      <c r="L850" t="str">
        <f t="shared" si="54"/>
        <v>Overweight</v>
      </c>
      <c r="M850" t="str">
        <f t="shared" si="55"/>
        <v>Normal</v>
      </c>
    </row>
    <row r="851" spans="1:13" x14ac:dyDescent="0.25">
      <c r="A851" t="s">
        <v>1520</v>
      </c>
      <c r="B851">
        <v>42.78</v>
      </c>
      <c r="C851">
        <v>6.11</v>
      </c>
      <c r="D851" t="s">
        <v>2380</v>
      </c>
      <c r="E851" t="s">
        <v>2379</v>
      </c>
      <c r="F851" t="s">
        <v>2379</v>
      </c>
      <c r="G851">
        <v>1</v>
      </c>
      <c r="H851" t="s">
        <v>2379</v>
      </c>
      <c r="J851" t="str">
        <f t="shared" si="52"/>
        <v>Yes</v>
      </c>
      <c r="K851" t="str">
        <f t="shared" si="53"/>
        <v>No</v>
      </c>
      <c r="L851" t="str">
        <f t="shared" si="54"/>
        <v>Obesity</v>
      </c>
      <c r="M851" t="str">
        <f t="shared" si="55"/>
        <v>Prediabetes</v>
      </c>
    </row>
    <row r="852" spans="1:13" x14ac:dyDescent="0.25">
      <c r="A852" t="s">
        <v>1519</v>
      </c>
      <c r="B852">
        <v>46.75</v>
      </c>
      <c r="C852">
        <v>6.66</v>
      </c>
      <c r="D852" t="s">
        <v>2380</v>
      </c>
      <c r="E852" t="s">
        <v>2379</v>
      </c>
      <c r="F852" t="s">
        <v>2379</v>
      </c>
      <c r="G852">
        <v>2</v>
      </c>
      <c r="H852" t="s">
        <v>2379</v>
      </c>
      <c r="J852" t="str">
        <f t="shared" si="52"/>
        <v>Yes</v>
      </c>
      <c r="K852" t="str">
        <f t="shared" si="53"/>
        <v>No</v>
      </c>
      <c r="L852" t="str">
        <f t="shared" si="54"/>
        <v>Obesity</v>
      </c>
      <c r="M852" t="str">
        <f t="shared" si="55"/>
        <v>Diabetes</v>
      </c>
    </row>
    <row r="853" spans="1:13" x14ac:dyDescent="0.25">
      <c r="A853" t="s">
        <v>1518</v>
      </c>
      <c r="B853">
        <v>32.15</v>
      </c>
      <c r="C853">
        <v>4.0199999999999996</v>
      </c>
      <c r="D853" t="s">
        <v>2380</v>
      </c>
      <c r="E853" t="s">
        <v>2379</v>
      </c>
      <c r="F853" t="s">
        <v>2381</v>
      </c>
      <c r="G853">
        <v>1</v>
      </c>
      <c r="H853" t="s">
        <v>2379</v>
      </c>
      <c r="J853" t="str">
        <f t="shared" si="52"/>
        <v>Yes</v>
      </c>
      <c r="K853" t="str">
        <f t="shared" si="53"/>
        <v>No</v>
      </c>
      <c r="L853" t="str">
        <f t="shared" si="54"/>
        <v>Obesity</v>
      </c>
      <c r="M853" t="str">
        <f t="shared" si="55"/>
        <v>Normal</v>
      </c>
    </row>
    <row r="854" spans="1:13" x14ac:dyDescent="0.25">
      <c r="A854" t="s">
        <v>1517</v>
      </c>
      <c r="B854">
        <v>43.4</v>
      </c>
      <c r="C854">
        <v>8.81</v>
      </c>
      <c r="D854" t="s">
        <v>2380</v>
      </c>
      <c r="E854" t="s">
        <v>2379</v>
      </c>
      <c r="F854" t="s">
        <v>2379</v>
      </c>
      <c r="G854">
        <v>2</v>
      </c>
      <c r="H854" t="s">
        <v>2379</v>
      </c>
      <c r="J854" t="str">
        <f t="shared" si="52"/>
        <v>Yes</v>
      </c>
      <c r="K854" t="str">
        <f t="shared" si="53"/>
        <v>No</v>
      </c>
      <c r="L854" t="str">
        <f t="shared" si="54"/>
        <v>Obesity</v>
      </c>
      <c r="M854" t="str">
        <f t="shared" si="55"/>
        <v>Diabetes</v>
      </c>
    </row>
    <row r="855" spans="1:13" x14ac:dyDescent="0.25">
      <c r="A855" t="s">
        <v>1516</v>
      </c>
      <c r="B855">
        <v>31.57</v>
      </c>
      <c r="C855">
        <v>7.92</v>
      </c>
      <c r="D855" t="s">
        <v>2380</v>
      </c>
      <c r="E855" t="s">
        <v>2379</v>
      </c>
      <c r="F855" t="s">
        <v>2379</v>
      </c>
      <c r="G855">
        <v>2</v>
      </c>
      <c r="H855" t="s">
        <v>2379</v>
      </c>
      <c r="J855" t="str">
        <f t="shared" si="52"/>
        <v>Yes</v>
      </c>
      <c r="K855" t="str">
        <f t="shared" si="53"/>
        <v>No</v>
      </c>
      <c r="L855" t="str">
        <f t="shared" si="54"/>
        <v>Obesity</v>
      </c>
      <c r="M855" t="str">
        <f t="shared" si="55"/>
        <v>Diabetes</v>
      </c>
    </row>
    <row r="856" spans="1:13" x14ac:dyDescent="0.25">
      <c r="A856" t="s">
        <v>1515</v>
      </c>
      <c r="B856">
        <v>24.32</v>
      </c>
      <c r="C856">
        <v>7.48</v>
      </c>
      <c r="D856" t="s">
        <v>2379</v>
      </c>
      <c r="E856" t="s">
        <v>2379</v>
      </c>
      <c r="F856" t="s">
        <v>2379</v>
      </c>
      <c r="G856">
        <v>0</v>
      </c>
      <c r="H856" t="s">
        <v>2379</v>
      </c>
      <c r="J856" t="str">
        <f t="shared" si="52"/>
        <v>No</v>
      </c>
      <c r="K856" t="str">
        <f t="shared" si="53"/>
        <v>No</v>
      </c>
      <c r="L856" t="str">
        <f t="shared" si="54"/>
        <v>Normal Weight</v>
      </c>
      <c r="M856" t="str">
        <f t="shared" si="55"/>
        <v>Diabetes</v>
      </c>
    </row>
    <row r="857" spans="1:13" x14ac:dyDescent="0.25">
      <c r="A857" t="s">
        <v>1514</v>
      </c>
      <c r="B857">
        <v>31.07</v>
      </c>
      <c r="C857">
        <v>4.62</v>
      </c>
      <c r="D857" t="s">
        <v>2380</v>
      </c>
      <c r="E857" t="s">
        <v>2379</v>
      </c>
      <c r="F857" t="s">
        <v>2379</v>
      </c>
      <c r="G857">
        <v>2</v>
      </c>
      <c r="H857" t="s">
        <v>2379</v>
      </c>
      <c r="J857" t="str">
        <f t="shared" si="52"/>
        <v>Yes</v>
      </c>
      <c r="K857" t="str">
        <f t="shared" si="53"/>
        <v>No</v>
      </c>
      <c r="L857" t="str">
        <f t="shared" si="54"/>
        <v>Obesity</v>
      </c>
      <c r="M857" t="str">
        <f t="shared" si="55"/>
        <v>Normal</v>
      </c>
    </row>
    <row r="858" spans="1:13" x14ac:dyDescent="0.25">
      <c r="A858" t="s">
        <v>1513</v>
      </c>
      <c r="B858">
        <v>35.814999999999998</v>
      </c>
      <c r="C858">
        <v>8.4700000000000006</v>
      </c>
      <c r="D858" t="s">
        <v>2379</v>
      </c>
      <c r="E858" t="s">
        <v>2379</v>
      </c>
      <c r="F858" t="s">
        <v>2379</v>
      </c>
      <c r="G858">
        <v>0</v>
      </c>
      <c r="H858" t="s">
        <v>2379</v>
      </c>
      <c r="J858" t="str">
        <f t="shared" si="52"/>
        <v>No</v>
      </c>
      <c r="K858" t="str">
        <f t="shared" si="53"/>
        <v>No</v>
      </c>
      <c r="L858" t="str">
        <f t="shared" si="54"/>
        <v>Obesity</v>
      </c>
      <c r="M858" t="str">
        <f t="shared" si="55"/>
        <v>Diabetes</v>
      </c>
    </row>
    <row r="859" spans="1:13" x14ac:dyDescent="0.25">
      <c r="A859" t="s">
        <v>1512</v>
      </c>
      <c r="B859">
        <v>40.81</v>
      </c>
      <c r="C859">
        <v>10.58</v>
      </c>
      <c r="D859" t="s">
        <v>2380</v>
      </c>
      <c r="E859" t="s">
        <v>2379</v>
      </c>
      <c r="F859" t="s">
        <v>2379</v>
      </c>
      <c r="G859">
        <v>0</v>
      </c>
      <c r="H859" t="s">
        <v>2379</v>
      </c>
      <c r="J859" t="str">
        <f t="shared" si="52"/>
        <v>Yes</v>
      </c>
      <c r="K859" t="str">
        <f t="shared" si="53"/>
        <v>No</v>
      </c>
      <c r="L859" t="str">
        <f t="shared" si="54"/>
        <v>Obesity</v>
      </c>
      <c r="M859" t="str">
        <f t="shared" si="55"/>
        <v>Diabetes</v>
      </c>
    </row>
    <row r="860" spans="1:13" x14ac:dyDescent="0.25">
      <c r="A860" t="s">
        <v>1511</v>
      </c>
      <c r="B860">
        <v>24.605</v>
      </c>
      <c r="C860">
        <v>7.48</v>
      </c>
      <c r="D860" t="s">
        <v>2379</v>
      </c>
      <c r="E860" t="s">
        <v>2379</v>
      </c>
      <c r="F860" t="s">
        <v>2379</v>
      </c>
      <c r="G860">
        <v>0</v>
      </c>
      <c r="H860" t="s">
        <v>2379</v>
      </c>
      <c r="J860" t="str">
        <f t="shared" si="52"/>
        <v>No</v>
      </c>
      <c r="K860" t="str">
        <f t="shared" si="53"/>
        <v>No</v>
      </c>
      <c r="L860" t="str">
        <f t="shared" si="54"/>
        <v>Normal Weight</v>
      </c>
      <c r="M860" t="str">
        <f t="shared" si="55"/>
        <v>Diabetes</v>
      </c>
    </row>
    <row r="861" spans="1:13" x14ac:dyDescent="0.25">
      <c r="A861" t="s">
        <v>1510</v>
      </c>
      <c r="B861">
        <v>21.47</v>
      </c>
      <c r="C861">
        <v>7.82</v>
      </c>
      <c r="D861" t="s">
        <v>2379</v>
      </c>
      <c r="E861" t="s">
        <v>2379</v>
      </c>
      <c r="F861" t="s">
        <v>2379</v>
      </c>
      <c r="G861">
        <v>0</v>
      </c>
      <c r="H861" t="s">
        <v>2379</v>
      </c>
      <c r="J861" t="str">
        <f t="shared" si="52"/>
        <v>No</v>
      </c>
      <c r="K861" t="str">
        <f t="shared" si="53"/>
        <v>No</v>
      </c>
      <c r="L861" t="str">
        <f t="shared" si="54"/>
        <v>Normal Weight</v>
      </c>
      <c r="M861" t="str">
        <f t="shared" si="55"/>
        <v>Diabetes</v>
      </c>
    </row>
    <row r="862" spans="1:13" x14ac:dyDescent="0.25">
      <c r="A862" t="s">
        <v>1509</v>
      </c>
      <c r="B862">
        <v>52.89</v>
      </c>
      <c r="C862">
        <v>4.96</v>
      </c>
      <c r="D862" t="s">
        <v>2380</v>
      </c>
      <c r="E862" t="s">
        <v>2379</v>
      </c>
      <c r="F862" t="s">
        <v>2379</v>
      </c>
      <c r="G862">
        <v>1</v>
      </c>
      <c r="H862" t="s">
        <v>2379</v>
      </c>
      <c r="J862" t="str">
        <f t="shared" si="52"/>
        <v>Yes</v>
      </c>
      <c r="K862" t="str">
        <f t="shared" si="53"/>
        <v>No</v>
      </c>
      <c r="L862" t="str">
        <f t="shared" si="54"/>
        <v>Obesity</v>
      </c>
      <c r="M862" t="str">
        <f t="shared" si="55"/>
        <v>Normal</v>
      </c>
    </row>
    <row r="863" spans="1:13" x14ac:dyDescent="0.25">
      <c r="A863" t="s">
        <v>1508</v>
      </c>
      <c r="B863">
        <v>32.965000000000003</v>
      </c>
      <c r="C863">
        <v>6.15</v>
      </c>
      <c r="D863" t="s">
        <v>2380</v>
      </c>
      <c r="E863" t="s">
        <v>2379</v>
      </c>
      <c r="F863" t="s">
        <v>2379</v>
      </c>
      <c r="G863">
        <v>1</v>
      </c>
      <c r="H863" t="s">
        <v>2379</v>
      </c>
      <c r="J863" t="str">
        <f t="shared" si="52"/>
        <v>Yes</v>
      </c>
      <c r="K863" t="str">
        <f t="shared" si="53"/>
        <v>No</v>
      </c>
      <c r="L863" t="str">
        <f t="shared" si="54"/>
        <v>Obesity</v>
      </c>
      <c r="M863" t="str">
        <f t="shared" si="55"/>
        <v>Prediabetes</v>
      </c>
    </row>
    <row r="864" spans="1:13" x14ac:dyDescent="0.25">
      <c r="A864" t="s">
        <v>1507</v>
      </c>
      <c r="B864">
        <v>36.799999999999997</v>
      </c>
      <c r="C864">
        <v>4.62</v>
      </c>
      <c r="D864" t="s">
        <v>2379</v>
      </c>
      <c r="E864" t="s">
        <v>2379</v>
      </c>
      <c r="F864" t="s">
        <v>2381</v>
      </c>
      <c r="G864">
        <v>1</v>
      </c>
      <c r="H864" t="s">
        <v>2379</v>
      </c>
      <c r="J864" t="str">
        <f t="shared" si="52"/>
        <v>No</v>
      </c>
      <c r="K864" t="str">
        <f t="shared" si="53"/>
        <v>No</v>
      </c>
      <c r="L864" t="str">
        <f t="shared" si="54"/>
        <v>Obesity</v>
      </c>
      <c r="M864" t="str">
        <f t="shared" si="55"/>
        <v>Normal</v>
      </c>
    </row>
    <row r="865" spans="1:13" x14ac:dyDescent="0.25">
      <c r="A865" t="s">
        <v>1506</v>
      </c>
      <c r="B865">
        <v>34.299999999999997</v>
      </c>
      <c r="C865">
        <v>4.87</v>
      </c>
      <c r="D865" t="s">
        <v>2379</v>
      </c>
      <c r="E865" t="s">
        <v>2379</v>
      </c>
      <c r="F865" t="s">
        <v>2379</v>
      </c>
      <c r="G865">
        <v>2</v>
      </c>
      <c r="H865" t="s">
        <v>2379</v>
      </c>
      <c r="J865" t="str">
        <f t="shared" si="52"/>
        <v>No</v>
      </c>
      <c r="K865" t="str">
        <f t="shared" si="53"/>
        <v>No</v>
      </c>
      <c r="L865" t="str">
        <f t="shared" si="54"/>
        <v>Obesity</v>
      </c>
      <c r="M865" t="str">
        <f t="shared" si="55"/>
        <v>Normal</v>
      </c>
    </row>
    <row r="866" spans="1:13" x14ac:dyDescent="0.25">
      <c r="A866" t="s">
        <v>1505</v>
      </c>
      <c r="B866">
        <v>35.244999999999997</v>
      </c>
      <c r="C866">
        <v>4.63</v>
      </c>
      <c r="D866" t="s">
        <v>2379</v>
      </c>
      <c r="E866" t="s">
        <v>2379</v>
      </c>
      <c r="F866" t="s">
        <v>2379</v>
      </c>
      <c r="G866">
        <v>0</v>
      </c>
      <c r="H866" t="s">
        <v>2379</v>
      </c>
      <c r="J866" t="str">
        <f t="shared" si="52"/>
        <v>No</v>
      </c>
      <c r="K866" t="str">
        <f t="shared" si="53"/>
        <v>No</v>
      </c>
      <c r="L866" t="str">
        <f t="shared" si="54"/>
        <v>Obesity</v>
      </c>
      <c r="M866" t="str">
        <f t="shared" si="55"/>
        <v>Normal</v>
      </c>
    </row>
    <row r="867" spans="1:13" x14ac:dyDescent="0.25">
      <c r="A867" t="s">
        <v>1504</v>
      </c>
      <c r="B867">
        <v>26.23</v>
      </c>
      <c r="C867">
        <v>11.93</v>
      </c>
      <c r="D867" t="s">
        <v>2379</v>
      </c>
      <c r="E867" t="s">
        <v>2379</v>
      </c>
      <c r="F867" t="s">
        <v>2379</v>
      </c>
      <c r="G867">
        <v>0</v>
      </c>
      <c r="H867" t="s">
        <v>2379</v>
      </c>
      <c r="J867" t="str">
        <f t="shared" si="52"/>
        <v>No</v>
      </c>
      <c r="K867" t="str">
        <f t="shared" si="53"/>
        <v>No</v>
      </c>
      <c r="L867" t="str">
        <f t="shared" si="54"/>
        <v>Overweight</v>
      </c>
      <c r="M867" t="str">
        <f t="shared" si="55"/>
        <v>Diabetes</v>
      </c>
    </row>
    <row r="868" spans="1:13" x14ac:dyDescent="0.25">
      <c r="A868" t="s">
        <v>1503</v>
      </c>
      <c r="B868">
        <v>36.1</v>
      </c>
      <c r="C868">
        <v>5.65</v>
      </c>
      <c r="D868" t="s">
        <v>2380</v>
      </c>
      <c r="E868" t="s">
        <v>2379</v>
      </c>
      <c r="F868" t="s">
        <v>2379</v>
      </c>
      <c r="G868">
        <v>2</v>
      </c>
      <c r="H868" t="s">
        <v>2379</v>
      </c>
      <c r="J868" t="str">
        <f t="shared" si="52"/>
        <v>Yes</v>
      </c>
      <c r="K868" t="str">
        <f t="shared" si="53"/>
        <v>No</v>
      </c>
      <c r="L868" t="str">
        <f t="shared" si="54"/>
        <v>Obesity</v>
      </c>
      <c r="M868" t="str">
        <f t="shared" si="55"/>
        <v>Normal</v>
      </c>
    </row>
    <row r="869" spans="1:13" x14ac:dyDescent="0.25">
      <c r="A869" t="s">
        <v>1502</v>
      </c>
      <c r="B869">
        <v>37.1</v>
      </c>
      <c r="C869">
        <v>11.21</v>
      </c>
      <c r="D869" t="s">
        <v>2380</v>
      </c>
      <c r="E869" t="s">
        <v>2379</v>
      </c>
      <c r="F869" t="s">
        <v>2381</v>
      </c>
      <c r="G869">
        <v>1</v>
      </c>
      <c r="H869" t="s">
        <v>2379</v>
      </c>
      <c r="J869" t="str">
        <f t="shared" si="52"/>
        <v>Yes</v>
      </c>
      <c r="K869" t="str">
        <f t="shared" si="53"/>
        <v>No</v>
      </c>
      <c r="L869" t="str">
        <f t="shared" si="54"/>
        <v>Obesity</v>
      </c>
      <c r="M869" t="str">
        <f t="shared" si="55"/>
        <v>Diabetes</v>
      </c>
    </row>
    <row r="870" spans="1:13" x14ac:dyDescent="0.25">
      <c r="A870" t="s">
        <v>1501</v>
      </c>
      <c r="B870">
        <v>27.5</v>
      </c>
      <c r="C870">
        <v>10.62</v>
      </c>
      <c r="D870" t="s">
        <v>2380</v>
      </c>
      <c r="E870" t="s">
        <v>2379</v>
      </c>
      <c r="F870" t="s">
        <v>2381</v>
      </c>
      <c r="G870">
        <v>1</v>
      </c>
      <c r="H870" t="s">
        <v>2379</v>
      </c>
      <c r="J870" t="str">
        <f t="shared" si="52"/>
        <v>Yes</v>
      </c>
      <c r="K870" t="str">
        <f t="shared" si="53"/>
        <v>No</v>
      </c>
      <c r="L870" t="str">
        <f t="shared" si="54"/>
        <v>Overweight</v>
      </c>
      <c r="M870" t="str">
        <f t="shared" si="55"/>
        <v>Diabetes</v>
      </c>
    </row>
    <row r="871" spans="1:13" x14ac:dyDescent="0.25">
      <c r="A871" t="s">
        <v>1500</v>
      </c>
      <c r="B871">
        <v>24.7</v>
      </c>
      <c r="C871">
        <v>10.7</v>
      </c>
      <c r="D871" t="s">
        <v>2380</v>
      </c>
      <c r="E871" t="s">
        <v>2379</v>
      </c>
      <c r="F871" t="s">
        <v>2381</v>
      </c>
      <c r="G871">
        <v>1</v>
      </c>
      <c r="H871" t="s">
        <v>2379</v>
      </c>
      <c r="J871" t="str">
        <f t="shared" si="52"/>
        <v>Yes</v>
      </c>
      <c r="K871" t="str">
        <f t="shared" si="53"/>
        <v>No</v>
      </c>
      <c r="L871" t="str">
        <f t="shared" si="54"/>
        <v>Normal Weight</v>
      </c>
      <c r="M871" t="str">
        <f t="shared" si="55"/>
        <v>Diabetes</v>
      </c>
    </row>
    <row r="872" spans="1:13" x14ac:dyDescent="0.25">
      <c r="A872" t="s">
        <v>1499</v>
      </c>
      <c r="B872">
        <v>26.78</v>
      </c>
      <c r="C872">
        <v>10.02</v>
      </c>
      <c r="D872" t="s">
        <v>2380</v>
      </c>
      <c r="E872" t="s">
        <v>2379</v>
      </c>
      <c r="F872" t="s">
        <v>2381</v>
      </c>
      <c r="G872">
        <v>1</v>
      </c>
      <c r="H872" t="s">
        <v>2379</v>
      </c>
      <c r="J872" t="str">
        <f t="shared" si="52"/>
        <v>Yes</v>
      </c>
      <c r="K872" t="str">
        <f t="shared" si="53"/>
        <v>No</v>
      </c>
      <c r="L872" t="str">
        <f t="shared" si="54"/>
        <v>Overweight</v>
      </c>
      <c r="M872" t="str">
        <f t="shared" si="55"/>
        <v>Diabetes</v>
      </c>
    </row>
    <row r="873" spans="1:13" x14ac:dyDescent="0.25">
      <c r="A873" t="s">
        <v>1498</v>
      </c>
      <c r="B873">
        <v>45.8</v>
      </c>
      <c r="C873">
        <v>4.8499999999999996</v>
      </c>
      <c r="D873" t="s">
        <v>2379</v>
      </c>
      <c r="E873" t="s">
        <v>2379</v>
      </c>
      <c r="F873" t="s">
        <v>2379</v>
      </c>
      <c r="G873">
        <v>0</v>
      </c>
      <c r="H873" t="s">
        <v>2379</v>
      </c>
      <c r="J873" t="str">
        <f t="shared" si="52"/>
        <v>No</v>
      </c>
      <c r="K873" t="str">
        <f t="shared" si="53"/>
        <v>No</v>
      </c>
      <c r="L873" t="str">
        <f t="shared" si="54"/>
        <v>Obesity</v>
      </c>
      <c r="M873" t="str">
        <f t="shared" si="55"/>
        <v>Normal</v>
      </c>
    </row>
    <row r="874" spans="1:13" x14ac:dyDescent="0.25">
      <c r="A874" t="s">
        <v>1497</v>
      </c>
      <c r="B874">
        <v>29</v>
      </c>
      <c r="C874">
        <v>4.3899999999999997</v>
      </c>
      <c r="D874" t="s">
        <v>2380</v>
      </c>
      <c r="E874" t="s">
        <v>2379</v>
      </c>
      <c r="F874" t="s">
        <v>2379</v>
      </c>
      <c r="G874">
        <v>2</v>
      </c>
      <c r="H874" t="s">
        <v>2379</v>
      </c>
      <c r="J874" t="str">
        <f t="shared" si="52"/>
        <v>Yes</v>
      </c>
      <c r="K874" t="str">
        <f t="shared" si="53"/>
        <v>No</v>
      </c>
      <c r="L874" t="str">
        <f t="shared" si="54"/>
        <v>Overweight</v>
      </c>
      <c r="M874" t="str">
        <f t="shared" si="55"/>
        <v>Normal</v>
      </c>
    </row>
    <row r="875" spans="1:13" x14ac:dyDescent="0.25">
      <c r="A875" t="s">
        <v>1496</v>
      </c>
      <c r="B875">
        <v>33.534999999999997</v>
      </c>
      <c r="C875">
        <v>8.24</v>
      </c>
      <c r="D875" t="s">
        <v>2380</v>
      </c>
      <c r="E875" t="s">
        <v>2379</v>
      </c>
      <c r="F875" t="s">
        <v>2379</v>
      </c>
      <c r="G875">
        <v>0</v>
      </c>
      <c r="H875" t="s">
        <v>2379</v>
      </c>
      <c r="J875" t="str">
        <f t="shared" si="52"/>
        <v>Yes</v>
      </c>
      <c r="K875" t="str">
        <f t="shared" si="53"/>
        <v>No</v>
      </c>
      <c r="L875" t="str">
        <f t="shared" si="54"/>
        <v>Obesity</v>
      </c>
      <c r="M875" t="str">
        <f t="shared" si="55"/>
        <v>Diabetes</v>
      </c>
    </row>
    <row r="876" spans="1:13" x14ac:dyDescent="0.25">
      <c r="A876" t="s">
        <v>1495</v>
      </c>
      <c r="B876">
        <v>32.774999999999999</v>
      </c>
      <c r="C876">
        <v>9.77</v>
      </c>
      <c r="D876" t="s">
        <v>2380</v>
      </c>
      <c r="E876" t="s">
        <v>2379</v>
      </c>
      <c r="F876" t="s">
        <v>2379</v>
      </c>
      <c r="G876">
        <v>0</v>
      </c>
      <c r="H876" t="s">
        <v>2379</v>
      </c>
      <c r="J876" t="str">
        <f t="shared" si="52"/>
        <v>Yes</v>
      </c>
      <c r="K876" t="str">
        <f t="shared" si="53"/>
        <v>No</v>
      </c>
      <c r="L876" t="str">
        <f t="shared" si="54"/>
        <v>Obesity</v>
      </c>
      <c r="M876" t="str">
        <f t="shared" si="55"/>
        <v>Diabetes</v>
      </c>
    </row>
    <row r="877" spans="1:13" x14ac:dyDescent="0.25">
      <c r="A877" t="s">
        <v>1494</v>
      </c>
      <c r="B877">
        <v>37.51</v>
      </c>
      <c r="C877">
        <v>5.5</v>
      </c>
      <c r="D877" t="s">
        <v>2380</v>
      </c>
      <c r="E877" t="s">
        <v>2379</v>
      </c>
      <c r="F877" t="s">
        <v>2379</v>
      </c>
      <c r="G877">
        <v>2</v>
      </c>
      <c r="H877" t="s">
        <v>2379</v>
      </c>
      <c r="J877" t="str">
        <f t="shared" si="52"/>
        <v>Yes</v>
      </c>
      <c r="K877" t="str">
        <f t="shared" si="53"/>
        <v>No</v>
      </c>
      <c r="L877" t="str">
        <f t="shared" si="54"/>
        <v>Obesity</v>
      </c>
      <c r="M877" t="str">
        <f t="shared" si="55"/>
        <v>Normal</v>
      </c>
    </row>
    <row r="878" spans="1:13" x14ac:dyDescent="0.25">
      <c r="A878" t="s">
        <v>1493</v>
      </c>
      <c r="B878">
        <v>39.86</v>
      </c>
      <c r="C878">
        <v>11.84</v>
      </c>
      <c r="D878" t="s">
        <v>2380</v>
      </c>
      <c r="E878" t="s">
        <v>2379</v>
      </c>
      <c r="F878" t="s">
        <v>2379</v>
      </c>
      <c r="G878">
        <v>1</v>
      </c>
      <c r="H878" t="s">
        <v>2379</v>
      </c>
      <c r="J878" t="str">
        <f t="shared" si="52"/>
        <v>Yes</v>
      </c>
      <c r="K878" t="str">
        <f t="shared" si="53"/>
        <v>No</v>
      </c>
      <c r="L878" t="str">
        <f t="shared" si="54"/>
        <v>Obesity</v>
      </c>
      <c r="M878" t="str">
        <f t="shared" si="55"/>
        <v>Diabetes</v>
      </c>
    </row>
    <row r="879" spans="1:13" x14ac:dyDescent="0.25">
      <c r="A879" t="s">
        <v>1492</v>
      </c>
      <c r="B879">
        <v>42.13</v>
      </c>
      <c r="C879">
        <v>4.66</v>
      </c>
      <c r="D879" t="s">
        <v>2379</v>
      </c>
      <c r="E879" t="s">
        <v>2379</v>
      </c>
      <c r="F879" t="s">
        <v>2379</v>
      </c>
      <c r="G879">
        <v>0</v>
      </c>
      <c r="H879" t="s">
        <v>2379</v>
      </c>
      <c r="J879" t="str">
        <f t="shared" si="52"/>
        <v>No</v>
      </c>
      <c r="K879" t="str">
        <f t="shared" si="53"/>
        <v>No</v>
      </c>
      <c r="L879" t="str">
        <f t="shared" si="54"/>
        <v>Obesity</v>
      </c>
      <c r="M879" t="str">
        <f t="shared" si="55"/>
        <v>Normal</v>
      </c>
    </row>
    <row r="880" spans="1:13" x14ac:dyDescent="0.25">
      <c r="A880" t="s">
        <v>1491</v>
      </c>
      <c r="B880">
        <v>35.99</v>
      </c>
      <c r="C880">
        <v>11.11</v>
      </c>
      <c r="D880" t="s">
        <v>2379</v>
      </c>
      <c r="E880" t="s">
        <v>2379</v>
      </c>
      <c r="F880" t="s">
        <v>2379</v>
      </c>
      <c r="G880">
        <v>0</v>
      </c>
      <c r="H880" t="s">
        <v>2379</v>
      </c>
      <c r="J880" t="str">
        <f t="shared" si="52"/>
        <v>No</v>
      </c>
      <c r="K880" t="str">
        <f t="shared" si="53"/>
        <v>No</v>
      </c>
      <c r="L880" t="str">
        <f t="shared" si="54"/>
        <v>Obesity</v>
      </c>
      <c r="M880" t="str">
        <f t="shared" si="55"/>
        <v>Diabetes</v>
      </c>
    </row>
    <row r="881" spans="1:13" x14ac:dyDescent="0.25">
      <c r="A881" t="s">
        <v>1490</v>
      </c>
      <c r="B881">
        <v>35.200000000000003</v>
      </c>
      <c r="C881">
        <v>7.72</v>
      </c>
      <c r="D881" t="s">
        <v>2380</v>
      </c>
      <c r="E881" t="s">
        <v>2379</v>
      </c>
      <c r="F881" t="s">
        <v>2381</v>
      </c>
      <c r="G881">
        <v>1</v>
      </c>
      <c r="H881" t="s">
        <v>2379</v>
      </c>
      <c r="J881" t="str">
        <f t="shared" si="52"/>
        <v>Yes</v>
      </c>
      <c r="K881" t="str">
        <f t="shared" si="53"/>
        <v>No</v>
      </c>
      <c r="L881" t="str">
        <f t="shared" si="54"/>
        <v>Obesity</v>
      </c>
      <c r="M881" t="str">
        <f t="shared" si="55"/>
        <v>Diabetes</v>
      </c>
    </row>
    <row r="882" spans="1:13" x14ac:dyDescent="0.25">
      <c r="A882" t="s">
        <v>1489</v>
      </c>
      <c r="B882">
        <v>29.91</v>
      </c>
      <c r="C882">
        <v>5.55</v>
      </c>
      <c r="D882" t="s">
        <v>2380</v>
      </c>
      <c r="E882" t="s">
        <v>2379</v>
      </c>
      <c r="F882" t="s">
        <v>2379</v>
      </c>
      <c r="G882">
        <v>2</v>
      </c>
      <c r="H882" t="s">
        <v>2379</v>
      </c>
      <c r="J882" t="str">
        <f t="shared" si="52"/>
        <v>Yes</v>
      </c>
      <c r="K882" t="str">
        <f t="shared" si="53"/>
        <v>No</v>
      </c>
      <c r="L882" t="str">
        <f t="shared" si="54"/>
        <v>Obesity</v>
      </c>
      <c r="M882" t="str">
        <f t="shared" si="55"/>
        <v>Normal</v>
      </c>
    </row>
    <row r="883" spans="1:13" x14ac:dyDescent="0.25">
      <c r="A883" t="s">
        <v>1488</v>
      </c>
      <c r="B883">
        <v>36.479999999999997</v>
      </c>
      <c r="C883">
        <v>5.05</v>
      </c>
      <c r="D883" t="s">
        <v>2380</v>
      </c>
      <c r="E883" t="s">
        <v>2379</v>
      </c>
      <c r="F883" t="s">
        <v>2379</v>
      </c>
      <c r="G883">
        <v>1</v>
      </c>
      <c r="H883" t="s">
        <v>2379</v>
      </c>
      <c r="J883" t="str">
        <f t="shared" si="52"/>
        <v>Yes</v>
      </c>
      <c r="K883" t="str">
        <f t="shared" si="53"/>
        <v>No</v>
      </c>
      <c r="L883" t="str">
        <f t="shared" si="54"/>
        <v>Obesity</v>
      </c>
      <c r="M883" t="str">
        <f t="shared" si="55"/>
        <v>Normal</v>
      </c>
    </row>
    <row r="884" spans="1:13" x14ac:dyDescent="0.25">
      <c r="A884" t="s">
        <v>1487</v>
      </c>
      <c r="B884">
        <v>27.5</v>
      </c>
      <c r="C884">
        <v>8.69</v>
      </c>
      <c r="D884" t="s">
        <v>2380</v>
      </c>
      <c r="E884" t="s">
        <v>2379</v>
      </c>
      <c r="F884" t="s">
        <v>2381</v>
      </c>
      <c r="G884">
        <v>1</v>
      </c>
      <c r="H884" t="s">
        <v>2379</v>
      </c>
      <c r="J884" t="str">
        <f t="shared" si="52"/>
        <v>Yes</v>
      </c>
      <c r="K884" t="str">
        <f t="shared" si="53"/>
        <v>No</v>
      </c>
      <c r="L884" t="str">
        <f t="shared" si="54"/>
        <v>Overweight</v>
      </c>
      <c r="M884" t="str">
        <f t="shared" si="55"/>
        <v>Diabetes</v>
      </c>
    </row>
    <row r="885" spans="1:13" x14ac:dyDescent="0.25">
      <c r="A885" t="s">
        <v>1486</v>
      </c>
      <c r="B885">
        <v>33.44</v>
      </c>
      <c r="C885">
        <v>5.9</v>
      </c>
      <c r="D885" t="s">
        <v>2380</v>
      </c>
      <c r="E885" t="s">
        <v>2379</v>
      </c>
      <c r="F885" t="s">
        <v>2379</v>
      </c>
      <c r="G885">
        <v>1</v>
      </c>
      <c r="H885" t="s">
        <v>2379</v>
      </c>
      <c r="J885" t="str">
        <f t="shared" si="52"/>
        <v>Yes</v>
      </c>
      <c r="K885" t="str">
        <f t="shared" si="53"/>
        <v>No</v>
      </c>
      <c r="L885" t="str">
        <f t="shared" si="54"/>
        <v>Obesity</v>
      </c>
      <c r="M885" t="str">
        <f t="shared" si="55"/>
        <v>Prediabetes</v>
      </c>
    </row>
    <row r="886" spans="1:13" x14ac:dyDescent="0.25">
      <c r="A886" t="s">
        <v>1485</v>
      </c>
      <c r="B886">
        <v>28.215</v>
      </c>
      <c r="C886">
        <v>6.29</v>
      </c>
      <c r="D886" t="s">
        <v>2380</v>
      </c>
      <c r="E886" t="s">
        <v>2379</v>
      </c>
      <c r="F886" t="s">
        <v>2379</v>
      </c>
      <c r="G886">
        <v>1</v>
      </c>
      <c r="H886" t="s">
        <v>2379</v>
      </c>
      <c r="J886" t="str">
        <f t="shared" si="52"/>
        <v>Yes</v>
      </c>
      <c r="K886" t="str">
        <f t="shared" si="53"/>
        <v>No</v>
      </c>
      <c r="L886" t="str">
        <f t="shared" si="54"/>
        <v>Overweight</v>
      </c>
      <c r="M886" t="str">
        <f t="shared" si="55"/>
        <v>Prediabetes</v>
      </c>
    </row>
    <row r="887" spans="1:13" x14ac:dyDescent="0.25">
      <c r="A887" t="s">
        <v>1484</v>
      </c>
      <c r="B887">
        <v>27.17</v>
      </c>
      <c r="C887">
        <v>5.84</v>
      </c>
      <c r="D887" t="s">
        <v>2380</v>
      </c>
      <c r="E887" t="s">
        <v>2379</v>
      </c>
      <c r="F887" t="s">
        <v>2379</v>
      </c>
      <c r="G887">
        <v>1</v>
      </c>
      <c r="H887" t="s">
        <v>2379</v>
      </c>
      <c r="J887" t="str">
        <f t="shared" si="52"/>
        <v>Yes</v>
      </c>
      <c r="K887" t="str">
        <f t="shared" si="53"/>
        <v>No</v>
      </c>
      <c r="L887" t="str">
        <f t="shared" si="54"/>
        <v>Overweight</v>
      </c>
      <c r="M887" t="str">
        <f t="shared" si="55"/>
        <v>Prediabetes</v>
      </c>
    </row>
    <row r="888" spans="1:13" x14ac:dyDescent="0.25">
      <c r="A888" t="s">
        <v>1483</v>
      </c>
      <c r="B888">
        <v>35.380000000000003</v>
      </c>
      <c r="C888">
        <v>6.12</v>
      </c>
      <c r="D888" t="s">
        <v>2379</v>
      </c>
      <c r="E888" t="s">
        <v>2379</v>
      </c>
      <c r="F888" t="s">
        <v>2379</v>
      </c>
      <c r="G888">
        <v>0</v>
      </c>
      <c r="H888" t="s">
        <v>2379</v>
      </c>
      <c r="J888" t="str">
        <f t="shared" si="52"/>
        <v>No</v>
      </c>
      <c r="K888" t="str">
        <f t="shared" si="53"/>
        <v>No</v>
      </c>
      <c r="L888" t="str">
        <f t="shared" si="54"/>
        <v>Obesity</v>
      </c>
      <c r="M888" t="str">
        <f t="shared" si="55"/>
        <v>Prediabetes</v>
      </c>
    </row>
    <row r="889" spans="1:13" x14ac:dyDescent="0.25">
      <c r="A889" t="s">
        <v>1482</v>
      </c>
      <c r="B889">
        <v>43.48</v>
      </c>
      <c r="C889">
        <v>6.24</v>
      </c>
      <c r="D889" t="s">
        <v>2379</v>
      </c>
      <c r="E889" t="s">
        <v>2379</v>
      </c>
      <c r="F889" t="s">
        <v>2379</v>
      </c>
      <c r="G889">
        <v>0</v>
      </c>
      <c r="H889" t="s">
        <v>2379</v>
      </c>
      <c r="J889" t="str">
        <f t="shared" si="52"/>
        <v>No</v>
      </c>
      <c r="K889" t="str">
        <f t="shared" si="53"/>
        <v>No</v>
      </c>
      <c r="L889" t="str">
        <f t="shared" si="54"/>
        <v>Obesity</v>
      </c>
      <c r="M889" t="str">
        <f t="shared" si="55"/>
        <v>Prediabetes</v>
      </c>
    </row>
    <row r="890" spans="1:13" x14ac:dyDescent="0.25">
      <c r="A890" t="s">
        <v>1481</v>
      </c>
      <c r="B890">
        <v>41.73</v>
      </c>
      <c r="C890">
        <v>6.25</v>
      </c>
      <c r="D890" t="s">
        <v>2379</v>
      </c>
      <c r="E890" t="s">
        <v>2379</v>
      </c>
      <c r="F890" t="s">
        <v>2379</v>
      </c>
      <c r="G890">
        <v>1</v>
      </c>
      <c r="H890" t="s">
        <v>2379</v>
      </c>
      <c r="J890" t="str">
        <f t="shared" si="52"/>
        <v>No</v>
      </c>
      <c r="K890" t="str">
        <f t="shared" si="53"/>
        <v>No</v>
      </c>
      <c r="L890" t="str">
        <f t="shared" si="54"/>
        <v>Obesity</v>
      </c>
      <c r="M890" t="str">
        <f t="shared" si="55"/>
        <v>Prediabetes</v>
      </c>
    </row>
    <row r="891" spans="1:13" x14ac:dyDescent="0.25">
      <c r="A891" t="s">
        <v>1480</v>
      </c>
      <c r="B891">
        <v>28.9</v>
      </c>
      <c r="C891">
        <v>11.96</v>
      </c>
      <c r="D891" t="s">
        <v>2379</v>
      </c>
      <c r="E891" t="s">
        <v>2379</v>
      </c>
      <c r="F891" t="s">
        <v>2379</v>
      </c>
      <c r="G891">
        <v>0</v>
      </c>
      <c r="H891" t="s">
        <v>2379</v>
      </c>
      <c r="J891" t="str">
        <f t="shared" si="52"/>
        <v>No</v>
      </c>
      <c r="K891" t="str">
        <f t="shared" si="53"/>
        <v>No</v>
      </c>
      <c r="L891" t="str">
        <f t="shared" si="54"/>
        <v>Overweight</v>
      </c>
      <c r="M891" t="str">
        <f t="shared" si="55"/>
        <v>Diabetes</v>
      </c>
    </row>
    <row r="892" spans="1:13" x14ac:dyDescent="0.25">
      <c r="A892" t="s">
        <v>1479</v>
      </c>
      <c r="B892">
        <v>25.74</v>
      </c>
      <c r="C892">
        <v>7.69</v>
      </c>
      <c r="D892" t="s">
        <v>2379</v>
      </c>
      <c r="E892" t="s">
        <v>2379</v>
      </c>
      <c r="F892" t="s">
        <v>2379</v>
      </c>
      <c r="G892">
        <v>0</v>
      </c>
      <c r="H892" t="s">
        <v>2379</v>
      </c>
      <c r="J892" t="str">
        <f t="shared" si="52"/>
        <v>No</v>
      </c>
      <c r="K892" t="str">
        <f t="shared" si="53"/>
        <v>No</v>
      </c>
      <c r="L892" t="str">
        <f t="shared" si="54"/>
        <v>Overweight</v>
      </c>
      <c r="M892" t="str">
        <f t="shared" si="55"/>
        <v>Diabetes</v>
      </c>
    </row>
    <row r="893" spans="1:13" x14ac:dyDescent="0.25">
      <c r="A893" t="s">
        <v>1478</v>
      </c>
      <c r="B893">
        <v>36.06</v>
      </c>
      <c r="C893">
        <v>8.83</v>
      </c>
      <c r="D893" t="s">
        <v>2379</v>
      </c>
      <c r="E893" t="s">
        <v>2379</v>
      </c>
      <c r="F893" t="s">
        <v>2379</v>
      </c>
      <c r="G893">
        <v>0</v>
      </c>
      <c r="H893" t="s">
        <v>2379</v>
      </c>
      <c r="J893" t="str">
        <f t="shared" si="52"/>
        <v>No</v>
      </c>
      <c r="K893" t="str">
        <f t="shared" si="53"/>
        <v>No</v>
      </c>
      <c r="L893" t="str">
        <f t="shared" si="54"/>
        <v>Obesity</v>
      </c>
      <c r="M893" t="str">
        <f t="shared" si="55"/>
        <v>Diabetes</v>
      </c>
    </row>
    <row r="894" spans="1:13" x14ac:dyDescent="0.25">
      <c r="A894" t="s">
        <v>1477</v>
      </c>
      <c r="B894">
        <v>43.28</v>
      </c>
      <c r="C894">
        <v>4.41</v>
      </c>
      <c r="D894" t="s">
        <v>2379</v>
      </c>
      <c r="E894" t="s">
        <v>2379</v>
      </c>
      <c r="F894" t="s">
        <v>2379</v>
      </c>
      <c r="G894">
        <v>0</v>
      </c>
      <c r="H894" t="s">
        <v>2379</v>
      </c>
      <c r="J894" t="str">
        <f t="shared" si="52"/>
        <v>No</v>
      </c>
      <c r="K894" t="str">
        <f t="shared" si="53"/>
        <v>No</v>
      </c>
      <c r="L894" t="str">
        <f t="shared" si="54"/>
        <v>Obesity</v>
      </c>
      <c r="M894" t="str">
        <f t="shared" si="55"/>
        <v>Normal</v>
      </c>
    </row>
    <row r="895" spans="1:13" x14ac:dyDescent="0.25">
      <c r="A895" t="s">
        <v>1476</v>
      </c>
      <c r="B895">
        <v>28.785</v>
      </c>
      <c r="C895">
        <v>9.1</v>
      </c>
      <c r="D895" t="s">
        <v>2380</v>
      </c>
      <c r="E895" t="s">
        <v>2379</v>
      </c>
      <c r="F895" t="s">
        <v>2381</v>
      </c>
      <c r="G895">
        <v>1</v>
      </c>
      <c r="H895" t="s">
        <v>2379</v>
      </c>
      <c r="J895" t="str">
        <f t="shared" si="52"/>
        <v>Yes</v>
      </c>
      <c r="K895" t="str">
        <f t="shared" si="53"/>
        <v>No</v>
      </c>
      <c r="L895" t="str">
        <f t="shared" si="54"/>
        <v>Overweight</v>
      </c>
      <c r="M895" t="str">
        <f t="shared" si="55"/>
        <v>Diabetes</v>
      </c>
    </row>
    <row r="896" spans="1:13" x14ac:dyDescent="0.25">
      <c r="A896" t="s">
        <v>1475</v>
      </c>
      <c r="B896">
        <v>25.46</v>
      </c>
      <c r="C896">
        <v>11.52</v>
      </c>
      <c r="D896" t="s">
        <v>2380</v>
      </c>
      <c r="E896" t="s">
        <v>2379</v>
      </c>
      <c r="F896" t="s">
        <v>2381</v>
      </c>
      <c r="G896">
        <v>1</v>
      </c>
      <c r="H896" t="s">
        <v>2379</v>
      </c>
      <c r="J896" t="str">
        <f t="shared" si="52"/>
        <v>Yes</v>
      </c>
      <c r="K896" t="str">
        <f t="shared" si="53"/>
        <v>No</v>
      </c>
      <c r="L896" t="str">
        <f t="shared" si="54"/>
        <v>Overweight</v>
      </c>
      <c r="M896" t="str">
        <f t="shared" si="55"/>
        <v>Diabetes</v>
      </c>
    </row>
    <row r="897" spans="1:13" x14ac:dyDescent="0.25">
      <c r="A897" t="s">
        <v>1474</v>
      </c>
      <c r="B897">
        <v>30.8</v>
      </c>
      <c r="C897">
        <v>10.95</v>
      </c>
      <c r="D897" t="s">
        <v>2379</v>
      </c>
      <c r="E897" t="s">
        <v>2379</v>
      </c>
      <c r="F897" t="s">
        <v>2379</v>
      </c>
      <c r="G897">
        <v>0</v>
      </c>
      <c r="H897" t="s">
        <v>2379</v>
      </c>
      <c r="J897" t="str">
        <f t="shared" si="52"/>
        <v>No</v>
      </c>
      <c r="K897" t="str">
        <f t="shared" si="53"/>
        <v>No</v>
      </c>
      <c r="L897" t="str">
        <f t="shared" si="54"/>
        <v>Obesity</v>
      </c>
      <c r="M897" t="str">
        <f t="shared" si="55"/>
        <v>Diabetes</v>
      </c>
    </row>
    <row r="898" spans="1:13" x14ac:dyDescent="0.25">
      <c r="A898" t="s">
        <v>1473</v>
      </c>
      <c r="B898">
        <v>28.88</v>
      </c>
      <c r="C898">
        <v>11.5</v>
      </c>
      <c r="D898" t="s">
        <v>2379</v>
      </c>
      <c r="E898" t="s">
        <v>2379</v>
      </c>
      <c r="F898" t="s">
        <v>2379</v>
      </c>
      <c r="G898">
        <v>0</v>
      </c>
      <c r="H898" t="s">
        <v>2379</v>
      </c>
      <c r="J898" t="str">
        <f t="shared" si="52"/>
        <v>No</v>
      </c>
      <c r="K898" t="str">
        <f t="shared" si="53"/>
        <v>No</v>
      </c>
      <c r="L898" t="str">
        <f t="shared" si="54"/>
        <v>Overweight</v>
      </c>
      <c r="M898" t="str">
        <f t="shared" si="55"/>
        <v>Diabetes</v>
      </c>
    </row>
    <row r="899" spans="1:13" x14ac:dyDescent="0.25">
      <c r="A899" t="s">
        <v>1472</v>
      </c>
      <c r="B899">
        <v>23</v>
      </c>
      <c r="C899">
        <v>9.8800000000000008</v>
      </c>
      <c r="D899" t="s">
        <v>2379</v>
      </c>
      <c r="E899" t="s">
        <v>2379</v>
      </c>
      <c r="F899" t="s">
        <v>2379</v>
      </c>
      <c r="G899">
        <v>0</v>
      </c>
      <c r="H899" t="s">
        <v>2379</v>
      </c>
      <c r="J899" t="str">
        <f t="shared" ref="J899:J962" si="56">PROPER(D899:D3233)</f>
        <v>No</v>
      </c>
      <c r="K899" t="str">
        <f t="shared" ref="K899:K962" si="57">PROPER(H899:H3233)</f>
        <v>No</v>
      </c>
      <c r="L899" t="str">
        <f t="shared" ref="L899:L962" si="58">IF(B899&lt;18.5,"Underweight",IF(B899&lt;24.9,"Normal Weight",IF(B899&lt;29.9,"Overweight","Obesity")))</f>
        <v>Normal Weight</v>
      </c>
      <c r="M899" t="str">
        <f t="shared" ref="M899:M962" si="59">IF(C899&lt;5.7,"Normal",IF(C899&lt;6.4,"Prediabetes","Diabetes"))</f>
        <v>Diabetes</v>
      </c>
    </row>
    <row r="900" spans="1:13" x14ac:dyDescent="0.25">
      <c r="A900" t="s">
        <v>1471</v>
      </c>
      <c r="B900">
        <v>38.25</v>
      </c>
      <c r="C900">
        <v>6.2</v>
      </c>
      <c r="D900" t="s">
        <v>2379</v>
      </c>
      <c r="E900" t="s">
        <v>2379</v>
      </c>
      <c r="F900" t="s">
        <v>2379</v>
      </c>
      <c r="G900">
        <v>1</v>
      </c>
      <c r="H900" t="s">
        <v>2379</v>
      </c>
      <c r="J900" t="str">
        <f t="shared" si="56"/>
        <v>No</v>
      </c>
      <c r="K900" t="str">
        <f t="shared" si="57"/>
        <v>No</v>
      </c>
      <c r="L900" t="str">
        <f t="shared" si="58"/>
        <v>Obesity</v>
      </c>
      <c r="M900" t="str">
        <f t="shared" si="59"/>
        <v>Prediabetes</v>
      </c>
    </row>
    <row r="901" spans="1:13" x14ac:dyDescent="0.25">
      <c r="A901" t="s">
        <v>1470</v>
      </c>
      <c r="B901">
        <v>39.25</v>
      </c>
      <c r="C901">
        <v>8.41</v>
      </c>
      <c r="D901" t="s">
        <v>2380</v>
      </c>
      <c r="E901" t="s">
        <v>2379</v>
      </c>
      <c r="F901" t="s">
        <v>2379</v>
      </c>
      <c r="G901">
        <v>1</v>
      </c>
      <c r="H901" t="s">
        <v>2379</v>
      </c>
      <c r="J901" t="str">
        <f t="shared" si="56"/>
        <v>Yes</v>
      </c>
      <c r="K901" t="str">
        <f t="shared" si="57"/>
        <v>No</v>
      </c>
      <c r="L901" t="str">
        <f t="shared" si="58"/>
        <v>Obesity</v>
      </c>
      <c r="M901" t="str">
        <f t="shared" si="59"/>
        <v>Diabetes</v>
      </c>
    </row>
    <row r="902" spans="1:13" x14ac:dyDescent="0.25">
      <c r="A902" t="s">
        <v>1469</v>
      </c>
      <c r="B902">
        <v>26.6</v>
      </c>
      <c r="C902">
        <v>5.07</v>
      </c>
      <c r="D902" t="s">
        <v>2380</v>
      </c>
      <c r="E902" t="s">
        <v>2379</v>
      </c>
      <c r="F902" t="s">
        <v>2379</v>
      </c>
      <c r="G902">
        <v>2</v>
      </c>
      <c r="H902" t="s">
        <v>2379</v>
      </c>
      <c r="J902" t="str">
        <f t="shared" si="56"/>
        <v>Yes</v>
      </c>
      <c r="K902" t="str">
        <f t="shared" si="57"/>
        <v>No</v>
      </c>
      <c r="L902" t="str">
        <f t="shared" si="58"/>
        <v>Overweight</v>
      </c>
      <c r="M902" t="str">
        <f t="shared" si="59"/>
        <v>Normal</v>
      </c>
    </row>
    <row r="903" spans="1:13" x14ac:dyDescent="0.25">
      <c r="A903" t="s">
        <v>1468</v>
      </c>
      <c r="B903">
        <v>35.700000000000003</v>
      </c>
      <c r="C903">
        <v>4.0599999999999996</v>
      </c>
      <c r="D903" t="s">
        <v>2379</v>
      </c>
      <c r="E903" t="s">
        <v>2379</v>
      </c>
      <c r="F903" t="s">
        <v>2381</v>
      </c>
      <c r="G903">
        <v>1</v>
      </c>
      <c r="H903" t="s">
        <v>2379</v>
      </c>
      <c r="J903" t="str">
        <f t="shared" si="56"/>
        <v>No</v>
      </c>
      <c r="K903" t="str">
        <f t="shared" si="57"/>
        <v>No</v>
      </c>
      <c r="L903" t="str">
        <f t="shared" si="58"/>
        <v>Obesity</v>
      </c>
      <c r="M903" t="str">
        <f t="shared" si="59"/>
        <v>Normal</v>
      </c>
    </row>
    <row r="904" spans="1:13" x14ac:dyDescent="0.25">
      <c r="A904" t="s">
        <v>1467</v>
      </c>
      <c r="B904">
        <v>20.100000000000001</v>
      </c>
      <c r="C904">
        <v>10.52</v>
      </c>
      <c r="D904" t="s">
        <v>2379</v>
      </c>
      <c r="E904" t="s">
        <v>2379</v>
      </c>
      <c r="F904" t="s">
        <v>2379</v>
      </c>
      <c r="G904">
        <v>0</v>
      </c>
      <c r="H904" t="s">
        <v>2379</v>
      </c>
      <c r="J904" t="str">
        <f t="shared" si="56"/>
        <v>No</v>
      </c>
      <c r="K904" t="str">
        <f t="shared" si="57"/>
        <v>No</v>
      </c>
      <c r="L904" t="str">
        <f t="shared" si="58"/>
        <v>Normal Weight</v>
      </c>
      <c r="M904" t="str">
        <f t="shared" si="59"/>
        <v>Diabetes</v>
      </c>
    </row>
    <row r="905" spans="1:13" x14ac:dyDescent="0.25">
      <c r="A905" t="s">
        <v>1466</v>
      </c>
      <c r="B905">
        <v>22.23</v>
      </c>
      <c r="C905">
        <v>9.65</v>
      </c>
      <c r="D905" t="s">
        <v>2379</v>
      </c>
      <c r="E905" t="s">
        <v>2379</v>
      </c>
      <c r="F905" t="s">
        <v>2379</v>
      </c>
      <c r="G905">
        <v>0</v>
      </c>
      <c r="H905" t="s">
        <v>2379</v>
      </c>
      <c r="J905" t="str">
        <f t="shared" si="56"/>
        <v>No</v>
      </c>
      <c r="K905" t="str">
        <f t="shared" si="57"/>
        <v>No</v>
      </c>
      <c r="L905" t="str">
        <f t="shared" si="58"/>
        <v>Normal Weight</v>
      </c>
      <c r="M905" t="str">
        <f t="shared" si="59"/>
        <v>Diabetes</v>
      </c>
    </row>
    <row r="906" spans="1:13" x14ac:dyDescent="0.25">
      <c r="A906" t="s">
        <v>1465</v>
      </c>
      <c r="B906">
        <v>36.47</v>
      </c>
      <c r="C906">
        <v>6.21</v>
      </c>
      <c r="D906" t="s">
        <v>2379</v>
      </c>
      <c r="E906" t="s">
        <v>2379</v>
      </c>
      <c r="F906" t="s">
        <v>2379</v>
      </c>
      <c r="G906">
        <v>0</v>
      </c>
      <c r="H906" t="s">
        <v>2379</v>
      </c>
      <c r="J906" t="str">
        <f t="shared" si="56"/>
        <v>No</v>
      </c>
      <c r="K906" t="str">
        <f t="shared" si="57"/>
        <v>No</v>
      </c>
      <c r="L906" t="str">
        <f t="shared" si="58"/>
        <v>Obesity</v>
      </c>
      <c r="M906" t="str">
        <f t="shared" si="59"/>
        <v>Prediabetes</v>
      </c>
    </row>
    <row r="907" spans="1:13" x14ac:dyDescent="0.25">
      <c r="A907" t="s">
        <v>1464</v>
      </c>
      <c r="B907">
        <v>49.64</v>
      </c>
      <c r="C907">
        <v>4.76</v>
      </c>
      <c r="D907" t="s">
        <v>2379</v>
      </c>
      <c r="E907" t="s">
        <v>2379</v>
      </c>
      <c r="F907" t="s">
        <v>2381</v>
      </c>
      <c r="G907">
        <v>1</v>
      </c>
      <c r="H907" t="s">
        <v>2379</v>
      </c>
      <c r="J907" t="str">
        <f t="shared" si="56"/>
        <v>No</v>
      </c>
      <c r="K907" t="str">
        <f t="shared" si="57"/>
        <v>No</v>
      </c>
      <c r="L907" t="str">
        <f t="shared" si="58"/>
        <v>Obesity</v>
      </c>
      <c r="M907" t="str">
        <f t="shared" si="59"/>
        <v>Normal</v>
      </c>
    </row>
    <row r="908" spans="1:13" x14ac:dyDescent="0.25">
      <c r="A908" t="s">
        <v>1463</v>
      </c>
      <c r="B908">
        <v>36.799999999999997</v>
      </c>
      <c r="C908">
        <v>5.73</v>
      </c>
      <c r="D908" t="s">
        <v>2380</v>
      </c>
      <c r="E908" t="s">
        <v>2379</v>
      </c>
      <c r="F908" t="s">
        <v>2381</v>
      </c>
      <c r="G908">
        <v>1</v>
      </c>
      <c r="H908" t="s">
        <v>2379</v>
      </c>
      <c r="J908" t="str">
        <f t="shared" si="56"/>
        <v>Yes</v>
      </c>
      <c r="K908" t="str">
        <f t="shared" si="57"/>
        <v>No</v>
      </c>
      <c r="L908" t="str">
        <f t="shared" si="58"/>
        <v>Obesity</v>
      </c>
      <c r="M908" t="str">
        <f t="shared" si="59"/>
        <v>Prediabetes</v>
      </c>
    </row>
    <row r="909" spans="1:13" x14ac:dyDescent="0.25">
      <c r="A909" t="s">
        <v>1462</v>
      </c>
      <c r="B909">
        <v>33.880000000000003</v>
      </c>
      <c r="C909">
        <v>10.78</v>
      </c>
      <c r="D909" t="s">
        <v>2380</v>
      </c>
      <c r="E909" t="s">
        <v>2379</v>
      </c>
      <c r="F909" t="s">
        <v>2379</v>
      </c>
      <c r="G909">
        <v>0</v>
      </c>
      <c r="H909" t="s">
        <v>2379</v>
      </c>
      <c r="J909" t="str">
        <f t="shared" si="56"/>
        <v>Yes</v>
      </c>
      <c r="K909" t="str">
        <f t="shared" si="57"/>
        <v>No</v>
      </c>
      <c r="L909" t="str">
        <f t="shared" si="58"/>
        <v>Obesity</v>
      </c>
      <c r="M909" t="str">
        <f t="shared" si="59"/>
        <v>Diabetes</v>
      </c>
    </row>
    <row r="910" spans="1:13" x14ac:dyDescent="0.25">
      <c r="A910" t="s">
        <v>1461</v>
      </c>
      <c r="B910">
        <v>32.01</v>
      </c>
      <c r="C910">
        <v>5.08</v>
      </c>
      <c r="D910" t="s">
        <v>2380</v>
      </c>
      <c r="E910" t="s">
        <v>2379</v>
      </c>
      <c r="F910" t="s">
        <v>2379</v>
      </c>
      <c r="G910">
        <v>1</v>
      </c>
      <c r="H910" t="s">
        <v>2379</v>
      </c>
      <c r="J910" t="str">
        <f t="shared" si="56"/>
        <v>Yes</v>
      </c>
      <c r="K910" t="str">
        <f t="shared" si="57"/>
        <v>No</v>
      </c>
      <c r="L910" t="str">
        <f t="shared" si="58"/>
        <v>Obesity</v>
      </c>
      <c r="M910" t="str">
        <f t="shared" si="59"/>
        <v>Normal</v>
      </c>
    </row>
    <row r="911" spans="1:13" x14ac:dyDescent="0.25">
      <c r="A911" t="s">
        <v>1460</v>
      </c>
      <c r="B911">
        <v>33.630000000000003</v>
      </c>
      <c r="C911">
        <v>11.39</v>
      </c>
      <c r="D911" t="s">
        <v>2379</v>
      </c>
      <c r="E911" t="s">
        <v>2379</v>
      </c>
      <c r="F911" t="s">
        <v>2379</v>
      </c>
      <c r="G911">
        <v>0</v>
      </c>
      <c r="H911" t="s">
        <v>2379</v>
      </c>
      <c r="J911" t="str">
        <f t="shared" si="56"/>
        <v>No</v>
      </c>
      <c r="K911" t="str">
        <f t="shared" si="57"/>
        <v>No</v>
      </c>
      <c r="L911" t="str">
        <f t="shared" si="58"/>
        <v>Obesity</v>
      </c>
      <c r="M911" t="str">
        <f t="shared" si="59"/>
        <v>Diabetes</v>
      </c>
    </row>
    <row r="912" spans="1:13" x14ac:dyDescent="0.25">
      <c r="A912" t="s">
        <v>1459</v>
      </c>
      <c r="B912">
        <v>34.865000000000002</v>
      </c>
      <c r="C912">
        <v>5.35</v>
      </c>
      <c r="D912" t="s">
        <v>2380</v>
      </c>
      <c r="E912" t="s">
        <v>2379</v>
      </c>
      <c r="F912" t="s">
        <v>2379</v>
      </c>
      <c r="G912">
        <v>1</v>
      </c>
      <c r="H912" t="s">
        <v>2379</v>
      </c>
      <c r="J912" t="str">
        <f t="shared" si="56"/>
        <v>Yes</v>
      </c>
      <c r="K912" t="str">
        <f t="shared" si="57"/>
        <v>No</v>
      </c>
      <c r="L912" t="str">
        <f t="shared" si="58"/>
        <v>Obesity</v>
      </c>
      <c r="M912" t="str">
        <f t="shared" si="59"/>
        <v>Normal</v>
      </c>
    </row>
    <row r="913" spans="1:13" x14ac:dyDescent="0.25">
      <c r="A913" t="s">
        <v>1458</v>
      </c>
      <c r="B913">
        <v>43.11</v>
      </c>
      <c r="C913">
        <v>5.6</v>
      </c>
      <c r="D913" t="s">
        <v>2379</v>
      </c>
      <c r="E913" t="s">
        <v>2379</v>
      </c>
      <c r="F913" t="s">
        <v>2379</v>
      </c>
      <c r="G913">
        <v>0</v>
      </c>
      <c r="H913" t="s">
        <v>2379</v>
      </c>
      <c r="J913" t="str">
        <f t="shared" si="56"/>
        <v>No</v>
      </c>
      <c r="K913" t="str">
        <f t="shared" si="57"/>
        <v>No</v>
      </c>
      <c r="L913" t="str">
        <f t="shared" si="58"/>
        <v>Obesity</v>
      </c>
      <c r="M913" t="str">
        <f t="shared" si="59"/>
        <v>Normal</v>
      </c>
    </row>
    <row r="914" spans="1:13" x14ac:dyDescent="0.25">
      <c r="A914" t="s">
        <v>1457</v>
      </c>
      <c r="B914">
        <v>30.305</v>
      </c>
      <c r="C914">
        <v>4.2699999999999996</v>
      </c>
      <c r="D914" t="s">
        <v>2380</v>
      </c>
      <c r="E914" t="s">
        <v>2379</v>
      </c>
      <c r="F914" t="s">
        <v>2379</v>
      </c>
      <c r="G914">
        <v>1</v>
      </c>
      <c r="H914" t="s">
        <v>2379</v>
      </c>
      <c r="J914" t="str">
        <f t="shared" si="56"/>
        <v>Yes</v>
      </c>
      <c r="K914" t="str">
        <f t="shared" si="57"/>
        <v>No</v>
      </c>
      <c r="L914" t="str">
        <f t="shared" si="58"/>
        <v>Obesity</v>
      </c>
      <c r="M914" t="str">
        <f t="shared" si="59"/>
        <v>Normal</v>
      </c>
    </row>
    <row r="915" spans="1:13" x14ac:dyDescent="0.25">
      <c r="A915" t="s">
        <v>1456</v>
      </c>
      <c r="B915">
        <v>25.175000000000001</v>
      </c>
      <c r="C915">
        <v>5.57</v>
      </c>
      <c r="D915" t="s">
        <v>2380</v>
      </c>
      <c r="E915" t="s">
        <v>2379</v>
      </c>
      <c r="F915" t="s">
        <v>2379</v>
      </c>
      <c r="G915">
        <v>1</v>
      </c>
      <c r="H915" t="s">
        <v>2379</v>
      </c>
      <c r="J915" t="str">
        <f t="shared" si="56"/>
        <v>Yes</v>
      </c>
      <c r="K915" t="str">
        <f t="shared" si="57"/>
        <v>No</v>
      </c>
      <c r="L915" t="str">
        <f t="shared" si="58"/>
        <v>Overweight</v>
      </c>
      <c r="M915" t="str">
        <f t="shared" si="59"/>
        <v>Normal</v>
      </c>
    </row>
    <row r="916" spans="1:13" x14ac:dyDescent="0.25">
      <c r="A916" t="s">
        <v>1455</v>
      </c>
      <c r="B916">
        <v>26.8</v>
      </c>
      <c r="C916">
        <v>5.68</v>
      </c>
      <c r="D916" t="s">
        <v>2380</v>
      </c>
      <c r="E916" t="s">
        <v>2379</v>
      </c>
      <c r="F916" t="s">
        <v>2379</v>
      </c>
      <c r="G916">
        <v>1</v>
      </c>
      <c r="H916" t="s">
        <v>2379</v>
      </c>
      <c r="J916" t="str">
        <f t="shared" si="56"/>
        <v>Yes</v>
      </c>
      <c r="K916" t="str">
        <f t="shared" si="57"/>
        <v>No</v>
      </c>
      <c r="L916" t="str">
        <f t="shared" si="58"/>
        <v>Overweight</v>
      </c>
      <c r="M916" t="str">
        <f t="shared" si="59"/>
        <v>Normal</v>
      </c>
    </row>
    <row r="917" spans="1:13" x14ac:dyDescent="0.25">
      <c r="A917" t="s">
        <v>1454</v>
      </c>
      <c r="B917">
        <v>21.78</v>
      </c>
      <c r="C917">
        <v>5.3</v>
      </c>
      <c r="D917" t="s">
        <v>2379</v>
      </c>
      <c r="E917" t="s">
        <v>2380</v>
      </c>
      <c r="F917" t="s">
        <v>2379</v>
      </c>
      <c r="G917">
        <v>1</v>
      </c>
      <c r="H917" t="s">
        <v>2379</v>
      </c>
      <c r="J917" t="str">
        <f t="shared" si="56"/>
        <v>No</v>
      </c>
      <c r="K917" t="str">
        <f t="shared" si="57"/>
        <v>No</v>
      </c>
      <c r="L917" t="str">
        <f t="shared" si="58"/>
        <v>Normal Weight</v>
      </c>
      <c r="M917" t="str">
        <f t="shared" si="59"/>
        <v>Normal</v>
      </c>
    </row>
    <row r="918" spans="1:13" x14ac:dyDescent="0.25">
      <c r="A918" t="s">
        <v>1453</v>
      </c>
      <c r="B918">
        <v>30.14</v>
      </c>
      <c r="C918">
        <v>9.4499999999999993</v>
      </c>
      <c r="D918" t="s">
        <v>2380</v>
      </c>
      <c r="E918" t="s">
        <v>2379</v>
      </c>
      <c r="F918" t="s">
        <v>2379</v>
      </c>
      <c r="G918">
        <v>0</v>
      </c>
      <c r="H918" t="s">
        <v>2379</v>
      </c>
      <c r="J918" t="str">
        <f t="shared" si="56"/>
        <v>Yes</v>
      </c>
      <c r="K918" t="str">
        <f t="shared" si="57"/>
        <v>No</v>
      </c>
      <c r="L918" t="str">
        <f t="shared" si="58"/>
        <v>Obesity</v>
      </c>
      <c r="M918" t="str">
        <f t="shared" si="59"/>
        <v>Diabetes</v>
      </c>
    </row>
    <row r="919" spans="1:13" x14ac:dyDescent="0.25">
      <c r="A919" t="s">
        <v>1452</v>
      </c>
      <c r="B919">
        <v>29.7</v>
      </c>
      <c r="C919">
        <v>6.79</v>
      </c>
      <c r="D919" t="s">
        <v>2380</v>
      </c>
      <c r="E919" t="s">
        <v>2379</v>
      </c>
      <c r="F919" t="s">
        <v>2379</v>
      </c>
      <c r="G919">
        <v>0</v>
      </c>
      <c r="H919" t="s">
        <v>2379</v>
      </c>
      <c r="J919" t="str">
        <f t="shared" si="56"/>
        <v>Yes</v>
      </c>
      <c r="K919" t="str">
        <f t="shared" si="57"/>
        <v>No</v>
      </c>
      <c r="L919" t="str">
        <f t="shared" si="58"/>
        <v>Overweight</v>
      </c>
      <c r="M919" t="str">
        <f t="shared" si="59"/>
        <v>Diabetes</v>
      </c>
    </row>
    <row r="920" spans="1:13" x14ac:dyDescent="0.25">
      <c r="A920" t="s">
        <v>1451</v>
      </c>
      <c r="B920">
        <v>32.395000000000003</v>
      </c>
      <c r="C920">
        <v>11.1</v>
      </c>
      <c r="D920" t="s">
        <v>2380</v>
      </c>
      <c r="E920" t="s">
        <v>2379</v>
      </c>
      <c r="F920" t="s">
        <v>2379</v>
      </c>
      <c r="G920">
        <v>0</v>
      </c>
      <c r="H920" t="s">
        <v>2379</v>
      </c>
      <c r="J920" t="str">
        <f t="shared" si="56"/>
        <v>Yes</v>
      </c>
      <c r="K920" t="str">
        <f t="shared" si="57"/>
        <v>No</v>
      </c>
      <c r="L920" t="str">
        <f t="shared" si="58"/>
        <v>Obesity</v>
      </c>
      <c r="M920" t="str">
        <f t="shared" si="59"/>
        <v>Diabetes</v>
      </c>
    </row>
    <row r="921" spans="1:13" x14ac:dyDescent="0.25">
      <c r="A921" t="s">
        <v>1450</v>
      </c>
      <c r="B921">
        <v>36.64</v>
      </c>
      <c r="C921">
        <v>7.26</v>
      </c>
      <c r="D921" t="s">
        <v>2379</v>
      </c>
      <c r="E921" t="s">
        <v>2379</v>
      </c>
      <c r="F921" t="s">
        <v>2379</v>
      </c>
      <c r="G921">
        <v>0</v>
      </c>
      <c r="H921" t="s">
        <v>2379</v>
      </c>
      <c r="J921" t="str">
        <f t="shared" si="56"/>
        <v>No</v>
      </c>
      <c r="K921" t="str">
        <f t="shared" si="57"/>
        <v>No</v>
      </c>
      <c r="L921" t="str">
        <f t="shared" si="58"/>
        <v>Obesity</v>
      </c>
      <c r="M921" t="str">
        <f t="shared" si="59"/>
        <v>Diabetes</v>
      </c>
    </row>
    <row r="922" spans="1:13" x14ac:dyDescent="0.25">
      <c r="A922" t="s">
        <v>1449</v>
      </c>
      <c r="B922">
        <v>39.049999999999997</v>
      </c>
      <c r="C922">
        <v>5.27</v>
      </c>
      <c r="D922" t="s">
        <v>2380</v>
      </c>
      <c r="E922" t="s">
        <v>2379</v>
      </c>
      <c r="F922" t="s">
        <v>2379</v>
      </c>
      <c r="G922">
        <v>1</v>
      </c>
      <c r="H922" t="s">
        <v>2379</v>
      </c>
      <c r="J922" t="str">
        <f t="shared" si="56"/>
        <v>Yes</v>
      </c>
      <c r="K922" t="str">
        <f t="shared" si="57"/>
        <v>No</v>
      </c>
      <c r="L922" t="str">
        <f t="shared" si="58"/>
        <v>Obesity</v>
      </c>
      <c r="M922" t="str">
        <f t="shared" si="59"/>
        <v>Normal</v>
      </c>
    </row>
    <row r="923" spans="1:13" x14ac:dyDescent="0.25">
      <c r="A923" t="s">
        <v>1448</v>
      </c>
      <c r="B923">
        <v>33.1</v>
      </c>
      <c r="C923">
        <v>5.46</v>
      </c>
      <c r="D923" t="s">
        <v>2380</v>
      </c>
      <c r="E923" t="s">
        <v>2379</v>
      </c>
      <c r="F923" t="s">
        <v>2379</v>
      </c>
      <c r="G923">
        <v>1</v>
      </c>
      <c r="H923" t="s">
        <v>2379</v>
      </c>
      <c r="J923" t="str">
        <f t="shared" si="56"/>
        <v>Yes</v>
      </c>
      <c r="K923" t="str">
        <f t="shared" si="57"/>
        <v>No</v>
      </c>
      <c r="L923" t="str">
        <f t="shared" si="58"/>
        <v>Obesity</v>
      </c>
      <c r="M923" t="str">
        <f t="shared" si="59"/>
        <v>Normal</v>
      </c>
    </row>
    <row r="924" spans="1:13" x14ac:dyDescent="0.25">
      <c r="A924" t="s">
        <v>1447</v>
      </c>
      <c r="B924">
        <v>31.824999999999999</v>
      </c>
      <c r="C924">
        <v>8.1300000000000008</v>
      </c>
      <c r="D924" t="s">
        <v>2379</v>
      </c>
      <c r="E924" t="s">
        <v>2379</v>
      </c>
      <c r="F924" t="s">
        <v>2379</v>
      </c>
      <c r="G924">
        <v>0</v>
      </c>
      <c r="H924" t="s">
        <v>2379</v>
      </c>
      <c r="J924" t="str">
        <f t="shared" si="56"/>
        <v>No</v>
      </c>
      <c r="K924" t="str">
        <f t="shared" si="57"/>
        <v>No</v>
      </c>
      <c r="L924" t="str">
        <f t="shared" si="58"/>
        <v>Obesity</v>
      </c>
      <c r="M924" t="str">
        <f t="shared" si="59"/>
        <v>Diabetes</v>
      </c>
    </row>
    <row r="925" spans="1:13" x14ac:dyDescent="0.25">
      <c r="A925" t="s">
        <v>1446</v>
      </c>
      <c r="B925">
        <v>29</v>
      </c>
      <c r="C925">
        <v>4.25</v>
      </c>
      <c r="D925" t="s">
        <v>2380</v>
      </c>
      <c r="E925" t="s">
        <v>2379</v>
      </c>
      <c r="F925" t="s">
        <v>2379</v>
      </c>
      <c r="G925">
        <v>1</v>
      </c>
      <c r="H925" t="s">
        <v>2379</v>
      </c>
      <c r="J925" t="str">
        <f t="shared" si="56"/>
        <v>Yes</v>
      </c>
      <c r="K925" t="str">
        <f t="shared" si="57"/>
        <v>No</v>
      </c>
      <c r="L925" t="str">
        <f t="shared" si="58"/>
        <v>Overweight</v>
      </c>
      <c r="M925" t="str">
        <f t="shared" si="59"/>
        <v>Normal</v>
      </c>
    </row>
    <row r="926" spans="1:13" x14ac:dyDescent="0.25">
      <c r="A926" t="s">
        <v>1445</v>
      </c>
      <c r="B926">
        <v>30.495000000000001</v>
      </c>
      <c r="C926">
        <v>8.68</v>
      </c>
      <c r="D926" t="s">
        <v>2379</v>
      </c>
      <c r="E926" t="s">
        <v>2379</v>
      </c>
      <c r="F926" t="s">
        <v>2379</v>
      </c>
      <c r="G926">
        <v>0</v>
      </c>
      <c r="H926" t="s">
        <v>2379</v>
      </c>
      <c r="J926" t="str">
        <f t="shared" si="56"/>
        <v>No</v>
      </c>
      <c r="K926" t="str">
        <f t="shared" si="57"/>
        <v>No</v>
      </c>
      <c r="L926" t="str">
        <f t="shared" si="58"/>
        <v>Obesity</v>
      </c>
      <c r="M926" t="str">
        <f t="shared" si="59"/>
        <v>Diabetes</v>
      </c>
    </row>
    <row r="927" spans="1:13" x14ac:dyDescent="0.25">
      <c r="A927" t="s">
        <v>1444</v>
      </c>
      <c r="B927">
        <v>25.2</v>
      </c>
      <c r="C927">
        <v>6.25</v>
      </c>
      <c r="D927" t="s">
        <v>2380</v>
      </c>
      <c r="E927" t="s">
        <v>2379</v>
      </c>
      <c r="F927" t="s">
        <v>2379</v>
      </c>
      <c r="G927">
        <v>1</v>
      </c>
      <c r="H927" t="s">
        <v>2379</v>
      </c>
      <c r="J927" t="str">
        <f t="shared" si="56"/>
        <v>Yes</v>
      </c>
      <c r="K927" t="str">
        <f t="shared" si="57"/>
        <v>No</v>
      </c>
      <c r="L927" t="str">
        <f t="shared" si="58"/>
        <v>Overweight</v>
      </c>
      <c r="M927" t="str">
        <f t="shared" si="59"/>
        <v>Prediabetes</v>
      </c>
    </row>
    <row r="928" spans="1:13" x14ac:dyDescent="0.25">
      <c r="A928" t="s">
        <v>1443</v>
      </c>
      <c r="B928">
        <v>22.77</v>
      </c>
      <c r="C928">
        <v>4.47</v>
      </c>
      <c r="D928" t="s">
        <v>2380</v>
      </c>
      <c r="E928" t="s">
        <v>2379</v>
      </c>
      <c r="F928" t="s">
        <v>2379</v>
      </c>
      <c r="G928">
        <v>1</v>
      </c>
      <c r="H928" t="s">
        <v>2379</v>
      </c>
      <c r="J928" t="str">
        <f t="shared" si="56"/>
        <v>Yes</v>
      </c>
      <c r="K928" t="str">
        <f t="shared" si="57"/>
        <v>No</v>
      </c>
      <c r="L928" t="str">
        <f t="shared" si="58"/>
        <v>Normal Weight</v>
      </c>
      <c r="M928" t="str">
        <f t="shared" si="59"/>
        <v>Normal</v>
      </c>
    </row>
    <row r="929" spans="1:13" x14ac:dyDescent="0.25">
      <c r="A929" t="s">
        <v>1442</v>
      </c>
      <c r="B929">
        <v>23.18</v>
      </c>
      <c r="C929">
        <v>8.31</v>
      </c>
      <c r="D929" t="s">
        <v>2379</v>
      </c>
      <c r="E929" t="s">
        <v>2379</v>
      </c>
      <c r="F929" t="s">
        <v>2379</v>
      </c>
      <c r="G929">
        <v>0</v>
      </c>
      <c r="H929" t="s">
        <v>2379</v>
      </c>
      <c r="J929" t="str">
        <f t="shared" si="56"/>
        <v>No</v>
      </c>
      <c r="K929" t="str">
        <f t="shared" si="57"/>
        <v>No</v>
      </c>
      <c r="L929" t="str">
        <f t="shared" si="58"/>
        <v>Normal Weight</v>
      </c>
      <c r="M929" t="str">
        <f t="shared" si="59"/>
        <v>Diabetes</v>
      </c>
    </row>
    <row r="930" spans="1:13" x14ac:dyDescent="0.25">
      <c r="A930" t="s">
        <v>1441</v>
      </c>
      <c r="B930">
        <v>35.409999999999997</v>
      </c>
      <c r="C930">
        <v>5.68</v>
      </c>
      <c r="D930" t="s">
        <v>2379</v>
      </c>
      <c r="E930" t="s">
        <v>2379</v>
      </c>
      <c r="F930" t="s">
        <v>2379</v>
      </c>
      <c r="G930">
        <v>0</v>
      </c>
      <c r="H930" t="s">
        <v>2379</v>
      </c>
      <c r="J930" t="str">
        <f t="shared" si="56"/>
        <v>No</v>
      </c>
      <c r="K930" t="str">
        <f t="shared" si="57"/>
        <v>No</v>
      </c>
      <c r="L930" t="str">
        <f t="shared" si="58"/>
        <v>Obesity</v>
      </c>
      <c r="M930" t="str">
        <f t="shared" si="59"/>
        <v>Normal</v>
      </c>
    </row>
    <row r="931" spans="1:13" x14ac:dyDescent="0.25">
      <c r="A931" t="s">
        <v>1440</v>
      </c>
      <c r="B931">
        <v>32.11</v>
      </c>
      <c r="C931">
        <v>4.75</v>
      </c>
      <c r="D931" t="s">
        <v>2380</v>
      </c>
      <c r="E931" t="s">
        <v>2379</v>
      </c>
      <c r="F931" t="s">
        <v>2379</v>
      </c>
      <c r="G931">
        <v>2</v>
      </c>
      <c r="H931" t="s">
        <v>2379</v>
      </c>
      <c r="J931" t="str">
        <f t="shared" si="56"/>
        <v>Yes</v>
      </c>
      <c r="K931" t="str">
        <f t="shared" si="57"/>
        <v>No</v>
      </c>
      <c r="L931" t="str">
        <f t="shared" si="58"/>
        <v>Obesity</v>
      </c>
      <c r="M931" t="str">
        <f t="shared" si="59"/>
        <v>Normal</v>
      </c>
    </row>
    <row r="932" spans="1:13" x14ac:dyDescent="0.25">
      <c r="A932" t="s">
        <v>1439</v>
      </c>
      <c r="B932">
        <v>34.479999999999997</v>
      </c>
      <c r="C932">
        <v>6.31</v>
      </c>
      <c r="D932" t="s">
        <v>2379</v>
      </c>
      <c r="E932" t="s">
        <v>2379</v>
      </c>
      <c r="F932" t="s">
        <v>2381</v>
      </c>
      <c r="G932">
        <v>1</v>
      </c>
      <c r="H932" t="s">
        <v>2379</v>
      </c>
      <c r="J932" t="str">
        <f t="shared" si="56"/>
        <v>No</v>
      </c>
      <c r="K932" t="str">
        <f t="shared" si="57"/>
        <v>No</v>
      </c>
      <c r="L932" t="str">
        <f t="shared" si="58"/>
        <v>Obesity</v>
      </c>
      <c r="M932" t="str">
        <f t="shared" si="59"/>
        <v>Prediabetes</v>
      </c>
    </row>
    <row r="933" spans="1:13" x14ac:dyDescent="0.25">
      <c r="A933" t="s">
        <v>1438</v>
      </c>
      <c r="B933">
        <v>34.39</v>
      </c>
      <c r="C933">
        <v>6.28</v>
      </c>
      <c r="D933" t="s">
        <v>2380</v>
      </c>
      <c r="E933" t="s">
        <v>2379</v>
      </c>
      <c r="F933" t="s">
        <v>2379</v>
      </c>
      <c r="G933">
        <v>1</v>
      </c>
      <c r="H933" t="s">
        <v>2379</v>
      </c>
      <c r="J933" t="str">
        <f t="shared" si="56"/>
        <v>Yes</v>
      </c>
      <c r="K933" t="str">
        <f t="shared" si="57"/>
        <v>No</v>
      </c>
      <c r="L933" t="str">
        <f t="shared" si="58"/>
        <v>Obesity</v>
      </c>
      <c r="M933" t="str">
        <f t="shared" si="59"/>
        <v>Prediabetes</v>
      </c>
    </row>
    <row r="934" spans="1:13" x14ac:dyDescent="0.25">
      <c r="A934" t="s">
        <v>1437</v>
      </c>
      <c r="B934">
        <v>26.4</v>
      </c>
      <c r="C934">
        <v>9.2899999999999991</v>
      </c>
      <c r="D934" t="s">
        <v>2380</v>
      </c>
      <c r="E934" t="s">
        <v>2379</v>
      </c>
      <c r="F934" t="s">
        <v>2381</v>
      </c>
      <c r="G934">
        <v>1</v>
      </c>
      <c r="H934" t="s">
        <v>2379</v>
      </c>
      <c r="J934" t="str">
        <f t="shared" si="56"/>
        <v>Yes</v>
      </c>
      <c r="K934" t="str">
        <f t="shared" si="57"/>
        <v>No</v>
      </c>
      <c r="L934" t="str">
        <f t="shared" si="58"/>
        <v>Overweight</v>
      </c>
      <c r="M934" t="str">
        <f t="shared" si="59"/>
        <v>Diabetes</v>
      </c>
    </row>
    <row r="935" spans="1:13" x14ac:dyDescent="0.25">
      <c r="A935" t="s">
        <v>1436</v>
      </c>
      <c r="B935">
        <v>28.1</v>
      </c>
      <c r="C935">
        <v>5.79</v>
      </c>
      <c r="D935" t="s">
        <v>2380</v>
      </c>
      <c r="E935" t="s">
        <v>2379</v>
      </c>
      <c r="F935" t="s">
        <v>2381</v>
      </c>
      <c r="G935">
        <v>1</v>
      </c>
      <c r="H935" t="s">
        <v>2379</v>
      </c>
      <c r="J935" t="str">
        <f t="shared" si="56"/>
        <v>Yes</v>
      </c>
      <c r="K935" t="str">
        <f t="shared" si="57"/>
        <v>No</v>
      </c>
      <c r="L935" t="str">
        <f t="shared" si="58"/>
        <v>Overweight</v>
      </c>
      <c r="M935" t="str">
        <f t="shared" si="59"/>
        <v>Prediabetes</v>
      </c>
    </row>
    <row r="936" spans="1:13" x14ac:dyDescent="0.25">
      <c r="A936" t="s">
        <v>1435</v>
      </c>
      <c r="B936">
        <v>27</v>
      </c>
      <c r="C936">
        <v>4.54</v>
      </c>
      <c r="D936" t="s">
        <v>2380</v>
      </c>
      <c r="E936" t="s">
        <v>2379</v>
      </c>
      <c r="F936" t="s">
        <v>2379</v>
      </c>
      <c r="G936">
        <v>1</v>
      </c>
      <c r="H936" t="s">
        <v>2379</v>
      </c>
      <c r="J936" t="str">
        <f t="shared" si="56"/>
        <v>Yes</v>
      </c>
      <c r="K936" t="str">
        <f t="shared" si="57"/>
        <v>No</v>
      </c>
      <c r="L936" t="str">
        <f t="shared" si="58"/>
        <v>Overweight</v>
      </c>
      <c r="M936" t="str">
        <f t="shared" si="59"/>
        <v>Normal</v>
      </c>
    </row>
    <row r="937" spans="1:13" x14ac:dyDescent="0.25">
      <c r="A937" t="s">
        <v>1434</v>
      </c>
      <c r="B937">
        <v>28.594999999999999</v>
      </c>
      <c r="C937">
        <v>4.68</v>
      </c>
      <c r="D937" t="s">
        <v>2380</v>
      </c>
      <c r="E937" t="s">
        <v>2379</v>
      </c>
      <c r="F937" t="s">
        <v>2379</v>
      </c>
      <c r="G937">
        <v>1</v>
      </c>
      <c r="H937" t="s">
        <v>2379</v>
      </c>
      <c r="J937" t="str">
        <f t="shared" si="56"/>
        <v>Yes</v>
      </c>
      <c r="K937" t="str">
        <f t="shared" si="57"/>
        <v>No</v>
      </c>
      <c r="L937" t="str">
        <f t="shared" si="58"/>
        <v>Overweight</v>
      </c>
      <c r="M937" t="str">
        <f t="shared" si="59"/>
        <v>Normal</v>
      </c>
    </row>
    <row r="938" spans="1:13" x14ac:dyDescent="0.25">
      <c r="A938" t="s">
        <v>1433</v>
      </c>
      <c r="B938">
        <v>36.799999999999997</v>
      </c>
      <c r="C938">
        <v>5.88</v>
      </c>
      <c r="D938" t="s">
        <v>2379</v>
      </c>
      <c r="E938" t="s">
        <v>2379</v>
      </c>
      <c r="F938" t="s">
        <v>2379</v>
      </c>
      <c r="G938">
        <v>1</v>
      </c>
      <c r="H938" t="s">
        <v>2379</v>
      </c>
      <c r="J938" t="str">
        <f t="shared" si="56"/>
        <v>No</v>
      </c>
      <c r="K938" t="str">
        <f t="shared" si="57"/>
        <v>No</v>
      </c>
      <c r="L938" t="str">
        <f t="shared" si="58"/>
        <v>Obesity</v>
      </c>
      <c r="M938" t="str">
        <f t="shared" si="59"/>
        <v>Prediabetes</v>
      </c>
    </row>
    <row r="939" spans="1:13" x14ac:dyDescent="0.25">
      <c r="A939" t="s">
        <v>1432</v>
      </c>
      <c r="B939">
        <v>23.75</v>
      </c>
      <c r="C939">
        <v>5.42</v>
      </c>
      <c r="D939" t="s">
        <v>2380</v>
      </c>
      <c r="E939" t="s">
        <v>2379</v>
      </c>
      <c r="F939" t="s">
        <v>2381</v>
      </c>
      <c r="G939">
        <v>1</v>
      </c>
      <c r="H939" t="s">
        <v>2379</v>
      </c>
      <c r="J939" t="str">
        <f t="shared" si="56"/>
        <v>Yes</v>
      </c>
      <c r="K939" t="str">
        <f t="shared" si="57"/>
        <v>No</v>
      </c>
      <c r="L939" t="str">
        <f t="shared" si="58"/>
        <v>Normal Weight</v>
      </c>
      <c r="M939" t="str">
        <f t="shared" si="59"/>
        <v>Normal</v>
      </c>
    </row>
    <row r="940" spans="1:13" x14ac:dyDescent="0.25">
      <c r="A940" t="s">
        <v>1431</v>
      </c>
      <c r="B940">
        <v>35.619999999999997</v>
      </c>
      <c r="C940">
        <v>4.16</v>
      </c>
      <c r="D940" t="s">
        <v>2379</v>
      </c>
      <c r="E940" t="s">
        <v>2379</v>
      </c>
      <c r="F940" t="s">
        <v>2379</v>
      </c>
      <c r="G940">
        <v>0</v>
      </c>
      <c r="H940" t="s">
        <v>2379</v>
      </c>
      <c r="J940" t="str">
        <f t="shared" si="56"/>
        <v>No</v>
      </c>
      <c r="K940" t="str">
        <f t="shared" si="57"/>
        <v>No</v>
      </c>
      <c r="L940" t="str">
        <f t="shared" si="58"/>
        <v>Obesity</v>
      </c>
      <c r="M940" t="str">
        <f t="shared" si="59"/>
        <v>Normal</v>
      </c>
    </row>
    <row r="941" spans="1:13" x14ac:dyDescent="0.25">
      <c r="A941" t="s">
        <v>1430</v>
      </c>
      <c r="B941">
        <v>30.69</v>
      </c>
      <c r="C941">
        <v>7.05</v>
      </c>
      <c r="D941" t="s">
        <v>2380</v>
      </c>
      <c r="E941" t="s">
        <v>2379</v>
      </c>
      <c r="F941" t="s">
        <v>2379</v>
      </c>
      <c r="G941">
        <v>2</v>
      </c>
      <c r="H941" t="s">
        <v>2379</v>
      </c>
      <c r="J941" t="str">
        <f t="shared" si="56"/>
        <v>Yes</v>
      </c>
      <c r="K941" t="str">
        <f t="shared" si="57"/>
        <v>No</v>
      </c>
      <c r="L941" t="str">
        <f t="shared" si="58"/>
        <v>Obesity</v>
      </c>
      <c r="M941" t="str">
        <f t="shared" si="59"/>
        <v>Diabetes</v>
      </c>
    </row>
    <row r="942" spans="1:13" x14ac:dyDescent="0.25">
      <c r="A942" t="s">
        <v>1429</v>
      </c>
      <c r="B942">
        <v>35.799999999999997</v>
      </c>
      <c r="C942">
        <v>5.63</v>
      </c>
      <c r="D942" t="s">
        <v>2380</v>
      </c>
      <c r="E942" t="s">
        <v>2379</v>
      </c>
      <c r="F942" t="s">
        <v>2379</v>
      </c>
      <c r="G942">
        <v>2</v>
      </c>
      <c r="H942" t="s">
        <v>2379</v>
      </c>
      <c r="J942" t="str">
        <f t="shared" si="56"/>
        <v>Yes</v>
      </c>
      <c r="K942" t="str">
        <f t="shared" si="57"/>
        <v>No</v>
      </c>
      <c r="L942" t="str">
        <f t="shared" si="58"/>
        <v>Obesity</v>
      </c>
      <c r="M942" t="str">
        <f t="shared" si="59"/>
        <v>Normal</v>
      </c>
    </row>
    <row r="943" spans="1:13" x14ac:dyDescent="0.25">
      <c r="A943" t="s">
        <v>1428</v>
      </c>
      <c r="B943">
        <v>28.785</v>
      </c>
      <c r="C943">
        <v>4.24</v>
      </c>
      <c r="D943" t="s">
        <v>2380</v>
      </c>
      <c r="E943" t="s">
        <v>2379</v>
      </c>
      <c r="F943" t="s">
        <v>2379</v>
      </c>
      <c r="G943">
        <v>2</v>
      </c>
      <c r="H943" t="s">
        <v>2379</v>
      </c>
      <c r="J943" t="str">
        <f t="shared" si="56"/>
        <v>Yes</v>
      </c>
      <c r="K943" t="str">
        <f t="shared" si="57"/>
        <v>No</v>
      </c>
      <c r="L943" t="str">
        <f t="shared" si="58"/>
        <v>Overweight</v>
      </c>
      <c r="M943" t="str">
        <f t="shared" si="59"/>
        <v>Normal</v>
      </c>
    </row>
    <row r="944" spans="1:13" x14ac:dyDescent="0.25">
      <c r="A944" t="s">
        <v>1427</v>
      </c>
      <c r="B944">
        <v>28.594999999999999</v>
      </c>
      <c r="C944">
        <v>4.96</v>
      </c>
      <c r="D944" t="s">
        <v>2380</v>
      </c>
      <c r="E944" t="s">
        <v>2379</v>
      </c>
      <c r="F944" t="s">
        <v>2379</v>
      </c>
      <c r="G944">
        <v>2</v>
      </c>
      <c r="H944" t="s">
        <v>2379</v>
      </c>
      <c r="J944" t="str">
        <f t="shared" si="56"/>
        <v>Yes</v>
      </c>
      <c r="K944" t="str">
        <f t="shared" si="57"/>
        <v>No</v>
      </c>
      <c r="L944" t="str">
        <f t="shared" si="58"/>
        <v>Overweight</v>
      </c>
      <c r="M944" t="str">
        <f t="shared" si="59"/>
        <v>Normal</v>
      </c>
    </row>
    <row r="945" spans="1:13" x14ac:dyDescent="0.25">
      <c r="A945" t="s">
        <v>1426</v>
      </c>
      <c r="B945">
        <v>48.75</v>
      </c>
      <c r="C945">
        <v>4.34</v>
      </c>
      <c r="D945" t="s">
        <v>2379</v>
      </c>
      <c r="E945" t="s">
        <v>2379</v>
      </c>
      <c r="F945" t="s">
        <v>2379</v>
      </c>
      <c r="G945">
        <v>0</v>
      </c>
      <c r="H945" t="s">
        <v>2379</v>
      </c>
      <c r="J945" t="str">
        <f t="shared" si="56"/>
        <v>No</v>
      </c>
      <c r="K945" t="str">
        <f t="shared" si="57"/>
        <v>No</v>
      </c>
      <c r="L945" t="str">
        <f t="shared" si="58"/>
        <v>Obesity</v>
      </c>
      <c r="M945" t="str">
        <f t="shared" si="59"/>
        <v>Normal</v>
      </c>
    </row>
    <row r="946" spans="1:13" x14ac:dyDescent="0.25">
      <c r="A946" t="s">
        <v>1425</v>
      </c>
      <c r="B946">
        <v>28.31</v>
      </c>
      <c r="C946">
        <v>5.43</v>
      </c>
      <c r="D946" t="s">
        <v>2380</v>
      </c>
      <c r="E946" t="s">
        <v>2379</v>
      </c>
      <c r="F946" t="s">
        <v>2379</v>
      </c>
      <c r="G946">
        <v>2</v>
      </c>
      <c r="H946" t="s">
        <v>2379</v>
      </c>
      <c r="J946" t="str">
        <f t="shared" si="56"/>
        <v>Yes</v>
      </c>
      <c r="K946" t="str">
        <f t="shared" si="57"/>
        <v>No</v>
      </c>
      <c r="L946" t="str">
        <f t="shared" si="58"/>
        <v>Overweight</v>
      </c>
      <c r="M946" t="str">
        <f t="shared" si="59"/>
        <v>Normal</v>
      </c>
    </row>
    <row r="947" spans="1:13" x14ac:dyDescent="0.25">
      <c r="A947" t="s">
        <v>1424</v>
      </c>
      <c r="B947">
        <v>38.39</v>
      </c>
      <c r="C947">
        <v>8.33</v>
      </c>
      <c r="D947" t="s">
        <v>2380</v>
      </c>
      <c r="E947" t="s">
        <v>2379</v>
      </c>
      <c r="F947" t="s">
        <v>2379</v>
      </c>
      <c r="G947">
        <v>1</v>
      </c>
      <c r="H947" t="s">
        <v>2379</v>
      </c>
      <c r="J947" t="str">
        <f t="shared" si="56"/>
        <v>Yes</v>
      </c>
      <c r="K947" t="str">
        <f t="shared" si="57"/>
        <v>No</v>
      </c>
      <c r="L947" t="str">
        <f t="shared" si="58"/>
        <v>Obesity</v>
      </c>
      <c r="M947" t="str">
        <f t="shared" si="59"/>
        <v>Diabetes</v>
      </c>
    </row>
    <row r="948" spans="1:13" x14ac:dyDescent="0.25">
      <c r="A948" t="s">
        <v>1423</v>
      </c>
      <c r="B948">
        <v>25.87</v>
      </c>
      <c r="C948">
        <v>5.63</v>
      </c>
      <c r="D948" t="s">
        <v>2380</v>
      </c>
      <c r="E948" t="s">
        <v>2379</v>
      </c>
      <c r="F948" t="s">
        <v>2379</v>
      </c>
      <c r="G948">
        <v>1</v>
      </c>
      <c r="H948" t="s">
        <v>2379</v>
      </c>
      <c r="J948" t="str">
        <f t="shared" si="56"/>
        <v>Yes</v>
      </c>
      <c r="K948" t="str">
        <f t="shared" si="57"/>
        <v>No</v>
      </c>
      <c r="L948" t="str">
        <f t="shared" si="58"/>
        <v>Overweight</v>
      </c>
      <c r="M948" t="str">
        <f t="shared" si="59"/>
        <v>Normal</v>
      </c>
    </row>
    <row r="949" spans="1:13" x14ac:dyDescent="0.25">
      <c r="A949" t="s">
        <v>1422</v>
      </c>
      <c r="B949">
        <v>43.7</v>
      </c>
      <c r="C949">
        <v>7.23</v>
      </c>
      <c r="D949" t="s">
        <v>2379</v>
      </c>
      <c r="E949" t="s">
        <v>2379</v>
      </c>
      <c r="F949" t="s">
        <v>2379</v>
      </c>
      <c r="G949">
        <v>0</v>
      </c>
      <c r="H949" t="s">
        <v>2379</v>
      </c>
      <c r="J949" t="str">
        <f t="shared" si="56"/>
        <v>No</v>
      </c>
      <c r="K949" t="str">
        <f t="shared" si="57"/>
        <v>No</v>
      </c>
      <c r="L949" t="str">
        <f t="shared" si="58"/>
        <v>Obesity</v>
      </c>
      <c r="M949" t="str">
        <f t="shared" si="59"/>
        <v>Diabetes</v>
      </c>
    </row>
    <row r="950" spans="1:13" x14ac:dyDescent="0.25">
      <c r="A950" t="s">
        <v>1421</v>
      </c>
      <c r="B950">
        <v>40.945</v>
      </c>
      <c r="C950">
        <v>10.57</v>
      </c>
      <c r="D950" t="s">
        <v>2379</v>
      </c>
      <c r="E950" t="s">
        <v>2379</v>
      </c>
      <c r="F950" t="s">
        <v>2379</v>
      </c>
      <c r="G950">
        <v>0</v>
      </c>
      <c r="H950" t="s">
        <v>2379</v>
      </c>
      <c r="J950" t="str">
        <f t="shared" si="56"/>
        <v>No</v>
      </c>
      <c r="K950" t="str">
        <f t="shared" si="57"/>
        <v>No</v>
      </c>
      <c r="L950" t="str">
        <f t="shared" si="58"/>
        <v>Obesity</v>
      </c>
      <c r="M950" t="str">
        <f t="shared" si="59"/>
        <v>Diabetes</v>
      </c>
    </row>
    <row r="951" spans="1:13" x14ac:dyDescent="0.25">
      <c r="A951" t="s">
        <v>1420</v>
      </c>
      <c r="B951">
        <v>27.94</v>
      </c>
      <c r="C951">
        <v>7.92</v>
      </c>
      <c r="D951" t="s">
        <v>2379</v>
      </c>
      <c r="E951" t="s">
        <v>2379</v>
      </c>
      <c r="F951" t="s">
        <v>2379</v>
      </c>
      <c r="G951">
        <v>0</v>
      </c>
      <c r="H951" t="s">
        <v>2379</v>
      </c>
      <c r="J951" t="str">
        <f t="shared" si="56"/>
        <v>No</v>
      </c>
      <c r="K951" t="str">
        <f t="shared" si="57"/>
        <v>No</v>
      </c>
      <c r="L951" t="str">
        <f t="shared" si="58"/>
        <v>Overweight</v>
      </c>
      <c r="M951" t="str">
        <f t="shared" si="59"/>
        <v>Diabetes</v>
      </c>
    </row>
    <row r="952" spans="1:13" x14ac:dyDescent="0.25">
      <c r="A952" t="s">
        <v>1419</v>
      </c>
      <c r="B952">
        <v>31.9</v>
      </c>
      <c r="C952">
        <v>10.119999999999999</v>
      </c>
      <c r="D952" t="s">
        <v>2379</v>
      </c>
      <c r="E952" t="s">
        <v>2379</v>
      </c>
      <c r="F952" t="s">
        <v>2379</v>
      </c>
      <c r="G952">
        <v>2</v>
      </c>
      <c r="H952" t="s">
        <v>2379</v>
      </c>
      <c r="J952" t="str">
        <f t="shared" si="56"/>
        <v>No</v>
      </c>
      <c r="K952" t="str">
        <f t="shared" si="57"/>
        <v>No</v>
      </c>
      <c r="L952" t="str">
        <f t="shared" si="58"/>
        <v>Obesity</v>
      </c>
      <c r="M952" t="str">
        <f t="shared" si="59"/>
        <v>Diabetes</v>
      </c>
    </row>
    <row r="953" spans="1:13" x14ac:dyDescent="0.25">
      <c r="A953" t="s">
        <v>1418</v>
      </c>
      <c r="B953">
        <v>31.64</v>
      </c>
      <c r="C953">
        <v>7.91</v>
      </c>
      <c r="D953" t="s">
        <v>2379</v>
      </c>
      <c r="E953" t="s">
        <v>2379</v>
      </c>
      <c r="F953" t="s">
        <v>2379</v>
      </c>
      <c r="G953">
        <v>0</v>
      </c>
      <c r="H953" t="s">
        <v>2379</v>
      </c>
      <c r="J953" t="str">
        <f t="shared" si="56"/>
        <v>No</v>
      </c>
      <c r="K953" t="str">
        <f t="shared" si="57"/>
        <v>No</v>
      </c>
      <c r="L953" t="str">
        <f t="shared" si="58"/>
        <v>Obesity</v>
      </c>
      <c r="M953" t="str">
        <f t="shared" si="59"/>
        <v>Diabetes</v>
      </c>
    </row>
    <row r="954" spans="1:13" x14ac:dyDescent="0.25">
      <c r="A954" t="s">
        <v>1417</v>
      </c>
      <c r="B954">
        <v>46.7</v>
      </c>
      <c r="C954">
        <v>10.9</v>
      </c>
      <c r="D954" t="s">
        <v>2379</v>
      </c>
      <c r="E954" t="s">
        <v>2379</v>
      </c>
      <c r="F954" t="s">
        <v>2379</v>
      </c>
      <c r="G954">
        <v>0</v>
      </c>
      <c r="H954" t="s">
        <v>2379</v>
      </c>
      <c r="J954" t="str">
        <f t="shared" si="56"/>
        <v>No</v>
      </c>
      <c r="K954" t="str">
        <f t="shared" si="57"/>
        <v>No</v>
      </c>
      <c r="L954" t="str">
        <f t="shared" si="58"/>
        <v>Obesity</v>
      </c>
      <c r="M954" t="str">
        <f t="shared" si="59"/>
        <v>Diabetes</v>
      </c>
    </row>
    <row r="955" spans="1:13" x14ac:dyDescent="0.25">
      <c r="A955" t="s">
        <v>1416</v>
      </c>
      <c r="B955">
        <v>18.335000000000001</v>
      </c>
      <c r="C955">
        <v>11.83</v>
      </c>
      <c r="D955" t="s">
        <v>2379</v>
      </c>
      <c r="E955" t="s">
        <v>2379</v>
      </c>
      <c r="F955" t="s">
        <v>2379</v>
      </c>
      <c r="G955">
        <v>0</v>
      </c>
      <c r="H955" t="s">
        <v>2379</v>
      </c>
      <c r="J955" t="str">
        <f t="shared" si="56"/>
        <v>No</v>
      </c>
      <c r="K955" t="str">
        <f t="shared" si="57"/>
        <v>No</v>
      </c>
      <c r="L955" t="str">
        <f t="shared" si="58"/>
        <v>Underweight</v>
      </c>
      <c r="M955" t="str">
        <f t="shared" si="59"/>
        <v>Diabetes</v>
      </c>
    </row>
    <row r="956" spans="1:13" x14ac:dyDescent="0.25">
      <c r="A956" t="s">
        <v>1415</v>
      </c>
      <c r="B956">
        <v>31.24</v>
      </c>
      <c r="C956">
        <v>7.42</v>
      </c>
      <c r="D956" t="s">
        <v>2380</v>
      </c>
      <c r="E956" t="s">
        <v>2379</v>
      </c>
      <c r="F956" t="s">
        <v>2379</v>
      </c>
      <c r="G956">
        <v>2</v>
      </c>
      <c r="H956" t="s">
        <v>2379</v>
      </c>
      <c r="J956" t="str">
        <f t="shared" si="56"/>
        <v>Yes</v>
      </c>
      <c r="K956" t="str">
        <f t="shared" si="57"/>
        <v>No</v>
      </c>
      <c r="L956" t="str">
        <f t="shared" si="58"/>
        <v>Obesity</v>
      </c>
      <c r="M956" t="str">
        <f t="shared" si="59"/>
        <v>Diabetes</v>
      </c>
    </row>
    <row r="957" spans="1:13" x14ac:dyDescent="0.25">
      <c r="A957" t="s">
        <v>1414</v>
      </c>
      <c r="B957">
        <v>39.22</v>
      </c>
      <c r="C957">
        <v>5.62</v>
      </c>
      <c r="D957" t="s">
        <v>2380</v>
      </c>
      <c r="E957" t="s">
        <v>2379</v>
      </c>
      <c r="F957" t="s">
        <v>2379</v>
      </c>
      <c r="G957">
        <v>1</v>
      </c>
      <c r="H957" t="s">
        <v>2379</v>
      </c>
      <c r="J957" t="str">
        <f t="shared" si="56"/>
        <v>Yes</v>
      </c>
      <c r="K957" t="str">
        <f t="shared" si="57"/>
        <v>No</v>
      </c>
      <c r="L957" t="str">
        <f t="shared" si="58"/>
        <v>Obesity</v>
      </c>
      <c r="M957" t="str">
        <f t="shared" si="59"/>
        <v>Normal</v>
      </c>
    </row>
    <row r="958" spans="1:13" x14ac:dyDescent="0.25">
      <c r="A958" t="s">
        <v>1413</v>
      </c>
      <c r="B958">
        <v>24.414999999999999</v>
      </c>
      <c r="C958">
        <v>7.16</v>
      </c>
      <c r="D958" t="s">
        <v>2379</v>
      </c>
      <c r="E958" t="s">
        <v>2379</v>
      </c>
      <c r="F958" t="s">
        <v>2379</v>
      </c>
      <c r="G958">
        <v>0</v>
      </c>
      <c r="H958" t="s">
        <v>2379</v>
      </c>
      <c r="J958" t="str">
        <f t="shared" si="56"/>
        <v>No</v>
      </c>
      <c r="K958" t="str">
        <f t="shared" si="57"/>
        <v>No</v>
      </c>
      <c r="L958" t="str">
        <f t="shared" si="58"/>
        <v>Normal Weight</v>
      </c>
      <c r="M958" t="str">
        <f t="shared" si="59"/>
        <v>Diabetes</v>
      </c>
    </row>
    <row r="959" spans="1:13" x14ac:dyDescent="0.25">
      <c r="A959" t="s">
        <v>1412</v>
      </c>
      <c r="B959">
        <v>32.299999999999997</v>
      </c>
      <c r="C959">
        <v>9.89</v>
      </c>
      <c r="D959" t="s">
        <v>2379</v>
      </c>
      <c r="E959" t="s">
        <v>2379</v>
      </c>
      <c r="F959" t="s">
        <v>2379</v>
      </c>
      <c r="G959">
        <v>0</v>
      </c>
      <c r="H959" t="s">
        <v>2379</v>
      </c>
      <c r="J959" t="str">
        <f t="shared" si="56"/>
        <v>No</v>
      </c>
      <c r="K959" t="str">
        <f t="shared" si="57"/>
        <v>No</v>
      </c>
      <c r="L959" t="str">
        <f t="shared" si="58"/>
        <v>Obesity</v>
      </c>
      <c r="M959" t="str">
        <f t="shared" si="59"/>
        <v>Diabetes</v>
      </c>
    </row>
    <row r="960" spans="1:13" x14ac:dyDescent="0.25">
      <c r="A960" t="s">
        <v>1411</v>
      </c>
      <c r="B960">
        <v>39.94</v>
      </c>
      <c r="C960">
        <v>5.14</v>
      </c>
      <c r="D960" t="s">
        <v>2379</v>
      </c>
      <c r="E960" t="s">
        <v>2379</v>
      </c>
      <c r="F960" t="s">
        <v>2379</v>
      </c>
      <c r="G960">
        <v>0</v>
      </c>
      <c r="H960" t="s">
        <v>2379</v>
      </c>
      <c r="J960" t="str">
        <f t="shared" si="56"/>
        <v>No</v>
      </c>
      <c r="K960" t="str">
        <f t="shared" si="57"/>
        <v>No</v>
      </c>
      <c r="L960" t="str">
        <f t="shared" si="58"/>
        <v>Obesity</v>
      </c>
      <c r="M960" t="str">
        <f t="shared" si="59"/>
        <v>Normal</v>
      </c>
    </row>
    <row r="961" spans="1:13" x14ac:dyDescent="0.25">
      <c r="A961" t="s">
        <v>1410</v>
      </c>
      <c r="B961">
        <v>30</v>
      </c>
      <c r="C961">
        <v>5.61</v>
      </c>
      <c r="D961" t="s">
        <v>2380</v>
      </c>
      <c r="E961" t="s">
        <v>2379</v>
      </c>
      <c r="F961" t="s">
        <v>2381</v>
      </c>
      <c r="G961">
        <v>1</v>
      </c>
      <c r="H961" t="s">
        <v>2379</v>
      </c>
      <c r="J961" t="str">
        <f t="shared" si="56"/>
        <v>Yes</v>
      </c>
      <c r="K961" t="str">
        <f t="shared" si="57"/>
        <v>No</v>
      </c>
      <c r="L961" t="str">
        <f t="shared" si="58"/>
        <v>Obesity</v>
      </c>
      <c r="M961" t="str">
        <f t="shared" si="59"/>
        <v>Normal</v>
      </c>
    </row>
    <row r="962" spans="1:13" x14ac:dyDescent="0.25">
      <c r="A962" t="s">
        <v>1409</v>
      </c>
      <c r="B962">
        <v>35.340000000000003</v>
      </c>
      <c r="C962">
        <v>5.51</v>
      </c>
      <c r="D962" t="s">
        <v>2380</v>
      </c>
      <c r="E962" t="s">
        <v>2379</v>
      </c>
      <c r="F962" t="s">
        <v>2381</v>
      </c>
      <c r="G962">
        <v>1</v>
      </c>
      <c r="H962" t="s">
        <v>2379</v>
      </c>
      <c r="J962" t="str">
        <f t="shared" si="56"/>
        <v>Yes</v>
      </c>
      <c r="K962" t="str">
        <f t="shared" si="57"/>
        <v>No</v>
      </c>
      <c r="L962" t="str">
        <f t="shared" si="58"/>
        <v>Obesity</v>
      </c>
      <c r="M962" t="str">
        <f t="shared" si="59"/>
        <v>Normal</v>
      </c>
    </row>
    <row r="963" spans="1:13" x14ac:dyDescent="0.25">
      <c r="A963" t="s">
        <v>1408</v>
      </c>
      <c r="B963">
        <v>32.204999999999998</v>
      </c>
      <c r="C963">
        <v>8.3800000000000008</v>
      </c>
      <c r="D963" t="s">
        <v>2380</v>
      </c>
      <c r="E963" t="s">
        <v>2379</v>
      </c>
      <c r="F963" t="s">
        <v>2379</v>
      </c>
      <c r="G963">
        <v>2</v>
      </c>
      <c r="H963" t="s">
        <v>2379</v>
      </c>
      <c r="J963" t="str">
        <f t="shared" ref="J963:J1026" si="60">PROPER(D963:D3297)</f>
        <v>Yes</v>
      </c>
      <c r="K963" t="str">
        <f t="shared" ref="K963:K1026" si="61">PROPER(H963:H3297)</f>
        <v>No</v>
      </c>
      <c r="L963" t="str">
        <f t="shared" ref="L963:L1026" si="62">IF(B963&lt;18.5,"Underweight",IF(B963&lt;24.9,"Normal Weight",IF(B963&lt;29.9,"Overweight","Obesity")))</f>
        <v>Obesity</v>
      </c>
      <c r="M963" t="str">
        <f t="shared" ref="M963:M1026" si="63">IF(C963&lt;5.7,"Normal",IF(C963&lt;6.4,"Prediabetes","Diabetes"))</f>
        <v>Diabetes</v>
      </c>
    </row>
    <row r="964" spans="1:13" x14ac:dyDescent="0.25">
      <c r="A964" t="s">
        <v>1407</v>
      </c>
      <c r="B964">
        <v>33.880000000000003</v>
      </c>
      <c r="C964">
        <v>4.68</v>
      </c>
      <c r="D964" t="s">
        <v>2379</v>
      </c>
      <c r="E964" t="s">
        <v>2380</v>
      </c>
      <c r="F964" t="s">
        <v>2379</v>
      </c>
      <c r="G964">
        <v>1</v>
      </c>
      <c r="H964" t="s">
        <v>2379</v>
      </c>
      <c r="J964" t="str">
        <f t="shared" si="60"/>
        <v>No</v>
      </c>
      <c r="K964" t="str">
        <f t="shared" si="61"/>
        <v>No</v>
      </c>
      <c r="L964" t="str">
        <f t="shared" si="62"/>
        <v>Obesity</v>
      </c>
      <c r="M964" t="str">
        <f t="shared" si="63"/>
        <v>Normal</v>
      </c>
    </row>
    <row r="965" spans="1:13" x14ac:dyDescent="0.25">
      <c r="A965" t="s">
        <v>1406</v>
      </c>
      <c r="B965">
        <v>26.63</v>
      </c>
      <c r="C965">
        <v>4.3600000000000003</v>
      </c>
      <c r="D965" t="s">
        <v>2380</v>
      </c>
      <c r="E965" t="s">
        <v>2379</v>
      </c>
      <c r="F965" t="s">
        <v>2379</v>
      </c>
      <c r="G965">
        <v>2</v>
      </c>
      <c r="H965" t="s">
        <v>2379</v>
      </c>
      <c r="J965" t="str">
        <f t="shared" si="60"/>
        <v>Yes</v>
      </c>
      <c r="K965" t="str">
        <f t="shared" si="61"/>
        <v>No</v>
      </c>
      <c r="L965" t="str">
        <f t="shared" si="62"/>
        <v>Overweight</v>
      </c>
      <c r="M965" t="str">
        <f t="shared" si="63"/>
        <v>Normal</v>
      </c>
    </row>
    <row r="966" spans="1:13" x14ac:dyDescent="0.25">
      <c r="A966" t="s">
        <v>1405</v>
      </c>
      <c r="B966">
        <v>28.7</v>
      </c>
      <c r="C966">
        <v>7.74</v>
      </c>
      <c r="D966" t="s">
        <v>2379</v>
      </c>
      <c r="E966" t="s">
        <v>2379</v>
      </c>
      <c r="F966" t="s">
        <v>2379</v>
      </c>
      <c r="G966">
        <v>0</v>
      </c>
      <c r="H966" t="s">
        <v>2379</v>
      </c>
      <c r="J966" t="str">
        <f t="shared" si="60"/>
        <v>No</v>
      </c>
      <c r="K966" t="str">
        <f t="shared" si="61"/>
        <v>No</v>
      </c>
      <c r="L966" t="str">
        <f t="shared" si="62"/>
        <v>Overweight</v>
      </c>
      <c r="M966" t="str">
        <f t="shared" si="63"/>
        <v>Diabetes</v>
      </c>
    </row>
    <row r="967" spans="1:13" x14ac:dyDescent="0.25">
      <c r="A967" t="s">
        <v>1404</v>
      </c>
      <c r="B967">
        <v>25.65</v>
      </c>
      <c r="C967">
        <v>4.05</v>
      </c>
      <c r="D967" t="s">
        <v>2380</v>
      </c>
      <c r="E967" t="s">
        <v>2379</v>
      </c>
      <c r="F967" t="s">
        <v>2379</v>
      </c>
      <c r="G967">
        <v>2</v>
      </c>
      <c r="H967" t="s">
        <v>2379</v>
      </c>
      <c r="J967" t="str">
        <f t="shared" si="60"/>
        <v>Yes</v>
      </c>
      <c r="K967" t="str">
        <f t="shared" si="61"/>
        <v>No</v>
      </c>
      <c r="L967" t="str">
        <f t="shared" si="62"/>
        <v>Overweight</v>
      </c>
      <c r="M967" t="str">
        <f t="shared" si="63"/>
        <v>Normal</v>
      </c>
    </row>
    <row r="968" spans="1:13" x14ac:dyDescent="0.25">
      <c r="A968" t="s">
        <v>1403</v>
      </c>
      <c r="B968">
        <v>36.384999999999998</v>
      </c>
      <c r="C968">
        <v>11.49</v>
      </c>
      <c r="D968" t="s">
        <v>2379</v>
      </c>
      <c r="E968" t="s">
        <v>2379</v>
      </c>
      <c r="F968" t="s">
        <v>2379</v>
      </c>
      <c r="G968">
        <v>0</v>
      </c>
      <c r="H968" t="s">
        <v>2379</v>
      </c>
      <c r="J968" t="str">
        <f t="shared" si="60"/>
        <v>No</v>
      </c>
      <c r="K968" t="str">
        <f t="shared" si="61"/>
        <v>No</v>
      </c>
      <c r="L968" t="str">
        <f t="shared" si="62"/>
        <v>Obesity</v>
      </c>
      <c r="M968" t="str">
        <f t="shared" si="63"/>
        <v>Diabetes</v>
      </c>
    </row>
    <row r="969" spans="1:13" x14ac:dyDescent="0.25">
      <c r="A969" t="s">
        <v>1402</v>
      </c>
      <c r="B969">
        <v>34.69</v>
      </c>
      <c r="C969">
        <v>5.65</v>
      </c>
      <c r="D969" t="s">
        <v>2379</v>
      </c>
      <c r="E969" t="s">
        <v>2379</v>
      </c>
      <c r="F969" t="s">
        <v>2379</v>
      </c>
      <c r="G969">
        <v>0</v>
      </c>
      <c r="H969" t="s">
        <v>2379</v>
      </c>
      <c r="J969" t="str">
        <f t="shared" si="60"/>
        <v>No</v>
      </c>
      <c r="K969" t="str">
        <f t="shared" si="61"/>
        <v>No</v>
      </c>
      <c r="L969" t="str">
        <f t="shared" si="62"/>
        <v>Obesity</v>
      </c>
      <c r="M969" t="str">
        <f t="shared" si="63"/>
        <v>Normal</v>
      </c>
    </row>
    <row r="970" spans="1:13" x14ac:dyDescent="0.25">
      <c r="A970" t="s">
        <v>1401</v>
      </c>
      <c r="B970">
        <v>37.68</v>
      </c>
      <c r="C970">
        <v>4.29</v>
      </c>
      <c r="D970" t="s">
        <v>2380</v>
      </c>
      <c r="E970" t="s">
        <v>2379</v>
      </c>
      <c r="F970" t="s">
        <v>2379</v>
      </c>
      <c r="G970">
        <v>0</v>
      </c>
      <c r="H970" t="s">
        <v>2379</v>
      </c>
      <c r="J970" t="str">
        <f t="shared" si="60"/>
        <v>Yes</v>
      </c>
      <c r="K970" t="str">
        <f t="shared" si="61"/>
        <v>No</v>
      </c>
      <c r="L970" t="str">
        <f t="shared" si="62"/>
        <v>Obesity</v>
      </c>
      <c r="M970" t="str">
        <f t="shared" si="63"/>
        <v>Normal</v>
      </c>
    </row>
    <row r="971" spans="1:13" x14ac:dyDescent="0.25">
      <c r="A971" t="s">
        <v>1400</v>
      </c>
      <c r="B971">
        <v>35.49</v>
      </c>
      <c r="C971">
        <v>4.74</v>
      </c>
      <c r="D971" t="s">
        <v>2380</v>
      </c>
      <c r="E971" t="s">
        <v>2379</v>
      </c>
      <c r="F971" t="s">
        <v>2381</v>
      </c>
      <c r="G971">
        <v>1</v>
      </c>
      <c r="H971" t="s">
        <v>2379</v>
      </c>
      <c r="J971" t="str">
        <f t="shared" si="60"/>
        <v>Yes</v>
      </c>
      <c r="K971" t="str">
        <f t="shared" si="61"/>
        <v>No</v>
      </c>
      <c r="L971" t="str">
        <f t="shared" si="62"/>
        <v>Obesity</v>
      </c>
      <c r="M971" t="str">
        <f t="shared" si="63"/>
        <v>Normal</v>
      </c>
    </row>
    <row r="972" spans="1:13" x14ac:dyDescent="0.25">
      <c r="A972" t="s">
        <v>1399</v>
      </c>
      <c r="B972">
        <v>44.7</v>
      </c>
      <c r="C972">
        <v>7.6</v>
      </c>
      <c r="D972" t="s">
        <v>2380</v>
      </c>
      <c r="E972" t="s">
        <v>2379</v>
      </c>
      <c r="F972" t="s">
        <v>2379</v>
      </c>
      <c r="G972">
        <v>2</v>
      </c>
      <c r="H972" t="s">
        <v>2379</v>
      </c>
      <c r="J972" t="str">
        <f t="shared" si="60"/>
        <v>Yes</v>
      </c>
      <c r="K972" t="str">
        <f t="shared" si="61"/>
        <v>No</v>
      </c>
      <c r="L972" t="str">
        <f t="shared" si="62"/>
        <v>Obesity</v>
      </c>
      <c r="M972" t="str">
        <f t="shared" si="63"/>
        <v>Diabetes</v>
      </c>
    </row>
    <row r="973" spans="1:13" x14ac:dyDescent="0.25">
      <c r="A973" t="s">
        <v>1398</v>
      </c>
      <c r="B973">
        <v>38.380000000000003</v>
      </c>
      <c r="C973">
        <v>8.5</v>
      </c>
      <c r="D973" t="s">
        <v>2380</v>
      </c>
      <c r="E973" t="s">
        <v>2379</v>
      </c>
      <c r="F973" t="s">
        <v>2379</v>
      </c>
      <c r="G973">
        <v>2</v>
      </c>
      <c r="H973" t="s">
        <v>2379</v>
      </c>
      <c r="J973" t="str">
        <f t="shared" si="60"/>
        <v>Yes</v>
      </c>
      <c r="K973" t="str">
        <f t="shared" si="61"/>
        <v>No</v>
      </c>
      <c r="L973" t="str">
        <f t="shared" si="62"/>
        <v>Obesity</v>
      </c>
      <c r="M973" t="str">
        <f t="shared" si="63"/>
        <v>Diabetes</v>
      </c>
    </row>
    <row r="974" spans="1:13" x14ac:dyDescent="0.25">
      <c r="A974" t="s">
        <v>1397</v>
      </c>
      <c r="B974">
        <v>35.244999999999997</v>
      </c>
      <c r="C974">
        <v>11.22</v>
      </c>
      <c r="D974" t="s">
        <v>2380</v>
      </c>
      <c r="E974" t="s">
        <v>2379</v>
      </c>
      <c r="F974" t="s">
        <v>2379</v>
      </c>
      <c r="G974">
        <v>0</v>
      </c>
      <c r="H974" t="s">
        <v>2379</v>
      </c>
      <c r="J974" t="str">
        <f t="shared" si="60"/>
        <v>Yes</v>
      </c>
      <c r="K974" t="str">
        <f t="shared" si="61"/>
        <v>No</v>
      </c>
      <c r="L974" t="str">
        <f t="shared" si="62"/>
        <v>Obesity</v>
      </c>
      <c r="M974" t="str">
        <f t="shared" si="63"/>
        <v>Diabetes</v>
      </c>
    </row>
    <row r="975" spans="1:13" x14ac:dyDescent="0.25">
      <c r="A975" t="s">
        <v>1396</v>
      </c>
      <c r="B975">
        <v>49.84</v>
      </c>
      <c r="C975">
        <v>5.0999999999999996</v>
      </c>
      <c r="D975" t="s">
        <v>2380</v>
      </c>
      <c r="E975" t="s">
        <v>2379</v>
      </c>
      <c r="F975" t="s">
        <v>2381</v>
      </c>
      <c r="G975">
        <v>1</v>
      </c>
      <c r="H975" t="s">
        <v>2379</v>
      </c>
      <c r="J975" t="str">
        <f t="shared" si="60"/>
        <v>Yes</v>
      </c>
      <c r="K975" t="str">
        <f t="shared" si="61"/>
        <v>No</v>
      </c>
      <c r="L975" t="str">
        <f t="shared" si="62"/>
        <v>Obesity</v>
      </c>
      <c r="M975" t="str">
        <f t="shared" si="63"/>
        <v>Normal</v>
      </c>
    </row>
    <row r="976" spans="1:13" x14ac:dyDescent="0.25">
      <c r="A976" t="s">
        <v>1395</v>
      </c>
      <c r="B976">
        <v>49.06</v>
      </c>
      <c r="C976">
        <v>5.43</v>
      </c>
      <c r="D976" t="s">
        <v>2380</v>
      </c>
      <c r="E976" t="s">
        <v>2379</v>
      </c>
      <c r="F976" t="s">
        <v>2379</v>
      </c>
      <c r="G976">
        <v>1</v>
      </c>
      <c r="H976" t="s">
        <v>2379</v>
      </c>
      <c r="J976" t="str">
        <f t="shared" si="60"/>
        <v>Yes</v>
      </c>
      <c r="K976" t="str">
        <f t="shared" si="61"/>
        <v>No</v>
      </c>
      <c r="L976" t="str">
        <f t="shared" si="62"/>
        <v>Obesity</v>
      </c>
      <c r="M976" t="str">
        <f t="shared" si="63"/>
        <v>Normal</v>
      </c>
    </row>
    <row r="977" spans="1:13" x14ac:dyDescent="0.25">
      <c r="A977" t="s">
        <v>1394</v>
      </c>
      <c r="B977">
        <v>30.88</v>
      </c>
      <c r="C977">
        <v>5.82</v>
      </c>
      <c r="D977" t="s">
        <v>2379</v>
      </c>
      <c r="E977" t="s">
        <v>2379</v>
      </c>
      <c r="F977" t="s">
        <v>2379</v>
      </c>
      <c r="G977">
        <v>2</v>
      </c>
      <c r="H977" t="s">
        <v>2379</v>
      </c>
      <c r="J977" t="str">
        <f t="shared" si="60"/>
        <v>No</v>
      </c>
      <c r="K977" t="str">
        <f t="shared" si="61"/>
        <v>No</v>
      </c>
      <c r="L977" t="str">
        <f t="shared" si="62"/>
        <v>Obesity</v>
      </c>
      <c r="M977" t="str">
        <f t="shared" si="63"/>
        <v>Prediabetes</v>
      </c>
    </row>
    <row r="978" spans="1:13" x14ac:dyDescent="0.25">
      <c r="A978" t="s">
        <v>1393</v>
      </c>
      <c r="B978">
        <v>33.35</v>
      </c>
      <c r="C978">
        <v>6.05</v>
      </c>
      <c r="D978" t="s">
        <v>2379</v>
      </c>
      <c r="E978" t="s">
        <v>2379</v>
      </c>
      <c r="F978" t="s">
        <v>2381</v>
      </c>
      <c r="G978">
        <v>1</v>
      </c>
      <c r="H978" t="s">
        <v>2379</v>
      </c>
      <c r="J978" t="str">
        <f t="shared" si="60"/>
        <v>No</v>
      </c>
      <c r="K978" t="str">
        <f t="shared" si="61"/>
        <v>No</v>
      </c>
      <c r="L978" t="str">
        <f t="shared" si="62"/>
        <v>Obesity</v>
      </c>
      <c r="M978" t="str">
        <f t="shared" si="63"/>
        <v>Prediabetes</v>
      </c>
    </row>
    <row r="979" spans="1:13" x14ac:dyDescent="0.25">
      <c r="A979" t="s">
        <v>1392</v>
      </c>
      <c r="B979">
        <v>38</v>
      </c>
      <c r="C979">
        <v>6.38</v>
      </c>
      <c r="D979" t="s">
        <v>2380</v>
      </c>
      <c r="E979" t="s">
        <v>2379</v>
      </c>
      <c r="F979" t="s">
        <v>2379</v>
      </c>
      <c r="G979">
        <v>1</v>
      </c>
      <c r="H979" t="s">
        <v>2379</v>
      </c>
      <c r="J979" t="str">
        <f t="shared" si="60"/>
        <v>Yes</v>
      </c>
      <c r="K979" t="str">
        <f t="shared" si="61"/>
        <v>No</v>
      </c>
      <c r="L979" t="str">
        <f t="shared" si="62"/>
        <v>Obesity</v>
      </c>
      <c r="M979" t="str">
        <f t="shared" si="63"/>
        <v>Prediabetes</v>
      </c>
    </row>
    <row r="980" spans="1:13" x14ac:dyDescent="0.25">
      <c r="A980" t="s">
        <v>1391</v>
      </c>
      <c r="B980">
        <v>36.08</v>
      </c>
      <c r="C980">
        <v>5.73</v>
      </c>
      <c r="D980" t="s">
        <v>2380</v>
      </c>
      <c r="E980" t="s">
        <v>2379</v>
      </c>
      <c r="F980" t="s">
        <v>2379</v>
      </c>
      <c r="G980">
        <v>1</v>
      </c>
      <c r="H980" t="s">
        <v>2379</v>
      </c>
      <c r="J980" t="str">
        <f t="shared" si="60"/>
        <v>Yes</v>
      </c>
      <c r="K980" t="str">
        <f t="shared" si="61"/>
        <v>No</v>
      </c>
      <c r="L980" t="str">
        <f t="shared" si="62"/>
        <v>Obesity</v>
      </c>
      <c r="M980" t="str">
        <f t="shared" si="63"/>
        <v>Prediabetes</v>
      </c>
    </row>
    <row r="981" spans="1:13" x14ac:dyDescent="0.25">
      <c r="A981" t="s">
        <v>1390</v>
      </c>
      <c r="B981">
        <v>35.700000000000003</v>
      </c>
      <c r="C981">
        <v>5.47</v>
      </c>
      <c r="D981" t="s">
        <v>2380</v>
      </c>
      <c r="E981" t="s">
        <v>2379</v>
      </c>
      <c r="F981" t="s">
        <v>2379</v>
      </c>
      <c r="G981">
        <v>1</v>
      </c>
      <c r="H981" t="s">
        <v>2379</v>
      </c>
      <c r="J981" t="str">
        <f t="shared" si="60"/>
        <v>Yes</v>
      </c>
      <c r="K981" t="str">
        <f t="shared" si="61"/>
        <v>No</v>
      </c>
      <c r="L981" t="str">
        <f t="shared" si="62"/>
        <v>Obesity</v>
      </c>
      <c r="M981" t="str">
        <f t="shared" si="63"/>
        <v>Normal</v>
      </c>
    </row>
    <row r="982" spans="1:13" x14ac:dyDescent="0.25">
      <c r="A982" t="s">
        <v>1389</v>
      </c>
      <c r="B982">
        <v>34.01</v>
      </c>
      <c r="C982">
        <v>11.3</v>
      </c>
      <c r="D982" t="s">
        <v>2379</v>
      </c>
      <c r="E982" t="s">
        <v>2379</v>
      </c>
      <c r="F982" t="s">
        <v>2379</v>
      </c>
      <c r="G982">
        <v>0</v>
      </c>
      <c r="H982" t="s">
        <v>2379</v>
      </c>
      <c r="J982" t="str">
        <f t="shared" si="60"/>
        <v>No</v>
      </c>
      <c r="K982" t="str">
        <f t="shared" si="61"/>
        <v>No</v>
      </c>
      <c r="L982" t="str">
        <f t="shared" si="62"/>
        <v>Obesity</v>
      </c>
      <c r="M982" t="str">
        <f t="shared" si="63"/>
        <v>Diabetes</v>
      </c>
    </row>
    <row r="983" spans="1:13" x14ac:dyDescent="0.25">
      <c r="A983" t="s">
        <v>1388</v>
      </c>
      <c r="B983">
        <v>31.54</v>
      </c>
      <c r="C983">
        <v>6.72</v>
      </c>
      <c r="D983" t="s">
        <v>2379</v>
      </c>
      <c r="E983" t="s">
        <v>2379</v>
      </c>
      <c r="F983" t="s">
        <v>2379</v>
      </c>
      <c r="G983">
        <v>0</v>
      </c>
      <c r="H983" t="s">
        <v>2379</v>
      </c>
      <c r="J983" t="str">
        <f t="shared" si="60"/>
        <v>No</v>
      </c>
      <c r="K983" t="str">
        <f t="shared" si="61"/>
        <v>No</v>
      </c>
      <c r="L983" t="str">
        <f t="shared" si="62"/>
        <v>Obesity</v>
      </c>
      <c r="M983" t="str">
        <f t="shared" si="63"/>
        <v>Diabetes</v>
      </c>
    </row>
    <row r="984" spans="1:13" x14ac:dyDescent="0.25">
      <c r="A984" t="s">
        <v>1387</v>
      </c>
      <c r="B984">
        <v>23.3</v>
      </c>
      <c r="C984">
        <v>5.36</v>
      </c>
      <c r="D984" t="s">
        <v>2380</v>
      </c>
      <c r="E984" t="s">
        <v>2379</v>
      </c>
      <c r="F984" t="s">
        <v>2379</v>
      </c>
      <c r="G984">
        <v>1</v>
      </c>
      <c r="H984" t="s">
        <v>2379</v>
      </c>
      <c r="J984" t="str">
        <f t="shared" si="60"/>
        <v>Yes</v>
      </c>
      <c r="K984" t="str">
        <f t="shared" si="61"/>
        <v>No</v>
      </c>
      <c r="L984" t="str">
        <f t="shared" si="62"/>
        <v>Normal Weight</v>
      </c>
      <c r="M984" t="str">
        <f t="shared" si="63"/>
        <v>Normal</v>
      </c>
    </row>
    <row r="985" spans="1:13" x14ac:dyDescent="0.25">
      <c r="A985" t="s">
        <v>1386</v>
      </c>
      <c r="B985">
        <v>27.75</v>
      </c>
      <c r="C985">
        <v>9.8800000000000008</v>
      </c>
      <c r="D985" t="s">
        <v>2379</v>
      </c>
      <c r="E985" t="s">
        <v>2379</v>
      </c>
      <c r="F985" t="s">
        <v>2379</v>
      </c>
      <c r="G985">
        <v>0</v>
      </c>
      <c r="H985" t="s">
        <v>2379</v>
      </c>
      <c r="J985" t="str">
        <f t="shared" si="60"/>
        <v>No</v>
      </c>
      <c r="K985" t="str">
        <f t="shared" si="61"/>
        <v>No</v>
      </c>
      <c r="L985" t="str">
        <f t="shared" si="62"/>
        <v>Overweight</v>
      </c>
      <c r="M985" t="str">
        <f t="shared" si="63"/>
        <v>Diabetes</v>
      </c>
    </row>
    <row r="986" spans="1:13" x14ac:dyDescent="0.25">
      <c r="A986" t="s">
        <v>1385</v>
      </c>
      <c r="B986">
        <v>42.46</v>
      </c>
      <c r="C986">
        <v>4.1100000000000003</v>
      </c>
      <c r="D986" t="s">
        <v>2379</v>
      </c>
      <c r="E986" t="s">
        <v>2379</v>
      </c>
      <c r="F986" t="s">
        <v>2379</v>
      </c>
      <c r="G986">
        <v>0</v>
      </c>
      <c r="H986" t="s">
        <v>2379</v>
      </c>
      <c r="J986" t="str">
        <f t="shared" si="60"/>
        <v>No</v>
      </c>
      <c r="K986" t="str">
        <f t="shared" si="61"/>
        <v>No</v>
      </c>
      <c r="L986" t="str">
        <f t="shared" si="62"/>
        <v>Obesity</v>
      </c>
      <c r="M986" t="str">
        <f t="shared" si="63"/>
        <v>Normal</v>
      </c>
    </row>
    <row r="987" spans="1:13" x14ac:dyDescent="0.25">
      <c r="A987" t="s">
        <v>1384</v>
      </c>
      <c r="B987">
        <v>54.47</v>
      </c>
      <c r="C987">
        <v>7.48</v>
      </c>
      <c r="D987" t="s">
        <v>2379</v>
      </c>
      <c r="E987" t="s">
        <v>2379</v>
      </c>
      <c r="F987" t="s">
        <v>2379</v>
      </c>
      <c r="G987">
        <v>0</v>
      </c>
      <c r="H987" t="s">
        <v>2379</v>
      </c>
      <c r="J987" t="str">
        <f t="shared" si="60"/>
        <v>No</v>
      </c>
      <c r="K987" t="str">
        <f t="shared" si="61"/>
        <v>No</v>
      </c>
      <c r="L987" t="str">
        <f t="shared" si="62"/>
        <v>Obesity</v>
      </c>
      <c r="M987" t="str">
        <f t="shared" si="63"/>
        <v>Diabetes</v>
      </c>
    </row>
    <row r="988" spans="1:13" x14ac:dyDescent="0.25">
      <c r="A988" t="s">
        <v>1383</v>
      </c>
      <c r="B988">
        <v>24.93</v>
      </c>
      <c r="C988">
        <v>9.18</v>
      </c>
      <c r="D988" t="s">
        <v>2380</v>
      </c>
      <c r="E988" t="s">
        <v>2379</v>
      </c>
      <c r="F988" t="s">
        <v>2381</v>
      </c>
      <c r="G988">
        <v>1</v>
      </c>
      <c r="H988" t="s">
        <v>2379</v>
      </c>
      <c r="J988" t="str">
        <f t="shared" si="60"/>
        <v>Yes</v>
      </c>
      <c r="K988" t="str">
        <f t="shared" si="61"/>
        <v>No</v>
      </c>
      <c r="L988" t="str">
        <f t="shared" si="62"/>
        <v>Overweight</v>
      </c>
      <c r="M988" t="str">
        <f t="shared" si="63"/>
        <v>Diabetes</v>
      </c>
    </row>
    <row r="989" spans="1:13" x14ac:dyDescent="0.25">
      <c r="A989" t="s">
        <v>1382</v>
      </c>
      <c r="B989">
        <v>48.12</v>
      </c>
      <c r="C989">
        <v>4.51</v>
      </c>
      <c r="D989" t="s">
        <v>2380</v>
      </c>
      <c r="E989" t="s">
        <v>2379</v>
      </c>
      <c r="F989" t="s">
        <v>2379</v>
      </c>
      <c r="G989">
        <v>1</v>
      </c>
      <c r="H989" t="s">
        <v>2379</v>
      </c>
      <c r="J989" t="str">
        <f t="shared" si="60"/>
        <v>Yes</v>
      </c>
      <c r="K989" t="str">
        <f t="shared" si="61"/>
        <v>No</v>
      </c>
      <c r="L989" t="str">
        <f t="shared" si="62"/>
        <v>Obesity</v>
      </c>
      <c r="M989" t="str">
        <f t="shared" si="63"/>
        <v>Normal</v>
      </c>
    </row>
    <row r="990" spans="1:13" x14ac:dyDescent="0.25">
      <c r="A990" t="s">
        <v>1381</v>
      </c>
      <c r="B990">
        <v>24.91</v>
      </c>
      <c r="C990">
        <v>7.33</v>
      </c>
      <c r="D990" t="s">
        <v>2380</v>
      </c>
      <c r="E990" t="s">
        <v>2379</v>
      </c>
      <c r="F990" t="s">
        <v>2381</v>
      </c>
      <c r="G990">
        <v>1</v>
      </c>
      <c r="H990" t="s">
        <v>2379</v>
      </c>
      <c r="J990" t="str">
        <f t="shared" si="60"/>
        <v>Yes</v>
      </c>
      <c r="K990" t="str">
        <f t="shared" si="61"/>
        <v>No</v>
      </c>
      <c r="L990" t="str">
        <f t="shared" si="62"/>
        <v>Overweight</v>
      </c>
      <c r="M990" t="str">
        <f t="shared" si="63"/>
        <v>Diabetes</v>
      </c>
    </row>
    <row r="991" spans="1:13" x14ac:dyDescent="0.25">
      <c r="A991" t="s">
        <v>1380</v>
      </c>
      <c r="B991">
        <v>27.645</v>
      </c>
      <c r="C991">
        <v>10.56</v>
      </c>
      <c r="D991" t="s">
        <v>2379</v>
      </c>
      <c r="E991" t="s">
        <v>2379</v>
      </c>
      <c r="F991" t="s">
        <v>2379</v>
      </c>
      <c r="G991">
        <v>0</v>
      </c>
      <c r="H991" t="s">
        <v>2379</v>
      </c>
      <c r="J991" t="str">
        <f t="shared" si="60"/>
        <v>No</v>
      </c>
      <c r="K991" t="str">
        <f t="shared" si="61"/>
        <v>No</v>
      </c>
      <c r="L991" t="str">
        <f t="shared" si="62"/>
        <v>Overweight</v>
      </c>
      <c r="M991" t="str">
        <f t="shared" si="63"/>
        <v>Diabetes</v>
      </c>
    </row>
    <row r="992" spans="1:13" x14ac:dyDescent="0.25">
      <c r="A992" t="s">
        <v>1379</v>
      </c>
      <c r="B992">
        <v>33.700000000000003</v>
      </c>
      <c r="C992">
        <v>4.01</v>
      </c>
      <c r="D992" t="s">
        <v>2379</v>
      </c>
      <c r="E992" t="s">
        <v>2379</v>
      </c>
      <c r="F992" t="s">
        <v>2379</v>
      </c>
      <c r="G992">
        <v>2</v>
      </c>
      <c r="H992" t="s">
        <v>2379</v>
      </c>
      <c r="J992" t="str">
        <f t="shared" si="60"/>
        <v>No</v>
      </c>
      <c r="K992" t="str">
        <f t="shared" si="61"/>
        <v>No</v>
      </c>
      <c r="L992" t="str">
        <f t="shared" si="62"/>
        <v>Obesity</v>
      </c>
      <c r="M992" t="str">
        <f t="shared" si="63"/>
        <v>Normal</v>
      </c>
    </row>
    <row r="993" spans="1:13" x14ac:dyDescent="0.25">
      <c r="A993" t="s">
        <v>1378</v>
      </c>
      <c r="B993">
        <v>38.93</v>
      </c>
      <c r="C993">
        <v>5.64</v>
      </c>
      <c r="D993" t="s">
        <v>2380</v>
      </c>
      <c r="E993" t="s">
        <v>2379</v>
      </c>
      <c r="F993" t="s">
        <v>2379</v>
      </c>
      <c r="G993">
        <v>1</v>
      </c>
      <c r="H993" t="s">
        <v>2379</v>
      </c>
      <c r="J993" t="str">
        <f t="shared" si="60"/>
        <v>Yes</v>
      </c>
      <c r="K993" t="str">
        <f t="shared" si="61"/>
        <v>No</v>
      </c>
      <c r="L993" t="str">
        <f t="shared" si="62"/>
        <v>Obesity</v>
      </c>
      <c r="M993" t="str">
        <f t="shared" si="63"/>
        <v>Normal</v>
      </c>
    </row>
    <row r="994" spans="1:13" x14ac:dyDescent="0.25">
      <c r="A994" t="s">
        <v>1377</v>
      </c>
      <c r="B994">
        <v>32.774999999999999</v>
      </c>
      <c r="C994">
        <v>8.02</v>
      </c>
      <c r="D994" t="s">
        <v>2380</v>
      </c>
      <c r="E994" t="s">
        <v>2379</v>
      </c>
      <c r="F994" t="s">
        <v>2379</v>
      </c>
      <c r="G994">
        <v>2</v>
      </c>
      <c r="H994" t="s">
        <v>2379</v>
      </c>
      <c r="J994" t="str">
        <f t="shared" si="60"/>
        <v>Yes</v>
      </c>
      <c r="K994" t="str">
        <f t="shared" si="61"/>
        <v>No</v>
      </c>
      <c r="L994" t="str">
        <f t="shared" si="62"/>
        <v>Obesity</v>
      </c>
      <c r="M994" t="str">
        <f t="shared" si="63"/>
        <v>Diabetes</v>
      </c>
    </row>
    <row r="995" spans="1:13" x14ac:dyDescent="0.25">
      <c r="A995" t="s">
        <v>1376</v>
      </c>
      <c r="B995">
        <v>29.83</v>
      </c>
      <c r="C995">
        <v>7.2</v>
      </c>
      <c r="D995" t="s">
        <v>2380</v>
      </c>
      <c r="E995" t="s">
        <v>2379</v>
      </c>
      <c r="F995" t="s">
        <v>2379</v>
      </c>
      <c r="G995">
        <v>0</v>
      </c>
      <c r="H995" t="s">
        <v>2379</v>
      </c>
      <c r="J995" t="str">
        <f t="shared" si="60"/>
        <v>Yes</v>
      </c>
      <c r="K995" t="str">
        <f t="shared" si="61"/>
        <v>No</v>
      </c>
      <c r="L995" t="str">
        <f t="shared" si="62"/>
        <v>Overweight</v>
      </c>
      <c r="M995" t="str">
        <f t="shared" si="63"/>
        <v>Diabetes</v>
      </c>
    </row>
    <row r="996" spans="1:13" x14ac:dyDescent="0.25">
      <c r="A996" t="s">
        <v>1375</v>
      </c>
      <c r="B996">
        <v>28.31</v>
      </c>
      <c r="C996">
        <v>4.55</v>
      </c>
      <c r="D996" t="s">
        <v>2379</v>
      </c>
      <c r="E996" t="s">
        <v>2380</v>
      </c>
      <c r="F996" t="s">
        <v>2379</v>
      </c>
      <c r="G996">
        <v>1</v>
      </c>
      <c r="H996" t="s">
        <v>2379</v>
      </c>
      <c r="J996" t="str">
        <f t="shared" si="60"/>
        <v>No</v>
      </c>
      <c r="K996" t="str">
        <f t="shared" si="61"/>
        <v>No</v>
      </c>
      <c r="L996" t="str">
        <f t="shared" si="62"/>
        <v>Overweight</v>
      </c>
      <c r="M996" t="str">
        <f t="shared" si="63"/>
        <v>Normal</v>
      </c>
    </row>
    <row r="997" spans="1:13" x14ac:dyDescent="0.25">
      <c r="A997" t="s">
        <v>1374</v>
      </c>
      <c r="B997">
        <v>29.79</v>
      </c>
      <c r="C997">
        <v>9.0299999999999994</v>
      </c>
      <c r="D997" t="s">
        <v>2379</v>
      </c>
      <c r="E997" t="s">
        <v>2379</v>
      </c>
      <c r="F997" t="s">
        <v>2379</v>
      </c>
      <c r="G997">
        <v>0</v>
      </c>
      <c r="H997" t="s">
        <v>2379</v>
      </c>
      <c r="J997" t="str">
        <f t="shared" si="60"/>
        <v>No</v>
      </c>
      <c r="K997" t="str">
        <f t="shared" si="61"/>
        <v>No</v>
      </c>
      <c r="L997" t="str">
        <f t="shared" si="62"/>
        <v>Overweight</v>
      </c>
      <c r="M997" t="str">
        <f t="shared" si="63"/>
        <v>Diabetes</v>
      </c>
    </row>
    <row r="998" spans="1:13" x14ac:dyDescent="0.25">
      <c r="A998" t="s">
        <v>1373</v>
      </c>
      <c r="B998">
        <v>36.6</v>
      </c>
      <c r="C998">
        <v>5.2</v>
      </c>
      <c r="D998" t="s">
        <v>2380</v>
      </c>
      <c r="E998" t="s">
        <v>2379</v>
      </c>
      <c r="F998" t="s">
        <v>2381</v>
      </c>
      <c r="G998">
        <v>1</v>
      </c>
      <c r="H998" t="s">
        <v>2379</v>
      </c>
      <c r="J998" t="str">
        <f t="shared" si="60"/>
        <v>Yes</v>
      </c>
      <c r="K998" t="str">
        <f t="shared" si="61"/>
        <v>No</v>
      </c>
      <c r="L998" t="str">
        <f t="shared" si="62"/>
        <v>Obesity</v>
      </c>
      <c r="M998" t="str">
        <f t="shared" si="63"/>
        <v>Normal</v>
      </c>
    </row>
    <row r="999" spans="1:13" x14ac:dyDescent="0.25">
      <c r="A999" t="s">
        <v>1372</v>
      </c>
      <c r="B999">
        <v>35.93</v>
      </c>
      <c r="C999">
        <v>8.3000000000000007</v>
      </c>
      <c r="D999" t="s">
        <v>2380</v>
      </c>
      <c r="E999" t="s">
        <v>2379</v>
      </c>
      <c r="F999" t="s">
        <v>2379</v>
      </c>
      <c r="G999">
        <v>0</v>
      </c>
      <c r="H999" t="s">
        <v>2379</v>
      </c>
      <c r="J999" t="str">
        <f t="shared" si="60"/>
        <v>Yes</v>
      </c>
      <c r="K999" t="str">
        <f t="shared" si="61"/>
        <v>No</v>
      </c>
      <c r="L999" t="str">
        <f t="shared" si="62"/>
        <v>Obesity</v>
      </c>
      <c r="M999" t="str">
        <f t="shared" si="63"/>
        <v>Diabetes</v>
      </c>
    </row>
    <row r="1000" spans="1:13" x14ac:dyDescent="0.25">
      <c r="A1000" t="s">
        <v>1371</v>
      </c>
      <c r="B1000">
        <v>28.6</v>
      </c>
      <c r="C1000">
        <v>5.56</v>
      </c>
      <c r="D1000" t="s">
        <v>2380</v>
      </c>
      <c r="E1000" t="s">
        <v>2379</v>
      </c>
      <c r="F1000" t="s">
        <v>2381</v>
      </c>
      <c r="G1000">
        <v>1</v>
      </c>
      <c r="H1000" t="s">
        <v>2379</v>
      </c>
      <c r="J1000" t="str">
        <f t="shared" si="60"/>
        <v>Yes</v>
      </c>
      <c r="K1000" t="str">
        <f t="shared" si="61"/>
        <v>No</v>
      </c>
      <c r="L1000" t="str">
        <f t="shared" si="62"/>
        <v>Overweight</v>
      </c>
      <c r="M1000" t="str">
        <f t="shared" si="63"/>
        <v>Normal</v>
      </c>
    </row>
    <row r="1001" spans="1:13" x14ac:dyDescent="0.25">
      <c r="A1001" t="s">
        <v>1370</v>
      </c>
      <c r="B1001">
        <v>39.17</v>
      </c>
      <c r="C1001">
        <v>4.1500000000000004</v>
      </c>
      <c r="D1001" t="s">
        <v>2379</v>
      </c>
      <c r="E1001" t="s">
        <v>2379</v>
      </c>
      <c r="F1001" t="s">
        <v>2379</v>
      </c>
      <c r="G1001">
        <v>0</v>
      </c>
      <c r="H1001" t="s">
        <v>2379</v>
      </c>
      <c r="J1001" t="str">
        <f t="shared" si="60"/>
        <v>No</v>
      </c>
      <c r="K1001" t="str">
        <f t="shared" si="61"/>
        <v>No</v>
      </c>
      <c r="L1001" t="str">
        <f t="shared" si="62"/>
        <v>Obesity</v>
      </c>
      <c r="M1001" t="str">
        <f t="shared" si="63"/>
        <v>Normal</v>
      </c>
    </row>
    <row r="1002" spans="1:13" x14ac:dyDescent="0.25">
      <c r="A1002" t="s">
        <v>1369</v>
      </c>
      <c r="B1002">
        <v>26.41</v>
      </c>
      <c r="C1002">
        <v>5.99</v>
      </c>
      <c r="D1002" t="s">
        <v>2380</v>
      </c>
      <c r="E1002" t="s">
        <v>2379</v>
      </c>
      <c r="F1002" t="s">
        <v>2381</v>
      </c>
      <c r="G1002">
        <v>1</v>
      </c>
      <c r="H1002" t="s">
        <v>2379</v>
      </c>
      <c r="J1002" t="str">
        <f t="shared" si="60"/>
        <v>Yes</v>
      </c>
      <c r="K1002" t="str">
        <f t="shared" si="61"/>
        <v>No</v>
      </c>
      <c r="L1002" t="str">
        <f t="shared" si="62"/>
        <v>Overweight</v>
      </c>
      <c r="M1002" t="str">
        <f t="shared" si="63"/>
        <v>Prediabetes</v>
      </c>
    </row>
    <row r="1003" spans="1:13" x14ac:dyDescent="0.25">
      <c r="A1003" t="s">
        <v>1368</v>
      </c>
      <c r="B1003">
        <v>30.63</v>
      </c>
      <c r="C1003">
        <v>5.8</v>
      </c>
      <c r="D1003" t="s">
        <v>2380</v>
      </c>
      <c r="E1003" t="s">
        <v>2379</v>
      </c>
      <c r="F1003" t="s">
        <v>2379</v>
      </c>
      <c r="G1003">
        <v>0</v>
      </c>
      <c r="H1003" t="s">
        <v>2379</v>
      </c>
      <c r="J1003" t="str">
        <f t="shared" si="60"/>
        <v>Yes</v>
      </c>
      <c r="K1003" t="str">
        <f t="shared" si="61"/>
        <v>No</v>
      </c>
      <c r="L1003" t="str">
        <f t="shared" si="62"/>
        <v>Obesity</v>
      </c>
      <c r="M1003" t="str">
        <f t="shared" si="63"/>
        <v>Prediabetes</v>
      </c>
    </row>
    <row r="1004" spans="1:13" x14ac:dyDescent="0.25">
      <c r="A1004" t="s">
        <v>1367</v>
      </c>
      <c r="B1004">
        <v>31.73</v>
      </c>
      <c r="C1004">
        <v>7.32</v>
      </c>
      <c r="D1004" t="s">
        <v>2380</v>
      </c>
      <c r="E1004" t="s">
        <v>2379</v>
      </c>
      <c r="F1004" t="s">
        <v>2379</v>
      </c>
      <c r="G1004">
        <v>2</v>
      </c>
      <c r="H1004" t="s">
        <v>2379</v>
      </c>
      <c r="J1004" t="str">
        <f t="shared" si="60"/>
        <v>Yes</v>
      </c>
      <c r="K1004" t="str">
        <f t="shared" si="61"/>
        <v>No</v>
      </c>
      <c r="L1004" t="str">
        <f t="shared" si="62"/>
        <v>Obesity</v>
      </c>
      <c r="M1004" t="str">
        <f t="shared" si="63"/>
        <v>Diabetes</v>
      </c>
    </row>
    <row r="1005" spans="1:13" x14ac:dyDescent="0.25">
      <c r="A1005" t="s">
        <v>1366</v>
      </c>
      <c r="B1005">
        <v>30.7</v>
      </c>
      <c r="C1005">
        <v>5.16</v>
      </c>
      <c r="D1005" t="s">
        <v>2379</v>
      </c>
      <c r="E1005" t="s">
        <v>2379</v>
      </c>
      <c r="F1005" t="s">
        <v>2379</v>
      </c>
      <c r="G1005">
        <v>2</v>
      </c>
      <c r="H1005" t="s">
        <v>2379</v>
      </c>
      <c r="J1005" t="str">
        <f t="shared" si="60"/>
        <v>No</v>
      </c>
      <c r="K1005" t="str">
        <f t="shared" si="61"/>
        <v>No</v>
      </c>
      <c r="L1005" t="str">
        <f t="shared" si="62"/>
        <v>Obesity</v>
      </c>
      <c r="M1005" t="str">
        <f t="shared" si="63"/>
        <v>Normal</v>
      </c>
    </row>
    <row r="1006" spans="1:13" x14ac:dyDescent="0.25">
      <c r="A1006" t="s">
        <v>1365</v>
      </c>
      <c r="B1006">
        <v>25.934999999999999</v>
      </c>
      <c r="C1006">
        <v>5.96</v>
      </c>
      <c r="D1006" t="s">
        <v>2380</v>
      </c>
      <c r="E1006" t="s">
        <v>2379</v>
      </c>
      <c r="F1006" t="s">
        <v>2379</v>
      </c>
      <c r="G1006">
        <v>2</v>
      </c>
      <c r="H1006" t="s">
        <v>2379</v>
      </c>
      <c r="J1006" t="str">
        <f t="shared" si="60"/>
        <v>Yes</v>
      </c>
      <c r="K1006" t="str">
        <f t="shared" si="61"/>
        <v>No</v>
      </c>
      <c r="L1006" t="str">
        <f t="shared" si="62"/>
        <v>Overweight</v>
      </c>
      <c r="M1006" t="str">
        <f t="shared" si="63"/>
        <v>Prediabetes</v>
      </c>
    </row>
    <row r="1007" spans="1:13" x14ac:dyDescent="0.25">
      <c r="A1007" t="s">
        <v>1364</v>
      </c>
      <c r="B1007">
        <v>35.9</v>
      </c>
      <c r="C1007">
        <v>4.8499999999999996</v>
      </c>
      <c r="D1007" t="s">
        <v>2380</v>
      </c>
      <c r="E1007" t="s">
        <v>2379</v>
      </c>
      <c r="F1007" t="s">
        <v>2381</v>
      </c>
      <c r="G1007">
        <v>1</v>
      </c>
      <c r="H1007" t="s">
        <v>2379</v>
      </c>
      <c r="J1007" t="str">
        <f t="shared" si="60"/>
        <v>Yes</v>
      </c>
      <c r="K1007" t="str">
        <f t="shared" si="61"/>
        <v>No</v>
      </c>
      <c r="L1007" t="str">
        <f t="shared" si="62"/>
        <v>Obesity</v>
      </c>
      <c r="M1007" t="str">
        <f t="shared" si="63"/>
        <v>Normal</v>
      </c>
    </row>
    <row r="1008" spans="1:13" x14ac:dyDescent="0.25">
      <c r="A1008" t="s">
        <v>1363</v>
      </c>
      <c r="B1008">
        <v>26.7</v>
      </c>
      <c r="C1008">
        <v>5.09</v>
      </c>
      <c r="D1008" t="s">
        <v>2380</v>
      </c>
      <c r="E1008" t="s">
        <v>2379</v>
      </c>
      <c r="F1008" t="s">
        <v>2381</v>
      </c>
      <c r="G1008">
        <v>1</v>
      </c>
      <c r="H1008" t="s">
        <v>2379</v>
      </c>
      <c r="J1008" t="str">
        <f t="shared" si="60"/>
        <v>Yes</v>
      </c>
      <c r="K1008" t="str">
        <f t="shared" si="61"/>
        <v>No</v>
      </c>
      <c r="L1008" t="str">
        <f t="shared" si="62"/>
        <v>Overweight</v>
      </c>
      <c r="M1008" t="str">
        <f t="shared" si="63"/>
        <v>Normal</v>
      </c>
    </row>
    <row r="1009" spans="1:13" x14ac:dyDescent="0.25">
      <c r="A1009" t="s">
        <v>1362</v>
      </c>
      <c r="B1009">
        <v>33.71</v>
      </c>
      <c r="C1009">
        <v>4.9400000000000004</v>
      </c>
      <c r="D1009" t="s">
        <v>2379</v>
      </c>
      <c r="E1009" t="s">
        <v>2379</v>
      </c>
      <c r="F1009" t="s">
        <v>2379</v>
      </c>
      <c r="G1009">
        <v>0</v>
      </c>
      <c r="H1009" t="s">
        <v>2379</v>
      </c>
      <c r="J1009" t="str">
        <f t="shared" si="60"/>
        <v>No</v>
      </c>
      <c r="K1009" t="str">
        <f t="shared" si="61"/>
        <v>No</v>
      </c>
      <c r="L1009" t="str">
        <f t="shared" si="62"/>
        <v>Obesity</v>
      </c>
      <c r="M1009" t="str">
        <f t="shared" si="63"/>
        <v>Normal</v>
      </c>
    </row>
    <row r="1010" spans="1:13" x14ac:dyDescent="0.25">
      <c r="A1010" t="s">
        <v>1361</v>
      </c>
      <c r="B1010">
        <v>41.91</v>
      </c>
      <c r="C1010">
        <v>4.92</v>
      </c>
      <c r="D1010" t="s">
        <v>2380</v>
      </c>
      <c r="E1010" t="s">
        <v>2379</v>
      </c>
      <c r="F1010" t="s">
        <v>2379</v>
      </c>
      <c r="G1010">
        <v>2</v>
      </c>
      <c r="H1010" t="s">
        <v>2379</v>
      </c>
      <c r="J1010" t="str">
        <f t="shared" si="60"/>
        <v>Yes</v>
      </c>
      <c r="K1010" t="str">
        <f t="shared" si="61"/>
        <v>No</v>
      </c>
      <c r="L1010" t="str">
        <f t="shared" si="62"/>
        <v>Obesity</v>
      </c>
      <c r="M1010" t="str">
        <f t="shared" si="63"/>
        <v>Normal</v>
      </c>
    </row>
    <row r="1011" spans="1:13" x14ac:dyDescent="0.25">
      <c r="A1011" t="s">
        <v>1360</v>
      </c>
      <c r="B1011">
        <v>39.82</v>
      </c>
      <c r="C1011">
        <v>6.05</v>
      </c>
      <c r="D1011" t="s">
        <v>2380</v>
      </c>
      <c r="E1011" t="s">
        <v>2379</v>
      </c>
      <c r="F1011" t="s">
        <v>2379</v>
      </c>
      <c r="G1011">
        <v>2</v>
      </c>
      <c r="H1011" t="s">
        <v>2379</v>
      </c>
      <c r="J1011" t="str">
        <f t="shared" si="60"/>
        <v>Yes</v>
      </c>
      <c r="K1011" t="str">
        <f t="shared" si="61"/>
        <v>No</v>
      </c>
      <c r="L1011" t="str">
        <f t="shared" si="62"/>
        <v>Obesity</v>
      </c>
      <c r="M1011" t="str">
        <f t="shared" si="63"/>
        <v>Prediabetes</v>
      </c>
    </row>
    <row r="1012" spans="1:13" x14ac:dyDescent="0.25">
      <c r="A1012" t="s">
        <v>1359</v>
      </c>
      <c r="B1012">
        <v>28.12</v>
      </c>
      <c r="C1012">
        <v>4.67</v>
      </c>
      <c r="D1012" t="s">
        <v>2379</v>
      </c>
      <c r="E1012" t="s">
        <v>2379</v>
      </c>
      <c r="F1012" t="s">
        <v>2379</v>
      </c>
      <c r="G1012">
        <v>2</v>
      </c>
      <c r="H1012" t="s">
        <v>2379</v>
      </c>
      <c r="J1012" t="str">
        <f t="shared" si="60"/>
        <v>No</v>
      </c>
      <c r="K1012" t="str">
        <f t="shared" si="61"/>
        <v>No</v>
      </c>
      <c r="L1012" t="str">
        <f t="shared" si="62"/>
        <v>Overweight</v>
      </c>
      <c r="M1012" t="str">
        <f t="shared" si="63"/>
        <v>Normal</v>
      </c>
    </row>
    <row r="1013" spans="1:13" x14ac:dyDescent="0.25">
      <c r="A1013" t="s">
        <v>1358</v>
      </c>
      <c r="B1013">
        <v>26.98</v>
      </c>
      <c r="C1013">
        <v>9.81</v>
      </c>
      <c r="D1013" t="s">
        <v>2380</v>
      </c>
      <c r="E1013" t="s">
        <v>2379</v>
      </c>
      <c r="F1013" t="s">
        <v>2379</v>
      </c>
      <c r="G1013">
        <v>0</v>
      </c>
      <c r="H1013" t="s">
        <v>2379</v>
      </c>
      <c r="J1013" t="str">
        <f t="shared" si="60"/>
        <v>Yes</v>
      </c>
      <c r="K1013" t="str">
        <f t="shared" si="61"/>
        <v>No</v>
      </c>
      <c r="L1013" t="str">
        <f t="shared" si="62"/>
        <v>Overweight</v>
      </c>
      <c r="M1013" t="str">
        <f t="shared" si="63"/>
        <v>Diabetes</v>
      </c>
    </row>
    <row r="1014" spans="1:13" x14ac:dyDescent="0.25">
      <c r="A1014" t="s">
        <v>1357</v>
      </c>
      <c r="B1014">
        <v>27.2</v>
      </c>
      <c r="C1014">
        <v>6.06</v>
      </c>
      <c r="D1014" t="s">
        <v>2380</v>
      </c>
      <c r="E1014" t="s">
        <v>2379</v>
      </c>
      <c r="F1014" t="s">
        <v>2379</v>
      </c>
      <c r="G1014">
        <v>2</v>
      </c>
      <c r="H1014" t="s">
        <v>2379</v>
      </c>
      <c r="J1014" t="str">
        <f t="shared" si="60"/>
        <v>Yes</v>
      </c>
      <c r="K1014" t="str">
        <f t="shared" si="61"/>
        <v>No</v>
      </c>
      <c r="L1014" t="str">
        <f t="shared" si="62"/>
        <v>Overweight</v>
      </c>
      <c r="M1014" t="str">
        <f t="shared" si="63"/>
        <v>Prediabetes</v>
      </c>
    </row>
    <row r="1015" spans="1:13" x14ac:dyDescent="0.25">
      <c r="A1015" t="s">
        <v>1356</v>
      </c>
      <c r="B1015">
        <v>25.3</v>
      </c>
      <c r="C1015">
        <v>5.19</v>
      </c>
      <c r="D1015" t="s">
        <v>2380</v>
      </c>
      <c r="E1015" t="s">
        <v>2379</v>
      </c>
      <c r="F1015" t="s">
        <v>2379</v>
      </c>
      <c r="G1015">
        <v>2</v>
      </c>
      <c r="H1015" t="s">
        <v>2379</v>
      </c>
      <c r="J1015" t="str">
        <f t="shared" si="60"/>
        <v>Yes</v>
      </c>
      <c r="K1015" t="str">
        <f t="shared" si="61"/>
        <v>No</v>
      </c>
      <c r="L1015" t="str">
        <f t="shared" si="62"/>
        <v>Overweight</v>
      </c>
      <c r="M1015" t="str">
        <f t="shared" si="63"/>
        <v>Normal</v>
      </c>
    </row>
    <row r="1016" spans="1:13" x14ac:dyDescent="0.25">
      <c r="A1016" t="s">
        <v>1355</v>
      </c>
      <c r="B1016">
        <v>30.25</v>
      </c>
      <c r="C1016">
        <v>10.16</v>
      </c>
      <c r="D1016" t="s">
        <v>2379</v>
      </c>
      <c r="E1016" t="s">
        <v>2379</v>
      </c>
      <c r="F1016" t="s">
        <v>2379</v>
      </c>
      <c r="G1016">
        <v>0</v>
      </c>
      <c r="H1016" t="s">
        <v>2379</v>
      </c>
      <c r="J1016" t="str">
        <f t="shared" si="60"/>
        <v>No</v>
      </c>
      <c r="K1016" t="str">
        <f t="shared" si="61"/>
        <v>No</v>
      </c>
      <c r="L1016" t="str">
        <f t="shared" si="62"/>
        <v>Obesity</v>
      </c>
      <c r="M1016" t="str">
        <f t="shared" si="63"/>
        <v>Diabetes</v>
      </c>
    </row>
    <row r="1017" spans="1:13" x14ac:dyDescent="0.25">
      <c r="A1017" t="s">
        <v>1354</v>
      </c>
      <c r="B1017">
        <v>54</v>
      </c>
      <c r="C1017">
        <v>4.68</v>
      </c>
      <c r="D1017" t="s">
        <v>2380</v>
      </c>
      <c r="E1017" t="s">
        <v>2380</v>
      </c>
      <c r="F1017" t="s">
        <v>2379</v>
      </c>
      <c r="G1017">
        <v>2</v>
      </c>
      <c r="H1017" t="s">
        <v>2379</v>
      </c>
      <c r="J1017" t="str">
        <f t="shared" si="60"/>
        <v>Yes</v>
      </c>
      <c r="K1017" t="str">
        <f t="shared" si="61"/>
        <v>No</v>
      </c>
      <c r="L1017" t="str">
        <f t="shared" si="62"/>
        <v>Obesity</v>
      </c>
      <c r="M1017" t="str">
        <f t="shared" si="63"/>
        <v>Normal</v>
      </c>
    </row>
    <row r="1018" spans="1:13" x14ac:dyDescent="0.25">
      <c r="A1018" t="s">
        <v>1353</v>
      </c>
      <c r="B1018">
        <v>51.86</v>
      </c>
      <c r="C1018">
        <v>5.32</v>
      </c>
      <c r="D1018" t="s">
        <v>2380</v>
      </c>
      <c r="E1018" t="s">
        <v>2379</v>
      </c>
      <c r="F1018" t="s">
        <v>2379</v>
      </c>
      <c r="G1018">
        <v>0</v>
      </c>
      <c r="H1018" t="s">
        <v>2379</v>
      </c>
      <c r="J1018" t="str">
        <f t="shared" si="60"/>
        <v>Yes</v>
      </c>
      <c r="K1018" t="str">
        <f t="shared" si="61"/>
        <v>No</v>
      </c>
      <c r="L1018" t="str">
        <f t="shared" si="62"/>
        <v>Obesity</v>
      </c>
      <c r="M1018" t="str">
        <f t="shared" si="63"/>
        <v>Normal</v>
      </c>
    </row>
    <row r="1019" spans="1:13" x14ac:dyDescent="0.25">
      <c r="A1019" t="s">
        <v>1352</v>
      </c>
      <c r="B1019">
        <v>31.39</v>
      </c>
      <c r="C1019">
        <v>6.99</v>
      </c>
      <c r="D1019" t="s">
        <v>2379</v>
      </c>
      <c r="E1019" t="s">
        <v>2379</v>
      </c>
      <c r="F1019" t="s">
        <v>2379</v>
      </c>
      <c r="G1019">
        <v>0</v>
      </c>
      <c r="H1019" t="s">
        <v>2379</v>
      </c>
      <c r="J1019" t="str">
        <f t="shared" si="60"/>
        <v>No</v>
      </c>
      <c r="K1019" t="str">
        <f t="shared" si="61"/>
        <v>No</v>
      </c>
      <c r="L1019" t="str">
        <f t="shared" si="62"/>
        <v>Obesity</v>
      </c>
      <c r="M1019" t="str">
        <f t="shared" si="63"/>
        <v>Diabetes</v>
      </c>
    </row>
    <row r="1020" spans="1:13" x14ac:dyDescent="0.25">
      <c r="A1020" t="s">
        <v>1351</v>
      </c>
      <c r="B1020">
        <v>39.97</v>
      </c>
      <c r="C1020">
        <v>5.55</v>
      </c>
      <c r="D1020" t="s">
        <v>2379</v>
      </c>
      <c r="E1020" t="s">
        <v>2379</v>
      </c>
      <c r="F1020" t="s">
        <v>2379</v>
      </c>
      <c r="G1020">
        <v>0</v>
      </c>
      <c r="H1020" t="s">
        <v>2379</v>
      </c>
      <c r="J1020" t="str">
        <f t="shared" si="60"/>
        <v>No</v>
      </c>
      <c r="K1020" t="str">
        <f t="shared" si="61"/>
        <v>No</v>
      </c>
      <c r="L1020" t="str">
        <f t="shared" si="62"/>
        <v>Obesity</v>
      </c>
      <c r="M1020" t="str">
        <f t="shared" si="63"/>
        <v>Normal</v>
      </c>
    </row>
    <row r="1021" spans="1:13" x14ac:dyDescent="0.25">
      <c r="A1021" t="s">
        <v>1350</v>
      </c>
      <c r="B1021">
        <v>41.23</v>
      </c>
      <c r="C1021">
        <v>6.94</v>
      </c>
      <c r="D1021" t="s">
        <v>2379</v>
      </c>
      <c r="E1021" t="s">
        <v>2379</v>
      </c>
      <c r="F1021" t="s">
        <v>2379</v>
      </c>
      <c r="G1021">
        <v>0</v>
      </c>
      <c r="H1021" t="s">
        <v>2379</v>
      </c>
      <c r="J1021" t="str">
        <f t="shared" si="60"/>
        <v>No</v>
      </c>
      <c r="K1021" t="str">
        <f t="shared" si="61"/>
        <v>No</v>
      </c>
      <c r="L1021" t="str">
        <f t="shared" si="62"/>
        <v>Obesity</v>
      </c>
      <c r="M1021" t="str">
        <f t="shared" si="63"/>
        <v>Diabetes</v>
      </c>
    </row>
    <row r="1022" spans="1:13" x14ac:dyDescent="0.25">
      <c r="A1022" t="s">
        <v>1349</v>
      </c>
      <c r="B1022">
        <v>49.45</v>
      </c>
      <c r="C1022">
        <v>4.2</v>
      </c>
      <c r="D1022" t="s">
        <v>2380</v>
      </c>
      <c r="E1022" t="s">
        <v>2379</v>
      </c>
      <c r="F1022" t="s">
        <v>2379</v>
      </c>
      <c r="G1022">
        <v>0</v>
      </c>
      <c r="H1022" t="s">
        <v>2379</v>
      </c>
      <c r="J1022" t="str">
        <f t="shared" si="60"/>
        <v>Yes</v>
      </c>
      <c r="K1022" t="str">
        <f t="shared" si="61"/>
        <v>No</v>
      </c>
      <c r="L1022" t="str">
        <f t="shared" si="62"/>
        <v>Obesity</v>
      </c>
      <c r="M1022" t="str">
        <f t="shared" si="63"/>
        <v>Normal</v>
      </c>
    </row>
    <row r="1023" spans="1:13" x14ac:dyDescent="0.25">
      <c r="A1023" t="s">
        <v>1348</v>
      </c>
      <c r="B1023">
        <v>41.04</v>
      </c>
      <c r="C1023">
        <v>5.59</v>
      </c>
      <c r="D1023" t="s">
        <v>2379</v>
      </c>
      <c r="E1023" t="s">
        <v>2379</v>
      </c>
      <c r="F1023" t="s">
        <v>2379</v>
      </c>
      <c r="G1023">
        <v>0</v>
      </c>
      <c r="H1023" t="s">
        <v>2379</v>
      </c>
      <c r="J1023" t="str">
        <f t="shared" si="60"/>
        <v>No</v>
      </c>
      <c r="K1023" t="str">
        <f t="shared" si="61"/>
        <v>No</v>
      </c>
      <c r="L1023" t="str">
        <f t="shared" si="62"/>
        <v>Obesity</v>
      </c>
      <c r="M1023" t="str">
        <f t="shared" si="63"/>
        <v>Normal</v>
      </c>
    </row>
    <row r="1024" spans="1:13" x14ac:dyDescent="0.25">
      <c r="A1024" t="s">
        <v>1347</v>
      </c>
      <c r="B1024">
        <v>27.93</v>
      </c>
      <c r="C1024">
        <v>9.9600000000000009</v>
      </c>
      <c r="D1024" t="s">
        <v>2379</v>
      </c>
      <c r="E1024" t="s">
        <v>2379</v>
      </c>
      <c r="F1024" t="s">
        <v>2379</v>
      </c>
      <c r="G1024">
        <v>0</v>
      </c>
      <c r="H1024" t="s">
        <v>2379</v>
      </c>
      <c r="J1024" t="str">
        <f t="shared" si="60"/>
        <v>No</v>
      </c>
      <c r="K1024" t="str">
        <f t="shared" si="61"/>
        <v>No</v>
      </c>
      <c r="L1024" t="str">
        <f t="shared" si="62"/>
        <v>Overweight</v>
      </c>
      <c r="M1024" t="str">
        <f t="shared" si="63"/>
        <v>Diabetes</v>
      </c>
    </row>
    <row r="1025" spans="1:13" x14ac:dyDescent="0.25">
      <c r="A1025" t="s">
        <v>1346</v>
      </c>
      <c r="B1025">
        <v>21.01</v>
      </c>
      <c r="C1025">
        <v>7.37</v>
      </c>
      <c r="D1025" t="s">
        <v>2379</v>
      </c>
      <c r="E1025" t="s">
        <v>2379</v>
      </c>
      <c r="F1025" t="s">
        <v>2379</v>
      </c>
      <c r="G1025">
        <v>0</v>
      </c>
      <c r="H1025" t="s">
        <v>2379</v>
      </c>
      <c r="J1025" t="str">
        <f t="shared" si="60"/>
        <v>No</v>
      </c>
      <c r="K1025" t="str">
        <f t="shared" si="61"/>
        <v>No</v>
      </c>
      <c r="L1025" t="str">
        <f t="shared" si="62"/>
        <v>Normal Weight</v>
      </c>
      <c r="M1025" t="str">
        <f t="shared" si="63"/>
        <v>Diabetes</v>
      </c>
    </row>
    <row r="1026" spans="1:13" x14ac:dyDescent="0.25">
      <c r="A1026" t="s">
        <v>1345</v>
      </c>
      <c r="B1026">
        <v>52.37</v>
      </c>
      <c r="C1026">
        <v>5.0599999999999996</v>
      </c>
      <c r="D1026" t="s">
        <v>2380</v>
      </c>
      <c r="E1026" t="s">
        <v>2380</v>
      </c>
      <c r="F1026" t="s">
        <v>2379</v>
      </c>
      <c r="G1026">
        <v>2</v>
      </c>
      <c r="H1026" t="s">
        <v>2379</v>
      </c>
      <c r="J1026" t="str">
        <f t="shared" si="60"/>
        <v>Yes</v>
      </c>
      <c r="K1026" t="str">
        <f t="shared" si="61"/>
        <v>No</v>
      </c>
      <c r="L1026" t="str">
        <f t="shared" si="62"/>
        <v>Obesity</v>
      </c>
      <c r="M1026" t="str">
        <f t="shared" si="63"/>
        <v>Normal</v>
      </c>
    </row>
    <row r="1027" spans="1:13" x14ac:dyDescent="0.25">
      <c r="A1027" t="s">
        <v>1344</v>
      </c>
      <c r="B1027">
        <v>40.369999999999997</v>
      </c>
      <c r="C1027">
        <v>8.2100000000000009</v>
      </c>
      <c r="D1027" t="s">
        <v>2379</v>
      </c>
      <c r="E1027" t="s">
        <v>2379</v>
      </c>
      <c r="F1027" t="s">
        <v>2379</v>
      </c>
      <c r="G1027">
        <v>0</v>
      </c>
      <c r="H1027" t="s">
        <v>2379</v>
      </c>
      <c r="J1027" t="str">
        <f t="shared" ref="J1027:J1090" si="64">PROPER(D1027:D3361)</f>
        <v>No</v>
      </c>
      <c r="K1027" t="str">
        <f t="shared" ref="K1027:K1090" si="65">PROPER(H1027:H3361)</f>
        <v>No</v>
      </c>
      <c r="L1027" t="str">
        <f t="shared" ref="L1027:L1090" si="66">IF(B1027&lt;18.5,"Underweight",IF(B1027&lt;24.9,"Normal Weight",IF(B1027&lt;29.9,"Overweight","Obesity")))</f>
        <v>Obesity</v>
      </c>
      <c r="M1027" t="str">
        <f t="shared" ref="M1027:M1090" si="67">IF(C1027&lt;5.7,"Normal",IF(C1027&lt;6.4,"Prediabetes","Diabetes"))</f>
        <v>Diabetes</v>
      </c>
    </row>
    <row r="1028" spans="1:13" x14ac:dyDescent="0.25">
      <c r="A1028" t="s">
        <v>1343</v>
      </c>
      <c r="B1028">
        <v>41.47</v>
      </c>
      <c r="C1028">
        <v>10.34</v>
      </c>
      <c r="D1028" t="s">
        <v>2379</v>
      </c>
      <c r="E1028" t="s">
        <v>2379</v>
      </c>
      <c r="F1028" t="s">
        <v>2379</v>
      </c>
      <c r="G1028">
        <v>2</v>
      </c>
      <c r="H1028" t="s">
        <v>2379</v>
      </c>
      <c r="J1028" t="str">
        <f t="shared" si="64"/>
        <v>No</v>
      </c>
      <c r="K1028" t="str">
        <f t="shared" si="65"/>
        <v>No</v>
      </c>
      <c r="L1028" t="str">
        <f t="shared" si="66"/>
        <v>Obesity</v>
      </c>
      <c r="M1028" t="str">
        <f t="shared" si="67"/>
        <v>Diabetes</v>
      </c>
    </row>
    <row r="1029" spans="1:13" x14ac:dyDescent="0.25">
      <c r="A1029" t="s">
        <v>1342</v>
      </c>
      <c r="B1029">
        <v>33.725000000000001</v>
      </c>
      <c r="C1029">
        <v>5.51</v>
      </c>
      <c r="D1029" t="s">
        <v>2380</v>
      </c>
      <c r="E1029" t="s">
        <v>2379</v>
      </c>
      <c r="F1029" t="s">
        <v>2379</v>
      </c>
      <c r="G1029">
        <v>2</v>
      </c>
      <c r="H1029" t="s">
        <v>2379</v>
      </c>
      <c r="J1029" t="str">
        <f t="shared" si="64"/>
        <v>Yes</v>
      </c>
      <c r="K1029" t="str">
        <f t="shared" si="65"/>
        <v>No</v>
      </c>
      <c r="L1029" t="str">
        <f t="shared" si="66"/>
        <v>Obesity</v>
      </c>
      <c r="M1029" t="str">
        <f t="shared" si="67"/>
        <v>Normal</v>
      </c>
    </row>
    <row r="1030" spans="1:13" x14ac:dyDescent="0.25">
      <c r="A1030" t="s">
        <v>1341</v>
      </c>
      <c r="B1030">
        <v>28.1</v>
      </c>
      <c r="C1030">
        <v>11.2</v>
      </c>
      <c r="D1030" t="s">
        <v>2379</v>
      </c>
      <c r="E1030" t="s">
        <v>2379</v>
      </c>
      <c r="F1030" t="s">
        <v>2379</v>
      </c>
      <c r="G1030">
        <v>0</v>
      </c>
      <c r="H1030" t="s">
        <v>2379</v>
      </c>
      <c r="J1030" t="str">
        <f t="shared" si="64"/>
        <v>No</v>
      </c>
      <c r="K1030" t="str">
        <f t="shared" si="65"/>
        <v>No</v>
      </c>
      <c r="L1030" t="str">
        <f t="shared" si="66"/>
        <v>Overweight</v>
      </c>
      <c r="M1030" t="str">
        <f t="shared" si="67"/>
        <v>Diabetes</v>
      </c>
    </row>
    <row r="1031" spans="1:13" x14ac:dyDescent="0.25">
      <c r="A1031" t="s">
        <v>1340</v>
      </c>
      <c r="B1031">
        <v>37.43</v>
      </c>
      <c r="C1031">
        <v>4.3499999999999996</v>
      </c>
      <c r="D1031" t="s">
        <v>2380</v>
      </c>
      <c r="E1031" t="s">
        <v>2379</v>
      </c>
      <c r="F1031" t="s">
        <v>2381</v>
      </c>
      <c r="G1031">
        <v>1</v>
      </c>
      <c r="H1031" t="s">
        <v>2379</v>
      </c>
      <c r="J1031" t="str">
        <f t="shared" si="64"/>
        <v>Yes</v>
      </c>
      <c r="K1031" t="str">
        <f t="shared" si="65"/>
        <v>No</v>
      </c>
      <c r="L1031" t="str">
        <f t="shared" si="66"/>
        <v>Obesity</v>
      </c>
      <c r="M1031" t="str">
        <f t="shared" si="67"/>
        <v>Normal</v>
      </c>
    </row>
    <row r="1032" spans="1:13" x14ac:dyDescent="0.25">
      <c r="A1032" t="s">
        <v>1339</v>
      </c>
      <c r="B1032">
        <v>23.7</v>
      </c>
      <c r="C1032">
        <v>10.45</v>
      </c>
      <c r="D1032" t="s">
        <v>2379</v>
      </c>
      <c r="E1032" t="s">
        <v>2379</v>
      </c>
      <c r="F1032" t="s">
        <v>2379</v>
      </c>
      <c r="G1032">
        <v>0</v>
      </c>
      <c r="H1032" t="s">
        <v>2379</v>
      </c>
      <c r="J1032" t="str">
        <f t="shared" si="64"/>
        <v>No</v>
      </c>
      <c r="K1032" t="str">
        <f t="shared" si="65"/>
        <v>No</v>
      </c>
      <c r="L1032" t="str">
        <f t="shared" si="66"/>
        <v>Normal Weight</v>
      </c>
      <c r="M1032" t="str">
        <f t="shared" si="67"/>
        <v>Diabetes</v>
      </c>
    </row>
    <row r="1033" spans="1:13" x14ac:dyDescent="0.25">
      <c r="A1033" t="s">
        <v>1338</v>
      </c>
      <c r="B1033">
        <v>24.795000000000002</v>
      </c>
      <c r="C1033">
        <v>4.07</v>
      </c>
      <c r="D1033" t="s">
        <v>2380</v>
      </c>
      <c r="E1033" t="s">
        <v>2379</v>
      </c>
      <c r="F1033" t="s">
        <v>2381</v>
      </c>
      <c r="G1033">
        <v>1</v>
      </c>
      <c r="H1033" t="s">
        <v>2379</v>
      </c>
      <c r="J1033" t="str">
        <f t="shared" si="64"/>
        <v>Yes</v>
      </c>
      <c r="K1033" t="str">
        <f t="shared" si="65"/>
        <v>No</v>
      </c>
      <c r="L1033" t="str">
        <f t="shared" si="66"/>
        <v>Normal Weight</v>
      </c>
      <c r="M1033" t="str">
        <f t="shared" si="67"/>
        <v>Normal</v>
      </c>
    </row>
    <row r="1034" spans="1:13" x14ac:dyDescent="0.25">
      <c r="A1034" t="s">
        <v>1337</v>
      </c>
      <c r="B1034">
        <v>31.9</v>
      </c>
      <c r="C1034">
        <v>8.34</v>
      </c>
      <c r="D1034" t="s">
        <v>2379</v>
      </c>
      <c r="E1034" t="s">
        <v>2379</v>
      </c>
      <c r="F1034" t="s">
        <v>2379</v>
      </c>
      <c r="G1034">
        <v>0</v>
      </c>
      <c r="H1034" t="s">
        <v>2379</v>
      </c>
      <c r="J1034" t="str">
        <f t="shared" si="64"/>
        <v>No</v>
      </c>
      <c r="K1034" t="str">
        <f t="shared" si="65"/>
        <v>No</v>
      </c>
      <c r="L1034" t="str">
        <f t="shared" si="66"/>
        <v>Obesity</v>
      </c>
      <c r="M1034" t="str">
        <f t="shared" si="67"/>
        <v>Diabetes</v>
      </c>
    </row>
    <row r="1035" spans="1:13" x14ac:dyDescent="0.25">
      <c r="A1035" t="s">
        <v>1336</v>
      </c>
      <c r="B1035">
        <v>32.68</v>
      </c>
      <c r="C1035">
        <v>7.41</v>
      </c>
      <c r="D1035" t="s">
        <v>2379</v>
      </c>
      <c r="E1035" t="s">
        <v>2379</v>
      </c>
      <c r="F1035" t="s">
        <v>2379</v>
      </c>
      <c r="G1035">
        <v>0</v>
      </c>
      <c r="H1035" t="s">
        <v>2379</v>
      </c>
      <c r="J1035" t="str">
        <f t="shared" si="64"/>
        <v>No</v>
      </c>
      <c r="K1035" t="str">
        <f t="shared" si="65"/>
        <v>No</v>
      </c>
      <c r="L1035" t="str">
        <f t="shared" si="66"/>
        <v>Obesity</v>
      </c>
      <c r="M1035" t="str">
        <f t="shared" si="67"/>
        <v>Diabetes</v>
      </c>
    </row>
    <row r="1036" spans="1:13" x14ac:dyDescent="0.25">
      <c r="A1036" t="s">
        <v>1335</v>
      </c>
      <c r="B1036">
        <v>47.13</v>
      </c>
      <c r="C1036">
        <v>4.3099999999999996</v>
      </c>
      <c r="D1036" t="s">
        <v>2379</v>
      </c>
      <c r="E1036" t="s">
        <v>2379</v>
      </c>
      <c r="F1036" t="s">
        <v>2379</v>
      </c>
      <c r="G1036">
        <v>0</v>
      </c>
      <c r="H1036" t="s">
        <v>2379</v>
      </c>
      <c r="J1036" t="str">
        <f t="shared" si="64"/>
        <v>No</v>
      </c>
      <c r="K1036" t="str">
        <f t="shared" si="65"/>
        <v>No</v>
      </c>
      <c r="L1036" t="str">
        <f t="shared" si="66"/>
        <v>Obesity</v>
      </c>
      <c r="M1036" t="str">
        <f t="shared" si="67"/>
        <v>Normal</v>
      </c>
    </row>
    <row r="1037" spans="1:13" x14ac:dyDescent="0.25">
      <c r="A1037" t="s">
        <v>1334</v>
      </c>
      <c r="B1037">
        <v>36.67</v>
      </c>
      <c r="C1037">
        <v>10.83</v>
      </c>
      <c r="D1037" t="s">
        <v>2379</v>
      </c>
      <c r="E1037" t="s">
        <v>2379</v>
      </c>
      <c r="F1037" t="s">
        <v>2379</v>
      </c>
      <c r="G1037">
        <v>0</v>
      </c>
      <c r="H1037" t="s">
        <v>2379</v>
      </c>
      <c r="J1037" t="str">
        <f t="shared" si="64"/>
        <v>No</v>
      </c>
      <c r="K1037" t="str">
        <f t="shared" si="65"/>
        <v>No</v>
      </c>
      <c r="L1037" t="str">
        <f t="shared" si="66"/>
        <v>Obesity</v>
      </c>
      <c r="M1037" t="str">
        <f t="shared" si="67"/>
        <v>Diabetes</v>
      </c>
    </row>
    <row r="1038" spans="1:13" x14ac:dyDescent="0.25">
      <c r="A1038" t="s">
        <v>1333</v>
      </c>
      <c r="B1038">
        <v>33.630000000000003</v>
      </c>
      <c r="C1038">
        <v>11.31</v>
      </c>
      <c r="D1038" t="s">
        <v>2379</v>
      </c>
      <c r="E1038" t="s">
        <v>2379</v>
      </c>
      <c r="F1038" t="s">
        <v>2379</v>
      </c>
      <c r="G1038">
        <v>0</v>
      </c>
      <c r="H1038" t="s">
        <v>2379</v>
      </c>
      <c r="J1038" t="str">
        <f t="shared" si="64"/>
        <v>No</v>
      </c>
      <c r="K1038" t="str">
        <f t="shared" si="65"/>
        <v>No</v>
      </c>
      <c r="L1038" t="str">
        <f t="shared" si="66"/>
        <v>Obesity</v>
      </c>
      <c r="M1038" t="str">
        <f t="shared" si="67"/>
        <v>Diabetes</v>
      </c>
    </row>
    <row r="1039" spans="1:13" x14ac:dyDescent="0.25">
      <c r="A1039" t="s">
        <v>1332</v>
      </c>
      <c r="B1039">
        <v>32.67</v>
      </c>
      <c r="C1039">
        <v>11.81</v>
      </c>
      <c r="D1039" t="s">
        <v>2380</v>
      </c>
      <c r="E1039" t="s">
        <v>2379</v>
      </c>
      <c r="F1039" t="s">
        <v>2379</v>
      </c>
      <c r="G1039">
        <v>0</v>
      </c>
      <c r="H1039" t="s">
        <v>2379</v>
      </c>
      <c r="J1039" t="str">
        <f t="shared" si="64"/>
        <v>Yes</v>
      </c>
      <c r="K1039" t="str">
        <f t="shared" si="65"/>
        <v>No</v>
      </c>
      <c r="L1039" t="str">
        <f t="shared" si="66"/>
        <v>Obesity</v>
      </c>
      <c r="M1039" t="str">
        <f t="shared" si="67"/>
        <v>Diabetes</v>
      </c>
    </row>
    <row r="1040" spans="1:13" x14ac:dyDescent="0.25">
      <c r="A1040" t="s">
        <v>1331</v>
      </c>
      <c r="B1040">
        <v>33.299999999999997</v>
      </c>
      <c r="C1040">
        <v>8.26</v>
      </c>
      <c r="D1040" t="s">
        <v>2380</v>
      </c>
      <c r="E1040" t="s">
        <v>2379</v>
      </c>
      <c r="F1040" t="s">
        <v>2379</v>
      </c>
      <c r="G1040">
        <v>2</v>
      </c>
      <c r="H1040" t="s">
        <v>2379</v>
      </c>
      <c r="J1040" t="str">
        <f t="shared" si="64"/>
        <v>Yes</v>
      </c>
      <c r="K1040" t="str">
        <f t="shared" si="65"/>
        <v>No</v>
      </c>
      <c r="L1040" t="str">
        <f t="shared" si="66"/>
        <v>Obesity</v>
      </c>
      <c r="M1040" t="str">
        <f t="shared" si="67"/>
        <v>Diabetes</v>
      </c>
    </row>
    <row r="1041" spans="1:13" x14ac:dyDescent="0.25">
      <c r="A1041" t="s">
        <v>1330</v>
      </c>
      <c r="B1041">
        <v>30.78</v>
      </c>
      <c r="C1041">
        <v>10.74</v>
      </c>
      <c r="D1041" t="s">
        <v>2380</v>
      </c>
      <c r="E1041" t="s">
        <v>2379</v>
      </c>
      <c r="F1041" t="s">
        <v>2379</v>
      </c>
      <c r="G1041">
        <v>2</v>
      </c>
      <c r="H1041" t="s">
        <v>2379</v>
      </c>
      <c r="J1041" t="str">
        <f t="shared" si="64"/>
        <v>Yes</v>
      </c>
      <c r="K1041" t="str">
        <f t="shared" si="65"/>
        <v>No</v>
      </c>
      <c r="L1041" t="str">
        <f t="shared" si="66"/>
        <v>Obesity</v>
      </c>
      <c r="M1041" t="str">
        <f t="shared" si="67"/>
        <v>Diabetes</v>
      </c>
    </row>
    <row r="1042" spans="1:13" x14ac:dyDescent="0.25">
      <c r="A1042" t="s">
        <v>1329</v>
      </c>
      <c r="B1042">
        <v>28.975000000000001</v>
      </c>
      <c r="C1042">
        <v>7.69</v>
      </c>
      <c r="D1042" t="s">
        <v>2380</v>
      </c>
      <c r="E1042" t="s">
        <v>2379</v>
      </c>
      <c r="F1042" t="s">
        <v>2379</v>
      </c>
      <c r="G1042">
        <v>0</v>
      </c>
      <c r="H1042" t="s">
        <v>2379</v>
      </c>
      <c r="J1042" t="str">
        <f t="shared" si="64"/>
        <v>Yes</v>
      </c>
      <c r="K1042" t="str">
        <f t="shared" si="65"/>
        <v>No</v>
      </c>
      <c r="L1042" t="str">
        <f t="shared" si="66"/>
        <v>Overweight</v>
      </c>
      <c r="M1042" t="str">
        <f t="shared" si="67"/>
        <v>Diabetes</v>
      </c>
    </row>
    <row r="1043" spans="1:13" x14ac:dyDescent="0.25">
      <c r="A1043" t="s">
        <v>1328</v>
      </c>
      <c r="B1043">
        <v>33.4</v>
      </c>
      <c r="C1043">
        <v>4.84</v>
      </c>
      <c r="D1043" t="s">
        <v>2379</v>
      </c>
      <c r="E1043" t="s">
        <v>2379</v>
      </c>
      <c r="F1043" t="s">
        <v>2379</v>
      </c>
      <c r="G1043">
        <v>0</v>
      </c>
      <c r="H1043" t="s">
        <v>2379</v>
      </c>
      <c r="J1043" t="str">
        <f t="shared" si="64"/>
        <v>No</v>
      </c>
      <c r="K1043" t="str">
        <f t="shared" si="65"/>
        <v>No</v>
      </c>
      <c r="L1043" t="str">
        <f t="shared" si="66"/>
        <v>Obesity</v>
      </c>
      <c r="M1043" t="str">
        <f t="shared" si="67"/>
        <v>Normal</v>
      </c>
    </row>
    <row r="1044" spans="1:13" x14ac:dyDescent="0.25">
      <c r="A1044" t="s">
        <v>1327</v>
      </c>
      <c r="B1044">
        <v>21.5</v>
      </c>
      <c r="C1044">
        <v>9.77</v>
      </c>
      <c r="D1044" t="s">
        <v>2380</v>
      </c>
      <c r="E1044" t="s">
        <v>2379</v>
      </c>
      <c r="F1044" t="s">
        <v>2379</v>
      </c>
      <c r="G1044">
        <v>0</v>
      </c>
      <c r="H1044" t="s">
        <v>2379</v>
      </c>
      <c r="J1044" t="str">
        <f t="shared" si="64"/>
        <v>Yes</v>
      </c>
      <c r="K1044" t="str">
        <f t="shared" si="65"/>
        <v>No</v>
      </c>
      <c r="L1044" t="str">
        <f t="shared" si="66"/>
        <v>Normal Weight</v>
      </c>
      <c r="M1044" t="str">
        <f t="shared" si="67"/>
        <v>Diabetes</v>
      </c>
    </row>
    <row r="1045" spans="1:13" x14ac:dyDescent="0.25">
      <c r="A1045" t="s">
        <v>1326</v>
      </c>
      <c r="B1045">
        <v>38.14</v>
      </c>
      <c r="C1045">
        <v>5.84</v>
      </c>
      <c r="D1045" t="s">
        <v>2379</v>
      </c>
      <c r="E1045" t="s">
        <v>2379</v>
      </c>
      <c r="F1045" t="s">
        <v>2379</v>
      </c>
      <c r="G1045">
        <v>0</v>
      </c>
      <c r="H1045" t="s">
        <v>2379</v>
      </c>
      <c r="J1045" t="str">
        <f t="shared" si="64"/>
        <v>No</v>
      </c>
      <c r="K1045" t="str">
        <f t="shared" si="65"/>
        <v>No</v>
      </c>
      <c r="L1045" t="str">
        <f t="shared" si="66"/>
        <v>Obesity</v>
      </c>
      <c r="M1045" t="str">
        <f t="shared" si="67"/>
        <v>Prediabetes</v>
      </c>
    </row>
    <row r="1046" spans="1:13" x14ac:dyDescent="0.25">
      <c r="A1046" t="s">
        <v>1325</v>
      </c>
      <c r="B1046">
        <v>35.42</v>
      </c>
      <c r="C1046">
        <v>8.6999999999999993</v>
      </c>
      <c r="D1046" t="s">
        <v>2380</v>
      </c>
      <c r="E1046" t="s">
        <v>2379</v>
      </c>
      <c r="F1046" t="s">
        <v>2379</v>
      </c>
      <c r="G1046">
        <v>1</v>
      </c>
      <c r="H1046" t="s">
        <v>2379</v>
      </c>
      <c r="J1046" t="str">
        <f t="shared" si="64"/>
        <v>Yes</v>
      </c>
      <c r="K1046" t="str">
        <f t="shared" si="65"/>
        <v>No</v>
      </c>
      <c r="L1046" t="str">
        <f t="shared" si="66"/>
        <v>Obesity</v>
      </c>
      <c r="M1046" t="str">
        <f t="shared" si="67"/>
        <v>Diabetes</v>
      </c>
    </row>
    <row r="1047" spans="1:13" x14ac:dyDescent="0.25">
      <c r="A1047" t="s">
        <v>1324</v>
      </c>
      <c r="B1047">
        <v>35.625</v>
      </c>
      <c r="C1047">
        <v>10.79</v>
      </c>
      <c r="D1047" t="s">
        <v>2379</v>
      </c>
      <c r="E1047" t="s">
        <v>2379</v>
      </c>
      <c r="F1047" t="s">
        <v>2379</v>
      </c>
      <c r="G1047">
        <v>0</v>
      </c>
      <c r="H1047" t="s">
        <v>2379</v>
      </c>
      <c r="J1047" t="str">
        <f t="shared" si="64"/>
        <v>No</v>
      </c>
      <c r="K1047" t="str">
        <f t="shared" si="65"/>
        <v>No</v>
      </c>
      <c r="L1047" t="str">
        <f t="shared" si="66"/>
        <v>Obesity</v>
      </c>
      <c r="M1047" t="str">
        <f t="shared" si="67"/>
        <v>Diabetes</v>
      </c>
    </row>
    <row r="1048" spans="1:13" x14ac:dyDescent="0.25">
      <c r="A1048" t="s">
        <v>1323</v>
      </c>
      <c r="B1048">
        <v>45.51</v>
      </c>
      <c r="C1048">
        <v>4.32</v>
      </c>
      <c r="D1048" t="s">
        <v>2379</v>
      </c>
      <c r="E1048" t="s">
        <v>2379</v>
      </c>
      <c r="F1048" t="s">
        <v>2379</v>
      </c>
      <c r="G1048">
        <v>1</v>
      </c>
      <c r="H1048" t="s">
        <v>2379</v>
      </c>
      <c r="J1048" t="str">
        <f t="shared" si="64"/>
        <v>No</v>
      </c>
      <c r="K1048" t="str">
        <f t="shared" si="65"/>
        <v>No</v>
      </c>
      <c r="L1048" t="str">
        <f t="shared" si="66"/>
        <v>Obesity</v>
      </c>
      <c r="M1048" t="str">
        <f t="shared" si="67"/>
        <v>Normal</v>
      </c>
    </row>
    <row r="1049" spans="1:13" x14ac:dyDescent="0.25">
      <c r="A1049" t="s">
        <v>1322</v>
      </c>
      <c r="B1049">
        <v>37.1</v>
      </c>
      <c r="C1049">
        <v>7.19</v>
      </c>
      <c r="D1049" t="s">
        <v>2380</v>
      </c>
      <c r="E1049" t="s">
        <v>2379</v>
      </c>
      <c r="F1049" t="s">
        <v>2379</v>
      </c>
      <c r="G1049">
        <v>0</v>
      </c>
      <c r="H1049" t="s">
        <v>2379</v>
      </c>
      <c r="J1049" t="str">
        <f t="shared" si="64"/>
        <v>Yes</v>
      </c>
      <c r="K1049" t="str">
        <f t="shared" si="65"/>
        <v>No</v>
      </c>
      <c r="L1049" t="str">
        <f t="shared" si="66"/>
        <v>Obesity</v>
      </c>
      <c r="M1049" t="str">
        <f t="shared" si="67"/>
        <v>Diabetes</v>
      </c>
    </row>
    <row r="1050" spans="1:13" x14ac:dyDescent="0.25">
      <c r="A1050" t="s">
        <v>1321</v>
      </c>
      <c r="B1050">
        <v>30.5</v>
      </c>
      <c r="C1050">
        <v>11.94</v>
      </c>
      <c r="D1050" t="s">
        <v>2380</v>
      </c>
      <c r="E1050" t="s">
        <v>2379</v>
      </c>
      <c r="F1050" t="s">
        <v>2379</v>
      </c>
      <c r="G1050">
        <v>0</v>
      </c>
      <c r="H1050" t="s">
        <v>2379</v>
      </c>
      <c r="J1050" t="str">
        <f t="shared" si="64"/>
        <v>Yes</v>
      </c>
      <c r="K1050" t="str">
        <f t="shared" si="65"/>
        <v>No</v>
      </c>
      <c r="L1050" t="str">
        <f t="shared" si="66"/>
        <v>Obesity</v>
      </c>
      <c r="M1050" t="str">
        <f t="shared" si="67"/>
        <v>Diabetes</v>
      </c>
    </row>
    <row r="1051" spans="1:13" x14ac:dyDescent="0.25">
      <c r="A1051" t="s">
        <v>1320</v>
      </c>
      <c r="B1051">
        <v>28.16</v>
      </c>
      <c r="C1051">
        <v>5.56</v>
      </c>
      <c r="D1051" t="s">
        <v>2379</v>
      </c>
      <c r="E1051" t="s">
        <v>2379</v>
      </c>
      <c r="F1051" t="s">
        <v>2379</v>
      </c>
      <c r="G1051">
        <v>2</v>
      </c>
      <c r="H1051" t="s">
        <v>2379</v>
      </c>
      <c r="J1051" t="str">
        <f t="shared" si="64"/>
        <v>No</v>
      </c>
      <c r="K1051" t="str">
        <f t="shared" si="65"/>
        <v>No</v>
      </c>
      <c r="L1051" t="str">
        <f t="shared" si="66"/>
        <v>Overweight</v>
      </c>
      <c r="M1051" t="str">
        <f t="shared" si="67"/>
        <v>Normal</v>
      </c>
    </row>
    <row r="1052" spans="1:13" x14ac:dyDescent="0.25">
      <c r="A1052" t="s">
        <v>1319</v>
      </c>
      <c r="B1052">
        <v>29.1</v>
      </c>
      <c r="C1052">
        <v>5.64</v>
      </c>
      <c r="D1052" t="s">
        <v>2380</v>
      </c>
      <c r="E1052" t="s">
        <v>2379</v>
      </c>
      <c r="F1052" t="s">
        <v>2379</v>
      </c>
      <c r="G1052">
        <v>0</v>
      </c>
      <c r="H1052" t="s">
        <v>2379</v>
      </c>
      <c r="J1052" t="str">
        <f t="shared" si="64"/>
        <v>Yes</v>
      </c>
      <c r="K1052" t="str">
        <f t="shared" si="65"/>
        <v>No</v>
      </c>
      <c r="L1052" t="str">
        <f t="shared" si="66"/>
        <v>Overweight</v>
      </c>
      <c r="M1052" t="str">
        <f t="shared" si="67"/>
        <v>Normal</v>
      </c>
    </row>
    <row r="1053" spans="1:13" x14ac:dyDescent="0.25">
      <c r="A1053" t="s">
        <v>1318</v>
      </c>
      <c r="B1053">
        <v>30.22</v>
      </c>
      <c r="C1053">
        <v>4.6500000000000004</v>
      </c>
      <c r="D1053" t="s">
        <v>2379</v>
      </c>
      <c r="E1053" t="s">
        <v>2379</v>
      </c>
      <c r="F1053" t="s">
        <v>2379</v>
      </c>
      <c r="G1053">
        <v>0</v>
      </c>
      <c r="H1053" t="s">
        <v>2379</v>
      </c>
      <c r="J1053" t="str">
        <f t="shared" si="64"/>
        <v>No</v>
      </c>
      <c r="K1053" t="str">
        <f t="shared" si="65"/>
        <v>No</v>
      </c>
      <c r="L1053" t="str">
        <f t="shared" si="66"/>
        <v>Obesity</v>
      </c>
      <c r="M1053" t="str">
        <f t="shared" si="67"/>
        <v>Normal</v>
      </c>
    </row>
    <row r="1054" spans="1:13" x14ac:dyDescent="0.25">
      <c r="A1054" t="s">
        <v>1317</v>
      </c>
      <c r="B1054">
        <v>24.29</v>
      </c>
      <c r="C1054">
        <v>9.0500000000000007</v>
      </c>
      <c r="D1054" t="s">
        <v>2379</v>
      </c>
      <c r="E1054" t="s">
        <v>2379</v>
      </c>
      <c r="F1054" t="s">
        <v>2379</v>
      </c>
      <c r="G1054">
        <v>0</v>
      </c>
      <c r="H1054" t="s">
        <v>2379</v>
      </c>
      <c r="J1054" t="str">
        <f t="shared" si="64"/>
        <v>No</v>
      </c>
      <c r="K1054" t="str">
        <f t="shared" si="65"/>
        <v>No</v>
      </c>
      <c r="L1054" t="str">
        <f t="shared" si="66"/>
        <v>Normal Weight</v>
      </c>
      <c r="M1054" t="str">
        <f t="shared" si="67"/>
        <v>Diabetes</v>
      </c>
    </row>
    <row r="1055" spans="1:13" x14ac:dyDescent="0.25">
      <c r="A1055" t="s">
        <v>1316</v>
      </c>
      <c r="B1055">
        <v>29.39</v>
      </c>
      <c r="C1055">
        <v>4.5199999999999996</v>
      </c>
      <c r="D1055" t="s">
        <v>2380</v>
      </c>
      <c r="E1055" t="s">
        <v>2379</v>
      </c>
      <c r="F1055" t="s">
        <v>2379</v>
      </c>
      <c r="G1055">
        <v>0</v>
      </c>
      <c r="H1055" t="s">
        <v>2379</v>
      </c>
      <c r="J1055" t="str">
        <f t="shared" si="64"/>
        <v>Yes</v>
      </c>
      <c r="K1055" t="str">
        <f t="shared" si="65"/>
        <v>No</v>
      </c>
      <c r="L1055" t="str">
        <f t="shared" si="66"/>
        <v>Overweight</v>
      </c>
      <c r="M1055" t="str">
        <f t="shared" si="67"/>
        <v>Normal</v>
      </c>
    </row>
    <row r="1056" spans="1:13" x14ac:dyDescent="0.25">
      <c r="A1056" t="s">
        <v>1315</v>
      </c>
      <c r="B1056">
        <v>25.66</v>
      </c>
      <c r="C1056">
        <v>4.62</v>
      </c>
      <c r="D1056" t="s">
        <v>2380</v>
      </c>
      <c r="E1056" t="s">
        <v>2379</v>
      </c>
      <c r="F1056" t="s">
        <v>2379</v>
      </c>
      <c r="G1056">
        <v>1</v>
      </c>
      <c r="H1056" t="s">
        <v>2379</v>
      </c>
      <c r="J1056" t="str">
        <f t="shared" si="64"/>
        <v>Yes</v>
      </c>
      <c r="K1056" t="str">
        <f t="shared" si="65"/>
        <v>No</v>
      </c>
      <c r="L1056" t="str">
        <f t="shared" si="66"/>
        <v>Overweight</v>
      </c>
      <c r="M1056" t="str">
        <f t="shared" si="67"/>
        <v>Normal</v>
      </c>
    </row>
    <row r="1057" spans="1:13" x14ac:dyDescent="0.25">
      <c r="A1057" t="s">
        <v>1314</v>
      </c>
      <c r="B1057">
        <v>39.11</v>
      </c>
      <c r="C1057">
        <v>5.87</v>
      </c>
      <c r="D1057" t="s">
        <v>2379</v>
      </c>
      <c r="E1057" t="s">
        <v>2379</v>
      </c>
      <c r="F1057" t="s">
        <v>2379</v>
      </c>
      <c r="G1057">
        <v>0</v>
      </c>
      <c r="H1057" t="s">
        <v>2379</v>
      </c>
      <c r="J1057" t="str">
        <f t="shared" si="64"/>
        <v>No</v>
      </c>
      <c r="K1057" t="str">
        <f t="shared" si="65"/>
        <v>No</v>
      </c>
      <c r="L1057" t="str">
        <f t="shared" si="66"/>
        <v>Obesity</v>
      </c>
      <c r="M1057" t="str">
        <f t="shared" si="67"/>
        <v>Prediabetes</v>
      </c>
    </row>
    <row r="1058" spans="1:13" x14ac:dyDescent="0.25">
      <c r="A1058" t="s">
        <v>1313</v>
      </c>
      <c r="B1058">
        <v>43.78</v>
      </c>
      <c r="C1058">
        <v>5.71</v>
      </c>
      <c r="D1058" t="s">
        <v>2379</v>
      </c>
      <c r="E1058" t="s">
        <v>2379</v>
      </c>
      <c r="F1058" t="s">
        <v>2379</v>
      </c>
      <c r="G1058">
        <v>1</v>
      </c>
      <c r="H1058" t="s">
        <v>2379</v>
      </c>
      <c r="J1058" t="str">
        <f t="shared" si="64"/>
        <v>No</v>
      </c>
      <c r="K1058" t="str">
        <f t="shared" si="65"/>
        <v>No</v>
      </c>
      <c r="L1058" t="str">
        <f t="shared" si="66"/>
        <v>Obesity</v>
      </c>
      <c r="M1058" t="str">
        <f t="shared" si="67"/>
        <v>Prediabetes</v>
      </c>
    </row>
    <row r="1059" spans="1:13" x14ac:dyDescent="0.25">
      <c r="A1059" t="s">
        <v>1312</v>
      </c>
      <c r="B1059">
        <v>24.35</v>
      </c>
      <c r="C1059">
        <v>9.08</v>
      </c>
      <c r="D1059" t="s">
        <v>2379</v>
      </c>
      <c r="E1059" t="s">
        <v>2379</v>
      </c>
      <c r="F1059" t="s">
        <v>2379</v>
      </c>
      <c r="G1059">
        <v>0</v>
      </c>
      <c r="H1059" t="s">
        <v>2379</v>
      </c>
      <c r="J1059" t="str">
        <f t="shared" si="64"/>
        <v>No</v>
      </c>
      <c r="K1059" t="str">
        <f t="shared" si="65"/>
        <v>No</v>
      </c>
      <c r="L1059" t="str">
        <f t="shared" si="66"/>
        <v>Normal Weight</v>
      </c>
      <c r="M1059" t="str">
        <f t="shared" si="67"/>
        <v>Diabetes</v>
      </c>
    </row>
    <row r="1060" spans="1:13" x14ac:dyDescent="0.25">
      <c r="A1060" t="s">
        <v>1311</v>
      </c>
      <c r="B1060">
        <v>40.299999999999997</v>
      </c>
      <c r="C1060">
        <v>5.3</v>
      </c>
      <c r="D1060" t="s">
        <v>2380</v>
      </c>
      <c r="E1060" t="s">
        <v>2379</v>
      </c>
      <c r="F1060" t="s">
        <v>2379</v>
      </c>
      <c r="G1060">
        <v>2</v>
      </c>
      <c r="H1060" t="s">
        <v>2379</v>
      </c>
      <c r="J1060" t="str">
        <f t="shared" si="64"/>
        <v>Yes</v>
      </c>
      <c r="K1060" t="str">
        <f t="shared" si="65"/>
        <v>No</v>
      </c>
      <c r="L1060" t="str">
        <f t="shared" si="66"/>
        <v>Obesity</v>
      </c>
      <c r="M1060" t="str">
        <f t="shared" si="67"/>
        <v>Normal</v>
      </c>
    </row>
    <row r="1061" spans="1:13" x14ac:dyDescent="0.25">
      <c r="A1061" t="s">
        <v>1310</v>
      </c>
      <c r="B1061">
        <v>32.774999999999999</v>
      </c>
      <c r="C1061">
        <v>11.76</v>
      </c>
      <c r="D1061" t="s">
        <v>2380</v>
      </c>
      <c r="E1061" t="s">
        <v>2379</v>
      </c>
      <c r="F1061" t="s">
        <v>2379</v>
      </c>
      <c r="G1061">
        <v>0</v>
      </c>
      <c r="H1061" t="s">
        <v>2379</v>
      </c>
      <c r="J1061" t="str">
        <f t="shared" si="64"/>
        <v>Yes</v>
      </c>
      <c r="K1061" t="str">
        <f t="shared" si="65"/>
        <v>No</v>
      </c>
      <c r="L1061" t="str">
        <f t="shared" si="66"/>
        <v>Obesity</v>
      </c>
      <c r="M1061" t="str">
        <f t="shared" si="67"/>
        <v>Diabetes</v>
      </c>
    </row>
    <row r="1062" spans="1:13" x14ac:dyDescent="0.25">
      <c r="A1062" t="s">
        <v>1309</v>
      </c>
      <c r="B1062">
        <v>39.6</v>
      </c>
      <c r="C1062">
        <v>5.1100000000000003</v>
      </c>
      <c r="D1062" t="s">
        <v>2380</v>
      </c>
      <c r="E1062" t="s">
        <v>2379</v>
      </c>
      <c r="F1062" t="s">
        <v>2379</v>
      </c>
      <c r="G1062">
        <v>2</v>
      </c>
      <c r="H1062" t="s">
        <v>2379</v>
      </c>
      <c r="J1062" t="str">
        <f t="shared" si="64"/>
        <v>Yes</v>
      </c>
      <c r="K1062" t="str">
        <f t="shared" si="65"/>
        <v>No</v>
      </c>
      <c r="L1062" t="str">
        <f t="shared" si="66"/>
        <v>Obesity</v>
      </c>
      <c r="M1062" t="str">
        <f t="shared" si="67"/>
        <v>Normal</v>
      </c>
    </row>
    <row r="1063" spans="1:13" x14ac:dyDescent="0.25">
      <c r="A1063" t="s">
        <v>1308</v>
      </c>
      <c r="B1063">
        <v>30.97</v>
      </c>
      <c r="C1063">
        <v>5.54</v>
      </c>
      <c r="D1063" t="s">
        <v>2379</v>
      </c>
      <c r="E1063" t="s">
        <v>2379</v>
      </c>
      <c r="F1063" t="s">
        <v>2379</v>
      </c>
      <c r="G1063">
        <v>2</v>
      </c>
      <c r="H1063" t="s">
        <v>2379</v>
      </c>
      <c r="J1063" t="str">
        <f t="shared" si="64"/>
        <v>No</v>
      </c>
      <c r="K1063" t="str">
        <f t="shared" si="65"/>
        <v>No</v>
      </c>
      <c r="L1063" t="str">
        <f t="shared" si="66"/>
        <v>Obesity</v>
      </c>
      <c r="M1063" t="str">
        <f t="shared" si="67"/>
        <v>Normal</v>
      </c>
    </row>
    <row r="1064" spans="1:13" x14ac:dyDescent="0.25">
      <c r="A1064" t="s">
        <v>1307</v>
      </c>
      <c r="B1064">
        <v>27.645</v>
      </c>
      <c r="C1064">
        <v>8.8699999999999992</v>
      </c>
      <c r="D1064" t="s">
        <v>2380</v>
      </c>
      <c r="E1064" t="s">
        <v>2379</v>
      </c>
      <c r="F1064" t="s">
        <v>2379</v>
      </c>
      <c r="G1064">
        <v>0</v>
      </c>
      <c r="H1064" t="s">
        <v>2379</v>
      </c>
      <c r="J1064" t="str">
        <f t="shared" si="64"/>
        <v>Yes</v>
      </c>
      <c r="K1064" t="str">
        <f t="shared" si="65"/>
        <v>No</v>
      </c>
      <c r="L1064" t="str">
        <f t="shared" si="66"/>
        <v>Overweight</v>
      </c>
      <c r="M1064" t="str">
        <f t="shared" si="67"/>
        <v>Diabetes</v>
      </c>
    </row>
    <row r="1065" spans="1:13" x14ac:dyDescent="0.25">
      <c r="A1065" t="s">
        <v>1306</v>
      </c>
      <c r="B1065">
        <v>34.43</v>
      </c>
      <c r="C1065">
        <v>5.96</v>
      </c>
      <c r="D1065" t="s">
        <v>2380</v>
      </c>
      <c r="E1065" t="s">
        <v>2379</v>
      </c>
      <c r="F1065" t="s">
        <v>2379</v>
      </c>
      <c r="G1065">
        <v>2</v>
      </c>
      <c r="H1065" t="s">
        <v>2379</v>
      </c>
      <c r="J1065" t="str">
        <f t="shared" si="64"/>
        <v>Yes</v>
      </c>
      <c r="K1065" t="str">
        <f t="shared" si="65"/>
        <v>No</v>
      </c>
      <c r="L1065" t="str">
        <f t="shared" si="66"/>
        <v>Obesity</v>
      </c>
      <c r="M1065" t="str">
        <f t="shared" si="67"/>
        <v>Prediabetes</v>
      </c>
    </row>
    <row r="1066" spans="1:13" x14ac:dyDescent="0.25">
      <c r="A1066" t="s">
        <v>1305</v>
      </c>
      <c r="B1066">
        <v>39.6</v>
      </c>
      <c r="C1066">
        <v>4.4400000000000004</v>
      </c>
      <c r="D1066" t="s">
        <v>2380</v>
      </c>
      <c r="E1066" t="s">
        <v>2379</v>
      </c>
      <c r="F1066" t="s">
        <v>2381</v>
      </c>
      <c r="G1066">
        <v>1</v>
      </c>
      <c r="H1066" t="s">
        <v>2379</v>
      </c>
      <c r="J1066" t="str">
        <f t="shared" si="64"/>
        <v>Yes</v>
      </c>
      <c r="K1066" t="str">
        <f t="shared" si="65"/>
        <v>No</v>
      </c>
      <c r="L1066" t="str">
        <f t="shared" si="66"/>
        <v>Obesity</v>
      </c>
      <c r="M1066" t="str">
        <f t="shared" si="67"/>
        <v>Normal</v>
      </c>
    </row>
    <row r="1067" spans="1:13" x14ac:dyDescent="0.25">
      <c r="A1067" t="s">
        <v>1304</v>
      </c>
      <c r="B1067">
        <v>22.1</v>
      </c>
      <c r="C1067">
        <v>4.6500000000000004</v>
      </c>
      <c r="D1067" t="s">
        <v>2380</v>
      </c>
      <c r="E1067" t="s">
        <v>2379</v>
      </c>
      <c r="F1067" t="s">
        <v>2379</v>
      </c>
      <c r="G1067">
        <v>2</v>
      </c>
      <c r="H1067" t="s">
        <v>2379</v>
      </c>
      <c r="J1067" t="str">
        <f t="shared" si="64"/>
        <v>Yes</v>
      </c>
      <c r="K1067" t="str">
        <f t="shared" si="65"/>
        <v>No</v>
      </c>
      <c r="L1067" t="str">
        <f t="shared" si="66"/>
        <v>Normal Weight</v>
      </c>
      <c r="M1067" t="str">
        <f t="shared" si="67"/>
        <v>Normal</v>
      </c>
    </row>
    <row r="1068" spans="1:13" x14ac:dyDescent="0.25">
      <c r="A1068" t="s">
        <v>1303</v>
      </c>
      <c r="B1068">
        <v>33.25</v>
      </c>
      <c r="C1068">
        <v>5.64</v>
      </c>
      <c r="D1068" t="s">
        <v>2380</v>
      </c>
      <c r="E1068" t="s">
        <v>2379</v>
      </c>
      <c r="F1068" t="s">
        <v>2381</v>
      </c>
      <c r="G1068">
        <v>1</v>
      </c>
      <c r="H1068" t="s">
        <v>2379</v>
      </c>
      <c r="J1068" t="str">
        <f t="shared" si="64"/>
        <v>Yes</v>
      </c>
      <c r="K1068" t="str">
        <f t="shared" si="65"/>
        <v>No</v>
      </c>
      <c r="L1068" t="str">
        <f t="shared" si="66"/>
        <v>Obesity</v>
      </c>
      <c r="M1068" t="str">
        <f t="shared" si="67"/>
        <v>Normal</v>
      </c>
    </row>
    <row r="1069" spans="1:13" x14ac:dyDescent="0.25">
      <c r="A1069" t="s">
        <v>1302</v>
      </c>
      <c r="B1069">
        <v>33.33</v>
      </c>
      <c r="C1069">
        <v>10.19</v>
      </c>
      <c r="D1069" t="s">
        <v>2379</v>
      </c>
      <c r="E1069" t="s">
        <v>2379</v>
      </c>
      <c r="F1069" t="s">
        <v>2379</v>
      </c>
      <c r="G1069">
        <v>0</v>
      </c>
      <c r="H1069" t="s">
        <v>2379</v>
      </c>
      <c r="J1069" t="str">
        <f t="shared" si="64"/>
        <v>No</v>
      </c>
      <c r="K1069" t="str">
        <f t="shared" si="65"/>
        <v>No</v>
      </c>
      <c r="L1069" t="str">
        <f t="shared" si="66"/>
        <v>Obesity</v>
      </c>
      <c r="M1069" t="str">
        <f t="shared" si="67"/>
        <v>Diabetes</v>
      </c>
    </row>
    <row r="1070" spans="1:13" x14ac:dyDescent="0.25">
      <c r="A1070" t="s">
        <v>1301</v>
      </c>
      <c r="B1070">
        <v>30.5</v>
      </c>
      <c r="C1070">
        <v>10.79</v>
      </c>
      <c r="D1070" t="s">
        <v>2379</v>
      </c>
      <c r="E1070" t="s">
        <v>2379</v>
      </c>
      <c r="F1070" t="s">
        <v>2379</v>
      </c>
      <c r="G1070">
        <v>0</v>
      </c>
      <c r="H1070" t="s">
        <v>2379</v>
      </c>
      <c r="J1070" t="str">
        <f t="shared" si="64"/>
        <v>No</v>
      </c>
      <c r="K1070" t="str">
        <f t="shared" si="65"/>
        <v>No</v>
      </c>
      <c r="L1070" t="str">
        <f t="shared" si="66"/>
        <v>Obesity</v>
      </c>
      <c r="M1070" t="str">
        <f t="shared" si="67"/>
        <v>Diabetes</v>
      </c>
    </row>
    <row r="1071" spans="1:13" x14ac:dyDescent="0.25">
      <c r="A1071" t="s">
        <v>1300</v>
      </c>
      <c r="B1071">
        <v>30.3</v>
      </c>
      <c r="C1071">
        <v>4.24</v>
      </c>
      <c r="D1071" t="s">
        <v>2379</v>
      </c>
      <c r="E1071" t="s">
        <v>2379</v>
      </c>
      <c r="F1071" t="s">
        <v>2379</v>
      </c>
      <c r="G1071">
        <v>0</v>
      </c>
      <c r="H1071" t="s">
        <v>2379</v>
      </c>
      <c r="J1071" t="str">
        <f t="shared" si="64"/>
        <v>No</v>
      </c>
      <c r="K1071" t="str">
        <f t="shared" si="65"/>
        <v>No</v>
      </c>
      <c r="L1071" t="str">
        <f t="shared" si="66"/>
        <v>Obesity</v>
      </c>
      <c r="M1071" t="str">
        <f t="shared" si="67"/>
        <v>Normal</v>
      </c>
    </row>
    <row r="1072" spans="1:13" x14ac:dyDescent="0.25">
      <c r="A1072" t="s">
        <v>1299</v>
      </c>
      <c r="B1072">
        <v>26.22</v>
      </c>
      <c r="C1072">
        <v>5.83</v>
      </c>
      <c r="D1072" t="s">
        <v>2379</v>
      </c>
      <c r="E1072" t="s">
        <v>2379</v>
      </c>
      <c r="F1072" t="s">
        <v>2379</v>
      </c>
      <c r="G1072">
        <v>2</v>
      </c>
      <c r="H1072" t="s">
        <v>2379</v>
      </c>
      <c r="J1072" t="str">
        <f t="shared" si="64"/>
        <v>No</v>
      </c>
      <c r="K1072" t="str">
        <f t="shared" si="65"/>
        <v>No</v>
      </c>
      <c r="L1072" t="str">
        <f t="shared" si="66"/>
        <v>Overweight</v>
      </c>
      <c r="M1072" t="str">
        <f t="shared" si="67"/>
        <v>Prediabetes</v>
      </c>
    </row>
    <row r="1073" spans="1:13" x14ac:dyDescent="0.25">
      <c r="A1073" t="s">
        <v>1298</v>
      </c>
      <c r="B1073">
        <v>29.99</v>
      </c>
      <c r="C1073">
        <v>11.85</v>
      </c>
      <c r="D1073" t="s">
        <v>2379</v>
      </c>
      <c r="E1073" t="s">
        <v>2379</v>
      </c>
      <c r="F1073" t="s">
        <v>2379</v>
      </c>
      <c r="G1073">
        <v>0</v>
      </c>
      <c r="H1073" t="s">
        <v>2379</v>
      </c>
      <c r="J1073" t="str">
        <f t="shared" si="64"/>
        <v>No</v>
      </c>
      <c r="K1073" t="str">
        <f t="shared" si="65"/>
        <v>No</v>
      </c>
      <c r="L1073" t="str">
        <f t="shared" si="66"/>
        <v>Obesity</v>
      </c>
      <c r="M1073" t="str">
        <f t="shared" si="67"/>
        <v>Diabetes</v>
      </c>
    </row>
    <row r="1074" spans="1:13" x14ac:dyDescent="0.25">
      <c r="A1074" t="s">
        <v>1297</v>
      </c>
      <c r="B1074">
        <v>36.380000000000003</v>
      </c>
      <c r="C1074">
        <v>5.98</v>
      </c>
      <c r="D1074" t="s">
        <v>2379</v>
      </c>
      <c r="E1074" t="s">
        <v>2379</v>
      </c>
      <c r="F1074" t="s">
        <v>2379</v>
      </c>
      <c r="G1074">
        <v>1</v>
      </c>
      <c r="H1074" t="s">
        <v>2379</v>
      </c>
      <c r="J1074" t="str">
        <f t="shared" si="64"/>
        <v>No</v>
      </c>
      <c r="K1074" t="str">
        <f t="shared" si="65"/>
        <v>No</v>
      </c>
      <c r="L1074" t="str">
        <f t="shared" si="66"/>
        <v>Obesity</v>
      </c>
      <c r="M1074" t="str">
        <f t="shared" si="67"/>
        <v>Prediabetes</v>
      </c>
    </row>
    <row r="1075" spans="1:13" x14ac:dyDescent="0.25">
      <c r="A1075" t="s">
        <v>1296</v>
      </c>
      <c r="B1075">
        <v>31.16</v>
      </c>
      <c r="C1075">
        <v>4.26</v>
      </c>
      <c r="D1075" t="s">
        <v>2380</v>
      </c>
      <c r="E1075" t="s">
        <v>2379</v>
      </c>
      <c r="F1075" t="s">
        <v>2381</v>
      </c>
      <c r="G1075">
        <v>1</v>
      </c>
      <c r="H1075" t="s">
        <v>2379</v>
      </c>
      <c r="J1075" t="str">
        <f t="shared" si="64"/>
        <v>Yes</v>
      </c>
      <c r="K1075" t="str">
        <f t="shared" si="65"/>
        <v>No</v>
      </c>
      <c r="L1075" t="str">
        <f t="shared" si="66"/>
        <v>Obesity</v>
      </c>
      <c r="M1075" t="str">
        <f t="shared" si="67"/>
        <v>Normal</v>
      </c>
    </row>
    <row r="1076" spans="1:13" x14ac:dyDescent="0.25">
      <c r="A1076" t="s">
        <v>1295</v>
      </c>
      <c r="B1076">
        <v>25.55</v>
      </c>
      <c r="C1076">
        <v>4.96</v>
      </c>
      <c r="D1076" t="s">
        <v>2380</v>
      </c>
      <c r="E1076" t="s">
        <v>2379</v>
      </c>
      <c r="F1076" t="s">
        <v>2379</v>
      </c>
      <c r="G1076">
        <v>1</v>
      </c>
      <c r="H1076" t="s">
        <v>2379</v>
      </c>
      <c r="J1076" t="str">
        <f t="shared" si="64"/>
        <v>Yes</v>
      </c>
      <c r="K1076" t="str">
        <f t="shared" si="65"/>
        <v>No</v>
      </c>
      <c r="L1076" t="str">
        <f t="shared" si="66"/>
        <v>Overweight</v>
      </c>
      <c r="M1076" t="str">
        <f t="shared" si="67"/>
        <v>Normal</v>
      </c>
    </row>
    <row r="1077" spans="1:13" x14ac:dyDescent="0.25">
      <c r="A1077" t="s">
        <v>1294</v>
      </c>
      <c r="B1077">
        <v>28.77</v>
      </c>
      <c r="C1077">
        <v>4</v>
      </c>
      <c r="D1077" t="s">
        <v>2380</v>
      </c>
      <c r="E1077" t="s">
        <v>2379</v>
      </c>
      <c r="F1077" t="s">
        <v>2379</v>
      </c>
      <c r="G1077">
        <v>0</v>
      </c>
      <c r="H1077" t="s">
        <v>2379</v>
      </c>
      <c r="J1077" t="str">
        <f t="shared" si="64"/>
        <v>Yes</v>
      </c>
      <c r="K1077" t="str">
        <f t="shared" si="65"/>
        <v>No</v>
      </c>
      <c r="L1077" t="str">
        <f t="shared" si="66"/>
        <v>Overweight</v>
      </c>
      <c r="M1077" t="str">
        <f t="shared" si="67"/>
        <v>Normal</v>
      </c>
    </row>
    <row r="1078" spans="1:13" x14ac:dyDescent="0.25">
      <c r="A1078" t="s">
        <v>1293</v>
      </c>
      <c r="B1078">
        <v>23.14</v>
      </c>
      <c r="C1078">
        <v>4.1500000000000004</v>
      </c>
      <c r="D1078" t="s">
        <v>2380</v>
      </c>
      <c r="E1078" t="s">
        <v>2379</v>
      </c>
      <c r="F1078" t="s">
        <v>2379</v>
      </c>
      <c r="G1078">
        <v>1</v>
      </c>
      <c r="H1078" t="s">
        <v>2379</v>
      </c>
      <c r="J1078" t="str">
        <f t="shared" si="64"/>
        <v>Yes</v>
      </c>
      <c r="K1078" t="str">
        <f t="shared" si="65"/>
        <v>No</v>
      </c>
      <c r="L1078" t="str">
        <f t="shared" si="66"/>
        <v>Normal Weight</v>
      </c>
      <c r="M1078" t="str">
        <f t="shared" si="67"/>
        <v>Normal</v>
      </c>
    </row>
    <row r="1079" spans="1:13" x14ac:dyDescent="0.25">
      <c r="A1079" t="s">
        <v>1292</v>
      </c>
      <c r="B1079">
        <v>39.6</v>
      </c>
      <c r="C1079">
        <v>11.36</v>
      </c>
      <c r="D1079" t="s">
        <v>2379</v>
      </c>
      <c r="E1079" t="s">
        <v>2379</v>
      </c>
      <c r="F1079" t="s">
        <v>2379</v>
      </c>
      <c r="G1079">
        <v>0</v>
      </c>
      <c r="H1079" t="s">
        <v>2379</v>
      </c>
      <c r="J1079" t="str">
        <f t="shared" si="64"/>
        <v>No</v>
      </c>
      <c r="K1079" t="str">
        <f t="shared" si="65"/>
        <v>No</v>
      </c>
      <c r="L1079" t="str">
        <f t="shared" si="66"/>
        <v>Obesity</v>
      </c>
      <c r="M1079" t="str">
        <f t="shared" si="67"/>
        <v>Diabetes</v>
      </c>
    </row>
    <row r="1080" spans="1:13" x14ac:dyDescent="0.25">
      <c r="A1080" t="s">
        <v>1291</v>
      </c>
      <c r="B1080">
        <v>29.2</v>
      </c>
      <c r="C1080">
        <v>7.53</v>
      </c>
      <c r="D1080" t="s">
        <v>2379</v>
      </c>
      <c r="E1080" t="s">
        <v>2379</v>
      </c>
      <c r="F1080" t="s">
        <v>2379</v>
      </c>
      <c r="G1080">
        <v>0</v>
      </c>
      <c r="H1080" t="s">
        <v>2379</v>
      </c>
      <c r="J1080" t="str">
        <f t="shared" si="64"/>
        <v>No</v>
      </c>
      <c r="K1080" t="str">
        <f t="shared" si="65"/>
        <v>No</v>
      </c>
      <c r="L1080" t="str">
        <f t="shared" si="66"/>
        <v>Overweight</v>
      </c>
      <c r="M1080" t="str">
        <f t="shared" si="67"/>
        <v>Diabetes</v>
      </c>
    </row>
    <row r="1081" spans="1:13" x14ac:dyDescent="0.25">
      <c r="A1081" t="s">
        <v>1290</v>
      </c>
      <c r="B1081">
        <v>32.774999999999999</v>
      </c>
      <c r="C1081">
        <v>7.95</v>
      </c>
      <c r="D1081" t="s">
        <v>2379</v>
      </c>
      <c r="E1081" t="s">
        <v>2379</v>
      </c>
      <c r="F1081" t="s">
        <v>2379</v>
      </c>
      <c r="G1081">
        <v>0</v>
      </c>
      <c r="H1081" t="s">
        <v>2379</v>
      </c>
      <c r="J1081" t="str">
        <f t="shared" si="64"/>
        <v>No</v>
      </c>
      <c r="K1081" t="str">
        <f t="shared" si="65"/>
        <v>No</v>
      </c>
      <c r="L1081" t="str">
        <f t="shared" si="66"/>
        <v>Obesity</v>
      </c>
      <c r="M1081" t="str">
        <f t="shared" si="67"/>
        <v>Diabetes</v>
      </c>
    </row>
    <row r="1082" spans="1:13" x14ac:dyDescent="0.25">
      <c r="A1082" t="s">
        <v>1289</v>
      </c>
      <c r="B1082">
        <v>24.035</v>
      </c>
      <c r="C1082">
        <v>8.5</v>
      </c>
      <c r="D1082" t="s">
        <v>2379</v>
      </c>
      <c r="E1082" t="s">
        <v>2379</v>
      </c>
      <c r="F1082" t="s">
        <v>2379</v>
      </c>
      <c r="G1082">
        <v>0</v>
      </c>
      <c r="H1082" t="s">
        <v>2379</v>
      </c>
      <c r="J1082" t="str">
        <f t="shared" si="64"/>
        <v>No</v>
      </c>
      <c r="K1082" t="str">
        <f t="shared" si="65"/>
        <v>No</v>
      </c>
      <c r="L1082" t="str">
        <f t="shared" si="66"/>
        <v>Normal Weight</v>
      </c>
      <c r="M1082" t="str">
        <f t="shared" si="67"/>
        <v>Diabetes</v>
      </c>
    </row>
    <row r="1083" spans="1:13" x14ac:dyDescent="0.25">
      <c r="A1083" t="s">
        <v>1288</v>
      </c>
      <c r="B1083">
        <v>30.55</v>
      </c>
      <c r="C1083">
        <v>5.89</v>
      </c>
      <c r="D1083" t="s">
        <v>2379</v>
      </c>
      <c r="E1083" t="s">
        <v>2379</v>
      </c>
      <c r="F1083" t="s">
        <v>2381</v>
      </c>
      <c r="G1083">
        <v>1</v>
      </c>
      <c r="H1083" t="s">
        <v>2379</v>
      </c>
      <c r="J1083" t="str">
        <f t="shared" si="64"/>
        <v>No</v>
      </c>
      <c r="K1083" t="str">
        <f t="shared" si="65"/>
        <v>No</v>
      </c>
      <c r="L1083" t="str">
        <f t="shared" si="66"/>
        <v>Obesity</v>
      </c>
      <c r="M1083" t="str">
        <f t="shared" si="67"/>
        <v>Prediabetes</v>
      </c>
    </row>
    <row r="1084" spans="1:13" x14ac:dyDescent="0.25">
      <c r="A1084" t="s">
        <v>1287</v>
      </c>
      <c r="B1084">
        <v>28.81</v>
      </c>
      <c r="C1084">
        <v>8.76</v>
      </c>
      <c r="D1084" t="s">
        <v>2379</v>
      </c>
      <c r="E1084" t="s">
        <v>2379</v>
      </c>
      <c r="F1084" t="s">
        <v>2379</v>
      </c>
      <c r="G1084">
        <v>2</v>
      </c>
      <c r="H1084" t="s">
        <v>2379</v>
      </c>
      <c r="J1084" t="str">
        <f t="shared" si="64"/>
        <v>No</v>
      </c>
      <c r="K1084" t="str">
        <f t="shared" si="65"/>
        <v>No</v>
      </c>
      <c r="L1084" t="str">
        <f t="shared" si="66"/>
        <v>Overweight</v>
      </c>
      <c r="M1084" t="str">
        <f t="shared" si="67"/>
        <v>Diabetes</v>
      </c>
    </row>
    <row r="1085" spans="1:13" x14ac:dyDescent="0.25">
      <c r="A1085" t="s">
        <v>1286</v>
      </c>
      <c r="B1085">
        <v>31.66</v>
      </c>
      <c r="C1085">
        <v>4.1100000000000003</v>
      </c>
      <c r="D1085" t="s">
        <v>2379</v>
      </c>
      <c r="E1085" t="s">
        <v>2379</v>
      </c>
      <c r="F1085" t="s">
        <v>2379</v>
      </c>
      <c r="G1085">
        <v>0</v>
      </c>
      <c r="H1085" t="s">
        <v>2379</v>
      </c>
      <c r="J1085" t="str">
        <f t="shared" si="64"/>
        <v>No</v>
      </c>
      <c r="K1085" t="str">
        <f t="shared" si="65"/>
        <v>No</v>
      </c>
      <c r="L1085" t="str">
        <f t="shared" si="66"/>
        <v>Obesity</v>
      </c>
      <c r="M1085" t="str">
        <f t="shared" si="67"/>
        <v>Normal</v>
      </c>
    </row>
    <row r="1086" spans="1:13" x14ac:dyDescent="0.25">
      <c r="A1086" t="s">
        <v>1285</v>
      </c>
      <c r="B1086">
        <v>28.215</v>
      </c>
      <c r="C1086">
        <v>7.56</v>
      </c>
      <c r="D1086" t="s">
        <v>2380</v>
      </c>
      <c r="E1086" t="s">
        <v>2379</v>
      </c>
      <c r="F1086" t="s">
        <v>2379</v>
      </c>
      <c r="G1086">
        <v>1</v>
      </c>
      <c r="H1086" t="s">
        <v>2379</v>
      </c>
      <c r="J1086" t="str">
        <f t="shared" si="64"/>
        <v>Yes</v>
      </c>
      <c r="K1086" t="str">
        <f t="shared" si="65"/>
        <v>No</v>
      </c>
      <c r="L1086" t="str">
        <f t="shared" si="66"/>
        <v>Overweight</v>
      </c>
      <c r="M1086" t="str">
        <f t="shared" si="67"/>
        <v>Diabetes</v>
      </c>
    </row>
    <row r="1087" spans="1:13" x14ac:dyDescent="0.25">
      <c r="A1087" t="s">
        <v>1284</v>
      </c>
      <c r="B1087">
        <v>26.12</v>
      </c>
      <c r="C1087">
        <v>4.17</v>
      </c>
      <c r="D1087" t="s">
        <v>2380</v>
      </c>
      <c r="E1087" t="s">
        <v>2379</v>
      </c>
      <c r="F1087" t="s">
        <v>2381</v>
      </c>
      <c r="G1087">
        <v>1</v>
      </c>
      <c r="H1087" t="s">
        <v>2379</v>
      </c>
      <c r="J1087" t="str">
        <f t="shared" si="64"/>
        <v>Yes</v>
      </c>
      <c r="K1087" t="str">
        <f t="shared" si="65"/>
        <v>No</v>
      </c>
      <c r="L1087" t="str">
        <f t="shared" si="66"/>
        <v>Overweight</v>
      </c>
      <c r="M1087" t="str">
        <f t="shared" si="67"/>
        <v>Normal</v>
      </c>
    </row>
    <row r="1088" spans="1:13" x14ac:dyDescent="0.25">
      <c r="A1088" t="s">
        <v>1283</v>
      </c>
      <c r="B1088">
        <v>36.630000000000003</v>
      </c>
      <c r="C1088">
        <v>11.42</v>
      </c>
      <c r="D1088" t="s">
        <v>2379</v>
      </c>
      <c r="E1088" t="s">
        <v>2379</v>
      </c>
      <c r="F1088" t="s">
        <v>2379</v>
      </c>
      <c r="G1088">
        <v>2</v>
      </c>
      <c r="H1088" t="s">
        <v>2379</v>
      </c>
      <c r="J1088" t="str">
        <f t="shared" si="64"/>
        <v>No</v>
      </c>
      <c r="K1088" t="str">
        <f t="shared" si="65"/>
        <v>No</v>
      </c>
      <c r="L1088" t="str">
        <f t="shared" si="66"/>
        <v>Obesity</v>
      </c>
      <c r="M1088" t="str">
        <f t="shared" si="67"/>
        <v>Diabetes</v>
      </c>
    </row>
    <row r="1089" spans="1:13" x14ac:dyDescent="0.25">
      <c r="A1089" t="s">
        <v>1282</v>
      </c>
      <c r="B1089">
        <v>33.344999999999999</v>
      </c>
      <c r="C1089">
        <v>7.33</v>
      </c>
      <c r="D1089" t="s">
        <v>2379</v>
      </c>
      <c r="E1089" t="s">
        <v>2379</v>
      </c>
      <c r="F1089" t="s">
        <v>2379</v>
      </c>
      <c r="G1089">
        <v>2</v>
      </c>
      <c r="H1089" t="s">
        <v>2379</v>
      </c>
      <c r="J1089" t="str">
        <f t="shared" si="64"/>
        <v>No</v>
      </c>
      <c r="K1089" t="str">
        <f t="shared" si="65"/>
        <v>No</v>
      </c>
      <c r="L1089" t="str">
        <f t="shared" si="66"/>
        <v>Obesity</v>
      </c>
      <c r="M1089" t="str">
        <f t="shared" si="67"/>
        <v>Diabetes</v>
      </c>
    </row>
    <row r="1090" spans="1:13" x14ac:dyDescent="0.25">
      <c r="A1090" t="s">
        <v>1281</v>
      </c>
      <c r="B1090">
        <v>27.11</v>
      </c>
      <c r="C1090">
        <v>6.7</v>
      </c>
      <c r="D1090" t="s">
        <v>2379</v>
      </c>
      <c r="E1090" t="s">
        <v>2379</v>
      </c>
      <c r="F1090" t="s">
        <v>2379</v>
      </c>
      <c r="G1090">
        <v>0</v>
      </c>
      <c r="H1090" t="s">
        <v>2379</v>
      </c>
      <c r="J1090" t="str">
        <f t="shared" si="64"/>
        <v>No</v>
      </c>
      <c r="K1090" t="str">
        <f t="shared" si="65"/>
        <v>No</v>
      </c>
      <c r="L1090" t="str">
        <f t="shared" si="66"/>
        <v>Overweight</v>
      </c>
      <c r="M1090" t="str">
        <f t="shared" si="67"/>
        <v>Diabetes</v>
      </c>
    </row>
    <row r="1091" spans="1:13" x14ac:dyDescent="0.25">
      <c r="A1091" t="s">
        <v>1280</v>
      </c>
      <c r="B1091">
        <v>26.6</v>
      </c>
      <c r="C1091">
        <v>5.27</v>
      </c>
      <c r="D1091" t="s">
        <v>2380</v>
      </c>
      <c r="E1091" t="s">
        <v>2379</v>
      </c>
      <c r="F1091" t="s">
        <v>2381</v>
      </c>
      <c r="G1091">
        <v>1</v>
      </c>
      <c r="H1091" t="s">
        <v>2379</v>
      </c>
      <c r="J1091" t="str">
        <f t="shared" ref="J1091:J1154" si="68">PROPER(D1091:D3425)</f>
        <v>Yes</v>
      </c>
      <c r="K1091" t="str">
        <f t="shared" ref="K1091:K1154" si="69">PROPER(H1091:H3425)</f>
        <v>No</v>
      </c>
      <c r="L1091" t="str">
        <f t="shared" ref="L1091:L1154" si="70">IF(B1091&lt;18.5,"Underweight",IF(B1091&lt;24.9,"Normal Weight",IF(B1091&lt;29.9,"Overweight","Obesity")))</f>
        <v>Overweight</v>
      </c>
      <c r="M1091" t="str">
        <f t="shared" ref="M1091:M1154" si="71">IF(C1091&lt;5.7,"Normal",IF(C1091&lt;6.4,"Prediabetes","Diabetes"))</f>
        <v>Normal</v>
      </c>
    </row>
    <row r="1092" spans="1:13" x14ac:dyDescent="0.25">
      <c r="A1092" t="s">
        <v>1279</v>
      </c>
      <c r="B1092">
        <v>30.41</v>
      </c>
      <c r="C1092">
        <v>7.72</v>
      </c>
      <c r="D1092" t="s">
        <v>2379</v>
      </c>
      <c r="E1092" t="s">
        <v>2379</v>
      </c>
      <c r="F1092" t="s">
        <v>2379</v>
      </c>
      <c r="G1092">
        <v>0</v>
      </c>
      <c r="H1092" t="s">
        <v>2379</v>
      </c>
      <c r="J1092" t="str">
        <f t="shared" si="68"/>
        <v>No</v>
      </c>
      <c r="K1092" t="str">
        <f t="shared" si="69"/>
        <v>No</v>
      </c>
      <c r="L1092" t="str">
        <f t="shared" si="70"/>
        <v>Obesity</v>
      </c>
      <c r="M1092" t="str">
        <f t="shared" si="71"/>
        <v>Diabetes</v>
      </c>
    </row>
    <row r="1093" spans="1:13" x14ac:dyDescent="0.25">
      <c r="A1093" t="s">
        <v>1278</v>
      </c>
      <c r="B1093">
        <v>28.98</v>
      </c>
      <c r="C1093">
        <v>8.68</v>
      </c>
      <c r="D1093" t="s">
        <v>2379</v>
      </c>
      <c r="E1093" t="s">
        <v>2379</v>
      </c>
      <c r="F1093" t="s">
        <v>2379</v>
      </c>
      <c r="G1093">
        <v>2</v>
      </c>
      <c r="H1093" t="s">
        <v>2379</v>
      </c>
      <c r="J1093" t="str">
        <f t="shared" si="68"/>
        <v>No</v>
      </c>
      <c r="K1093" t="str">
        <f t="shared" si="69"/>
        <v>No</v>
      </c>
      <c r="L1093" t="str">
        <f t="shared" si="70"/>
        <v>Overweight</v>
      </c>
      <c r="M1093" t="str">
        <f t="shared" si="71"/>
        <v>Diabetes</v>
      </c>
    </row>
    <row r="1094" spans="1:13" x14ac:dyDescent="0.25">
      <c r="A1094" t="s">
        <v>1277</v>
      </c>
      <c r="B1094">
        <v>31.24</v>
      </c>
      <c r="C1094">
        <v>9.8000000000000007</v>
      </c>
      <c r="D1094" t="s">
        <v>2379</v>
      </c>
      <c r="E1094" t="s">
        <v>2379</v>
      </c>
      <c r="F1094" t="s">
        <v>2379</v>
      </c>
      <c r="G1094">
        <v>0</v>
      </c>
      <c r="H1094" t="s">
        <v>2379</v>
      </c>
      <c r="J1094" t="str">
        <f t="shared" si="68"/>
        <v>No</v>
      </c>
      <c r="K1094" t="str">
        <f t="shared" si="69"/>
        <v>No</v>
      </c>
      <c r="L1094" t="str">
        <f t="shared" si="70"/>
        <v>Obesity</v>
      </c>
      <c r="M1094" t="str">
        <f t="shared" si="71"/>
        <v>Diabetes</v>
      </c>
    </row>
    <row r="1095" spans="1:13" x14ac:dyDescent="0.25">
      <c r="A1095" t="s">
        <v>1276</v>
      </c>
      <c r="B1095">
        <v>31.54</v>
      </c>
      <c r="C1095">
        <v>4.4400000000000004</v>
      </c>
      <c r="D1095" t="s">
        <v>2379</v>
      </c>
      <c r="E1095" t="s">
        <v>2379</v>
      </c>
      <c r="F1095" t="s">
        <v>2379</v>
      </c>
      <c r="G1095">
        <v>0</v>
      </c>
      <c r="H1095" t="s">
        <v>2379</v>
      </c>
      <c r="J1095" t="str">
        <f t="shared" si="68"/>
        <v>No</v>
      </c>
      <c r="K1095" t="str">
        <f t="shared" si="69"/>
        <v>No</v>
      </c>
      <c r="L1095" t="str">
        <f t="shared" si="70"/>
        <v>Obesity</v>
      </c>
      <c r="M1095" t="str">
        <f t="shared" si="71"/>
        <v>Normal</v>
      </c>
    </row>
    <row r="1096" spans="1:13" x14ac:dyDescent="0.25">
      <c r="A1096" t="s">
        <v>1275</v>
      </c>
      <c r="B1096">
        <v>38.6</v>
      </c>
      <c r="C1096">
        <v>7.19</v>
      </c>
      <c r="D1096" t="s">
        <v>2380</v>
      </c>
      <c r="E1096" t="s">
        <v>2379</v>
      </c>
      <c r="F1096" t="s">
        <v>2379</v>
      </c>
      <c r="G1096">
        <v>2</v>
      </c>
      <c r="H1096" t="s">
        <v>2379</v>
      </c>
      <c r="J1096" t="str">
        <f t="shared" si="68"/>
        <v>Yes</v>
      </c>
      <c r="K1096" t="str">
        <f t="shared" si="69"/>
        <v>No</v>
      </c>
      <c r="L1096" t="str">
        <f t="shared" si="70"/>
        <v>Obesity</v>
      </c>
      <c r="M1096" t="str">
        <f t="shared" si="71"/>
        <v>Diabetes</v>
      </c>
    </row>
    <row r="1097" spans="1:13" x14ac:dyDescent="0.25">
      <c r="A1097" t="s">
        <v>1274</v>
      </c>
      <c r="B1097">
        <v>37.950000000000003</v>
      </c>
      <c r="C1097">
        <v>6.06</v>
      </c>
      <c r="D1097" t="s">
        <v>2379</v>
      </c>
      <c r="E1097" t="s">
        <v>2379</v>
      </c>
      <c r="F1097" t="s">
        <v>2379</v>
      </c>
      <c r="G1097">
        <v>0</v>
      </c>
      <c r="H1097" t="s">
        <v>2379</v>
      </c>
      <c r="J1097" t="str">
        <f t="shared" si="68"/>
        <v>No</v>
      </c>
      <c r="K1097" t="str">
        <f t="shared" si="69"/>
        <v>No</v>
      </c>
      <c r="L1097" t="str">
        <f t="shared" si="70"/>
        <v>Obesity</v>
      </c>
      <c r="M1097" t="str">
        <f t="shared" si="71"/>
        <v>Prediabetes</v>
      </c>
    </row>
    <row r="1098" spans="1:13" x14ac:dyDescent="0.25">
      <c r="A1098" t="s">
        <v>1273</v>
      </c>
      <c r="B1098">
        <v>38.97</v>
      </c>
      <c r="C1098">
        <v>5.12</v>
      </c>
      <c r="D1098" t="s">
        <v>2379</v>
      </c>
      <c r="E1098" t="s">
        <v>2379</v>
      </c>
      <c r="F1098" t="s">
        <v>2379</v>
      </c>
      <c r="G1098">
        <v>0</v>
      </c>
      <c r="H1098" t="s">
        <v>2379</v>
      </c>
      <c r="J1098" t="str">
        <f t="shared" si="68"/>
        <v>No</v>
      </c>
      <c r="K1098" t="str">
        <f t="shared" si="69"/>
        <v>No</v>
      </c>
      <c r="L1098" t="str">
        <f t="shared" si="70"/>
        <v>Obesity</v>
      </c>
      <c r="M1098" t="str">
        <f t="shared" si="71"/>
        <v>Normal</v>
      </c>
    </row>
    <row r="1099" spans="1:13" x14ac:dyDescent="0.25">
      <c r="A1099" t="s">
        <v>1272</v>
      </c>
      <c r="B1099">
        <v>21.2</v>
      </c>
      <c r="C1099">
        <v>10.72</v>
      </c>
      <c r="D1099" t="s">
        <v>2379</v>
      </c>
      <c r="E1099" t="s">
        <v>2379</v>
      </c>
      <c r="F1099" t="s">
        <v>2379</v>
      </c>
      <c r="G1099">
        <v>0</v>
      </c>
      <c r="H1099" t="s">
        <v>2379</v>
      </c>
      <c r="J1099" t="str">
        <f t="shared" si="68"/>
        <v>No</v>
      </c>
      <c r="K1099" t="str">
        <f t="shared" si="69"/>
        <v>No</v>
      </c>
      <c r="L1099" t="str">
        <f t="shared" si="70"/>
        <v>Normal Weight</v>
      </c>
      <c r="M1099" t="str">
        <f t="shared" si="71"/>
        <v>Diabetes</v>
      </c>
    </row>
    <row r="1100" spans="1:13" x14ac:dyDescent="0.25">
      <c r="A1100" t="s">
        <v>1271</v>
      </c>
      <c r="B1100">
        <v>23.96</v>
      </c>
      <c r="C1100">
        <v>9.58</v>
      </c>
      <c r="D1100" t="s">
        <v>2380</v>
      </c>
      <c r="E1100" t="s">
        <v>2379</v>
      </c>
      <c r="F1100" t="s">
        <v>2381</v>
      </c>
      <c r="G1100">
        <v>1</v>
      </c>
      <c r="H1100" t="s">
        <v>2379</v>
      </c>
      <c r="J1100" t="str">
        <f t="shared" si="68"/>
        <v>Yes</v>
      </c>
      <c r="K1100" t="str">
        <f t="shared" si="69"/>
        <v>No</v>
      </c>
      <c r="L1100" t="str">
        <f t="shared" si="70"/>
        <v>Normal Weight</v>
      </c>
      <c r="M1100" t="str">
        <f t="shared" si="71"/>
        <v>Diabetes</v>
      </c>
    </row>
    <row r="1101" spans="1:13" x14ac:dyDescent="0.25">
      <c r="A1101" t="s">
        <v>1270</v>
      </c>
      <c r="B1101">
        <v>35.93</v>
      </c>
      <c r="C1101">
        <v>6.4</v>
      </c>
      <c r="D1101" t="s">
        <v>2380</v>
      </c>
      <c r="E1101" t="s">
        <v>2379</v>
      </c>
      <c r="F1101" t="s">
        <v>2379</v>
      </c>
      <c r="G1101">
        <v>1</v>
      </c>
      <c r="H1101" t="s">
        <v>2379</v>
      </c>
      <c r="J1101" t="str">
        <f t="shared" si="68"/>
        <v>Yes</v>
      </c>
      <c r="K1101" t="str">
        <f t="shared" si="69"/>
        <v>No</v>
      </c>
      <c r="L1101" t="str">
        <f t="shared" si="70"/>
        <v>Obesity</v>
      </c>
      <c r="M1101" t="str">
        <f t="shared" si="71"/>
        <v>Diabetes</v>
      </c>
    </row>
    <row r="1102" spans="1:13" x14ac:dyDescent="0.25">
      <c r="A1102" t="s">
        <v>1269</v>
      </c>
      <c r="B1102">
        <v>26.11</v>
      </c>
      <c r="C1102">
        <v>6.8</v>
      </c>
      <c r="D1102" t="s">
        <v>2380</v>
      </c>
      <c r="E1102" t="s">
        <v>2379</v>
      </c>
      <c r="F1102" t="s">
        <v>2379</v>
      </c>
      <c r="G1102">
        <v>2</v>
      </c>
      <c r="H1102" t="s">
        <v>2379</v>
      </c>
      <c r="J1102" t="str">
        <f t="shared" si="68"/>
        <v>Yes</v>
      </c>
      <c r="K1102" t="str">
        <f t="shared" si="69"/>
        <v>No</v>
      </c>
      <c r="L1102" t="str">
        <f t="shared" si="70"/>
        <v>Overweight</v>
      </c>
      <c r="M1102" t="str">
        <f t="shared" si="71"/>
        <v>Diabetes</v>
      </c>
    </row>
    <row r="1103" spans="1:13" x14ac:dyDescent="0.25">
      <c r="A1103" t="s">
        <v>1268</v>
      </c>
      <c r="B1103">
        <v>32.299999999999997</v>
      </c>
      <c r="C1103">
        <v>9.48</v>
      </c>
      <c r="D1103" t="s">
        <v>2379</v>
      </c>
      <c r="E1103" t="s">
        <v>2379</v>
      </c>
      <c r="F1103" t="s">
        <v>2379</v>
      </c>
      <c r="G1103">
        <v>2</v>
      </c>
      <c r="H1103" t="s">
        <v>2379</v>
      </c>
      <c r="J1103" t="str">
        <f t="shared" si="68"/>
        <v>No</v>
      </c>
      <c r="K1103" t="str">
        <f t="shared" si="69"/>
        <v>No</v>
      </c>
      <c r="L1103" t="str">
        <f t="shared" si="70"/>
        <v>Obesity</v>
      </c>
      <c r="M1103" t="str">
        <f t="shared" si="71"/>
        <v>Diabetes</v>
      </c>
    </row>
    <row r="1104" spans="1:13" x14ac:dyDescent="0.25">
      <c r="A1104" t="s">
        <v>1267</v>
      </c>
      <c r="B1104">
        <v>28.69</v>
      </c>
      <c r="C1104">
        <v>7.45</v>
      </c>
      <c r="D1104" t="s">
        <v>2379</v>
      </c>
      <c r="E1104" t="s">
        <v>2379</v>
      </c>
      <c r="F1104" t="s">
        <v>2379</v>
      </c>
      <c r="G1104">
        <v>2</v>
      </c>
      <c r="H1104" t="s">
        <v>2379</v>
      </c>
      <c r="J1104" t="str">
        <f t="shared" si="68"/>
        <v>No</v>
      </c>
      <c r="K1104" t="str">
        <f t="shared" si="69"/>
        <v>No</v>
      </c>
      <c r="L1104" t="str">
        <f t="shared" si="70"/>
        <v>Overweight</v>
      </c>
      <c r="M1104" t="str">
        <f t="shared" si="71"/>
        <v>Diabetes</v>
      </c>
    </row>
    <row r="1105" spans="1:13" x14ac:dyDescent="0.25">
      <c r="A1105" t="s">
        <v>1266</v>
      </c>
      <c r="B1105">
        <v>31.28</v>
      </c>
      <c r="C1105">
        <v>6.94</v>
      </c>
      <c r="D1105" t="s">
        <v>2380</v>
      </c>
      <c r="E1105" t="s">
        <v>2379</v>
      </c>
      <c r="F1105" t="s">
        <v>2379</v>
      </c>
      <c r="G1105">
        <v>1</v>
      </c>
      <c r="H1105" t="s">
        <v>2379</v>
      </c>
      <c r="J1105" t="str">
        <f t="shared" si="68"/>
        <v>Yes</v>
      </c>
      <c r="K1105" t="str">
        <f t="shared" si="69"/>
        <v>No</v>
      </c>
      <c r="L1105" t="str">
        <f t="shared" si="70"/>
        <v>Obesity</v>
      </c>
      <c r="M1105" t="str">
        <f t="shared" si="71"/>
        <v>Diabetes</v>
      </c>
    </row>
    <row r="1106" spans="1:13" x14ac:dyDescent="0.25">
      <c r="A1106" t="s">
        <v>1265</v>
      </c>
      <c r="B1106">
        <v>30.21</v>
      </c>
      <c r="C1106">
        <v>7.83</v>
      </c>
      <c r="D1106" t="s">
        <v>2379</v>
      </c>
      <c r="E1106" t="s">
        <v>2379</v>
      </c>
      <c r="F1106" t="s">
        <v>2379</v>
      </c>
      <c r="G1106">
        <v>0</v>
      </c>
      <c r="H1106" t="s">
        <v>2379</v>
      </c>
      <c r="J1106" t="str">
        <f t="shared" si="68"/>
        <v>No</v>
      </c>
      <c r="K1106" t="str">
        <f t="shared" si="69"/>
        <v>No</v>
      </c>
      <c r="L1106" t="str">
        <f t="shared" si="70"/>
        <v>Obesity</v>
      </c>
      <c r="M1106" t="str">
        <f t="shared" si="71"/>
        <v>Diabetes</v>
      </c>
    </row>
    <row r="1107" spans="1:13" x14ac:dyDescent="0.25">
      <c r="A1107" t="s">
        <v>1264</v>
      </c>
      <c r="B1107">
        <v>38.28</v>
      </c>
      <c r="C1107">
        <v>10.17</v>
      </c>
      <c r="D1107" t="s">
        <v>2380</v>
      </c>
      <c r="E1107" t="s">
        <v>2379</v>
      </c>
      <c r="F1107" t="s">
        <v>2379</v>
      </c>
      <c r="G1107">
        <v>0</v>
      </c>
      <c r="H1107" t="s">
        <v>2379</v>
      </c>
      <c r="J1107" t="str">
        <f t="shared" si="68"/>
        <v>Yes</v>
      </c>
      <c r="K1107" t="str">
        <f t="shared" si="69"/>
        <v>No</v>
      </c>
      <c r="L1107" t="str">
        <f t="shared" si="70"/>
        <v>Obesity</v>
      </c>
      <c r="M1107" t="str">
        <f t="shared" si="71"/>
        <v>Diabetes</v>
      </c>
    </row>
    <row r="1108" spans="1:13" x14ac:dyDescent="0.25">
      <c r="A1108" t="s">
        <v>1263</v>
      </c>
      <c r="B1108">
        <v>29.9</v>
      </c>
      <c r="C1108">
        <v>8.9600000000000009</v>
      </c>
      <c r="D1108" t="s">
        <v>2380</v>
      </c>
      <c r="E1108" t="s">
        <v>2379</v>
      </c>
      <c r="F1108" t="s">
        <v>2379</v>
      </c>
      <c r="G1108">
        <v>0</v>
      </c>
      <c r="H1108" t="s">
        <v>2379</v>
      </c>
      <c r="J1108" t="str">
        <f t="shared" si="68"/>
        <v>Yes</v>
      </c>
      <c r="K1108" t="str">
        <f t="shared" si="69"/>
        <v>No</v>
      </c>
      <c r="L1108" t="str">
        <f t="shared" si="70"/>
        <v>Obesity</v>
      </c>
      <c r="M1108" t="str">
        <f t="shared" si="71"/>
        <v>Diabetes</v>
      </c>
    </row>
    <row r="1109" spans="1:13" x14ac:dyDescent="0.25">
      <c r="A1109" t="s">
        <v>1262</v>
      </c>
      <c r="B1109">
        <v>23.18</v>
      </c>
      <c r="C1109">
        <v>6.96</v>
      </c>
      <c r="D1109" t="s">
        <v>2380</v>
      </c>
      <c r="E1109" t="s">
        <v>2379</v>
      </c>
      <c r="F1109" t="s">
        <v>2379</v>
      </c>
      <c r="G1109">
        <v>2</v>
      </c>
      <c r="H1109" t="s">
        <v>2379</v>
      </c>
      <c r="J1109" t="str">
        <f t="shared" si="68"/>
        <v>Yes</v>
      </c>
      <c r="K1109" t="str">
        <f t="shared" si="69"/>
        <v>No</v>
      </c>
      <c r="L1109" t="str">
        <f t="shared" si="70"/>
        <v>Normal Weight</v>
      </c>
      <c r="M1109" t="str">
        <f t="shared" si="71"/>
        <v>Diabetes</v>
      </c>
    </row>
    <row r="1110" spans="1:13" x14ac:dyDescent="0.25">
      <c r="A1110" t="s">
        <v>1261</v>
      </c>
      <c r="B1110">
        <v>33.020000000000003</v>
      </c>
      <c r="C1110">
        <v>5.07</v>
      </c>
      <c r="D1110" t="s">
        <v>2380</v>
      </c>
      <c r="E1110" t="s">
        <v>2379</v>
      </c>
      <c r="F1110" t="s">
        <v>2379</v>
      </c>
      <c r="G1110">
        <v>0</v>
      </c>
      <c r="H1110" t="s">
        <v>2379</v>
      </c>
      <c r="J1110" t="str">
        <f t="shared" si="68"/>
        <v>Yes</v>
      </c>
      <c r="K1110" t="str">
        <f t="shared" si="69"/>
        <v>No</v>
      </c>
      <c r="L1110" t="str">
        <f t="shared" si="70"/>
        <v>Obesity</v>
      </c>
      <c r="M1110" t="str">
        <f t="shared" si="71"/>
        <v>Normal</v>
      </c>
    </row>
    <row r="1111" spans="1:13" x14ac:dyDescent="0.25">
      <c r="A1111" t="s">
        <v>1260</v>
      </c>
      <c r="B1111">
        <v>27.29</v>
      </c>
      <c r="C1111">
        <v>5.85</v>
      </c>
      <c r="D1111" t="s">
        <v>2379</v>
      </c>
      <c r="E1111" t="s">
        <v>2379</v>
      </c>
      <c r="F1111" t="s">
        <v>2379</v>
      </c>
      <c r="G1111">
        <v>2</v>
      </c>
      <c r="H1111" t="s">
        <v>2379</v>
      </c>
      <c r="J1111" t="str">
        <f t="shared" si="68"/>
        <v>No</v>
      </c>
      <c r="K1111" t="str">
        <f t="shared" si="69"/>
        <v>No</v>
      </c>
      <c r="L1111" t="str">
        <f t="shared" si="70"/>
        <v>Overweight</v>
      </c>
      <c r="M1111" t="str">
        <f t="shared" si="71"/>
        <v>Prediabetes</v>
      </c>
    </row>
    <row r="1112" spans="1:13" x14ac:dyDescent="0.25">
      <c r="A1112" t="s">
        <v>1259</v>
      </c>
      <c r="B1112">
        <v>23.18</v>
      </c>
      <c r="C1112">
        <v>10.56</v>
      </c>
      <c r="D1112" t="s">
        <v>2379</v>
      </c>
      <c r="E1112" t="s">
        <v>2379</v>
      </c>
      <c r="F1112" t="s">
        <v>2379</v>
      </c>
      <c r="G1112">
        <v>2</v>
      </c>
      <c r="H1112" t="s">
        <v>2379</v>
      </c>
      <c r="J1112" t="str">
        <f t="shared" si="68"/>
        <v>No</v>
      </c>
      <c r="K1112" t="str">
        <f t="shared" si="69"/>
        <v>No</v>
      </c>
      <c r="L1112" t="str">
        <f t="shared" si="70"/>
        <v>Normal Weight</v>
      </c>
      <c r="M1112" t="str">
        <f t="shared" si="71"/>
        <v>Diabetes</v>
      </c>
    </row>
    <row r="1113" spans="1:13" x14ac:dyDescent="0.25">
      <c r="A1113" t="s">
        <v>1258</v>
      </c>
      <c r="B1113">
        <v>32.659999999999997</v>
      </c>
      <c r="C1113">
        <v>8.92</v>
      </c>
      <c r="D1113" t="s">
        <v>2380</v>
      </c>
      <c r="E1113" t="s">
        <v>2379</v>
      </c>
      <c r="F1113" t="s">
        <v>2379</v>
      </c>
      <c r="G1113">
        <v>0</v>
      </c>
      <c r="H1113" t="s">
        <v>2379</v>
      </c>
      <c r="J1113" t="str">
        <f t="shared" si="68"/>
        <v>Yes</v>
      </c>
      <c r="K1113" t="str">
        <f t="shared" si="69"/>
        <v>No</v>
      </c>
      <c r="L1113" t="str">
        <f t="shared" si="70"/>
        <v>Obesity</v>
      </c>
      <c r="M1113" t="str">
        <f t="shared" si="71"/>
        <v>Diabetes</v>
      </c>
    </row>
    <row r="1114" spans="1:13" x14ac:dyDescent="0.25">
      <c r="A1114" t="s">
        <v>1257</v>
      </c>
      <c r="B1114">
        <v>30.78</v>
      </c>
      <c r="C1114">
        <v>8.6300000000000008</v>
      </c>
      <c r="D1114" t="s">
        <v>2379</v>
      </c>
      <c r="E1114" t="s">
        <v>2379</v>
      </c>
      <c r="F1114" t="s">
        <v>2379</v>
      </c>
      <c r="G1114">
        <v>0</v>
      </c>
      <c r="H1114" t="s">
        <v>2379</v>
      </c>
      <c r="J1114" t="str">
        <f t="shared" si="68"/>
        <v>No</v>
      </c>
      <c r="K1114" t="str">
        <f t="shared" si="69"/>
        <v>No</v>
      </c>
      <c r="L1114" t="str">
        <f t="shared" si="70"/>
        <v>Obesity</v>
      </c>
      <c r="M1114" t="str">
        <f t="shared" si="71"/>
        <v>Diabetes</v>
      </c>
    </row>
    <row r="1115" spans="1:13" x14ac:dyDescent="0.25">
      <c r="A1115" t="s">
        <v>1256</v>
      </c>
      <c r="B1115">
        <v>47.2</v>
      </c>
      <c r="C1115">
        <v>6.29</v>
      </c>
      <c r="D1115" t="s">
        <v>2380</v>
      </c>
      <c r="E1115" t="s">
        <v>2379</v>
      </c>
      <c r="F1115" t="s">
        <v>2381</v>
      </c>
      <c r="G1115">
        <v>1</v>
      </c>
      <c r="H1115" t="s">
        <v>2379</v>
      </c>
      <c r="J1115" t="str">
        <f t="shared" si="68"/>
        <v>Yes</v>
      </c>
      <c r="K1115" t="str">
        <f t="shared" si="69"/>
        <v>No</v>
      </c>
      <c r="L1115" t="str">
        <f t="shared" si="70"/>
        <v>Obesity</v>
      </c>
      <c r="M1115" t="str">
        <f t="shared" si="71"/>
        <v>Prediabetes</v>
      </c>
    </row>
    <row r="1116" spans="1:13" x14ac:dyDescent="0.25">
      <c r="A1116" t="s">
        <v>1255</v>
      </c>
      <c r="B1116">
        <v>31.6</v>
      </c>
      <c r="C1116">
        <v>5.75</v>
      </c>
      <c r="D1116" t="s">
        <v>2379</v>
      </c>
      <c r="E1116" t="s">
        <v>2379</v>
      </c>
      <c r="F1116" t="s">
        <v>2379</v>
      </c>
      <c r="G1116">
        <v>2</v>
      </c>
      <c r="H1116" t="s">
        <v>2379</v>
      </c>
      <c r="J1116" t="str">
        <f t="shared" si="68"/>
        <v>No</v>
      </c>
      <c r="K1116" t="str">
        <f t="shared" si="69"/>
        <v>No</v>
      </c>
      <c r="L1116" t="str">
        <f t="shared" si="70"/>
        <v>Obesity</v>
      </c>
      <c r="M1116" t="str">
        <f t="shared" si="71"/>
        <v>Prediabetes</v>
      </c>
    </row>
    <row r="1117" spans="1:13" x14ac:dyDescent="0.25">
      <c r="A1117" t="s">
        <v>1254</v>
      </c>
      <c r="B1117">
        <v>33.914999999999999</v>
      </c>
      <c r="C1117">
        <v>6.66</v>
      </c>
      <c r="D1117" t="s">
        <v>2380</v>
      </c>
      <c r="E1117" t="s">
        <v>2379</v>
      </c>
      <c r="F1117" t="s">
        <v>2379</v>
      </c>
      <c r="G1117">
        <v>1</v>
      </c>
      <c r="H1117" t="s">
        <v>2379</v>
      </c>
      <c r="J1117" t="str">
        <f t="shared" si="68"/>
        <v>Yes</v>
      </c>
      <c r="K1117" t="str">
        <f t="shared" si="69"/>
        <v>No</v>
      </c>
      <c r="L1117" t="str">
        <f t="shared" si="70"/>
        <v>Obesity</v>
      </c>
      <c r="M1117" t="str">
        <f t="shared" si="71"/>
        <v>Diabetes</v>
      </c>
    </row>
    <row r="1118" spans="1:13" x14ac:dyDescent="0.25">
      <c r="A1118" t="s">
        <v>1253</v>
      </c>
      <c r="B1118">
        <v>23.54</v>
      </c>
      <c r="C1118">
        <v>5.0999999999999996</v>
      </c>
      <c r="D1118" t="s">
        <v>2379</v>
      </c>
      <c r="E1118" t="s">
        <v>2379</v>
      </c>
      <c r="F1118" t="s">
        <v>2379</v>
      </c>
      <c r="G1118">
        <v>2</v>
      </c>
      <c r="H1118" t="s">
        <v>2379</v>
      </c>
      <c r="J1118" t="str">
        <f t="shared" si="68"/>
        <v>No</v>
      </c>
      <c r="K1118" t="str">
        <f t="shared" si="69"/>
        <v>No</v>
      </c>
      <c r="L1118" t="str">
        <f t="shared" si="70"/>
        <v>Normal Weight</v>
      </c>
      <c r="M1118" t="str">
        <f t="shared" si="71"/>
        <v>Normal</v>
      </c>
    </row>
    <row r="1119" spans="1:13" x14ac:dyDescent="0.25">
      <c r="A1119" t="s">
        <v>1252</v>
      </c>
      <c r="B1119">
        <v>27.074999999999999</v>
      </c>
      <c r="C1119">
        <v>4.41</v>
      </c>
      <c r="D1119" t="s">
        <v>2379</v>
      </c>
      <c r="E1119" t="s">
        <v>2379</v>
      </c>
      <c r="F1119" t="s">
        <v>2379</v>
      </c>
      <c r="G1119">
        <v>2</v>
      </c>
      <c r="H1119" t="s">
        <v>2379</v>
      </c>
      <c r="J1119" t="str">
        <f t="shared" si="68"/>
        <v>No</v>
      </c>
      <c r="K1119" t="str">
        <f t="shared" si="69"/>
        <v>No</v>
      </c>
      <c r="L1119" t="str">
        <f t="shared" si="70"/>
        <v>Overweight</v>
      </c>
      <c r="M1119" t="str">
        <f t="shared" si="71"/>
        <v>Normal</v>
      </c>
    </row>
    <row r="1120" spans="1:13" x14ac:dyDescent="0.25">
      <c r="A1120" t="s">
        <v>1251</v>
      </c>
      <c r="B1120">
        <v>25.8</v>
      </c>
      <c r="C1120">
        <v>5.52</v>
      </c>
      <c r="D1120" t="s">
        <v>2380</v>
      </c>
      <c r="E1120" t="s">
        <v>2379</v>
      </c>
      <c r="F1120" t="s">
        <v>2379</v>
      </c>
      <c r="G1120">
        <v>0</v>
      </c>
      <c r="H1120" t="s">
        <v>2379</v>
      </c>
      <c r="J1120" t="str">
        <f t="shared" si="68"/>
        <v>Yes</v>
      </c>
      <c r="K1120" t="str">
        <f t="shared" si="69"/>
        <v>No</v>
      </c>
      <c r="L1120" t="str">
        <f t="shared" si="70"/>
        <v>Overweight</v>
      </c>
      <c r="M1120" t="str">
        <f t="shared" si="71"/>
        <v>Normal</v>
      </c>
    </row>
    <row r="1121" spans="1:13" x14ac:dyDescent="0.25">
      <c r="A1121" t="s">
        <v>1250</v>
      </c>
      <c r="B1121">
        <v>36.1</v>
      </c>
      <c r="C1121">
        <v>4.62</v>
      </c>
      <c r="D1121" t="s">
        <v>2380</v>
      </c>
      <c r="E1121" t="s">
        <v>2379</v>
      </c>
      <c r="F1121" t="s">
        <v>2381</v>
      </c>
      <c r="G1121">
        <v>1</v>
      </c>
      <c r="H1121" t="s">
        <v>2379</v>
      </c>
      <c r="J1121" t="str">
        <f t="shared" si="68"/>
        <v>Yes</v>
      </c>
      <c r="K1121" t="str">
        <f t="shared" si="69"/>
        <v>No</v>
      </c>
      <c r="L1121" t="str">
        <f t="shared" si="70"/>
        <v>Obesity</v>
      </c>
      <c r="M1121" t="str">
        <f t="shared" si="71"/>
        <v>Normal</v>
      </c>
    </row>
    <row r="1122" spans="1:13" x14ac:dyDescent="0.25">
      <c r="A1122" t="s">
        <v>1249</v>
      </c>
      <c r="B1122">
        <v>30.495000000000001</v>
      </c>
      <c r="C1122">
        <v>5.74</v>
      </c>
      <c r="D1122" t="s">
        <v>2380</v>
      </c>
      <c r="E1122" t="s">
        <v>2379</v>
      </c>
      <c r="F1122" t="s">
        <v>2381</v>
      </c>
      <c r="G1122">
        <v>1</v>
      </c>
      <c r="H1122" t="s">
        <v>2379</v>
      </c>
      <c r="J1122" t="str">
        <f t="shared" si="68"/>
        <v>Yes</v>
      </c>
      <c r="K1122" t="str">
        <f t="shared" si="69"/>
        <v>No</v>
      </c>
      <c r="L1122" t="str">
        <f t="shared" si="70"/>
        <v>Obesity</v>
      </c>
      <c r="M1122" t="str">
        <f t="shared" si="71"/>
        <v>Prediabetes</v>
      </c>
    </row>
    <row r="1123" spans="1:13" x14ac:dyDescent="0.25">
      <c r="A1123" t="s">
        <v>1248</v>
      </c>
      <c r="B1123">
        <v>21.4</v>
      </c>
      <c r="C1123">
        <v>6.3</v>
      </c>
      <c r="D1123" t="s">
        <v>2380</v>
      </c>
      <c r="E1123" t="s">
        <v>2379</v>
      </c>
      <c r="F1123" t="s">
        <v>2381</v>
      </c>
      <c r="G1123">
        <v>1</v>
      </c>
      <c r="H1123" t="s">
        <v>2379</v>
      </c>
      <c r="J1123" t="str">
        <f t="shared" si="68"/>
        <v>Yes</v>
      </c>
      <c r="K1123" t="str">
        <f t="shared" si="69"/>
        <v>No</v>
      </c>
      <c r="L1123" t="str">
        <f t="shared" si="70"/>
        <v>Normal Weight</v>
      </c>
      <c r="M1123" t="str">
        <f t="shared" si="71"/>
        <v>Prediabetes</v>
      </c>
    </row>
    <row r="1124" spans="1:13" x14ac:dyDescent="0.25">
      <c r="A1124" t="s">
        <v>1247</v>
      </c>
      <c r="B1124">
        <v>32.299999999999997</v>
      </c>
      <c r="C1124">
        <v>10.27</v>
      </c>
      <c r="D1124" t="s">
        <v>2379</v>
      </c>
      <c r="E1124" t="s">
        <v>2379</v>
      </c>
      <c r="F1124" t="s">
        <v>2379</v>
      </c>
      <c r="G1124">
        <v>0</v>
      </c>
      <c r="H1124" t="s">
        <v>2379</v>
      </c>
      <c r="J1124" t="str">
        <f t="shared" si="68"/>
        <v>No</v>
      </c>
      <c r="K1124" t="str">
        <f t="shared" si="69"/>
        <v>No</v>
      </c>
      <c r="L1124" t="str">
        <f t="shared" si="70"/>
        <v>Obesity</v>
      </c>
      <c r="M1124" t="str">
        <f t="shared" si="71"/>
        <v>Diabetes</v>
      </c>
    </row>
    <row r="1125" spans="1:13" x14ac:dyDescent="0.25">
      <c r="A1125" t="s">
        <v>1246</v>
      </c>
      <c r="B1125">
        <v>29.78</v>
      </c>
      <c r="C1125">
        <v>5.85</v>
      </c>
      <c r="D1125" t="s">
        <v>2379</v>
      </c>
      <c r="E1125" t="s">
        <v>2379</v>
      </c>
      <c r="F1125" t="s">
        <v>2381</v>
      </c>
      <c r="G1125">
        <v>1</v>
      </c>
      <c r="H1125" t="s">
        <v>2379</v>
      </c>
      <c r="J1125" t="str">
        <f t="shared" si="68"/>
        <v>No</v>
      </c>
      <c r="K1125" t="str">
        <f t="shared" si="69"/>
        <v>No</v>
      </c>
      <c r="L1125" t="str">
        <f t="shared" si="70"/>
        <v>Overweight</v>
      </c>
      <c r="M1125" t="str">
        <f t="shared" si="71"/>
        <v>Prediabetes</v>
      </c>
    </row>
    <row r="1126" spans="1:13" x14ac:dyDescent="0.25">
      <c r="A1126" t="s">
        <v>1245</v>
      </c>
      <c r="B1126">
        <v>34.76</v>
      </c>
      <c r="C1126">
        <v>5.92</v>
      </c>
      <c r="D1126" t="s">
        <v>2380</v>
      </c>
      <c r="E1126" t="s">
        <v>2379</v>
      </c>
      <c r="F1126" t="s">
        <v>2379</v>
      </c>
      <c r="G1126">
        <v>1</v>
      </c>
      <c r="H1126" t="s">
        <v>2379</v>
      </c>
      <c r="J1126" t="str">
        <f t="shared" si="68"/>
        <v>Yes</v>
      </c>
      <c r="K1126" t="str">
        <f t="shared" si="69"/>
        <v>No</v>
      </c>
      <c r="L1126" t="str">
        <f t="shared" si="70"/>
        <v>Obesity</v>
      </c>
      <c r="M1126" t="str">
        <f t="shared" si="71"/>
        <v>Prediabetes</v>
      </c>
    </row>
    <row r="1127" spans="1:13" x14ac:dyDescent="0.25">
      <c r="A1127" t="s">
        <v>1244</v>
      </c>
      <c r="B1127">
        <v>18.335000000000001</v>
      </c>
      <c r="C1127">
        <v>10.01</v>
      </c>
      <c r="D1127" t="s">
        <v>2380</v>
      </c>
      <c r="E1127" t="s">
        <v>2379</v>
      </c>
      <c r="F1127" t="s">
        <v>2379</v>
      </c>
      <c r="G1127">
        <v>2</v>
      </c>
      <c r="H1127" t="s">
        <v>2379</v>
      </c>
      <c r="J1127" t="str">
        <f t="shared" si="68"/>
        <v>Yes</v>
      </c>
      <c r="K1127" t="str">
        <f t="shared" si="69"/>
        <v>No</v>
      </c>
      <c r="L1127" t="str">
        <f t="shared" si="70"/>
        <v>Underweight</v>
      </c>
      <c r="M1127" t="str">
        <f t="shared" si="71"/>
        <v>Diabetes</v>
      </c>
    </row>
    <row r="1128" spans="1:13" x14ac:dyDescent="0.25">
      <c r="A1128" t="s">
        <v>1243</v>
      </c>
      <c r="B1128">
        <v>32.299999999999997</v>
      </c>
      <c r="C1128">
        <v>9.59</v>
      </c>
      <c r="D1128" t="s">
        <v>2379</v>
      </c>
      <c r="E1128" t="s">
        <v>2379</v>
      </c>
      <c r="F1128" t="s">
        <v>2379</v>
      </c>
      <c r="G1128">
        <v>0</v>
      </c>
      <c r="H1128" t="s">
        <v>2379</v>
      </c>
      <c r="J1128" t="str">
        <f t="shared" si="68"/>
        <v>No</v>
      </c>
      <c r="K1128" t="str">
        <f t="shared" si="69"/>
        <v>No</v>
      </c>
      <c r="L1128" t="str">
        <f t="shared" si="70"/>
        <v>Obesity</v>
      </c>
      <c r="M1128" t="str">
        <f t="shared" si="71"/>
        <v>Diabetes</v>
      </c>
    </row>
    <row r="1129" spans="1:13" x14ac:dyDescent="0.25">
      <c r="A1129" t="s">
        <v>1242</v>
      </c>
      <c r="B1129">
        <v>27.74</v>
      </c>
      <c r="C1129">
        <v>10.37</v>
      </c>
      <c r="D1129" t="s">
        <v>2379</v>
      </c>
      <c r="E1129" t="s">
        <v>2379</v>
      </c>
      <c r="F1129" t="s">
        <v>2379</v>
      </c>
      <c r="G1129">
        <v>0</v>
      </c>
      <c r="H1129" t="s">
        <v>2379</v>
      </c>
      <c r="J1129" t="str">
        <f t="shared" si="68"/>
        <v>No</v>
      </c>
      <c r="K1129" t="str">
        <f t="shared" si="69"/>
        <v>No</v>
      </c>
      <c r="L1129" t="str">
        <f t="shared" si="70"/>
        <v>Overweight</v>
      </c>
      <c r="M1129" t="str">
        <f t="shared" si="71"/>
        <v>Diabetes</v>
      </c>
    </row>
    <row r="1130" spans="1:13" x14ac:dyDescent="0.25">
      <c r="A1130" t="s">
        <v>1241</v>
      </c>
      <c r="B1130">
        <v>24</v>
      </c>
      <c r="C1130">
        <v>4.01</v>
      </c>
      <c r="D1130" t="s">
        <v>2380</v>
      </c>
      <c r="E1130" t="s">
        <v>2379</v>
      </c>
      <c r="F1130" t="s">
        <v>2379</v>
      </c>
      <c r="G1130">
        <v>1</v>
      </c>
      <c r="H1130" t="s">
        <v>2379</v>
      </c>
      <c r="J1130" t="str">
        <f t="shared" si="68"/>
        <v>Yes</v>
      </c>
      <c r="K1130" t="str">
        <f t="shared" si="69"/>
        <v>No</v>
      </c>
      <c r="L1130" t="str">
        <f t="shared" si="70"/>
        <v>Normal Weight</v>
      </c>
      <c r="M1130" t="str">
        <f t="shared" si="71"/>
        <v>Normal</v>
      </c>
    </row>
    <row r="1131" spans="1:13" x14ac:dyDescent="0.25">
      <c r="A1131" t="s">
        <v>1240</v>
      </c>
      <c r="B1131">
        <v>31.78</v>
      </c>
      <c r="C1131">
        <v>4.24</v>
      </c>
      <c r="D1131" t="s">
        <v>2380</v>
      </c>
      <c r="E1131" t="s">
        <v>2379</v>
      </c>
      <c r="F1131" t="s">
        <v>2381</v>
      </c>
      <c r="G1131">
        <v>1</v>
      </c>
      <c r="H1131" t="s">
        <v>2379</v>
      </c>
      <c r="J1131" t="str">
        <f t="shared" si="68"/>
        <v>Yes</v>
      </c>
      <c r="K1131" t="str">
        <f t="shared" si="69"/>
        <v>No</v>
      </c>
      <c r="L1131" t="str">
        <f t="shared" si="70"/>
        <v>Obesity</v>
      </c>
      <c r="M1131" t="str">
        <f t="shared" si="71"/>
        <v>Normal</v>
      </c>
    </row>
    <row r="1132" spans="1:13" x14ac:dyDescent="0.25">
      <c r="A1132" t="s">
        <v>1239</v>
      </c>
      <c r="B1132">
        <v>32.25</v>
      </c>
      <c r="C1132">
        <v>5.36</v>
      </c>
      <c r="D1132" t="s">
        <v>2380</v>
      </c>
      <c r="E1132" t="s">
        <v>2379</v>
      </c>
      <c r="F1132" t="s">
        <v>2379</v>
      </c>
      <c r="G1132">
        <v>0</v>
      </c>
      <c r="H1132" t="s">
        <v>2379</v>
      </c>
      <c r="J1132" t="str">
        <f t="shared" si="68"/>
        <v>Yes</v>
      </c>
      <c r="K1132" t="str">
        <f t="shared" si="69"/>
        <v>No</v>
      </c>
      <c r="L1132" t="str">
        <f t="shared" si="70"/>
        <v>Obesity</v>
      </c>
      <c r="M1132" t="str">
        <f t="shared" si="71"/>
        <v>Normal</v>
      </c>
    </row>
    <row r="1133" spans="1:13" x14ac:dyDescent="0.25">
      <c r="A1133" t="s">
        <v>1238</v>
      </c>
      <c r="B1133">
        <v>30.114999999999998</v>
      </c>
      <c r="C1133">
        <v>4.99</v>
      </c>
      <c r="D1133" t="s">
        <v>2379</v>
      </c>
      <c r="E1133" t="s">
        <v>2379</v>
      </c>
      <c r="F1133" t="s">
        <v>2379</v>
      </c>
      <c r="G1133">
        <v>2</v>
      </c>
      <c r="H1133" t="s">
        <v>2379</v>
      </c>
      <c r="J1133" t="str">
        <f t="shared" si="68"/>
        <v>No</v>
      </c>
      <c r="K1133" t="str">
        <f t="shared" si="69"/>
        <v>No</v>
      </c>
      <c r="L1133" t="str">
        <f t="shared" si="70"/>
        <v>Obesity</v>
      </c>
      <c r="M1133" t="str">
        <f t="shared" si="71"/>
        <v>Normal</v>
      </c>
    </row>
    <row r="1134" spans="1:13" x14ac:dyDescent="0.25">
      <c r="A1134" t="s">
        <v>1237</v>
      </c>
      <c r="B1134">
        <v>22.41</v>
      </c>
      <c r="C1134">
        <v>8.68</v>
      </c>
      <c r="D1134" t="s">
        <v>2379</v>
      </c>
      <c r="E1134" t="s">
        <v>2379</v>
      </c>
      <c r="F1134" t="s">
        <v>2379</v>
      </c>
      <c r="G1134">
        <v>0</v>
      </c>
      <c r="H1134" t="s">
        <v>2379</v>
      </c>
      <c r="J1134" t="str">
        <f t="shared" si="68"/>
        <v>No</v>
      </c>
      <c r="K1134" t="str">
        <f t="shared" si="69"/>
        <v>No</v>
      </c>
      <c r="L1134" t="str">
        <f t="shared" si="70"/>
        <v>Normal Weight</v>
      </c>
      <c r="M1134" t="str">
        <f t="shared" si="71"/>
        <v>Diabetes</v>
      </c>
    </row>
    <row r="1135" spans="1:13" x14ac:dyDescent="0.25">
      <c r="A1135" t="s">
        <v>1236</v>
      </c>
      <c r="B1135">
        <v>45.72</v>
      </c>
      <c r="C1135">
        <v>4.2300000000000004</v>
      </c>
      <c r="D1135" t="s">
        <v>2380</v>
      </c>
      <c r="E1135" t="s">
        <v>2379</v>
      </c>
      <c r="F1135" t="s">
        <v>2379</v>
      </c>
      <c r="G1135">
        <v>0</v>
      </c>
      <c r="H1135" t="s">
        <v>2379</v>
      </c>
      <c r="J1135" t="str">
        <f t="shared" si="68"/>
        <v>Yes</v>
      </c>
      <c r="K1135" t="str">
        <f t="shared" si="69"/>
        <v>No</v>
      </c>
      <c r="L1135" t="str">
        <f t="shared" si="70"/>
        <v>Obesity</v>
      </c>
      <c r="M1135" t="str">
        <f t="shared" si="71"/>
        <v>Normal</v>
      </c>
    </row>
    <row r="1136" spans="1:13" x14ac:dyDescent="0.25">
      <c r="A1136" t="s">
        <v>1235</v>
      </c>
      <c r="B1136">
        <v>25</v>
      </c>
      <c r="C1136">
        <v>5.32</v>
      </c>
      <c r="D1136" t="s">
        <v>2380</v>
      </c>
      <c r="E1136" t="s">
        <v>2379</v>
      </c>
      <c r="F1136" t="s">
        <v>2379</v>
      </c>
      <c r="G1136">
        <v>2</v>
      </c>
      <c r="H1136" t="s">
        <v>2379</v>
      </c>
      <c r="J1136" t="str">
        <f t="shared" si="68"/>
        <v>Yes</v>
      </c>
      <c r="K1136" t="str">
        <f t="shared" si="69"/>
        <v>No</v>
      </c>
      <c r="L1136" t="str">
        <f t="shared" si="70"/>
        <v>Overweight</v>
      </c>
      <c r="M1136" t="str">
        <f t="shared" si="71"/>
        <v>Normal</v>
      </c>
    </row>
    <row r="1137" spans="1:13" x14ac:dyDescent="0.25">
      <c r="A1137" t="s">
        <v>1234</v>
      </c>
      <c r="B1137">
        <v>39.5</v>
      </c>
      <c r="C1137">
        <v>6.66</v>
      </c>
      <c r="D1137" t="s">
        <v>2379</v>
      </c>
      <c r="E1137" t="s">
        <v>2379</v>
      </c>
      <c r="F1137" t="s">
        <v>2379</v>
      </c>
      <c r="G1137">
        <v>0</v>
      </c>
      <c r="H1137" t="s">
        <v>2379</v>
      </c>
      <c r="J1137" t="str">
        <f t="shared" si="68"/>
        <v>No</v>
      </c>
      <c r="K1137" t="str">
        <f t="shared" si="69"/>
        <v>No</v>
      </c>
      <c r="L1137" t="str">
        <f t="shared" si="70"/>
        <v>Obesity</v>
      </c>
      <c r="M1137" t="str">
        <f t="shared" si="71"/>
        <v>Diabetes</v>
      </c>
    </row>
    <row r="1138" spans="1:13" x14ac:dyDescent="0.25">
      <c r="A1138" t="s">
        <v>1233</v>
      </c>
      <c r="B1138">
        <v>37.729999999999997</v>
      </c>
      <c r="C1138">
        <v>7.4</v>
      </c>
      <c r="D1138" t="s">
        <v>2379</v>
      </c>
      <c r="E1138" t="s">
        <v>2379</v>
      </c>
      <c r="F1138" t="s">
        <v>2379</v>
      </c>
      <c r="G1138">
        <v>0</v>
      </c>
      <c r="H1138" t="s">
        <v>2379</v>
      </c>
      <c r="J1138" t="str">
        <f t="shared" si="68"/>
        <v>No</v>
      </c>
      <c r="K1138" t="str">
        <f t="shared" si="69"/>
        <v>No</v>
      </c>
      <c r="L1138" t="str">
        <f t="shared" si="70"/>
        <v>Obesity</v>
      </c>
      <c r="M1138" t="str">
        <f t="shared" si="71"/>
        <v>Diabetes</v>
      </c>
    </row>
    <row r="1139" spans="1:13" x14ac:dyDescent="0.25">
      <c r="A1139" t="s">
        <v>1232</v>
      </c>
      <c r="B1139">
        <v>40.659999999999997</v>
      </c>
      <c r="C1139">
        <v>10.08</v>
      </c>
      <c r="D1139" t="s">
        <v>2379</v>
      </c>
      <c r="E1139" t="s">
        <v>2379</v>
      </c>
      <c r="F1139" t="s">
        <v>2379</v>
      </c>
      <c r="G1139">
        <v>0</v>
      </c>
      <c r="H1139" t="s">
        <v>2379</v>
      </c>
      <c r="J1139" t="str">
        <f t="shared" si="68"/>
        <v>No</v>
      </c>
      <c r="K1139" t="str">
        <f t="shared" si="69"/>
        <v>No</v>
      </c>
      <c r="L1139" t="str">
        <f t="shared" si="70"/>
        <v>Obesity</v>
      </c>
      <c r="M1139" t="str">
        <f t="shared" si="71"/>
        <v>Diabetes</v>
      </c>
    </row>
    <row r="1140" spans="1:13" x14ac:dyDescent="0.25">
      <c r="A1140" t="s">
        <v>1231</v>
      </c>
      <c r="B1140">
        <v>34.200000000000003</v>
      </c>
      <c r="C1140">
        <v>8.58</v>
      </c>
      <c r="D1140" t="s">
        <v>2379</v>
      </c>
      <c r="E1140" t="s">
        <v>2379</v>
      </c>
      <c r="F1140" t="s">
        <v>2379</v>
      </c>
      <c r="G1140">
        <v>0</v>
      </c>
      <c r="H1140" t="s">
        <v>2379</v>
      </c>
      <c r="J1140" t="str">
        <f t="shared" si="68"/>
        <v>No</v>
      </c>
      <c r="K1140" t="str">
        <f t="shared" si="69"/>
        <v>No</v>
      </c>
      <c r="L1140" t="str">
        <f t="shared" si="70"/>
        <v>Obesity</v>
      </c>
      <c r="M1140" t="str">
        <f t="shared" si="71"/>
        <v>Diabetes</v>
      </c>
    </row>
    <row r="1141" spans="1:13" x14ac:dyDescent="0.25">
      <c r="A1141" t="s">
        <v>1230</v>
      </c>
      <c r="B1141">
        <v>46.51</v>
      </c>
      <c r="C1141">
        <v>5.84</v>
      </c>
      <c r="D1141" t="s">
        <v>2379</v>
      </c>
      <c r="E1141" t="s">
        <v>2379</v>
      </c>
      <c r="F1141" t="s">
        <v>2379</v>
      </c>
      <c r="G1141">
        <v>1</v>
      </c>
      <c r="H1141" t="s">
        <v>2379</v>
      </c>
      <c r="J1141" t="str">
        <f t="shared" si="68"/>
        <v>No</v>
      </c>
      <c r="K1141" t="str">
        <f t="shared" si="69"/>
        <v>No</v>
      </c>
      <c r="L1141" t="str">
        <f t="shared" si="70"/>
        <v>Obesity</v>
      </c>
      <c r="M1141" t="str">
        <f t="shared" si="71"/>
        <v>Prediabetes</v>
      </c>
    </row>
    <row r="1142" spans="1:13" x14ac:dyDescent="0.25">
      <c r="A1142" t="s">
        <v>1229</v>
      </c>
      <c r="B1142">
        <v>28.88</v>
      </c>
      <c r="C1142">
        <v>4.8600000000000003</v>
      </c>
      <c r="D1142" t="s">
        <v>2380</v>
      </c>
      <c r="E1142" t="s">
        <v>2379</v>
      </c>
      <c r="F1142" t="s">
        <v>2381</v>
      </c>
      <c r="G1142">
        <v>1</v>
      </c>
      <c r="H1142" t="s">
        <v>2379</v>
      </c>
      <c r="J1142" t="str">
        <f t="shared" si="68"/>
        <v>Yes</v>
      </c>
      <c r="K1142" t="str">
        <f t="shared" si="69"/>
        <v>No</v>
      </c>
      <c r="L1142" t="str">
        <f t="shared" si="70"/>
        <v>Overweight</v>
      </c>
      <c r="M1142" t="str">
        <f t="shared" si="71"/>
        <v>Normal</v>
      </c>
    </row>
    <row r="1143" spans="1:13" x14ac:dyDescent="0.25">
      <c r="A1143" t="s">
        <v>1228</v>
      </c>
      <c r="B1143">
        <v>33.914999999999999</v>
      </c>
      <c r="C1143">
        <v>11.52</v>
      </c>
      <c r="D1143" t="s">
        <v>2379</v>
      </c>
      <c r="E1143" t="s">
        <v>2379</v>
      </c>
      <c r="F1143" t="s">
        <v>2379</v>
      </c>
      <c r="G1143">
        <v>0</v>
      </c>
      <c r="H1143" t="s">
        <v>2379</v>
      </c>
      <c r="J1143" t="str">
        <f t="shared" si="68"/>
        <v>No</v>
      </c>
      <c r="K1143" t="str">
        <f t="shared" si="69"/>
        <v>No</v>
      </c>
      <c r="L1143" t="str">
        <f t="shared" si="70"/>
        <v>Obesity</v>
      </c>
      <c r="M1143" t="str">
        <f t="shared" si="71"/>
        <v>Diabetes</v>
      </c>
    </row>
    <row r="1144" spans="1:13" x14ac:dyDescent="0.25">
      <c r="A1144" t="s">
        <v>1227</v>
      </c>
      <c r="B1144">
        <v>24.32</v>
      </c>
      <c r="C1144">
        <v>6.15</v>
      </c>
      <c r="D1144" t="s">
        <v>2380</v>
      </c>
      <c r="E1144" t="s">
        <v>2379</v>
      </c>
      <c r="F1144" t="s">
        <v>2381</v>
      </c>
      <c r="G1144">
        <v>1</v>
      </c>
      <c r="H1144" t="s">
        <v>2379</v>
      </c>
      <c r="J1144" t="str">
        <f t="shared" si="68"/>
        <v>Yes</v>
      </c>
      <c r="K1144" t="str">
        <f t="shared" si="69"/>
        <v>No</v>
      </c>
      <c r="L1144" t="str">
        <f t="shared" si="70"/>
        <v>Normal Weight</v>
      </c>
      <c r="M1144" t="str">
        <f t="shared" si="71"/>
        <v>Prediabetes</v>
      </c>
    </row>
    <row r="1145" spans="1:13" x14ac:dyDescent="0.25">
      <c r="A1145" t="s">
        <v>1226</v>
      </c>
      <c r="B1145">
        <v>25.8</v>
      </c>
      <c r="C1145">
        <v>9.94</v>
      </c>
      <c r="D1145" t="s">
        <v>2379</v>
      </c>
      <c r="E1145" t="s">
        <v>2379</v>
      </c>
      <c r="F1145" t="s">
        <v>2379</v>
      </c>
      <c r="G1145">
        <v>0</v>
      </c>
      <c r="H1145" t="s">
        <v>2379</v>
      </c>
      <c r="J1145" t="str">
        <f t="shared" si="68"/>
        <v>No</v>
      </c>
      <c r="K1145" t="str">
        <f t="shared" si="69"/>
        <v>No</v>
      </c>
      <c r="L1145" t="str">
        <f t="shared" si="70"/>
        <v>Overweight</v>
      </c>
      <c r="M1145" t="str">
        <f t="shared" si="71"/>
        <v>Diabetes</v>
      </c>
    </row>
    <row r="1146" spans="1:13" x14ac:dyDescent="0.25">
      <c r="A1146" t="s">
        <v>1225</v>
      </c>
      <c r="B1146">
        <v>21.56</v>
      </c>
      <c r="C1146">
        <v>10.56</v>
      </c>
      <c r="D1146" t="s">
        <v>2379</v>
      </c>
      <c r="E1146" t="s">
        <v>2379</v>
      </c>
      <c r="F1146" t="s">
        <v>2379</v>
      </c>
      <c r="G1146">
        <v>0</v>
      </c>
      <c r="H1146" t="s">
        <v>2379</v>
      </c>
      <c r="J1146" t="str">
        <f t="shared" si="68"/>
        <v>No</v>
      </c>
      <c r="K1146" t="str">
        <f t="shared" si="69"/>
        <v>No</v>
      </c>
      <c r="L1146" t="str">
        <f t="shared" si="70"/>
        <v>Normal Weight</v>
      </c>
      <c r="M1146" t="str">
        <f t="shared" si="71"/>
        <v>Diabetes</v>
      </c>
    </row>
    <row r="1147" spans="1:13" x14ac:dyDescent="0.25">
      <c r="A1147" t="s">
        <v>1224</v>
      </c>
      <c r="B1147">
        <v>31.6</v>
      </c>
      <c r="C1147">
        <v>6.79</v>
      </c>
      <c r="D1147" t="s">
        <v>2379</v>
      </c>
      <c r="E1147" t="s">
        <v>2379</v>
      </c>
      <c r="F1147" t="s">
        <v>2379</v>
      </c>
      <c r="G1147">
        <v>0</v>
      </c>
      <c r="H1147" t="s">
        <v>2379</v>
      </c>
      <c r="J1147" t="str">
        <f t="shared" si="68"/>
        <v>No</v>
      </c>
      <c r="K1147" t="str">
        <f t="shared" si="69"/>
        <v>No</v>
      </c>
      <c r="L1147" t="str">
        <f t="shared" si="70"/>
        <v>Obesity</v>
      </c>
      <c r="M1147" t="str">
        <f t="shared" si="71"/>
        <v>Diabetes</v>
      </c>
    </row>
    <row r="1148" spans="1:13" x14ac:dyDescent="0.25">
      <c r="A1148" t="s">
        <v>1223</v>
      </c>
      <c r="B1148">
        <v>42.93</v>
      </c>
      <c r="C1148">
        <v>4.8</v>
      </c>
      <c r="D1148" t="s">
        <v>2379</v>
      </c>
      <c r="E1148" t="s">
        <v>2379</v>
      </c>
      <c r="F1148" t="s">
        <v>2379</v>
      </c>
      <c r="G1148">
        <v>1</v>
      </c>
      <c r="H1148" t="s">
        <v>2379</v>
      </c>
      <c r="J1148" t="str">
        <f t="shared" si="68"/>
        <v>No</v>
      </c>
      <c r="K1148" t="str">
        <f t="shared" si="69"/>
        <v>No</v>
      </c>
      <c r="L1148" t="str">
        <f t="shared" si="70"/>
        <v>Obesity</v>
      </c>
      <c r="M1148" t="str">
        <f t="shared" si="71"/>
        <v>Normal</v>
      </c>
    </row>
    <row r="1149" spans="1:13" x14ac:dyDescent="0.25">
      <c r="A1149" t="s">
        <v>1222</v>
      </c>
      <c r="B1149">
        <v>26.72</v>
      </c>
      <c r="C1149">
        <v>5.75</v>
      </c>
      <c r="D1149" t="s">
        <v>2379</v>
      </c>
      <c r="E1149" t="s">
        <v>2379</v>
      </c>
      <c r="F1149" t="s">
        <v>2379</v>
      </c>
      <c r="G1149">
        <v>2</v>
      </c>
      <c r="H1149" t="s">
        <v>2379</v>
      </c>
      <c r="J1149" t="str">
        <f t="shared" si="68"/>
        <v>No</v>
      </c>
      <c r="K1149" t="str">
        <f t="shared" si="69"/>
        <v>No</v>
      </c>
      <c r="L1149" t="str">
        <f t="shared" si="70"/>
        <v>Overweight</v>
      </c>
      <c r="M1149" t="str">
        <f t="shared" si="71"/>
        <v>Prediabetes</v>
      </c>
    </row>
    <row r="1150" spans="1:13" x14ac:dyDescent="0.25">
      <c r="A1150" t="s">
        <v>1221</v>
      </c>
      <c r="B1150">
        <v>26.67</v>
      </c>
      <c r="C1150">
        <v>5.81</v>
      </c>
      <c r="D1150" t="s">
        <v>2379</v>
      </c>
      <c r="E1150" t="s">
        <v>2379</v>
      </c>
      <c r="F1150" t="s">
        <v>2379</v>
      </c>
      <c r="G1150">
        <v>2</v>
      </c>
      <c r="H1150" t="s">
        <v>2379</v>
      </c>
      <c r="J1150" t="str">
        <f t="shared" si="68"/>
        <v>No</v>
      </c>
      <c r="K1150" t="str">
        <f t="shared" si="69"/>
        <v>No</v>
      </c>
      <c r="L1150" t="str">
        <f t="shared" si="70"/>
        <v>Overweight</v>
      </c>
      <c r="M1150" t="str">
        <f t="shared" si="71"/>
        <v>Prediabetes</v>
      </c>
    </row>
    <row r="1151" spans="1:13" x14ac:dyDescent="0.25">
      <c r="A1151" t="s">
        <v>1220</v>
      </c>
      <c r="B1151">
        <v>42.68</v>
      </c>
      <c r="C1151">
        <v>9.2799999999999994</v>
      </c>
      <c r="D1151" t="s">
        <v>2379</v>
      </c>
      <c r="E1151" t="s">
        <v>2379</v>
      </c>
      <c r="F1151" t="s">
        <v>2379</v>
      </c>
      <c r="G1151">
        <v>2</v>
      </c>
      <c r="H1151" t="s">
        <v>2379</v>
      </c>
      <c r="J1151" t="str">
        <f t="shared" si="68"/>
        <v>No</v>
      </c>
      <c r="K1151" t="str">
        <f t="shared" si="69"/>
        <v>No</v>
      </c>
      <c r="L1151" t="str">
        <f t="shared" si="70"/>
        <v>Obesity</v>
      </c>
      <c r="M1151" t="str">
        <f t="shared" si="71"/>
        <v>Diabetes</v>
      </c>
    </row>
    <row r="1152" spans="1:13" x14ac:dyDescent="0.25">
      <c r="A1152" t="s">
        <v>1219</v>
      </c>
      <c r="B1152">
        <v>24.31</v>
      </c>
      <c r="C1152">
        <v>6.37</v>
      </c>
      <c r="D1152" t="s">
        <v>2379</v>
      </c>
      <c r="E1152" t="s">
        <v>2379</v>
      </c>
      <c r="F1152" t="s">
        <v>2379</v>
      </c>
      <c r="G1152">
        <v>0</v>
      </c>
      <c r="H1152" t="s">
        <v>2379</v>
      </c>
      <c r="J1152" t="str">
        <f t="shared" si="68"/>
        <v>No</v>
      </c>
      <c r="K1152" t="str">
        <f t="shared" si="69"/>
        <v>No</v>
      </c>
      <c r="L1152" t="str">
        <f t="shared" si="70"/>
        <v>Normal Weight</v>
      </c>
      <c r="M1152" t="str">
        <f t="shared" si="71"/>
        <v>Prediabetes</v>
      </c>
    </row>
    <row r="1153" spans="1:13" x14ac:dyDescent="0.25">
      <c r="A1153" t="s">
        <v>1218</v>
      </c>
      <c r="B1153">
        <v>44.75</v>
      </c>
      <c r="C1153">
        <v>5.09</v>
      </c>
      <c r="D1153" t="s">
        <v>2380</v>
      </c>
      <c r="E1153" t="s">
        <v>2379</v>
      </c>
      <c r="F1153" t="s">
        <v>2379</v>
      </c>
      <c r="G1153">
        <v>0</v>
      </c>
      <c r="H1153" t="s">
        <v>2379</v>
      </c>
      <c r="J1153" t="str">
        <f t="shared" si="68"/>
        <v>Yes</v>
      </c>
      <c r="K1153" t="str">
        <f t="shared" si="69"/>
        <v>No</v>
      </c>
      <c r="L1153" t="str">
        <f t="shared" si="70"/>
        <v>Obesity</v>
      </c>
      <c r="M1153" t="str">
        <f t="shared" si="71"/>
        <v>Normal</v>
      </c>
    </row>
    <row r="1154" spans="1:13" x14ac:dyDescent="0.25">
      <c r="A1154" t="s">
        <v>1217</v>
      </c>
      <c r="B1154">
        <v>30.78</v>
      </c>
      <c r="C1154">
        <v>7.94</v>
      </c>
      <c r="D1154" t="s">
        <v>2379</v>
      </c>
      <c r="E1154" t="s">
        <v>2379</v>
      </c>
      <c r="F1154" t="s">
        <v>2379</v>
      </c>
      <c r="G1154">
        <v>2</v>
      </c>
      <c r="H1154" t="s">
        <v>2379</v>
      </c>
      <c r="J1154" t="str">
        <f t="shared" si="68"/>
        <v>No</v>
      </c>
      <c r="K1154" t="str">
        <f t="shared" si="69"/>
        <v>No</v>
      </c>
      <c r="L1154" t="str">
        <f t="shared" si="70"/>
        <v>Obesity</v>
      </c>
      <c r="M1154" t="str">
        <f t="shared" si="71"/>
        <v>Diabetes</v>
      </c>
    </row>
    <row r="1155" spans="1:13" x14ac:dyDescent="0.25">
      <c r="A1155" t="s">
        <v>1216</v>
      </c>
      <c r="B1155">
        <v>21.86</v>
      </c>
      <c r="C1155">
        <v>10.95</v>
      </c>
      <c r="D1155" t="s">
        <v>2379</v>
      </c>
      <c r="E1155" t="s">
        <v>2379</v>
      </c>
      <c r="F1155" t="s">
        <v>2379</v>
      </c>
      <c r="G1155">
        <v>0</v>
      </c>
      <c r="H1155" t="s">
        <v>2379</v>
      </c>
      <c r="J1155" t="str">
        <f t="shared" ref="J1155:J1218" si="72">PROPER(D1155:D3489)</f>
        <v>No</v>
      </c>
      <c r="K1155" t="str">
        <f t="shared" ref="K1155:K1218" si="73">PROPER(H1155:H3489)</f>
        <v>No</v>
      </c>
      <c r="L1155" t="str">
        <f t="shared" ref="L1155:L1218" si="74">IF(B1155&lt;18.5,"Underweight",IF(B1155&lt;24.9,"Normal Weight",IF(B1155&lt;29.9,"Overweight","Obesity")))</f>
        <v>Normal Weight</v>
      </c>
      <c r="M1155" t="str">
        <f t="shared" ref="M1155:M1218" si="75">IF(C1155&lt;5.7,"Normal",IF(C1155&lt;6.4,"Prediabetes","Diabetes"))</f>
        <v>Diabetes</v>
      </c>
    </row>
    <row r="1156" spans="1:13" x14ac:dyDescent="0.25">
      <c r="A1156" t="s">
        <v>1215</v>
      </c>
      <c r="B1156">
        <v>49.09</v>
      </c>
      <c r="C1156">
        <v>6.3</v>
      </c>
      <c r="D1156" t="s">
        <v>2380</v>
      </c>
      <c r="E1156" t="s">
        <v>2379</v>
      </c>
      <c r="F1156" t="s">
        <v>2379</v>
      </c>
      <c r="G1156">
        <v>0</v>
      </c>
      <c r="H1156" t="s">
        <v>2379</v>
      </c>
      <c r="J1156" t="str">
        <f t="shared" si="72"/>
        <v>Yes</v>
      </c>
      <c r="K1156" t="str">
        <f t="shared" si="73"/>
        <v>No</v>
      </c>
      <c r="L1156" t="str">
        <f t="shared" si="74"/>
        <v>Obesity</v>
      </c>
      <c r="M1156" t="str">
        <f t="shared" si="75"/>
        <v>Prediabetes</v>
      </c>
    </row>
    <row r="1157" spans="1:13" x14ac:dyDescent="0.25">
      <c r="A1157" t="s">
        <v>1214</v>
      </c>
      <c r="B1157">
        <v>47.74</v>
      </c>
      <c r="C1157">
        <v>8.0500000000000007</v>
      </c>
      <c r="D1157" t="s">
        <v>2380</v>
      </c>
      <c r="E1157" t="s">
        <v>2379</v>
      </c>
      <c r="F1157" t="s">
        <v>2379</v>
      </c>
      <c r="G1157">
        <v>2</v>
      </c>
      <c r="H1157" t="s">
        <v>2379</v>
      </c>
      <c r="J1157" t="str">
        <f t="shared" si="72"/>
        <v>Yes</v>
      </c>
      <c r="K1157" t="str">
        <f t="shared" si="73"/>
        <v>No</v>
      </c>
      <c r="L1157" t="str">
        <f t="shared" si="74"/>
        <v>Obesity</v>
      </c>
      <c r="M1157" t="str">
        <f t="shared" si="75"/>
        <v>Diabetes</v>
      </c>
    </row>
    <row r="1158" spans="1:13" x14ac:dyDescent="0.25">
      <c r="A1158" t="s">
        <v>1213</v>
      </c>
      <c r="B1158">
        <v>30.2</v>
      </c>
      <c r="C1158">
        <v>9.8800000000000008</v>
      </c>
      <c r="D1158" t="s">
        <v>2380</v>
      </c>
      <c r="E1158" t="s">
        <v>2379</v>
      </c>
      <c r="F1158" t="s">
        <v>2379</v>
      </c>
      <c r="G1158">
        <v>2</v>
      </c>
      <c r="H1158" t="s">
        <v>2379</v>
      </c>
      <c r="J1158" t="str">
        <f t="shared" si="72"/>
        <v>Yes</v>
      </c>
      <c r="K1158" t="str">
        <f t="shared" si="73"/>
        <v>No</v>
      </c>
      <c r="L1158" t="str">
        <f t="shared" si="74"/>
        <v>Obesity</v>
      </c>
      <c r="M1158" t="str">
        <f t="shared" si="75"/>
        <v>Diabetes</v>
      </c>
    </row>
    <row r="1159" spans="1:13" x14ac:dyDescent="0.25">
      <c r="A1159" t="s">
        <v>1212</v>
      </c>
      <c r="B1159">
        <v>33.25</v>
      </c>
      <c r="C1159">
        <v>7.42</v>
      </c>
      <c r="D1159" t="s">
        <v>2380</v>
      </c>
      <c r="E1159" t="s">
        <v>2379</v>
      </c>
      <c r="F1159" t="s">
        <v>2379</v>
      </c>
      <c r="G1159">
        <v>2</v>
      </c>
      <c r="H1159" t="s">
        <v>2379</v>
      </c>
      <c r="J1159" t="str">
        <f t="shared" si="72"/>
        <v>Yes</v>
      </c>
      <c r="K1159" t="str">
        <f t="shared" si="73"/>
        <v>No</v>
      </c>
      <c r="L1159" t="str">
        <f t="shared" si="74"/>
        <v>Obesity</v>
      </c>
      <c r="M1159" t="str">
        <f t="shared" si="75"/>
        <v>Diabetes</v>
      </c>
    </row>
    <row r="1160" spans="1:13" x14ac:dyDescent="0.25">
      <c r="A1160" t="s">
        <v>1211</v>
      </c>
      <c r="B1160">
        <v>26.6</v>
      </c>
      <c r="C1160">
        <v>8.4499999999999993</v>
      </c>
      <c r="D1160" t="s">
        <v>2380</v>
      </c>
      <c r="E1160" t="s">
        <v>2379</v>
      </c>
      <c r="F1160" t="s">
        <v>2379</v>
      </c>
      <c r="G1160">
        <v>1</v>
      </c>
      <c r="H1160" t="s">
        <v>2379</v>
      </c>
      <c r="J1160" t="str">
        <f t="shared" si="72"/>
        <v>Yes</v>
      </c>
      <c r="K1160" t="str">
        <f t="shared" si="73"/>
        <v>No</v>
      </c>
      <c r="L1160" t="str">
        <f t="shared" si="74"/>
        <v>Overweight</v>
      </c>
      <c r="M1160" t="str">
        <f t="shared" si="75"/>
        <v>Diabetes</v>
      </c>
    </row>
    <row r="1161" spans="1:13" x14ac:dyDescent="0.25">
      <c r="A1161" t="s">
        <v>1210</v>
      </c>
      <c r="B1161">
        <v>26.35</v>
      </c>
      <c r="C1161">
        <v>6.21</v>
      </c>
      <c r="D1161" t="s">
        <v>2379</v>
      </c>
      <c r="E1161" t="s">
        <v>2379</v>
      </c>
      <c r="F1161" t="s">
        <v>2379</v>
      </c>
      <c r="G1161">
        <v>2</v>
      </c>
      <c r="H1161" t="s">
        <v>2379</v>
      </c>
      <c r="J1161" t="str">
        <f t="shared" si="72"/>
        <v>No</v>
      </c>
      <c r="K1161" t="str">
        <f t="shared" si="73"/>
        <v>No</v>
      </c>
      <c r="L1161" t="str">
        <f t="shared" si="74"/>
        <v>Overweight</v>
      </c>
      <c r="M1161" t="str">
        <f t="shared" si="75"/>
        <v>Prediabetes</v>
      </c>
    </row>
    <row r="1162" spans="1:13" x14ac:dyDescent="0.25">
      <c r="A1162" t="s">
        <v>1209</v>
      </c>
      <c r="B1162">
        <v>39.994999999999997</v>
      </c>
      <c r="C1162">
        <v>4.6500000000000004</v>
      </c>
      <c r="D1162" t="s">
        <v>2379</v>
      </c>
      <c r="E1162" t="s">
        <v>2379</v>
      </c>
      <c r="F1162" t="s">
        <v>2379</v>
      </c>
      <c r="G1162">
        <v>0</v>
      </c>
      <c r="H1162" t="s">
        <v>2379</v>
      </c>
      <c r="J1162" t="str">
        <f t="shared" si="72"/>
        <v>No</v>
      </c>
      <c r="K1162" t="str">
        <f t="shared" si="73"/>
        <v>No</v>
      </c>
      <c r="L1162" t="str">
        <f t="shared" si="74"/>
        <v>Obesity</v>
      </c>
      <c r="M1162" t="str">
        <f t="shared" si="75"/>
        <v>Normal</v>
      </c>
    </row>
    <row r="1163" spans="1:13" x14ac:dyDescent="0.25">
      <c r="A1163" t="s">
        <v>1208</v>
      </c>
      <c r="B1163">
        <v>22.92</v>
      </c>
      <c r="C1163">
        <v>5.87</v>
      </c>
      <c r="D1163" t="s">
        <v>2380</v>
      </c>
      <c r="E1163" t="s">
        <v>2379</v>
      </c>
      <c r="F1163" t="s">
        <v>2379</v>
      </c>
      <c r="G1163">
        <v>1</v>
      </c>
      <c r="H1163" t="s">
        <v>2379</v>
      </c>
      <c r="J1163" t="str">
        <f t="shared" si="72"/>
        <v>Yes</v>
      </c>
      <c r="K1163" t="str">
        <f t="shared" si="73"/>
        <v>No</v>
      </c>
      <c r="L1163" t="str">
        <f t="shared" si="74"/>
        <v>Normal Weight</v>
      </c>
      <c r="M1163" t="str">
        <f t="shared" si="75"/>
        <v>Prediabetes</v>
      </c>
    </row>
    <row r="1164" spans="1:13" x14ac:dyDescent="0.25">
      <c r="A1164" t="s">
        <v>1207</v>
      </c>
      <c r="B1164">
        <v>24.78</v>
      </c>
      <c r="C1164">
        <v>4.24</v>
      </c>
      <c r="D1164" t="s">
        <v>2380</v>
      </c>
      <c r="E1164" t="s">
        <v>2379</v>
      </c>
      <c r="F1164" t="s">
        <v>2379</v>
      </c>
      <c r="G1164">
        <v>2</v>
      </c>
      <c r="H1164" t="s">
        <v>2379</v>
      </c>
      <c r="J1164" t="str">
        <f t="shared" si="72"/>
        <v>Yes</v>
      </c>
      <c r="K1164" t="str">
        <f t="shared" si="73"/>
        <v>No</v>
      </c>
      <c r="L1164" t="str">
        <f t="shared" si="74"/>
        <v>Normal Weight</v>
      </c>
      <c r="M1164" t="str">
        <f t="shared" si="75"/>
        <v>Normal</v>
      </c>
    </row>
    <row r="1165" spans="1:13" x14ac:dyDescent="0.25">
      <c r="A1165" t="s">
        <v>1206</v>
      </c>
      <c r="B1165">
        <v>34.07</v>
      </c>
      <c r="C1165">
        <v>7.81</v>
      </c>
      <c r="D1165" t="s">
        <v>2380</v>
      </c>
      <c r="E1165" t="s">
        <v>2379</v>
      </c>
      <c r="F1165" t="s">
        <v>2379</v>
      </c>
      <c r="G1165">
        <v>0</v>
      </c>
      <c r="H1165" t="s">
        <v>2379</v>
      </c>
      <c r="J1165" t="str">
        <f t="shared" si="72"/>
        <v>Yes</v>
      </c>
      <c r="K1165" t="str">
        <f t="shared" si="73"/>
        <v>No</v>
      </c>
      <c r="L1165" t="str">
        <f t="shared" si="74"/>
        <v>Obesity</v>
      </c>
      <c r="M1165" t="str">
        <f t="shared" si="75"/>
        <v>Diabetes</v>
      </c>
    </row>
    <row r="1166" spans="1:13" x14ac:dyDescent="0.25">
      <c r="A1166" t="s">
        <v>1205</v>
      </c>
      <c r="B1166">
        <v>30.14</v>
      </c>
      <c r="C1166">
        <v>9.85</v>
      </c>
      <c r="D1166" t="s">
        <v>2379</v>
      </c>
      <c r="E1166" t="s">
        <v>2379</v>
      </c>
      <c r="F1166" t="s">
        <v>2379</v>
      </c>
      <c r="G1166">
        <v>0</v>
      </c>
      <c r="H1166" t="s">
        <v>2379</v>
      </c>
      <c r="J1166" t="str">
        <f t="shared" si="72"/>
        <v>No</v>
      </c>
      <c r="K1166" t="str">
        <f t="shared" si="73"/>
        <v>No</v>
      </c>
      <c r="L1166" t="str">
        <f t="shared" si="74"/>
        <v>Obesity</v>
      </c>
      <c r="M1166" t="str">
        <f t="shared" si="75"/>
        <v>Diabetes</v>
      </c>
    </row>
    <row r="1167" spans="1:13" x14ac:dyDescent="0.25">
      <c r="A1167" t="s">
        <v>1204</v>
      </c>
      <c r="B1167">
        <v>18.05</v>
      </c>
      <c r="C1167">
        <v>6.94</v>
      </c>
      <c r="D1167" t="s">
        <v>2379</v>
      </c>
      <c r="E1167" t="s">
        <v>2379</v>
      </c>
      <c r="F1167" t="s">
        <v>2379</v>
      </c>
      <c r="G1167">
        <v>0</v>
      </c>
      <c r="H1167" t="s">
        <v>2379</v>
      </c>
      <c r="J1167" t="str">
        <f t="shared" si="72"/>
        <v>No</v>
      </c>
      <c r="K1167" t="str">
        <f t="shared" si="73"/>
        <v>No</v>
      </c>
      <c r="L1167" t="str">
        <f t="shared" si="74"/>
        <v>Underweight</v>
      </c>
      <c r="M1167" t="str">
        <f t="shared" si="75"/>
        <v>Diabetes</v>
      </c>
    </row>
    <row r="1168" spans="1:13" x14ac:dyDescent="0.25">
      <c r="A1168" t="s">
        <v>1203</v>
      </c>
      <c r="B1168">
        <v>37.4</v>
      </c>
      <c r="C1168">
        <v>11.3</v>
      </c>
      <c r="D1168" t="s">
        <v>2380</v>
      </c>
      <c r="E1168" t="s">
        <v>2379</v>
      </c>
      <c r="F1168" t="s">
        <v>2379</v>
      </c>
      <c r="G1168">
        <v>2</v>
      </c>
      <c r="H1168" t="s">
        <v>2379</v>
      </c>
      <c r="J1168" t="str">
        <f t="shared" si="72"/>
        <v>Yes</v>
      </c>
      <c r="K1168" t="str">
        <f t="shared" si="73"/>
        <v>No</v>
      </c>
      <c r="L1168" t="str">
        <f t="shared" si="74"/>
        <v>Obesity</v>
      </c>
      <c r="M1168" t="str">
        <f t="shared" si="75"/>
        <v>Diabetes</v>
      </c>
    </row>
    <row r="1169" spans="1:13" x14ac:dyDescent="0.25">
      <c r="A1169" t="s">
        <v>1202</v>
      </c>
      <c r="B1169">
        <v>25.75</v>
      </c>
      <c r="C1169">
        <v>9.23</v>
      </c>
      <c r="D1169" t="s">
        <v>2379</v>
      </c>
      <c r="E1169" t="s">
        <v>2379</v>
      </c>
      <c r="F1169" t="s">
        <v>2379</v>
      </c>
      <c r="G1169">
        <v>0</v>
      </c>
      <c r="H1169" t="s">
        <v>2379</v>
      </c>
      <c r="J1169" t="str">
        <f t="shared" si="72"/>
        <v>No</v>
      </c>
      <c r="K1169" t="str">
        <f t="shared" si="73"/>
        <v>No</v>
      </c>
      <c r="L1169" t="str">
        <f t="shared" si="74"/>
        <v>Overweight</v>
      </c>
      <c r="M1169" t="str">
        <f t="shared" si="75"/>
        <v>Diabetes</v>
      </c>
    </row>
    <row r="1170" spans="1:13" x14ac:dyDescent="0.25">
      <c r="A1170" t="s">
        <v>1201</v>
      </c>
      <c r="B1170">
        <v>32.299999999999997</v>
      </c>
      <c r="C1170">
        <v>4.37</v>
      </c>
      <c r="D1170" t="s">
        <v>2379</v>
      </c>
      <c r="E1170" t="s">
        <v>2379</v>
      </c>
      <c r="F1170" t="s">
        <v>2379</v>
      </c>
      <c r="G1170">
        <v>2</v>
      </c>
      <c r="H1170" t="s">
        <v>2379</v>
      </c>
      <c r="J1170" t="str">
        <f t="shared" si="72"/>
        <v>No</v>
      </c>
      <c r="K1170" t="str">
        <f t="shared" si="73"/>
        <v>No</v>
      </c>
      <c r="L1170" t="str">
        <f t="shared" si="74"/>
        <v>Obesity</v>
      </c>
      <c r="M1170" t="str">
        <f t="shared" si="75"/>
        <v>Normal</v>
      </c>
    </row>
    <row r="1171" spans="1:13" x14ac:dyDescent="0.25">
      <c r="A1171" t="s">
        <v>1200</v>
      </c>
      <c r="B1171">
        <v>28.61</v>
      </c>
      <c r="C1171">
        <v>5.76</v>
      </c>
      <c r="D1171" t="s">
        <v>2379</v>
      </c>
      <c r="E1171" t="s">
        <v>2379</v>
      </c>
      <c r="F1171" t="s">
        <v>2381</v>
      </c>
      <c r="G1171">
        <v>1</v>
      </c>
      <c r="H1171" t="s">
        <v>2379</v>
      </c>
      <c r="J1171" t="str">
        <f t="shared" si="72"/>
        <v>No</v>
      </c>
      <c r="K1171" t="str">
        <f t="shared" si="73"/>
        <v>No</v>
      </c>
      <c r="L1171" t="str">
        <f t="shared" si="74"/>
        <v>Overweight</v>
      </c>
      <c r="M1171" t="str">
        <f t="shared" si="75"/>
        <v>Prediabetes</v>
      </c>
    </row>
    <row r="1172" spans="1:13" x14ac:dyDescent="0.25">
      <c r="A1172" t="s">
        <v>1199</v>
      </c>
      <c r="B1172">
        <v>45.41</v>
      </c>
      <c r="C1172">
        <v>4.96</v>
      </c>
      <c r="D1172" t="s">
        <v>2379</v>
      </c>
      <c r="E1172" t="s">
        <v>2379</v>
      </c>
      <c r="F1172" t="s">
        <v>2379</v>
      </c>
      <c r="G1172">
        <v>1</v>
      </c>
      <c r="H1172" t="s">
        <v>2379</v>
      </c>
      <c r="J1172" t="str">
        <f t="shared" si="72"/>
        <v>No</v>
      </c>
      <c r="K1172" t="str">
        <f t="shared" si="73"/>
        <v>No</v>
      </c>
      <c r="L1172" t="str">
        <f t="shared" si="74"/>
        <v>Obesity</v>
      </c>
      <c r="M1172" t="str">
        <f t="shared" si="75"/>
        <v>Normal</v>
      </c>
    </row>
    <row r="1173" spans="1:13" x14ac:dyDescent="0.25">
      <c r="A1173" t="s">
        <v>1198</v>
      </c>
      <c r="B1173">
        <v>31.2</v>
      </c>
      <c r="C1173">
        <v>11.04</v>
      </c>
      <c r="D1173" t="s">
        <v>2380</v>
      </c>
      <c r="E1173" t="s">
        <v>2379</v>
      </c>
      <c r="F1173" t="s">
        <v>2379</v>
      </c>
      <c r="G1173">
        <v>2</v>
      </c>
      <c r="H1173" t="s">
        <v>2379</v>
      </c>
      <c r="J1173" t="str">
        <f t="shared" si="72"/>
        <v>Yes</v>
      </c>
      <c r="K1173" t="str">
        <f t="shared" si="73"/>
        <v>No</v>
      </c>
      <c r="L1173" t="str">
        <f t="shared" si="74"/>
        <v>Obesity</v>
      </c>
      <c r="M1173" t="str">
        <f t="shared" si="75"/>
        <v>Diabetes</v>
      </c>
    </row>
    <row r="1174" spans="1:13" x14ac:dyDescent="0.25">
      <c r="A1174" t="s">
        <v>1197</v>
      </c>
      <c r="B1174">
        <v>29.83</v>
      </c>
      <c r="C1174">
        <v>7.81</v>
      </c>
      <c r="D1174" t="s">
        <v>2380</v>
      </c>
      <c r="E1174" t="s">
        <v>2379</v>
      </c>
      <c r="F1174" t="s">
        <v>2379</v>
      </c>
      <c r="G1174">
        <v>1</v>
      </c>
      <c r="H1174" t="s">
        <v>2379</v>
      </c>
      <c r="J1174" t="str">
        <f t="shared" si="72"/>
        <v>Yes</v>
      </c>
      <c r="K1174" t="str">
        <f t="shared" si="73"/>
        <v>No</v>
      </c>
      <c r="L1174" t="str">
        <f t="shared" si="74"/>
        <v>Overweight</v>
      </c>
      <c r="M1174" t="str">
        <f t="shared" si="75"/>
        <v>Diabetes</v>
      </c>
    </row>
    <row r="1175" spans="1:13" x14ac:dyDescent="0.25">
      <c r="A1175" t="s">
        <v>1196</v>
      </c>
      <c r="B1175">
        <v>29.06</v>
      </c>
      <c r="C1175">
        <v>4.55</v>
      </c>
      <c r="D1175" t="s">
        <v>2379</v>
      </c>
      <c r="E1175" t="s">
        <v>2379</v>
      </c>
      <c r="F1175" t="s">
        <v>2379</v>
      </c>
      <c r="G1175">
        <v>0</v>
      </c>
      <c r="H1175" t="s">
        <v>2379</v>
      </c>
      <c r="J1175" t="str">
        <f t="shared" si="72"/>
        <v>No</v>
      </c>
      <c r="K1175" t="str">
        <f t="shared" si="73"/>
        <v>No</v>
      </c>
      <c r="L1175" t="str">
        <f t="shared" si="74"/>
        <v>Overweight</v>
      </c>
      <c r="M1175" t="str">
        <f t="shared" si="75"/>
        <v>Normal</v>
      </c>
    </row>
    <row r="1176" spans="1:13" x14ac:dyDescent="0.25">
      <c r="A1176" t="s">
        <v>1195</v>
      </c>
      <c r="B1176">
        <v>27.454999999999998</v>
      </c>
      <c r="C1176">
        <v>6.13</v>
      </c>
      <c r="D1176" t="s">
        <v>2379</v>
      </c>
      <c r="E1176" t="s">
        <v>2379</v>
      </c>
      <c r="F1176" t="s">
        <v>2379</v>
      </c>
      <c r="G1176">
        <v>2</v>
      </c>
      <c r="H1176" t="s">
        <v>2379</v>
      </c>
      <c r="J1176" t="str">
        <f t="shared" si="72"/>
        <v>No</v>
      </c>
      <c r="K1176" t="str">
        <f t="shared" si="73"/>
        <v>No</v>
      </c>
      <c r="L1176" t="str">
        <f t="shared" si="74"/>
        <v>Overweight</v>
      </c>
      <c r="M1176" t="str">
        <f t="shared" si="75"/>
        <v>Prediabetes</v>
      </c>
    </row>
    <row r="1177" spans="1:13" x14ac:dyDescent="0.25">
      <c r="A1177" t="s">
        <v>1194</v>
      </c>
      <c r="B1177">
        <v>23.01</v>
      </c>
      <c r="C1177">
        <v>6.04</v>
      </c>
      <c r="D1177" t="s">
        <v>2380</v>
      </c>
      <c r="E1177" t="s">
        <v>2379</v>
      </c>
      <c r="F1177" t="s">
        <v>2379</v>
      </c>
      <c r="G1177">
        <v>1</v>
      </c>
      <c r="H1177" t="s">
        <v>2379</v>
      </c>
      <c r="J1177" t="str">
        <f t="shared" si="72"/>
        <v>Yes</v>
      </c>
      <c r="K1177" t="str">
        <f t="shared" si="73"/>
        <v>No</v>
      </c>
      <c r="L1177" t="str">
        <f t="shared" si="74"/>
        <v>Normal Weight</v>
      </c>
      <c r="M1177" t="str">
        <f t="shared" si="75"/>
        <v>Prediabetes</v>
      </c>
    </row>
    <row r="1178" spans="1:13" x14ac:dyDescent="0.25">
      <c r="A1178" t="s">
        <v>1193</v>
      </c>
      <c r="B1178">
        <v>31.39</v>
      </c>
      <c r="C1178">
        <v>8.85</v>
      </c>
      <c r="D1178" t="s">
        <v>2380</v>
      </c>
      <c r="E1178" t="s">
        <v>2379</v>
      </c>
      <c r="F1178" t="s">
        <v>2379</v>
      </c>
      <c r="G1178">
        <v>0</v>
      </c>
      <c r="H1178" t="s">
        <v>2379</v>
      </c>
      <c r="J1178" t="str">
        <f t="shared" si="72"/>
        <v>Yes</v>
      </c>
      <c r="K1178" t="str">
        <f t="shared" si="73"/>
        <v>No</v>
      </c>
      <c r="L1178" t="str">
        <f t="shared" si="74"/>
        <v>Obesity</v>
      </c>
      <c r="M1178" t="str">
        <f t="shared" si="75"/>
        <v>Diabetes</v>
      </c>
    </row>
    <row r="1179" spans="1:13" x14ac:dyDescent="0.25">
      <c r="A1179" t="s">
        <v>1192</v>
      </c>
      <c r="B1179">
        <v>34.770000000000003</v>
      </c>
      <c r="C1179">
        <v>10.54</v>
      </c>
      <c r="D1179" t="s">
        <v>2379</v>
      </c>
      <c r="E1179" t="s">
        <v>2379</v>
      </c>
      <c r="F1179" t="s">
        <v>2379</v>
      </c>
      <c r="G1179">
        <v>2</v>
      </c>
      <c r="H1179" t="s">
        <v>2379</v>
      </c>
      <c r="J1179" t="str">
        <f t="shared" si="72"/>
        <v>No</v>
      </c>
      <c r="K1179" t="str">
        <f t="shared" si="73"/>
        <v>No</v>
      </c>
      <c r="L1179" t="str">
        <f t="shared" si="74"/>
        <v>Obesity</v>
      </c>
      <c r="M1179" t="str">
        <f t="shared" si="75"/>
        <v>Diabetes</v>
      </c>
    </row>
    <row r="1180" spans="1:13" x14ac:dyDescent="0.25">
      <c r="A1180" t="s">
        <v>1191</v>
      </c>
      <c r="B1180">
        <v>24.48</v>
      </c>
      <c r="C1180">
        <v>4.37</v>
      </c>
      <c r="D1180" t="s">
        <v>2380</v>
      </c>
      <c r="E1180" t="s">
        <v>2379</v>
      </c>
      <c r="F1180" t="s">
        <v>2379</v>
      </c>
      <c r="G1180">
        <v>2</v>
      </c>
      <c r="H1180" t="s">
        <v>2379</v>
      </c>
      <c r="J1180" t="str">
        <f t="shared" si="72"/>
        <v>Yes</v>
      </c>
      <c r="K1180" t="str">
        <f t="shared" si="73"/>
        <v>No</v>
      </c>
      <c r="L1180" t="str">
        <f t="shared" si="74"/>
        <v>Normal Weight</v>
      </c>
      <c r="M1180" t="str">
        <f t="shared" si="75"/>
        <v>Normal</v>
      </c>
    </row>
    <row r="1181" spans="1:13" x14ac:dyDescent="0.25">
      <c r="A1181" t="s">
        <v>1190</v>
      </c>
      <c r="B1181">
        <v>22.61</v>
      </c>
      <c r="C1181">
        <v>9.6300000000000008</v>
      </c>
      <c r="D1181" t="s">
        <v>2379</v>
      </c>
      <c r="E1181" t="s">
        <v>2379</v>
      </c>
      <c r="F1181" t="s">
        <v>2379</v>
      </c>
      <c r="G1181">
        <v>2</v>
      </c>
      <c r="H1181" t="s">
        <v>2379</v>
      </c>
      <c r="J1181" t="str">
        <f t="shared" si="72"/>
        <v>No</v>
      </c>
      <c r="K1181" t="str">
        <f t="shared" si="73"/>
        <v>No</v>
      </c>
      <c r="L1181" t="str">
        <f t="shared" si="74"/>
        <v>Normal Weight</v>
      </c>
      <c r="M1181" t="str">
        <f t="shared" si="75"/>
        <v>Diabetes</v>
      </c>
    </row>
    <row r="1182" spans="1:13" x14ac:dyDescent="0.25">
      <c r="A1182" t="s">
        <v>1189</v>
      </c>
      <c r="B1182">
        <v>34.299999999999997</v>
      </c>
      <c r="C1182">
        <v>10.37</v>
      </c>
      <c r="D1182" t="s">
        <v>2379</v>
      </c>
      <c r="E1182" t="s">
        <v>2379</v>
      </c>
      <c r="F1182" t="s">
        <v>2379</v>
      </c>
      <c r="G1182">
        <v>0</v>
      </c>
      <c r="H1182" t="s">
        <v>2379</v>
      </c>
      <c r="J1182" t="str">
        <f t="shared" si="72"/>
        <v>No</v>
      </c>
      <c r="K1182" t="str">
        <f t="shared" si="73"/>
        <v>No</v>
      </c>
      <c r="L1182" t="str">
        <f t="shared" si="74"/>
        <v>Obesity</v>
      </c>
      <c r="M1182" t="str">
        <f t="shared" si="75"/>
        <v>Diabetes</v>
      </c>
    </row>
    <row r="1183" spans="1:13" x14ac:dyDescent="0.25">
      <c r="A1183" t="s">
        <v>1188</v>
      </c>
      <c r="B1183">
        <v>46.09</v>
      </c>
      <c r="C1183">
        <v>5.44</v>
      </c>
      <c r="D1183" t="s">
        <v>2379</v>
      </c>
      <c r="E1183" t="s">
        <v>2379</v>
      </c>
      <c r="F1183" t="s">
        <v>2379</v>
      </c>
      <c r="G1183">
        <v>2</v>
      </c>
      <c r="H1183" t="s">
        <v>2379</v>
      </c>
      <c r="J1183" t="str">
        <f t="shared" si="72"/>
        <v>No</v>
      </c>
      <c r="K1183" t="str">
        <f t="shared" si="73"/>
        <v>No</v>
      </c>
      <c r="L1183" t="str">
        <f t="shared" si="74"/>
        <v>Obesity</v>
      </c>
      <c r="M1183" t="str">
        <f t="shared" si="75"/>
        <v>Normal</v>
      </c>
    </row>
    <row r="1184" spans="1:13" x14ac:dyDescent="0.25">
      <c r="A1184" t="s">
        <v>1187</v>
      </c>
      <c r="B1184">
        <v>44.744999999999997</v>
      </c>
      <c r="C1184">
        <v>5.19</v>
      </c>
      <c r="D1184" t="s">
        <v>2379</v>
      </c>
      <c r="E1184" t="s">
        <v>2379</v>
      </c>
      <c r="F1184" t="s">
        <v>2379</v>
      </c>
      <c r="G1184">
        <v>2</v>
      </c>
      <c r="H1184" t="s">
        <v>2379</v>
      </c>
      <c r="J1184" t="str">
        <f t="shared" si="72"/>
        <v>No</v>
      </c>
      <c r="K1184" t="str">
        <f t="shared" si="73"/>
        <v>No</v>
      </c>
      <c r="L1184" t="str">
        <f t="shared" si="74"/>
        <v>Obesity</v>
      </c>
      <c r="M1184" t="str">
        <f t="shared" si="75"/>
        <v>Normal</v>
      </c>
    </row>
    <row r="1185" spans="1:13" x14ac:dyDescent="0.25">
      <c r="A1185" t="s">
        <v>1186</v>
      </c>
      <c r="B1185">
        <v>26.33</v>
      </c>
      <c r="C1185">
        <v>11.8</v>
      </c>
      <c r="D1185" t="s">
        <v>2380</v>
      </c>
      <c r="E1185" t="s">
        <v>2379</v>
      </c>
      <c r="F1185" t="s">
        <v>2379</v>
      </c>
      <c r="G1185">
        <v>1</v>
      </c>
      <c r="H1185" t="s">
        <v>2379</v>
      </c>
      <c r="J1185" t="str">
        <f t="shared" si="72"/>
        <v>Yes</v>
      </c>
      <c r="K1185" t="str">
        <f t="shared" si="73"/>
        <v>No</v>
      </c>
      <c r="L1185" t="str">
        <f t="shared" si="74"/>
        <v>Overweight</v>
      </c>
      <c r="M1185" t="str">
        <f t="shared" si="75"/>
        <v>Diabetes</v>
      </c>
    </row>
    <row r="1186" spans="1:13" x14ac:dyDescent="0.25">
      <c r="A1186" t="s">
        <v>1185</v>
      </c>
      <c r="B1186">
        <v>26.6</v>
      </c>
      <c r="C1186">
        <v>8.3800000000000008</v>
      </c>
      <c r="D1186" t="s">
        <v>2379</v>
      </c>
      <c r="E1186" t="s">
        <v>2379</v>
      </c>
      <c r="F1186" t="s">
        <v>2379</v>
      </c>
      <c r="G1186">
        <v>2</v>
      </c>
      <c r="H1186" t="s">
        <v>2379</v>
      </c>
      <c r="J1186" t="str">
        <f t="shared" si="72"/>
        <v>No</v>
      </c>
      <c r="K1186" t="str">
        <f t="shared" si="73"/>
        <v>No</v>
      </c>
      <c r="L1186" t="str">
        <f t="shared" si="74"/>
        <v>Overweight</v>
      </c>
      <c r="M1186" t="str">
        <f t="shared" si="75"/>
        <v>Diabetes</v>
      </c>
    </row>
    <row r="1187" spans="1:13" x14ac:dyDescent="0.25">
      <c r="A1187" t="s">
        <v>1184</v>
      </c>
      <c r="B1187">
        <v>27.5</v>
      </c>
      <c r="C1187">
        <v>7.58</v>
      </c>
      <c r="D1187" t="s">
        <v>2379</v>
      </c>
      <c r="E1187" t="s">
        <v>2379</v>
      </c>
      <c r="F1187" t="s">
        <v>2379</v>
      </c>
      <c r="G1187">
        <v>0</v>
      </c>
      <c r="H1187" t="s">
        <v>2379</v>
      </c>
      <c r="J1187" t="str">
        <f t="shared" si="72"/>
        <v>No</v>
      </c>
      <c r="K1187" t="str">
        <f t="shared" si="73"/>
        <v>No</v>
      </c>
      <c r="L1187" t="str">
        <f t="shared" si="74"/>
        <v>Overweight</v>
      </c>
      <c r="M1187" t="str">
        <f t="shared" si="75"/>
        <v>Diabetes</v>
      </c>
    </row>
    <row r="1188" spans="1:13" x14ac:dyDescent="0.25">
      <c r="A1188" t="s">
        <v>1183</v>
      </c>
      <c r="B1188">
        <v>41.55</v>
      </c>
      <c r="C1188">
        <v>4.6100000000000003</v>
      </c>
      <c r="D1188" t="s">
        <v>2379</v>
      </c>
      <c r="E1188" t="s">
        <v>2379</v>
      </c>
      <c r="F1188" t="s">
        <v>2379</v>
      </c>
      <c r="G1188">
        <v>1</v>
      </c>
      <c r="H1188" t="s">
        <v>2379</v>
      </c>
      <c r="J1188" t="str">
        <f t="shared" si="72"/>
        <v>No</v>
      </c>
      <c r="K1188" t="str">
        <f t="shared" si="73"/>
        <v>No</v>
      </c>
      <c r="L1188" t="str">
        <f t="shared" si="74"/>
        <v>Obesity</v>
      </c>
      <c r="M1188" t="str">
        <f t="shared" si="75"/>
        <v>Normal</v>
      </c>
    </row>
    <row r="1189" spans="1:13" x14ac:dyDescent="0.25">
      <c r="A1189" t="s">
        <v>1182</v>
      </c>
      <c r="B1189">
        <v>41.47</v>
      </c>
      <c r="C1189">
        <v>4.7</v>
      </c>
      <c r="D1189" t="s">
        <v>2380</v>
      </c>
      <c r="E1189" t="s">
        <v>2379</v>
      </c>
      <c r="F1189" t="s">
        <v>2381</v>
      </c>
      <c r="G1189">
        <v>1</v>
      </c>
      <c r="H1189" t="s">
        <v>2379</v>
      </c>
      <c r="J1189" t="str">
        <f t="shared" si="72"/>
        <v>Yes</v>
      </c>
      <c r="K1189" t="str">
        <f t="shared" si="73"/>
        <v>No</v>
      </c>
      <c r="L1189" t="str">
        <f t="shared" si="74"/>
        <v>Obesity</v>
      </c>
      <c r="M1189" t="str">
        <f t="shared" si="75"/>
        <v>Normal</v>
      </c>
    </row>
    <row r="1190" spans="1:13" x14ac:dyDescent="0.25">
      <c r="A1190" t="s">
        <v>1181</v>
      </c>
      <c r="B1190">
        <v>24.795000000000002</v>
      </c>
      <c r="C1190">
        <v>6.05</v>
      </c>
      <c r="D1190" t="s">
        <v>2380</v>
      </c>
      <c r="E1190" t="s">
        <v>2379</v>
      </c>
      <c r="F1190" t="s">
        <v>2379</v>
      </c>
      <c r="G1190">
        <v>0</v>
      </c>
      <c r="H1190" t="s">
        <v>2379</v>
      </c>
      <c r="J1190" t="str">
        <f t="shared" si="72"/>
        <v>Yes</v>
      </c>
      <c r="K1190" t="str">
        <f t="shared" si="73"/>
        <v>No</v>
      </c>
      <c r="L1190" t="str">
        <f t="shared" si="74"/>
        <v>Normal Weight</v>
      </c>
      <c r="M1190" t="str">
        <f t="shared" si="75"/>
        <v>Prediabetes</v>
      </c>
    </row>
    <row r="1191" spans="1:13" x14ac:dyDescent="0.25">
      <c r="A1191" t="s">
        <v>1180</v>
      </c>
      <c r="B1191">
        <v>29.48</v>
      </c>
      <c r="C1191">
        <v>5.63</v>
      </c>
      <c r="D1191" t="s">
        <v>2380</v>
      </c>
      <c r="E1191" t="s">
        <v>2379</v>
      </c>
      <c r="F1191" t="s">
        <v>2381</v>
      </c>
      <c r="G1191">
        <v>1</v>
      </c>
      <c r="H1191" t="s">
        <v>2379</v>
      </c>
      <c r="J1191" t="str">
        <f t="shared" si="72"/>
        <v>Yes</v>
      </c>
      <c r="K1191" t="str">
        <f t="shared" si="73"/>
        <v>No</v>
      </c>
      <c r="L1191" t="str">
        <f t="shared" si="74"/>
        <v>Overweight</v>
      </c>
      <c r="M1191" t="str">
        <f t="shared" si="75"/>
        <v>Normal</v>
      </c>
    </row>
    <row r="1192" spans="1:13" x14ac:dyDescent="0.25">
      <c r="A1192" t="s">
        <v>1179</v>
      </c>
      <c r="B1192">
        <v>28.09</v>
      </c>
      <c r="C1192">
        <v>6.06</v>
      </c>
      <c r="D1192" t="s">
        <v>2379</v>
      </c>
      <c r="E1192" t="s">
        <v>2379</v>
      </c>
      <c r="F1192" t="s">
        <v>2381</v>
      </c>
      <c r="G1192">
        <v>1</v>
      </c>
      <c r="H1192" t="s">
        <v>2379</v>
      </c>
      <c r="J1192" t="str">
        <f t="shared" si="72"/>
        <v>No</v>
      </c>
      <c r="K1192" t="str">
        <f t="shared" si="73"/>
        <v>No</v>
      </c>
      <c r="L1192" t="str">
        <f t="shared" si="74"/>
        <v>Overweight</v>
      </c>
      <c r="M1192" t="str">
        <f t="shared" si="75"/>
        <v>Prediabetes</v>
      </c>
    </row>
    <row r="1193" spans="1:13" x14ac:dyDescent="0.25">
      <c r="A1193" t="s">
        <v>1178</v>
      </c>
      <c r="B1193">
        <v>32.729999999999997</v>
      </c>
      <c r="C1193">
        <v>5.19</v>
      </c>
      <c r="D1193" t="s">
        <v>2379</v>
      </c>
      <c r="E1193" t="s">
        <v>2379</v>
      </c>
      <c r="F1193" t="s">
        <v>2379</v>
      </c>
      <c r="G1193">
        <v>1</v>
      </c>
      <c r="H1193" t="s">
        <v>2379</v>
      </c>
      <c r="J1193" t="str">
        <f t="shared" si="72"/>
        <v>No</v>
      </c>
      <c r="K1193" t="str">
        <f t="shared" si="73"/>
        <v>No</v>
      </c>
      <c r="L1193" t="str">
        <f t="shared" si="74"/>
        <v>Obesity</v>
      </c>
      <c r="M1193" t="str">
        <f t="shared" si="75"/>
        <v>Normal</v>
      </c>
    </row>
    <row r="1194" spans="1:13" x14ac:dyDescent="0.25">
      <c r="A1194" t="s">
        <v>1177</v>
      </c>
      <c r="B1194">
        <v>27.36</v>
      </c>
      <c r="C1194">
        <v>8.9600000000000009</v>
      </c>
      <c r="D1194" t="s">
        <v>2379</v>
      </c>
      <c r="E1194" t="s">
        <v>2379</v>
      </c>
      <c r="F1194" t="s">
        <v>2379</v>
      </c>
      <c r="G1194">
        <v>0</v>
      </c>
      <c r="H1194" t="s">
        <v>2379</v>
      </c>
      <c r="J1194" t="str">
        <f t="shared" si="72"/>
        <v>No</v>
      </c>
      <c r="K1194" t="str">
        <f t="shared" si="73"/>
        <v>No</v>
      </c>
      <c r="L1194" t="str">
        <f t="shared" si="74"/>
        <v>Overweight</v>
      </c>
      <c r="M1194" t="str">
        <f t="shared" si="75"/>
        <v>Diabetes</v>
      </c>
    </row>
    <row r="1195" spans="1:13" x14ac:dyDescent="0.25">
      <c r="A1195" t="s">
        <v>1176</v>
      </c>
      <c r="B1195">
        <v>27.265000000000001</v>
      </c>
      <c r="C1195">
        <v>11.39</v>
      </c>
      <c r="D1195" t="s">
        <v>2379</v>
      </c>
      <c r="E1195" t="s">
        <v>2379</v>
      </c>
      <c r="F1195" t="s">
        <v>2379</v>
      </c>
      <c r="G1195">
        <v>0</v>
      </c>
      <c r="H1195" t="s">
        <v>2379</v>
      </c>
      <c r="J1195" t="str">
        <f t="shared" si="72"/>
        <v>No</v>
      </c>
      <c r="K1195" t="str">
        <f t="shared" si="73"/>
        <v>No</v>
      </c>
      <c r="L1195" t="str">
        <f t="shared" si="74"/>
        <v>Overweight</v>
      </c>
      <c r="M1195" t="str">
        <f t="shared" si="75"/>
        <v>Diabetes</v>
      </c>
    </row>
    <row r="1196" spans="1:13" x14ac:dyDescent="0.25">
      <c r="A1196" t="s">
        <v>1175</v>
      </c>
      <c r="B1196">
        <v>48.07</v>
      </c>
      <c r="C1196">
        <v>4.0599999999999996</v>
      </c>
      <c r="D1196" t="s">
        <v>2380</v>
      </c>
      <c r="E1196" t="s">
        <v>2379</v>
      </c>
      <c r="F1196" t="s">
        <v>2379</v>
      </c>
      <c r="G1196">
        <v>0</v>
      </c>
      <c r="H1196" t="s">
        <v>2379</v>
      </c>
      <c r="J1196" t="str">
        <f t="shared" si="72"/>
        <v>Yes</v>
      </c>
      <c r="K1196" t="str">
        <f t="shared" si="73"/>
        <v>No</v>
      </c>
      <c r="L1196" t="str">
        <f t="shared" si="74"/>
        <v>Obesity</v>
      </c>
      <c r="M1196" t="str">
        <f t="shared" si="75"/>
        <v>Normal</v>
      </c>
    </row>
    <row r="1197" spans="1:13" x14ac:dyDescent="0.25">
      <c r="A1197" t="s">
        <v>1174</v>
      </c>
      <c r="B1197">
        <v>30.8</v>
      </c>
      <c r="C1197">
        <v>5.23</v>
      </c>
      <c r="D1197" t="s">
        <v>2380</v>
      </c>
      <c r="E1197" t="s">
        <v>2379</v>
      </c>
      <c r="F1197" t="s">
        <v>2379</v>
      </c>
      <c r="G1197">
        <v>0</v>
      </c>
      <c r="H1197" t="s">
        <v>2379</v>
      </c>
      <c r="J1197" t="str">
        <f t="shared" si="72"/>
        <v>Yes</v>
      </c>
      <c r="K1197" t="str">
        <f t="shared" si="73"/>
        <v>No</v>
      </c>
      <c r="L1197" t="str">
        <f t="shared" si="74"/>
        <v>Obesity</v>
      </c>
      <c r="M1197" t="str">
        <f t="shared" si="75"/>
        <v>Normal</v>
      </c>
    </row>
    <row r="1198" spans="1:13" x14ac:dyDescent="0.25">
      <c r="A1198" t="s">
        <v>1173</v>
      </c>
      <c r="B1198">
        <v>32.299999999999997</v>
      </c>
      <c r="C1198">
        <v>5.05</v>
      </c>
      <c r="D1198" t="s">
        <v>2380</v>
      </c>
      <c r="E1198" t="s">
        <v>2379</v>
      </c>
      <c r="F1198" t="s">
        <v>2379</v>
      </c>
      <c r="G1198">
        <v>0</v>
      </c>
      <c r="H1198" t="s">
        <v>2379</v>
      </c>
      <c r="J1198" t="str">
        <f t="shared" si="72"/>
        <v>Yes</v>
      </c>
      <c r="K1198" t="str">
        <f t="shared" si="73"/>
        <v>No</v>
      </c>
      <c r="L1198" t="str">
        <f t="shared" si="74"/>
        <v>Obesity</v>
      </c>
      <c r="M1198" t="str">
        <f t="shared" si="75"/>
        <v>Normal</v>
      </c>
    </row>
    <row r="1199" spans="1:13" x14ac:dyDescent="0.25">
      <c r="A1199" t="s">
        <v>1172</v>
      </c>
      <c r="B1199">
        <v>39.700000000000003</v>
      </c>
      <c r="C1199">
        <v>7.34</v>
      </c>
      <c r="D1199" t="s">
        <v>2379</v>
      </c>
      <c r="E1199" t="s">
        <v>2379</v>
      </c>
      <c r="F1199" t="s">
        <v>2379</v>
      </c>
      <c r="G1199">
        <v>0</v>
      </c>
      <c r="H1199" t="s">
        <v>2379</v>
      </c>
      <c r="J1199" t="str">
        <f t="shared" si="72"/>
        <v>No</v>
      </c>
      <c r="K1199" t="str">
        <f t="shared" si="73"/>
        <v>No</v>
      </c>
      <c r="L1199" t="str">
        <f t="shared" si="74"/>
        <v>Obesity</v>
      </c>
      <c r="M1199" t="str">
        <f t="shared" si="75"/>
        <v>Diabetes</v>
      </c>
    </row>
    <row r="1200" spans="1:13" x14ac:dyDescent="0.25">
      <c r="A1200" t="s">
        <v>1171</v>
      </c>
      <c r="B1200">
        <v>35.97</v>
      </c>
      <c r="C1200">
        <v>8.1300000000000008</v>
      </c>
      <c r="D1200" t="s">
        <v>2379</v>
      </c>
      <c r="E1200" t="s">
        <v>2379</v>
      </c>
      <c r="F1200" t="s">
        <v>2379</v>
      </c>
      <c r="G1200">
        <v>0</v>
      </c>
      <c r="H1200" t="s">
        <v>2379</v>
      </c>
      <c r="J1200" t="str">
        <f t="shared" si="72"/>
        <v>No</v>
      </c>
      <c r="K1200" t="str">
        <f t="shared" si="73"/>
        <v>No</v>
      </c>
      <c r="L1200" t="str">
        <f t="shared" si="74"/>
        <v>Obesity</v>
      </c>
      <c r="M1200" t="str">
        <f t="shared" si="75"/>
        <v>Diabetes</v>
      </c>
    </row>
    <row r="1201" spans="1:13" x14ac:dyDescent="0.25">
      <c r="A1201" t="s">
        <v>1170</v>
      </c>
      <c r="B1201">
        <v>25.86</v>
      </c>
      <c r="C1201">
        <v>6.68</v>
      </c>
      <c r="D1201" t="s">
        <v>2380</v>
      </c>
      <c r="E1201" t="s">
        <v>2379</v>
      </c>
      <c r="F1201" t="s">
        <v>2379</v>
      </c>
      <c r="G1201">
        <v>1</v>
      </c>
      <c r="H1201" t="s">
        <v>2379</v>
      </c>
      <c r="J1201" t="str">
        <f t="shared" si="72"/>
        <v>Yes</v>
      </c>
      <c r="K1201" t="str">
        <f t="shared" si="73"/>
        <v>No</v>
      </c>
      <c r="L1201" t="str">
        <f t="shared" si="74"/>
        <v>Overweight</v>
      </c>
      <c r="M1201" t="str">
        <f t="shared" si="75"/>
        <v>Diabetes</v>
      </c>
    </row>
    <row r="1202" spans="1:13" x14ac:dyDescent="0.25">
      <c r="A1202" t="s">
        <v>1169</v>
      </c>
      <c r="B1202">
        <v>30.03</v>
      </c>
      <c r="C1202">
        <v>11.51</v>
      </c>
      <c r="D1202" t="s">
        <v>2379</v>
      </c>
      <c r="E1202" t="s">
        <v>2379</v>
      </c>
      <c r="F1202" t="s">
        <v>2379</v>
      </c>
      <c r="G1202">
        <v>0</v>
      </c>
      <c r="H1202" t="s">
        <v>2379</v>
      </c>
      <c r="J1202" t="str">
        <f t="shared" si="72"/>
        <v>No</v>
      </c>
      <c r="K1202" t="str">
        <f t="shared" si="73"/>
        <v>No</v>
      </c>
      <c r="L1202" t="str">
        <f t="shared" si="74"/>
        <v>Obesity</v>
      </c>
      <c r="M1202" t="str">
        <f t="shared" si="75"/>
        <v>Diabetes</v>
      </c>
    </row>
    <row r="1203" spans="1:13" x14ac:dyDescent="0.25">
      <c r="A1203" t="s">
        <v>1168</v>
      </c>
      <c r="B1203">
        <v>25.76</v>
      </c>
      <c r="C1203">
        <v>6.02</v>
      </c>
      <c r="D1203" t="s">
        <v>2380</v>
      </c>
      <c r="E1203" t="s">
        <v>2379</v>
      </c>
      <c r="F1203" t="s">
        <v>2381</v>
      </c>
      <c r="G1203">
        <v>1</v>
      </c>
      <c r="H1203" t="s">
        <v>2379</v>
      </c>
      <c r="J1203" t="str">
        <f t="shared" si="72"/>
        <v>Yes</v>
      </c>
      <c r="K1203" t="str">
        <f t="shared" si="73"/>
        <v>No</v>
      </c>
      <c r="L1203" t="str">
        <f t="shared" si="74"/>
        <v>Overweight</v>
      </c>
      <c r="M1203" t="str">
        <f t="shared" si="75"/>
        <v>Prediabetes</v>
      </c>
    </row>
    <row r="1204" spans="1:13" x14ac:dyDescent="0.25">
      <c r="A1204" t="s">
        <v>1167</v>
      </c>
      <c r="B1204">
        <v>22.42</v>
      </c>
      <c r="C1204">
        <v>7.96</v>
      </c>
      <c r="D1204" t="s">
        <v>2379</v>
      </c>
      <c r="E1204" t="s">
        <v>2379</v>
      </c>
      <c r="F1204" t="s">
        <v>2379</v>
      </c>
      <c r="G1204">
        <v>0</v>
      </c>
      <c r="H1204" t="s">
        <v>2379</v>
      </c>
      <c r="J1204" t="str">
        <f t="shared" si="72"/>
        <v>No</v>
      </c>
      <c r="K1204" t="str">
        <f t="shared" si="73"/>
        <v>No</v>
      </c>
      <c r="L1204" t="str">
        <f t="shared" si="74"/>
        <v>Normal Weight</v>
      </c>
      <c r="M1204" t="str">
        <f t="shared" si="75"/>
        <v>Diabetes</v>
      </c>
    </row>
    <row r="1205" spans="1:13" x14ac:dyDescent="0.25">
      <c r="A1205" t="s">
        <v>1166</v>
      </c>
      <c r="B1205">
        <v>33.18</v>
      </c>
      <c r="C1205">
        <v>6.01</v>
      </c>
      <c r="D1205" t="s">
        <v>2380</v>
      </c>
      <c r="E1205" t="s">
        <v>2379</v>
      </c>
      <c r="F1205" t="s">
        <v>2379</v>
      </c>
      <c r="G1205">
        <v>1</v>
      </c>
      <c r="H1205" t="s">
        <v>2379</v>
      </c>
      <c r="J1205" t="str">
        <f t="shared" si="72"/>
        <v>Yes</v>
      </c>
      <c r="K1205" t="str">
        <f t="shared" si="73"/>
        <v>No</v>
      </c>
      <c r="L1205" t="str">
        <f t="shared" si="74"/>
        <v>Obesity</v>
      </c>
      <c r="M1205" t="str">
        <f t="shared" si="75"/>
        <v>Prediabetes</v>
      </c>
    </row>
    <row r="1206" spans="1:13" x14ac:dyDescent="0.25">
      <c r="A1206" t="s">
        <v>1165</v>
      </c>
      <c r="B1206">
        <v>43.04</v>
      </c>
      <c r="C1206">
        <v>5.9</v>
      </c>
      <c r="D1206" t="s">
        <v>2380</v>
      </c>
      <c r="E1206" t="s">
        <v>2379</v>
      </c>
      <c r="F1206" t="s">
        <v>2379</v>
      </c>
      <c r="G1206">
        <v>0</v>
      </c>
      <c r="H1206" t="s">
        <v>2379</v>
      </c>
      <c r="J1206" t="str">
        <f t="shared" si="72"/>
        <v>Yes</v>
      </c>
      <c r="K1206" t="str">
        <f t="shared" si="73"/>
        <v>No</v>
      </c>
      <c r="L1206" t="str">
        <f t="shared" si="74"/>
        <v>Obesity</v>
      </c>
      <c r="M1206" t="str">
        <f t="shared" si="75"/>
        <v>Prediabetes</v>
      </c>
    </row>
    <row r="1207" spans="1:13" x14ac:dyDescent="0.25">
      <c r="A1207" t="s">
        <v>1164</v>
      </c>
      <c r="B1207">
        <v>34.15</v>
      </c>
      <c r="C1207">
        <v>4.49</v>
      </c>
      <c r="D1207" t="s">
        <v>2380</v>
      </c>
      <c r="E1207" t="s">
        <v>2379</v>
      </c>
      <c r="F1207" t="s">
        <v>2379</v>
      </c>
      <c r="G1207">
        <v>1</v>
      </c>
      <c r="H1207" t="s">
        <v>2379</v>
      </c>
      <c r="J1207" t="str">
        <f t="shared" si="72"/>
        <v>Yes</v>
      </c>
      <c r="K1207" t="str">
        <f t="shared" si="73"/>
        <v>No</v>
      </c>
      <c r="L1207" t="str">
        <f t="shared" si="74"/>
        <v>Obesity</v>
      </c>
      <c r="M1207" t="str">
        <f t="shared" si="75"/>
        <v>Normal</v>
      </c>
    </row>
    <row r="1208" spans="1:13" x14ac:dyDescent="0.25">
      <c r="A1208" t="s">
        <v>1163</v>
      </c>
      <c r="B1208">
        <v>25.78</v>
      </c>
      <c r="C1208">
        <v>6.25</v>
      </c>
      <c r="D1208" t="s">
        <v>2379</v>
      </c>
      <c r="E1208" t="s">
        <v>2379</v>
      </c>
      <c r="F1208" t="s">
        <v>2379</v>
      </c>
      <c r="G1208">
        <v>0</v>
      </c>
      <c r="H1208" t="s">
        <v>2379</v>
      </c>
      <c r="J1208" t="str">
        <f t="shared" si="72"/>
        <v>No</v>
      </c>
      <c r="K1208" t="str">
        <f t="shared" si="73"/>
        <v>No</v>
      </c>
      <c r="L1208" t="str">
        <f t="shared" si="74"/>
        <v>Overweight</v>
      </c>
      <c r="M1208" t="str">
        <f t="shared" si="75"/>
        <v>Prediabetes</v>
      </c>
    </row>
    <row r="1209" spans="1:13" x14ac:dyDescent="0.25">
      <c r="A1209" t="s">
        <v>1162</v>
      </c>
      <c r="B1209">
        <v>21.02</v>
      </c>
      <c r="C1209">
        <v>9.6199999999999992</v>
      </c>
      <c r="D1209" t="s">
        <v>2380</v>
      </c>
      <c r="E1209" t="s">
        <v>2379</v>
      </c>
      <c r="F1209" t="s">
        <v>2381</v>
      </c>
      <c r="G1209">
        <v>1</v>
      </c>
      <c r="H1209" t="s">
        <v>2379</v>
      </c>
      <c r="J1209" t="str">
        <f t="shared" si="72"/>
        <v>Yes</v>
      </c>
      <c r="K1209" t="str">
        <f t="shared" si="73"/>
        <v>No</v>
      </c>
      <c r="L1209" t="str">
        <f t="shared" si="74"/>
        <v>Normal Weight</v>
      </c>
      <c r="M1209" t="str">
        <f t="shared" si="75"/>
        <v>Diabetes</v>
      </c>
    </row>
    <row r="1210" spans="1:13" x14ac:dyDescent="0.25">
      <c r="A1210" t="s">
        <v>1161</v>
      </c>
      <c r="B1210">
        <v>37.51</v>
      </c>
      <c r="C1210">
        <v>11.06</v>
      </c>
      <c r="D1210" t="s">
        <v>2379</v>
      </c>
      <c r="E1210" t="s">
        <v>2379</v>
      </c>
      <c r="F1210" t="s">
        <v>2379</v>
      </c>
      <c r="G1210">
        <v>2</v>
      </c>
      <c r="H1210" t="s">
        <v>2379</v>
      </c>
      <c r="J1210" t="str">
        <f t="shared" si="72"/>
        <v>No</v>
      </c>
      <c r="K1210" t="str">
        <f t="shared" si="73"/>
        <v>No</v>
      </c>
      <c r="L1210" t="str">
        <f t="shared" si="74"/>
        <v>Obesity</v>
      </c>
      <c r="M1210" t="str">
        <f t="shared" si="75"/>
        <v>Diabetes</v>
      </c>
    </row>
    <row r="1211" spans="1:13" x14ac:dyDescent="0.25">
      <c r="A1211" t="s">
        <v>1160</v>
      </c>
      <c r="B1211">
        <v>25.745000000000001</v>
      </c>
      <c r="C1211">
        <v>6.11</v>
      </c>
      <c r="D1211" t="s">
        <v>2380</v>
      </c>
      <c r="E1211" t="s">
        <v>2379</v>
      </c>
      <c r="F1211" t="s">
        <v>2379</v>
      </c>
      <c r="G1211">
        <v>0</v>
      </c>
      <c r="H1211" t="s">
        <v>2379</v>
      </c>
      <c r="J1211" t="str">
        <f t="shared" si="72"/>
        <v>Yes</v>
      </c>
      <c r="K1211" t="str">
        <f t="shared" si="73"/>
        <v>No</v>
      </c>
      <c r="L1211" t="str">
        <f t="shared" si="74"/>
        <v>Overweight</v>
      </c>
      <c r="M1211" t="str">
        <f t="shared" si="75"/>
        <v>Prediabetes</v>
      </c>
    </row>
    <row r="1212" spans="1:13" x14ac:dyDescent="0.25">
      <c r="A1212" t="s">
        <v>1159</v>
      </c>
      <c r="B1212">
        <v>31.35</v>
      </c>
      <c r="C1212">
        <v>11.49</v>
      </c>
      <c r="D1212" t="s">
        <v>2379</v>
      </c>
      <c r="E1212" t="s">
        <v>2379</v>
      </c>
      <c r="F1212" t="s">
        <v>2379</v>
      </c>
      <c r="G1212">
        <v>2</v>
      </c>
      <c r="H1212" t="s">
        <v>2379</v>
      </c>
      <c r="J1212" t="str">
        <f t="shared" si="72"/>
        <v>No</v>
      </c>
      <c r="K1212" t="str">
        <f t="shared" si="73"/>
        <v>No</v>
      </c>
      <c r="L1212" t="str">
        <f t="shared" si="74"/>
        <v>Obesity</v>
      </c>
      <c r="M1212" t="str">
        <f t="shared" si="75"/>
        <v>Diabetes</v>
      </c>
    </row>
    <row r="1213" spans="1:13" x14ac:dyDescent="0.25">
      <c r="A1213" t="s">
        <v>1158</v>
      </c>
      <c r="B1213">
        <v>29.83</v>
      </c>
      <c r="C1213">
        <v>8.68</v>
      </c>
      <c r="D1213" t="s">
        <v>2379</v>
      </c>
      <c r="E1213" t="s">
        <v>2379</v>
      </c>
      <c r="F1213" t="s">
        <v>2379</v>
      </c>
      <c r="G1213">
        <v>2</v>
      </c>
      <c r="H1213" t="s">
        <v>2379</v>
      </c>
      <c r="J1213" t="str">
        <f t="shared" si="72"/>
        <v>No</v>
      </c>
      <c r="K1213" t="str">
        <f t="shared" si="73"/>
        <v>No</v>
      </c>
      <c r="L1213" t="str">
        <f t="shared" si="74"/>
        <v>Overweight</v>
      </c>
      <c r="M1213" t="str">
        <f t="shared" si="75"/>
        <v>Diabetes</v>
      </c>
    </row>
    <row r="1214" spans="1:13" x14ac:dyDescent="0.25">
      <c r="A1214" t="s">
        <v>1157</v>
      </c>
      <c r="B1214">
        <v>25.49</v>
      </c>
      <c r="C1214">
        <v>5.68</v>
      </c>
      <c r="D1214" t="s">
        <v>2380</v>
      </c>
      <c r="E1214" t="s">
        <v>2379</v>
      </c>
      <c r="F1214" t="s">
        <v>2381</v>
      </c>
      <c r="G1214">
        <v>1</v>
      </c>
      <c r="H1214" t="s">
        <v>2379</v>
      </c>
      <c r="J1214" t="str">
        <f t="shared" si="72"/>
        <v>Yes</v>
      </c>
      <c r="K1214" t="str">
        <f t="shared" si="73"/>
        <v>No</v>
      </c>
      <c r="L1214" t="str">
        <f t="shared" si="74"/>
        <v>Overweight</v>
      </c>
      <c r="M1214" t="str">
        <f t="shared" si="75"/>
        <v>Normal</v>
      </c>
    </row>
    <row r="1215" spans="1:13" x14ac:dyDescent="0.25">
      <c r="A1215" t="s">
        <v>1156</v>
      </c>
      <c r="B1215">
        <v>34.1</v>
      </c>
      <c r="C1215">
        <v>8.4499999999999993</v>
      </c>
      <c r="D1215" t="s">
        <v>2379</v>
      </c>
      <c r="E1215" t="s">
        <v>2379</v>
      </c>
      <c r="F1215" t="s">
        <v>2379</v>
      </c>
      <c r="G1215">
        <v>0</v>
      </c>
      <c r="H1215" t="s">
        <v>2379</v>
      </c>
      <c r="J1215" t="str">
        <f t="shared" si="72"/>
        <v>No</v>
      </c>
      <c r="K1215" t="str">
        <f t="shared" si="73"/>
        <v>No</v>
      </c>
      <c r="L1215" t="str">
        <f t="shared" si="74"/>
        <v>Obesity</v>
      </c>
      <c r="M1215" t="str">
        <f t="shared" si="75"/>
        <v>Diabetes</v>
      </c>
    </row>
    <row r="1216" spans="1:13" x14ac:dyDescent="0.25">
      <c r="A1216" t="s">
        <v>1155</v>
      </c>
      <c r="B1216">
        <v>25.84</v>
      </c>
      <c r="C1216">
        <v>8.51</v>
      </c>
      <c r="D1216" t="s">
        <v>2379</v>
      </c>
      <c r="E1216" t="s">
        <v>2379</v>
      </c>
      <c r="F1216" t="s">
        <v>2379</v>
      </c>
      <c r="G1216">
        <v>2</v>
      </c>
      <c r="H1216" t="s">
        <v>2379</v>
      </c>
      <c r="J1216" t="str">
        <f t="shared" si="72"/>
        <v>No</v>
      </c>
      <c r="K1216" t="str">
        <f t="shared" si="73"/>
        <v>No</v>
      </c>
      <c r="L1216" t="str">
        <f t="shared" si="74"/>
        <v>Overweight</v>
      </c>
      <c r="M1216" t="str">
        <f t="shared" si="75"/>
        <v>Diabetes</v>
      </c>
    </row>
    <row r="1217" spans="1:13" x14ac:dyDescent="0.25">
      <c r="A1217" t="s">
        <v>1154</v>
      </c>
      <c r="B1217">
        <v>20.6</v>
      </c>
      <c r="C1217">
        <v>7.62</v>
      </c>
      <c r="D1217" t="s">
        <v>2379</v>
      </c>
      <c r="E1217" t="s">
        <v>2379</v>
      </c>
      <c r="F1217" t="s">
        <v>2379</v>
      </c>
      <c r="G1217">
        <v>0</v>
      </c>
      <c r="H1217" t="s">
        <v>2379</v>
      </c>
      <c r="J1217" t="str">
        <f t="shared" si="72"/>
        <v>No</v>
      </c>
      <c r="K1217" t="str">
        <f t="shared" si="73"/>
        <v>No</v>
      </c>
      <c r="L1217" t="str">
        <f t="shared" si="74"/>
        <v>Normal Weight</v>
      </c>
      <c r="M1217" t="str">
        <f t="shared" si="75"/>
        <v>Diabetes</v>
      </c>
    </row>
    <row r="1218" spans="1:13" x14ac:dyDescent="0.25">
      <c r="A1218" t="s">
        <v>1153</v>
      </c>
      <c r="B1218">
        <v>28.88</v>
      </c>
      <c r="C1218">
        <v>10.18</v>
      </c>
      <c r="D1218" t="s">
        <v>2379</v>
      </c>
      <c r="E1218" t="s">
        <v>2379</v>
      </c>
      <c r="F1218" t="s">
        <v>2379</v>
      </c>
      <c r="G1218">
        <v>0</v>
      </c>
      <c r="H1218" t="s">
        <v>2379</v>
      </c>
      <c r="J1218" t="str">
        <f t="shared" si="72"/>
        <v>No</v>
      </c>
      <c r="K1218" t="str">
        <f t="shared" si="73"/>
        <v>No</v>
      </c>
      <c r="L1218" t="str">
        <f t="shared" si="74"/>
        <v>Overweight</v>
      </c>
      <c r="M1218" t="str">
        <f t="shared" si="75"/>
        <v>Diabetes</v>
      </c>
    </row>
    <row r="1219" spans="1:13" x14ac:dyDescent="0.25">
      <c r="A1219" t="s">
        <v>1152</v>
      </c>
      <c r="B1219">
        <v>28.24</v>
      </c>
      <c r="C1219">
        <v>5.36</v>
      </c>
      <c r="D1219" t="s">
        <v>2379</v>
      </c>
      <c r="E1219" t="s">
        <v>2379</v>
      </c>
      <c r="F1219" t="s">
        <v>2379</v>
      </c>
      <c r="G1219">
        <v>0</v>
      </c>
      <c r="H1219" t="s">
        <v>2379</v>
      </c>
      <c r="J1219" t="str">
        <f t="shared" ref="J1219:J1282" si="76">PROPER(D1219:D3553)</f>
        <v>No</v>
      </c>
      <c r="K1219" t="str">
        <f t="shared" ref="K1219:K1282" si="77">PROPER(H1219:H3553)</f>
        <v>No</v>
      </c>
      <c r="L1219" t="str">
        <f t="shared" ref="L1219:L1282" si="78">IF(B1219&lt;18.5,"Underweight",IF(B1219&lt;24.9,"Normal Weight",IF(B1219&lt;29.9,"Overweight","Obesity")))</f>
        <v>Overweight</v>
      </c>
      <c r="M1219" t="str">
        <f t="shared" ref="M1219:M1282" si="79">IF(C1219&lt;5.7,"Normal",IF(C1219&lt;6.4,"Prediabetes","Diabetes"))</f>
        <v>Normal</v>
      </c>
    </row>
    <row r="1220" spans="1:13" x14ac:dyDescent="0.25">
      <c r="A1220" t="s">
        <v>1151</v>
      </c>
      <c r="B1220">
        <v>25.46</v>
      </c>
      <c r="C1220">
        <v>11.78</v>
      </c>
      <c r="D1220" t="s">
        <v>2380</v>
      </c>
      <c r="E1220" t="s">
        <v>2379</v>
      </c>
      <c r="F1220" t="s">
        <v>2379</v>
      </c>
      <c r="G1220">
        <v>1</v>
      </c>
      <c r="H1220" t="s">
        <v>2379</v>
      </c>
      <c r="J1220" t="str">
        <f t="shared" si="76"/>
        <v>Yes</v>
      </c>
      <c r="K1220" t="str">
        <f t="shared" si="77"/>
        <v>No</v>
      </c>
      <c r="L1220" t="str">
        <f t="shared" si="78"/>
        <v>Overweight</v>
      </c>
      <c r="M1220" t="str">
        <f t="shared" si="79"/>
        <v>Diabetes</v>
      </c>
    </row>
    <row r="1221" spans="1:13" x14ac:dyDescent="0.25">
      <c r="A1221" t="s">
        <v>1150</v>
      </c>
      <c r="B1221">
        <v>29.64</v>
      </c>
      <c r="C1221">
        <v>10.82</v>
      </c>
      <c r="D1221" t="s">
        <v>2380</v>
      </c>
      <c r="E1221" t="s">
        <v>2379</v>
      </c>
      <c r="F1221" t="s">
        <v>2379</v>
      </c>
      <c r="G1221">
        <v>0</v>
      </c>
      <c r="H1221" t="s">
        <v>2379</v>
      </c>
      <c r="J1221" t="str">
        <f t="shared" si="76"/>
        <v>Yes</v>
      </c>
      <c r="K1221" t="str">
        <f t="shared" si="77"/>
        <v>No</v>
      </c>
      <c r="L1221" t="str">
        <f t="shared" si="78"/>
        <v>Overweight</v>
      </c>
      <c r="M1221" t="str">
        <f t="shared" si="79"/>
        <v>Diabetes</v>
      </c>
    </row>
    <row r="1222" spans="1:13" x14ac:dyDescent="0.25">
      <c r="A1222" t="s">
        <v>1149</v>
      </c>
      <c r="B1222">
        <v>31.27</v>
      </c>
      <c r="C1222">
        <v>7.73</v>
      </c>
      <c r="D1222" t="s">
        <v>2380</v>
      </c>
      <c r="E1222" t="s">
        <v>2379</v>
      </c>
      <c r="F1222" t="s">
        <v>2379</v>
      </c>
      <c r="G1222">
        <v>1</v>
      </c>
      <c r="H1222" t="s">
        <v>2379</v>
      </c>
      <c r="J1222" t="str">
        <f t="shared" si="76"/>
        <v>Yes</v>
      </c>
      <c r="K1222" t="str">
        <f t="shared" si="77"/>
        <v>No</v>
      </c>
      <c r="L1222" t="str">
        <f t="shared" si="78"/>
        <v>Obesity</v>
      </c>
      <c r="M1222" t="str">
        <f t="shared" si="79"/>
        <v>Diabetes</v>
      </c>
    </row>
    <row r="1223" spans="1:13" x14ac:dyDescent="0.25">
      <c r="A1223" t="s">
        <v>1148</v>
      </c>
      <c r="B1223">
        <v>19.95</v>
      </c>
      <c r="C1223">
        <v>6.24</v>
      </c>
      <c r="D1223" t="s">
        <v>2380</v>
      </c>
      <c r="E1223" t="s">
        <v>2379</v>
      </c>
      <c r="F1223" t="s">
        <v>2379</v>
      </c>
      <c r="G1223">
        <v>0</v>
      </c>
      <c r="H1223" t="s">
        <v>2379</v>
      </c>
      <c r="J1223" t="str">
        <f t="shared" si="76"/>
        <v>Yes</v>
      </c>
      <c r="K1223" t="str">
        <f t="shared" si="77"/>
        <v>No</v>
      </c>
      <c r="L1223" t="str">
        <f t="shared" si="78"/>
        <v>Normal Weight</v>
      </c>
      <c r="M1223" t="str">
        <f t="shared" si="79"/>
        <v>Prediabetes</v>
      </c>
    </row>
    <row r="1224" spans="1:13" x14ac:dyDescent="0.25">
      <c r="A1224" t="s">
        <v>1147</v>
      </c>
      <c r="B1224">
        <v>21.3</v>
      </c>
      <c r="C1224">
        <v>10.42</v>
      </c>
      <c r="D1224" t="s">
        <v>2379</v>
      </c>
      <c r="E1224" t="s">
        <v>2379</v>
      </c>
      <c r="F1224" t="s">
        <v>2379</v>
      </c>
      <c r="G1224">
        <v>2</v>
      </c>
      <c r="H1224" t="s">
        <v>2379</v>
      </c>
      <c r="J1224" t="str">
        <f t="shared" si="76"/>
        <v>No</v>
      </c>
      <c r="K1224" t="str">
        <f t="shared" si="77"/>
        <v>No</v>
      </c>
      <c r="L1224" t="str">
        <f t="shared" si="78"/>
        <v>Normal Weight</v>
      </c>
      <c r="M1224" t="str">
        <f t="shared" si="79"/>
        <v>Diabetes</v>
      </c>
    </row>
    <row r="1225" spans="1:13" x14ac:dyDescent="0.25">
      <c r="A1225" t="s">
        <v>1146</v>
      </c>
      <c r="B1225">
        <v>31.635000000000002</v>
      </c>
      <c r="C1225">
        <v>11.11</v>
      </c>
      <c r="D1225" t="s">
        <v>2379</v>
      </c>
      <c r="E1225" t="s">
        <v>2379</v>
      </c>
      <c r="F1225" t="s">
        <v>2379</v>
      </c>
      <c r="G1225">
        <v>0</v>
      </c>
      <c r="H1225" t="s">
        <v>2379</v>
      </c>
      <c r="J1225" t="str">
        <f t="shared" si="76"/>
        <v>No</v>
      </c>
      <c r="K1225" t="str">
        <f t="shared" si="77"/>
        <v>No</v>
      </c>
      <c r="L1225" t="str">
        <f t="shared" si="78"/>
        <v>Obesity</v>
      </c>
      <c r="M1225" t="str">
        <f t="shared" si="79"/>
        <v>Diabetes</v>
      </c>
    </row>
    <row r="1226" spans="1:13" x14ac:dyDescent="0.25">
      <c r="A1226" t="s">
        <v>1145</v>
      </c>
      <c r="B1226">
        <v>23.9</v>
      </c>
      <c r="C1226">
        <v>7.67</v>
      </c>
      <c r="D1226" t="s">
        <v>2380</v>
      </c>
      <c r="E1226" t="s">
        <v>2379</v>
      </c>
      <c r="F1226" t="s">
        <v>2379</v>
      </c>
      <c r="G1226">
        <v>2</v>
      </c>
      <c r="H1226" t="s">
        <v>2379</v>
      </c>
      <c r="J1226" t="str">
        <f t="shared" si="76"/>
        <v>Yes</v>
      </c>
      <c r="K1226" t="str">
        <f t="shared" si="77"/>
        <v>No</v>
      </c>
      <c r="L1226" t="str">
        <f t="shared" si="78"/>
        <v>Normal Weight</v>
      </c>
      <c r="M1226" t="str">
        <f t="shared" si="79"/>
        <v>Diabetes</v>
      </c>
    </row>
    <row r="1227" spans="1:13" x14ac:dyDescent="0.25">
      <c r="A1227" t="s">
        <v>1144</v>
      </c>
      <c r="B1227">
        <v>34.15</v>
      </c>
      <c r="C1227">
        <v>6.15</v>
      </c>
      <c r="D1227" t="s">
        <v>2379</v>
      </c>
      <c r="E1227" t="s">
        <v>2379</v>
      </c>
      <c r="F1227" t="s">
        <v>2379</v>
      </c>
      <c r="G1227">
        <v>0</v>
      </c>
      <c r="H1227" t="s">
        <v>2379</v>
      </c>
      <c r="J1227" t="str">
        <f t="shared" si="76"/>
        <v>No</v>
      </c>
      <c r="K1227" t="str">
        <f t="shared" si="77"/>
        <v>No</v>
      </c>
      <c r="L1227" t="str">
        <f t="shared" si="78"/>
        <v>Obesity</v>
      </c>
      <c r="M1227" t="str">
        <f t="shared" si="79"/>
        <v>Prediabetes</v>
      </c>
    </row>
    <row r="1228" spans="1:13" x14ac:dyDescent="0.25">
      <c r="A1228" t="s">
        <v>1143</v>
      </c>
      <c r="B1228">
        <v>28.71</v>
      </c>
      <c r="C1228">
        <v>5.71</v>
      </c>
      <c r="D1228" t="s">
        <v>2379</v>
      </c>
      <c r="E1228" t="s">
        <v>2379</v>
      </c>
      <c r="F1228" t="s">
        <v>2379</v>
      </c>
      <c r="G1228">
        <v>0</v>
      </c>
      <c r="H1228" t="s">
        <v>2379</v>
      </c>
      <c r="J1228" t="str">
        <f t="shared" si="76"/>
        <v>No</v>
      </c>
      <c r="K1228" t="str">
        <f t="shared" si="77"/>
        <v>No</v>
      </c>
      <c r="L1228" t="str">
        <f t="shared" si="78"/>
        <v>Overweight</v>
      </c>
      <c r="M1228" t="str">
        <f t="shared" si="79"/>
        <v>Prediabetes</v>
      </c>
    </row>
    <row r="1229" spans="1:13" x14ac:dyDescent="0.25">
      <c r="A1229" t="s">
        <v>1142</v>
      </c>
      <c r="B1229">
        <v>36.700000000000003</v>
      </c>
      <c r="C1229">
        <v>8.6999999999999993</v>
      </c>
      <c r="D1229" t="s">
        <v>2380</v>
      </c>
      <c r="E1229" t="s">
        <v>2379</v>
      </c>
      <c r="F1229" t="s">
        <v>2379</v>
      </c>
      <c r="G1229">
        <v>2</v>
      </c>
      <c r="H1229" t="s">
        <v>2379</v>
      </c>
      <c r="J1229" t="str">
        <f t="shared" si="76"/>
        <v>Yes</v>
      </c>
      <c r="K1229" t="str">
        <f t="shared" si="77"/>
        <v>No</v>
      </c>
      <c r="L1229" t="str">
        <f t="shared" si="78"/>
        <v>Obesity</v>
      </c>
      <c r="M1229" t="str">
        <f t="shared" si="79"/>
        <v>Diabetes</v>
      </c>
    </row>
    <row r="1230" spans="1:13" x14ac:dyDescent="0.25">
      <c r="A1230" t="s">
        <v>1141</v>
      </c>
      <c r="B1230">
        <v>34.1</v>
      </c>
      <c r="C1230">
        <v>9.0399999999999991</v>
      </c>
      <c r="D1230" t="s">
        <v>2380</v>
      </c>
      <c r="E1230" t="s">
        <v>2379</v>
      </c>
      <c r="F1230" t="s">
        <v>2379</v>
      </c>
      <c r="G1230">
        <v>2</v>
      </c>
      <c r="H1230" t="s">
        <v>2379</v>
      </c>
      <c r="J1230" t="str">
        <f t="shared" si="76"/>
        <v>Yes</v>
      </c>
      <c r="K1230" t="str">
        <f t="shared" si="77"/>
        <v>No</v>
      </c>
      <c r="L1230" t="str">
        <f t="shared" si="78"/>
        <v>Obesity</v>
      </c>
      <c r="M1230" t="str">
        <f t="shared" si="79"/>
        <v>Diabetes</v>
      </c>
    </row>
    <row r="1231" spans="1:13" x14ac:dyDescent="0.25">
      <c r="A1231" t="s">
        <v>1140</v>
      </c>
      <c r="B1231">
        <v>25.7</v>
      </c>
      <c r="C1231">
        <v>5.61</v>
      </c>
      <c r="D1231" t="s">
        <v>2379</v>
      </c>
      <c r="E1231" t="s">
        <v>2379</v>
      </c>
      <c r="F1231" t="s">
        <v>2379</v>
      </c>
      <c r="G1231">
        <v>0</v>
      </c>
      <c r="H1231" t="s">
        <v>2379</v>
      </c>
      <c r="J1231" t="str">
        <f t="shared" si="76"/>
        <v>No</v>
      </c>
      <c r="K1231" t="str">
        <f t="shared" si="77"/>
        <v>No</v>
      </c>
      <c r="L1231" t="str">
        <f t="shared" si="78"/>
        <v>Overweight</v>
      </c>
      <c r="M1231" t="str">
        <f t="shared" si="79"/>
        <v>Normal</v>
      </c>
    </row>
    <row r="1232" spans="1:13" x14ac:dyDescent="0.25">
      <c r="A1232" t="s">
        <v>1139</v>
      </c>
      <c r="B1232">
        <v>21.68</v>
      </c>
      <c r="C1232">
        <v>8.1199999999999992</v>
      </c>
      <c r="D1232" t="s">
        <v>2379</v>
      </c>
      <c r="E1232" t="s">
        <v>2379</v>
      </c>
      <c r="F1232" t="s">
        <v>2379</v>
      </c>
      <c r="G1232">
        <v>0</v>
      </c>
      <c r="H1232" t="s">
        <v>2379</v>
      </c>
      <c r="J1232" t="str">
        <f t="shared" si="76"/>
        <v>No</v>
      </c>
      <c r="K1232" t="str">
        <f t="shared" si="77"/>
        <v>No</v>
      </c>
      <c r="L1232" t="str">
        <f t="shared" si="78"/>
        <v>Normal Weight</v>
      </c>
      <c r="M1232" t="str">
        <f t="shared" si="79"/>
        <v>Diabetes</v>
      </c>
    </row>
    <row r="1233" spans="1:13" x14ac:dyDescent="0.25">
      <c r="A1233" t="s">
        <v>1138</v>
      </c>
      <c r="B1233">
        <v>25.175000000000001</v>
      </c>
      <c r="C1233">
        <v>4.74</v>
      </c>
      <c r="D1233" t="s">
        <v>2379</v>
      </c>
      <c r="E1233" t="s">
        <v>2379</v>
      </c>
      <c r="F1233" t="s">
        <v>2379</v>
      </c>
      <c r="G1233">
        <v>0</v>
      </c>
      <c r="H1233" t="s">
        <v>2379</v>
      </c>
      <c r="J1233" t="str">
        <f t="shared" si="76"/>
        <v>No</v>
      </c>
      <c r="K1233" t="str">
        <f t="shared" si="77"/>
        <v>No</v>
      </c>
      <c r="L1233" t="str">
        <f t="shared" si="78"/>
        <v>Overweight</v>
      </c>
      <c r="M1233" t="str">
        <f t="shared" si="79"/>
        <v>Normal</v>
      </c>
    </row>
    <row r="1234" spans="1:13" x14ac:dyDescent="0.25">
      <c r="A1234" t="s">
        <v>1137</v>
      </c>
      <c r="B1234">
        <v>44.77</v>
      </c>
      <c r="C1234">
        <v>4.0599999999999996</v>
      </c>
      <c r="D1234" t="s">
        <v>2379</v>
      </c>
      <c r="E1234" t="s">
        <v>2379</v>
      </c>
      <c r="F1234" t="s">
        <v>2379</v>
      </c>
      <c r="G1234">
        <v>2</v>
      </c>
      <c r="H1234" t="s">
        <v>2379</v>
      </c>
      <c r="J1234" t="str">
        <f t="shared" si="76"/>
        <v>No</v>
      </c>
      <c r="K1234" t="str">
        <f t="shared" si="77"/>
        <v>No</v>
      </c>
      <c r="L1234" t="str">
        <f t="shared" si="78"/>
        <v>Obesity</v>
      </c>
      <c r="M1234" t="str">
        <f t="shared" si="79"/>
        <v>Normal</v>
      </c>
    </row>
    <row r="1235" spans="1:13" x14ac:dyDescent="0.25">
      <c r="A1235" t="s">
        <v>1136</v>
      </c>
      <c r="B1235">
        <v>37.07</v>
      </c>
      <c r="C1235">
        <v>5.69</v>
      </c>
      <c r="D1235" t="s">
        <v>2379</v>
      </c>
      <c r="E1235" t="s">
        <v>2379</v>
      </c>
      <c r="F1235" t="s">
        <v>2379</v>
      </c>
      <c r="G1235">
        <v>2</v>
      </c>
      <c r="H1235" t="s">
        <v>2379</v>
      </c>
      <c r="J1235" t="str">
        <f t="shared" si="76"/>
        <v>No</v>
      </c>
      <c r="K1235" t="str">
        <f t="shared" si="77"/>
        <v>No</v>
      </c>
      <c r="L1235" t="str">
        <f t="shared" si="78"/>
        <v>Obesity</v>
      </c>
      <c r="M1235" t="str">
        <f t="shared" si="79"/>
        <v>Normal</v>
      </c>
    </row>
    <row r="1236" spans="1:13" x14ac:dyDescent="0.25">
      <c r="A1236" t="s">
        <v>1135</v>
      </c>
      <c r="B1236">
        <v>39.799999999999997</v>
      </c>
      <c r="C1236">
        <v>5.66</v>
      </c>
      <c r="D1236" t="s">
        <v>2379</v>
      </c>
      <c r="E1236" t="s">
        <v>2379</v>
      </c>
      <c r="F1236" t="s">
        <v>2381</v>
      </c>
      <c r="G1236">
        <v>1</v>
      </c>
      <c r="H1236" t="s">
        <v>2379</v>
      </c>
      <c r="J1236" t="str">
        <f t="shared" si="76"/>
        <v>No</v>
      </c>
      <c r="K1236" t="str">
        <f t="shared" si="77"/>
        <v>No</v>
      </c>
      <c r="L1236" t="str">
        <f t="shared" si="78"/>
        <v>Obesity</v>
      </c>
      <c r="M1236" t="str">
        <f t="shared" si="79"/>
        <v>Normal</v>
      </c>
    </row>
    <row r="1237" spans="1:13" x14ac:dyDescent="0.25">
      <c r="A1237" t="s">
        <v>1134</v>
      </c>
      <c r="B1237">
        <v>26.36</v>
      </c>
      <c r="C1237">
        <v>4.32</v>
      </c>
      <c r="D1237" t="s">
        <v>2379</v>
      </c>
      <c r="E1237" t="s">
        <v>2379</v>
      </c>
      <c r="F1237" t="s">
        <v>2381</v>
      </c>
      <c r="G1237">
        <v>1</v>
      </c>
      <c r="H1237" t="s">
        <v>2379</v>
      </c>
      <c r="J1237" t="str">
        <f t="shared" si="76"/>
        <v>No</v>
      </c>
      <c r="K1237" t="str">
        <f t="shared" si="77"/>
        <v>No</v>
      </c>
      <c r="L1237" t="str">
        <f t="shared" si="78"/>
        <v>Overweight</v>
      </c>
      <c r="M1237" t="str">
        <f t="shared" si="79"/>
        <v>Normal</v>
      </c>
    </row>
    <row r="1238" spans="1:13" x14ac:dyDescent="0.25">
      <c r="A1238" t="s">
        <v>1133</v>
      </c>
      <c r="B1238">
        <v>29.925000000000001</v>
      </c>
      <c r="C1238">
        <v>8.2899999999999991</v>
      </c>
      <c r="D1238" t="s">
        <v>2379</v>
      </c>
      <c r="E1238" t="s">
        <v>2379</v>
      </c>
      <c r="F1238" t="s">
        <v>2379</v>
      </c>
      <c r="G1238">
        <v>2</v>
      </c>
      <c r="H1238" t="s">
        <v>2379</v>
      </c>
      <c r="J1238" t="str">
        <f t="shared" si="76"/>
        <v>No</v>
      </c>
      <c r="K1238" t="str">
        <f t="shared" si="77"/>
        <v>No</v>
      </c>
      <c r="L1238" t="str">
        <f t="shared" si="78"/>
        <v>Obesity</v>
      </c>
      <c r="M1238" t="str">
        <f t="shared" si="79"/>
        <v>Diabetes</v>
      </c>
    </row>
    <row r="1239" spans="1:13" x14ac:dyDescent="0.25">
      <c r="A1239" t="s">
        <v>1132</v>
      </c>
      <c r="B1239">
        <v>37.29</v>
      </c>
      <c r="C1239">
        <v>10.46</v>
      </c>
      <c r="D1239" t="s">
        <v>2379</v>
      </c>
      <c r="E1239" t="s">
        <v>2379</v>
      </c>
      <c r="F1239" t="s">
        <v>2379</v>
      </c>
      <c r="G1239">
        <v>0</v>
      </c>
      <c r="H1239" t="s">
        <v>2379</v>
      </c>
      <c r="J1239" t="str">
        <f t="shared" si="76"/>
        <v>No</v>
      </c>
      <c r="K1239" t="str">
        <f t="shared" si="77"/>
        <v>No</v>
      </c>
      <c r="L1239" t="str">
        <f t="shared" si="78"/>
        <v>Obesity</v>
      </c>
      <c r="M1239" t="str">
        <f t="shared" si="79"/>
        <v>Diabetes</v>
      </c>
    </row>
    <row r="1240" spans="1:13" x14ac:dyDescent="0.25">
      <c r="A1240" t="s">
        <v>1131</v>
      </c>
      <c r="B1240">
        <v>30.2</v>
      </c>
      <c r="C1240">
        <v>11.96</v>
      </c>
      <c r="D1240" t="s">
        <v>2379</v>
      </c>
      <c r="E1240" t="s">
        <v>2379</v>
      </c>
      <c r="F1240" t="s">
        <v>2379</v>
      </c>
      <c r="G1240">
        <v>0</v>
      </c>
      <c r="H1240" t="s">
        <v>2379</v>
      </c>
      <c r="J1240" t="str">
        <f t="shared" si="76"/>
        <v>No</v>
      </c>
      <c r="K1240" t="str">
        <f t="shared" si="77"/>
        <v>No</v>
      </c>
      <c r="L1240" t="str">
        <f t="shared" si="78"/>
        <v>Obesity</v>
      </c>
      <c r="M1240" t="str">
        <f t="shared" si="79"/>
        <v>Diabetes</v>
      </c>
    </row>
    <row r="1241" spans="1:13" x14ac:dyDescent="0.25">
      <c r="A1241" t="s">
        <v>1130</v>
      </c>
      <c r="B1241">
        <v>24.225000000000001</v>
      </c>
      <c r="C1241">
        <v>4.25</v>
      </c>
      <c r="D1241" t="s">
        <v>2380</v>
      </c>
      <c r="E1241" t="s">
        <v>2379</v>
      </c>
      <c r="F1241" t="s">
        <v>2381</v>
      </c>
      <c r="G1241">
        <v>1</v>
      </c>
      <c r="H1241" t="s">
        <v>2379</v>
      </c>
      <c r="J1241" t="str">
        <f t="shared" si="76"/>
        <v>Yes</v>
      </c>
      <c r="K1241" t="str">
        <f t="shared" si="77"/>
        <v>No</v>
      </c>
      <c r="L1241" t="str">
        <f t="shared" si="78"/>
        <v>Normal Weight</v>
      </c>
      <c r="M1241" t="str">
        <f t="shared" si="79"/>
        <v>Normal</v>
      </c>
    </row>
    <row r="1242" spans="1:13" x14ac:dyDescent="0.25">
      <c r="A1242" t="s">
        <v>1129</v>
      </c>
      <c r="B1242">
        <v>31.445</v>
      </c>
      <c r="C1242">
        <v>8.33</v>
      </c>
      <c r="D1242" t="s">
        <v>2379</v>
      </c>
      <c r="E1242" t="s">
        <v>2379</v>
      </c>
      <c r="F1242" t="s">
        <v>2379</v>
      </c>
      <c r="G1242">
        <v>0</v>
      </c>
      <c r="H1242" t="s">
        <v>2379</v>
      </c>
      <c r="J1242" t="str">
        <f t="shared" si="76"/>
        <v>No</v>
      </c>
      <c r="K1242" t="str">
        <f t="shared" si="77"/>
        <v>No</v>
      </c>
      <c r="L1242" t="str">
        <f t="shared" si="78"/>
        <v>Obesity</v>
      </c>
      <c r="M1242" t="str">
        <f t="shared" si="79"/>
        <v>Diabetes</v>
      </c>
    </row>
    <row r="1243" spans="1:13" x14ac:dyDescent="0.25">
      <c r="A1243" t="s">
        <v>1128</v>
      </c>
      <c r="B1243">
        <v>38.880000000000003</v>
      </c>
      <c r="C1243">
        <v>4.29</v>
      </c>
      <c r="D1243" t="s">
        <v>2379</v>
      </c>
      <c r="E1243" t="s">
        <v>2379</v>
      </c>
      <c r="F1243" t="s">
        <v>2379</v>
      </c>
      <c r="G1243">
        <v>1</v>
      </c>
      <c r="H1243" t="s">
        <v>2379</v>
      </c>
      <c r="J1243" t="str">
        <f t="shared" si="76"/>
        <v>No</v>
      </c>
      <c r="K1243" t="str">
        <f t="shared" si="77"/>
        <v>No</v>
      </c>
      <c r="L1243" t="str">
        <f t="shared" si="78"/>
        <v>Obesity</v>
      </c>
      <c r="M1243" t="str">
        <f t="shared" si="79"/>
        <v>Normal</v>
      </c>
    </row>
    <row r="1244" spans="1:13" x14ac:dyDescent="0.25">
      <c r="A1244" t="s">
        <v>1127</v>
      </c>
      <c r="B1244">
        <v>43.89</v>
      </c>
      <c r="C1244">
        <v>6.32</v>
      </c>
      <c r="D1244" t="s">
        <v>2380</v>
      </c>
      <c r="E1244" t="s">
        <v>2379</v>
      </c>
      <c r="F1244" t="s">
        <v>2379</v>
      </c>
      <c r="G1244">
        <v>0</v>
      </c>
      <c r="H1244" t="s">
        <v>2379</v>
      </c>
      <c r="J1244" t="str">
        <f t="shared" si="76"/>
        <v>Yes</v>
      </c>
      <c r="K1244" t="str">
        <f t="shared" si="77"/>
        <v>No</v>
      </c>
      <c r="L1244" t="str">
        <f t="shared" si="78"/>
        <v>Obesity</v>
      </c>
      <c r="M1244" t="str">
        <f t="shared" si="79"/>
        <v>Prediabetes</v>
      </c>
    </row>
    <row r="1245" spans="1:13" x14ac:dyDescent="0.25">
      <c r="A1245" t="s">
        <v>1126</v>
      </c>
      <c r="B1245">
        <v>25.6</v>
      </c>
      <c r="C1245">
        <v>5.65</v>
      </c>
      <c r="D1245" t="s">
        <v>2379</v>
      </c>
      <c r="E1245" t="s">
        <v>2379</v>
      </c>
      <c r="F1245" t="s">
        <v>2379</v>
      </c>
      <c r="G1245">
        <v>2</v>
      </c>
      <c r="H1245" t="s">
        <v>2379</v>
      </c>
      <c r="J1245" t="str">
        <f t="shared" si="76"/>
        <v>No</v>
      </c>
      <c r="K1245" t="str">
        <f t="shared" si="77"/>
        <v>No</v>
      </c>
      <c r="L1245" t="str">
        <f t="shared" si="78"/>
        <v>Overweight</v>
      </c>
      <c r="M1245" t="str">
        <f t="shared" si="79"/>
        <v>Normal</v>
      </c>
    </row>
    <row r="1246" spans="1:13" x14ac:dyDescent="0.25">
      <c r="A1246" t="s">
        <v>1125</v>
      </c>
      <c r="B1246">
        <v>29.545000000000002</v>
      </c>
      <c r="C1246">
        <v>8.41</v>
      </c>
      <c r="D1246" t="s">
        <v>2380</v>
      </c>
      <c r="E1246" t="s">
        <v>2379</v>
      </c>
      <c r="F1246" t="s">
        <v>2379</v>
      </c>
      <c r="G1246">
        <v>1</v>
      </c>
      <c r="H1246" t="s">
        <v>2379</v>
      </c>
      <c r="J1246" t="str">
        <f t="shared" si="76"/>
        <v>Yes</v>
      </c>
      <c r="K1246" t="str">
        <f t="shared" si="77"/>
        <v>No</v>
      </c>
      <c r="L1246" t="str">
        <f t="shared" si="78"/>
        <v>Overweight</v>
      </c>
      <c r="M1246" t="str">
        <f t="shared" si="79"/>
        <v>Diabetes</v>
      </c>
    </row>
    <row r="1247" spans="1:13" x14ac:dyDescent="0.25">
      <c r="A1247" t="s">
        <v>1124</v>
      </c>
      <c r="B1247">
        <v>23.25</v>
      </c>
      <c r="C1247">
        <v>11.96</v>
      </c>
      <c r="D1247" t="s">
        <v>2380</v>
      </c>
      <c r="E1247" t="s">
        <v>2379</v>
      </c>
      <c r="F1247" t="s">
        <v>2379</v>
      </c>
      <c r="G1247">
        <v>0</v>
      </c>
      <c r="H1247" t="s">
        <v>2379</v>
      </c>
      <c r="J1247" t="str">
        <f t="shared" si="76"/>
        <v>Yes</v>
      </c>
      <c r="K1247" t="str">
        <f t="shared" si="77"/>
        <v>No</v>
      </c>
      <c r="L1247" t="str">
        <f t="shared" si="78"/>
        <v>Normal Weight</v>
      </c>
      <c r="M1247" t="str">
        <f t="shared" si="79"/>
        <v>Diabetes</v>
      </c>
    </row>
    <row r="1248" spans="1:13" x14ac:dyDescent="0.25">
      <c r="A1248" t="s">
        <v>1123</v>
      </c>
      <c r="B1248">
        <v>43.95</v>
      </c>
      <c r="C1248">
        <v>5.17</v>
      </c>
      <c r="D1248" t="s">
        <v>2380</v>
      </c>
      <c r="E1248" t="s">
        <v>2379</v>
      </c>
      <c r="F1248" t="s">
        <v>2381</v>
      </c>
      <c r="G1248">
        <v>1</v>
      </c>
      <c r="H1248" t="s">
        <v>2379</v>
      </c>
      <c r="J1248" t="str">
        <f t="shared" si="76"/>
        <v>Yes</v>
      </c>
      <c r="K1248" t="str">
        <f t="shared" si="77"/>
        <v>No</v>
      </c>
      <c r="L1248" t="str">
        <f t="shared" si="78"/>
        <v>Obesity</v>
      </c>
      <c r="M1248" t="str">
        <f t="shared" si="79"/>
        <v>Normal</v>
      </c>
    </row>
    <row r="1249" spans="1:13" x14ac:dyDescent="0.25">
      <c r="A1249" t="s">
        <v>1122</v>
      </c>
      <c r="B1249">
        <v>21.85</v>
      </c>
      <c r="C1249">
        <v>8.76</v>
      </c>
      <c r="D1249" t="s">
        <v>2379</v>
      </c>
      <c r="E1249" t="s">
        <v>2379</v>
      </c>
      <c r="F1249" t="s">
        <v>2379</v>
      </c>
      <c r="G1249">
        <v>0</v>
      </c>
      <c r="H1249" t="s">
        <v>2379</v>
      </c>
      <c r="J1249" t="str">
        <f t="shared" si="76"/>
        <v>No</v>
      </c>
      <c r="K1249" t="str">
        <f t="shared" si="77"/>
        <v>No</v>
      </c>
      <c r="L1249" t="str">
        <f t="shared" si="78"/>
        <v>Normal Weight</v>
      </c>
      <c r="M1249" t="str">
        <f t="shared" si="79"/>
        <v>Diabetes</v>
      </c>
    </row>
    <row r="1250" spans="1:13" x14ac:dyDescent="0.25">
      <c r="A1250" t="s">
        <v>1121</v>
      </c>
      <c r="B1250">
        <v>25.73</v>
      </c>
      <c r="C1250">
        <v>7.99</v>
      </c>
      <c r="D1250" t="s">
        <v>2379</v>
      </c>
      <c r="E1250" t="s">
        <v>2379</v>
      </c>
      <c r="F1250" t="s">
        <v>2379</v>
      </c>
      <c r="G1250">
        <v>2</v>
      </c>
      <c r="H1250" t="s">
        <v>2379</v>
      </c>
      <c r="J1250" t="str">
        <f t="shared" si="76"/>
        <v>No</v>
      </c>
      <c r="K1250" t="str">
        <f t="shared" si="77"/>
        <v>No</v>
      </c>
      <c r="L1250" t="str">
        <f t="shared" si="78"/>
        <v>Overweight</v>
      </c>
      <c r="M1250" t="str">
        <f t="shared" si="79"/>
        <v>Diabetes</v>
      </c>
    </row>
    <row r="1251" spans="1:13" x14ac:dyDescent="0.25">
      <c r="A1251" t="s">
        <v>1120</v>
      </c>
      <c r="B1251">
        <v>32.229999999999997</v>
      </c>
      <c r="C1251">
        <v>8.59</v>
      </c>
      <c r="D1251" t="s">
        <v>2379</v>
      </c>
      <c r="E1251" t="s">
        <v>2379</v>
      </c>
      <c r="F1251" t="s">
        <v>2379</v>
      </c>
      <c r="G1251">
        <v>0</v>
      </c>
      <c r="H1251" t="s">
        <v>2379</v>
      </c>
      <c r="J1251" t="str">
        <f t="shared" si="76"/>
        <v>No</v>
      </c>
      <c r="K1251" t="str">
        <f t="shared" si="77"/>
        <v>No</v>
      </c>
      <c r="L1251" t="str">
        <f t="shared" si="78"/>
        <v>Obesity</v>
      </c>
      <c r="M1251" t="str">
        <f t="shared" si="79"/>
        <v>Diabetes</v>
      </c>
    </row>
    <row r="1252" spans="1:13" x14ac:dyDescent="0.25">
      <c r="A1252" t="s">
        <v>1119</v>
      </c>
      <c r="B1252">
        <v>32.204999999999998</v>
      </c>
      <c r="C1252">
        <v>6.14</v>
      </c>
      <c r="D1252" t="s">
        <v>2379</v>
      </c>
      <c r="E1252" t="s">
        <v>2379</v>
      </c>
      <c r="F1252" t="s">
        <v>2379</v>
      </c>
      <c r="G1252">
        <v>2</v>
      </c>
      <c r="H1252" t="s">
        <v>2379</v>
      </c>
      <c r="J1252" t="str">
        <f t="shared" si="76"/>
        <v>No</v>
      </c>
      <c r="K1252" t="str">
        <f t="shared" si="77"/>
        <v>No</v>
      </c>
      <c r="L1252" t="str">
        <f t="shared" si="78"/>
        <v>Obesity</v>
      </c>
      <c r="M1252" t="str">
        <f t="shared" si="79"/>
        <v>Prediabetes</v>
      </c>
    </row>
    <row r="1253" spans="1:13" x14ac:dyDescent="0.25">
      <c r="A1253" t="s">
        <v>1118</v>
      </c>
      <c r="B1253">
        <v>26.41</v>
      </c>
      <c r="C1253">
        <v>4.08</v>
      </c>
      <c r="D1253" t="s">
        <v>2379</v>
      </c>
      <c r="E1253" t="s">
        <v>2379</v>
      </c>
      <c r="F1253" t="s">
        <v>2379</v>
      </c>
      <c r="G1253">
        <v>2</v>
      </c>
      <c r="H1253" t="s">
        <v>2379</v>
      </c>
      <c r="J1253" t="str">
        <f t="shared" si="76"/>
        <v>No</v>
      </c>
      <c r="K1253" t="str">
        <f t="shared" si="77"/>
        <v>No</v>
      </c>
      <c r="L1253" t="str">
        <f t="shared" si="78"/>
        <v>Overweight</v>
      </c>
      <c r="M1253" t="str">
        <f t="shared" si="79"/>
        <v>Normal</v>
      </c>
    </row>
    <row r="1254" spans="1:13" x14ac:dyDescent="0.25">
      <c r="A1254" t="s">
        <v>1117</v>
      </c>
      <c r="B1254">
        <v>30.2</v>
      </c>
      <c r="C1254">
        <v>6.25</v>
      </c>
      <c r="D1254" t="s">
        <v>2380</v>
      </c>
      <c r="E1254" t="s">
        <v>2379</v>
      </c>
      <c r="F1254" t="s">
        <v>2379</v>
      </c>
      <c r="G1254">
        <v>0</v>
      </c>
      <c r="H1254" t="s">
        <v>2379</v>
      </c>
      <c r="J1254" t="str">
        <f t="shared" si="76"/>
        <v>Yes</v>
      </c>
      <c r="K1254" t="str">
        <f t="shared" si="77"/>
        <v>No</v>
      </c>
      <c r="L1254" t="str">
        <f t="shared" si="78"/>
        <v>Obesity</v>
      </c>
      <c r="M1254" t="str">
        <f t="shared" si="79"/>
        <v>Prediabetes</v>
      </c>
    </row>
    <row r="1255" spans="1:13" x14ac:dyDescent="0.25">
      <c r="A1255" t="s">
        <v>1116</v>
      </c>
      <c r="B1255">
        <v>31.26</v>
      </c>
      <c r="C1255">
        <v>5.94</v>
      </c>
      <c r="D1255" t="s">
        <v>2380</v>
      </c>
      <c r="E1255" t="s">
        <v>2379</v>
      </c>
      <c r="F1255" t="s">
        <v>2379</v>
      </c>
      <c r="G1255">
        <v>1</v>
      </c>
      <c r="H1255" t="s">
        <v>2379</v>
      </c>
      <c r="J1255" t="str">
        <f t="shared" si="76"/>
        <v>Yes</v>
      </c>
      <c r="K1255" t="str">
        <f t="shared" si="77"/>
        <v>No</v>
      </c>
      <c r="L1255" t="str">
        <f t="shared" si="78"/>
        <v>Obesity</v>
      </c>
      <c r="M1255" t="str">
        <f t="shared" si="79"/>
        <v>Prediabetes</v>
      </c>
    </row>
    <row r="1256" spans="1:13" x14ac:dyDescent="0.25">
      <c r="A1256" t="s">
        <v>1115</v>
      </c>
      <c r="B1256">
        <v>33.725000000000001</v>
      </c>
      <c r="C1256">
        <v>6.45</v>
      </c>
      <c r="D1256" t="s">
        <v>2380</v>
      </c>
      <c r="E1256" t="s">
        <v>2379</v>
      </c>
      <c r="F1256" t="s">
        <v>2379</v>
      </c>
      <c r="G1256">
        <v>0</v>
      </c>
      <c r="H1256" t="s">
        <v>2379</v>
      </c>
      <c r="J1256" t="str">
        <f t="shared" si="76"/>
        <v>Yes</v>
      </c>
      <c r="K1256" t="str">
        <f t="shared" si="77"/>
        <v>No</v>
      </c>
      <c r="L1256" t="str">
        <f t="shared" si="78"/>
        <v>Obesity</v>
      </c>
      <c r="M1256" t="str">
        <f t="shared" si="79"/>
        <v>Diabetes</v>
      </c>
    </row>
    <row r="1257" spans="1:13" x14ac:dyDescent="0.25">
      <c r="A1257" t="s">
        <v>1114</v>
      </c>
      <c r="B1257">
        <v>28.9</v>
      </c>
      <c r="C1257">
        <v>5.74</v>
      </c>
      <c r="D1257" t="s">
        <v>2380</v>
      </c>
      <c r="E1257" t="s">
        <v>2379</v>
      </c>
      <c r="F1257" t="s">
        <v>2379</v>
      </c>
      <c r="G1257">
        <v>0</v>
      </c>
      <c r="H1257" t="s">
        <v>2379</v>
      </c>
      <c r="J1257" t="str">
        <f t="shared" si="76"/>
        <v>Yes</v>
      </c>
      <c r="K1257" t="str">
        <f t="shared" si="77"/>
        <v>No</v>
      </c>
      <c r="L1257" t="str">
        <f t="shared" si="78"/>
        <v>Overweight</v>
      </c>
      <c r="M1257" t="str">
        <f t="shared" si="79"/>
        <v>Prediabetes</v>
      </c>
    </row>
    <row r="1258" spans="1:13" x14ac:dyDescent="0.25">
      <c r="A1258" t="s">
        <v>1113</v>
      </c>
      <c r="B1258">
        <v>45.69</v>
      </c>
      <c r="C1258">
        <v>4.43</v>
      </c>
      <c r="D1258" t="s">
        <v>2380</v>
      </c>
      <c r="E1258" t="s">
        <v>2379</v>
      </c>
      <c r="F1258" t="s">
        <v>2379</v>
      </c>
      <c r="G1258">
        <v>0</v>
      </c>
      <c r="H1258" t="s">
        <v>2379</v>
      </c>
      <c r="J1258" t="str">
        <f t="shared" si="76"/>
        <v>Yes</v>
      </c>
      <c r="K1258" t="str">
        <f t="shared" si="77"/>
        <v>No</v>
      </c>
      <c r="L1258" t="str">
        <f t="shared" si="78"/>
        <v>Obesity</v>
      </c>
      <c r="M1258" t="str">
        <f t="shared" si="79"/>
        <v>Normal</v>
      </c>
    </row>
    <row r="1259" spans="1:13" x14ac:dyDescent="0.25">
      <c r="A1259" t="s">
        <v>1112</v>
      </c>
      <c r="B1259">
        <v>21.03</v>
      </c>
      <c r="C1259">
        <v>6.5</v>
      </c>
      <c r="D1259" t="s">
        <v>2379</v>
      </c>
      <c r="E1259" t="s">
        <v>2379</v>
      </c>
      <c r="F1259" t="s">
        <v>2379</v>
      </c>
      <c r="G1259">
        <v>0</v>
      </c>
      <c r="H1259" t="s">
        <v>2379</v>
      </c>
      <c r="J1259" t="str">
        <f t="shared" si="76"/>
        <v>No</v>
      </c>
      <c r="K1259" t="str">
        <f t="shared" si="77"/>
        <v>No</v>
      </c>
      <c r="L1259" t="str">
        <f t="shared" si="78"/>
        <v>Normal Weight</v>
      </c>
      <c r="M1259" t="str">
        <f t="shared" si="79"/>
        <v>Diabetes</v>
      </c>
    </row>
    <row r="1260" spans="1:13" x14ac:dyDescent="0.25">
      <c r="A1260" t="s">
        <v>1111</v>
      </c>
      <c r="B1260">
        <v>37</v>
      </c>
      <c r="C1260">
        <v>8.75</v>
      </c>
      <c r="D1260" t="s">
        <v>2379</v>
      </c>
      <c r="E1260" t="s">
        <v>2379</v>
      </c>
      <c r="F1260" t="s">
        <v>2379</v>
      </c>
      <c r="G1260">
        <v>0</v>
      </c>
      <c r="H1260" t="s">
        <v>2379</v>
      </c>
      <c r="J1260" t="str">
        <f t="shared" si="76"/>
        <v>No</v>
      </c>
      <c r="K1260" t="str">
        <f t="shared" si="77"/>
        <v>No</v>
      </c>
      <c r="L1260" t="str">
        <f t="shared" si="78"/>
        <v>Obesity</v>
      </c>
      <c r="M1260" t="str">
        <f t="shared" si="79"/>
        <v>Diabetes</v>
      </c>
    </row>
    <row r="1261" spans="1:13" x14ac:dyDescent="0.25">
      <c r="A1261" t="s">
        <v>1110</v>
      </c>
      <c r="B1261">
        <v>25.4</v>
      </c>
      <c r="C1261">
        <v>11.96</v>
      </c>
      <c r="D1261" t="s">
        <v>2379</v>
      </c>
      <c r="E1261" t="s">
        <v>2379</v>
      </c>
      <c r="F1261" t="s">
        <v>2379</v>
      </c>
      <c r="G1261">
        <v>0</v>
      </c>
      <c r="H1261" t="s">
        <v>2379</v>
      </c>
      <c r="J1261" t="str">
        <f t="shared" si="76"/>
        <v>No</v>
      </c>
      <c r="K1261" t="str">
        <f t="shared" si="77"/>
        <v>No</v>
      </c>
      <c r="L1261" t="str">
        <f t="shared" si="78"/>
        <v>Overweight</v>
      </c>
      <c r="M1261" t="str">
        <f t="shared" si="79"/>
        <v>Diabetes</v>
      </c>
    </row>
    <row r="1262" spans="1:13" x14ac:dyDescent="0.25">
      <c r="A1262" t="s">
        <v>1109</v>
      </c>
      <c r="B1262">
        <v>32.299999999999997</v>
      </c>
      <c r="C1262">
        <v>10.54</v>
      </c>
      <c r="D1262" t="s">
        <v>2379</v>
      </c>
      <c r="E1262" t="s">
        <v>2379</v>
      </c>
      <c r="F1262" t="s">
        <v>2379</v>
      </c>
      <c r="G1262">
        <v>0</v>
      </c>
      <c r="H1262" t="s">
        <v>2379</v>
      </c>
      <c r="J1262" t="str">
        <f t="shared" si="76"/>
        <v>No</v>
      </c>
      <c r="K1262" t="str">
        <f t="shared" si="77"/>
        <v>No</v>
      </c>
      <c r="L1262" t="str">
        <f t="shared" si="78"/>
        <v>Obesity</v>
      </c>
      <c r="M1262" t="str">
        <f t="shared" si="79"/>
        <v>Diabetes</v>
      </c>
    </row>
    <row r="1263" spans="1:13" x14ac:dyDescent="0.25">
      <c r="A1263" t="s">
        <v>1108</v>
      </c>
      <c r="B1263">
        <v>23.94</v>
      </c>
      <c r="C1263">
        <v>4.54</v>
      </c>
      <c r="D1263" t="s">
        <v>2380</v>
      </c>
      <c r="E1263" t="s">
        <v>2379</v>
      </c>
      <c r="F1263" t="s">
        <v>2381</v>
      </c>
      <c r="G1263">
        <v>1</v>
      </c>
      <c r="H1263" t="s">
        <v>2379</v>
      </c>
      <c r="J1263" t="str">
        <f t="shared" si="76"/>
        <v>Yes</v>
      </c>
      <c r="K1263" t="str">
        <f t="shared" si="77"/>
        <v>No</v>
      </c>
      <c r="L1263" t="str">
        <f t="shared" si="78"/>
        <v>Normal Weight</v>
      </c>
      <c r="M1263" t="str">
        <f t="shared" si="79"/>
        <v>Normal</v>
      </c>
    </row>
    <row r="1264" spans="1:13" x14ac:dyDescent="0.25">
      <c r="A1264" t="s">
        <v>1107</v>
      </c>
      <c r="B1264">
        <v>46.4</v>
      </c>
      <c r="C1264">
        <v>5.71</v>
      </c>
      <c r="D1264" t="s">
        <v>2379</v>
      </c>
      <c r="E1264" t="s">
        <v>2379</v>
      </c>
      <c r="F1264" t="s">
        <v>2379</v>
      </c>
      <c r="G1264">
        <v>0</v>
      </c>
      <c r="H1264" t="s">
        <v>2379</v>
      </c>
      <c r="J1264" t="str">
        <f t="shared" si="76"/>
        <v>No</v>
      </c>
      <c r="K1264" t="str">
        <f t="shared" si="77"/>
        <v>No</v>
      </c>
      <c r="L1264" t="str">
        <f t="shared" si="78"/>
        <v>Obesity</v>
      </c>
      <c r="M1264" t="str">
        <f t="shared" si="79"/>
        <v>Prediabetes</v>
      </c>
    </row>
    <row r="1265" spans="1:13" x14ac:dyDescent="0.25">
      <c r="A1265" t="s">
        <v>1106</v>
      </c>
      <c r="B1265">
        <v>40.375</v>
      </c>
      <c r="C1265">
        <v>6.25</v>
      </c>
      <c r="D1265" t="s">
        <v>2380</v>
      </c>
      <c r="E1265" t="s">
        <v>2379</v>
      </c>
      <c r="F1265" t="s">
        <v>2379</v>
      </c>
      <c r="G1265">
        <v>0</v>
      </c>
      <c r="H1265" t="s">
        <v>2379</v>
      </c>
      <c r="J1265" t="str">
        <f t="shared" si="76"/>
        <v>Yes</v>
      </c>
      <c r="K1265" t="str">
        <f t="shared" si="77"/>
        <v>No</v>
      </c>
      <c r="L1265" t="str">
        <f t="shared" si="78"/>
        <v>Obesity</v>
      </c>
      <c r="M1265" t="str">
        <f t="shared" si="79"/>
        <v>Prediabetes</v>
      </c>
    </row>
    <row r="1266" spans="1:13" x14ac:dyDescent="0.25">
      <c r="A1266" t="s">
        <v>1105</v>
      </c>
      <c r="B1266">
        <v>28.7</v>
      </c>
      <c r="C1266">
        <v>9.4700000000000006</v>
      </c>
      <c r="D1266" t="s">
        <v>2379</v>
      </c>
      <c r="E1266" t="s">
        <v>2379</v>
      </c>
      <c r="F1266" t="s">
        <v>2379</v>
      </c>
      <c r="G1266">
        <v>2</v>
      </c>
      <c r="H1266" t="s">
        <v>2379</v>
      </c>
      <c r="J1266" t="str">
        <f t="shared" si="76"/>
        <v>No</v>
      </c>
      <c r="K1266" t="str">
        <f t="shared" si="77"/>
        <v>No</v>
      </c>
      <c r="L1266" t="str">
        <f t="shared" si="78"/>
        <v>Overweight</v>
      </c>
      <c r="M1266" t="str">
        <f t="shared" si="79"/>
        <v>Diabetes</v>
      </c>
    </row>
    <row r="1267" spans="1:13" x14ac:dyDescent="0.25">
      <c r="A1267" t="s">
        <v>1104</v>
      </c>
      <c r="B1267">
        <v>26.63</v>
      </c>
      <c r="C1267">
        <v>5.7</v>
      </c>
      <c r="D1267" t="s">
        <v>2379</v>
      </c>
      <c r="E1267" t="s">
        <v>2379</v>
      </c>
      <c r="F1267" t="s">
        <v>2379</v>
      </c>
      <c r="G1267">
        <v>0</v>
      </c>
      <c r="H1267" t="s">
        <v>2379</v>
      </c>
      <c r="J1267" t="str">
        <f t="shared" si="76"/>
        <v>No</v>
      </c>
      <c r="K1267" t="str">
        <f t="shared" si="77"/>
        <v>No</v>
      </c>
      <c r="L1267" t="str">
        <f t="shared" si="78"/>
        <v>Overweight</v>
      </c>
      <c r="M1267" t="str">
        <f t="shared" si="79"/>
        <v>Prediabetes</v>
      </c>
    </row>
    <row r="1268" spans="1:13" x14ac:dyDescent="0.25">
      <c r="A1268" t="s">
        <v>1103</v>
      </c>
      <c r="B1268">
        <v>22.515000000000001</v>
      </c>
      <c r="C1268">
        <v>11.18</v>
      </c>
      <c r="D1268" t="s">
        <v>2379</v>
      </c>
      <c r="E1268" t="s">
        <v>2379</v>
      </c>
      <c r="F1268" t="s">
        <v>2379</v>
      </c>
      <c r="G1268">
        <v>2</v>
      </c>
      <c r="H1268" t="s">
        <v>2379</v>
      </c>
      <c r="J1268" t="str">
        <f t="shared" si="76"/>
        <v>No</v>
      </c>
      <c r="K1268" t="str">
        <f t="shared" si="77"/>
        <v>No</v>
      </c>
      <c r="L1268" t="str">
        <f t="shared" si="78"/>
        <v>Normal Weight</v>
      </c>
      <c r="M1268" t="str">
        <f t="shared" si="79"/>
        <v>Diabetes</v>
      </c>
    </row>
    <row r="1269" spans="1:13" x14ac:dyDescent="0.25">
      <c r="A1269" t="s">
        <v>1102</v>
      </c>
      <c r="B1269">
        <v>36.575000000000003</v>
      </c>
      <c r="C1269">
        <v>10.98</v>
      </c>
      <c r="D1269" t="s">
        <v>2379</v>
      </c>
      <c r="E1269" t="s">
        <v>2379</v>
      </c>
      <c r="F1269" t="s">
        <v>2379</v>
      </c>
      <c r="G1269">
        <v>0</v>
      </c>
      <c r="H1269" t="s">
        <v>2379</v>
      </c>
      <c r="J1269" t="str">
        <f t="shared" si="76"/>
        <v>No</v>
      </c>
      <c r="K1269" t="str">
        <f t="shared" si="77"/>
        <v>No</v>
      </c>
      <c r="L1269" t="str">
        <f t="shared" si="78"/>
        <v>Obesity</v>
      </c>
      <c r="M1269" t="str">
        <f t="shared" si="79"/>
        <v>Diabetes</v>
      </c>
    </row>
    <row r="1270" spans="1:13" x14ac:dyDescent="0.25">
      <c r="A1270" t="s">
        <v>1101</v>
      </c>
      <c r="B1270">
        <v>23.66</v>
      </c>
      <c r="C1270">
        <v>5.1100000000000003</v>
      </c>
      <c r="D1270" t="s">
        <v>2380</v>
      </c>
      <c r="E1270" t="s">
        <v>2379</v>
      </c>
      <c r="F1270" t="s">
        <v>2381</v>
      </c>
      <c r="G1270">
        <v>1</v>
      </c>
      <c r="H1270" t="s">
        <v>2379</v>
      </c>
      <c r="J1270" t="str">
        <f t="shared" si="76"/>
        <v>Yes</v>
      </c>
      <c r="K1270" t="str">
        <f t="shared" si="77"/>
        <v>No</v>
      </c>
      <c r="L1270" t="str">
        <f t="shared" si="78"/>
        <v>Normal Weight</v>
      </c>
      <c r="M1270" t="str">
        <f t="shared" si="79"/>
        <v>Normal</v>
      </c>
    </row>
    <row r="1271" spans="1:13" x14ac:dyDescent="0.25">
      <c r="A1271" t="s">
        <v>1100</v>
      </c>
      <c r="B1271">
        <v>18.62</v>
      </c>
      <c r="C1271">
        <v>10.24</v>
      </c>
      <c r="D1271" t="s">
        <v>2379</v>
      </c>
      <c r="E1271" t="s">
        <v>2379</v>
      </c>
      <c r="F1271" t="s">
        <v>2379</v>
      </c>
      <c r="G1271">
        <v>0</v>
      </c>
      <c r="H1271" t="s">
        <v>2379</v>
      </c>
      <c r="J1271" t="str">
        <f t="shared" si="76"/>
        <v>No</v>
      </c>
      <c r="K1271" t="str">
        <f t="shared" si="77"/>
        <v>No</v>
      </c>
      <c r="L1271" t="str">
        <f t="shared" si="78"/>
        <v>Normal Weight</v>
      </c>
      <c r="M1271" t="str">
        <f t="shared" si="79"/>
        <v>Diabetes</v>
      </c>
    </row>
    <row r="1272" spans="1:13" x14ac:dyDescent="0.25">
      <c r="A1272" t="s">
        <v>1099</v>
      </c>
      <c r="B1272">
        <v>19.190000000000001</v>
      </c>
      <c r="C1272">
        <v>7.71</v>
      </c>
      <c r="D1272" t="s">
        <v>2380</v>
      </c>
      <c r="E1272" t="s">
        <v>2379</v>
      </c>
      <c r="F1272" t="s">
        <v>2379</v>
      </c>
      <c r="G1272">
        <v>1</v>
      </c>
      <c r="H1272" t="s">
        <v>2379</v>
      </c>
      <c r="J1272" t="str">
        <f t="shared" si="76"/>
        <v>Yes</v>
      </c>
      <c r="K1272" t="str">
        <f t="shared" si="77"/>
        <v>No</v>
      </c>
      <c r="L1272" t="str">
        <f t="shared" si="78"/>
        <v>Normal Weight</v>
      </c>
      <c r="M1272" t="str">
        <f t="shared" si="79"/>
        <v>Diabetes</v>
      </c>
    </row>
    <row r="1273" spans="1:13" x14ac:dyDescent="0.25">
      <c r="A1273" t="s">
        <v>1098</v>
      </c>
      <c r="B1273">
        <v>27.5</v>
      </c>
      <c r="C1273">
        <v>6.03</v>
      </c>
      <c r="D1273" t="s">
        <v>2379</v>
      </c>
      <c r="E1273" t="s">
        <v>2379</v>
      </c>
      <c r="F1273" t="s">
        <v>2379</v>
      </c>
      <c r="G1273">
        <v>0</v>
      </c>
      <c r="H1273" t="s">
        <v>2379</v>
      </c>
      <c r="J1273" t="str">
        <f t="shared" si="76"/>
        <v>No</v>
      </c>
      <c r="K1273" t="str">
        <f t="shared" si="77"/>
        <v>No</v>
      </c>
      <c r="L1273" t="str">
        <f t="shared" si="78"/>
        <v>Overweight</v>
      </c>
      <c r="M1273" t="str">
        <f t="shared" si="79"/>
        <v>Prediabetes</v>
      </c>
    </row>
    <row r="1274" spans="1:13" x14ac:dyDescent="0.25">
      <c r="A1274" t="s">
        <v>1097</v>
      </c>
      <c r="B1274">
        <v>27.36</v>
      </c>
      <c r="C1274">
        <v>5.96</v>
      </c>
      <c r="D1274" t="s">
        <v>2379</v>
      </c>
      <c r="E1274" t="s">
        <v>2379</v>
      </c>
      <c r="F1274" t="s">
        <v>2381</v>
      </c>
      <c r="G1274">
        <v>1</v>
      </c>
      <c r="H1274" t="s">
        <v>2379</v>
      </c>
      <c r="J1274" t="str">
        <f t="shared" si="76"/>
        <v>No</v>
      </c>
      <c r="K1274" t="str">
        <f t="shared" si="77"/>
        <v>No</v>
      </c>
      <c r="L1274" t="str">
        <f t="shared" si="78"/>
        <v>Overweight</v>
      </c>
      <c r="M1274" t="str">
        <f t="shared" si="79"/>
        <v>Prediabetes</v>
      </c>
    </row>
    <row r="1275" spans="1:13" x14ac:dyDescent="0.25">
      <c r="A1275" t="s">
        <v>1096</v>
      </c>
      <c r="B1275">
        <v>20.350000000000001</v>
      </c>
      <c r="C1275">
        <v>4.16</v>
      </c>
      <c r="D1275" t="s">
        <v>2379</v>
      </c>
      <c r="E1275" t="s">
        <v>2379</v>
      </c>
      <c r="F1275" t="s">
        <v>2379</v>
      </c>
      <c r="G1275">
        <v>0</v>
      </c>
      <c r="H1275" t="s">
        <v>2379</v>
      </c>
      <c r="J1275" t="str">
        <f t="shared" si="76"/>
        <v>No</v>
      </c>
      <c r="K1275" t="str">
        <f t="shared" si="77"/>
        <v>No</v>
      </c>
      <c r="L1275" t="str">
        <f t="shared" si="78"/>
        <v>Normal Weight</v>
      </c>
      <c r="M1275" t="str">
        <f t="shared" si="79"/>
        <v>Normal</v>
      </c>
    </row>
    <row r="1276" spans="1:13" x14ac:dyDescent="0.25">
      <c r="A1276" t="s">
        <v>1095</v>
      </c>
      <c r="B1276">
        <v>24.035</v>
      </c>
      <c r="C1276">
        <v>6.11</v>
      </c>
      <c r="D1276" t="s">
        <v>2379</v>
      </c>
      <c r="E1276" t="s">
        <v>2379</v>
      </c>
      <c r="F1276" t="s">
        <v>2379</v>
      </c>
      <c r="G1276">
        <v>0</v>
      </c>
      <c r="H1276" t="s">
        <v>2379</v>
      </c>
      <c r="J1276" t="str">
        <f t="shared" si="76"/>
        <v>No</v>
      </c>
      <c r="K1276" t="str">
        <f t="shared" si="77"/>
        <v>No</v>
      </c>
      <c r="L1276" t="str">
        <f t="shared" si="78"/>
        <v>Normal Weight</v>
      </c>
      <c r="M1276" t="str">
        <f t="shared" si="79"/>
        <v>Prediabetes</v>
      </c>
    </row>
    <row r="1277" spans="1:13" x14ac:dyDescent="0.25">
      <c r="A1277" t="s">
        <v>1094</v>
      </c>
      <c r="B1277">
        <v>23.56</v>
      </c>
      <c r="C1277">
        <v>5.97</v>
      </c>
      <c r="D1277" t="s">
        <v>2379</v>
      </c>
      <c r="E1277" t="s">
        <v>2379</v>
      </c>
      <c r="F1277" t="s">
        <v>2379</v>
      </c>
      <c r="G1277">
        <v>0</v>
      </c>
      <c r="H1277" t="s">
        <v>2379</v>
      </c>
      <c r="J1277" t="str">
        <f t="shared" si="76"/>
        <v>No</v>
      </c>
      <c r="K1277" t="str">
        <f t="shared" si="77"/>
        <v>No</v>
      </c>
      <c r="L1277" t="str">
        <f t="shared" si="78"/>
        <v>Normal Weight</v>
      </c>
      <c r="M1277" t="str">
        <f t="shared" si="79"/>
        <v>Prediabetes</v>
      </c>
    </row>
    <row r="1278" spans="1:13" x14ac:dyDescent="0.25">
      <c r="A1278" t="s">
        <v>1093</v>
      </c>
      <c r="B1278">
        <v>27.17</v>
      </c>
      <c r="C1278">
        <v>10.81</v>
      </c>
      <c r="D1278" t="s">
        <v>2379</v>
      </c>
      <c r="E1278" t="s">
        <v>2379</v>
      </c>
      <c r="F1278" t="s">
        <v>2379</v>
      </c>
      <c r="G1278">
        <v>2</v>
      </c>
      <c r="H1278" t="s">
        <v>2379</v>
      </c>
      <c r="J1278" t="str">
        <f t="shared" si="76"/>
        <v>No</v>
      </c>
      <c r="K1278" t="str">
        <f t="shared" si="77"/>
        <v>No</v>
      </c>
      <c r="L1278" t="str">
        <f t="shared" si="78"/>
        <v>Overweight</v>
      </c>
      <c r="M1278" t="str">
        <f t="shared" si="79"/>
        <v>Diabetes</v>
      </c>
    </row>
    <row r="1279" spans="1:13" x14ac:dyDescent="0.25">
      <c r="A1279" t="s">
        <v>1092</v>
      </c>
      <c r="B1279">
        <v>34.32</v>
      </c>
      <c r="C1279">
        <v>5.7</v>
      </c>
      <c r="D1279" t="s">
        <v>2380</v>
      </c>
      <c r="E1279" t="s">
        <v>2379</v>
      </c>
      <c r="F1279" t="s">
        <v>2381</v>
      </c>
      <c r="G1279">
        <v>1</v>
      </c>
      <c r="H1279" t="s">
        <v>2379</v>
      </c>
      <c r="J1279" t="str">
        <f t="shared" si="76"/>
        <v>Yes</v>
      </c>
      <c r="K1279" t="str">
        <f t="shared" si="77"/>
        <v>No</v>
      </c>
      <c r="L1279" t="str">
        <f t="shared" si="78"/>
        <v>Obesity</v>
      </c>
      <c r="M1279" t="str">
        <f t="shared" si="79"/>
        <v>Prediabetes</v>
      </c>
    </row>
    <row r="1280" spans="1:13" x14ac:dyDescent="0.25">
      <c r="A1280" t="s">
        <v>1091</v>
      </c>
      <c r="B1280">
        <v>23.87</v>
      </c>
      <c r="C1280">
        <v>4.7699999999999996</v>
      </c>
      <c r="D1280" t="s">
        <v>2380</v>
      </c>
      <c r="E1280" t="s">
        <v>2379</v>
      </c>
      <c r="F1280" t="s">
        <v>2381</v>
      </c>
      <c r="G1280">
        <v>1</v>
      </c>
      <c r="H1280" t="s">
        <v>2379</v>
      </c>
      <c r="J1280" t="str">
        <f t="shared" si="76"/>
        <v>Yes</v>
      </c>
      <c r="K1280" t="str">
        <f t="shared" si="77"/>
        <v>No</v>
      </c>
      <c r="L1280" t="str">
        <f t="shared" si="78"/>
        <v>Normal Weight</v>
      </c>
      <c r="M1280" t="str">
        <f t="shared" si="79"/>
        <v>Normal</v>
      </c>
    </row>
    <row r="1281" spans="1:13" x14ac:dyDescent="0.25">
      <c r="A1281" t="s">
        <v>1090</v>
      </c>
      <c r="B1281">
        <v>30.15</v>
      </c>
      <c r="C1281">
        <v>4.25</v>
      </c>
      <c r="D1281" t="s">
        <v>2379</v>
      </c>
      <c r="E1281" t="s">
        <v>2379</v>
      </c>
      <c r="F1281" t="s">
        <v>2379</v>
      </c>
      <c r="G1281">
        <v>1</v>
      </c>
      <c r="H1281" t="s">
        <v>2379</v>
      </c>
      <c r="J1281" t="str">
        <f t="shared" si="76"/>
        <v>No</v>
      </c>
      <c r="K1281" t="str">
        <f t="shared" si="77"/>
        <v>No</v>
      </c>
      <c r="L1281" t="str">
        <f t="shared" si="78"/>
        <v>Obesity</v>
      </c>
      <c r="M1281" t="str">
        <f t="shared" si="79"/>
        <v>Normal</v>
      </c>
    </row>
    <row r="1282" spans="1:13" x14ac:dyDescent="0.25">
      <c r="A1282" t="s">
        <v>1089</v>
      </c>
      <c r="B1282">
        <v>26.36</v>
      </c>
      <c r="C1282">
        <v>5.52</v>
      </c>
      <c r="D1282" t="s">
        <v>2379</v>
      </c>
      <c r="E1282" t="s">
        <v>2379</v>
      </c>
      <c r="F1282" t="s">
        <v>2379</v>
      </c>
      <c r="G1282">
        <v>0</v>
      </c>
      <c r="H1282" t="s">
        <v>2379</v>
      </c>
      <c r="J1282" t="str">
        <f t="shared" si="76"/>
        <v>No</v>
      </c>
      <c r="K1282" t="str">
        <f t="shared" si="77"/>
        <v>No</v>
      </c>
      <c r="L1282" t="str">
        <f t="shared" si="78"/>
        <v>Overweight</v>
      </c>
      <c r="M1282" t="str">
        <f t="shared" si="79"/>
        <v>Normal</v>
      </c>
    </row>
    <row r="1283" spans="1:13" x14ac:dyDescent="0.25">
      <c r="A1283" t="s">
        <v>1088</v>
      </c>
      <c r="B1283">
        <v>45.32</v>
      </c>
      <c r="C1283">
        <v>6.53</v>
      </c>
      <c r="D1283" t="s">
        <v>2380</v>
      </c>
      <c r="E1283" t="s">
        <v>2379</v>
      </c>
      <c r="F1283" t="s">
        <v>2379</v>
      </c>
      <c r="G1283">
        <v>1</v>
      </c>
      <c r="H1283" t="s">
        <v>2379</v>
      </c>
      <c r="J1283" t="str">
        <f t="shared" ref="J1283:J1346" si="80">PROPER(D1283:D3617)</f>
        <v>Yes</v>
      </c>
      <c r="K1283" t="str">
        <f t="shared" ref="K1283:K1346" si="81">PROPER(H1283:H3617)</f>
        <v>No</v>
      </c>
      <c r="L1283" t="str">
        <f t="shared" ref="L1283:L1346" si="82">IF(B1283&lt;18.5,"Underweight",IF(B1283&lt;24.9,"Normal Weight",IF(B1283&lt;29.9,"Overweight","Obesity")))</f>
        <v>Obesity</v>
      </c>
      <c r="M1283" t="str">
        <f t="shared" ref="M1283:M1346" si="83">IF(C1283&lt;5.7,"Normal",IF(C1283&lt;6.4,"Prediabetes","Diabetes"))</f>
        <v>Diabetes</v>
      </c>
    </row>
    <row r="1284" spans="1:13" x14ac:dyDescent="0.25">
      <c r="A1284" t="s">
        <v>1087</v>
      </c>
      <c r="B1284">
        <v>31.93</v>
      </c>
      <c r="C1284">
        <v>4.82</v>
      </c>
      <c r="D1284" t="s">
        <v>2380</v>
      </c>
      <c r="E1284" t="s">
        <v>2379</v>
      </c>
      <c r="F1284" t="s">
        <v>2379</v>
      </c>
      <c r="G1284">
        <v>1</v>
      </c>
      <c r="H1284" t="s">
        <v>2379</v>
      </c>
      <c r="J1284" t="str">
        <f t="shared" si="80"/>
        <v>Yes</v>
      </c>
      <c r="K1284" t="str">
        <f t="shared" si="81"/>
        <v>No</v>
      </c>
      <c r="L1284" t="str">
        <f t="shared" si="82"/>
        <v>Obesity</v>
      </c>
      <c r="M1284" t="str">
        <f t="shared" si="83"/>
        <v>Normal</v>
      </c>
    </row>
    <row r="1285" spans="1:13" x14ac:dyDescent="0.25">
      <c r="A1285" t="s">
        <v>1086</v>
      </c>
      <c r="B1285">
        <v>36</v>
      </c>
      <c r="C1285">
        <v>11.94</v>
      </c>
      <c r="D1285" t="s">
        <v>2380</v>
      </c>
      <c r="E1285" t="s">
        <v>2379</v>
      </c>
      <c r="F1285" t="s">
        <v>2379</v>
      </c>
      <c r="G1285">
        <v>1</v>
      </c>
      <c r="H1285" t="s">
        <v>2379</v>
      </c>
      <c r="J1285" t="str">
        <f t="shared" si="80"/>
        <v>Yes</v>
      </c>
      <c r="K1285" t="str">
        <f t="shared" si="81"/>
        <v>No</v>
      </c>
      <c r="L1285" t="str">
        <f t="shared" si="82"/>
        <v>Obesity</v>
      </c>
      <c r="M1285" t="str">
        <f t="shared" si="83"/>
        <v>Diabetes</v>
      </c>
    </row>
    <row r="1286" spans="1:13" x14ac:dyDescent="0.25">
      <c r="A1286" t="s">
        <v>1085</v>
      </c>
      <c r="B1286">
        <v>32</v>
      </c>
      <c r="C1286">
        <v>7.85</v>
      </c>
      <c r="D1286" t="s">
        <v>2380</v>
      </c>
      <c r="E1286" t="s">
        <v>2379</v>
      </c>
      <c r="F1286" t="s">
        <v>2379</v>
      </c>
      <c r="G1286">
        <v>1</v>
      </c>
      <c r="H1286" t="s">
        <v>2379</v>
      </c>
      <c r="J1286" t="str">
        <f t="shared" si="80"/>
        <v>Yes</v>
      </c>
      <c r="K1286" t="str">
        <f t="shared" si="81"/>
        <v>No</v>
      </c>
      <c r="L1286" t="str">
        <f t="shared" si="82"/>
        <v>Obesity</v>
      </c>
      <c r="M1286" t="str">
        <f t="shared" si="83"/>
        <v>Diabetes</v>
      </c>
    </row>
    <row r="1287" spans="1:13" x14ac:dyDescent="0.25">
      <c r="A1287" t="s">
        <v>1084</v>
      </c>
      <c r="B1287">
        <v>29.37</v>
      </c>
      <c r="C1287">
        <v>8.01</v>
      </c>
      <c r="D1287" t="s">
        <v>2380</v>
      </c>
      <c r="E1287" t="s">
        <v>2379</v>
      </c>
      <c r="F1287" t="s">
        <v>2379</v>
      </c>
      <c r="G1287">
        <v>1</v>
      </c>
      <c r="H1287" t="s">
        <v>2379</v>
      </c>
      <c r="J1287" t="str">
        <f t="shared" si="80"/>
        <v>Yes</v>
      </c>
      <c r="K1287" t="str">
        <f t="shared" si="81"/>
        <v>No</v>
      </c>
      <c r="L1287" t="str">
        <f t="shared" si="82"/>
        <v>Overweight</v>
      </c>
      <c r="M1287" t="str">
        <f t="shared" si="83"/>
        <v>Diabetes</v>
      </c>
    </row>
    <row r="1288" spans="1:13" x14ac:dyDescent="0.25">
      <c r="A1288" t="s">
        <v>1083</v>
      </c>
      <c r="B1288">
        <v>23.6</v>
      </c>
      <c r="C1288">
        <v>7.4</v>
      </c>
      <c r="D1288" t="s">
        <v>2380</v>
      </c>
      <c r="E1288" t="s">
        <v>2379</v>
      </c>
      <c r="F1288" t="s">
        <v>2379</v>
      </c>
      <c r="G1288">
        <v>1</v>
      </c>
      <c r="H1288" t="s">
        <v>2379</v>
      </c>
      <c r="J1288" t="str">
        <f t="shared" si="80"/>
        <v>Yes</v>
      </c>
      <c r="K1288" t="str">
        <f t="shared" si="81"/>
        <v>No</v>
      </c>
      <c r="L1288" t="str">
        <f t="shared" si="82"/>
        <v>Normal Weight</v>
      </c>
      <c r="M1288" t="str">
        <f t="shared" si="83"/>
        <v>Diabetes</v>
      </c>
    </row>
    <row r="1289" spans="1:13" x14ac:dyDescent="0.25">
      <c r="A1289" t="s">
        <v>1082</v>
      </c>
      <c r="B1289">
        <v>33.155000000000001</v>
      </c>
      <c r="C1289">
        <v>8.3800000000000008</v>
      </c>
      <c r="D1289" t="s">
        <v>2380</v>
      </c>
      <c r="E1289" t="s">
        <v>2379</v>
      </c>
      <c r="F1289" t="s">
        <v>2379</v>
      </c>
      <c r="G1289">
        <v>0</v>
      </c>
      <c r="H1289" t="s">
        <v>2379</v>
      </c>
      <c r="J1289" t="str">
        <f t="shared" si="80"/>
        <v>Yes</v>
      </c>
      <c r="K1289" t="str">
        <f t="shared" si="81"/>
        <v>No</v>
      </c>
      <c r="L1289" t="str">
        <f t="shared" si="82"/>
        <v>Obesity</v>
      </c>
      <c r="M1289" t="str">
        <f t="shared" si="83"/>
        <v>Diabetes</v>
      </c>
    </row>
    <row r="1290" spans="1:13" x14ac:dyDescent="0.25">
      <c r="A1290" t="s">
        <v>1081</v>
      </c>
      <c r="B1290">
        <v>24.32</v>
      </c>
      <c r="C1290">
        <v>11.56</v>
      </c>
      <c r="D1290" t="s">
        <v>2380</v>
      </c>
      <c r="E1290" t="s">
        <v>2379</v>
      </c>
      <c r="F1290" t="s">
        <v>2379</v>
      </c>
      <c r="G1290">
        <v>1</v>
      </c>
      <c r="H1290" t="s">
        <v>2379</v>
      </c>
      <c r="J1290" t="str">
        <f t="shared" si="80"/>
        <v>Yes</v>
      </c>
      <c r="K1290" t="str">
        <f t="shared" si="81"/>
        <v>No</v>
      </c>
      <c r="L1290" t="str">
        <f t="shared" si="82"/>
        <v>Normal Weight</v>
      </c>
      <c r="M1290" t="str">
        <f t="shared" si="83"/>
        <v>Diabetes</v>
      </c>
    </row>
    <row r="1291" spans="1:13" x14ac:dyDescent="0.25">
      <c r="A1291" t="s">
        <v>1080</v>
      </c>
      <c r="B1291">
        <v>36.299999999999997</v>
      </c>
      <c r="C1291">
        <v>4.6100000000000003</v>
      </c>
      <c r="D1291" t="s">
        <v>2379</v>
      </c>
      <c r="E1291" t="s">
        <v>2379</v>
      </c>
      <c r="F1291" t="s">
        <v>2379</v>
      </c>
      <c r="G1291">
        <v>0</v>
      </c>
      <c r="H1291" t="s">
        <v>2379</v>
      </c>
      <c r="J1291" t="str">
        <f t="shared" si="80"/>
        <v>No</v>
      </c>
      <c r="K1291" t="str">
        <f t="shared" si="81"/>
        <v>No</v>
      </c>
      <c r="L1291" t="str">
        <f t="shared" si="82"/>
        <v>Obesity</v>
      </c>
      <c r="M1291" t="str">
        <f t="shared" si="83"/>
        <v>Normal</v>
      </c>
    </row>
    <row r="1292" spans="1:13" x14ac:dyDescent="0.25">
      <c r="A1292" t="s">
        <v>1079</v>
      </c>
      <c r="B1292">
        <v>34.4</v>
      </c>
      <c r="C1292">
        <v>4.95</v>
      </c>
      <c r="D1292" t="s">
        <v>2379</v>
      </c>
      <c r="E1292" t="s">
        <v>2379</v>
      </c>
      <c r="F1292" t="s">
        <v>2381</v>
      </c>
      <c r="G1292">
        <v>1</v>
      </c>
      <c r="H1292" t="s">
        <v>2379</v>
      </c>
      <c r="J1292" t="str">
        <f t="shared" si="80"/>
        <v>No</v>
      </c>
      <c r="K1292" t="str">
        <f t="shared" si="81"/>
        <v>No</v>
      </c>
      <c r="L1292" t="str">
        <f t="shared" si="82"/>
        <v>Obesity</v>
      </c>
      <c r="M1292" t="str">
        <f t="shared" si="83"/>
        <v>Normal</v>
      </c>
    </row>
    <row r="1293" spans="1:13" x14ac:dyDescent="0.25">
      <c r="A1293" t="s">
        <v>1078</v>
      </c>
      <c r="B1293">
        <v>30.9</v>
      </c>
      <c r="C1293">
        <v>5.04</v>
      </c>
      <c r="D1293" t="s">
        <v>2379</v>
      </c>
      <c r="E1293" t="s">
        <v>2379</v>
      </c>
      <c r="F1293" t="s">
        <v>2379</v>
      </c>
      <c r="G1293">
        <v>0</v>
      </c>
      <c r="H1293" t="s">
        <v>2379</v>
      </c>
      <c r="J1293" t="str">
        <f t="shared" si="80"/>
        <v>No</v>
      </c>
      <c r="K1293" t="str">
        <f t="shared" si="81"/>
        <v>No</v>
      </c>
      <c r="L1293" t="str">
        <f t="shared" si="82"/>
        <v>Obesity</v>
      </c>
      <c r="M1293" t="str">
        <f t="shared" si="83"/>
        <v>Normal</v>
      </c>
    </row>
    <row r="1294" spans="1:13" x14ac:dyDescent="0.25">
      <c r="A1294" t="s">
        <v>1077</v>
      </c>
      <c r="B1294">
        <v>28.6</v>
      </c>
      <c r="C1294">
        <v>5.42</v>
      </c>
      <c r="D1294" t="s">
        <v>2379</v>
      </c>
      <c r="E1294" t="s">
        <v>2379</v>
      </c>
      <c r="F1294" t="s">
        <v>2379</v>
      </c>
      <c r="G1294">
        <v>0</v>
      </c>
      <c r="H1294" t="s">
        <v>2379</v>
      </c>
      <c r="J1294" t="str">
        <f t="shared" si="80"/>
        <v>No</v>
      </c>
      <c r="K1294" t="str">
        <f t="shared" si="81"/>
        <v>No</v>
      </c>
      <c r="L1294" t="str">
        <f t="shared" si="82"/>
        <v>Overweight</v>
      </c>
      <c r="M1294" t="str">
        <f t="shared" si="83"/>
        <v>Normal</v>
      </c>
    </row>
    <row r="1295" spans="1:13" x14ac:dyDescent="0.25">
      <c r="A1295" t="s">
        <v>1076</v>
      </c>
      <c r="B1295">
        <v>27.83</v>
      </c>
      <c r="C1295">
        <v>5.39</v>
      </c>
      <c r="D1295" t="s">
        <v>2379</v>
      </c>
      <c r="E1295" t="s">
        <v>2379</v>
      </c>
      <c r="F1295" t="s">
        <v>2379</v>
      </c>
      <c r="G1295">
        <v>0</v>
      </c>
      <c r="H1295" t="s">
        <v>2379</v>
      </c>
      <c r="J1295" t="str">
        <f t="shared" si="80"/>
        <v>No</v>
      </c>
      <c r="K1295" t="str">
        <f t="shared" si="81"/>
        <v>No</v>
      </c>
      <c r="L1295" t="str">
        <f t="shared" si="82"/>
        <v>Overweight</v>
      </c>
      <c r="M1295" t="str">
        <f t="shared" si="83"/>
        <v>Normal</v>
      </c>
    </row>
    <row r="1296" spans="1:13" x14ac:dyDescent="0.25">
      <c r="A1296" t="s">
        <v>1075</v>
      </c>
      <c r="B1296">
        <v>39.64</v>
      </c>
      <c r="C1296">
        <v>6</v>
      </c>
      <c r="D1296" t="s">
        <v>2379</v>
      </c>
      <c r="E1296" t="s">
        <v>2379</v>
      </c>
      <c r="F1296" t="s">
        <v>2381</v>
      </c>
      <c r="G1296">
        <v>1</v>
      </c>
      <c r="H1296" t="s">
        <v>2379</v>
      </c>
      <c r="J1296" t="str">
        <f t="shared" si="80"/>
        <v>No</v>
      </c>
      <c r="K1296" t="str">
        <f t="shared" si="81"/>
        <v>No</v>
      </c>
      <c r="L1296" t="str">
        <f t="shared" si="82"/>
        <v>Obesity</v>
      </c>
      <c r="M1296" t="str">
        <f t="shared" si="83"/>
        <v>Prediabetes</v>
      </c>
    </row>
    <row r="1297" spans="1:13" x14ac:dyDescent="0.25">
      <c r="A1297" t="s">
        <v>1074</v>
      </c>
      <c r="B1297">
        <v>38.479999999999997</v>
      </c>
      <c r="C1297">
        <v>6.02</v>
      </c>
      <c r="D1297" t="s">
        <v>2379</v>
      </c>
      <c r="E1297" t="s">
        <v>2379</v>
      </c>
      <c r="F1297" t="s">
        <v>2379</v>
      </c>
      <c r="G1297">
        <v>1</v>
      </c>
      <c r="H1297" t="s">
        <v>2379</v>
      </c>
      <c r="J1297" t="str">
        <f t="shared" si="80"/>
        <v>No</v>
      </c>
      <c r="K1297" t="str">
        <f t="shared" si="81"/>
        <v>No</v>
      </c>
      <c r="L1297" t="str">
        <f t="shared" si="82"/>
        <v>Obesity</v>
      </c>
      <c r="M1297" t="str">
        <f t="shared" si="83"/>
        <v>Prediabetes</v>
      </c>
    </row>
    <row r="1298" spans="1:13" x14ac:dyDescent="0.25">
      <c r="A1298" t="s">
        <v>1073</v>
      </c>
      <c r="B1298">
        <v>36.200000000000003</v>
      </c>
      <c r="C1298">
        <v>4.62</v>
      </c>
      <c r="D1298" t="s">
        <v>2379</v>
      </c>
      <c r="E1298" t="s">
        <v>2379</v>
      </c>
      <c r="F1298" t="s">
        <v>2379</v>
      </c>
      <c r="G1298">
        <v>2</v>
      </c>
      <c r="H1298" t="s">
        <v>2379</v>
      </c>
      <c r="J1298" t="str">
        <f t="shared" si="80"/>
        <v>No</v>
      </c>
      <c r="K1298" t="str">
        <f t="shared" si="81"/>
        <v>No</v>
      </c>
      <c r="L1298" t="str">
        <f t="shared" si="82"/>
        <v>Obesity</v>
      </c>
      <c r="M1298" t="str">
        <f t="shared" si="83"/>
        <v>Normal</v>
      </c>
    </row>
    <row r="1299" spans="1:13" x14ac:dyDescent="0.25">
      <c r="A1299" t="s">
        <v>1072</v>
      </c>
      <c r="B1299">
        <v>27.13</v>
      </c>
      <c r="C1299">
        <v>5.59</v>
      </c>
      <c r="D1299" t="s">
        <v>2379</v>
      </c>
      <c r="E1299" t="s">
        <v>2379</v>
      </c>
      <c r="F1299" t="s">
        <v>2379</v>
      </c>
      <c r="G1299">
        <v>1</v>
      </c>
      <c r="H1299" t="s">
        <v>2379</v>
      </c>
      <c r="J1299" t="str">
        <f t="shared" si="80"/>
        <v>No</v>
      </c>
      <c r="K1299" t="str">
        <f t="shared" si="81"/>
        <v>No</v>
      </c>
      <c r="L1299" t="str">
        <f t="shared" si="82"/>
        <v>Overweight</v>
      </c>
      <c r="M1299" t="str">
        <f t="shared" si="83"/>
        <v>Normal</v>
      </c>
    </row>
    <row r="1300" spans="1:13" x14ac:dyDescent="0.25">
      <c r="A1300" t="s">
        <v>1071</v>
      </c>
      <c r="B1300">
        <v>20.75</v>
      </c>
      <c r="C1300">
        <v>5.18</v>
      </c>
      <c r="D1300" t="s">
        <v>2380</v>
      </c>
      <c r="E1300" t="s">
        <v>2379</v>
      </c>
      <c r="F1300" t="s">
        <v>2379</v>
      </c>
      <c r="G1300">
        <v>2</v>
      </c>
      <c r="H1300" t="s">
        <v>2379</v>
      </c>
      <c r="J1300" t="str">
        <f t="shared" si="80"/>
        <v>Yes</v>
      </c>
      <c r="K1300" t="str">
        <f t="shared" si="81"/>
        <v>No</v>
      </c>
      <c r="L1300" t="str">
        <f t="shared" si="82"/>
        <v>Normal Weight</v>
      </c>
      <c r="M1300" t="str">
        <f t="shared" si="83"/>
        <v>Normal</v>
      </c>
    </row>
    <row r="1301" spans="1:13" x14ac:dyDescent="0.25">
      <c r="A1301" t="s">
        <v>1070</v>
      </c>
      <c r="B1301">
        <v>26.6</v>
      </c>
      <c r="C1301">
        <v>6.29</v>
      </c>
      <c r="D1301" t="s">
        <v>2379</v>
      </c>
      <c r="E1301" t="s">
        <v>2379</v>
      </c>
      <c r="F1301" t="s">
        <v>2379</v>
      </c>
      <c r="G1301">
        <v>2</v>
      </c>
      <c r="H1301" t="s">
        <v>2379</v>
      </c>
      <c r="J1301" t="str">
        <f t="shared" si="80"/>
        <v>No</v>
      </c>
      <c r="K1301" t="str">
        <f t="shared" si="81"/>
        <v>No</v>
      </c>
      <c r="L1301" t="str">
        <f t="shared" si="82"/>
        <v>Overweight</v>
      </c>
      <c r="M1301" t="str">
        <f t="shared" si="83"/>
        <v>Prediabetes</v>
      </c>
    </row>
    <row r="1302" spans="1:13" x14ac:dyDescent="0.25">
      <c r="A1302" t="s">
        <v>1069</v>
      </c>
      <c r="B1302">
        <v>25.3</v>
      </c>
      <c r="C1302">
        <v>4.49</v>
      </c>
      <c r="D1302" t="s">
        <v>2379</v>
      </c>
      <c r="E1302" t="s">
        <v>2379</v>
      </c>
      <c r="F1302" t="s">
        <v>2379</v>
      </c>
      <c r="G1302">
        <v>2</v>
      </c>
      <c r="H1302" t="s">
        <v>2379</v>
      </c>
      <c r="J1302" t="str">
        <f t="shared" si="80"/>
        <v>No</v>
      </c>
      <c r="K1302" t="str">
        <f t="shared" si="81"/>
        <v>No</v>
      </c>
      <c r="L1302" t="str">
        <f t="shared" si="82"/>
        <v>Overweight</v>
      </c>
      <c r="M1302" t="str">
        <f t="shared" si="83"/>
        <v>Normal</v>
      </c>
    </row>
    <row r="1303" spans="1:13" x14ac:dyDescent="0.25">
      <c r="A1303" t="s">
        <v>1068</v>
      </c>
      <c r="B1303">
        <v>18.84</v>
      </c>
      <c r="C1303">
        <v>11.82</v>
      </c>
      <c r="D1303" t="s">
        <v>2380</v>
      </c>
      <c r="E1303" t="s">
        <v>2379</v>
      </c>
      <c r="F1303" t="s">
        <v>2381</v>
      </c>
      <c r="G1303">
        <v>1</v>
      </c>
      <c r="H1303" t="s">
        <v>2379</v>
      </c>
      <c r="J1303" t="str">
        <f t="shared" si="80"/>
        <v>Yes</v>
      </c>
      <c r="K1303" t="str">
        <f t="shared" si="81"/>
        <v>No</v>
      </c>
      <c r="L1303" t="str">
        <f t="shared" si="82"/>
        <v>Normal Weight</v>
      </c>
      <c r="M1303" t="str">
        <f t="shared" si="83"/>
        <v>Diabetes</v>
      </c>
    </row>
    <row r="1304" spans="1:13" x14ac:dyDescent="0.25">
      <c r="A1304" t="s">
        <v>1067</v>
      </c>
      <c r="B1304">
        <v>19.57</v>
      </c>
      <c r="C1304">
        <v>7.41</v>
      </c>
      <c r="D1304" t="s">
        <v>2380</v>
      </c>
      <c r="E1304" t="s">
        <v>2379</v>
      </c>
      <c r="F1304" t="s">
        <v>2379</v>
      </c>
      <c r="G1304">
        <v>1</v>
      </c>
      <c r="H1304" t="s">
        <v>2379</v>
      </c>
      <c r="J1304" t="str">
        <f t="shared" si="80"/>
        <v>Yes</v>
      </c>
      <c r="K1304" t="str">
        <f t="shared" si="81"/>
        <v>No</v>
      </c>
      <c r="L1304" t="str">
        <f t="shared" si="82"/>
        <v>Normal Weight</v>
      </c>
      <c r="M1304" t="str">
        <f t="shared" si="83"/>
        <v>Diabetes</v>
      </c>
    </row>
    <row r="1305" spans="1:13" x14ac:dyDescent="0.25">
      <c r="A1305" t="s">
        <v>1066</v>
      </c>
      <c r="B1305">
        <v>30.495000000000001</v>
      </c>
      <c r="C1305">
        <v>5.97</v>
      </c>
      <c r="D1305" t="s">
        <v>2379</v>
      </c>
      <c r="E1305" t="s">
        <v>2379</v>
      </c>
      <c r="F1305" t="s">
        <v>2379</v>
      </c>
      <c r="G1305">
        <v>0</v>
      </c>
      <c r="H1305" t="s">
        <v>2379</v>
      </c>
      <c r="J1305" t="str">
        <f t="shared" si="80"/>
        <v>No</v>
      </c>
      <c r="K1305" t="str">
        <f t="shared" si="81"/>
        <v>No</v>
      </c>
      <c r="L1305" t="str">
        <f t="shared" si="82"/>
        <v>Obesity</v>
      </c>
      <c r="M1305" t="str">
        <f t="shared" si="83"/>
        <v>Prediabetes</v>
      </c>
    </row>
    <row r="1306" spans="1:13" x14ac:dyDescent="0.25">
      <c r="A1306" t="s">
        <v>1065</v>
      </c>
      <c r="B1306">
        <v>30.114999999999998</v>
      </c>
      <c r="C1306">
        <v>5.74</v>
      </c>
      <c r="D1306" t="s">
        <v>2379</v>
      </c>
      <c r="E1306" t="s">
        <v>2379</v>
      </c>
      <c r="F1306" t="s">
        <v>2381</v>
      </c>
      <c r="G1306">
        <v>1</v>
      </c>
      <c r="H1306" t="s">
        <v>2379</v>
      </c>
      <c r="J1306" t="str">
        <f t="shared" si="80"/>
        <v>No</v>
      </c>
      <c r="K1306" t="str">
        <f t="shared" si="81"/>
        <v>No</v>
      </c>
      <c r="L1306" t="str">
        <f t="shared" si="82"/>
        <v>Obesity</v>
      </c>
      <c r="M1306" t="str">
        <f t="shared" si="83"/>
        <v>Prediabetes</v>
      </c>
    </row>
    <row r="1307" spans="1:13" x14ac:dyDescent="0.25">
      <c r="A1307" t="s">
        <v>1064</v>
      </c>
      <c r="B1307">
        <v>24.78</v>
      </c>
      <c r="C1307">
        <v>9.85</v>
      </c>
      <c r="D1307" t="s">
        <v>2379</v>
      </c>
      <c r="E1307" t="s">
        <v>2379</v>
      </c>
      <c r="F1307" t="s">
        <v>2379</v>
      </c>
      <c r="G1307">
        <v>0</v>
      </c>
      <c r="H1307" t="s">
        <v>2379</v>
      </c>
      <c r="J1307" t="str">
        <f t="shared" si="80"/>
        <v>No</v>
      </c>
      <c r="K1307" t="str">
        <f t="shared" si="81"/>
        <v>No</v>
      </c>
      <c r="L1307" t="str">
        <f t="shared" si="82"/>
        <v>Normal Weight</v>
      </c>
      <c r="M1307" t="str">
        <f t="shared" si="83"/>
        <v>Diabetes</v>
      </c>
    </row>
    <row r="1308" spans="1:13" x14ac:dyDescent="0.25">
      <c r="A1308" t="s">
        <v>1063</v>
      </c>
      <c r="B1308">
        <v>24.77</v>
      </c>
      <c r="C1308">
        <v>7.59</v>
      </c>
      <c r="D1308" t="s">
        <v>2379</v>
      </c>
      <c r="E1308" t="s">
        <v>2379</v>
      </c>
      <c r="F1308" t="s">
        <v>2379</v>
      </c>
      <c r="G1308">
        <v>0</v>
      </c>
      <c r="H1308" t="s">
        <v>2379</v>
      </c>
      <c r="J1308" t="str">
        <f t="shared" si="80"/>
        <v>No</v>
      </c>
      <c r="K1308" t="str">
        <f t="shared" si="81"/>
        <v>No</v>
      </c>
      <c r="L1308" t="str">
        <f t="shared" si="82"/>
        <v>Normal Weight</v>
      </c>
      <c r="M1308" t="str">
        <f t="shared" si="83"/>
        <v>Diabetes</v>
      </c>
    </row>
    <row r="1309" spans="1:13" x14ac:dyDescent="0.25">
      <c r="A1309" t="s">
        <v>1062</v>
      </c>
      <c r="B1309">
        <v>16.579999999999998</v>
      </c>
      <c r="C1309">
        <v>6.98</v>
      </c>
      <c r="D1309" t="s">
        <v>2380</v>
      </c>
      <c r="E1309" t="s">
        <v>2379</v>
      </c>
      <c r="F1309" t="s">
        <v>2381</v>
      </c>
      <c r="G1309">
        <v>1</v>
      </c>
      <c r="H1309" t="s">
        <v>2379</v>
      </c>
      <c r="J1309" t="str">
        <f t="shared" si="80"/>
        <v>Yes</v>
      </c>
      <c r="K1309" t="str">
        <f t="shared" si="81"/>
        <v>No</v>
      </c>
      <c r="L1309" t="str">
        <f t="shared" si="82"/>
        <v>Underweight</v>
      </c>
      <c r="M1309" t="str">
        <f t="shared" si="83"/>
        <v>Diabetes</v>
      </c>
    </row>
    <row r="1310" spans="1:13" x14ac:dyDescent="0.25">
      <c r="A1310" t="s">
        <v>1061</v>
      </c>
      <c r="B1310">
        <v>38.17</v>
      </c>
      <c r="C1310">
        <v>4.7300000000000004</v>
      </c>
      <c r="D1310" t="s">
        <v>2380</v>
      </c>
      <c r="E1310" t="s">
        <v>2379</v>
      </c>
      <c r="F1310" t="s">
        <v>2379</v>
      </c>
      <c r="G1310">
        <v>0</v>
      </c>
      <c r="H1310" t="s">
        <v>2379</v>
      </c>
      <c r="J1310" t="str">
        <f t="shared" si="80"/>
        <v>Yes</v>
      </c>
      <c r="K1310" t="str">
        <f t="shared" si="81"/>
        <v>No</v>
      </c>
      <c r="L1310" t="str">
        <f t="shared" si="82"/>
        <v>Obesity</v>
      </c>
      <c r="M1310" t="str">
        <f t="shared" si="83"/>
        <v>Normal</v>
      </c>
    </row>
    <row r="1311" spans="1:13" x14ac:dyDescent="0.25">
      <c r="A1311" t="s">
        <v>1060</v>
      </c>
      <c r="B1311">
        <v>39.424999999999997</v>
      </c>
      <c r="C1311">
        <v>4.76</v>
      </c>
      <c r="D1311" t="s">
        <v>2380</v>
      </c>
      <c r="E1311" t="s">
        <v>2379</v>
      </c>
      <c r="F1311" t="s">
        <v>2379</v>
      </c>
      <c r="G1311">
        <v>0</v>
      </c>
      <c r="H1311" t="s">
        <v>2379</v>
      </c>
      <c r="J1311" t="str">
        <f t="shared" si="80"/>
        <v>Yes</v>
      </c>
      <c r="K1311" t="str">
        <f t="shared" si="81"/>
        <v>No</v>
      </c>
      <c r="L1311" t="str">
        <f t="shared" si="82"/>
        <v>Obesity</v>
      </c>
      <c r="M1311" t="str">
        <f t="shared" si="83"/>
        <v>Normal</v>
      </c>
    </row>
    <row r="1312" spans="1:13" x14ac:dyDescent="0.25">
      <c r="A1312" t="s">
        <v>1059</v>
      </c>
      <c r="B1312">
        <v>33.44</v>
      </c>
      <c r="C1312">
        <v>6.24</v>
      </c>
      <c r="D1312" t="s">
        <v>2380</v>
      </c>
      <c r="E1312" t="s">
        <v>2379</v>
      </c>
      <c r="F1312" t="s">
        <v>2379</v>
      </c>
      <c r="G1312">
        <v>0</v>
      </c>
      <c r="H1312" t="s">
        <v>2379</v>
      </c>
      <c r="J1312" t="str">
        <f t="shared" si="80"/>
        <v>Yes</v>
      </c>
      <c r="K1312" t="str">
        <f t="shared" si="81"/>
        <v>No</v>
      </c>
      <c r="L1312" t="str">
        <f t="shared" si="82"/>
        <v>Obesity</v>
      </c>
      <c r="M1312" t="str">
        <f t="shared" si="83"/>
        <v>Prediabetes</v>
      </c>
    </row>
    <row r="1313" spans="1:13" x14ac:dyDescent="0.25">
      <c r="A1313" t="s">
        <v>1058</v>
      </c>
      <c r="B1313">
        <v>33.344999999999999</v>
      </c>
      <c r="C1313">
        <v>5.44</v>
      </c>
      <c r="D1313" t="s">
        <v>2380</v>
      </c>
      <c r="E1313" t="s">
        <v>2379</v>
      </c>
      <c r="F1313" t="s">
        <v>2379</v>
      </c>
      <c r="G1313">
        <v>0</v>
      </c>
      <c r="H1313" t="s">
        <v>2379</v>
      </c>
      <c r="J1313" t="str">
        <f t="shared" si="80"/>
        <v>Yes</v>
      </c>
      <c r="K1313" t="str">
        <f t="shared" si="81"/>
        <v>No</v>
      </c>
      <c r="L1313" t="str">
        <f t="shared" si="82"/>
        <v>Obesity</v>
      </c>
      <c r="M1313" t="str">
        <f t="shared" si="83"/>
        <v>Normal</v>
      </c>
    </row>
    <row r="1314" spans="1:13" x14ac:dyDescent="0.25">
      <c r="A1314" t="s">
        <v>1057</v>
      </c>
      <c r="B1314">
        <v>38.79</v>
      </c>
      <c r="C1314">
        <v>5.08</v>
      </c>
      <c r="D1314" t="s">
        <v>2379</v>
      </c>
      <c r="E1314" t="s">
        <v>2379</v>
      </c>
      <c r="F1314" t="s">
        <v>2381</v>
      </c>
      <c r="G1314">
        <v>1</v>
      </c>
      <c r="H1314" t="s">
        <v>2379</v>
      </c>
      <c r="J1314" t="str">
        <f t="shared" si="80"/>
        <v>No</v>
      </c>
      <c r="K1314" t="str">
        <f t="shared" si="81"/>
        <v>No</v>
      </c>
      <c r="L1314" t="str">
        <f t="shared" si="82"/>
        <v>Obesity</v>
      </c>
      <c r="M1314" t="str">
        <f t="shared" si="83"/>
        <v>Normal</v>
      </c>
    </row>
    <row r="1315" spans="1:13" x14ac:dyDescent="0.25">
      <c r="A1315" t="s">
        <v>1056</v>
      </c>
      <c r="B1315">
        <v>30.684999999999999</v>
      </c>
      <c r="C1315">
        <v>4.87</v>
      </c>
      <c r="D1315" t="s">
        <v>2379</v>
      </c>
      <c r="E1315" t="s">
        <v>2379</v>
      </c>
      <c r="F1315" t="s">
        <v>2381</v>
      </c>
      <c r="G1315">
        <v>1</v>
      </c>
      <c r="H1315" t="s">
        <v>2379</v>
      </c>
      <c r="J1315" t="str">
        <f t="shared" si="80"/>
        <v>No</v>
      </c>
      <c r="K1315" t="str">
        <f t="shared" si="81"/>
        <v>No</v>
      </c>
      <c r="L1315" t="str">
        <f t="shared" si="82"/>
        <v>Obesity</v>
      </c>
      <c r="M1315" t="str">
        <f t="shared" si="83"/>
        <v>Normal</v>
      </c>
    </row>
    <row r="1316" spans="1:13" x14ac:dyDescent="0.25">
      <c r="A1316" t="s">
        <v>1055</v>
      </c>
      <c r="B1316">
        <v>22.135000000000002</v>
      </c>
      <c r="C1316">
        <v>8.17</v>
      </c>
      <c r="D1316" t="s">
        <v>2379</v>
      </c>
      <c r="E1316" t="s">
        <v>2379</v>
      </c>
      <c r="F1316" t="s">
        <v>2379</v>
      </c>
      <c r="G1316">
        <v>0</v>
      </c>
      <c r="H1316" t="s">
        <v>2379</v>
      </c>
      <c r="J1316" t="str">
        <f t="shared" si="80"/>
        <v>No</v>
      </c>
      <c r="K1316" t="str">
        <f t="shared" si="81"/>
        <v>No</v>
      </c>
      <c r="L1316" t="str">
        <f t="shared" si="82"/>
        <v>Normal Weight</v>
      </c>
      <c r="M1316" t="str">
        <f t="shared" si="83"/>
        <v>Diabetes</v>
      </c>
    </row>
    <row r="1317" spans="1:13" x14ac:dyDescent="0.25">
      <c r="A1317" t="s">
        <v>1054</v>
      </c>
      <c r="B1317">
        <v>33.33</v>
      </c>
      <c r="C1317">
        <v>7.61</v>
      </c>
      <c r="D1317" t="s">
        <v>2379</v>
      </c>
      <c r="E1317" t="s">
        <v>2379</v>
      </c>
      <c r="F1317" t="s">
        <v>2379</v>
      </c>
      <c r="G1317">
        <v>0</v>
      </c>
      <c r="H1317" t="s">
        <v>2379</v>
      </c>
      <c r="J1317" t="str">
        <f t="shared" si="80"/>
        <v>No</v>
      </c>
      <c r="K1317" t="str">
        <f t="shared" si="81"/>
        <v>No</v>
      </c>
      <c r="L1317" t="str">
        <f t="shared" si="82"/>
        <v>Obesity</v>
      </c>
      <c r="M1317" t="str">
        <f t="shared" si="83"/>
        <v>Diabetes</v>
      </c>
    </row>
    <row r="1318" spans="1:13" x14ac:dyDescent="0.25">
      <c r="A1318" t="s">
        <v>1053</v>
      </c>
      <c r="B1318">
        <v>31.13</v>
      </c>
      <c r="C1318">
        <v>10.1</v>
      </c>
      <c r="D1318" t="s">
        <v>2379</v>
      </c>
      <c r="E1318" t="s">
        <v>2379</v>
      </c>
      <c r="F1318" t="s">
        <v>2379</v>
      </c>
      <c r="G1318">
        <v>0</v>
      </c>
      <c r="H1318" t="s">
        <v>2379</v>
      </c>
      <c r="J1318" t="str">
        <f t="shared" si="80"/>
        <v>No</v>
      </c>
      <c r="K1318" t="str">
        <f t="shared" si="81"/>
        <v>No</v>
      </c>
      <c r="L1318" t="str">
        <f t="shared" si="82"/>
        <v>Obesity</v>
      </c>
      <c r="M1318" t="str">
        <f t="shared" si="83"/>
        <v>Diabetes</v>
      </c>
    </row>
    <row r="1319" spans="1:13" x14ac:dyDescent="0.25">
      <c r="A1319" t="s">
        <v>1052</v>
      </c>
      <c r="B1319">
        <v>28.9</v>
      </c>
      <c r="C1319">
        <v>11.24</v>
      </c>
      <c r="D1319" t="s">
        <v>2379</v>
      </c>
      <c r="E1319" t="s">
        <v>2379</v>
      </c>
      <c r="F1319" t="s">
        <v>2379</v>
      </c>
      <c r="G1319">
        <v>0</v>
      </c>
      <c r="H1319" t="s">
        <v>2379</v>
      </c>
      <c r="J1319" t="str">
        <f t="shared" si="80"/>
        <v>No</v>
      </c>
      <c r="K1319" t="str">
        <f t="shared" si="81"/>
        <v>No</v>
      </c>
      <c r="L1319" t="str">
        <f t="shared" si="82"/>
        <v>Overweight</v>
      </c>
      <c r="M1319" t="str">
        <f t="shared" si="83"/>
        <v>Diabetes</v>
      </c>
    </row>
    <row r="1320" spans="1:13" x14ac:dyDescent="0.25">
      <c r="A1320" t="s">
        <v>1051</v>
      </c>
      <c r="B1320">
        <v>43.31</v>
      </c>
      <c r="C1320">
        <v>6.1</v>
      </c>
      <c r="D1320" t="s">
        <v>2380</v>
      </c>
      <c r="E1320" t="s">
        <v>2380</v>
      </c>
      <c r="F1320" t="s">
        <v>2379</v>
      </c>
      <c r="G1320">
        <v>1</v>
      </c>
      <c r="H1320" t="s">
        <v>2379</v>
      </c>
      <c r="J1320" t="str">
        <f t="shared" si="80"/>
        <v>Yes</v>
      </c>
      <c r="K1320" t="str">
        <f t="shared" si="81"/>
        <v>No</v>
      </c>
      <c r="L1320" t="str">
        <f t="shared" si="82"/>
        <v>Obesity</v>
      </c>
      <c r="M1320" t="str">
        <f t="shared" si="83"/>
        <v>Prediabetes</v>
      </c>
    </row>
    <row r="1321" spans="1:13" x14ac:dyDescent="0.25">
      <c r="A1321" t="s">
        <v>1050</v>
      </c>
      <c r="B1321">
        <v>22.8</v>
      </c>
      <c r="C1321">
        <v>6.98</v>
      </c>
      <c r="D1321" t="s">
        <v>2379</v>
      </c>
      <c r="E1321" t="s">
        <v>2379</v>
      </c>
      <c r="F1321" t="s">
        <v>2379</v>
      </c>
      <c r="G1321">
        <v>0</v>
      </c>
      <c r="H1321" t="s">
        <v>2379</v>
      </c>
      <c r="J1321" t="str">
        <f t="shared" si="80"/>
        <v>No</v>
      </c>
      <c r="K1321" t="str">
        <f t="shared" si="81"/>
        <v>No</v>
      </c>
      <c r="L1321" t="str">
        <f t="shared" si="82"/>
        <v>Normal Weight</v>
      </c>
      <c r="M1321" t="str">
        <f t="shared" si="83"/>
        <v>Diabetes</v>
      </c>
    </row>
    <row r="1322" spans="1:13" x14ac:dyDescent="0.25">
      <c r="A1322" t="s">
        <v>1049</v>
      </c>
      <c r="B1322">
        <v>19.09</v>
      </c>
      <c r="C1322">
        <v>4</v>
      </c>
      <c r="D1322" t="s">
        <v>2380</v>
      </c>
      <c r="E1322" t="s">
        <v>2379</v>
      </c>
      <c r="F1322" t="s">
        <v>2379</v>
      </c>
      <c r="G1322">
        <v>1</v>
      </c>
      <c r="H1322" t="s">
        <v>2379</v>
      </c>
      <c r="J1322" t="str">
        <f t="shared" si="80"/>
        <v>Yes</v>
      </c>
      <c r="K1322" t="str">
        <f t="shared" si="81"/>
        <v>No</v>
      </c>
      <c r="L1322" t="str">
        <f t="shared" si="82"/>
        <v>Normal Weight</v>
      </c>
      <c r="M1322" t="str">
        <f t="shared" si="83"/>
        <v>Normal</v>
      </c>
    </row>
    <row r="1323" spans="1:13" x14ac:dyDescent="0.25">
      <c r="A1323" t="s">
        <v>1048</v>
      </c>
      <c r="B1323">
        <v>23.37</v>
      </c>
      <c r="C1323">
        <v>4.2300000000000004</v>
      </c>
      <c r="D1323" t="s">
        <v>2379</v>
      </c>
      <c r="E1323" t="s">
        <v>2379</v>
      </c>
      <c r="F1323" t="s">
        <v>2379</v>
      </c>
      <c r="G1323">
        <v>0</v>
      </c>
      <c r="H1323" t="s">
        <v>2379</v>
      </c>
      <c r="J1323" t="str">
        <f t="shared" si="80"/>
        <v>No</v>
      </c>
      <c r="K1323" t="str">
        <f t="shared" si="81"/>
        <v>No</v>
      </c>
      <c r="L1323" t="str">
        <f t="shared" si="82"/>
        <v>Normal Weight</v>
      </c>
      <c r="M1323" t="str">
        <f t="shared" si="83"/>
        <v>Normal</v>
      </c>
    </row>
    <row r="1324" spans="1:13" x14ac:dyDescent="0.25">
      <c r="A1324" t="s">
        <v>1047</v>
      </c>
      <c r="B1324">
        <v>33.44</v>
      </c>
      <c r="C1324">
        <v>4.72</v>
      </c>
      <c r="D1324" t="s">
        <v>2380</v>
      </c>
      <c r="E1324" t="s">
        <v>2379</v>
      </c>
      <c r="F1324" t="s">
        <v>2379</v>
      </c>
      <c r="G1324">
        <v>0</v>
      </c>
      <c r="H1324" t="s">
        <v>2379</v>
      </c>
      <c r="J1324" t="str">
        <f t="shared" si="80"/>
        <v>Yes</v>
      </c>
      <c r="K1324" t="str">
        <f t="shared" si="81"/>
        <v>No</v>
      </c>
      <c r="L1324" t="str">
        <f t="shared" si="82"/>
        <v>Obesity</v>
      </c>
      <c r="M1324" t="str">
        <f t="shared" si="83"/>
        <v>Normal</v>
      </c>
    </row>
    <row r="1325" spans="1:13" x14ac:dyDescent="0.25">
      <c r="A1325" t="s">
        <v>1046</v>
      </c>
      <c r="B1325">
        <v>28.05</v>
      </c>
      <c r="C1325">
        <v>5.63</v>
      </c>
      <c r="D1325" t="s">
        <v>2380</v>
      </c>
      <c r="E1325" t="s">
        <v>2379</v>
      </c>
      <c r="F1325" t="s">
        <v>2379</v>
      </c>
      <c r="G1325">
        <v>0</v>
      </c>
      <c r="H1325" t="s">
        <v>2379</v>
      </c>
      <c r="J1325" t="str">
        <f t="shared" si="80"/>
        <v>Yes</v>
      </c>
      <c r="K1325" t="str">
        <f t="shared" si="81"/>
        <v>No</v>
      </c>
      <c r="L1325" t="str">
        <f t="shared" si="82"/>
        <v>Overweight</v>
      </c>
      <c r="M1325" t="str">
        <f t="shared" si="83"/>
        <v>Normal</v>
      </c>
    </row>
    <row r="1326" spans="1:13" x14ac:dyDescent="0.25">
      <c r="A1326" t="s">
        <v>1045</v>
      </c>
      <c r="B1326">
        <v>27.72</v>
      </c>
      <c r="C1326">
        <v>5.83</v>
      </c>
      <c r="D1326" t="s">
        <v>2380</v>
      </c>
      <c r="E1326" t="s">
        <v>2379</v>
      </c>
      <c r="F1326" t="s">
        <v>2379</v>
      </c>
      <c r="G1326">
        <v>0</v>
      </c>
      <c r="H1326" t="s">
        <v>2379</v>
      </c>
      <c r="J1326" t="str">
        <f t="shared" si="80"/>
        <v>Yes</v>
      </c>
      <c r="K1326" t="str">
        <f t="shared" si="81"/>
        <v>No</v>
      </c>
      <c r="L1326" t="str">
        <f t="shared" si="82"/>
        <v>Overweight</v>
      </c>
      <c r="M1326" t="str">
        <f t="shared" si="83"/>
        <v>Prediabetes</v>
      </c>
    </row>
    <row r="1327" spans="1:13" x14ac:dyDescent="0.25">
      <c r="A1327" t="s">
        <v>1044</v>
      </c>
      <c r="B1327">
        <v>29.81</v>
      </c>
      <c r="C1327">
        <v>9.23</v>
      </c>
      <c r="D1327" t="s">
        <v>2379</v>
      </c>
      <c r="E1327" t="s">
        <v>2379</v>
      </c>
      <c r="F1327" t="s">
        <v>2379</v>
      </c>
      <c r="G1327">
        <v>0</v>
      </c>
      <c r="H1327" t="s">
        <v>2379</v>
      </c>
      <c r="J1327" t="str">
        <f t="shared" si="80"/>
        <v>No</v>
      </c>
      <c r="K1327" t="str">
        <f t="shared" si="81"/>
        <v>No</v>
      </c>
      <c r="L1327" t="str">
        <f t="shared" si="82"/>
        <v>Overweight</v>
      </c>
      <c r="M1327" t="str">
        <f t="shared" si="83"/>
        <v>Diabetes</v>
      </c>
    </row>
    <row r="1328" spans="1:13" x14ac:dyDescent="0.25">
      <c r="A1328" t="s">
        <v>1043</v>
      </c>
      <c r="B1328">
        <v>23.98</v>
      </c>
      <c r="C1328">
        <v>9.89</v>
      </c>
      <c r="D1328" t="s">
        <v>2379</v>
      </c>
      <c r="E1328" t="s">
        <v>2379</v>
      </c>
      <c r="F1328" t="s">
        <v>2379</v>
      </c>
      <c r="G1328">
        <v>0</v>
      </c>
      <c r="H1328" t="s">
        <v>2379</v>
      </c>
      <c r="J1328" t="str">
        <f t="shared" si="80"/>
        <v>No</v>
      </c>
      <c r="K1328" t="str">
        <f t="shared" si="81"/>
        <v>No</v>
      </c>
      <c r="L1328" t="str">
        <f t="shared" si="82"/>
        <v>Normal Weight</v>
      </c>
      <c r="M1328" t="str">
        <f t="shared" si="83"/>
        <v>Diabetes</v>
      </c>
    </row>
    <row r="1329" spans="1:13" x14ac:dyDescent="0.25">
      <c r="A1329" t="s">
        <v>1042</v>
      </c>
      <c r="B1329">
        <v>17.34</v>
      </c>
      <c r="C1329">
        <v>12</v>
      </c>
      <c r="D1329" t="s">
        <v>2379</v>
      </c>
      <c r="E1329" t="s">
        <v>2379</v>
      </c>
      <c r="F1329" t="s">
        <v>2379</v>
      </c>
      <c r="G1329">
        <v>0</v>
      </c>
      <c r="H1329" t="s">
        <v>2379</v>
      </c>
      <c r="J1329" t="str">
        <f t="shared" si="80"/>
        <v>No</v>
      </c>
      <c r="K1329" t="str">
        <f t="shared" si="81"/>
        <v>No</v>
      </c>
      <c r="L1329" t="str">
        <f t="shared" si="82"/>
        <v>Underweight</v>
      </c>
      <c r="M1329" t="str">
        <f t="shared" si="83"/>
        <v>Diabetes</v>
      </c>
    </row>
    <row r="1330" spans="1:13" x14ac:dyDescent="0.25">
      <c r="A1330" t="s">
        <v>1041</v>
      </c>
      <c r="B1330">
        <v>40.39</v>
      </c>
      <c r="C1330">
        <v>4.24</v>
      </c>
      <c r="D1330" t="s">
        <v>2380</v>
      </c>
      <c r="E1330" t="s">
        <v>2379</v>
      </c>
      <c r="F1330" t="s">
        <v>2381</v>
      </c>
      <c r="G1330">
        <v>1</v>
      </c>
      <c r="H1330" t="s">
        <v>2379</v>
      </c>
      <c r="J1330" t="str">
        <f t="shared" si="80"/>
        <v>Yes</v>
      </c>
      <c r="K1330" t="str">
        <f t="shared" si="81"/>
        <v>No</v>
      </c>
      <c r="L1330" t="str">
        <f t="shared" si="82"/>
        <v>Obesity</v>
      </c>
      <c r="M1330" t="str">
        <f t="shared" si="83"/>
        <v>Normal</v>
      </c>
    </row>
    <row r="1331" spans="1:13" x14ac:dyDescent="0.25">
      <c r="A1331" t="s">
        <v>1040</v>
      </c>
      <c r="B1331">
        <v>25.96</v>
      </c>
      <c r="C1331">
        <v>4.68</v>
      </c>
      <c r="D1331" t="s">
        <v>2380</v>
      </c>
      <c r="E1331" t="s">
        <v>2379</v>
      </c>
      <c r="F1331" t="s">
        <v>2381</v>
      </c>
      <c r="G1331">
        <v>1</v>
      </c>
      <c r="H1331" t="s">
        <v>2379</v>
      </c>
      <c r="J1331" t="str">
        <f t="shared" si="80"/>
        <v>Yes</v>
      </c>
      <c r="K1331" t="str">
        <f t="shared" si="81"/>
        <v>No</v>
      </c>
      <c r="L1331" t="str">
        <f t="shared" si="82"/>
        <v>Overweight</v>
      </c>
      <c r="M1331" t="str">
        <f t="shared" si="83"/>
        <v>Normal</v>
      </c>
    </row>
    <row r="1332" spans="1:13" x14ac:dyDescent="0.25">
      <c r="A1332" t="s">
        <v>1039</v>
      </c>
      <c r="B1332">
        <v>17.68</v>
      </c>
      <c r="C1332">
        <v>8.57</v>
      </c>
      <c r="D1332" t="s">
        <v>2380</v>
      </c>
      <c r="E1332" t="s">
        <v>2379</v>
      </c>
      <c r="F1332" t="s">
        <v>2381</v>
      </c>
      <c r="G1332">
        <v>1</v>
      </c>
      <c r="H1332" t="s">
        <v>2379</v>
      </c>
      <c r="J1332" t="str">
        <f t="shared" si="80"/>
        <v>Yes</v>
      </c>
      <c r="K1332" t="str">
        <f t="shared" si="81"/>
        <v>No</v>
      </c>
      <c r="L1332" t="str">
        <f t="shared" si="82"/>
        <v>Underweight</v>
      </c>
      <c r="M1332" t="str">
        <f t="shared" si="83"/>
        <v>Diabetes</v>
      </c>
    </row>
    <row r="1333" spans="1:13" x14ac:dyDescent="0.25">
      <c r="A1333" t="s">
        <v>1038</v>
      </c>
      <c r="B1333">
        <v>30.875</v>
      </c>
      <c r="C1333">
        <v>4.0999999999999996</v>
      </c>
      <c r="D1333" t="s">
        <v>2379</v>
      </c>
      <c r="E1333" t="s">
        <v>2379</v>
      </c>
      <c r="F1333" t="s">
        <v>2379</v>
      </c>
      <c r="G1333">
        <v>0</v>
      </c>
      <c r="H1333" t="s">
        <v>2379</v>
      </c>
      <c r="J1333" t="str">
        <f t="shared" si="80"/>
        <v>No</v>
      </c>
      <c r="K1333" t="str">
        <f t="shared" si="81"/>
        <v>No</v>
      </c>
      <c r="L1333" t="str">
        <f t="shared" si="82"/>
        <v>Obesity</v>
      </c>
      <c r="M1333" t="str">
        <f t="shared" si="83"/>
        <v>Normal</v>
      </c>
    </row>
    <row r="1334" spans="1:13" x14ac:dyDescent="0.25">
      <c r="A1334" t="s">
        <v>1037</v>
      </c>
      <c r="B1334">
        <v>30.81</v>
      </c>
      <c r="C1334">
        <v>4.49</v>
      </c>
      <c r="D1334" t="s">
        <v>2379</v>
      </c>
      <c r="E1334" t="s">
        <v>2379</v>
      </c>
      <c r="F1334" t="s">
        <v>2379</v>
      </c>
      <c r="G1334">
        <v>0</v>
      </c>
      <c r="H1334" t="s">
        <v>2379</v>
      </c>
      <c r="J1334" t="str">
        <f t="shared" si="80"/>
        <v>No</v>
      </c>
      <c r="K1334" t="str">
        <f t="shared" si="81"/>
        <v>No</v>
      </c>
      <c r="L1334" t="str">
        <f t="shared" si="82"/>
        <v>Obesity</v>
      </c>
      <c r="M1334" t="str">
        <f t="shared" si="83"/>
        <v>Normal</v>
      </c>
    </row>
    <row r="1335" spans="1:13" x14ac:dyDescent="0.25">
      <c r="A1335" t="s">
        <v>1036</v>
      </c>
      <c r="B1335">
        <v>36.85</v>
      </c>
      <c r="C1335">
        <v>8.8000000000000007</v>
      </c>
      <c r="D1335" t="s">
        <v>2379</v>
      </c>
      <c r="E1335" t="s">
        <v>2379</v>
      </c>
      <c r="F1335" t="s">
        <v>2379</v>
      </c>
      <c r="G1335">
        <v>2</v>
      </c>
      <c r="H1335" t="s">
        <v>2379</v>
      </c>
      <c r="J1335" t="str">
        <f t="shared" si="80"/>
        <v>No</v>
      </c>
      <c r="K1335" t="str">
        <f t="shared" si="81"/>
        <v>No</v>
      </c>
      <c r="L1335" t="str">
        <f t="shared" si="82"/>
        <v>Obesity</v>
      </c>
      <c r="M1335" t="str">
        <f t="shared" si="83"/>
        <v>Diabetes</v>
      </c>
    </row>
    <row r="1336" spans="1:13" x14ac:dyDescent="0.25">
      <c r="A1336" t="s">
        <v>1035</v>
      </c>
      <c r="B1336">
        <v>35.86</v>
      </c>
      <c r="C1336">
        <v>7.93</v>
      </c>
      <c r="D1336" t="s">
        <v>2379</v>
      </c>
      <c r="E1336" t="s">
        <v>2379</v>
      </c>
      <c r="F1336" t="s">
        <v>2379</v>
      </c>
      <c r="G1336">
        <v>2</v>
      </c>
      <c r="H1336" t="s">
        <v>2379</v>
      </c>
      <c r="J1336" t="str">
        <f t="shared" si="80"/>
        <v>No</v>
      </c>
      <c r="K1336" t="str">
        <f t="shared" si="81"/>
        <v>No</v>
      </c>
      <c r="L1336" t="str">
        <f t="shared" si="82"/>
        <v>Obesity</v>
      </c>
      <c r="M1336" t="str">
        <f t="shared" si="83"/>
        <v>Diabetes</v>
      </c>
    </row>
    <row r="1337" spans="1:13" x14ac:dyDescent="0.25">
      <c r="A1337" t="s">
        <v>1034</v>
      </c>
      <c r="B1337">
        <v>30.3</v>
      </c>
      <c r="C1337">
        <v>9.4499999999999993</v>
      </c>
      <c r="D1337" t="s">
        <v>2379</v>
      </c>
      <c r="E1337" t="s">
        <v>2379</v>
      </c>
      <c r="F1337" t="s">
        <v>2379</v>
      </c>
      <c r="G1337">
        <v>2</v>
      </c>
      <c r="H1337" t="s">
        <v>2379</v>
      </c>
      <c r="J1337" t="str">
        <f t="shared" si="80"/>
        <v>No</v>
      </c>
      <c r="K1337" t="str">
        <f t="shared" si="81"/>
        <v>No</v>
      </c>
      <c r="L1337" t="str">
        <f t="shared" si="82"/>
        <v>Obesity</v>
      </c>
      <c r="M1337" t="str">
        <f t="shared" si="83"/>
        <v>Diabetes</v>
      </c>
    </row>
    <row r="1338" spans="1:13" x14ac:dyDescent="0.25">
      <c r="A1338" t="s">
        <v>1033</v>
      </c>
      <c r="B1338">
        <v>32.015000000000001</v>
      </c>
      <c r="C1338">
        <v>7.67</v>
      </c>
      <c r="D1338" t="s">
        <v>2379</v>
      </c>
      <c r="E1338" t="s">
        <v>2379</v>
      </c>
      <c r="F1338" t="s">
        <v>2379</v>
      </c>
      <c r="G1338">
        <v>0</v>
      </c>
      <c r="H1338" t="s">
        <v>2379</v>
      </c>
      <c r="J1338" t="str">
        <f t="shared" si="80"/>
        <v>No</v>
      </c>
      <c r="K1338" t="str">
        <f t="shared" si="81"/>
        <v>No</v>
      </c>
      <c r="L1338" t="str">
        <f t="shared" si="82"/>
        <v>Obesity</v>
      </c>
      <c r="M1338" t="str">
        <f t="shared" si="83"/>
        <v>Diabetes</v>
      </c>
    </row>
    <row r="1339" spans="1:13" x14ac:dyDescent="0.25">
      <c r="A1339" t="s">
        <v>1032</v>
      </c>
      <c r="B1339">
        <v>25.06</v>
      </c>
      <c r="C1339">
        <v>10.53</v>
      </c>
      <c r="D1339" t="s">
        <v>2379</v>
      </c>
      <c r="E1339" t="s">
        <v>2379</v>
      </c>
      <c r="F1339" t="s">
        <v>2379</v>
      </c>
      <c r="G1339">
        <v>2</v>
      </c>
      <c r="H1339" t="s">
        <v>2379</v>
      </c>
      <c r="J1339" t="str">
        <f t="shared" si="80"/>
        <v>No</v>
      </c>
      <c r="K1339" t="str">
        <f t="shared" si="81"/>
        <v>No</v>
      </c>
      <c r="L1339" t="str">
        <f t="shared" si="82"/>
        <v>Overweight</v>
      </c>
      <c r="M1339" t="str">
        <f t="shared" si="83"/>
        <v>Diabetes</v>
      </c>
    </row>
    <row r="1340" spans="1:13" x14ac:dyDescent="0.25">
      <c r="A1340" t="s">
        <v>1031</v>
      </c>
      <c r="B1340">
        <v>18.829999999999998</v>
      </c>
      <c r="C1340">
        <v>10.08</v>
      </c>
      <c r="D1340" t="s">
        <v>2380</v>
      </c>
      <c r="E1340" t="s">
        <v>2379</v>
      </c>
      <c r="F1340" t="s">
        <v>2379</v>
      </c>
      <c r="G1340">
        <v>0</v>
      </c>
      <c r="H1340" t="s">
        <v>2379</v>
      </c>
      <c r="J1340" t="str">
        <f t="shared" si="80"/>
        <v>Yes</v>
      </c>
      <c r="K1340" t="str">
        <f t="shared" si="81"/>
        <v>No</v>
      </c>
      <c r="L1340" t="str">
        <f t="shared" si="82"/>
        <v>Normal Weight</v>
      </c>
      <c r="M1340" t="str">
        <f t="shared" si="83"/>
        <v>Diabetes</v>
      </c>
    </row>
    <row r="1341" spans="1:13" x14ac:dyDescent="0.25">
      <c r="A1341" t="s">
        <v>1030</v>
      </c>
      <c r="B1341">
        <v>47.52</v>
      </c>
      <c r="C1341">
        <v>11.39</v>
      </c>
      <c r="D1341" t="s">
        <v>2380</v>
      </c>
      <c r="E1341" t="s">
        <v>2379</v>
      </c>
      <c r="F1341" t="s">
        <v>2379</v>
      </c>
      <c r="G1341">
        <v>1</v>
      </c>
      <c r="H1341" t="s">
        <v>2379</v>
      </c>
      <c r="J1341" t="str">
        <f t="shared" si="80"/>
        <v>Yes</v>
      </c>
      <c r="K1341" t="str">
        <f t="shared" si="81"/>
        <v>No</v>
      </c>
      <c r="L1341" t="str">
        <f t="shared" si="82"/>
        <v>Obesity</v>
      </c>
      <c r="M1341" t="str">
        <f t="shared" si="83"/>
        <v>Diabetes</v>
      </c>
    </row>
    <row r="1342" spans="1:13" x14ac:dyDescent="0.25">
      <c r="A1342" t="s">
        <v>1029</v>
      </c>
      <c r="B1342">
        <v>37.82</v>
      </c>
      <c r="C1342">
        <v>6.36</v>
      </c>
      <c r="D1342" t="s">
        <v>2379</v>
      </c>
      <c r="E1342" t="s">
        <v>2379</v>
      </c>
      <c r="F1342" t="s">
        <v>2379</v>
      </c>
      <c r="G1342">
        <v>0</v>
      </c>
      <c r="H1342" t="s">
        <v>2379</v>
      </c>
      <c r="J1342" t="str">
        <f t="shared" si="80"/>
        <v>No</v>
      </c>
      <c r="K1342" t="str">
        <f t="shared" si="81"/>
        <v>No</v>
      </c>
      <c r="L1342" t="str">
        <f t="shared" si="82"/>
        <v>Obesity</v>
      </c>
      <c r="M1342" t="str">
        <f t="shared" si="83"/>
        <v>Prediabetes</v>
      </c>
    </row>
    <row r="1343" spans="1:13" x14ac:dyDescent="0.25">
      <c r="A1343" t="s">
        <v>1028</v>
      </c>
      <c r="B1343">
        <v>44.16</v>
      </c>
      <c r="C1343">
        <v>5.31</v>
      </c>
      <c r="D1343" t="s">
        <v>2380</v>
      </c>
      <c r="E1343" t="s">
        <v>2379</v>
      </c>
      <c r="F1343" t="s">
        <v>2379</v>
      </c>
      <c r="G1343">
        <v>0</v>
      </c>
      <c r="H1343" t="s">
        <v>2379</v>
      </c>
      <c r="J1343" t="str">
        <f t="shared" si="80"/>
        <v>Yes</v>
      </c>
      <c r="K1343" t="str">
        <f t="shared" si="81"/>
        <v>No</v>
      </c>
      <c r="L1343" t="str">
        <f t="shared" si="82"/>
        <v>Obesity</v>
      </c>
      <c r="M1343" t="str">
        <f t="shared" si="83"/>
        <v>Normal</v>
      </c>
    </row>
    <row r="1344" spans="1:13" x14ac:dyDescent="0.25">
      <c r="A1344" t="s">
        <v>1027</v>
      </c>
      <c r="B1344">
        <v>37.049999999999997</v>
      </c>
      <c r="C1344">
        <v>4.74</v>
      </c>
      <c r="D1344" t="s">
        <v>2379</v>
      </c>
      <c r="E1344" t="s">
        <v>2379</v>
      </c>
      <c r="F1344" t="s">
        <v>2381</v>
      </c>
      <c r="G1344">
        <v>1</v>
      </c>
      <c r="H1344" t="s">
        <v>2379</v>
      </c>
      <c r="J1344" t="str">
        <f t="shared" si="80"/>
        <v>No</v>
      </c>
      <c r="K1344" t="str">
        <f t="shared" si="81"/>
        <v>No</v>
      </c>
      <c r="L1344" t="str">
        <f t="shared" si="82"/>
        <v>Obesity</v>
      </c>
      <c r="M1344" t="str">
        <f t="shared" si="83"/>
        <v>Normal</v>
      </c>
    </row>
    <row r="1345" spans="1:13" x14ac:dyDescent="0.25">
      <c r="A1345" t="s">
        <v>1026</v>
      </c>
      <c r="B1345">
        <v>18.66</v>
      </c>
      <c r="C1345">
        <v>11.35</v>
      </c>
      <c r="D1345" t="s">
        <v>2379</v>
      </c>
      <c r="E1345" t="s">
        <v>2379</v>
      </c>
      <c r="F1345" t="s">
        <v>2379</v>
      </c>
      <c r="G1345">
        <v>0</v>
      </c>
      <c r="H1345" t="s">
        <v>2379</v>
      </c>
      <c r="J1345" t="str">
        <f t="shared" si="80"/>
        <v>No</v>
      </c>
      <c r="K1345" t="str">
        <f t="shared" si="81"/>
        <v>No</v>
      </c>
      <c r="L1345" t="str">
        <f t="shared" si="82"/>
        <v>Normal Weight</v>
      </c>
      <c r="M1345" t="str">
        <f t="shared" si="83"/>
        <v>Diabetes</v>
      </c>
    </row>
    <row r="1346" spans="1:13" x14ac:dyDescent="0.25">
      <c r="A1346" t="s">
        <v>1025</v>
      </c>
      <c r="B1346">
        <v>36.200000000000003</v>
      </c>
      <c r="C1346">
        <v>6.81</v>
      </c>
      <c r="D1346" t="s">
        <v>2380</v>
      </c>
      <c r="E1346" t="s">
        <v>2379</v>
      </c>
      <c r="F1346" t="s">
        <v>2379</v>
      </c>
      <c r="G1346">
        <v>1</v>
      </c>
      <c r="H1346" t="s">
        <v>2379</v>
      </c>
      <c r="J1346" t="str">
        <f t="shared" si="80"/>
        <v>Yes</v>
      </c>
      <c r="K1346" t="str">
        <f t="shared" si="81"/>
        <v>No</v>
      </c>
      <c r="L1346" t="str">
        <f t="shared" si="82"/>
        <v>Obesity</v>
      </c>
      <c r="M1346" t="str">
        <f t="shared" si="83"/>
        <v>Diabetes</v>
      </c>
    </row>
    <row r="1347" spans="1:13" x14ac:dyDescent="0.25">
      <c r="A1347" t="s">
        <v>1024</v>
      </c>
      <c r="B1347">
        <v>18.87</v>
      </c>
      <c r="C1347">
        <v>8.06</v>
      </c>
      <c r="D1347" t="s">
        <v>2379</v>
      </c>
      <c r="E1347" t="s">
        <v>2379</v>
      </c>
      <c r="F1347" t="s">
        <v>2379</v>
      </c>
      <c r="G1347">
        <v>0</v>
      </c>
      <c r="H1347" t="s">
        <v>2379</v>
      </c>
      <c r="J1347" t="str">
        <f t="shared" ref="J1347:J1410" si="84">PROPER(D1347:D3681)</f>
        <v>No</v>
      </c>
      <c r="K1347" t="str">
        <f t="shared" ref="K1347:K1410" si="85">PROPER(H1347:H3681)</f>
        <v>No</v>
      </c>
      <c r="L1347" t="str">
        <f t="shared" ref="L1347:L1410" si="86">IF(B1347&lt;18.5,"Underweight",IF(B1347&lt;24.9,"Normal Weight",IF(B1347&lt;29.9,"Overweight","Obesity")))</f>
        <v>Normal Weight</v>
      </c>
      <c r="M1347" t="str">
        <f t="shared" ref="M1347:M1410" si="87">IF(C1347&lt;5.7,"Normal",IF(C1347&lt;6.4,"Prediabetes","Diabetes"))</f>
        <v>Diabetes</v>
      </c>
    </row>
    <row r="1348" spans="1:13" x14ac:dyDescent="0.25">
      <c r="A1348" t="s">
        <v>1023</v>
      </c>
      <c r="B1348">
        <v>32.299999999999997</v>
      </c>
      <c r="C1348">
        <v>6.74</v>
      </c>
      <c r="D1348" t="s">
        <v>2380</v>
      </c>
      <c r="E1348" t="s">
        <v>2379</v>
      </c>
      <c r="F1348" t="s">
        <v>2379</v>
      </c>
      <c r="G1348">
        <v>1</v>
      </c>
      <c r="H1348" t="s">
        <v>2379</v>
      </c>
      <c r="J1348" t="str">
        <f t="shared" si="84"/>
        <v>Yes</v>
      </c>
      <c r="K1348" t="str">
        <f t="shared" si="85"/>
        <v>No</v>
      </c>
      <c r="L1348" t="str">
        <f t="shared" si="86"/>
        <v>Obesity</v>
      </c>
      <c r="M1348" t="str">
        <f t="shared" si="87"/>
        <v>Diabetes</v>
      </c>
    </row>
    <row r="1349" spans="1:13" x14ac:dyDescent="0.25">
      <c r="A1349" t="s">
        <v>1022</v>
      </c>
      <c r="B1349">
        <v>22.64</v>
      </c>
      <c r="C1349">
        <v>6.54</v>
      </c>
      <c r="D1349" t="s">
        <v>2380</v>
      </c>
      <c r="E1349" t="s">
        <v>2379</v>
      </c>
      <c r="F1349" t="s">
        <v>2379</v>
      </c>
      <c r="G1349">
        <v>2</v>
      </c>
      <c r="H1349" t="s">
        <v>2379</v>
      </c>
      <c r="J1349" t="str">
        <f t="shared" si="84"/>
        <v>Yes</v>
      </c>
      <c r="K1349" t="str">
        <f t="shared" si="85"/>
        <v>No</v>
      </c>
      <c r="L1349" t="str">
        <f t="shared" si="86"/>
        <v>Normal Weight</v>
      </c>
      <c r="M1349" t="str">
        <f t="shared" si="87"/>
        <v>Diabetes</v>
      </c>
    </row>
    <row r="1350" spans="1:13" x14ac:dyDescent="0.25">
      <c r="A1350" t="s">
        <v>1021</v>
      </c>
      <c r="B1350">
        <v>28.69</v>
      </c>
      <c r="C1350">
        <v>5.4</v>
      </c>
      <c r="D1350" t="s">
        <v>2379</v>
      </c>
      <c r="E1350" t="s">
        <v>2379</v>
      </c>
      <c r="F1350" t="s">
        <v>2379</v>
      </c>
      <c r="G1350">
        <v>0</v>
      </c>
      <c r="H1350" t="s">
        <v>2379</v>
      </c>
      <c r="J1350" t="str">
        <f t="shared" si="84"/>
        <v>No</v>
      </c>
      <c r="K1350" t="str">
        <f t="shared" si="85"/>
        <v>No</v>
      </c>
      <c r="L1350" t="str">
        <f t="shared" si="86"/>
        <v>Overweight</v>
      </c>
      <c r="M1350" t="str">
        <f t="shared" si="87"/>
        <v>Normal</v>
      </c>
    </row>
    <row r="1351" spans="1:13" x14ac:dyDescent="0.25">
      <c r="A1351" t="s">
        <v>1020</v>
      </c>
      <c r="B1351">
        <v>28.16</v>
      </c>
      <c r="C1351">
        <v>5.58</v>
      </c>
      <c r="D1351" t="s">
        <v>2380</v>
      </c>
      <c r="E1351" t="s">
        <v>2379</v>
      </c>
      <c r="F1351" t="s">
        <v>2379</v>
      </c>
      <c r="G1351">
        <v>0</v>
      </c>
      <c r="H1351" t="s">
        <v>2379</v>
      </c>
      <c r="J1351" t="str">
        <f t="shared" si="84"/>
        <v>Yes</v>
      </c>
      <c r="K1351" t="str">
        <f t="shared" si="85"/>
        <v>No</v>
      </c>
      <c r="L1351" t="str">
        <f t="shared" si="86"/>
        <v>Overweight</v>
      </c>
      <c r="M1351" t="str">
        <f t="shared" si="87"/>
        <v>Normal</v>
      </c>
    </row>
    <row r="1352" spans="1:13" x14ac:dyDescent="0.25">
      <c r="A1352" t="s">
        <v>1019</v>
      </c>
      <c r="B1352">
        <v>45.54</v>
      </c>
      <c r="C1352">
        <v>5.84</v>
      </c>
      <c r="D1352" t="s">
        <v>2379</v>
      </c>
      <c r="E1352" t="s">
        <v>2379</v>
      </c>
      <c r="F1352" t="s">
        <v>2381</v>
      </c>
      <c r="G1352">
        <v>1</v>
      </c>
      <c r="H1352" t="s">
        <v>2379</v>
      </c>
      <c r="J1352" t="str">
        <f t="shared" si="84"/>
        <v>No</v>
      </c>
      <c r="K1352" t="str">
        <f t="shared" si="85"/>
        <v>No</v>
      </c>
      <c r="L1352" t="str">
        <f t="shared" si="86"/>
        <v>Obesity</v>
      </c>
      <c r="M1352" t="str">
        <f t="shared" si="87"/>
        <v>Prediabetes</v>
      </c>
    </row>
    <row r="1353" spans="1:13" x14ac:dyDescent="0.25">
      <c r="A1353" t="s">
        <v>1018</v>
      </c>
      <c r="B1353">
        <v>28.7</v>
      </c>
      <c r="C1353">
        <v>4.2</v>
      </c>
      <c r="D1353" t="s">
        <v>2379</v>
      </c>
      <c r="E1353" t="s">
        <v>2379</v>
      </c>
      <c r="F1353" t="s">
        <v>2379</v>
      </c>
      <c r="G1353">
        <v>0</v>
      </c>
      <c r="H1353" t="s">
        <v>2379</v>
      </c>
      <c r="J1353" t="str">
        <f t="shared" si="84"/>
        <v>No</v>
      </c>
      <c r="K1353" t="str">
        <f t="shared" si="85"/>
        <v>No</v>
      </c>
      <c r="L1353" t="str">
        <f t="shared" si="86"/>
        <v>Overweight</v>
      </c>
      <c r="M1353" t="str">
        <f t="shared" si="87"/>
        <v>Normal</v>
      </c>
    </row>
    <row r="1354" spans="1:13" x14ac:dyDescent="0.25">
      <c r="A1354" t="s">
        <v>1017</v>
      </c>
      <c r="B1354">
        <v>27.74</v>
      </c>
      <c r="C1354">
        <v>6.06</v>
      </c>
      <c r="D1354" t="s">
        <v>2380</v>
      </c>
      <c r="E1354" t="s">
        <v>2379</v>
      </c>
      <c r="F1354" t="s">
        <v>2379</v>
      </c>
      <c r="G1354">
        <v>0</v>
      </c>
      <c r="H1354" t="s">
        <v>2379</v>
      </c>
      <c r="J1354" t="str">
        <f t="shared" si="84"/>
        <v>Yes</v>
      </c>
      <c r="K1354" t="str">
        <f t="shared" si="85"/>
        <v>No</v>
      </c>
      <c r="L1354" t="str">
        <f t="shared" si="86"/>
        <v>Overweight</v>
      </c>
      <c r="M1354" t="str">
        <f t="shared" si="87"/>
        <v>Prediabetes</v>
      </c>
    </row>
    <row r="1355" spans="1:13" x14ac:dyDescent="0.25">
      <c r="A1355" t="s">
        <v>1016</v>
      </c>
      <c r="B1355">
        <v>36.954999999999998</v>
      </c>
      <c r="C1355">
        <v>7.57</v>
      </c>
      <c r="D1355" t="s">
        <v>2379</v>
      </c>
      <c r="E1355" t="s">
        <v>2379</v>
      </c>
      <c r="F1355" t="s">
        <v>2379</v>
      </c>
      <c r="G1355">
        <v>0</v>
      </c>
      <c r="H1355" t="s">
        <v>2379</v>
      </c>
      <c r="J1355" t="str">
        <f t="shared" si="84"/>
        <v>No</v>
      </c>
      <c r="K1355" t="str">
        <f t="shared" si="85"/>
        <v>No</v>
      </c>
      <c r="L1355" t="str">
        <f t="shared" si="86"/>
        <v>Obesity</v>
      </c>
      <c r="M1355" t="str">
        <f t="shared" si="87"/>
        <v>Diabetes</v>
      </c>
    </row>
    <row r="1356" spans="1:13" x14ac:dyDescent="0.25">
      <c r="A1356" t="s">
        <v>1015</v>
      </c>
      <c r="B1356">
        <v>30.69</v>
      </c>
      <c r="C1356">
        <v>6.15</v>
      </c>
      <c r="D1356" t="s">
        <v>2379</v>
      </c>
      <c r="E1356" t="s">
        <v>2379</v>
      </c>
      <c r="F1356" t="s">
        <v>2379</v>
      </c>
      <c r="G1356">
        <v>0</v>
      </c>
      <c r="H1356" t="s">
        <v>2379</v>
      </c>
      <c r="J1356" t="str">
        <f t="shared" si="84"/>
        <v>No</v>
      </c>
      <c r="K1356" t="str">
        <f t="shared" si="85"/>
        <v>No</v>
      </c>
      <c r="L1356" t="str">
        <f t="shared" si="86"/>
        <v>Obesity</v>
      </c>
      <c r="M1356" t="str">
        <f t="shared" si="87"/>
        <v>Prediabetes</v>
      </c>
    </row>
    <row r="1357" spans="1:13" x14ac:dyDescent="0.25">
      <c r="A1357" t="s">
        <v>1014</v>
      </c>
      <c r="B1357">
        <v>24.984999999999999</v>
      </c>
      <c r="C1357">
        <v>4.5599999999999996</v>
      </c>
      <c r="D1357" t="s">
        <v>2379</v>
      </c>
      <c r="E1357" t="s">
        <v>2379</v>
      </c>
      <c r="F1357" t="s">
        <v>2379</v>
      </c>
      <c r="G1357">
        <v>0</v>
      </c>
      <c r="H1357" t="s">
        <v>2379</v>
      </c>
      <c r="J1357" t="str">
        <f t="shared" si="84"/>
        <v>No</v>
      </c>
      <c r="K1357" t="str">
        <f t="shared" si="85"/>
        <v>No</v>
      </c>
      <c r="L1357" t="str">
        <f t="shared" si="86"/>
        <v>Overweight</v>
      </c>
      <c r="M1357" t="str">
        <f t="shared" si="87"/>
        <v>Normal</v>
      </c>
    </row>
    <row r="1358" spans="1:13" x14ac:dyDescent="0.25">
      <c r="A1358" t="s">
        <v>1013</v>
      </c>
      <c r="B1358">
        <v>39.42</v>
      </c>
      <c r="C1358">
        <v>4.72</v>
      </c>
      <c r="D1358" t="s">
        <v>2380</v>
      </c>
      <c r="E1358" t="s">
        <v>2379</v>
      </c>
      <c r="F1358" t="s">
        <v>2379</v>
      </c>
      <c r="G1358">
        <v>1</v>
      </c>
      <c r="H1358" t="s">
        <v>2379</v>
      </c>
      <c r="J1358" t="str">
        <f t="shared" si="84"/>
        <v>Yes</v>
      </c>
      <c r="K1358" t="str">
        <f t="shared" si="85"/>
        <v>No</v>
      </c>
      <c r="L1358" t="str">
        <f t="shared" si="86"/>
        <v>Obesity</v>
      </c>
      <c r="M1358" t="str">
        <f t="shared" si="87"/>
        <v>Normal</v>
      </c>
    </row>
    <row r="1359" spans="1:13" x14ac:dyDescent="0.25">
      <c r="A1359" t="s">
        <v>1012</v>
      </c>
      <c r="B1359">
        <v>16.8</v>
      </c>
      <c r="C1359">
        <v>7.98</v>
      </c>
      <c r="D1359" t="s">
        <v>2379</v>
      </c>
      <c r="E1359" t="s">
        <v>2379</v>
      </c>
      <c r="F1359" t="s">
        <v>2379</v>
      </c>
      <c r="G1359">
        <v>0</v>
      </c>
      <c r="H1359" t="s">
        <v>2379</v>
      </c>
      <c r="J1359" t="str">
        <f t="shared" si="84"/>
        <v>No</v>
      </c>
      <c r="K1359" t="str">
        <f t="shared" si="85"/>
        <v>No</v>
      </c>
      <c r="L1359" t="str">
        <f t="shared" si="86"/>
        <v>Underweight</v>
      </c>
      <c r="M1359" t="str">
        <f t="shared" si="87"/>
        <v>Diabetes</v>
      </c>
    </row>
    <row r="1360" spans="1:13" x14ac:dyDescent="0.25">
      <c r="A1360" t="s">
        <v>1011</v>
      </c>
      <c r="B1360">
        <v>23.274999999999999</v>
      </c>
      <c r="C1360">
        <v>6.26</v>
      </c>
      <c r="D1360" t="s">
        <v>2380</v>
      </c>
      <c r="E1360" t="s">
        <v>2379</v>
      </c>
      <c r="F1360" t="s">
        <v>2381</v>
      </c>
      <c r="G1360">
        <v>1</v>
      </c>
      <c r="H1360" t="s">
        <v>2379</v>
      </c>
      <c r="J1360" t="str">
        <f t="shared" si="84"/>
        <v>Yes</v>
      </c>
      <c r="K1360" t="str">
        <f t="shared" si="85"/>
        <v>No</v>
      </c>
      <c r="L1360" t="str">
        <f t="shared" si="86"/>
        <v>Normal Weight</v>
      </c>
      <c r="M1360" t="str">
        <f t="shared" si="87"/>
        <v>Prediabetes</v>
      </c>
    </row>
    <row r="1361" spans="1:13" x14ac:dyDescent="0.25">
      <c r="A1361" t="s">
        <v>1010</v>
      </c>
      <c r="B1361">
        <v>22.8</v>
      </c>
      <c r="C1361">
        <v>4.29</v>
      </c>
      <c r="D1361" t="s">
        <v>2380</v>
      </c>
      <c r="E1361" t="s">
        <v>2379</v>
      </c>
      <c r="F1361" t="s">
        <v>2381</v>
      </c>
      <c r="G1361">
        <v>1</v>
      </c>
      <c r="H1361" t="s">
        <v>2379</v>
      </c>
      <c r="J1361" t="str">
        <f t="shared" si="84"/>
        <v>Yes</v>
      </c>
      <c r="K1361" t="str">
        <f t="shared" si="85"/>
        <v>No</v>
      </c>
      <c r="L1361" t="str">
        <f t="shared" si="86"/>
        <v>Normal Weight</v>
      </c>
      <c r="M1361" t="str">
        <f t="shared" si="87"/>
        <v>Normal</v>
      </c>
    </row>
    <row r="1362" spans="1:13" x14ac:dyDescent="0.25">
      <c r="A1362" t="s">
        <v>1009</v>
      </c>
      <c r="B1362">
        <v>24.3</v>
      </c>
      <c r="C1362">
        <v>5.43</v>
      </c>
      <c r="D1362" t="s">
        <v>2379</v>
      </c>
      <c r="E1362" t="s">
        <v>2379</v>
      </c>
      <c r="F1362" t="s">
        <v>2379</v>
      </c>
      <c r="G1362">
        <v>2</v>
      </c>
      <c r="H1362" t="s">
        <v>2379</v>
      </c>
      <c r="J1362" t="str">
        <f t="shared" si="84"/>
        <v>No</v>
      </c>
      <c r="K1362" t="str">
        <f t="shared" si="85"/>
        <v>No</v>
      </c>
      <c r="L1362" t="str">
        <f t="shared" si="86"/>
        <v>Normal Weight</v>
      </c>
      <c r="M1362" t="str">
        <f t="shared" si="87"/>
        <v>Normal</v>
      </c>
    </row>
    <row r="1363" spans="1:13" x14ac:dyDescent="0.25">
      <c r="A1363" t="s">
        <v>1008</v>
      </c>
      <c r="B1363">
        <v>25.13</v>
      </c>
      <c r="C1363">
        <v>8</v>
      </c>
      <c r="D1363" t="s">
        <v>2380</v>
      </c>
      <c r="E1363" t="s">
        <v>2379</v>
      </c>
      <c r="F1363" t="s">
        <v>2379</v>
      </c>
      <c r="G1363">
        <v>1</v>
      </c>
      <c r="H1363" t="s">
        <v>2379</v>
      </c>
      <c r="J1363" t="str">
        <f t="shared" si="84"/>
        <v>Yes</v>
      </c>
      <c r="K1363" t="str">
        <f t="shared" si="85"/>
        <v>No</v>
      </c>
      <c r="L1363" t="str">
        <f t="shared" si="86"/>
        <v>Overweight</v>
      </c>
      <c r="M1363" t="str">
        <f t="shared" si="87"/>
        <v>Diabetes</v>
      </c>
    </row>
    <row r="1364" spans="1:13" x14ac:dyDescent="0.25">
      <c r="A1364" t="s">
        <v>1007</v>
      </c>
      <c r="B1364">
        <v>22.72</v>
      </c>
      <c r="C1364">
        <v>9.9600000000000009</v>
      </c>
      <c r="D1364" t="s">
        <v>2380</v>
      </c>
      <c r="E1364" t="s">
        <v>2379</v>
      </c>
      <c r="F1364" t="s">
        <v>2379</v>
      </c>
      <c r="G1364">
        <v>2</v>
      </c>
      <c r="H1364" t="s">
        <v>2379</v>
      </c>
      <c r="J1364" t="str">
        <f t="shared" si="84"/>
        <v>Yes</v>
      </c>
      <c r="K1364" t="str">
        <f t="shared" si="85"/>
        <v>No</v>
      </c>
      <c r="L1364" t="str">
        <f t="shared" si="86"/>
        <v>Normal Weight</v>
      </c>
      <c r="M1364" t="str">
        <f t="shared" si="87"/>
        <v>Diabetes</v>
      </c>
    </row>
    <row r="1365" spans="1:13" x14ac:dyDescent="0.25">
      <c r="A1365" t="s">
        <v>1006</v>
      </c>
      <c r="B1365">
        <v>32.6</v>
      </c>
      <c r="C1365">
        <v>6.8</v>
      </c>
      <c r="D1365" t="s">
        <v>2380</v>
      </c>
      <c r="E1365" t="s">
        <v>2379</v>
      </c>
      <c r="F1365" t="s">
        <v>2379</v>
      </c>
      <c r="G1365">
        <v>0</v>
      </c>
      <c r="H1365" t="s">
        <v>2379</v>
      </c>
      <c r="J1365" t="str">
        <f t="shared" si="84"/>
        <v>Yes</v>
      </c>
      <c r="K1365" t="str">
        <f t="shared" si="85"/>
        <v>No</v>
      </c>
      <c r="L1365" t="str">
        <f t="shared" si="86"/>
        <v>Obesity</v>
      </c>
      <c r="M1365" t="str">
        <f t="shared" si="87"/>
        <v>Diabetes</v>
      </c>
    </row>
    <row r="1366" spans="1:13" x14ac:dyDescent="0.25">
      <c r="A1366" t="s">
        <v>1005</v>
      </c>
      <c r="B1366">
        <v>17.28</v>
      </c>
      <c r="C1366">
        <v>6.22</v>
      </c>
      <c r="D1366" t="s">
        <v>2380</v>
      </c>
      <c r="E1366" t="s">
        <v>2379</v>
      </c>
      <c r="F1366" t="s">
        <v>2379</v>
      </c>
      <c r="G1366">
        <v>2</v>
      </c>
      <c r="H1366" t="s">
        <v>2379</v>
      </c>
      <c r="J1366" t="str">
        <f t="shared" si="84"/>
        <v>Yes</v>
      </c>
      <c r="K1366" t="str">
        <f t="shared" si="85"/>
        <v>No</v>
      </c>
      <c r="L1366" t="str">
        <f t="shared" si="86"/>
        <v>Underweight</v>
      </c>
      <c r="M1366" t="str">
        <f t="shared" si="87"/>
        <v>Prediabetes</v>
      </c>
    </row>
    <row r="1367" spans="1:13" x14ac:dyDescent="0.25">
      <c r="A1367" t="s">
        <v>1004</v>
      </c>
      <c r="B1367">
        <v>27.92</v>
      </c>
      <c r="C1367">
        <v>5.79</v>
      </c>
      <c r="D1367" t="s">
        <v>2379</v>
      </c>
      <c r="E1367" t="s">
        <v>2379</v>
      </c>
      <c r="F1367" t="s">
        <v>2379</v>
      </c>
      <c r="G1367">
        <v>1</v>
      </c>
      <c r="H1367" t="s">
        <v>2379</v>
      </c>
      <c r="J1367" t="str">
        <f t="shared" si="84"/>
        <v>No</v>
      </c>
      <c r="K1367" t="str">
        <f t="shared" si="85"/>
        <v>No</v>
      </c>
      <c r="L1367" t="str">
        <f t="shared" si="86"/>
        <v>Overweight</v>
      </c>
      <c r="M1367" t="str">
        <f t="shared" si="87"/>
        <v>Prediabetes</v>
      </c>
    </row>
    <row r="1368" spans="1:13" x14ac:dyDescent="0.25">
      <c r="A1368" t="s">
        <v>1003</v>
      </c>
      <c r="B1368">
        <v>38.284999999999997</v>
      </c>
      <c r="C1368">
        <v>5.41</v>
      </c>
      <c r="D1368" t="s">
        <v>2379</v>
      </c>
      <c r="E1368" t="s">
        <v>2379</v>
      </c>
      <c r="F1368" t="s">
        <v>2379</v>
      </c>
      <c r="G1368">
        <v>0</v>
      </c>
      <c r="H1368" t="s">
        <v>2379</v>
      </c>
      <c r="J1368" t="str">
        <f t="shared" si="84"/>
        <v>No</v>
      </c>
      <c r="K1368" t="str">
        <f t="shared" si="85"/>
        <v>No</v>
      </c>
      <c r="L1368" t="str">
        <f t="shared" si="86"/>
        <v>Obesity</v>
      </c>
      <c r="M1368" t="str">
        <f t="shared" si="87"/>
        <v>Normal</v>
      </c>
    </row>
    <row r="1369" spans="1:13" x14ac:dyDescent="0.25">
      <c r="A1369" t="s">
        <v>1002</v>
      </c>
      <c r="B1369">
        <v>16.48</v>
      </c>
      <c r="C1369">
        <v>11.05</v>
      </c>
      <c r="D1369" t="s">
        <v>2379</v>
      </c>
      <c r="E1369" t="s">
        <v>2379</v>
      </c>
      <c r="F1369" t="s">
        <v>2379</v>
      </c>
      <c r="G1369">
        <v>0</v>
      </c>
      <c r="H1369" t="s">
        <v>2379</v>
      </c>
      <c r="J1369" t="str">
        <f t="shared" si="84"/>
        <v>No</v>
      </c>
      <c r="K1369" t="str">
        <f t="shared" si="85"/>
        <v>No</v>
      </c>
      <c r="L1369" t="str">
        <f t="shared" si="86"/>
        <v>Underweight</v>
      </c>
      <c r="M1369" t="str">
        <f t="shared" si="87"/>
        <v>Diabetes</v>
      </c>
    </row>
    <row r="1370" spans="1:13" x14ac:dyDescent="0.25">
      <c r="A1370" t="s">
        <v>1001</v>
      </c>
      <c r="B1370">
        <v>38.57</v>
      </c>
      <c r="C1370">
        <v>6.27</v>
      </c>
      <c r="D1370" t="s">
        <v>2379</v>
      </c>
      <c r="E1370" t="s">
        <v>2379</v>
      </c>
      <c r="F1370" t="s">
        <v>2379</v>
      </c>
      <c r="G1370">
        <v>0</v>
      </c>
      <c r="H1370" t="s">
        <v>2379</v>
      </c>
      <c r="J1370" t="str">
        <f t="shared" si="84"/>
        <v>No</v>
      </c>
      <c r="K1370" t="str">
        <f t="shared" si="85"/>
        <v>No</v>
      </c>
      <c r="L1370" t="str">
        <f t="shared" si="86"/>
        <v>Obesity</v>
      </c>
      <c r="M1370" t="str">
        <f t="shared" si="87"/>
        <v>Prediabetes</v>
      </c>
    </row>
    <row r="1371" spans="1:13" x14ac:dyDescent="0.25">
      <c r="A1371" t="s">
        <v>1000</v>
      </c>
      <c r="B1371">
        <v>43.85</v>
      </c>
      <c r="C1371">
        <v>4.7699999999999996</v>
      </c>
      <c r="D1371" t="s">
        <v>2380</v>
      </c>
      <c r="E1371" t="s">
        <v>2379</v>
      </c>
      <c r="F1371" t="s">
        <v>2379</v>
      </c>
      <c r="G1371">
        <v>0</v>
      </c>
      <c r="H1371" t="s">
        <v>2379</v>
      </c>
      <c r="J1371" t="str">
        <f t="shared" si="84"/>
        <v>Yes</v>
      </c>
      <c r="K1371" t="str">
        <f t="shared" si="85"/>
        <v>No</v>
      </c>
      <c r="L1371" t="str">
        <f t="shared" si="86"/>
        <v>Obesity</v>
      </c>
      <c r="M1371" t="str">
        <f t="shared" si="87"/>
        <v>Normal</v>
      </c>
    </row>
    <row r="1372" spans="1:13" x14ac:dyDescent="0.25">
      <c r="A1372" t="s">
        <v>999</v>
      </c>
      <c r="B1372">
        <v>30.11</v>
      </c>
      <c r="C1372">
        <v>4.08</v>
      </c>
      <c r="D1372" t="s">
        <v>2379</v>
      </c>
      <c r="E1372" t="s">
        <v>2379</v>
      </c>
      <c r="F1372" t="s">
        <v>2379</v>
      </c>
      <c r="G1372">
        <v>0</v>
      </c>
      <c r="H1372" t="s">
        <v>2379</v>
      </c>
      <c r="J1372" t="str">
        <f t="shared" si="84"/>
        <v>No</v>
      </c>
      <c r="K1372" t="str">
        <f t="shared" si="85"/>
        <v>No</v>
      </c>
      <c r="L1372" t="str">
        <f t="shared" si="86"/>
        <v>Obesity</v>
      </c>
      <c r="M1372" t="str">
        <f t="shared" si="87"/>
        <v>Normal</v>
      </c>
    </row>
    <row r="1373" spans="1:13" x14ac:dyDescent="0.25">
      <c r="A1373" t="s">
        <v>998</v>
      </c>
      <c r="B1373">
        <v>31.59</v>
      </c>
      <c r="C1373">
        <v>6.01</v>
      </c>
      <c r="D1373" t="s">
        <v>2379</v>
      </c>
      <c r="E1373" t="s">
        <v>2379</v>
      </c>
      <c r="F1373" t="s">
        <v>2379</v>
      </c>
      <c r="G1373">
        <v>0</v>
      </c>
      <c r="H1373" t="s">
        <v>2379</v>
      </c>
      <c r="J1373" t="str">
        <f t="shared" si="84"/>
        <v>No</v>
      </c>
      <c r="K1373" t="str">
        <f t="shared" si="85"/>
        <v>No</v>
      </c>
      <c r="L1373" t="str">
        <f t="shared" si="86"/>
        <v>Obesity</v>
      </c>
      <c r="M1373" t="str">
        <f t="shared" si="87"/>
        <v>Prediabetes</v>
      </c>
    </row>
    <row r="1374" spans="1:13" x14ac:dyDescent="0.25">
      <c r="A1374" t="s">
        <v>997</v>
      </c>
      <c r="B1374">
        <v>40.15</v>
      </c>
      <c r="C1374">
        <v>11.84</v>
      </c>
      <c r="D1374" t="s">
        <v>2379</v>
      </c>
      <c r="E1374" t="s">
        <v>2379</v>
      </c>
      <c r="F1374" t="s">
        <v>2379</v>
      </c>
      <c r="G1374">
        <v>0</v>
      </c>
      <c r="H1374" t="s">
        <v>2379</v>
      </c>
      <c r="J1374" t="str">
        <f t="shared" si="84"/>
        <v>No</v>
      </c>
      <c r="K1374" t="str">
        <f t="shared" si="85"/>
        <v>No</v>
      </c>
      <c r="L1374" t="str">
        <f t="shared" si="86"/>
        <v>Obesity</v>
      </c>
      <c r="M1374" t="str">
        <f t="shared" si="87"/>
        <v>Diabetes</v>
      </c>
    </row>
    <row r="1375" spans="1:13" x14ac:dyDescent="0.25">
      <c r="A1375" t="s">
        <v>996</v>
      </c>
      <c r="B1375">
        <v>40.700000000000003</v>
      </c>
      <c r="C1375">
        <v>6.27</v>
      </c>
      <c r="D1375" t="s">
        <v>2380</v>
      </c>
      <c r="E1375" t="s">
        <v>2379</v>
      </c>
      <c r="F1375" t="s">
        <v>2381</v>
      </c>
      <c r="G1375">
        <v>1</v>
      </c>
      <c r="H1375" t="s">
        <v>2379</v>
      </c>
      <c r="J1375" t="str">
        <f t="shared" si="84"/>
        <v>Yes</v>
      </c>
      <c r="K1375" t="str">
        <f t="shared" si="85"/>
        <v>No</v>
      </c>
      <c r="L1375" t="str">
        <f t="shared" si="86"/>
        <v>Obesity</v>
      </c>
      <c r="M1375" t="str">
        <f t="shared" si="87"/>
        <v>Prediabetes</v>
      </c>
    </row>
    <row r="1376" spans="1:13" x14ac:dyDescent="0.25">
      <c r="A1376" t="s">
        <v>995</v>
      </c>
      <c r="B1376">
        <v>40.76</v>
      </c>
      <c r="C1376">
        <v>5.28</v>
      </c>
      <c r="D1376" t="s">
        <v>2379</v>
      </c>
      <c r="E1376" t="s">
        <v>2379</v>
      </c>
      <c r="F1376" t="s">
        <v>2379</v>
      </c>
      <c r="G1376">
        <v>0</v>
      </c>
      <c r="H1376" t="s">
        <v>2379</v>
      </c>
      <c r="J1376" t="str">
        <f t="shared" si="84"/>
        <v>No</v>
      </c>
      <c r="K1376" t="str">
        <f t="shared" si="85"/>
        <v>No</v>
      </c>
      <c r="L1376" t="str">
        <f t="shared" si="86"/>
        <v>Obesity</v>
      </c>
      <c r="M1376" t="str">
        <f t="shared" si="87"/>
        <v>Normal</v>
      </c>
    </row>
    <row r="1377" spans="1:13" x14ac:dyDescent="0.25">
      <c r="A1377" t="s">
        <v>994</v>
      </c>
      <c r="B1377">
        <v>29.7</v>
      </c>
      <c r="C1377">
        <v>7.03</v>
      </c>
      <c r="D1377" t="s">
        <v>2379</v>
      </c>
      <c r="E1377" t="s">
        <v>2379</v>
      </c>
      <c r="F1377" t="s">
        <v>2379</v>
      </c>
      <c r="G1377">
        <v>0</v>
      </c>
      <c r="H1377" t="s">
        <v>2379</v>
      </c>
      <c r="J1377" t="str">
        <f t="shared" si="84"/>
        <v>No</v>
      </c>
      <c r="K1377" t="str">
        <f t="shared" si="85"/>
        <v>No</v>
      </c>
      <c r="L1377" t="str">
        <f t="shared" si="86"/>
        <v>Overweight</v>
      </c>
      <c r="M1377" t="str">
        <f t="shared" si="87"/>
        <v>Diabetes</v>
      </c>
    </row>
    <row r="1378" spans="1:13" x14ac:dyDescent="0.25">
      <c r="A1378" t="s">
        <v>993</v>
      </c>
      <c r="B1378">
        <v>40.58</v>
      </c>
      <c r="C1378">
        <v>5.32</v>
      </c>
      <c r="D1378" t="s">
        <v>2380</v>
      </c>
      <c r="E1378" t="s">
        <v>2379</v>
      </c>
      <c r="F1378" t="s">
        <v>2381</v>
      </c>
      <c r="G1378">
        <v>1</v>
      </c>
      <c r="H1378" t="s">
        <v>2379</v>
      </c>
      <c r="J1378" t="str">
        <f t="shared" si="84"/>
        <v>Yes</v>
      </c>
      <c r="K1378" t="str">
        <f t="shared" si="85"/>
        <v>No</v>
      </c>
      <c r="L1378" t="str">
        <f t="shared" si="86"/>
        <v>Obesity</v>
      </c>
      <c r="M1378" t="str">
        <f t="shared" si="87"/>
        <v>Normal</v>
      </c>
    </row>
    <row r="1379" spans="1:13" x14ac:dyDescent="0.25">
      <c r="A1379" t="s">
        <v>992</v>
      </c>
      <c r="B1379">
        <v>33.06</v>
      </c>
      <c r="C1379">
        <v>9.59</v>
      </c>
      <c r="D1379" t="s">
        <v>2380</v>
      </c>
      <c r="E1379" t="s">
        <v>2379</v>
      </c>
      <c r="F1379" t="s">
        <v>2379</v>
      </c>
      <c r="G1379">
        <v>0</v>
      </c>
      <c r="H1379" t="s">
        <v>2379</v>
      </c>
      <c r="J1379" t="str">
        <f t="shared" si="84"/>
        <v>Yes</v>
      </c>
      <c r="K1379" t="str">
        <f t="shared" si="85"/>
        <v>No</v>
      </c>
      <c r="L1379" t="str">
        <f t="shared" si="86"/>
        <v>Obesity</v>
      </c>
      <c r="M1379" t="str">
        <f t="shared" si="87"/>
        <v>Diabetes</v>
      </c>
    </row>
    <row r="1380" spans="1:13" x14ac:dyDescent="0.25">
      <c r="A1380" t="s">
        <v>991</v>
      </c>
      <c r="B1380">
        <v>26.62</v>
      </c>
      <c r="C1380">
        <v>6.15</v>
      </c>
      <c r="D1380" t="s">
        <v>2380</v>
      </c>
      <c r="E1380" t="s">
        <v>2379</v>
      </c>
      <c r="F1380" t="s">
        <v>2379</v>
      </c>
      <c r="G1380">
        <v>0</v>
      </c>
      <c r="H1380" t="s">
        <v>2379</v>
      </c>
      <c r="J1380" t="str">
        <f t="shared" si="84"/>
        <v>Yes</v>
      </c>
      <c r="K1380" t="str">
        <f t="shared" si="85"/>
        <v>No</v>
      </c>
      <c r="L1380" t="str">
        <f t="shared" si="86"/>
        <v>Overweight</v>
      </c>
      <c r="M1380" t="str">
        <f t="shared" si="87"/>
        <v>Prediabetes</v>
      </c>
    </row>
    <row r="1381" spans="1:13" x14ac:dyDescent="0.25">
      <c r="A1381" t="s">
        <v>990</v>
      </c>
      <c r="B1381">
        <v>37.1</v>
      </c>
      <c r="C1381">
        <v>11.08</v>
      </c>
      <c r="D1381" t="s">
        <v>2379</v>
      </c>
      <c r="E1381" t="s">
        <v>2379</v>
      </c>
      <c r="F1381" t="s">
        <v>2379</v>
      </c>
      <c r="G1381">
        <v>0</v>
      </c>
      <c r="H1381" t="s">
        <v>2379</v>
      </c>
      <c r="J1381" t="str">
        <f t="shared" si="84"/>
        <v>No</v>
      </c>
      <c r="K1381" t="str">
        <f t="shared" si="85"/>
        <v>No</v>
      </c>
      <c r="L1381" t="str">
        <f t="shared" si="86"/>
        <v>Obesity</v>
      </c>
      <c r="M1381" t="str">
        <f t="shared" si="87"/>
        <v>Diabetes</v>
      </c>
    </row>
    <row r="1382" spans="1:13" x14ac:dyDescent="0.25">
      <c r="A1382" t="s">
        <v>989</v>
      </c>
      <c r="B1382">
        <v>18.28</v>
      </c>
      <c r="C1382">
        <v>7.95</v>
      </c>
      <c r="D1382" t="s">
        <v>2379</v>
      </c>
      <c r="E1382" t="s">
        <v>2379</v>
      </c>
      <c r="F1382" t="s">
        <v>2379</v>
      </c>
      <c r="G1382">
        <v>0</v>
      </c>
      <c r="H1382" t="s">
        <v>2379</v>
      </c>
      <c r="J1382" t="str">
        <f t="shared" si="84"/>
        <v>No</v>
      </c>
      <c r="K1382" t="str">
        <f t="shared" si="85"/>
        <v>No</v>
      </c>
      <c r="L1382" t="str">
        <f t="shared" si="86"/>
        <v>Underweight</v>
      </c>
      <c r="M1382" t="str">
        <f t="shared" si="87"/>
        <v>Diabetes</v>
      </c>
    </row>
    <row r="1383" spans="1:13" x14ac:dyDescent="0.25">
      <c r="A1383" t="s">
        <v>988</v>
      </c>
      <c r="B1383">
        <v>35.814999999999998</v>
      </c>
      <c r="C1383">
        <v>6.23</v>
      </c>
      <c r="D1383" t="s">
        <v>2379</v>
      </c>
      <c r="E1383" t="s">
        <v>2379</v>
      </c>
      <c r="F1383" t="s">
        <v>2379</v>
      </c>
      <c r="G1383">
        <v>0</v>
      </c>
      <c r="H1383" t="s">
        <v>2379</v>
      </c>
      <c r="J1383" t="str">
        <f t="shared" si="84"/>
        <v>No</v>
      </c>
      <c r="K1383" t="str">
        <f t="shared" si="85"/>
        <v>No</v>
      </c>
      <c r="L1383" t="str">
        <f t="shared" si="86"/>
        <v>Obesity</v>
      </c>
      <c r="M1383" t="str">
        <f t="shared" si="87"/>
        <v>Prediabetes</v>
      </c>
    </row>
    <row r="1384" spans="1:13" x14ac:dyDescent="0.25">
      <c r="A1384" t="s">
        <v>987</v>
      </c>
      <c r="B1384">
        <v>30.69</v>
      </c>
      <c r="C1384">
        <v>6.5</v>
      </c>
      <c r="D1384" t="s">
        <v>2379</v>
      </c>
      <c r="E1384" t="s">
        <v>2379</v>
      </c>
      <c r="F1384" t="s">
        <v>2379</v>
      </c>
      <c r="G1384">
        <v>0</v>
      </c>
      <c r="H1384" t="s">
        <v>2379</v>
      </c>
      <c r="J1384" t="str">
        <f t="shared" si="84"/>
        <v>No</v>
      </c>
      <c r="K1384" t="str">
        <f t="shared" si="85"/>
        <v>No</v>
      </c>
      <c r="L1384" t="str">
        <f t="shared" si="86"/>
        <v>Obesity</v>
      </c>
      <c r="M1384" t="str">
        <f t="shared" si="87"/>
        <v>Diabetes</v>
      </c>
    </row>
    <row r="1385" spans="1:13" x14ac:dyDescent="0.25">
      <c r="A1385" t="s">
        <v>986</v>
      </c>
      <c r="B1385">
        <v>26.125</v>
      </c>
      <c r="C1385">
        <v>5.22</v>
      </c>
      <c r="D1385" t="s">
        <v>2379</v>
      </c>
      <c r="E1385" t="s">
        <v>2379</v>
      </c>
      <c r="F1385" t="s">
        <v>2379</v>
      </c>
      <c r="G1385">
        <v>0</v>
      </c>
      <c r="H1385" t="s">
        <v>2379</v>
      </c>
      <c r="J1385" t="str">
        <f t="shared" si="84"/>
        <v>No</v>
      </c>
      <c r="K1385" t="str">
        <f t="shared" si="85"/>
        <v>No</v>
      </c>
      <c r="L1385" t="str">
        <f t="shared" si="86"/>
        <v>Overweight</v>
      </c>
      <c r="M1385" t="str">
        <f t="shared" si="87"/>
        <v>Normal</v>
      </c>
    </row>
    <row r="1386" spans="1:13" x14ac:dyDescent="0.25">
      <c r="A1386" t="s">
        <v>985</v>
      </c>
      <c r="B1386">
        <v>34.58</v>
      </c>
      <c r="C1386">
        <v>6.3</v>
      </c>
      <c r="D1386" t="s">
        <v>2379</v>
      </c>
      <c r="E1386" t="s">
        <v>2379</v>
      </c>
      <c r="F1386" t="s">
        <v>2381</v>
      </c>
      <c r="G1386">
        <v>1</v>
      </c>
      <c r="H1386" t="s">
        <v>2379</v>
      </c>
      <c r="J1386" t="str">
        <f t="shared" si="84"/>
        <v>No</v>
      </c>
      <c r="K1386" t="str">
        <f t="shared" si="85"/>
        <v>No</v>
      </c>
      <c r="L1386" t="str">
        <f t="shared" si="86"/>
        <v>Obesity</v>
      </c>
      <c r="M1386" t="str">
        <f t="shared" si="87"/>
        <v>Prediabetes</v>
      </c>
    </row>
    <row r="1387" spans="1:13" x14ac:dyDescent="0.25">
      <c r="A1387" t="s">
        <v>984</v>
      </c>
      <c r="B1387">
        <v>27.4</v>
      </c>
      <c r="C1387">
        <v>8.84</v>
      </c>
      <c r="D1387" t="s">
        <v>2379</v>
      </c>
      <c r="E1387" t="s">
        <v>2379</v>
      </c>
      <c r="F1387" t="s">
        <v>2379</v>
      </c>
      <c r="G1387">
        <v>0</v>
      </c>
      <c r="H1387" t="s">
        <v>2379</v>
      </c>
      <c r="J1387" t="str">
        <f t="shared" si="84"/>
        <v>No</v>
      </c>
      <c r="K1387" t="str">
        <f t="shared" si="85"/>
        <v>No</v>
      </c>
      <c r="L1387" t="str">
        <f t="shared" si="86"/>
        <v>Overweight</v>
      </c>
      <c r="M1387" t="str">
        <f t="shared" si="87"/>
        <v>Diabetes</v>
      </c>
    </row>
    <row r="1388" spans="1:13" x14ac:dyDescent="0.25">
      <c r="A1388" t="s">
        <v>983</v>
      </c>
      <c r="B1388">
        <v>27.53</v>
      </c>
      <c r="C1388">
        <v>4.1100000000000003</v>
      </c>
      <c r="D1388" t="s">
        <v>2379</v>
      </c>
      <c r="E1388" t="s">
        <v>2379</v>
      </c>
      <c r="F1388" t="s">
        <v>2379</v>
      </c>
      <c r="G1388">
        <v>1</v>
      </c>
      <c r="H1388" t="s">
        <v>2379</v>
      </c>
      <c r="J1388" t="str">
        <f t="shared" si="84"/>
        <v>No</v>
      </c>
      <c r="K1388" t="str">
        <f t="shared" si="85"/>
        <v>No</v>
      </c>
      <c r="L1388" t="str">
        <f t="shared" si="86"/>
        <v>Overweight</v>
      </c>
      <c r="M1388" t="str">
        <f t="shared" si="87"/>
        <v>Normal</v>
      </c>
    </row>
    <row r="1389" spans="1:13" x14ac:dyDescent="0.25">
      <c r="A1389" t="s">
        <v>982</v>
      </c>
      <c r="B1389">
        <v>33</v>
      </c>
      <c r="C1389">
        <v>4.57</v>
      </c>
      <c r="D1389" t="s">
        <v>2379</v>
      </c>
      <c r="E1389" t="s">
        <v>2379</v>
      </c>
      <c r="F1389" t="s">
        <v>2379</v>
      </c>
      <c r="G1389">
        <v>0</v>
      </c>
      <c r="H1389" t="s">
        <v>2379</v>
      </c>
      <c r="J1389" t="str">
        <f t="shared" si="84"/>
        <v>No</v>
      </c>
      <c r="K1389" t="str">
        <f t="shared" si="85"/>
        <v>No</v>
      </c>
      <c r="L1389" t="str">
        <f t="shared" si="86"/>
        <v>Obesity</v>
      </c>
      <c r="M1389" t="str">
        <f t="shared" si="87"/>
        <v>Normal</v>
      </c>
    </row>
    <row r="1390" spans="1:13" x14ac:dyDescent="0.25">
      <c r="A1390" t="s">
        <v>981</v>
      </c>
      <c r="B1390">
        <v>25.78</v>
      </c>
      <c r="C1390">
        <v>11.06</v>
      </c>
      <c r="D1390" t="s">
        <v>2380</v>
      </c>
      <c r="E1390" t="s">
        <v>2379</v>
      </c>
      <c r="F1390" t="s">
        <v>2379</v>
      </c>
      <c r="G1390">
        <v>0</v>
      </c>
      <c r="H1390" t="s">
        <v>2379</v>
      </c>
      <c r="J1390" t="str">
        <f t="shared" si="84"/>
        <v>Yes</v>
      </c>
      <c r="K1390" t="str">
        <f t="shared" si="85"/>
        <v>No</v>
      </c>
      <c r="L1390" t="str">
        <f t="shared" si="86"/>
        <v>Overweight</v>
      </c>
      <c r="M1390" t="str">
        <f t="shared" si="87"/>
        <v>Diabetes</v>
      </c>
    </row>
    <row r="1391" spans="1:13" x14ac:dyDescent="0.25">
      <c r="A1391" t="s">
        <v>980</v>
      </c>
      <c r="B1391">
        <v>22.66</v>
      </c>
      <c r="C1391">
        <v>10.68</v>
      </c>
      <c r="D1391" t="s">
        <v>2379</v>
      </c>
      <c r="E1391" t="s">
        <v>2379</v>
      </c>
      <c r="F1391" t="s">
        <v>2379</v>
      </c>
      <c r="G1391">
        <v>0</v>
      </c>
      <c r="H1391" t="s">
        <v>2379</v>
      </c>
      <c r="J1391" t="str">
        <f t="shared" si="84"/>
        <v>No</v>
      </c>
      <c r="K1391" t="str">
        <f t="shared" si="85"/>
        <v>No</v>
      </c>
      <c r="L1391" t="str">
        <f t="shared" si="86"/>
        <v>Normal Weight</v>
      </c>
      <c r="M1391" t="str">
        <f t="shared" si="87"/>
        <v>Diabetes</v>
      </c>
    </row>
    <row r="1392" spans="1:13" x14ac:dyDescent="0.25">
      <c r="A1392" t="s">
        <v>979</v>
      </c>
      <c r="B1392">
        <v>38.81</v>
      </c>
      <c r="C1392">
        <v>6.14</v>
      </c>
      <c r="D1392" t="s">
        <v>2380</v>
      </c>
      <c r="E1392" t="s">
        <v>2379</v>
      </c>
      <c r="F1392" t="s">
        <v>2379</v>
      </c>
      <c r="G1392">
        <v>1</v>
      </c>
      <c r="H1392" t="s">
        <v>2379</v>
      </c>
      <c r="J1392" t="str">
        <f t="shared" si="84"/>
        <v>Yes</v>
      </c>
      <c r="K1392" t="str">
        <f t="shared" si="85"/>
        <v>No</v>
      </c>
      <c r="L1392" t="str">
        <f t="shared" si="86"/>
        <v>Obesity</v>
      </c>
      <c r="M1392" t="str">
        <f t="shared" si="87"/>
        <v>Prediabetes</v>
      </c>
    </row>
    <row r="1393" spans="1:13" x14ac:dyDescent="0.25">
      <c r="A1393" t="s">
        <v>978</v>
      </c>
      <c r="B1393">
        <v>38.51</v>
      </c>
      <c r="C1393">
        <v>5.45</v>
      </c>
      <c r="D1393" t="s">
        <v>2380</v>
      </c>
      <c r="E1393" t="s">
        <v>2379</v>
      </c>
      <c r="F1393" t="s">
        <v>2379</v>
      </c>
      <c r="G1393">
        <v>0</v>
      </c>
      <c r="H1393" t="s">
        <v>2379</v>
      </c>
      <c r="J1393" t="str">
        <f t="shared" si="84"/>
        <v>Yes</v>
      </c>
      <c r="K1393" t="str">
        <f t="shared" si="85"/>
        <v>No</v>
      </c>
      <c r="L1393" t="str">
        <f t="shared" si="86"/>
        <v>Obesity</v>
      </c>
      <c r="M1393" t="str">
        <f t="shared" si="87"/>
        <v>Normal</v>
      </c>
    </row>
    <row r="1394" spans="1:13" x14ac:dyDescent="0.25">
      <c r="A1394" t="s">
        <v>977</v>
      </c>
      <c r="B1394">
        <v>22.98</v>
      </c>
      <c r="C1394">
        <v>6.14</v>
      </c>
      <c r="D1394" t="s">
        <v>2380</v>
      </c>
      <c r="E1394" t="s">
        <v>2379</v>
      </c>
      <c r="F1394" t="s">
        <v>2379</v>
      </c>
      <c r="G1394">
        <v>0</v>
      </c>
      <c r="H1394" t="s">
        <v>2379</v>
      </c>
      <c r="J1394" t="str">
        <f t="shared" si="84"/>
        <v>Yes</v>
      </c>
      <c r="K1394" t="str">
        <f t="shared" si="85"/>
        <v>No</v>
      </c>
      <c r="L1394" t="str">
        <f t="shared" si="86"/>
        <v>Normal Weight</v>
      </c>
      <c r="M1394" t="str">
        <f t="shared" si="87"/>
        <v>Prediabetes</v>
      </c>
    </row>
    <row r="1395" spans="1:13" x14ac:dyDescent="0.25">
      <c r="A1395" t="s">
        <v>976</v>
      </c>
      <c r="B1395">
        <v>15.65</v>
      </c>
      <c r="C1395">
        <v>7.85</v>
      </c>
      <c r="D1395" t="s">
        <v>2379</v>
      </c>
      <c r="E1395" t="s">
        <v>2379</v>
      </c>
      <c r="F1395" t="s">
        <v>2379</v>
      </c>
      <c r="G1395">
        <v>0</v>
      </c>
      <c r="H1395" t="s">
        <v>2379</v>
      </c>
      <c r="J1395" t="str">
        <f t="shared" si="84"/>
        <v>No</v>
      </c>
      <c r="K1395" t="str">
        <f t="shared" si="85"/>
        <v>No</v>
      </c>
      <c r="L1395" t="str">
        <f t="shared" si="86"/>
        <v>Underweight</v>
      </c>
      <c r="M1395" t="str">
        <f t="shared" si="87"/>
        <v>Diabetes</v>
      </c>
    </row>
    <row r="1396" spans="1:13" x14ac:dyDescent="0.25">
      <c r="A1396" t="s">
        <v>975</v>
      </c>
      <c r="B1396">
        <v>39.97</v>
      </c>
      <c r="C1396">
        <v>4.09</v>
      </c>
      <c r="D1396" t="s">
        <v>2379</v>
      </c>
      <c r="E1396" t="s">
        <v>2379</v>
      </c>
      <c r="F1396" t="s">
        <v>2379</v>
      </c>
      <c r="G1396">
        <v>1</v>
      </c>
      <c r="H1396" t="s">
        <v>2379</v>
      </c>
      <c r="J1396" t="str">
        <f t="shared" si="84"/>
        <v>No</v>
      </c>
      <c r="K1396" t="str">
        <f t="shared" si="85"/>
        <v>No</v>
      </c>
      <c r="L1396" t="str">
        <f t="shared" si="86"/>
        <v>Obesity</v>
      </c>
      <c r="M1396" t="str">
        <f t="shared" si="87"/>
        <v>Normal</v>
      </c>
    </row>
    <row r="1397" spans="1:13" x14ac:dyDescent="0.25">
      <c r="A1397" t="s">
        <v>974</v>
      </c>
      <c r="B1397">
        <v>37.22</v>
      </c>
      <c r="C1397">
        <v>4.62</v>
      </c>
      <c r="D1397" t="s">
        <v>2379</v>
      </c>
      <c r="E1397" t="s">
        <v>2379</v>
      </c>
      <c r="F1397" t="s">
        <v>2381</v>
      </c>
      <c r="G1397">
        <v>1</v>
      </c>
      <c r="H1397" t="s">
        <v>2379</v>
      </c>
      <c r="J1397" t="str">
        <f t="shared" si="84"/>
        <v>No</v>
      </c>
      <c r="K1397" t="str">
        <f t="shared" si="85"/>
        <v>No</v>
      </c>
      <c r="L1397" t="str">
        <f t="shared" si="86"/>
        <v>Obesity</v>
      </c>
      <c r="M1397" t="str">
        <f t="shared" si="87"/>
        <v>Normal</v>
      </c>
    </row>
    <row r="1398" spans="1:13" x14ac:dyDescent="0.25">
      <c r="A1398" t="s">
        <v>973</v>
      </c>
      <c r="B1398">
        <v>41.325000000000003</v>
      </c>
      <c r="C1398">
        <v>5.77</v>
      </c>
      <c r="D1398" t="s">
        <v>2379</v>
      </c>
      <c r="E1398" t="s">
        <v>2379</v>
      </c>
      <c r="F1398" t="s">
        <v>2379</v>
      </c>
      <c r="G1398">
        <v>0</v>
      </c>
      <c r="H1398" t="s">
        <v>2379</v>
      </c>
      <c r="J1398" t="str">
        <f t="shared" si="84"/>
        <v>No</v>
      </c>
      <c r="K1398" t="str">
        <f t="shared" si="85"/>
        <v>No</v>
      </c>
      <c r="L1398" t="str">
        <f t="shared" si="86"/>
        <v>Obesity</v>
      </c>
      <c r="M1398" t="str">
        <f t="shared" si="87"/>
        <v>Prediabetes</v>
      </c>
    </row>
    <row r="1399" spans="1:13" x14ac:dyDescent="0.25">
      <c r="A1399" t="s">
        <v>972</v>
      </c>
      <c r="B1399">
        <v>40.31</v>
      </c>
      <c r="C1399">
        <v>5.84</v>
      </c>
      <c r="D1399" t="s">
        <v>2379</v>
      </c>
      <c r="E1399" t="s">
        <v>2379</v>
      </c>
      <c r="F1399" t="s">
        <v>2379</v>
      </c>
      <c r="G1399">
        <v>0</v>
      </c>
      <c r="H1399" t="s">
        <v>2379</v>
      </c>
      <c r="J1399" t="str">
        <f t="shared" si="84"/>
        <v>No</v>
      </c>
      <c r="K1399" t="str">
        <f t="shared" si="85"/>
        <v>No</v>
      </c>
      <c r="L1399" t="str">
        <f t="shared" si="86"/>
        <v>Obesity</v>
      </c>
      <c r="M1399" t="str">
        <f t="shared" si="87"/>
        <v>Prediabetes</v>
      </c>
    </row>
    <row r="1400" spans="1:13" x14ac:dyDescent="0.25">
      <c r="A1400" t="s">
        <v>971</v>
      </c>
      <c r="B1400">
        <v>29.48</v>
      </c>
      <c r="C1400">
        <v>4.91</v>
      </c>
      <c r="D1400" t="s">
        <v>2379</v>
      </c>
      <c r="E1400" t="s">
        <v>2379</v>
      </c>
      <c r="F1400" t="s">
        <v>2379</v>
      </c>
      <c r="G1400">
        <v>0</v>
      </c>
      <c r="H1400" t="s">
        <v>2379</v>
      </c>
      <c r="J1400" t="str">
        <f t="shared" si="84"/>
        <v>No</v>
      </c>
      <c r="K1400" t="str">
        <f t="shared" si="85"/>
        <v>No</v>
      </c>
      <c r="L1400" t="str">
        <f t="shared" si="86"/>
        <v>Overweight</v>
      </c>
      <c r="M1400" t="str">
        <f t="shared" si="87"/>
        <v>Normal</v>
      </c>
    </row>
    <row r="1401" spans="1:13" x14ac:dyDescent="0.25">
      <c r="A1401" t="s">
        <v>970</v>
      </c>
      <c r="B1401">
        <v>33.155000000000001</v>
      </c>
      <c r="C1401">
        <v>5.07</v>
      </c>
      <c r="D1401" t="s">
        <v>2379</v>
      </c>
      <c r="E1401" t="s">
        <v>2379</v>
      </c>
      <c r="F1401" t="s">
        <v>2379</v>
      </c>
      <c r="G1401">
        <v>0</v>
      </c>
      <c r="H1401" t="s">
        <v>2379</v>
      </c>
      <c r="J1401" t="str">
        <f t="shared" si="84"/>
        <v>No</v>
      </c>
      <c r="K1401" t="str">
        <f t="shared" si="85"/>
        <v>No</v>
      </c>
      <c r="L1401" t="str">
        <f t="shared" si="86"/>
        <v>Obesity</v>
      </c>
      <c r="M1401" t="str">
        <f t="shared" si="87"/>
        <v>Normal</v>
      </c>
    </row>
    <row r="1402" spans="1:13" x14ac:dyDescent="0.25">
      <c r="A1402" t="s">
        <v>969</v>
      </c>
      <c r="B1402">
        <v>42.85</v>
      </c>
      <c r="C1402">
        <v>5.81</v>
      </c>
      <c r="D1402" t="s">
        <v>2380</v>
      </c>
      <c r="E1402" t="s">
        <v>2379</v>
      </c>
      <c r="F1402" t="s">
        <v>2379</v>
      </c>
      <c r="G1402">
        <v>0</v>
      </c>
      <c r="H1402" t="s">
        <v>2379</v>
      </c>
      <c r="J1402" t="str">
        <f t="shared" si="84"/>
        <v>Yes</v>
      </c>
      <c r="K1402" t="str">
        <f t="shared" si="85"/>
        <v>No</v>
      </c>
      <c r="L1402" t="str">
        <f t="shared" si="86"/>
        <v>Obesity</v>
      </c>
      <c r="M1402" t="str">
        <f t="shared" si="87"/>
        <v>Prediabetes</v>
      </c>
    </row>
    <row r="1403" spans="1:13" x14ac:dyDescent="0.25">
      <c r="A1403" t="s">
        <v>968</v>
      </c>
      <c r="B1403">
        <v>32.340000000000003</v>
      </c>
      <c r="C1403">
        <v>11.2</v>
      </c>
      <c r="D1403" t="s">
        <v>2379</v>
      </c>
      <c r="E1403" t="s">
        <v>2379</v>
      </c>
      <c r="F1403" t="s">
        <v>2379</v>
      </c>
      <c r="G1403">
        <v>0</v>
      </c>
      <c r="H1403" t="s">
        <v>2379</v>
      </c>
      <c r="J1403" t="str">
        <f t="shared" si="84"/>
        <v>No</v>
      </c>
      <c r="K1403" t="str">
        <f t="shared" si="85"/>
        <v>No</v>
      </c>
      <c r="L1403" t="str">
        <f t="shared" si="86"/>
        <v>Obesity</v>
      </c>
      <c r="M1403" t="str">
        <f t="shared" si="87"/>
        <v>Diabetes</v>
      </c>
    </row>
    <row r="1404" spans="1:13" x14ac:dyDescent="0.25">
      <c r="A1404" t="s">
        <v>967</v>
      </c>
      <c r="B1404">
        <v>27.5</v>
      </c>
      <c r="C1404">
        <v>10.75</v>
      </c>
      <c r="D1404" t="s">
        <v>2379</v>
      </c>
      <c r="E1404" t="s">
        <v>2379</v>
      </c>
      <c r="F1404" t="s">
        <v>2379</v>
      </c>
      <c r="G1404">
        <v>0</v>
      </c>
      <c r="H1404" t="s">
        <v>2379</v>
      </c>
      <c r="J1404" t="str">
        <f t="shared" si="84"/>
        <v>No</v>
      </c>
      <c r="K1404" t="str">
        <f t="shared" si="85"/>
        <v>No</v>
      </c>
      <c r="L1404" t="str">
        <f t="shared" si="86"/>
        <v>Overweight</v>
      </c>
      <c r="M1404" t="str">
        <f t="shared" si="87"/>
        <v>Diabetes</v>
      </c>
    </row>
    <row r="1405" spans="1:13" x14ac:dyDescent="0.25">
      <c r="A1405" t="s">
        <v>966</v>
      </c>
      <c r="B1405">
        <v>25.8</v>
      </c>
      <c r="C1405">
        <v>7.8</v>
      </c>
      <c r="D1405" t="s">
        <v>2379</v>
      </c>
      <c r="E1405" t="s">
        <v>2379</v>
      </c>
      <c r="F1405" t="s">
        <v>2379</v>
      </c>
      <c r="G1405">
        <v>0</v>
      </c>
      <c r="H1405" t="s">
        <v>2379</v>
      </c>
      <c r="J1405" t="str">
        <f t="shared" si="84"/>
        <v>No</v>
      </c>
      <c r="K1405" t="str">
        <f t="shared" si="85"/>
        <v>No</v>
      </c>
      <c r="L1405" t="str">
        <f t="shared" si="86"/>
        <v>Overweight</v>
      </c>
      <c r="M1405" t="str">
        <f t="shared" si="87"/>
        <v>Diabetes</v>
      </c>
    </row>
    <row r="1406" spans="1:13" x14ac:dyDescent="0.25">
      <c r="A1406" t="s">
        <v>965</v>
      </c>
      <c r="B1406">
        <v>25</v>
      </c>
      <c r="C1406">
        <v>7.04</v>
      </c>
      <c r="D1406" t="s">
        <v>2379</v>
      </c>
      <c r="E1406" t="s">
        <v>2379</v>
      </c>
      <c r="F1406" t="s">
        <v>2379</v>
      </c>
      <c r="G1406">
        <v>0</v>
      </c>
      <c r="H1406" t="s">
        <v>2379</v>
      </c>
      <c r="J1406" t="str">
        <f t="shared" si="84"/>
        <v>No</v>
      </c>
      <c r="K1406" t="str">
        <f t="shared" si="85"/>
        <v>No</v>
      </c>
      <c r="L1406" t="str">
        <f t="shared" si="86"/>
        <v>Overweight</v>
      </c>
      <c r="M1406" t="str">
        <f t="shared" si="87"/>
        <v>Diabetes</v>
      </c>
    </row>
    <row r="1407" spans="1:13" x14ac:dyDescent="0.25">
      <c r="A1407" t="s">
        <v>964</v>
      </c>
      <c r="B1407">
        <v>41.2</v>
      </c>
      <c r="C1407">
        <v>4.18</v>
      </c>
      <c r="D1407" t="s">
        <v>2380</v>
      </c>
      <c r="E1407" t="s">
        <v>2379</v>
      </c>
      <c r="F1407" t="s">
        <v>2379</v>
      </c>
      <c r="G1407">
        <v>0</v>
      </c>
      <c r="H1407" t="s">
        <v>2379</v>
      </c>
      <c r="J1407" t="str">
        <f t="shared" si="84"/>
        <v>Yes</v>
      </c>
      <c r="K1407" t="str">
        <f t="shared" si="85"/>
        <v>No</v>
      </c>
      <c r="L1407" t="str">
        <f t="shared" si="86"/>
        <v>Obesity</v>
      </c>
      <c r="M1407" t="str">
        <f t="shared" si="87"/>
        <v>Normal</v>
      </c>
    </row>
    <row r="1408" spans="1:13" x14ac:dyDescent="0.25">
      <c r="A1408" t="s">
        <v>963</v>
      </c>
      <c r="B1408">
        <v>17.78</v>
      </c>
      <c r="C1408">
        <v>8.19</v>
      </c>
      <c r="D1408" t="s">
        <v>2379</v>
      </c>
      <c r="E1408" t="s">
        <v>2379</v>
      </c>
      <c r="F1408" t="s">
        <v>2379</v>
      </c>
      <c r="G1408">
        <v>0</v>
      </c>
      <c r="H1408" t="s">
        <v>2379</v>
      </c>
      <c r="J1408" t="str">
        <f t="shared" si="84"/>
        <v>No</v>
      </c>
      <c r="K1408" t="str">
        <f t="shared" si="85"/>
        <v>No</v>
      </c>
      <c r="L1408" t="str">
        <f t="shared" si="86"/>
        <v>Underweight</v>
      </c>
      <c r="M1408" t="str">
        <f t="shared" si="87"/>
        <v>Diabetes</v>
      </c>
    </row>
    <row r="1409" spans="1:13" x14ac:dyDescent="0.25">
      <c r="A1409" t="s">
        <v>962</v>
      </c>
      <c r="B1409">
        <v>40.119999999999997</v>
      </c>
      <c r="C1409">
        <v>6.22</v>
      </c>
      <c r="D1409" t="s">
        <v>2380</v>
      </c>
      <c r="E1409" t="s">
        <v>2379</v>
      </c>
      <c r="F1409" t="s">
        <v>2381</v>
      </c>
      <c r="G1409">
        <v>1</v>
      </c>
      <c r="H1409" t="s">
        <v>2379</v>
      </c>
      <c r="J1409" t="str">
        <f t="shared" si="84"/>
        <v>Yes</v>
      </c>
      <c r="K1409" t="str">
        <f t="shared" si="85"/>
        <v>No</v>
      </c>
      <c r="L1409" t="str">
        <f t="shared" si="86"/>
        <v>Obesity</v>
      </c>
      <c r="M1409" t="str">
        <f t="shared" si="87"/>
        <v>Prediabetes</v>
      </c>
    </row>
    <row r="1410" spans="1:13" x14ac:dyDescent="0.25">
      <c r="A1410" t="s">
        <v>961</v>
      </c>
      <c r="B1410">
        <v>19.350000000000001</v>
      </c>
      <c r="C1410">
        <v>8.2200000000000006</v>
      </c>
      <c r="D1410" t="s">
        <v>2380</v>
      </c>
      <c r="E1410" t="s">
        <v>2379</v>
      </c>
      <c r="F1410" t="s">
        <v>2379</v>
      </c>
      <c r="G1410">
        <v>0</v>
      </c>
      <c r="H1410" t="s">
        <v>2379</v>
      </c>
      <c r="J1410" t="str">
        <f t="shared" si="84"/>
        <v>Yes</v>
      </c>
      <c r="K1410" t="str">
        <f t="shared" si="85"/>
        <v>No</v>
      </c>
      <c r="L1410" t="str">
        <f t="shared" si="86"/>
        <v>Normal Weight</v>
      </c>
      <c r="M1410" t="str">
        <f t="shared" si="87"/>
        <v>Diabetes</v>
      </c>
    </row>
    <row r="1411" spans="1:13" x14ac:dyDescent="0.25">
      <c r="A1411" t="s">
        <v>960</v>
      </c>
      <c r="B1411">
        <v>36.69</v>
      </c>
      <c r="C1411">
        <v>6.15</v>
      </c>
      <c r="D1411" t="s">
        <v>2379</v>
      </c>
      <c r="E1411" t="s">
        <v>2379</v>
      </c>
      <c r="F1411" t="s">
        <v>2379</v>
      </c>
      <c r="G1411">
        <v>0</v>
      </c>
      <c r="H1411" t="s">
        <v>2379</v>
      </c>
      <c r="J1411" t="str">
        <f t="shared" ref="J1411:J1474" si="88">PROPER(D1411:D3745)</f>
        <v>No</v>
      </c>
      <c r="K1411" t="str">
        <f t="shared" ref="K1411:K1474" si="89">PROPER(H1411:H3745)</f>
        <v>No</v>
      </c>
      <c r="L1411" t="str">
        <f t="shared" ref="L1411:L1474" si="90">IF(B1411&lt;18.5,"Underweight",IF(B1411&lt;24.9,"Normal Weight",IF(B1411&lt;29.9,"Overweight","Obesity")))</f>
        <v>Obesity</v>
      </c>
      <c r="M1411" t="str">
        <f t="shared" ref="M1411:M1474" si="91">IF(C1411&lt;5.7,"Normal",IF(C1411&lt;6.4,"Prediabetes","Diabetes"))</f>
        <v>Prediabetes</v>
      </c>
    </row>
    <row r="1412" spans="1:13" x14ac:dyDescent="0.25">
      <c r="A1412" t="s">
        <v>959</v>
      </c>
      <c r="B1412">
        <v>28.51</v>
      </c>
      <c r="C1412">
        <v>5.65</v>
      </c>
      <c r="D1412" t="s">
        <v>2380</v>
      </c>
      <c r="E1412" t="s">
        <v>2379</v>
      </c>
      <c r="F1412" t="s">
        <v>2379</v>
      </c>
      <c r="G1412">
        <v>1</v>
      </c>
      <c r="H1412" t="s">
        <v>2379</v>
      </c>
      <c r="J1412" t="str">
        <f t="shared" si="88"/>
        <v>Yes</v>
      </c>
      <c r="K1412" t="str">
        <f t="shared" si="89"/>
        <v>No</v>
      </c>
      <c r="L1412" t="str">
        <f t="shared" si="90"/>
        <v>Overweight</v>
      </c>
      <c r="M1412" t="str">
        <f t="shared" si="91"/>
        <v>Normal</v>
      </c>
    </row>
    <row r="1413" spans="1:13" x14ac:dyDescent="0.25">
      <c r="A1413" t="s">
        <v>958</v>
      </c>
      <c r="B1413">
        <v>30.21</v>
      </c>
      <c r="C1413">
        <v>5.5</v>
      </c>
      <c r="D1413" t="s">
        <v>2379</v>
      </c>
      <c r="E1413" t="s">
        <v>2379</v>
      </c>
      <c r="F1413" t="s">
        <v>2379</v>
      </c>
      <c r="G1413">
        <v>1</v>
      </c>
      <c r="H1413" t="s">
        <v>2379</v>
      </c>
      <c r="J1413" t="str">
        <f t="shared" si="88"/>
        <v>No</v>
      </c>
      <c r="K1413" t="str">
        <f t="shared" si="89"/>
        <v>No</v>
      </c>
      <c r="L1413" t="str">
        <f t="shared" si="90"/>
        <v>Obesity</v>
      </c>
      <c r="M1413" t="str">
        <f t="shared" si="91"/>
        <v>Normal</v>
      </c>
    </row>
    <row r="1414" spans="1:13" x14ac:dyDescent="0.25">
      <c r="A1414" t="s">
        <v>957</v>
      </c>
      <c r="B1414">
        <v>24.33</v>
      </c>
      <c r="C1414">
        <v>8</v>
      </c>
      <c r="D1414" t="s">
        <v>2379</v>
      </c>
      <c r="E1414" t="s">
        <v>2379</v>
      </c>
      <c r="F1414" t="s">
        <v>2379</v>
      </c>
      <c r="G1414">
        <v>0</v>
      </c>
      <c r="H1414" t="s">
        <v>2379</v>
      </c>
      <c r="J1414" t="str">
        <f t="shared" si="88"/>
        <v>No</v>
      </c>
      <c r="K1414" t="str">
        <f t="shared" si="89"/>
        <v>No</v>
      </c>
      <c r="L1414" t="str">
        <f t="shared" si="90"/>
        <v>Normal Weight</v>
      </c>
      <c r="M1414" t="str">
        <f t="shared" si="91"/>
        <v>Diabetes</v>
      </c>
    </row>
    <row r="1415" spans="1:13" x14ac:dyDescent="0.25">
      <c r="A1415" t="s">
        <v>956</v>
      </c>
      <c r="B1415">
        <v>19.855</v>
      </c>
      <c r="C1415">
        <v>5.71</v>
      </c>
      <c r="D1415" t="s">
        <v>2380</v>
      </c>
      <c r="E1415" t="s">
        <v>2379</v>
      </c>
      <c r="F1415" t="s">
        <v>2379</v>
      </c>
      <c r="G1415">
        <v>0</v>
      </c>
      <c r="H1415" t="s">
        <v>2379</v>
      </c>
      <c r="J1415" t="str">
        <f t="shared" si="88"/>
        <v>Yes</v>
      </c>
      <c r="K1415" t="str">
        <f t="shared" si="89"/>
        <v>No</v>
      </c>
      <c r="L1415" t="str">
        <f t="shared" si="90"/>
        <v>Normal Weight</v>
      </c>
      <c r="M1415" t="str">
        <f t="shared" si="91"/>
        <v>Prediabetes</v>
      </c>
    </row>
    <row r="1416" spans="1:13" x14ac:dyDescent="0.25">
      <c r="A1416" t="s">
        <v>955</v>
      </c>
      <c r="B1416">
        <v>25.364999999999998</v>
      </c>
      <c r="C1416">
        <v>11.71</v>
      </c>
      <c r="D1416" t="s">
        <v>2379</v>
      </c>
      <c r="E1416" t="s">
        <v>2379</v>
      </c>
      <c r="F1416" t="s">
        <v>2379</v>
      </c>
      <c r="G1416">
        <v>0</v>
      </c>
      <c r="H1416" t="s">
        <v>2379</v>
      </c>
      <c r="J1416" t="str">
        <f t="shared" si="88"/>
        <v>No</v>
      </c>
      <c r="K1416" t="str">
        <f t="shared" si="89"/>
        <v>No</v>
      </c>
      <c r="L1416" t="str">
        <f t="shared" si="90"/>
        <v>Overweight</v>
      </c>
      <c r="M1416" t="str">
        <f t="shared" si="91"/>
        <v>Diabetes</v>
      </c>
    </row>
    <row r="1417" spans="1:13" x14ac:dyDescent="0.25">
      <c r="A1417" t="s">
        <v>954</v>
      </c>
      <c r="B1417">
        <v>29.6</v>
      </c>
      <c r="C1417">
        <v>6.17</v>
      </c>
      <c r="D1417" t="s">
        <v>2380</v>
      </c>
      <c r="E1417" t="s">
        <v>2379</v>
      </c>
      <c r="F1417" t="s">
        <v>2381</v>
      </c>
      <c r="G1417">
        <v>1</v>
      </c>
      <c r="H1417" t="s">
        <v>2379</v>
      </c>
      <c r="J1417" t="str">
        <f t="shared" si="88"/>
        <v>Yes</v>
      </c>
      <c r="K1417" t="str">
        <f t="shared" si="89"/>
        <v>No</v>
      </c>
      <c r="L1417" t="str">
        <f t="shared" si="90"/>
        <v>Overweight</v>
      </c>
      <c r="M1417" t="str">
        <f t="shared" si="91"/>
        <v>Prediabetes</v>
      </c>
    </row>
    <row r="1418" spans="1:13" x14ac:dyDescent="0.25">
      <c r="A1418" t="s">
        <v>953</v>
      </c>
      <c r="B1418">
        <v>39.43</v>
      </c>
      <c r="C1418">
        <v>6.1</v>
      </c>
      <c r="D1418" t="s">
        <v>2380</v>
      </c>
      <c r="E1418" t="s">
        <v>2379</v>
      </c>
      <c r="F1418" t="s">
        <v>2381</v>
      </c>
      <c r="G1418">
        <v>1</v>
      </c>
      <c r="H1418" t="s">
        <v>2379</v>
      </c>
      <c r="J1418" t="str">
        <f t="shared" si="88"/>
        <v>Yes</v>
      </c>
      <c r="K1418" t="str">
        <f t="shared" si="89"/>
        <v>No</v>
      </c>
      <c r="L1418" t="str">
        <f t="shared" si="90"/>
        <v>Obesity</v>
      </c>
      <c r="M1418" t="str">
        <f t="shared" si="91"/>
        <v>Prediabetes</v>
      </c>
    </row>
    <row r="1419" spans="1:13" x14ac:dyDescent="0.25">
      <c r="A1419" t="s">
        <v>952</v>
      </c>
      <c r="B1419">
        <v>27.34</v>
      </c>
      <c r="C1419">
        <v>5.19</v>
      </c>
      <c r="D1419" t="s">
        <v>2380</v>
      </c>
      <c r="E1419" t="s">
        <v>2379</v>
      </c>
      <c r="F1419" t="s">
        <v>2379</v>
      </c>
      <c r="G1419">
        <v>1</v>
      </c>
      <c r="H1419" t="s">
        <v>2379</v>
      </c>
      <c r="J1419" t="str">
        <f t="shared" si="88"/>
        <v>Yes</v>
      </c>
      <c r="K1419" t="str">
        <f t="shared" si="89"/>
        <v>No</v>
      </c>
      <c r="L1419" t="str">
        <f t="shared" si="90"/>
        <v>Overweight</v>
      </c>
      <c r="M1419" t="str">
        <f t="shared" si="91"/>
        <v>Normal</v>
      </c>
    </row>
    <row r="1420" spans="1:13" x14ac:dyDescent="0.25">
      <c r="A1420" t="s">
        <v>951</v>
      </c>
      <c r="B1420">
        <v>39.01</v>
      </c>
      <c r="C1420">
        <v>5.37</v>
      </c>
      <c r="D1420" t="s">
        <v>2380</v>
      </c>
      <c r="E1420" t="s">
        <v>2379</v>
      </c>
      <c r="F1420" t="s">
        <v>2379</v>
      </c>
      <c r="G1420">
        <v>0</v>
      </c>
      <c r="H1420" t="s">
        <v>2379</v>
      </c>
      <c r="J1420" t="str">
        <f t="shared" si="88"/>
        <v>Yes</v>
      </c>
      <c r="K1420" t="str">
        <f t="shared" si="89"/>
        <v>No</v>
      </c>
      <c r="L1420" t="str">
        <f t="shared" si="90"/>
        <v>Obesity</v>
      </c>
      <c r="M1420" t="str">
        <f t="shared" si="91"/>
        <v>Normal</v>
      </c>
    </row>
    <row r="1421" spans="1:13" x14ac:dyDescent="0.25">
      <c r="A1421" t="s">
        <v>950</v>
      </c>
      <c r="B1421">
        <v>18.989999999999998</v>
      </c>
      <c r="C1421">
        <v>10.82</v>
      </c>
      <c r="D1421" t="s">
        <v>2380</v>
      </c>
      <c r="E1421" t="s">
        <v>2379</v>
      </c>
      <c r="F1421" t="s">
        <v>2379</v>
      </c>
      <c r="G1421">
        <v>0</v>
      </c>
      <c r="H1421" t="s">
        <v>2379</v>
      </c>
      <c r="J1421" t="str">
        <f t="shared" si="88"/>
        <v>Yes</v>
      </c>
      <c r="K1421" t="str">
        <f t="shared" si="89"/>
        <v>No</v>
      </c>
      <c r="L1421" t="str">
        <f t="shared" si="90"/>
        <v>Normal Weight</v>
      </c>
      <c r="M1421" t="str">
        <f t="shared" si="91"/>
        <v>Diabetes</v>
      </c>
    </row>
    <row r="1422" spans="1:13" x14ac:dyDescent="0.25">
      <c r="A1422" t="s">
        <v>949</v>
      </c>
      <c r="B1422">
        <v>42.3</v>
      </c>
      <c r="C1422">
        <v>6.06</v>
      </c>
      <c r="D1422" t="s">
        <v>2380</v>
      </c>
      <c r="E1422" t="s">
        <v>2379</v>
      </c>
      <c r="F1422" t="s">
        <v>2379</v>
      </c>
      <c r="G1422">
        <v>0</v>
      </c>
      <c r="H1422" t="s">
        <v>2379</v>
      </c>
      <c r="J1422" t="str">
        <f t="shared" si="88"/>
        <v>Yes</v>
      </c>
      <c r="K1422" t="str">
        <f t="shared" si="89"/>
        <v>No</v>
      </c>
      <c r="L1422" t="str">
        <f t="shared" si="90"/>
        <v>Obesity</v>
      </c>
      <c r="M1422" t="str">
        <f t="shared" si="91"/>
        <v>Prediabetes</v>
      </c>
    </row>
    <row r="1423" spans="1:13" x14ac:dyDescent="0.25">
      <c r="A1423" t="s">
        <v>948</v>
      </c>
      <c r="B1423">
        <v>39.805</v>
      </c>
      <c r="C1423">
        <v>5.91</v>
      </c>
      <c r="D1423" t="s">
        <v>2379</v>
      </c>
      <c r="E1423" t="s">
        <v>2379</v>
      </c>
      <c r="F1423" t="s">
        <v>2379</v>
      </c>
      <c r="G1423">
        <v>0</v>
      </c>
      <c r="H1423" t="s">
        <v>2379</v>
      </c>
      <c r="J1423" t="str">
        <f t="shared" si="88"/>
        <v>No</v>
      </c>
      <c r="K1423" t="str">
        <f t="shared" si="89"/>
        <v>No</v>
      </c>
      <c r="L1423" t="str">
        <f t="shared" si="90"/>
        <v>Obesity</v>
      </c>
      <c r="M1423" t="str">
        <f t="shared" si="91"/>
        <v>Prediabetes</v>
      </c>
    </row>
    <row r="1424" spans="1:13" x14ac:dyDescent="0.25">
      <c r="A1424" t="s">
        <v>947</v>
      </c>
      <c r="B1424">
        <v>33.700000000000003</v>
      </c>
      <c r="C1424">
        <v>5.87</v>
      </c>
      <c r="D1424" t="s">
        <v>2379</v>
      </c>
      <c r="E1424" t="s">
        <v>2379</v>
      </c>
      <c r="F1424" t="s">
        <v>2379</v>
      </c>
      <c r="G1424">
        <v>0</v>
      </c>
      <c r="H1424" t="s">
        <v>2379</v>
      </c>
      <c r="J1424" t="str">
        <f t="shared" si="88"/>
        <v>No</v>
      </c>
      <c r="K1424" t="str">
        <f t="shared" si="89"/>
        <v>No</v>
      </c>
      <c r="L1424" t="str">
        <f t="shared" si="90"/>
        <v>Obesity</v>
      </c>
      <c r="M1424" t="str">
        <f t="shared" si="91"/>
        <v>Prediabetes</v>
      </c>
    </row>
    <row r="1425" spans="1:13" x14ac:dyDescent="0.25">
      <c r="A1425" t="s">
        <v>946</v>
      </c>
      <c r="B1425">
        <v>36.195</v>
      </c>
      <c r="C1425">
        <v>6.22</v>
      </c>
      <c r="D1425" t="s">
        <v>2379</v>
      </c>
      <c r="E1425" t="s">
        <v>2379</v>
      </c>
      <c r="F1425" t="s">
        <v>2379</v>
      </c>
      <c r="G1425">
        <v>0</v>
      </c>
      <c r="H1425" t="s">
        <v>2379</v>
      </c>
      <c r="J1425" t="str">
        <f t="shared" si="88"/>
        <v>No</v>
      </c>
      <c r="K1425" t="str">
        <f t="shared" si="89"/>
        <v>No</v>
      </c>
      <c r="L1425" t="str">
        <f t="shared" si="90"/>
        <v>Obesity</v>
      </c>
      <c r="M1425" t="str">
        <f t="shared" si="91"/>
        <v>Prediabetes</v>
      </c>
    </row>
    <row r="1426" spans="1:13" x14ac:dyDescent="0.25">
      <c r="A1426" t="s">
        <v>945</v>
      </c>
      <c r="B1426">
        <v>32.6</v>
      </c>
      <c r="C1426">
        <v>5.73</v>
      </c>
      <c r="D1426" t="s">
        <v>2379</v>
      </c>
      <c r="E1426" t="s">
        <v>2379</v>
      </c>
      <c r="F1426" t="s">
        <v>2381</v>
      </c>
      <c r="G1426">
        <v>1</v>
      </c>
      <c r="H1426" t="s">
        <v>2379</v>
      </c>
      <c r="J1426" t="str">
        <f t="shared" si="88"/>
        <v>No</v>
      </c>
      <c r="K1426" t="str">
        <f t="shared" si="89"/>
        <v>No</v>
      </c>
      <c r="L1426" t="str">
        <f t="shared" si="90"/>
        <v>Obesity</v>
      </c>
      <c r="M1426" t="str">
        <f t="shared" si="91"/>
        <v>Prediabetes</v>
      </c>
    </row>
    <row r="1427" spans="1:13" x14ac:dyDescent="0.25">
      <c r="A1427" t="s">
        <v>944</v>
      </c>
      <c r="B1427">
        <v>30.2</v>
      </c>
      <c r="C1427">
        <v>5.7</v>
      </c>
      <c r="D1427" t="s">
        <v>2379</v>
      </c>
      <c r="E1427" t="s">
        <v>2379</v>
      </c>
      <c r="F1427" t="s">
        <v>2379</v>
      </c>
      <c r="G1427">
        <v>0</v>
      </c>
      <c r="H1427" t="s">
        <v>2379</v>
      </c>
      <c r="J1427" t="str">
        <f t="shared" si="88"/>
        <v>No</v>
      </c>
      <c r="K1427" t="str">
        <f t="shared" si="89"/>
        <v>No</v>
      </c>
      <c r="L1427" t="str">
        <f t="shared" si="90"/>
        <v>Obesity</v>
      </c>
      <c r="M1427" t="str">
        <f t="shared" si="91"/>
        <v>Prediabetes</v>
      </c>
    </row>
    <row r="1428" spans="1:13" x14ac:dyDescent="0.25">
      <c r="A1428" t="s">
        <v>943</v>
      </c>
      <c r="B1428">
        <v>27.645</v>
      </c>
      <c r="C1428">
        <v>9.91</v>
      </c>
      <c r="D1428" t="s">
        <v>2379</v>
      </c>
      <c r="E1428" t="s">
        <v>2379</v>
      </c>
      <c r="F1428" t="s">
        <v>2379</v>
      </c>
      <c r="G1428">
        <v>0</v>
      </c>
      <c r="H1428" t="s">
        <v>2379</v>
      </c>
      <c r="J1428" t="str">
        <f t="shared" si="88"/>
        <v>No</v>
      </c>
      <c r="K1428" t="str">
        <f t="shared" si="89"/>
        <v>No</v>
      </c>
      <c r="L1428" t="str">
        <f t="shared" si="90"/>
        <v>Overweight</v>
      </c>
      <c r="M1428" t="str">
        <f t="shared" si="91"/>
        <v>Diabetes</v>
      </c>
    </row>
    <row r="1429" spans="1:13" x14ac:dyDescent="0.25">
      <c r="A1429" t="s">
        <v>942</v>
      </c>
      <c r="B1429">
        <v>26.41</v>
      </c>
      <c r="C1429">
        <v>11.4</v>
      </c>
      <c r="D1429" t="s">
        <v>2379</v>
      </c>
      <c r="E1429" t="s">
        <v>2379</v>
      </c>
      <c r="F1429" t="s">
        <v>2379</v>
      </c>
      <c r="G1429">
        <v>0</v>
      </c>
      <c r="H1429" t="s">
        <v>2379</v>
      </c>
      <c r="J1429" t="str">
        <f t="shared" si="88"/>
        <v>No</v>
      </c>
      <c r="K1429" t="str">
        <f t="shared" si="89"/>
        <v>No</v>
      </c>
      <c r="L1429" t="str">
        <f t="shared" si="90"/>
        <v>Overweight</v>
      </c>
      <c r="M1429" t="str">
        <f t="shared" si="91"/>
        <v>Diabetes</v>
      </c>
    </row>
    <row r="1430" spans="1:13" x14ac:dyDescent="0.25">
      <c r="A1430" t="s">
        <v>941</v>
      </c>
      <c r="B1430">
        <v>34.1</v>
      </c>
      <c r="C1430">
        <v>6.29</v>
      </c>
      <c r="D1430" t="s">
        <v>2380</v>
      </c>
      <c r="E1430" t="s">
        <v>2379</v>
      </c>
      <c r="F1430" t="s">
        <v>2381</v>
      </c>
      <c r="G1430">
        <v>1</v>
      </c>
      <c r="H1430" t="s">
        <v>2379</v>
      </c>
      <c r="J1430" t="str">
        <f t="shared" si="88"/>
        <v>Yes</v>
      </c>
      <c r="K1430" t="str">
        <f t="shared" si="89"/>
        <v>No</v>
      </c>
      <c r="L1430" t="str">
        <f t="shared" si="90"/>
        <v>Obesity</v>
      </c>
      <c r="M1430" t="str">
        <f t="shared" si="91"/>
        <v>Prediabetes</v>
      </c>
    </row>
    <row r="1431" spans="1:13" x14ac:dyDescent="0.25">
      <c r="A1431" t="s">
        <v>940</v>
      </c>
      <c r="B1431">
        <v>17.3</v>
      </c>
      <c r="C1431">
        <v>9.2799999999999994</v>
      </c>
      <c r="D1431" t="s">
        <v>2379</v>
      </c>
      <c r="E1431" t="s">
        <v>2379</v>
      </c>
      <c r="F1431" t="s">
        <v>2379</v>
      </c>
      <c r="G1431">
        <v>0</v>
      </c>
      <c r="H1431" t="s">
        <v>2379</v>
      </c>
      <c r="J1431" t="str">
        <f t="shared" si="88"/>
        <v>No</v>
      </c>
      <c r="K1431" t="str">
        <f t="shared" si="89"/>
        <v>No</v>
      </c>
      <c r="L1431" t="str">
        <f t="shared" si="90"/>
        <v>Underweight</v>
      </c>
      <c r="M1431" t="str">
        <f t="shared" si="91"/>
        <v>Diabetes</v>
      </c>
    </row>
    <row r="1432" spans="1:13" x14ac:dyDescent="0.25">
      <c r="A1432" t="s">
        <v>939</v>
      </c>
      <c r="B1432">
        <v>35.020000000000003</v>
      </c>
      <c r="C1432">
        <v>4.78</v>
      </c>
      <c r="D1432" t="s">
        <v>2379</v>
      </c>
      <c r="E1432" t="s">
        <v>2379</v>
      </c>
      <c r="F1432" t="s">
        <v>2381</v>
      </c>
      <c r="G1432">
        <v>1</v>
      </c>
      <c r="H1432" t="s">
        <v>2379</v>
      </c>
      <c r="J1432" t="str">
        <f t="shared" si="88"/>
        <v>No</v>
      </c>
      <c r="K1432" t="str">
        <f t="shared" si="89"/>
        <v>No</v>
      </c>
      <c r="L1432" t="str">
        <f t="shared" si="90"/>
        <v>Obesity</v>
      </c>
      <c r="M1432" t="str">
        <f t="shared" si="91"/>
        <v>Normal</v>
      </c>
    </row>
    <row r="1433" spans="1:13" x14ac:dyDescent="0.25">
      <c r="A1433" t="s">
        <v>938</v>
      </c>
      <c r="B1433">
        <v>37.1</v>
      </c>
      <c r="C1433">
        <v>8.8699999999999992</v>
      </c>
      <c r="D1433" t="s">
        <v>2380</v>
      </c>
      <c r="E1433" t="s">
        <v>2379</v>
      </c>
      <c r="F1433" t="s">
        <v>2379</v>
      </c>
      <c r="G1433">
        <v>0</v>
      </c>
      <c r="H1433" t="s">
        <v>2379</v>
      </c>
      <c r="J1433" t="str">
        <f t="shared" si="88"/>
        <v>Yes</v>
      </c>
      <c r="K1433" t="str">
        <f t="shared" si="89"/>
        <v>No</v>
      </c>
      <c r="L1433" t="str">
        <f t="shared" si="90"/>
        <v>Obesity</v>
      </c>
      <c r="M1433" t="str">
        <f t="shared" si="91"/>
        <v>Diabetes</v>
      </c>
    </row>
    <row r="1434" spans="1:13" x14ac:dyDescent="0.25">
      <c r="A1434" t="s">
        <v>937</v>
      </c>
      <c r="B1434">
        <v>16.79</v>
      </c>
      <c r="C1434">
        <v>11.4</v>
      </c>
      <c r="D1434" t="s">
        <v>2379</v>
      </c>
      <c r="E1434" t="s">
        <v>2379</v>
      </c>
      <c r="F1434" t="s">
        <v>2379</v>
      </c>
      <c r="G1434">
        <v>0</v>
      </c>
      <c r="H1434" t="s">
        <v>2379</v>
      </c>
      <c r="J1434" t="str">
        <f t="shared" si="88"/>
        <v>No</v>
      </c>
      <c r="K1434" t="str">
        <f t="shared" si="89"/>
        <v>No</v>
      </c>
      <c r="L1434" t="str">
        <f t="shared" si="90"/>
        <v>Underweight</v>
      </c>
      <c r="M1434" t="str">
        <f t="shared" si="91"/>
        <v>Diabetes</v>
      </c>
    </row>
    <row r="1435" spans="1:13" x14ac:dyDescent="0.25">
      <c r="A1435" t="s">
        <v>936</v>
      </c>
      <c r="B1435">
        <v>31.635000000000002</v>
      </c>
      <c r="C1435">
        <v>9.1300000000000008</v>
      </c>
      <c r="D1435" t="s">
        <v>2380</v>
      </c>
      <c r="E1435" t="s">
        <v>2379</v>
      </c>
      <c r="F1435" t="s">
        <v>2379</v>
      </c>
      <c r="G1435">
        <v>0</v>
      </c>
      <c r="H1435" t="s">
        <v>2379</v>
      </c>
      <c r="J1435" t="str">
        <f t="shared" si="88"/>
        <v>Yes</v>
      </c>
      <c r="K1435" t="str">
        <f t="shared" si="89"/>
        <v>No</v>
      </c>
      <c r="L1435" t="str">
        <f t="shared" si="90"/>
        <v>Obesity</v>
      </c>
      <c r="M1435" t="str">
        <f t="shared" si="91"/>
        <v>Diabetes</v>
      </c>
    </row>
    <row r="1436" spans="1:13" x14ac:dyDescent="0.25">
      <c r="A1436" t="s">
        <v>935</v>
      </c>
      <c r="B1436">
        <v>24.19</v>
      </c>
      <c r="C1436">
        <v>6.22</v>
      </c>
      <c r="D1436" t="s">
        <v>2380</v>
      </c>
      <c r="E1436" t="s">
        <v>2379</v>
      </c>
      <c r="F1436" t="s">
        <v>2381</v>
      </c>
      <c r="G1436">
        <v>1</v>
      </c>
      <c r="H1436" t="s">
        <v>2379</v>
      </c>
      <c r="J1436" t="str">
        <f t="shared" si="88"/>
        <v>Yes</v>
      </c>
      <c r="K1436" t="str">
        <f t="shared" si="89"/>
        <v>No</v>
      </c>
      <c r="L1436" t="str">
        <f t="shared" si="90"/>
        <v>Normal Weight</v>
      </c>
      <c r="M1436" t="str">
        <f t="shared" si="91"/>
        <v>Prediabetes</v>
      </c>
    </row>
    <row r="1437" spans="1:13" x14ac:dyDescent="0.25">
      <c r="A1437" t="s">
        <v>934</v>
      </c>
      <c r="B1437">
        <v>35.29</v>
      </c>
      <c r="C1437">
        <v>5.9</v>
      </c>
      <c r="D1437" t="s">
        <v>2379</v>
      </c>
      <c r="E1437" t="s">
        <v>2379</v>
      </c>
      <c r="F1437" t="s">
        <v>2381</v>
      </c>
      <c r="G1437">
        <v>1</v>
      </c>
      <c r="H1437" t="s">
        <v>2379</v>
      </c>
      <c r="J1437" t="str">
        <f t="shared" si="88"/>
        <v>No</v>
      </c>
      <c r="K1437" t="str">
        <f t="shared" si="89"/>
        <v>No</v>
      </c>
      <c r="L1437" t="str">
        <f t="shared" si="90"/>
        <v>Obesity</v>
      </c>
      <c r="M1437" t="str">
        <f t="shared" si="91"/>
        <v>Prediabetes</v>
      </c>
    </row>
    <row r="1438" spans="1:13" x14ac:dyDescent="0.25">
      <c r="A1438" t="s">
        <v>933</v>
      </c>
      <c r="B1438">
        <v>35.299999999999997</v>
      </c>
      <c r="C1438">
        <v>4.45</v>
      </c>
      <c r="D1438" t="s">
        <v>2379</v>
      </c>
      <c r="E1438" t="s">
        <v>2379</v>
      </c>
      <c r="F1438" t="s">
        <v>2379</v>
      </c>
      <c r="G1438">
        <v>0</v>
      </c>
      <c r="H1438" t="s">
        <v>2379</v>
      </c>
      <c r="J1438" t="str">
        <f t="shared" si="88"/>
        <v>No</v>
      </c>
      <c r="K1438" t="str">
        <f t="shared" si="89"/>
        <v>No</v>
      </c>
      <c r="L1438" t="str">
        <f t="shared" si="90"/>
        <v>Obesity</v>
      </c>
      <c r="M1438" t="str">
        <f t="shared" si="91"/>
        <v>Normal</v>
      </c>
    </row>
    <row r="1439" spans="1:13" x14ac:dyDescent="0.25">
      <c r="A1439" t="s">
        <v>932</v>
      </c>
      <c r="B1439">
        <v>35.64</v>
      </c>
      <c r="C1439">
        <v>6.17</v>
      </c>
      <c r="D1439" t="s">
        <v>2379</v>
      </c>
      <c r="E1439" t="s">
        <v>2379</v>
      </c>
      <c r="F1439" t="s">
        <v>2381</v>
      </c>
      <c r="G1439">
        <v>1</v>
      </c>
      <c r="H1439" t="s">
        <v>2379</v>
      </c>
      <c r="J1439" t="str">
        <f t="shared" si="88"/>
        <v>No</v>
      </c>
      <c r="K1439" t="str">
        <f t="shared" si="89"/>
        <v>No</v>
      </c>
      <c r="L1439" t="str">
        <f t="shared" si="90"/>
        <v>Obesity</v>
      </c>
      <c r="M1439" t="str">
        <f t="shared" si="91"/>
        <v>Prediabetes</v>
      </c>
    </row>
    <row r="1440" spans="1:13" x14ac:dyDescent="0.25">
      <c r="A1440" t="s">
        <v>931</v>
      </c>
      <c r="B1440">
        <v>33.1</v>
      </c>
      <c r="C1440">
        <v>4.93</v>
      </c>
      <c r="D1440" t="s">
        <v>2379</v>
      </c>
      <c r="E1440" t="s">
        <v>2379</v>
      </c>
      <c r="F1440" t="s">
        <v>2379</v>
      </c>
      <c r="G1440">
        <v>0</v>
      </c>
      <c r="H1440" t="s">
        <v>2379</v>
      </c>
      <c r="J1440" t="str">
        <f t="shared" si="88"/>
        <v>No</v>
      </c>
      <c r="K1440" t="str">
        <f t="shared" si="89"/>
        <v>No</v>
      </c>
      <c r="L1440" t="str">
        <f t="shared" si="90"/>
        <v>Obesity</v>
      </c>
      <c r="M1440" t="str">
        <f t="shared" si="91"/>
        <v>Normal</v>
      </c>
    </row>
    <row r="1441" spans="1:13" x14ac:dyDescent="0.25">
      <c r="A1441" t="s">
        <v>930</v>
      </c>
      <c r="B1441">
        <v>26.41</v>
      </c>
      <c r="C1441">
        <v>7.32</v>
      </c>
      <c r="D1441" t="s">
        <v>2380</v>
      </c>
      <c r="E1441" t="s">
        <v>2379</v>
      </c>
      <c r="F1441" t="s">
        <v>2379</v>
      </c>
      <c r="G1441">
        <v>1</v>
      </c>
      <c r="H1441" t="s">
        <v>2379</v>
      </c>
      <c r="J1441" t="str">
        <f t="shared" si="88"/>
        <v>Yes</v>
      </c>
      <c r="K1441" t="str">
        <f t="shared" si="89"/>
        <v>No</v>
      </c>
      <c r="L1441" t="str">
        <f t="shared" si="90"/>
        <v>Overweight</v>
      </c>
      <c r="M1441" t="str">
        <f t="shared" si="91"/>
        <v>Diabetes</v>
      </c>
    </row>
    <row r="1442" spans="1:13" x14ac:dyDescent="0.25">
      <c r="A1442" t="s">
        <v>929</v>
      </c>
      <c r="B1442">
        <v>29.9</v>
      </c>
      <c r="C1442">
        <v>5.27</v>
      </c>
      <c r="D1442" t="s">
        <v>2379</v>
      </c>
      <c r="E1442" t="s">
        <v>2379</v>
      </c>
      <c r="F1442" t="s">
        <v>2381</v>
      </c>
      <c r="G1442">
        <v>1</v>
      </c>
      <c r="H1442" t="s">
        <v>2379</v>
      </c>
      <c r="J1442" t="str">
        <f t="shared" si="88"/>
        <v>No</v>
      </c>
      <c r="K1442" t="str">
        <f t="shared" si="89"/>
        <v>No</v>
      </c>
      <c r="L1442" t="str">
        <f t="shared" si="90"/>
        <v>Obesity</v>
      </c>
      <c r="M1442" t="str">
        <f t="shared" si="91"/>
        <v>Normal</v>
      </c>
    </row>
    <row r="1443" spans="1:13" x14ac:dyDescent="0.25">
      <c r="A1443" t="s">
        <v>928</v>
      </c>
      <c r="B1443">
        <v>25.24</v>
      </c>
      <c r="C1443">
        <v>5.82</v>
      </c>
      <c r="D1443" t="s">
        <v>2379</v>
      </c>
      <c r="E1443" t="s">
        <v>2379</v>
      </c>
      <c r="F1443" t="s">
        <v>2379</v>
      </c>
      <c r="G1443">
        <v>1</v>
      </c>
      <c r="H1443" t="s">
        <v>2379</v>
      </c>
      <c r="J1443" t="str">
        <f t="shared" si="88"/>
        <v>No</v>
      </c>
      <c r="K1443" t="str">
        <f t="shared" si="89"/>
        <v>No</v>
      </c>
      <c r="L1443" t="str">
        <f t="shared" si="90"/>
        <v>Overweight</v>
      </c>
      <c r="M1443" t="str">
        <f t="shared" si="91"/>
        <v>Prediabetes</v>
      </c>
    </row>
    <row r="1444" spans="1:13" x14ac:dyDescent="0.25">
      <c r="A1444" t="s">
        <v>927</v>
      </c>
      <c r="B1444">
        <v>25.08</v>
      </c>
      <c r="C1444">
        <v>5.8</v>
      </c>
      <c r="D1444" t="s">
        <v>2379</v>
      </c>
      <c r="E1444" t="s">
        <v>2379</v>
      </c>
      <c r="F1444" t="s">
        <v>2381</v>
      </c>
      <c r="G1444">
        <v>1</v>
      </c>
      <c r="H1444" t="s">
        <v>2379</v>
      </c>
      <c r="J1444" t="str">
        <f t="shared" si="88"/>
        <v>No</v>
      </c>
      <c r="K1444" t="str">
        <f t="shared" si="89"/>
        <v>No</v>
      </c>
      <c r="L1444" t="str">
        <f t="shared" si="90"/>
        <v>Overweight</v>
      </c>
      <c r="M1444" t="str">
        <f t="shared" si="91"/>
        <v>Prediabetes</v>
      </c>
    </row>
    <row r="1445" spans="1:13" x14ac:dyDescent="0.25">
      <c r="A1445" t="s">
        <v>926</v>
      </c>
      <c r="B1445">
        <v>29.164999999999999</v>
      </c>
      <c r="C1445">
        <v>4.87</v>
      </c>
      <c r="D1445" t="s">
        <v>2379</v>
      </c>
      <c r="E1445" t="s">
        <v>2380</v>
      </c>
      <c r="F1445" t="s">
        <v>2379</v>
      </c>
      <c r="G1445">
        <v>1</v>
      </c>
      <c r="H1445" t="s">
        <v>2379</v>
      </c>
      <c r="J1445" t="str">
        <f t="shared" si="88"/>
        <v>No</v>
      </c>
      <c r="K1445" t="str">
        <f t="shared" si="89"/>
        <v>No</v>
      </c>
      <c r="L1445" t="str">
        <f t="shared" si="90"/>
        <v>Overweight</v>
      </c>
      <c r="M1445" t="str">
        <f t="shared" si="91"/>
        <v>Normal</v>
      </c>
    </row>
    <row r="1446" spans="1:13" x14ac:dyDescent="0.25">
      <c r="A1446" t="s">
        <v>925</v>
      </c>
      <c r="B1446">
        <v>15.05</v>
      </c>
      <c r="C1446">
        <v>8.1199999999999992</v>
      </c>
      <c r="D1446" t="s">
        <v>2379</v>
      </c>
      <c r="E1446" t="s">
        <v>2379</v>
      </c>
      <c r="F1446" t="s">
        <v>2379</v>
      </c>
      <c r="G1446">
        <v>0</v>
      </c>
      <c r="H1446" t="s">
        <v>2379</v>
      </c>
      <c r="J1446" t="str">
        <f t="shared" si="88"/>
        <v>No</v>
      </c>
      <c r="K1446" t="str">
        <f t="shared" si="89"/>
        <v>No</v>
      </c>
      <c r="L1446" t="str">
        <f t="shared" si="90"/>
        <v>Underweight</v>
      </c>
      <c r="M1446" t="str">
        <f t="shared" si="91"/>
        <v>Diabetes</v>
      </c>
    </row>
    <row r="1447" spans="1:13" x14ac:dyDescent="0.25">
      <c r="A1447" t="s">
        <v>924</v>
      </c>
      <c r="B1447">
        <v>19.95</v>
      </c>
      <c r="C1447">
        <v>4.3600000000000003</v>
      </c>
      <c r="D1447" t="s">
        <v>2379</v>
      </c>
      <c r="E1447" t="s">
        <v>2379</v>
      </c>
      <c r="F1447" t="s">
        <v>2379</v>
      </c>
      <c r="G1447">
        <v>2</v>
      </c>
      <c r="H1447" t="s">
        <v>2379</v>
      </c>
      <c r="J1447" t="str">
        <f t="shared" si="88"/>
        <v>No</v>
      </c>
      <c r="K1447" t="str">
        <f t="shared" si="89"/>
        <v>No</v>
      </c>
      <c r="L1447" t="str">
        <f t="shared" si="90"/>
        <v>Normal Weight</v>
      </c>
      <c r="M1447" t="str">
        <f t="shared" si="91"/>
        <v>Normal</v>
      </c>
    </row>
    <row r="1448" spans="1:13" x14ac:dyDescent="0.25">
      <c r="A1448" t="s">
        <v>923</v>
      </c>
      <c r="B1448">
        <v>16.66</v>
      </c>
      <c r="C1448">
        <v>9.16</v>
      </c>
      <c r="D1448" t="s">
        <v>2379</v>
      </c>
      <c r="E1448" t="s">
        <v>2379</v>
      </c>
      <c r="F1448" t="s">
        <v>2379</v>
      </c>
      <c r="G1448">
        <v>0</v>
      </c>
      <c r="H1448" t="s">
        <v>2379</v>
      </c>
      <c r="J1448" t="str">
        <f t="shared" si="88"/>
        <v>No</v>
      </c>
      <c r="K1448" t="str">
        <f t="shared" si="89"/>
        <v>No</v>
      </c>
      <c r="L1448" t="str">
        <f t="shared" si="90"/>
        <v>Underweight</v>
      </c>
      <c r="M1448" t="str">
        <f t="shared" si="91"/>
        <v>Diabetes</v>
      </c>
    </row>
    <row r="1449" spans="1:13" x14ac:dyDescent="0.25">
      <c r="A1449" t="s">
        <v>922</v>
      </c>
      <c r="B1449">
        <v>16.62</v>
      </c>
      <c r="C1449">
        <v>9.14</v>
      </c>
      <c r="D1449" t="s">
        <v>2379</v>
      </c>
      <c r="E1449" t="s">
        <v>2379</v>
      </c>
      <c r="F1449" t="s">
        <v>2379</v>
      </c>
      <c r="G1449">
        <v>0</v>
      </c>
      <c r="H1449" t="s">
        <v>2379</v>
      </c>
      <c r="J1449" t="str">
        <f t="shared" si="88"/>
        <v>No</v>
      </c>
      <c r="K1449" t="str">
        <f t="shared" si="89"/>
        <v>No</v>
      </c>
      <c r="L1449" t="str">
        <f t="shared" si="90"/>
        <v>Underweight</v>
      </c>
      <c r="M1449" t="str">
        <f t="shared" si="91"/>
        <v>Diabetes</v>
      </c>
    </row>
    <row r="1450" spans="1:13" x14ac:dyDescent="0.25">
      <c r="A1450" t="s">
        <v>921</v>
      </c>
      <c r="B1450">
        <v>15.36</v>
      </c>
      <c r="C1450">
        <v>5.49</v>
      </c>
      <c r="D1450" t="s">
        <v>2380</v>
      </c>
      <c r="E1450" t="s">
        <v>2379</v>
      </c>
      <c r="F1450" t="s">
        <v>2379</v>
      </c>
      <c r="G1450">
        <v>2</v>
      </c>
      <c r="H1450" t="s">
        <v>2379</v>
      </c>
      <c r="J1450" t="str">
        <f t="shared" si="88"/>
        <v>Yes</v>
      </c>
      <c r="K1450" t="str">
        <f t="shared" si="89"/>
        <v>No</v>
      </c>
      <c r="L1450" t="str">
        <f t="shared" si="90"/>
        <v>Underweight</v>
      </c>
      <c r="M1450" t="str">
        <f t="shared" si="91"/>
        <v>Normal</v>
      </c>
    </row>
    <row r="1451" spans="1:13" x14ac:dyDescent="0.25">
      <c r="A1451" t="s">
        <v>920</v>
      </c>
      <c r="B1451">
        <v>27.74</v>
      </c>
      <c r="C1451">
        <v>5.96</v>
      </c>
      <c r="D1451" t="s">
        <v>2380</v>
      </c>
      <c r="E1451" t="s">
        <v>2379</v>
      </c>
      <c r="F1451" t="s">
        <v>2379</v>
      </c>
      <c r="G1451">
        <v>0</v>
      </c>
      <c r="H1451" t="s">
        <v>2379</v>
      </c>
      <c r="J1451" t="str">
        <f t="shared" si="88"/>
        <v>Yes</v>
      </c>
      <c r="K1451" t="str">
        <f t="shared" si="89"/>
        <v>No</v>
      </c>
      <c r="L1451" t="str">
        <f t="shared" si="90"/>
        <v>Overweight</v>
      </c>
      <c r="M1451" t="str">
        <f t="shared" si="91"/>
        <v>Prediabetes</v>
      </c>
    </row>
    <row r="1452" spans="1:13" x14ac:dyDescent="0.25">
      <c r="A1452" t="s">
        <v>919</v>
      </c>
      <c r="B1452">
        <v>22.44</v>
      </c>
      <c r="C1452">
        <v>4.62</v>
      </c>
      <c r="D1452" t="s">
        <v>2380</v>
      </c>
      <c r="E1452" t="s">
        <v>2379</v>
      </c>
      <c r="F1452" t="s">
        <v>2379</v>
      </c>
      <c r="G1452">
        <v>0</v>
      </c>
      <c r="H1452" t="s">
        <v>2379</v>
      </c>
      <c r="J1452" t="str">
        <f t="shared" si="88"/>
        <v>Yes</v>
      </c>
      <c r="K1452" t="str">
        <f t="shared" si="89"/>
        <v>No</v>
      </c>
      <c r="L1452" t="str">
        <f t="shared" si="90"/>
        <v>Normal Weight</v>
      </c>
      <c r="M1452" t="str">
        <f t="shared" si="91"/>
        <v>Normal</v>
      </c>
    </row>
    <row r="1453" spans="1:13" x14ac:dyDescent="0.25">
      <c r="A1453" t="s">
        <v>918</v>
      </c>
      <c r="B1453">
        <v>37.049999999999997</v>
      </c>
      <c r="C1453">
        <v>9.9600000000000009</v>
      </c>
      <c r="D1453" t="s">
        <v>2380</v>
      </c>
      <c r="E1453" t="s">
        <v>2379</v>
      </c>
      <c r="F1453" t="s">
        <v>2379</v>
      </c>
      <c r="G1453">
        <v>0</v>
      </c>
      <c r="H1453" t="s">
        <v>2379</v>
      </c>
      <c r="J1453" t="str">
        <f t="shared" si="88"/>
        <v>Yes</v>
      </c>
      <c r="K1453" t="str">
        <f t="shared" si="89"/>
        <v>No</v>
      </c>
      <c r="L1453" t="str">
        <f t="shared" si="90"/>
        <v>Obesity</v>
      </c>
      <c r="M1453" t="str">
        <f t="shared" si="91"/>
        <v>Diabetes</v>
      </c>
    </row>
    <row r="1454" spans="1:13" x14ac:dyDescent="0.25">
      <c r="A1454" t="s">
        <v>917</v>
      </c>
      <c r="B1454">
        <v>22.95</v>
      </c>
      <c r="C1454">
        <v>10.53</v>
      </c>
      <c r="D1454" t="s">
        <v>2379</v>
      </c>
      <c r="E1454" t="s">
        <v>2379</v>
      </c>
      <c r="F1454" t="s">
        <v>2379</v>
      </c>
      <c r="G1454">
        <v>2</v>
      </c>
      <c r="H1454" t="s">
        <v>2379</v>
      </c>
      <c r="J1454" t="str">
        <f t="shared" si="88"/>
        <v>No</v>
      </c>
      <c r="K1454" t="str">
        <f t="shared" si="89"/>
        <v>No</v>
      </c>
      <c r="L1454" t="str">
        <f t="shared" si="90"/>
        <v>Normal Weight</v>
      </c>
      <c r="M1454" t="str">
        <f t="shared" si="91"/>
        <v>Diabetes</v>
      </c>
    </row>
    <row r="1455" spans="1:13" x14ac:dyDescent="0.25">
      <c r="A1455" t="s">
        <v>916</v>
      </c>
      <c r="B1455">
        <v>34.200000000000003</v>
      </c>
      <c r="C1455">
        <v>6.69</v>
      </c>
      <c r="D1455" t="s">
        <v>2380</v>
      </c>
      <c r="E1455" t="s">
        <v>2379</v>
      </c>
      <c r="F1455" t="s">
        <v>2379</v>
      </c>
      <c r="G1455">
        <v>0</v>
      </c>
      <c r="H1455" t="s">
        <v>2379</v>
      </c>
      <c r="J1455" t="str">
        <f t="shared" si="88"/>
        <v>Yes</v>
      </c>
      <c r="K1455" t="str">
        <f t="shared" si="89"/>
        <v>No</v>
      </c>
      <c r="L1455" t="str">
        <f t="shared" si="90"/>
        <v>Obesity</v>
      </c>
      <c r="M1455" t="str">
        <f t="shared" si="91"/>
        <v>Diabetes</v>
      </c>
    </row>
    <row r="1456" spans="1:13" x14ac:dyDescent="0.25">
      <c r="A1456" t="s">
        <v>915</v>
      </c>
      <c r="B1456">
        <v>30.59</v>
      </c>
      <c r="C1456">
        <v>9.5500000000000007</v>
      </c>
      <c r="D1456" t="s">
        <v>2380</v>
      </c>
      <c r="E1456" t="s">
        <v>2379</v>
      </c>
      <c r="F1456" t="s">
        <v>2379</v>
      </c>
      <c r="G1456">
        <v>0</v>
      </c>
      <c r="H1456" t="s">
        <v>2379</v>
      </c>
      <c r="J1456" t="str">
        <f t="shared" si="88"/>
        <v>Yes</v>
      </c>
      <c r="K1456" t="str">
        <f t="shared" si="89"/>
        <v>No</v>
      </c>
      <c r="L1456" t="str">
        <f t="shared" si="90"/>
        <v>Obesity</v>
      </c>
      <c r="M1456" t="str">
        <f t="shared" si="91"/>
        <v>Diabetes</v>
      </c>
    </row>
    <row r="1457" spans="1:13" x14ac:dyDescent="0.25">
      <c r="A1457" t="s">
        <v>914</v>
      </c>
      <c r="B1457">
        <v>25.51</v>
      </c>
      <c r="C1457">
        <v>6.05</v>
      </c>
      <c r="D1457" t="s">
        <v>2379</v>
      </c>
      <c r="E1457" t="s">
        <v>2379</v>
      </c>
      <c r="F1457" t="s">
        <v>2379</v>
      </c>
      <c r="G1457">
        <v>0</v>
      </c>
      <c r="H1457" t="s">
        <v>2379</v>
      </c>
      <c r="J1457" t="str">
        <f t="shared" si="88"/>
        <v>No</v>
      </c>
      <c r="K1457" t="str">
        <f t="shared" si="89"/>
        <v>No</v>
      </c>
      <c r="L1457" t="str">
        <f t="shared" si="90"/>
        <v>Overweight</v>
      </c>
      <c r="M1457" t="str">
        <f t="shared" si="91"/>
        <v>Prediabetes</v>
      </c>
    </row>
    <row r="1458" spans="1:13" x14ac:dyDescent="0.25">
      <c r="A1458" t="s">
        <v>913</v>
      </c>
      <c r="B1458">
        <v>29.04</v>
      </c>
      <c r="C1458">
        <v>10.56</v>
      </c>
      <c r="D1458" t="s">
        <v>2380</v>
      </c>
      <c r="E1458" t="s">
        <v>2379</v>
      </c>
      <c r="F1458" t="s">
        <v>2379</v>
      </c>
      <c r="G1458">
        <v>1</v>
      </c>
      <c r="H1458" t="s">
        <v>2379</v>
      </c>
      <c r="J1458" t="str">
        <f t="shared" si="88"/>
        <v>Yes</v>
      </c>
      <c r="K1458" t="str">
        <f t="shared" si="89"/>
        <v>No</v>
      </c>
      <c r="L1458" t="str">
        <f t="shared" si="90"/>
        <v>Overweight</v>
      </c>
      <c r="M1458" t="str">
        <f t="shared" si="91"/>
        <v>Diabetes</v>
      </c>
    </row>
    <row r="1459" spans="1:13" x14ac:dyDescent="0.25">
      <c r="A1459" t="s">
        <v>912</v>
      </c>
      <c r="B1459">
        <v>22.135000000000002</v>
      </c>
      <c r="C1459">
        <v>10.81</v>
      </c>
      <c r="D1459" t="s">
        <v>2380</v>
      </c>
      <c r="E1459" t="s">
        <v>2379</v>
      </c>
      <c r="F1459" t="s">
        <v>2379</v>
      </c>
      <c r="G1459">
        <v>1</v>
      </c>
      <c r="H1459" t="s">
        <v>2379</v>
      </c>
      <c r="J1459" t="str">
        <f t="shared" si="88"/>
        <v>Yes</v>
      </c>
      <c r="K1459" t="str">
        <f t="shared" si="89"/>
        <v>No</v>
      </c>
      <c r="L1459" t="str">
        <f t="shared" si="90"/>
        <v>Normal Weight</v>
      </c>
      <c r="M1459" t="str">
        <f t="shared" si="91"/>
        <v>Diabetes</v>
      </c>
    </row>
    <row r="1460" spans="1:13" x14ac:dyDescent="0.25">
      <c r="A1460" t="s">
        <v>911</v>
      </c>
      <c r="B1460">
        <v>21.375</v>
      </c>
      <c r="C1460">
        <v>4.32</v>
      </c>
      <c r="D1460" t="s">
        <v>2379</v>
      </c>
      <c r="E1460" t="s">
        <v>2379</v>
      </c>
      <c r="F1460" t="s">
        <v>2379</v>
      </c>
      <c r="G1460">
        <v>0</v>
      </c>
      <c r="H1460" t="s">
        <v>2379</v>
      </c>
      <c r="J1460" t="str">
        <f t="shared" si="88"/>
        <v>No</v>
      </c>
      <c r="K1460" t="str">
        <f t="shared" si="89"/>
        <v>No</v>
      </c>
      <c r="L1460" t="str">
        <f t="shared" si="90"/>
        <v>Normal Weight</v>
      </c>
      <c r="M1460" t="str">
        <f t="shared" si="91"/>
        <v>Normal</v>
      </c>
    </row>
    <row r="1461" spans="1:13" x14ac:dyDescent="0.25">
      <c r="A1461" t="s">
        <v>910</v>
      </c>
      <c r="B1461">
        <v>29.19</v>
      </c>
      <c r="C1461">
        <v>4.37</v>
      </c>
      <c r="D1461" t="s">
        <v>2379</v>
      </c>
      <c r="E1461" t="s">
        <v>2379</v>
      </c>
      <c r="F1461" t="s">
        <v>2379</v>
      </c>
      <c r="G1461">
        <v>0</v>
      </c>
      <c r="H1461" t="s">
        <v>2379</v>
      </c>
      <c r="J1461" t="str">
        <f t="shared" si="88"/>
        <v>No</v>
      </c>
      <c r="K1461" t="str">
        <f t="shared" si="89"/>
        <v>No</v>
      </c>
      <c r="L1461" t="str">
        <f t="shared" si="90"/>
        <v>Overweight</v>
      </c>
      <c r="M1461" t="str">
        <f t="shared" si="91"/>
        <v>Normal</v>
      </c>
    </row>
    <row r="1462" spans="1:13" x14ac:dyDescent="0.25">
      <c r="A1462" t="s">
        <v>909</v>
      </c>
      <c r="B1462">
        <v>31.92</v>
      </c>
      <c r="C1462">
        <v>4.8099999999999996</v>
      </c>
      <c r="D1462" t="s">
        <v>2380</v>
      </c>
      <c r="E1462" t="s">
        <v>2379</v>
      </c>
      <c r="F1462" t="s">
        <v>2381</v>
      </c>
      <c r="G1462">
        <v>1</v>
      </c>
      <c r="H1462" t="s">
        <v>2379</v>
      </c>
      <c r="J1462" t="str">
        <f t="shared" si="88"/>
        <v>Yes</v>
      </c>
      <c r="K1462" t="str">
        <f t="shared" si="89"/>
        <v>No</v>
      </c>
      <c r="L1462" t="str">
        <f t="shared" si="90"/>
        <v>Obesity</v>
      </c>
      <c r="M1462" t="str">
        <f t="shared" si="91"/>
        <v>Normal</v>
      </c>
    </row>
    <row r="1463" spans="1:13" x14ac:dyDescent="0.25">
      <c r="A1463" t="s">
        <v>908</v>
      </c>
      <c r="B1463">
        <v>26.315000000000001</v>
      </c>
      <c r="C1463">
        <v>4.5599999999999996</v>
      </c>
      <c r="D1463" t="s">
        <v>2380</v>
      </c>
      <c r="E1463" t="s">
        <v>2379</v>
      </c>
      <c r="F1463" t="s">
        <v>2381</v>
      </c>
      <c r="G1463">
        <v>1</v>
      </c>
      <c r="H1463" t="s">
        <v>2379</v>
      </c>
      <c r="J1463" t="str">
        <f t="shared" si="88"/>
        <v>Yes</v>
      </c>
      <c r="K1463" t="str">
        <f t="shared" si="89"/>
        <v>No</v>
      </c>
      <c r="L1463" t="str">
        <f t="shared" si="90"/>
        <v>Overweight</v>
      </c>
      <c r="M1463" t="str">
        <f t="shared" si="91"/>
        <v>Normal</v>
      </c>
    </row>
    <row r="1464" spans="1:13" x14ac:dyDescent="0.25">
      <c r="A1464" t="s">
        <v>907</v>
      </c>
      <c r="B1464">
        <v>35.299999999999997</v>
      </c>
      <c r="C1464">
        <v>4.3899999999999997</v>
      </c>
      <c r="D1464" t="s">
        <v>2379</v>
      </c>
      <c r="E1464" t="s">
        <v>2379</v>
      </c>
      <c r="F1464" t="s">
        <v>2379</v>
      </c>
      <c r="G1464">
        <v>0</v>
      </c>
      <c r="H1464" t="s">
        <v>2379</v>
      </c>
      <c r="J1464" t="str">
        <f t="shared" si="88"/>
        <v>No</v>
      </c>
      <c r="K1464" t="str">
        <f t="shared" si="89"/>
        <v>No</v>
      </c>
      <c r="L1464" t="str">
        <f t="shared" si="90"/>
        <v>Obesity</v>
      </c>
      <c r="M1464" t="str">
        <f t="shared" si="91"/>
        <v>Normal</v>
      </c>
    </row>
    <row r="1465" spans="1:13" x14ac:dyDescent="0.25">
      <c r="A1465" t="s">
        <v>906</v>
      </c>
      <c r="B1465">
        <v>18.91</v>
      </c>
      <c r="C1465">
        <v>11.44</v>
      </c>
      <c r="D1465" t="s">
        <v>2379</v>
      </c>
      <c r="E1465" t="s">
        <v>2379</v>
      </c>
      <c r="F1465" t="s">
        <v>2379</v>
      </c>
      <c r="G1465">
        <v>0</v>
      </c>
      <c r="H1465" t="s">
        <v>2379</v>
      </c>
      <c r="J1465" t="str">
        <f t="shared" si="88"/>
        <v>No</v>
      </c>
      <c r="K1465" t="str">
        <f t="shared" si="89"/>
        <v>No</v>
      </c>
      <c r="L1465" t="str">
        <f t="shared" si="90"/>
        <v>Normal Weight</v>
      </c>
      <c r="M1465" t="str">
        <f t="shared" si="91"/>
        <v>Diabetes</v>
      </c>
    </row>
    <row r="1466" spans="1:13" x14ac:dyDescent="0.25">
      <c r="A1466" t="s">
        <v>905</v>
      </c>
      <c r="B1466">
        <v>22.41</v>
      </c>
      <c r="C1466">
        <v>11.37</v>
      </c>
      <c r="D1466" t="s">
        <v>2380</v>
      </c>
      <c r="E1466" t="s">
        <v>2379</v>
      </c>
      <c r="F1466" t="s">
        <v>2379</v>
      </c>
      <c r="G1466">
        <v>1</v>
      </c>
      <c r="H1466" t="s">
        <v>2379</v>
      </c>
      <c r="J1466" t="str">
        <f t="shared" si="88"/>
        <v>Yes</v>
      </c>
      <c r="K1466" t="str">
        <f t="shared" si="89"/>
        <v>No</v>
      </c>
      <c r="L1466" t="str">
        <f t="shared" si="90"/>
        <v>Normal Weight</v>
      </c>
      <c r="M1466" t="str">
        <f t="shared" si="91"/>
        <v>Diabetes</v>
      </c>
    </row>
    <row r="1467" spans="1:13" x14ac:dyDescent="0.25">
      <c r="A1467" t="s">
        <v>904</v>
      </c>
      <c r="B1467">
        <v>22.704999999999998</v>
      </c>
      <c r="C1467">
        <v>6.14</v>
      </c>
      <c r="D1467" t="s">
        <v>2379</v>
      </c>
      <c r="E1467" t="s">
        <v>2379</v>
      </c>
      <c r="F1467" t="s">
        <v>2379</v>
      </c>
      <c r="G1467">
        <v>0</v>
      </c>
      <c r="H1467" t="s">
        <v>2379</v>
      </c>
      <c r="J1467" t="str">
        <f t="shared" si="88"/>
        <v>No</v>
      </c>
      <c r="K1467" t="str">
        <f t="shared" si="89"/>
        <v>No</v>
      </c>
      <c r="L1467" t="str">
        <f t="shared" si="90"/>
        <v>Normal Weight</v>
      </c>
      <c r="M1467" t="str">
        <f t="shared" si="91"/>
        <v>Prediabetes</v>
      </c>
    </row>
    <row r="1468" spans="1:13" x14ac:dyDescent="0.25">
      <c r="A1468" t="s">
        <v>903</v>
      </c>
      <c r="B1468">
        <v>37.18</v>
      </c>
      <c r="C1468">
        <v>4.8899999999999997</v>
      </c>
      <c r="D1468" t="s">
        <v>2379</v>
      </c>
      <c r="E1468" t="s">
        <v>2379</v>
      </c>
      <c r="F1468" t="s">
        <v>2379</v>
      </c>
      <c r="G1468">
        <v>0</v>
      </c>
      <c r="H1468" t="s">
        <v>2379</v>
      </c>
      <c r="J1468" t="str">
        <f t="shared" si="88"/>
        <v>No</v>
      </c>
      <c r="K1468" t="str">
        <f t="shared" si="89"/>
        <v>No</v>
      </c>
      <c r="L1468" t="str">
        <f t="shared" si="90"/>
        <v>Obesity</v>
      </c>
      <c r="M1468" t="str">
        <f t="shared" si="91"/>
        <v>Normal</v>
      </c>
    </row>
    <row r="1469" spans="1:13" x14ac:dyDescent="0.25">
      <c r="A1469" t="s">
        <v>902</v>
      </c>
      <c r="B1469">
        <v>35.97</v>
      </c>
      <c r="C1469">
        <v>4.5999999999999996</v>
      </c>
      <c r="D1469" t="s">
        <v>2379</v>
      </c>
      <c r="E1469" t="s">
        <v>2379</v>
      </c>
      <c r="F1469" t="s">
        <v>2379</v>
      </c>
      <c r="G1469">
        <v>0</v>
      </c>
      <c r="H1469" t="s">
        <v>2379</v>
      </c>
      <c r="J1469" t="str">
        <f t="shared" si="88"/>
        <v>No</v>
      </c>
      <c r="K1469" t="str">
        <f t="shared" si="89"/>
        <v>No</v>
      </c>
      <c r="L1469" t="str">
        <f t="shared" si="90"/>
        <v>Obesity</v>
      </c>
      <c r="M1469" t="str">
        <f t="shared" si="91"/>
        <v>Normal</v>
      </c>
    </row>
    <row r="1470" spans="1:13" x14ac:dyDescent="0.25">
      <c r="A1470" t="s">
        <v>901</v>
      </c>
      <c r="B1470">
        <v>35.799999999999997</v>
      </c>
      <c r="C1470">
        <v>4.42</v>
      </c>
      <c r="D1470" t="s">
        <v>2379</v>
      </c>
      <c r="E1470" t="s">
        <v>2379</v>
      </c>
      <c r="F1470" t="s">
        <v>2379</v>
      </c>
      <c r="G1470">
        <v>0</v>
      </c>
      <c r="H1470" t="s">
        <v>2379</v>
      </c>
      <c r="J1470" t="str">
        <f t="shared" si="88"/>
        <v>No</v>
      </c>
      <c r="K1470" t="str">
        <f t="shared" si="89"/>
        <v>No</v>
      </c>
      <c r="L1470" t="str">
        <f t="shared" si="90"/>
        <v>Obesity</v>
      </c>
      <c r="M1470" t="str">
        <f t="shared" si="91"/>
        <v>Normal</v>
      </c>
    </row>
    <row r="1471" spans="1:13" x14ac:dyDescent="0.25">
      <c r="A1471" t="s">
        <v>900</v>
      </c>
      <c r="B1471">
        <v>28.31</v>
      </c>
      <c r="C1471">
        <v>7.48</v>
      </c>
      <c r="D1471" t="s">
        <v>2380</v>
      </c>
      <c r="E1471" t="s">
        <v>2379</v>
      </c>
      <c r="F1471" t="s">
        <v>2379</v>
      </c>
      <c r="G1471">
        <v>0</v>
      </c>
      <c r="H1471" t="s">
        <v>2379</v>
      </c>
      <c r="J1471" t="str">
        <f t="shared" si="88"/>
        <v>Yes</v>
      </c>
      <c r="K1471" t="str">
        <f t="shared" si="89"/>
        <v>No</v>
      </c>
      <c r="L1471" t="str">
        <f t="shared" si="90"/>
        <v>Overweight</v>
      </c>
      <c r="M1471" t="str">
        <f t="shared" si="91"/>
        <v>Diabetes</v>
      </c>
    </row>
    <row r="1472" spans="1:13" x14ac:dyDescent="0.25">
      <c r="A1472" t="s">
        <v>899</v>
      </c>
      <c r="B1472">
        <v>38.06</v>
      </c>
      <c r="C1472">
        <v>10.74</v>
      </c>
      <c r="D1472" t="s">
        <v>2379</v>
      </c>
      <c r="E1472" t="s">
        <v>2379</v>
      </c>
      <c r="F1472" t="s">
        <v>2379</v>
      </c>
      <c r="G1472">
        <v>0</v>
      </c>
      <c r="H1472" t="s">
        <v>2379</v>
      </c>
      <c r="J1472" t="str">
        <f t="shared" si="88"/>
        <v>No</v>
      </c>
      <c r="K1472" t="str">
        <f t="shared" si="89"/>
        <v>No</v>
      </c>
      <c r="L1472" t="str">
        <f t="shared" si="90"/>
        <v>Obesity</v>
      </c>
      <c r="M1472" t="str">
        <f t="shared" si="91"/>
        <v>Diabetes</v>
      </c>
    </row>
    <row r="1473" spans="1:13" x14ac:dyDescent="0.25">
      <c r="A1473" t="s">
        <v>898</v>
      </c>
      <c r="B1473">
        <v>28</v>
      </c>
      <c r="C1473">
        <v>5.19</v>
      </c>
      <c r="D1473" t="s">
        <v>2379</v>
      </c>
      <c r="E1473" t="s">
        <v>2379</v>
      </c>
      <c r="F1473" t="s">
        <v>2379</v>
      </c>
      <c r="G1473">
        <v>1</v>
      </c>
      <c r="H1473" t="s">
        <v>2379</v>
      </c>
      <c r="J1473" t="str">
        <f t="shared" si="88"/>
        <v>No</v>
      </c>
      <c r="K1473" t="str">
        <f t="shared" si="89"/>
        <v>No</v>
      </c>
      <c r="L1473" t="str">
        <f t="shared" si="90"/>
        <v>Overweight</v>
      </c>
      <c r="M1473" t="str">
        <f t="shared" si="91"/>
        <v>Normal</v>
      </c>
    </row>
    <row r="1474" spans="1:13" x14ac:dyDescent="0.25">
      <c r="A1474" t="s">
        <v>897</v>
      </c>
      <c r="B1474">
        <v>34.32</v>
      </c>
      <c r="C1474">
        <v>9.17</v>
      </c>
      <c r="D1474" t="s">
        <v>2379</v>
      </c>
      <c r="E1474" t="s">
        <v>2379</v>
      </c>
      <c r="F1474" t="s">
        <v>2379</v>
      </c>
      <c r="G1474">
        <v>0</v>
      </c>
      <c r="H1474" t="s">
        <v>2379</v>
      </c>
      <c r="J1474" t="str">
        <f t="shared" si="88"/>
        <v>No</v>
      </c>
      <c r="K1474" t="str">
        <f t="shared" si="89"/>
        <v>No</v>
      </c>
      <c r="L1474" t="str">
        <f t="shared" si="90"/>
        <v>Obesity</v>
      </c>
      <c r="M1474" t="str">
        <f t="shared" si="91"/>
        <v>Diabetes</v>
      </c>
    </row>
    <row r="1475" spans="1:13" x14ac:dyDescent="0.25">
      <c r="A1475" t="s">
        <v>896</v>
      </c>
      <c r="B1475">
        <v>22.3</v>
      </c>
      <c r="C1475">
        <v>4.95</v>
      </c>
      <c r="D1475" t="s">
        <v>2380</v>
      </c>
      <c r="E1475" t="s">
        <v>2379</v>
      </c>
      <c r="F1475" t="s">
        <v>2379</v>
      </c>
      <c r="G1475">
        <v>0</v>
      </c>
      <c r="H1475" t="s">
        <v>2379</v>
      </c>
      <c r="J1475" t="str">
        <f t="shared" ref="J1475:J1538" si="92">PROPER(D1475:D3809)</f>
        <v>Yes</v>
      </c>
      <c r="K1475" t="str">
        <f t="shared" ref="K1475:K1538" si="93">PROPER(H1475:H3809)</f>
        <v>No</v>
      </c>
      <c r="L1475" t="str">
        <f t="shared" ref="L1475:L1538" si="94">IF(B1475&lt;18.5,"Underweight",IF(B1475&lt;24.9,"Normal Weight",IF(B1475&lt;29.9,"Overweight","Obesity")))</f>
        <v>Normal Weight</v>
      </c>
      <c r="M1475" t="str">
        <f t="shared" ref="M1475:M1538" si="95">IF(C1475&lt;5.7,"Normal",IF(C1475&lt;6.4,"Prediabetes","Diabetes"))</f>
        <v>Normal</v>
      </c>
    </row>
    <row r="1476" spans="1:13" x14ac:dyDescent="0.25">
      <c r="A1476" t="s">
        <v>895</v>
      </c>
      <c r="B1476">
        <v>27.835000000000001</v>
      </c>
      <c r="C1476">
        <v>6.03</v>
      </c>
      <c r="D1476" t="s">
        <v>2379</v>
      </c>
      <c r="E1476" t="s">
        <v>2379</v>
      </c>
      <c r="F1476" t="s">
        <v>2379</v>
      </c>
      <c r="G1476">
        <v>1</v>
      </c>
      <c r="H1476" t="s">
        <v>2379</v>
      </c>
      <c r="J1476" t="str">
        <f t="shared" si="92"/>
        <v>No</v>
      </c>
      <c r="K1476" t="str">
        <f t="shared" si="93"/>
        <v>No</v>
      </c>
      <c r="L1476" t="str">
        <f t="shared" si="94"/>
        <v>Overweight</v>
      </c>
      <c r="M1476" t="str">
        <f t="shared" si="95"/>
        <v>Prediabetes</v>
      </c>
    </row>
    <row r="1477" spans="1:13" x14ac:dyDescent="0.25">
      <c r="A1477" t="s">
        <v>894</v>
      </c>
      <c r="B1477">
        <v>39.229999999999997</v>
      </c>
      <c r="C1477">
        <v>5.36</v>
      </c>
      <c r="D1477" t="s">
        <v>2379</v>
      </c>
      <c r="E1477" t="s">
        <v>2379</v>
      </c>
      <c r="F1477" t="s">
        <v>2379</v>
      </c>
      <c r="G1477">
        <v>0</v>
      </c>
      <c r="H1477" t="s">
        <v>2379</v>
      </c>
      <c r="J1477" t="str">
        <f t="shared" si="92"/>
        <v>No</v>
      </c>
      <c r="K1477" t="str">
        <f t="shared" si="93"/>
        <v>No</v>
      </c>
      <c r="L1477" t="str">
        <f t="shared" si="94"/>
        <v>Obesity</v>
      </c>
      <c r="M1477" t="str">
        <f t="shared" si="95"/>
        <v>Normal</v>
      </c>
    </row>
    <row r="1478" spans="1:13" x14ac:dyDescent="0.25">
      <c r="A1478" t="s">
        <v>893</v>
      </c>
      <c r="B1478">
        <v>19.95</v>
      </c>
      <c r="C1478">
        <v>6.11</v>
      </c>
      <c r="D1478" t="s">
        <v>2379</v>
      </c>
      <c r="E1478" t="s">
        <v>2379</v>
      </c>
      <c r="F1478" t="s">
        <v>2379</v>
      </c>
      <c r="G1478">
        <v>1</v>
      </c>
      <c r="H1478" t="s">
        <v>2379</v>
      </c>
      <c r="J1478" t="str">
        <f t="shared" si="92"/>
        <v>No</v>
      </c>
      <c r="K1478" t="str">
        <f t="shared" si="93"/>
        <v>No</v>
      </c>
      <c r="L1478" t="str">
        <f t="shared" si="94"/>
        <v>Normal Weight</v>
      </c>
      <c r="M1478" t="str">
        <f t="shared" si="95"/>
        <v>Prediabetes</v>
      </c>
    </row>
    <row r="1479" spans="1:13" x14ac:dyDescent="0.25">
      <c r="A1479" t="s">
        <v>892</v>
      </c>
      <c r="B1479">
        <v>34.64</v>
      </c>
      <c r="C1479">
        <v>4.88</v>
      </c>
      <c r="D1479" t="s">
        <v>2379</v>
      </c>
      <c r="E1479" t="s">
        <v>2379</v>
      </c>
      <c r="F1479" t="s">
        <v>2381</v>
      </c>
      <c r="G1479">
        <v>1</v>
      </c>
      <c r="H1479" t="s">
        <v>2379</v>
      </c>
      <c r="J1479" t="str">
        <f t="shared" si="92"/>
        <v>No</v>
      </c>
      <c r="K1479" t="str">
        <f t="shared" si="93"/>
        <v>No</v>
      </c>
      <c r="L1479" t="str">
        <f t="shared" si="94"/>
        <v>Obesity</v>
      </c>
      <c r="M1479" t="str">
        <f t="shared" si="95"/>
        <v>Normal</v>
      </c>
    </row>
    <row r="1480" spans="1:13" x14ac:dyDescent="0.25">
      <c r="A1480" t="s">
        <v>891</v>
      </c>
      <c r="B1480">
        <v>18.75</v>
      </c>
      <c r="C1480">
        <v>6.72</v>
      </c>
      <c r="D1480" t="s">
        <v>2379</v>
      </c>
      <c r="E1480" t="s">
        <v>2379</v>
      </c>
      <c r="F1480" t="s">
        <v>2379</v>
      </c>
      <c r="G1480">
        <v>0</v>
      </c>
      <c r="H1480" t="s">
        <v>2379</v>
      </c>
      <c r="J1480" t="str">
        <f t="shared" si="92"/>
        <v>No</v>
      </c>
      <c r="K1480" t="str">
        <f t="shared" si="93"/>
        <v>No</v>
      </c>
      <c r="L1480" t="str">
        <f t="shared" si="94"/>
        <v>Normal Weight</v>
      </c>
      <c r="M1480" t="str">
        <f t="shared" si="95"/>
        <v>Diabetes</v>
      </c>
    </row>
    <row r="1481" spans="1:13" x14ac:dyDescent="0.25">
      <c r="A1481" t="s">
        <v>890</v>
      </c>
      <c r="B1481">
        <v>26.48</v>
      </c>
      <c r="C1481">
        <v>4.2</v>
      </c>
      <c r="D1481" t="s">
        <v>2379</v>
      </c>
      <c r="E1481" t="s">
        <v>2379</v>
      </c>
      <c r="F1481" t="s">
        <v>2379</v>
      </c>
      <c r="G1481">
        <v>1</v>
      </c>
      <c r="H1481" t="s">
        <v>2379</v>
      </c>
      <c r="J1481" t="str">
        <f t="shared" si="92"/>
        <v>No</v>
      </c>
      <c r="K1481" t="str">
        <f t="shared" si="93"/>
        <v>No</v>
      </c>
      <c r="L1481" t="str">
        <f t="shared" si="94"/>
        <v>Overweight</v>
      </c>
      <c r="M1481" t="str">
        <f t="shared" si="95"/>
        <v>Normal</v>
      </c>
    </row>
    <row r="1482" spans="1:13" x14ac:dyDescent="0.25">
      <c r="A1482" t="s">
        <v>889</v>
      </c>
      <c r="B1482">
        <v>34.83</v>
      </c>
      <c r="C1482">
        <v>5.79</v>
      </c>
      <c r="D1482" t="s">
        <v>2379</v>
      </c>
      <c r="E1482" t="s">
        <v>2379</v>
      </c>
      <c r="F1482" t="s">
        <v>2379</v>
      </c>
      <c r="G1482">
        <v>1</v>
      </c>
      <c r="H1482" t="s">
        <v>2379</v>
      </c>
      <c r="J1482" t="str">
        <f t="shared" si="92"/>
        <v>No</v>
      </c>
      <c r="K1482" t="str">
        <f t="shared" si="93"/>
        <v>No</v>
      </c>
      <c r="L1482" t="str">
        <f t="shared" si="94"/>
        <v>Obesity</v>
      </c>
      <c r="M1482" t="str">
        <f t="shared" si="95"/>
        <v>Prediabetes</v>
      </c>
    </row>
    <row r="1483" spans="1:13" x14ac:dyDescent="0.25">
      <c r="A1483" t="s">
        <v>888</v>
      </c>
      <c r="B1483">
        <v>25.46</v>
      </c>
      <c r="C1483">
        <v>4.29</v>
      </c>
      <c r="D1483" t="s">
        <v>2379</v>
      </c>
      <c r="E1483" t="s">
        <v>2379</v>
      </c>
      <c r="F1483" t="s">
        <v>2379</v>
      </c>
      <c r="G1483">
        <v>0</v>
      </c>
      <c r="H1483" t="s">
        <v>2379</v>
      </c>
      <c r="J1483" t="str">
        <f t="shared" si="92"/>
        <v>No</v>
      </c>
      <c r="K1483" t="str">
        <f t="shared" si="93"/>
        <v>No</v>
      </c>
      <c r="L1483" t="str">
        <f t="shared" si="94"/>
        <v>Overweight</v>
      </c>
      <c r="M1483" t="str">
        <f t="shared" si="95"/>
        <v>Normal</v>
      </c>
    </row>
    <row r="1484" spans="1:13" x14ac:dyDescent="0.25">
      <c r="A1484" t="s">
        <v>887</v>
      </c>
      <c r="B1484">
        <v>23.31</v>
      </c>
      <c r="C1484">
        <v>8.27</v>
      </c>
      <c r="D1484" t="s">
        <v>2379</v>
      </c>
      <c r="E1484" t="s">
        <v>2379</v>
      </c>
      <c r="F1484" t="s">
        <v>2379</v>
      </c>
      <c r="G1484">
        <v>0</v>
      </c>
      <c r="H1484" t="s">
        <v>2379</v>
      </c>
      <c r="J1484" t="str">
        <f t="shared" si="92"/>
        <v>No</v>
      </c>
      <c r="K1484" t="str">
        <f t="shared" si="93"/>
        <v>No</v>
      </c>
      <c r="L1484" t="str">
        <f t="shared" si="94"/>
        <v>Normal Weight</v>
      </c>
      <c r="M1484" t="str">
        <f t="shared" si="95"/>
        <v>Diabetes</v>
      </c>
    </row>
    <row r="1485" spans="1:13" x14ac:dyDescent="0.25">
      <c r="A1485" t="s">
        <v>886</v>
      </c>
      <c r="B1485">
        <v>29</v>
      </c>
      <c r="C1485">
        <v>4.5599999999999996</v>
      </c>
      <c r="D1485" t="s">
        <v>2379</v>
      </c>
      <c r="E1485" t="s">
        <v>2379</v>
      </c>
      <c r="F1485" t="s">
        <v>2379</v>
      </c>
      <c r="G1485">
        <v>0</v>
      </c>
      <c r="H1485" t="s">
        <v>2379</v>
      </c>
      <c r="J1485" t="str">
        <f t="shared" si="92"/>
        <v>No</v>
      </c>
      <c r="K1485" t="str">
        <f t="shared" si="93"/>
        <v>No</v>
      </c>
      <c r="L1485" t="str">
        <f t="shared" si="94"/>
        <v>Overweight</v>
      </c>
      <c r="M1485" t="str">
        <f t="shared" si="95"/>
        <v>Normal</v>
      </c>
    </row>
    <row r="1486" spans="1:13" x14ac:dyDescent="0.25">
      <c r="A1486" t="s">
        <v>885</v>
      </c>
      <c r="B1486">
        <v>32.869999999999997</v>
      </c>
      <c r="C1486">
        <v>5.33</v>
      </c>
      <c r="D1486" t="s">
        <v>2379</v>
      </c>
      <c r="E1486" t="s">
        <v>2379</v>
      </c>
      <c r="F1486" t="s">
        <v>2379</v>
      </c>
      <c r="G1486">
        <v>0</v>
      </c>
      <c r="H1486" t="s">
        <v>2379</v>
      </c>
      <c r="J1486" t="str">
        <f t="shared" si="92"/>
        <v>No</v>
      </c>
      <c r="K1486" t="str">
        <f t="shared" si="93"/>
        <v>No</v>
      </c>
      <c r="L1486" t="str">
        <f t="shared" si="94"/>
        <v>Obesity</v>
      </c>
      <c r="M1486" t="str">
        <f t="shared" si="95"/>
        <v>Normal</v>
      </c>
    </row>
    <row r="1487" spans="1:13" x14ac:dyDescent="0.25">
      <c r="A1487" t="s">
        <v>884</v>
      </c>
      <c r="B1487">
        <v>26.18</v>
      </c>
      <c r="C1487">
        <v>5.63</v>
      </c>
      <c r="D1487" t="s">
        <v>2379</v>
      </c>
      <c r="E1487" t="s">
        <v>2379</v>
      </c>
      <c r="F1487" t="s">
        <v>2379</v>
      </c>
      <c r="G1487">
        <v>0</v>
      </c>
      <c r="H1487" t="s">
        <v>2379</v>
      </c>
      <c r="J1487" t="str">
        <f t="shared" si="92"/>
        <v>No</v>
      </c>
      <c r="K1487" t="str">
        <f t="shared" si="93"/>
        <v>No</v>
      </c>
      <c r="L1487" t="str">
        <f t="shared" si="94"/>
        <v>Overweight</v>
      </c>
      <c r="M1487" t="str">
        <f t="shared" si="95"/>
        <v>Normal</v>
      </c>
    </row>
    <row r="1488" spans="1:13" x14ac:dyDescent="0.25">
      <c r="A1488" t="s">
        <v>883</v>
      </c>
      <c r="B1488">
        <v>25.3</v>
      </c>
      <c r="C1488">
        <v>5.12</v>
      </c>
      <c r="D1488" t="s">
        <v>2379</v>
      </c>
      <c r="E1488" t="s">
        <v>2379</v>
      </c>
      <c r="F1488" t="s">
        <v>2379</v>
      </c>
      <c r="G1488">
        <v>0</v>
      </c>
      <c r="H1488" t="s">
        <v>2379</v>
      </c>
      <c r="J1488" t="str">
        <f t="shared" si="92"/>
        <v>No</v>
      </c>
      <c r="K1488" t="str">
        <f t="shared" si="93"/>
        <v>No</v>
      </c>
      <c r="L1488" t="str">
        <f t="shared" si="94"/>
        <v>Overweight</v>
      </c>
      <c r="M1488" t="str">
        <f t="shared" si="95"/>
        <v>Normal</v>
      </c>
    </row>
    <row r="1489" spans="1:13" x14ac:dyDescent="0.25">
      <c r="A1489" t="s">
        <v>882</v>
      </c>
      <c r="B1489">
        <v>36.94</v>
      </c>
      <c r="C1489">
        <v>5.15</v>
      </c>
      <c r="D1489" t="s">
        <v>2380</v>
      </c>
      <c r="E1489" t="s">
        <v>2379</v>
      </c>
      <c r="F1489" t="s">
        <v>2379</v>
      </c>
      <c r="G1489">
        <v>1</v>
      </c>
      <c r="H1489" t="s">
        <v>2379</v>
      </c>
      <c r="J1489" t="str">
        <f t="shared" si="92"/>
        <v>Yes</v>
      </c>
      <c r="K1489" t="str">
        <f t="shared" si="93"/>
        <v>No</v>
      </c>
      <c r="L1489" t="str">
        <f t="shared" si="94"/>
        <v>Obesity</v>
      </c>
      <c r="M1489" t="str">
        <f t="shared" si="95"/>
        <v>Normal</v>
      </c>
    </row>
    <row r="1490" spans="1:13" x14ac:dyDescent="0.25">
      <c r="A1490" t="s">
        <v>881</v>
      </c>
      <c r="B1490">
        <v>22.86</v>
      </c>
      <c r="C1490">
        <v>7.5</v>
      </c>
      <c r="D1490" t="s">
        <v>2379</v>
      </c>
      <c r="E1490" t="s">
        <v>2379</v>
      </c>
      <c r="F1490" t="s">
        <v>2379</v>
      </c>
      <c r="G1490">
        <v>0</v>
      </c>
      <c r="H1490" t="s">
        <v>2379</v>
      </c>
      <c r="J1490" t="str">
        <f t="shared" si="92"/>
        <v>No</v>
      </c>
      <c r="K1490" t="str">
        <f t="shared" si="93"/>
        <v>No</v>
      </c>
      <c r="L1490" t="str">
        <f t="shared" si="94"/>
        <v>Normal Weight</v>
      </c>
      <c r="M1490" t="str">
        <f t="shared" si="95"/>
        <v>Diabetes</v>
      </c>
    </row>
    <row r="1491" spans="1:13" x14ac:dyDescent="0.25">
      <c r="A1491" t="s">
        <v>880</v>
      </c>
      <c r="B1491">
        <v>18.760000000000002</v>
      </c>
      <c r="C1491">
        <v>4.88</v>
      </c>
      <c r="D1491" t="s">
        <v>2380</v>
      </c>
      <c r="E1491" t="s">
        <v>2379</v>
      </c>
      <c r="F1491" t="s">
        <v>2381</v>
      </c>
      <c r="G1491">
        <v>1</v>
      </c>
      <c r="H1491" t="s">
        <v>2379</v>
      </c>
      <c r="J1491" t="str">
        <f t="shared" si="92"/>
        <v>Yes</v>
      </c>
      <c r="K1491" t="str">
        <f t="shared" si="93"/>
        <v>No</v>
      </c>
      <c r="L1491" t="str">
        <f t="shared" si="94"/>
        <v>Normal Weight</v>
      </c>
      <c r="M1491" t="str">
        <f t="shared" si="95"/>
        <v>Normal</v>
      </c>
    </row>
    <row r="1492" spans="1:13" x14ac:dyDescent="0.25">
      <c r="A1492" t="s">
        <v>879</v>
      </c>
      <c r="B1492">
        <v>24.36</v>
      </c>
      <c r="C1492">
        <v>5.57</v>
      </c>
      <c r="D1492" t="s">
        <v>2379</v>
      </c>
      <c r="E1492" t="s">
        <v>2379</v>
      </c>
      <c r="F1492" t="s">
        <v>2379</v>
      </c>
      <c r="G1492">
        <v>0</v>
      </c>
      <c r="H1492" t="s">
        <v>2379</v>
      </c>
      <c r="J1492" t="str">
        <f t="shared" si="92"/>
        <v>No</v>
      </c>
      <c r="K1492" t="str">
        <f t="shared" si="93"/>
        <v>No</v>
      </c>
      <c r="L1492" t="str">
        <f t="shared" si="94"/>
        <v>Normal Weight</v>
      </c>
      <c r="M1492" t="str">
        <f t="shared" si="95"/>
        <v>Normal</v>
      </c>
    </row>
    <row r="1493" spans="1:13" x14ac:dyDescent="0.25">
      <c r="A1493" t="s">
        <v>878</v>
      </c>
      <c r="B1493">
        <v>32.299999999999997</v>
      </c>
      <c r="C1493">
        <v>5.31</v>
      </c>
      <c r="D1493" t="s">
        <v>2379</v>
      </c>
      <c r="E1493" t="s">
        <v>2379</v>
      </c>
      <c r="F1493" t="s">
        <v>2379</v>
      </c>
      <c r="G1493">
        <v>0</v>
      </c>
      <c r="H1493" t="s">
        <v>2379</v>
      </c>
      <c r="J1493" t="str">
        <f t="shared" si="92"/>
        <v>No</v>
      </c>
      <c r="K1493" t="str">
        <f t="shared" si="93"/>
        <v>No</v>
      </c>
      <c r="L1493" t="str">
        <f t="shared" si="94"/>
        <v>Obesity</v>
      </c>
      <c r="M1493" t="str">
        <f t="shared" si="95"/>
        <v>Normal</v>
      </c>
    </row>
    <row r="1494" spans="1:13" x14ac:dyDescent="0.25">
      <c r="A1494" t="s">
        <v>877</v>
      </c>
      <c r="B1494">
        <v>22.704999999999998</v>
      </c>
      <c r="C1494">
        <v>4.57</v>
      </c>
      <c r="D1494" t="s">
        <v>2380</v>
      </c>
      <c r="E1494" t="s">
        <v>2379</v>
      </c>
      <c r="F1494" t="s">
        <v>2379</v>
      </c>
      <c r="G1494">
        <v>0</v>
      </c>
      <c r="H1494" t="s">
        <v>2379</v>
      </c>
      <c r="J1494" t="str">
        <f t="shared" si="92"/>
        <v>Yes</v>
      </c>
      <c r="K1494" t="str">
        <f t="shared" si="93"/>
        <v>No</v>
      </c>
      <c r="L1494" t="str">
        <f t="shared" si="94"/>
        <v>Normal Weight</v>
      </c>
      <c r="M1494" t="str">
        <f t="shared" si="95"/>
        <v>Normal</v>
      </c>
    </row>
    <row r="1495" spans="1:13" x14ac:dyDescent="0.25">
      <c r="A1495" t="s">
        <v>876</v>
      </c>
      <c r="B1495">
        <v>21.79</v>
      </c>
      <c r="C1495">
        <v>8.6999999999999993</v>
      </c>
      <c r="D1495" t="s">
        <v>2380</v>
      </c>
      <c r="E1495" t="s">
        <v>2379</v>
      </c>
      <c r="F1495" t="s">
        <v>2379</v>
      </c>
      <c r="G1495">
        <v>1</v>
      </c>
      <c r="H1495" t="s">
        <v>2379</v>
      </c>
      <c r="J1495" t="str">
        <f t="shared" si="92"/>
        <v>Yes</v>
      </c>
      <c r="K1495" t="str">
        <f t="shared" si="93"/>
        <v>No</v>
      </c>
      <c r="L1495" t="str">
        <f t="shared" si="94"/>
        <v>Normal Weight</v>
      </c>
      <c r="M1495" t="str">
        <f t="shared" si="95"/>
        <v>Diabetes</v>
      </c>
    </row>
    <row r="1496" spans="1:13" x14ac:dyDescent="0.25">
      <c r="A1496" t="s">
        <v>875</v>
      </c>
      <c r="B1496">
        <v>24.52</v>
      </c>
      <c r="C1496">
        <v>4.76</v>
      </c>
      <c r="D1496" t="s">
        <v>2379</v>
      </c>
      <c r="E1496" t="s">
        <v>2379</v>
      </c>
      <c r="F1496" t="s">
        <v>2379</v>
      </c>
      <c r="G1496">
        <v>0</v>
      </c>
      <c r="H1496" t="s">
        <v>2379</v>
      </c>
      <c r="J1496" t="str">
        <f t="shared" si="92"/>
        <v>No</v>
      </c>
      <c r="K1496" t="str">
        <f t="shared" si="93"/>
        <v>No</v>
      </c>
      <c r="L1496" t="str">
        <f t="shared" si="94"/>
        <v>Normal Weight</v>
      </c>
      <c r="M1496" t="str">
        <f t="shared" si="95"/>
        <v>Normal</v>
      </c>
    </row>
    <row r="1497" spans="1:13" x14ac:dyDescent="0.25">
      <c r="A1497" t="s">
        <v>874</v>
      </c>
      <c r="B1497">
        <v>39.520000000000003</v>
      </c>
      <c r="C1497">
        <v>11.81</v>
      </c>
      <c r="D1497" t="s">
        <v>2379</v>
      </c>
      <c r="E1497" t="s">
        <v>2379</v>
      </c>
      <c r="F1497" t="s">
        <v>2379</v>
      </c>
      <c r="G1497">
        <v>0</v>
      </c>
      <c r="H1497" t="s">
        <v>2379</v>
      </c>
      <c r="J1497" t="str">
        <f t="shared" si="92"/>
        <v>No</v>
      </c>
      <c r="K1497" t="str">
        <f t="shared" si="93"/>
        <v>No</v>
      </c>
      <c r="L1497" t="str">
        <f t="shared" si="94"/>
        <v>Obesity</v>
      </c>
      <c r="M1497" t="str">
        <f t="shared" si="95"/>
        <v>Diabetes</v>
      </c>
    </row>
    <row r="1498" spans="1:13" x14ac:dyDescent="0.25">
      <c r="A1498" t="s">
        <v>873</v>
      </c>
      <c r="B1498">
        <v>24.49</v>
      </c>
      <c r="C1498">
        <v>4.67</v>
      </c>
      <c r="D1498" t="s">
        <v>2379</v>
      </c>
      <c r="E1498" t="s">
        <v>2379</v>
      </c>
      <c r="F1498" t="s">
        <v>2379</v>
      </c>
      <c r="G1498">
        <v>0</v>
      </c>
      <c r="H1498" t="s">
        <v>2379</v>
      </c>
      <c r="J1498" t="str">
        <f t="shared" si="92"/>
        <v>No</v>
      </c>
      <c r="K1498" t="str">
        <f t="shared" si="93"/>
        <v>No</v>
      </c>
      <c r="L1498" t="str">
        <f t="shared" si="94"/>
        <v>Normal Weight</v>
      </c>
      <c r="M1498" t="str">
        <f t="shared" si="95"/>
        <v>Normal</v>
      </c>
    </row>
    <row r="1499" spans="1:13" x14ac:dyDescent="0.25">
      <c r="A1499" t="s">
        <v>872</v>
      </c>
      <c r="B1499">
        <v>26.315000000000001</v>
      </c>
      <c r="C1499">
        <v>6.02</v>
      </c>
      <c r="D1499" t="s">
        <v>2379</v>
      </c>
      <c r="E1499" t="s">
        <v>2379</v>
      </c>
      <c r="F1499" t="s">
        <v>2379</v>
      </c>
      <c r="G1499">
        <v>0</v>
      </c>
      <c r="H1499" t="s">
        <v>2379</v>
      </c>
      <c r="J1499" t="str">
        <f t="shared" si="92"/>
        <v>No</v>
      </c>
      <c r="K1499" t="str">
        <f t="shared" si="93"/>
        <v>No</v>
      </c>
      <c r="L1499" t="str">
        <f t="shared" si="94"/>
        <v>Overweight</v>
      </c>
      <c r="M1499" t="str">
        <f t="shared" si="95"/>
        <v>Prediabetes</v>
      </c>
    </row>
    <row r="1500" spans="1:13" x14ac:dyDescent="0.25">
      <c r="A1500" t="s">
        <v>871</v>
      </c>
      <c r="B1500">
        <v>22.58</v>
      </c>
      <c r="C1500">
        <v>7.46</v>
      </c>
      <c r="D1500" t="s">
        <v>2379</v>
      </c>
      <c r="E1500" t="s">
        <v>2379</v>
      </c>
      <c r="F1500" t="s">
        <v>2379</v>
      </c>
      <c r="G1500">
        <v>0</v>
      </c>
      <c r="H1500" t="s">
        <v>2379</v>
      </c>
      <c r="J1500" t="str">
        <f t="shared" si="92"/>
        <v>No</v>
      </c>
      <c r="K1500" t="str">
        <f t="shared" si="93"/>
        <v>No</v>
      </c>
      <c r="L1500" t="str">
        <f t="shared" si="94"/>
        <v>Normal Weight</v>
      </c>
      <c r="M1500" t="str">
        <f t="shared" si="95"/>
        <v>Diabetes</v>
      </c>
    </row>
    <row r="1501" spans="1:13" x14ac:dyDescent="0.25">
      <c r="A1501" t="s">
        <v>870</v>
      </c>
      <c r="B1501">
        <v>19.475000000000001</v>
      </c>
      <c r="C1501">
        <v>4.74</v>
      </c>
      <c r="D1501" t="s">
        <v>2379</v>
      </c>
      <c r="E1501" t="s">
        <v>2379</v>
      </c>
      <c r="F1501" t="s">
        <v>2379</v>
      </c>
      <c r="G1501">
        <v>1</v>
      </c>
      <c r="H1501" t="s">
        <v>2379</v>
      </c>
      <c r="J1501" t="str">
        <f t="shared" si="92"/>
        <v>No</v>
      </c>
      <c r="K1501" t="str">
        <f t="shared" si="93"/>
        <v>No</v>
      </c>
      <c r="L1501" t="str">
        <f t="shared" si="94"/>
        <v>Normal Weight</v>
      </c>
      <c r="M1501" t="str">
        <f t="shared" si="95"/>
        <v>Normal</v>
      </c>
    </row>
    <row r="1502" spans="1:13" x14ac:dyDescent="0.25">
      <c r="A1502" t="s">
        <v>869</v>
      </c>
      <c r="B1502">
        <v>26.33</v>
      </c>
      <c r="C1502">
        <v>4.79</v>
      </c>
      <c r="D1502" t="s">
        <v>2379</v>
      </c>
      <c r="E1502" t="s">
        <v>2379</v>
      </c>
      <c r="F1502" t="s">
        <v>2379</v>
      </c>
      <c r="G1502">
        <v>0</v>
      </c>
      <c r="H1502" t="s">
        <v>2379</v>
      </c>
      <c r="J1502" t="str">
        <f t="shared" si="92"/>
        <v>No</v>
      </c>
      <c r="K1502" t="str">
        <f t="shared" si="93"/>
        <v>No</v>
      </c>
      <c r="L1502" t="str">
        <f t="shared" si="94"/>
        <v>Overweight</v>
      </c>
      <c r="M1502" t="str">
        <f t="shared" si="95"/>
        <v>Normal</v>
      </c>
    </row>
    <row r="1503" spans="1:13" x14ac:dyDescent="0.25">
      <c r="A1503" t="s">
        <v>868</v>
      </c>
      <c r="B1503">
        <v>17.29</v>
      </c>
      <c r="C1503">
        <v>5.35</v>
      </c>
      <c r="D1503" t="s">
        <v>2380</v>
      </c>
      <c r="E1503" t="s">
        <v>2379</v>
      </c>
      <c r="F1503" t="s">
        <v>2379</v>
      </c>
      <c r="G1503">
        <v>0</v>
      </c>
      <c r="H1503" t="s">
        <v>2379</v>
      </c>
      <c r="J1503" t="str">
        <f t="shared" si="92"/>
        <v>Yes</v>
      </c>
      <c r="K1503" t="str">
        <f t="shared" si="93"/>
        <v>No</v>
      </c>
      <c r="L1503" t="str">
        <f t="shared" si="94"/>
        <v>Underweight</v>
      </c>
      <c r="M1503" t="str">
        <f t="shared" si="95"/>
        <v>Normal</v>
      </c>
    </row>
    <row r="1504" spans="1:13" x14ac:dyDescent="0.25">
      <c r="A1504" t="s">
        <v>867</v>
      </c>
      <c r="B1504">
        <v>42.88</v>
      </c>
      <c r="C1504">
        <v>4.87</v>
      </c>
      <c r="D1504" t="s">
        <v>2379</v>
      </c>
      <c r="E1504" t="s">
        <v>2380</v>
      </c>
      <c r="F1504" t="s">
        <v>2379</v>
      </c>
      <c r="G1504">
        <v>1</v>
      </c>
      <c r="H1504" t="s">
        <v>2379</v>
      </c>
      <c r="J1504" t="str">
        <f t="shared" si="92"/>
        <v>No</v>
      </c>
      <c r="K1504" t="str">
        <f t="shared" si="93"/>
        <v>No</v>
      </c>
      <c r="L1504" t="str">
        <f t="shared" si="94"/>
        <v>Obesity</v>
      </c>
      <c r="M1504" t="str">
        <f t="shared" si="95"/>
        <v>Normal</v>
      </c>
    </row>
    <row r="1505" spans="1:13" x14ac:dyDescent="0.25">
      <c r="A1505" t="s">
        <v>866</v>
      </c>
      <c r="B1505">
        <v>32.200000000000003</v>
      </c>
      <c r="C1505">
        <v>10.09</v>
      </c>
      <c r="D1505" t="s">
        <v>2380</v>
      </c>
      <c r="E1505" t="s">
        <v>2379</v>
      </c>
      <c r="F1505" t="s">
        <v>2379</v>
      </c>
      <c r="G1505">
        <v>0</v>
      </c>
      <c r="H1505" t="s">
        <v>2379</v>
      </c>
      <c r="J1505" t="str">
        <f t="shared" si="92"/>
        <v>Yes</v>
      </c>
      <c r="K1505" t="str">
        <f t="shared" si="93"/>
        <v>No</v>
      </c>
      <c r="L1505" t="str">
        <f t="shared" si="94"/>
        <v>Obesity</v>
      </c>
      <c r="M1505" t="str">
        <f t="shared" si="95"/>
        <v>Diabetes</v>
      </c>
    </row>
    <row r="1506" spans="1:13" x14ac:dyDescent="0.25">
      <c r="A1506" t="s">
        <v>865</v>
      </c>
      <c r="B1506">
        <v>18.75</v>
      </c>
      <c r="C1506">
        <v>5.47</v>
      </c>
      <c r="D1506" t="s">
        <v>2380</v>
      </c>
      <c r="E1506" t="s">
        <v>2379</v>
      </c>
      <c r="F1506" t="s">
        <v>2381</v>
      </c>
      <c r="G1506">
        <v>1</v>
      </c>
      <c r="H1506" t="s">
        <v>2379</v>
      </c>
      <c r="J1506" t="str">
        <f t="shared" si="92"/>
        <v>Yes</v>
      </c>
      <c r="K1506" t="str">
        <f t="shared" si="93"/>
        <v>No</v>
      </c>
      <c r="L1506" t="str">
        <f t="shared" si="94"/>
        <v>Normal Weight</v>
      </c>
      <c r="M1506" t="str">
        <f t="shared" si="95"/>
        <v>Normal</v>
      </c>
    </row>
    <row r="1507" spans="1:13" x14ac:dyDescent="0.25">
      <c r="A1507" t="s">
        <v>864</v>
      </c>
      <c r="B1507">
        <v>22.36</v>
      </c>
      <c r="C1507">
        <v>8.6</v>
      </c>
      <c r="D1507" t="s">
        <v>2379</v>
      </c>
      <c r="E1507" t="s">
        <v>2379</v>
      </c>
      <c r="F1507" t="s">
        <v>2379</v>
      </c>
      <c r="G1507">
        <v>0</v>
      </c>
      <c r="H1507" t="s">
        <v>2379</v>
      </c>
      <c r="J1507" t="str">
        <f t="shared" si="92"/>
        <v>No</v>
      </c>
      <c r="K1507" t="str">
        <f t="shared" si="93"/>
        <v>No</v>
      </c>
      <c r="L1507" t="str">
        <f t="shared" si="94"/>
        <v>Normal Weight</v>
      </c>
      <c r="M1507" t="str">
        <f t="shared" si="95"/>
        <v>Diabetes</v>
      </c>
    </row>
    <row r="1508" spans="1:13" x14ac:dyDescent="0.25">
      <c r="A1508" t="s">
        <v>863</v>
      </c>
      <c r="B1508">
        <v>23.94</v>
      </c>
      <c r="C1508">
        <v>10.74</v>
      </c>
      <c r="D1508" t="s">
        <v>2380</v>
      </c>
      <c r="E1508" t="s">
        <v>2379</v>
      </c>
      <c r="F1508" t="s">
        <v>2379</v>
      </c>
      <c r="G1508">
        <v>0</v>
      </c>
      <c r="H1508" t="s">
        <v>2379</v>
      </c>
      <c r="J1508" t="str">
        <f t="shared" si="92"/>
        <v>Yes</v>
      </c>
      <c r="K1508" t="str">
        <f t="shared" si="93"/>
        <v>No</v>
      </c>
      <c r="L1508" t="str">
        <f t="shared" si="94"/>
        <v>Normal Weight</v>
      </c>
      <c r="M1508" t="str">
        <f t="shared" si="95"/>
        <v>Diabetes</v>
      </c>
    </row>
    <row r="1509" spans="1:13" x14ac:dyDescent="0.25">
      <c r="A1509" t="s">
        <v>862</v>
      </c>
      <c r="B1509">
        <v>30.1</v>
      </c>
      <c r="C1509">
        <v>4.3899999999999997</v>
      </c>
      <c r="D1509" t="s">
        <v>2379</v>
      </c>
      <c r="E1509" t="s">
        <v>2379</v>
      </c>
      <c r="F1509" t="s">
        <v>2381</v>
      </c>
      <c r="G1509">
        <v>1</v>
      </c>
      <c r="H1509" t="s">
        <v>2379</v>
      </c>
      <c r="J1509" t="str">
        <f t="shared" si="92"/>
        <v>No</v>
      </c>
      <c r="K1509" t="str">
        <f t="shared" si="93"/>
        <v>No</v>
      </c>
      <c r="L1509" t="str">
        <f t="shared" si="94"/>
        <v>Obesity</v>
      </c>
      <c r="M1509" t="str">
        <f t="shared" si="95"/>
        <v>Normal</v>
      </c>
    </row>
    <row r="1510" spans="1:13" x14ac:dyDescent="0.25">
      <c r="A1510" t="s">
        <v>861</v>
      </c>
      <c r="B1510">
        <v>21.93</v>
      </c>
      <c r="C1510">
        <v>6.3</v>
      </c>
      <c r="D1510" t="s">
        <v>2379</v>
      </c>
      <c r="E1510" t="s">
        <v>2379</v>
      </c>
      <c r="F1510" t="s">
        <v>2379</v>
      </c>
      <c r="G1510">
        <v>0</v>
      </c>
      <c r="H1510" t="s">
        <v>2379</v>
      </c>
      <c r="J1510" t="str">
        <f t="shared" si="92"/>
        <v>No</v>
      </c>
      <c r="K1510" t="str">
        <f t="shared" si="93"/>
        <v>No</v>
      </c>
      <c r="L1510" t="str">
        <f t="shared" si="94"/>
        <v>Normal Weight</v>
      </c>
      <c r="M1510" t="str">
        <f t="shared" si="95"/>
        <v>Prediabetes</v>
      </c>
    </row>
    <row r="1511" spans="1:13" x14ac:dyDescent="0.25">
      <c r="A1511" t="s">
        <v>860</v>
      </c>
      <c r="B1511">
        <v>39.75</v>
      </c>
      <c r="C1511">
        <v>5.41</v>
      </c>
      <c r="D1511" t="s">
        <v>2379</v>
      </c>
      <c r="E1511" t="s">
        <v>2380</v>
      </c>
      <c r="F1511" t="s">
        <v>2379</v>
      </c>
      <c r="G1511">
        <v>1</v>
      </c>
      <c r="H1511" t="s">
        <v>2379</v>
      </c>
      <c r="J1511" t="str">
        <f t="shared" si="92"/>
        <v>No</v>
      </c>
      <c r="K1511" t="str">
        <f t="shared" si="93"/>
        <v>No</v>
      </c>
      <c r="L1511" t="str">
        <f t="shared" si="94"/>
        <v>Obesity</v>
      </c>
      <c r="M1511" t="str">
        <f t="shared" si="95"/>
        <v>Normal</v>
      </c>
    </row>
    <row r="1512" spans="1:13" x14ac:dyDescent="0.25">
      <c r="A1512" t="s">
        <v>859</v>
      </c>
      <c r="B1512">
        <v>26.03</v>
      </c>
      <c r="C1512">
        <v>4.47</v>
      </c>
      <c r="D1512" t="s">
        <v>2379</v>
      </c>
      <c r="E1512" t="s">
        <v>2379</v>
      </c>
      <c r="F1512" t="s">
        <v>2381</v>
      </c>
      <c r="G1512">
        <v>1</v>
      </c>
      <c r="H1512" t="s">
        <v>2379</v>
      </c>
      <c r="J1512" t="str">
        <f t="shared" si="92"/>
        <v>No</v>
      </c>
      <c r="K1512" t="str">
        <f t="shared" si="93"/>
        <v>No</v>
      </c>
      <c r="L1512" t="str">
        <f t="shared" si="94"/>
        <v>Overweight</v>
      </c>
      <c r="M1512" t="str">
        <f t="shared" si="95"/>
        <v>Normal</v>
      </c>
    </row>
    <row r="1513" spans="1:13" x14ac:dyDescent="0.25">
      <c r="A1513" t="s">
        <v>858</v>
      </c>
      <c r="B1513">
        <v>34.51</v>
      </c>
      <c r="C1513">
        <v>6.26</v>
      </c>
      <c r="D1513" t="s">
        <v>2379</v>
      </c>
      <c r="E1513" t="s">
        <v>2379</v>
      </c>
      <c r="F1513" t="s">
        <v>2379</v>
      </c>
      <c r="G1513">
        <v>0</v>
      </c>
      <c r="H1513" t="s">
        <v>2379</v>
      </c>
      <c r="J1513" t="str">
        <f t="shared" si="92"/>
        <v>No</v>
      </c>
      <c r="K1513" t="str">
        <f t="shared" si="93"/>
        <v>No</v>
      </c>
      <c r="L1513" t="str">
        <f t="shared" si="94"/>
        <v>Obesity</v>
      </c>
      <c r="M1513" t="str">
        <f t="shared" si="95"/>
        <v>Prediabetes</v>
      </c>
    </row>
    <row r="1514" spans="1:13" x14ac:dyDescent="0.25">
      <c r="A1514" t="s">
        <v>857</v>
      </c>
      <c r="B1514">
        <v>19.32</v>
      </c>
      <c r="C1514">
        <v>11.58</v>
      </c>
      <c r="D1514" t="s">
        <v>2380</v>
      </c>
      <c r="E1514" t="s">
        <v>2379</v>
      </c>
      <c r="F1514" t="s">
        <v>2379</v>
      </c>
      <c r="G1514">
        <v>1</v>
      </c>
      <c r="H1514" t="s">
        <v>2379</v>
      </c>
      <c r="J1514" t="str">
        <f t="shared" si="92"/>
        <v>Yes</v>
      </c>
      <c r="K1514" t="str">
        <f t="shared" si="93"/>
        <v>No</v>
      </c>
      <c r="L1514" t="str">
        <f t="shared" si="94"/>
        <v>Normal Weight</v>
      </c>
      <c r="M1514" t="str">
        <f t="shared" si="95"/>
        <v>Diabetes</v>
      </c>
    </row>
    <row r="1515" spans="1:13" x14ac:dyDescent="0.25">
      <c r="A1515" t="s">
        <v>856</v>
      </c>
      <c r="B1515">
        <v>28.5</v>
      </c>
      <c r="C1515">
        <v>4.3600000000000003</v>
      </c>
      <c r="D1515" t="s">
        <v>2379</v>
      </c>
      <c r="E1515" t="s">
        <v>2379</v>
      </c>
      <c r="F1515" t="s">
        <v>2379</v>
      </c>
      <c r="G1515">
        <v>0</v>
      </c>
      <c r="H1515" t="s">
        <v>2379</v>
      </c>
      <c r="J1515" t="str">
        <f t="shared" si="92"/>
        <v>No</v>
      </c>
      <c r="K1515" t="str">
        <f t="shared" si="93"/>
        <v>No</v>
      </c>
      <c r="L1515" t="str">
        <f t="shared" si="94"/>
        <v>Overweight</v>
      </c>
      <c r="M1515" t="str">
        <f t="shared" si="95"/>
        <v>Normal</v>
      </c>
    </row>
    <row r="1516" spans="1:13" x14ac:dyDescent="0.25">
      <c r="A1516" t="s">
        <v>855</v>
      </c>
      <c r="B1516">
        <v>30.875</v>
      </c>
      <c r="C1516">
        <v>4.1399999999999997</v>
      </c>
      <c r="D1516" t="s">
        <v>2380</v>
      </c>
      <c r="E1516" t="s">
        <v>2379</v>
      </c>
      <c r="F1516" t="s">
        <v>2379</v>
      </c>
      <c r="G1516">
        <v>0</v>
      </c>
      <c r="H1516" t="s">
        <v>2379</v>
      </c>
      <c r="J1516" t="str">
        <f t="shared" si="92"/>
        <v>Yes</v>
      </c>
      <c r="K1516" t="str">
        <f t="shared" si="93"/>
        <v>No</v>
      </c>
      <c r="L1516" t="str">
        <f t="shared" si="94"/>
        <v>Obesity</v>
      </c>
      <c r="M1516" t="str">
        <f t="shared" si="95"/>
        <v>Normal</v>
      </c>
    </row>
    <row r="1517" spans="1:13" x14ac:dyDescent="0.25">
      <c r="A1517" t="s">
        <v>854</v>
      </c>
      <c r="B1517">
        <v>24.02</v>
      </c>
      <c r="C1517">
        <v>4.38</v>
      </c>
      <c r="D1517" t="s">
        <v>2379</v>
      </c>
      <c r="E1517" t="s">
        <v>2379</v>
      </c>
      <c r="F1517" t="s">
        <v>2379</v>
      </c>
      <c r="G1517">
        <v>0</v>
      </c>
      <c r="H1517" t="s">
        <v>2379</v>
      </c>
      <c r="J1517" t="str">
        <f t="shared" si="92"/>
        <v>No</v>
      </c>
      <c r="K1517" t="str">
        <f t="shared" si="93"/>
        <v>No</v>
      </c>
      <c r="L1517" t="str">
        <f t="shared" si="94"/>
        <v>Normal Weight</v>
      </c>
      <c r="M1517" t="str">
        <f t="shared" si="95"/>
        <v>Normal</v>
      </c>
    </row>
    <row r="1518" spans="1:13" x14ac:dyDescent="0.25">
      <c r="A1518" t="s">
        <v>853</v>
      </c>
      <c r="B1518">
        <v>36.08</v>
      </c>
      <c r="C1518">
        <v>11.61</v>
      </c>
      <c r="D1518" t="s">
        <v>2380</v>
      </c>
      <c r="E1518" t="s">
        <v>2379</v>
      </c>
      <c r="F1518" t="s">
        <v>2379</v>
      </c>
      <c r="G1518">
        <v>0</v>
      </c>
      <c r="H1518" t="s">
        <v>2379</v>
      </c>
      <c r="J1518" t="str">
        <f t="shared" si="92"/>
        <v>Yes</v>
      </c>
      <c r="K1518" t="str">
        <f t="shared" si="93"/>
        <v>No</v>
      </c>
      <c r="L1518" t="str">
        <f t="shared" si="94"/>
        <v>Obesity</v>
      </c>
      <c r="M1518" t="str">
        <f t="shared" si="95"/>
        <v>Diabetes</v>
      </c>
    </row>
    <row r="1519" spans="1:13" x14ac:dyDescent="0.25">
      <c r="A1519" t="s">
        <v>852</v>
      </c>
      <c r="B1519">
        <v>32.200000000000003</v>
      </c>
      <c r="C1519">
        <v>10.59</v>
      </c>
      <c r="D1519" t="s">
        <v>2380</v>
      </c>
      <c r="E1519" t="s">
        <v>2379</v>
      </c>
      <c r="F1519" t="s">
        <v>2379</v>
      </c>
      <c r="G1519">
        <v>0</v>
      </c>
      <c r="H1519" t="s">
        <v>2379</v>
      </c>
      <c r="J1519" t="str">
        <f t="shared" si="92"/>
        <v>Yes</v>
      </c>
      <c r="K1519" t="str">
        <f t="shared" si="93"/>
        <v>No</v>
      </c>
      <c r="L1519" t="str">
        <f t="shared" si="94"/>
        <v>Obesity</v>
      </c>
      <c r="M1519" t="str">
        <f t="shared" si="95"/>
        <v>Diabetes</v>
      </c>
    </row>
    <row r="1520" spans="1:13" x14ac:dyDescent="0.25">
      <c r="A1520" t="s">
        <v>851</v>
      </c>
      <c r="B1520">
        <v>28.05</v>
      </c>
      <c r="C1520">
        <v>11.85</v>
      </c>
      <c r="D1520" t="s">
        <v>2380</v>
      </c>
      <c r="E1520" t="s">
        <v>2379</v>
      </c>
      <c r="F1520" t="s">
        <v>2379</v>
      </c>
      <c r="G1520">
        <v>0</v>
      </c>
      <c r="H1520" t="s">
        <v>2379</v>
      </c>
      <c r="J1520" t="str">
        <f t="shared" si="92"/>
        <v>Yes</v>
      </c>
      <c r="K1520" t="str">
        <f t="shared" si="93"/>
        <v>No</v>
      </c>
      <c r="L1520" t="str">
        <f t="shared" si="94"/>
        <v>Overweight</v>
      </c>
      <c r="M1520" t="str">
        <f t="shared" si="95"/>
        <v>Diabetes</v>
      </c>
    </row>
    <row r="1521" spans="1:13" x14ac:dyDescent="0.25">
      <c r="A1521" t="s">
        <v>850</v>
      </c>
      <c r="B1521">
        <v>19</v>
      </c>
      <c r="C1521">
        <v>5.46</v>
      </c>
      <c r="D1521" t="s">
        <v>2380</v>
      </c>
      <c r="E1521" t="s">
        <v>2379</v>
      </c>
      <c r="F1521" t="s">
        <v>2379</v>
      </c>
      <c r="G1521">
        <v>1</v>
      </c>
      <c r="H1521" t="s">
        <v>2379</v>
      </c>
      <c r="J1521" t="str">
        <f t="shared" si="92"/>
        <v>Yes</v>
      </c>
      <c r="K1521" t="str">
        <f t="shared" si="93"/>
        <v>No</v>
      </c>
      <c r="L1521" t="str">
        <f t="shared" si="94"/>
        <v>Normal Weight</v>
      </c>
      <c r="M1521" t="str">
        <f t="shared" si="95"/>
        <v>Normal</v>
      </c>
    </row>
    <row r="1522" spans="1:13" x14ac:dyDescent="0.25">
      <c r="A1522" t="s">
        <v>849</v>
      </c>
      <c r="B1522">
        <v>16.13</v>
      </c>
      <c r="C1522">
        <v>4.54</v>
      </c>
      <c r="D1522" t="s">
        <v>2380</v>
      </c>
      <c r="E1522" t="s">
        <v>2379</v>
      </c>
      <c r="F1522" t="s">
        <v>2379</v>
      </c>
      <c r="G1522">
        <v>2</v>
      </c>
      <c r="H1522" t="s">
        <v>2379</v>
      </c>
      <c r="J1522" t="str">
        <f t="shared" si="92"/>
        <v>Yes</v>
      </c>
      <c r="K1522" t="str">
        <f t="shared" si="93"/>
        <v>No</v>
      </c>
      <c r="L1522" t="str">
        <f t="shared" si="94"/>
        <v>Underweight</v>
      </c>
      <c r="M1522" t="str">
        <f t="shared" si="95"/>
        <v>Normal</v>
      </c>
    </row>
    <row r="1523" spans="1:13" x14ac:dyDescent="0.25">
      <c r="A1523" t="s">
        <v>848</v>
      </c>
      <c r="B1523">
        <v>18.77</v>
      </c>
      <c r="C1523">
        <v>11.98</v>
      </c>
      <c r="D1523" t="s">
        <v>2380</v>
      </c>
      <c r="E1523" t="s">
        <v>2379</v>
      </c>
      <c r="F1523" t="s">
        <v>2379</v>
      </c>
      <c r="G1523">
        <v>2</v>
      </c>
      <c r="H1523" t="s">
        <v>2379</v>
      </c>
      <c r="J1523" t="str">
        <f t="shared" si="92"/>
        <v>Yes</v>
      </c>
      <c r="K1523" t="str">
        <f t="shared" si="93"/>
        <v>No</v>
      </c>
      <c r="L1523" t="str">
        <f t="shared" si="94"/>
        <v>Normal Weight</v>
      </c>
      <c r="M1523" t="str">
        <f t="shared" si="95"/>
        <v>Diabetes</v>
      </c>
    </row>
    <row r="1524" spans="1:13" x14ac:dyDescent="0.25">
      <c r="A1524" t="s">
        <v>847</v>
      </c>
      <c r="B1524">
        <v>28.88</v>
      </c>
      <c r="C1524">
        <v>6.59</v>
      </c>
      <c r="D1524" t="s">
        <v>2380</v>
      </c>
      <c r="E1524" t="s">
        <v>2379</v>
      </c>
      <c r="F1524" t="s">
        <v>2379</v>
      </c>
      <c r="G1524">
        <v>1</v>
      </c>
      <c r="H1524" t="s">
        <v>2379</v>
      </c>
      <c r="J1524" t="str">
        <f t="shared" si="92"/>
        <v>Yes</v>
      </c>
      <c r="K1524" t="str">
        <f t="shared" si="93"/>
        <v>No</v>
      </c>
      <c r="L1524" t="str">
        <f t="shared" si="94"/>
        <v>Overweight</v>
      </c>
      <c r="M1524" t="str">
        <f t="shared" si="95"/>
        <v>Diabetes</v>
      </c>
    </row>
    <row r="1525" spans="1:13" x14ac:dyDescent="0.25">
      <c r="A1525" t="s">
        <v>846</v>
      </c>
      <c r="B1525">
        <v>27.55</v>
      </c>
      <c r="C1525">
        <v>10.83</v>
      </c>
      <c r="D1525" t="s">
        <v>2380</v>
      </c>
      <c r="E1525" t="s">
        <v>2379</v>
      </c>
      <c r="F1525" t="s">
        <v>2379</v>
      </c>
      <c r="G1525">
        <v>1</v>
      </c>
      <c r="H1525" t="s">
        <v>2379</v>
      </c>
      <c r="J1525" t="str">
        <f t="shared" si="92"/>
        <v>Yes</v>
      </c>
      <c r="K1525" t="str">
        <f t="shared" si="93"/>
        <v>No</v>
      </c>
      <c r="L1525" t="str">
        <f t="shared" si="94"/>
        <v>Overweight</v>
      </c>
      <c r="M1525" t="str">
        <f t="shared" si="95"/>
        <v>Diabetes</v>
      </c>
    </row>
    <row r="1526" spans="1:13" x14ac:dyDescent="0.25">
      <c r="A1526" t="s">
        <v>845</v>
      </c>
      <c r="B1526">
        <v>15.6</v>
      </c>
      <c r="C1526">
        <v>8.6</v>
      </c>
      <c r="D1526" t="s">
        <v>2379</v>
      </c>
      <c r="E1526" t="s">
        <v>2379</v>
      </c>
      <c r="F1526" t="s">
        <v>2379</v>
      </c>
      <c r="G1526">
        <v>0</v>
      </c>
      <c r="H1526" t="s">
        <v>2379</v>
      </c>
      <c r="J1526" t="str">
        <f t="shared" si="92"/>
        <v>No</v>
      </c>
      <c r="K1526" t="str">
        <f t="shared" si="93"/>
        <v>No</v>
      </c>
      <c r="L1526" t="str">
        <f t="shared" si="94"/>
        <v>Underweight</v>
      </c>
      <c r="M1526" t="str">
        <f t="shared" si="95"/>
        <v>Diabetes</v>
      </c>
    </row>
    <row r="1527" spans="1:13" x14ac:dyDescent="0.25">
      <c r="A1527" t="s">
        <v>844</v>
      </c>
      <c r="B1527">
        <v>21.99</v>
      </c>
      <c r="C1527">
        <v>11.17</v>
      </c>
      <c r="D1527" t="s">
        <v>2379</v>
      </c>
      <c r="E1527" t="s">
        <v>2379</v>
      </c>
      <c r="F1527" t="s">
        <v>2379</v>
      </c>
      <c r="G1527">
        <v>0</v>
      </c>
      <c r="H1527" t="s">
        <v>2379</v>
      </c>
      <c r="J1527" t="str">
        <f t="shared" si="92"/>
        <v>No</v>
      </c>
      <c r="K1527" t="str">
        <f t="shared" si="93"/>
        <v>No</v>
      </c>
      <c r="L1527" t="str">
        <f t="shared" si="94"/>
        <v>Normal Weight</v>
      </c>
      <c r="M1527" t="str">
        <f t="shared" si="95"/>
        <v>Diabetes</v>
      </c>
    </row>
    <row r="1528" spans="1:13" x14ac:dyDescent="0.25">
      <c r="A1528" t="s">
        <v>843</v>
      </c>
      <c r="B1528">
        <v>34.85</v>
      </c>
      <c r="C1528">
        <v>5.75</v>
      </c>
      <c r="D1528" t="s">
        <v>2379</v>
      </c>
      <c r="E1528" t="s">
        <v>2379</v>
      </c>
      <c r="F1528" t="s">
        <v>2379</v>
      </c>
      <c r="G1528">
        <v>0</v>
      </c>
      <c r="H1528" t="s">
        <v>2379</v>
      </c>
      <c r="J1528" t="str">
        <f t="shared" si="92"/>
        <v>No</v>
      </c>
      <c r="K1528" t="str">
        <f t="shared" si="93"/>
        <v>No</v>
      </c>
      <c r="L1528" t="str">
        <f t="shared" si="94"/>
        <v>Obesity</v>
      </c>
      <c r="M1528" t="str">
        <f t="shared" si="95"/>
        <v>Prediabetes</v>
      </c>
    </row>
    <row r="1529" spans="1:13" x14ac:dyDescent="0.25">
      <c r="A1529" t="s">
        <v>842</v>
      </c>
      <c r="B1529">
        <v>24.51</v>
      </c>
      <c r="C1529">
        <v>4.83</v>
      </c>
      <c r="D1529" t="s">
        <v>2380</v>
      </c>
      <c r="E1529" t="s">
        <v>2379</v>
      </c>
      <c r="F1529" t="s">
        <v>2381</v>
      </c>
      <c r="G1529">
        <v>1</v>
      </c>
      <c r="H1529" t="s">
        <v>2379</v>
      </c>
      <c r="J1529" t="str">
        <f t="shared" si="92"/>
        <v>Yes</v>
      </c>
      <c r="K1529" t="str">
        <f t="shared" si="93"/>
        <v>No</v>
      </c>
      <c r="L1529" t="str">
        <f t="shared" si="94"/>
        <v>Normal Weight</v>
      </c>
      <c r="M1529" t="str">
        <f t="shared" si="95"/>
        <v>Normal</v>
      </c>
    </row>
    <row r="1530" spans="1:13" x14ac:dyDescent="0.25">
      <c r="A1530" t="s">
        <v>841</v>
      </c>
      <c r="B1530">
        <v>19.399999999999999</v>
      </c>
      <c r="C1530">
        <v>11.93</v>
      </c>
      <c r="D1530" t="s">
        <v>2379</v>
      </c>
      <c r="E1530" t="s">
        <v>2379</v>
      </c>
      <c r="F1530" t="s">
        <v>2379</v>
      </c>
      <c r="G1530">
        <v>0</v>
      </c>
      <c r="H1530" t="s">
        <v>2379</v>
      </c>
      <c r="J1530" t="str">
        <f t="shared" si="92"/>
        <v>No</v>
      </c>
      <c r="K1530" t="str">
        <f t="shared" si="93"/>
        <v>No</v>
      </c>
      <c r="L1530" t="str">
        <f t="shared" si="94"/>
        <v>Normal Weight</v>
      </c>
      <c r="M1530" t="str">
        <f t="shared" si="95"/>
        <v>Diabetes</v>
      </c>
    </row>
    <row r="1531" spans="1:13" x14ac:dyDescent="0.25">
      <c r="A1531" t="s">
        <v>840</v>
      </c>
      <c r="B1531">
        <v>15.1</v>
      </c>
      <c r="C1531">
        <v>8.41</v>
      </c>
      <c r="D1531" t="s">
        <v>2379</v>
      </c>
      <c r="E1531" t="s">
        <v>2379</v>
      </c>
      <c r="F1531" t="s">
        <v>2379</v>
      </c>
      <c r="G1531">
        <v>0</v>
      </c>
      <c r="H1531" t="s">
        <v>2379</v>
      </c>
      <c r="J1531" t="str">
        <f t="shared" si="92"/>
        <v>No</v>
      </c>
      <c r="K1531" t="str">
        <f t="shared" si="93"/>
        <v>No</v>
      </c>
      <c r="L1531" t="str">
        <f t="shared" si="94"/>
        <v>Underweight</v>
      </c>
      <c r="M1531" t="str">
        <f t="shared" si="95"/>
        <v>Diabetes</v>
      </c>
    </row>
    <row r="1532" spans="1:13" x14ac:dyDescent="0.25">
      <c r="A1532" t="s">
        <v>839</v>
      </c>
      <c r="B1532">
        <v>23.37</v>
      </c>
      <c r="C1532">
        <v>5.59</v>
      </c>
      <c r="D1532" t="s">
        <v>2380</v>
      </c>
      <c r="E1532" t="s">
        <v>2379</v>
      </c>
      <c r="F1532" t="s">
        <v>2379</v>
      </c>
      <c r="G1532">
        <v>0</v>
      </c>
      <c r="H1532" t="s">
        <v>2379</v>
      </c>
      <c r="J1532" t="str">
        <f t="shared" si="92"/>
        <v>Yes</v>
      </c>
      <c r="K1532" t="str">
        <f t="shared" si="93"/>
        <v>No</v>
      </c>
      <c r="L1532" t="str">
        <f t="shared" si="94"/>
        <v>Normal Weight</v>
      </c>
      <c r="M1532" t="str">
        <f t="shared" si="95"/>
        <v>Normal</v>
      </c>
    </row>
    <row r="1533" spans="1:13" x14ac:dyDescent="0.25">
      <c r="A1533" t="s">
        <v>838</v>
      </c>
      <c r="B1533">
        <v>42.4</v>
      </c>
      <c r="C1533">
        <v>4.0599999999999996</v>
      </c>
      <c r="D1533" t="s">
        <v>2379</v>
      </c>
      <c r="E1533" t="s">
        <v>2379</v>
      </c>
      <c r="F1533" t="s">
        <v>2379</v>
      </c>
      <c r="G1533">
        <v>0</v>
      </c>
      <c r="H1533" t="s">
        <v>2379</v>
      </c>
      <c r="J1533" t="str">
        <f t="shared" si="92"/>
        <v>No</v>
      </c>
      <c r="K1533" t="str">
        <f t="shared" si="93"/>
        <v>No</v>
      </c>
      <c r="L1533" t="str">
        <f t="shared" si="94"/>
        <v>Obesity</v>
      </c>
      <c r="M1533" t="str">
        <f t="shared" si="95"/>
        <v>Normal</v>
      </c>
    </row>
    <row r="1534" spans="1:13" x14ac:dyDescent="0.25">
      <c r="A1534" t="s">
        <v>837</v>
      </c>
      <c r="B1534">
        <v>28.405000000000001</v>
      </c>
      <c r="C1534">
        <v>7.02</v>
      </c>
      <c r="D1534" t="s">
        <v>2380</v>
      </c>
      <c r="E1534" t="s">
        <v>2379</v>
      </c>
      <c r="F1534" t="s">
        <v>2379</v>
      </c>
      <c r="G1534">
        <v>0</v>
      </c>
      <c r="H1534" t="s">
        <v>2379</v>
      </c>
      <c r="J1534" t="str">
        <f t="shared" si="92"/>
        <v>Yes</v>
      </c>
      <c r="K1534" t="str">
        <f t="shared" si="93"/>
        <v>No</v>
      </c>
      <c r="L1534" t="str">
        <f t="shared" si="94"/>
        <v>Overweight</v>
      </c>
      <c r="M1534" t="str">
        <f t="shared" si="95"/>
        <v>Diabetes</v>
      </c>
    </row>
    <row r="1535" spans="1:13" x14ac:dyDescent="0.25">
      <c r="A1535" t="s">
        <v>836</v>
      </c>
      <c r="B1535">
        <v>23.4</v>
      </c>
      <c r="C1535">
        <v>4.47</v>
      </c>
      <c r="D1535" t="s">
        <v>2379</v>
      </c>
      <c r="E1535" t="s">
        <v>2379</v>
      </c>
      <c r="F1535" t="s">
        <v>2379</v>
      </c>
      <c r="G1535">
        <v>0</v>
      </c>
      <c r="H1535" t="s">
        <v>2379</v>
      </c>
      <c r="J1535" t="str">
        <f t="shared" si="92"/>
        <v>No</v>
      </c>
      <c r="K1535" t="str">
        <f t="shared" si="93"/>
        <v>No</v>
      </c>
      <c r="L1535" t="str">
        <f t="shared" si="94"/>
        <v>Normal Weight</v>
      </c>
      <c r="M1535" t="str">
        <f t="shared" si="95"/>
        <v>Normal</v>
      </c>
    </row>
    <row r="1536" spans="1:13" x14ac:dyDescent="0.25">
      <c r="A1536" t="s">
        <v>835</v>
      </c>
      <c r="B1536">
        <v>33.44</v>
      </c>
      <c r="C1536">
        <v>4.54</v>
      </c>
      <c r="D1536" t="s">
        <v>2379</v>
      </c>
      <c r="E1536" t="s">
        <v>2379</v>
      </c>
      <c r="F1536" t="s">
        <v>2379</v>
      </c>
      <c r="G1536">
        <v>0</v>
      </c>
      <c r="H1536" t="s">
        <v>2379</v>
      </c>
      <c r="J1536" t="str">
        <f t="shared" si="92"/>
        <v>No</v>
      </c>
      <c r="K1536" t="str">
        <f t="shared" si="93"/>
        <v>No</v>
      </c>
      <c r="L1536" t="str">
        <f t="shared" si="94"/>
        <v>Obesity</v>
      </c>
      <c r="M1536" t="str">
        <f t="shared" si="95"/>
        <v>Normal</v>
      </c>
    </row>
    <row r="1537" spans="1:13" x14ac:dyDescent="0.25">
      <c r="A1537" t="s">
        <v>834</v>
      </c>
      <c r="B1537">
        <v>21.12</v>
      </c>
      <c r="C1537">
        <v>4.99</v>
      </c>
      <c r="D1537" t="s">
        <v>2379</v>
      </c>
      <c r="E1537" t="s">
        <v>2379</v>
      </c>
      <c r="F1537" t="s">
        <v>2379</v>
      </c>
      <c r="G1537">
        <v>1</v>
      </c>
      <c r="H1537" t="s">
        <v>2379</v>
      </c>
      <c r="J1537" t="str">
        <f t="shared" si="92"/>
        <v>No</v>
      </c>
      <c r="K1537" t="str">
        <f t="shared" si="93"/>
        <v>No</v>
      </c>
      <c r="L1537" t="str">
        <f t="shared" si="94"/>
        <v>Normal Weight</v>
      </c>
      <c r="M1537" t="str">
        <f t="shared" si="95"/>
        <v>Normal</v>
      </c>
    </row>
    <row r="1538" spans="1:13" x14ac:dyDescent="0.25">
      <c r="A1538" t="s">
        <v>833</v>
      </c>
      <c r="B1538">
        <v>18.48</v>
      </c>
      <c r="C1538">
        <v>10.84</v>
      </c>
      <c r="D1538" t="s">
        <v>2380</v>
      </c>
      <c r="E1538" t="s">
        <v>2379</v>
      </c>
      <c r="F1538" t="s">
        <v>2379</v>
      </c>
      <c r="G1538">
        <v>2</v>
      </c>
      <c r="H1538" t="s">
        <v>2379</v>
      </c>
      <c r="J1538" t="str">
        <f t="shared" si="92"/>
        <v>Yes</v>
      </c>
      <c r="K1538" t="str">
        <f t="shared" si="93"/>
        <v>No</v>
      </c>
      <c r="L1538" t="str">
        <f t="shared" si="94"/>
        <v>Underweight</v>
      </c>
      <c r="M1538" t="str">
        <f t="shared" si="95"/>
        <v>Diabetes</v>
      </c>
    </row>
    <row r="1539" spans="1:13" x14ac:dyDescent="0.25">
      <c r="A1539" t="s">
        <v>832</v>
      </c>
      <c r="B1539">
        <v>16.815000000000001</v>
      </c>
      <c r="C1539">
        <v>5.63</v>
      </c>
      <c r="D1539" t="s">
        <v>2379</v>
      </c>
      <c r="E1539" t="s">
        <v>2379</v>
      </c>
      <c r="F1539" t="s">
        <v>2379</v>
      </c>
      <c r="G1539">
        <v>1</v>
      </c>
      <c r="H1539" t="s">
        <v>2379</v>
      </c>
      <c r="J1539" t="str">
        <f t="shared" ref="J1539:J1602" si="96">PROPER(D1539:D3873)</f>
        <v>No</v>
      </c>
      <c r="K1539" t="str">
        <f t="shared" ref="K1539:K1602" si="97">PROPER(H1539:H3873)</f>
        <v>No</v>
      </c>
      <c r="L1539" t="str">
        <f t="shared" ref="L1539:L1602" si="98">IF(B1539&lt;18.5,"Underweight",IF(B1539&lt;24.9,"Normal Weight",IF(B1539&lt;29.9,"Overweight","Obesity")))</f>
        <v>Underweight</v>
      </c>
      <c r="M1539" t="str">
        <f t="shared" ref="M1539:M1602" si="99">IF(C1539&lt;5.7,"Normal",IF(C1539&lt;6.4,"Prediabetes","Diabetes"))</f>
        <v>Normal</v>
      </c>
    </row>
    <row r="1540" spans="1:13" x14ac:dyDescent="0.25">
      <c r="A1540" t="s">
        <v>831</v>
      </c>
      <c r="B1540">
        <v>26.72</v>
      </c>
      <c r="C1540">
        <v>4.1399999999999997</v>
      </c>
      <c r="D1540" t="s">
        <v>2379</v>
      </c>
      <c r="E1540" t="s">
        <v>2379</v>
      </c>
      <c r="F1540" t="s">
        <v>2379</v>
      </c>
      <c r="G1540">
        <v>0</v>
      </c>
      <c r="H1540" t="s">
        <v>2379</v>
      </c>
      <c r="J1540" t="str">
        <f t="shared" si="96"/>
        <v>No</v>
      </c>
      <c r="K1540" t="str">
        <f t="shared" si="97"/>
        <v>No</v>
      </c>
      <c r="L1540" t="str">
        <f t="shared" si="98"/>
        <v>Overweight</v>
      </c>
      <c r="M1540" t="str">
        <f t="shared" si="99"/>
        <v>Normal</v>
      </c>
    </row>
    <row r="1541" spans="1:13" x14ac:dyDescent="0.25">
      <c r="A1541" t="s">
        <v>830</v>
      </c>
      <c r="B1541">
        <v>41.42</v>
      </c>
      <c r="C1541">
        <v>5.17</v>
      </c>
      <c r="D1541" t="s">
        <v>2379</v>
      </c>
      <c r="E1541" t="s">
        <v>2379</v>
      </c>
      <c r="F1541" t="s">
        <v>2381</v>
      </c>
      <c r="G1541">
        <v>1</v>
      </c>
      <c r="H1541" t="s">
        <v>2379</v>
      </c>
      <c r="J1541" t="str">
        <f t="shared" si="96"/>
        <v>No</v>
      </c>
      <c r="K1541" t="str">
        <f t="shared" si="97"/>
        <v>No</v>
      </c>
      <c r="L1541" t="str">
        <f t="shared" si="98"/>
        <v>Obesity</v>
      </c>
      <c r="M1541" t="str">
        <f t="shared" si="99"/>
        <v>Normal</v>
      </c>
    </row>
    <row r="1542" spans="1:13" x14ac:dyDescent="0.25">
      <c r="A1542" t="s">
        <v>829</v>
      </c>
      <c r="B1542">
        <v>20.69</v>
      </c>
      <c r="C1542">
        <v>6.93</v>
      </c>
      <c r="D1542" t="s">
        <v>2379</v>
      </c>
      <c r="E1542" t="s">
        <v>2379</v>
      </c>
      <c r="F1542" t="s">
        <v>2379</v>
      </c>
      <c r="G1542">
        <v>2</v>
      </c>
      <c r="H1542" t="s">
        <v>2379</v>
      </c>
      <c r="J1542" t="str">
        <f t="shared" si="96"/>
        <v>No</v>
      </c>
      <c r="K1542" t="str">
        <f t="shared" si="97"/>
        <v>No</v>
      </c>
      <c r="L1542" t="str">
        <f t="shared" si="98"/>
        <v>Normal Weight</v>
      </c>
      <c r="M1542" t="str">
        <f t="shared" si="99"/>
        <v>Diabetes</v>
      </c>
    </row>
    <row r="1543" spans="1:13" x14ac:dyDescent="0.25">
      <c r="A1543" t="s">
        <v>828</v>
      </c>
      <c r="B1543">
        <v>41.23</v>
      </c>
      <c r="C1543">
        <v>4.24</v>
      </c>
      <c r="D1543" t="s">
        <v>2379</v>
      </c>
      <c r="E1543" t="s">
        <v>2379</v>
      </c>
      <c r="F1543" t="s">
        <v>2379</v>
      </c>
      <c r="G1543">
        <v>0</v>
      </c>
      <c r="H1543" t="s">
        <v>2379</v>
      </c>
      <c r="J1543" t="str">
        <f t="shared" si="96"/>
        <v>No</v>
      </c>
      <c r="K1543" t="str">
        <f t="shared" si="97"/>
        <v>No</v>
      </c>
      <c r="L1543" t="str">
        <f t="shared" si="98"/>
        <v>Obesity</v>
      </c>
      <c r="M1543" t="str">
        <f t="shared" si="99"/>
        <v>Normal</v>
      </c>
    </row>
    <row r="1544" spans="1:13" x14ac:dyDescent="0.25">
      <c r="A1544" t="s">
        <v>827</v>
      </c>
      <c r="B1544">
        <v>29.9</v>
      </c>
      <c r="C1544">
        <v>5.91</v>
      </c>
      <c r="D1544" t="s">
        <v>2379</v>
      </c>
      <c r="E1544" t="s">
        <v>2379</v>
      </c>
      <c r="F1544" t="s">
        <v>2379</v>
      </c>
      <c r="G1544">
        <v>0</v>
      </c>
      <c r="H1544" t="s">
        <v>2379</v>
      </c>
      <c r="J1544" t="str">
        <f t="shared" si="96"/>
        <v>No</v>
      </c>
      <c r="K1544" t="str">
        <f t="shared" si="97"/>
        <v>No</v>
      </c>
      <c r="L1544" t="str">
        <f t="shared" si="98"/>
        <v>Obesity</v>
      </c>
      <c r="M1544" t="str">
        <f t="shared" si="99"/>
        <v>Prediabetes</v>
      </c>
    </row>
    <row r="1545" spans="1:13" x14ac:dyDescent="0.25">
      <c r="A1545" t="s">
        <v>826</v>
      </c>
      <c r="B1545">
        <v>34.104999999999997</v>
      </c>
      <c r="C1545">
        <v>5.93</v>
      </c>
      <c r="D1545" t="s">
        <v>2379</v>
      </c>
      <c r="E1545" t="s">
        <v>2379</v>
      </c>
      <c r="F1545" t="s">
        <v>2379</v>
      </c>
      <c r="G1545">
        <v>0</v>
      </c>
      <c r="H1545" t="s">
        <v>2379</v>
      </c>
      <c r="J1545" t="str">
        <f t="shared" si="96"/>
        <v>No</v>
      </c>
      <c r="K1545" t="str">
        <f t="shared" si="97"/>
        <v>No</v>
      </c>
      <c r="L1545" t="str">
        <f t="shared" si="98"/>
        <v>Obesity</v>
      </c>
      <c r="M1545" t="str">
        <f t="shared" si="99"/>
        <v>Prediabetes</v>
      </c>
    </row>
    <row r="1546" spans="1:13" x14ac:dyDescent="0.25">
      <c r="A1546" t="s">
        <v>825</v>
      </c>
      <c r="B1546">
        <v>24.97</v>
      </c>
      <c r="C1546">
        <v>5.66</v>
      </c>
      <c r="D1546" t="s">
        <v>2379</v>
      </c>
      <c r="E1546" t="s">
        <v>2379</v>
      </c>
      <c r="F1546" t="s">
        <v>2379</v>
      </c>
      <c r="G1546">
        <v>0</v>
      </c>
      <c r="H1546" t="s">
        <v>2379</v>
      </c>
      <c r="J1546" t="str">
        <f t="shared" si="96"/>
        <v>No</v>
      </c>
      <c r="K1546" t="str">
        <f t="shared" si="97"/>
        <v>No</v>
      </c>
      <c r="L1546" t="str">
        <f t="shared" si="98"/>
        <v>Overweight</v>
      </c>
      <c r="M1546" t="str">
        <f t="shared" si="99"/>
        <v>Normal</v>
      </c>
    </row>
    <row r="1547" spans="1:13" x14ac:dyDescent="0.25">
      <c r="A1547" t="s">
        <v>824</v>
      </c>
      <c r="B1547">
        <v>34.799999999999997</v>
      </c>
      <c r="C1547">
        <v>4.1900000000000004</v>
      </c>
      <c r="D1547" t="s">
        <v>2379</v>
      </c>
      <c r="E1547" t="s">
        <v>2379</v>
      </c>
      <c r="F1547" t="s">
        <v>2379</v>
      </c>
      <c r="G1547">
        <v>1</v>
      </c>
      <c r="H1547" t="s">
        <v>2379</v>
      </c>
      <c r="J1547" t="str">
        <f t="shared" si="96"/>
        <v>No</v>
      </c>
      <c r="K1547" t="str">
        <f t="shared" si="97"/>
        <v>No</v>
      </c>
      <c r="L1547" t="str">
        <f t="shared" si="98"/>
        <v>Obesity</v>
      </c>
      <c r="M1547" t="str">
        <f t="shared" si="99"/>
        <v>Normal</v>
      </c>
    </row>
    <row r="1548" spans="1:13" x14ac:dyDescent="0.25">
      <c r="A1548" t="s">
        <v>823</v>
      </c>
      <c r="B1548">
        <v>32.965000000000003</v>
      </c>
      <c r="C1548">
        <v>9.2100000000000009</v>
      </c>
      <c r="D1548" t="s">
        <v>2380</v>
      </c>
      <c r="E1548" t="s">
        <v>2379</v>
      </c>
      <c r="F1548" t="s">
        <v>2379</v>
      </c>
      <c r="G1548">
        <v>0</v>
      </c>
      <c r="H1548" t="s">
        <v>2379</v>
      </c>
      <c r="J1548" t="str">
        <f t="shared" si="96"/>
        <v>Yes</v>
      </c>
      <c r="K1548" t="str">
        <f t="shared" si="97"/>
        <v>No</v>
      </c>
      <c r="L1548" t="str">
        <f t="shared" si="98"/>
        <v>Obesity</v>
      </c>
      <c r="M1548" t="str">
        <f t="shared" si="99"/>
        <v>Diabetes</v>
      </c>
    </row>
    <row r="1549" spans="1:13" x14ac:dyDescent="0.25">
      <c r="A1549" t="s">
        <v>822</v>
      </c>
      <c r="B1549">
        <v>27.265000000000001</v>
      </c>
      <c r="C1549">
        <v>5.51</v>
      </c>
      <c r="D1549" t="s">
        <v>2379</v>
      </c>
      <c r="E1549" t="s">
        <v>2379</v>
      </c>
      <c r="F1549" t="s">
        <v>2379</v>
      </c>
      <c r="G1549">
        <v>1</v>
      </c>
      <c r="H1549" t="s">
        <v>2379</v>
      </c>
      <c r="J1549" t="str">
        <f t="shared" si="96"/>
        <v>No</v>
      </c>
      <c r="K1549" t="str">
        <f t="shared" si="97"/>
        <v>No</v>
      </c>
      <c r="L1549" t="str">
        <f t="shared" si="98"/>
        <v>Overweight</v>
      </c>
      <c r="M1549" t="str">
        <f t="shared" si="99"/>
        <v>Normal</v>
      </c>
    </row>
    <row r="1550" spans="1:13" x14ac:dyDescent="0.25">
      <c r="A1550" t="s">
        <v>821</v>
      </c>
      <c r="B1550">
        <v>17.059999999999999</v>
      </c>
      <c r="C1550">
        <v>8.5</v>
      </c>
      <c r="D1550" t="s">
        <v>2379</v>
      </c>
      <c r="E1550" t="s">
        <v>2379</v>
      </c>
      <c r="F1550" t="s">
        <v>2379</v>
      </c>
      <c r="G1550">
        <v>0</v>
      </c>
      <c r="H1550" t="s">
        <v>2379</v>
      </c>
      <c r="J1550" t="str">
        <f t="shared" si="96"/>
        <v>No</v>
      </c>
      <c r="K1550" t="str">
        <f t="shared" si="97"/>
        <v>No</v>
      </c>
      <c r="L1550" t="str">
        <f t="shared" si="98"/>
        <v>Underweight</v>
      </c>
      <c r="M1550" t="str">
        <f t="shared" si="99"/>
        <v>Diabetes</v>
      </c>
    </row>
    <row r="1551" spans="1:13" x14ac:dyDescent="0.25">
      <c r="A1551" t="s">
        <v>820</v>
      </c>
      <c r="B1551">
        <v>36.29</v>
      </c>
      <c r="C1551">
        <v>6.23</v>
      </c>
      <c r="D1551" t="s">
        <v>2379</v>
      </c>
      <c r="E1551" t="s">
        <v>2379</v>
      </c>
      <c r="F1551" t="s">
        <v>2379</v>
      </c>
      <c r="G1551">
        <v>0</v>
      </c>
      <c r="H1551" t="s">
        <v>2379</v>
      </c>
      <c r="J1551" t="str">
        <f t="shared" si="96"/>
        <v>No</v>
      </c>
      <c r="K1551" t="str">
        <f t="shared" si="97"/>
        <v>No</v>
      </c>
      <c r="L1551" t="str">
        <f t="shared" si="98"/>
        <v>Obesity</v>
      </c>
      <c r="M1551" t="str">
        <f t="shared" si="99"/>
        <v>Prediabetes</v>
      </c>
    </row>
    <row r="1552" spans="1:13" x14ac:dyDescent="0.25">
      <c r="A1552" t="s">
        <v>819</v>
      </c>
      <c r="B1552">
        <v>28.594999999999999</v>
      </c>
      <c r="C1552">
        <v>8.5299999999999994</v>
      </c>
      <c r="D1552" t="s">
        <v>2380</v>
      </c>
      <c r="E1552" t="s">
        <v>2379</v>
      </c>
      <c r="F1552" t="s">
        <v>2379</v>
      </c>
      <c r="G1552">
        <v>1</v>
      </c>
      <c r="H1552" t="s">
        <v>2379</v>
      </c>
      <c r="J1552" t="str">
        <f t="shared" si="96"/>
        <v>Yes</v>
      </c>
      <c r="K1552" t="str">
        <f t="shared" si="97"/>
        <v>No</v>
      </c>
      <c r="L1552" t="str">
        <f t="shared" si="98"/>
        <v>Overweight</v>
      </c>
      <c r="M1552" t="str">
        <f t="shared" si="99"/>
        <v>Diabetes</v>
      </c>
    </row>
    <row r="1553" spans="1:13" x14ac:dyDescent="0.25">
      <c r="A1553" t="s">
        <v>818</v>
      </c>
      <c r="B1553">
        <v>17.8</v>
      </c>
      <c r="C1553">
        <v>5.75</v>
      </c>
      <c r="D1553" t="s">
        <v>2380</v>
      </c>
      <c r="E1553" t="s">
        <v>2379</v>
      </c>
      <c r="F1553" t="s">
        <v>2381</v>
      </c>
      <c r="G1553">
        <v>1</v>
      </c>
      <c r="H1553" t="s">
        <v>2379</v>
      </c>
      <c r="J1553" t="str">
        <f t="shared" si="96"/>
        <v>Yes</v>
      </c>
      <c r="K1553" t="str">
        <f t="shared" si="97"/>
        <v>No</v>
      </c>
      <c r="L1553" t="str">
        <f t="shared" si="98"/>
        <v>Underweight</v>
      </c>
      <c r="M1553" t="str">
        <f t="shared" si="99"/>
        <v>Prediabetes</v>
      </c>
    </row>
    <row r="1554" spans="1:13" x14ac:dyDescent="0.25">
      <c r="A1554" t="s">
        <v>817</v>
      </c>
      <c r="B1554">
        <v>21.4</v>
      </c>
      <c r="C1554">
        <v>5.6</v>
      </c>
      <c r="D1554" t="s">
        <v>2379</v>
      </c>
      <c r="E1554" t="s">
        <v>2379</v>
      </c>
      <c r="F1554" t="s">
        <v>2379</v>
      </c>
      <c r="G1554">
        <v>0</v>
      </c>
      <c r="H1554" t="s">
        <v>2379</v>
      </c>
      <c r="J1554" t="str">
        <f t="shared" si="96"/>
        <v>No</v>
      </c>
      <c r="K1554" t="str">
        <f t="shared" si="97"/>
        <v>No</v>
      </c>
      <c r="L1554" t="str">
        <f t="shared" si="98"/>
        <v>Normal Weight</v>
      </c>
      <c r="M1554" t="str">
        <f t="shared" si="99"/>
        <v>Normal</v>
      </c>
    </row>
    <row r="1555" spans="1:13" x14ac:dyDescent="0.25">
      <c r="A1555" t="s">
        <v>816</v>
      </c>
      <c r="B1555">
        <v>23.01</v>
      </c>
      <c r="C1555">
        <v>4.68</v>
      </c>
      <c r="D1555" t="s">
        <v>2379</v>
      </c>
      <c r="E1555" t="s">
        <v>2379</v>
      </c>
      <c r="F1555" t="s">
        <v>2379</v>
      </c>
      <c r="G1555">
        <v>0</v>
      </c>
      <c r="H1555" t="s">
        <v>2379</v>
      </c>
      <c r="J1555" t="str">
        <f t="shared" si="96"/>
        <v>No</v>
      </c>
      <c r="K1555" t="str">
        <f t="shared" si="97"/>
        <v>No</v>
      </c>
      <c r="L1555" t="str">
        <f t="shared" si="98"/>
        <v>Normal Weight</v>
      </c>
      <c r="M1555" t="str">
        <f t="shared" si="99"/>
        <v>Normal</v>
      </c>
    </row>
    <row r="1556" spans="1:13" x14ac:dyDescent="0.25">
      <c r="A1556" t="s">
        <v>815</v>
      </c>
      <c r="B1556">
        <v>19.86</v>
      </c>
      <c r="C1556">
        <v>5.62</v>
      </c>
      <c r="D1556" t="s">
        <v>2380</v>
      </c>
      <c r="E1556" t="s">
        <v>2379</v>
      </c>
      <c r="F1556" t="s">
        <v>2379</v>
      </c>
      <c r="G1556">
        <v>0</v>
      </c>
      <c r="H1556" t="s">
        <v>2379</v>
      </c>
      <c r="J1556" t="str">
        <f t="shared" si="96"/>
        <v>Yes</v>
      </c>
      <c r="K1556" t="str">
        <f t="shared" si="97"/>
        <v>No</v>
      </c>
      <c r="L1556" t="str">
        <f t="shared" si="98"/>
        <v>Normal Weight</v>
      </c>
      <c r="M1556" t="str">
        <f t="shared" si="99"/>
        <v>Normal</v>
      </c>
    </row>
    <row r="1557" spans="1:13" x14ac:dyDescent="0.25">
      <c r="A1557" t="s">
        <v>814</v>
      </c>
      <c r="B1557">
        <v>33.58</v>
      </c>
      <c r="C1557">
        <v>5.08</v>
      </c>
      <c r="D1557" t="s">
        <v>2379</v>
      </c>
      <c r="E1557" t="s">
        <v>2379</v>
      </c>
      <c r="F1557" t="s">
        <v>2379</v>
      </c>
      <c r="G1557">
        <v>0</v>
      </c>
      <c r="H1557" t="s">
        <v>2379</v>
      </c>
      <c r="J1557" t="str">
        <f t="shared" si="96"/>
        <v>No</v>
      </c>
      <c r="K1557" t="str">
        <f t="shared" si="97"/>
        <v>No</v>
      </c>
      <c r="L1557" t="str">
        <f t="shared" si="98"/>
        <v>Obesity</v>
      </c>
      <c r="M1557" t="str">
        <f t="shared" si="99"/>
        <v>Normal</v>
      </c>
    </row>
    <row r="1558" spans="1:13" x14ac:dyDescent="0.25">
      <c r="A1558" t="s">
        <v>813</v>
      </c>
      <c r="B1558">
        <v>29.81</v>
      </c>
      <c r="C1558">
        <v>5.28</v>
      </c>
      <c r="D1558" t="s">
        <v>2379</v>
      </c>
      <c r="E1558" t="s">
        <v>2379</v>
      </c>
      <c r="F1558" t="s">
        <v>2379</v>
      </c>
      <c r="G1558">
        <v>0</v>
      </c>
      <c r="H1558" t="s">
        <v>2379</v>
      </c>
      <c r="J1558" t="str">
        <f t="shared" si="96"/>
        <v>No</v>
      </c>
      <c r="K1558" t="str">
        <f t="shared" si="97"/>
        <v>No</v>
      </c>
      <c r="L1558" t="str">
        <f t="shared" si="98"/>
        <v>Overweight</v>
      </c>
      <c r="M1558" t="str">
        <f t="shared" si="99"/>
        <v>Normal</v>
      </c>
    </row>
    <row r="1559" spans="1:13" x14ac:dyDescent="0.25">
      <c r="A1559" t="s">
        <v>812</v>
      </c>
      <c r="B1559">
        <v>27.4</v>
      </c>
      <c r="C1559">
        <v>4.6100000000000003</v>
      </c>
      <c r="D1559" t="s">
        <v>2379</v>
      </c>
      <c r="E1559" t="s">
        <v>2379</v>
      </c>
      <c r="F1559" t="s">
        <v>2379</v>
      </c>
      <c r="G1559">
        <v>0</v>
      </c>
      <c r="H1559" t="s">
        <v>2379</v>
      </c>
      <c r="J1559" t="str">
        <f t="shared" si="96"/>
        <v>No</v>
      </c>
      <c r="K1559" t="str">
        <f t="shared" si="97"/>
        <v>No</v>
      </c>
      <c r="L1559" t="str">
        <f t="shared" si="98"/>
        <v>Overweight</v>
      </c>
      <c r="M1559" t="str">
        <f t="shared" si="99"/>
        <v>Normal</v>
      </c>
    </row>
    <row r="1560" spans="1:13" x14ac:dyDescent="0.25">
      <c r="A1560" t="s">
        <v>811</v>
      </c>
      <c r="B1560">
        <v>17.98</v>
      </c>
      <c r="C1560">
        <v>6.57</v>
      </c>
      <c r="D1560" t="s">
        <v>2380</v>
      </c>
      <c r="E1560" t="s">
        <v>2379</v>
      </c>
      <c r="F1560" t="s">
        <v>2379</v>
      </c>
      <c r="G1560">
        <v>2</v>
      </c>
      <c r="H1560" t="s">
        <v>2379</v>
      </c>
      <c r="J1560" t="str">
        <f t="shared" si="96"/>
        <v>Yes</v>
      </c>
      <c r="K1560" t="str">
        <f t="shared" si="97"/>
        <v>No</v>
      </c>
      <c r="L1560" t="str">
        <f t="shared" si="98"/>
        <v>Underweight</v>
      </c>
      <c r="M1560" t="str">
        <f t="shared" si="99"/>
        <v>Diabetes</v>
      </c>
    </row>
    <row r="1561" spans="1:13" x14ac:dyDescent="0.25">
      <c r="A1561" t="s">
        <v>810</v>
      </c>
      <c r="B1561">
        <v>37.9</v>
      </c>
      <c r="C1561">
        <v>5.83</v>
      </c>
      <c r="D1561" t="s">
        <v>2379</v>
      </c>
      <c r="E1561" t="s">
        <v>2379</v>
      </c>
      <c r="F1561" t="s">
        <v>2379</v>
      </c>
      <c r="G1561">
        <v>0</v>
      </c>
      <c r="H1561" t="s">
        <v>2379</v>
      </c>
      <c r="J1561" t="str">
        <f t="shared" si="96"/>
        <v>No</v>
      </c>
      <c r="K1561" t="str">
        <f t="shared" si="97"/>
        <v>No</v>
      </c>
      <c r="L1561" t="str">
        <f t="shared" si="98"/>
        <v>Obesity</v>
      </c>
      <c r="M1561" t="str">
        <f t="shared" si="99"/>
        <v>Prediabetes</v>
      </c>
    </row>
    <row r="1562" spans="1:13" x14ac:dyDescent="0.25">
      <c r="A1562" t="s">
        <v>809</v>
      </c>
      <c r="B1562">
        <v>25.27</v>
      </c>
      <c r="C1562">
        <v>6.98</v>
      </c>
      <c r="D1562" t="s">
        <v>2380</v>
      </c>
      <c r="E1562" t="s">
        <v>2379</v>
      </c>
      <c r="F1562" t="s">
        <v>2379</v>
      </c>
      <c r="G1562">
        <v>0</v>
      </c>
      <c r="H1562" t="s">
        <v>2379</v>
      </c>
      <c r="J1562" t="str">
        <f t="shared" si="96"/>
        <v>Yes</v>
      </c>
      <c r="K1562" t="str">
        <f t="shared" si="97"/>
        <v>No</v>
      </c>
      <c r="L1562" t="str">
        <f t="shared" si="98"/>
        <v>Overweight</v>
      </c>
      <c r="M1562" t="str">
        <f t="shared" si="99"/>
        <v>Diabetes</v>
      </c>
    </row>
    <row r="1563" spans="1:13" x14ac:dyDescent="0.25">
      <c r="A1563" t="s">
        <v>808</v>
      </c>
      <c r="B1563">
        <v>29.26</v>
      </c>
      <c r="C1563">
        <v>4.03</v>
      </c>
      <c r="D1563" t="s">
        <v>2379</v>
      </c>
      <c r="E1563" t="s">
        <v>2379</v>
      </c>
      <c r="F1563" t="s">
        <v>2379</v>
      </c>
      <c r="G1563">
        <v>1</v>
      </c>
      <c r="H1563" t="s">
        <v>2379</v>
      </c>
      <c r="J1563" t="str">
        <f t="shared" si="96"/>
        <v>No</v>
      </c>
      <c r="K1563" t="str">
        <f t="shared" si="97"/>
        <v>No</v>
      </c>
      <c r="L1563" t="str">
        <f t="shared" si="98"/>
        <v>Overweight</v>
      </c>
      <c r="M1563" t="str">
        <f t="shared" si="99"/>
        <v>Normal</v>
      </c>
    </row>
    <row r="1564" spans="1:13" x14ac:dyDescent="0.25">
      <c r="A1564" t="s">
        <v>807</v>
      </c>
      <c r="B1564">
        <v>27.835000000000001</v>
      </c>
      <c r="C1564">
        <v>4.5599999999999996</v>
      </c>
      <c r="D1564" t="s">
        <v>2379</v>
      </c>
      <c r="E1564" t="s">
        <v>2379</v>
      </c>
      <c r="F1564" t="s">
        <v>2379</v>
      </c>
      <c r="G1564">
        <v>1</v>
      </c>
      <c r="H1564" t="s">
        <v>2379</v>
      </c>
      <c r="J1564" t="str">
        <f t="shared" si="96"/>
        <v>No</v>
      </c>
      <c r="K1564" t="str">
        <f t="shared" si="97"/>
        <v>No</v>
      </c>
      <c r="L1564" t="str">
        <f t="shared" si="98"/>
        <v>Overweight</v>
      </c>
      <c r="M1564" t="str">
        <f t="shared" si="99"/>
        <v>Normal</v>
      </c>
    </row>
    <row r="1565" spans="1:13" x14ac:dyDescent="0.25">
      <c r="A1565" t="s">
        <v>806</v>
      </c>
      <c r="B1565">
        <v>46.53</v>
      </c>
      <c r="C1565">
        <v>5.38</v>
      </c>
      <c r="D1565" t="s">
        <v>2380</v>
      </c>
      <c r="E1565" t="s">
        <v>2379</v>
      </c>
      <c r="F1565" t="s">
        <v>2379</v>
      </c>
      <c r="G1565">
        <v>0</v>
      </c>
      <c r="H1565" t="s">
        <v>2379</v>
      </c>
      <c r="J1565" t="str">
        <f t="shared" si="96"/>
        <v>Yes</v>
      </c>
      <c r="K1565" t="str">
        <f t="shared" si="97"/>
        <v>No</v>
      </c>
      <c r="L1565" t="str">
        <f t="shared" si="98"/>
        <v>Obesity</v>
      </c>
      <c r="M1565" t="str">
        <f t="shared" si="99"/>
        <v>Normal</v>
      </c>
    </row>
    <row r="1566" spans="1:13" x14ac:dyDescent="0.25">
      <c r="A1566" t="s">
        <v>805</v>
      </c>
      <c r="B1566">
        <v>20.58</v>
      </c>
      <c r="C1566">
        <v>11.04</v>
      </c>
      <c r="D1566" t="s">
        <v>2380</v>
      </c>
      <c r="E1566" t="s">
        <v>2379</v>
      </c>
      <c r="F1566" t="s">
        <v>2379</v>
      </c>
      <c r="G1566">
        <v>1</v>
      </c>
      <c r="H1566" t="s">
        <v>2379</v>
      </c>
      <c r="J1566" t="str">
        <f t="shared" si="96"/>
        <v>Yes</v>
      </c>
      <c r="K1566" t="str">
        <f t="shared" si="97"/>
        <v>No</v>
      </c>
      <c r="L1566" t="str">
        <f t="shared" si="98"/>
        <v>Normal Weight</v>
      </c>
      <c r="M1566" t="str">
        <f t="shared" si="99"/>
        <v>Diabetes</v>
      </c>
    </row>
    <row r="1567" spans="1:13" x14ac:dyDescent="0.25">
      <c r="A1567" t="s">
        <v>804</v>
      </c>
      <c r="B1567">
        <v>19.53</v>
      </c>
      <c r="C1567">
        <v>6.09</v>
      </c>
      <c r="D1567" t="s">
        <v>2380</v>
      </c>
      <c r="E1567" t="s">
        <v>2379</v>
      </c>
      <c r="F1567" t="s">
        <v>2379</v>
      </c>
      <c r="G1567">
        <v>0</v>
      </c>
      <c r="H1567" t="s">
        <v>2379</v>
      </c>
      <c r="J1567" t="str">
        <f t="shared" si="96"/>
        <v>Yes</v>
      </c>
      <c r="K1567" t="str">
        <f t="shared" si="97"/>
        <v>No</v>
      </c>
      <c r="L1567" t="str">
        <f t="shared" si="98"/>
        <v>Normal Weight</v>
      </c>
      <c r="M1567" t="str">
        <f t="shared" si="99"/>
        <v>Prediabetes</v>
      </c>
    </row>
    <row r="1568" spans="1:13" x14ac:dyDescent="0.25">
      <c r="A1568" t="s">
        <v>803</v>
      </c>
      <c r="B1568">
        <v>27.7</v>
      </c>
      <c r="C1568">
        <v>4.71</v>
      </c>
      <c r="D1568" t="s">
        <v>2379</v>
      </c>
      <c r="E1568" t="s">
        <v>2379</v>
      </c>
      <c r="F1568" t="s">
        <v>2379</v>
      </c>
      <c r="G1568">
        <v>1</v>
      </c>
      <c r="H1568" t="s">
        <v>2379</v>
      </c>
      <c r="J1568" t="str">
        <f t="shared" si="96"/>
        <v>No</v>
      </c>
      <c r="K1568" t="str">
        <f t="shared" si="97"/>
        <v>No</v>
      </c>
      <c r="L1568" t="str">
        <f t="shared" si="98"/>
        <v>Overweight</v>
      </c>
      <c r="M1568" t="str">
        <f t="shared" si="99"/>
        <v>Normal</v>
      </c>
    </row>
    <row r="1569" spans="1:13" x14ac:dyDescent="0.25">
      <c r="A1569" t="s">
        <v>802</v>
      </c>
      <c r="B1569">
        <v>18.920000000000002</v>
      </c>
      <c r="C1569">
        <v>8.18</v>
      </c>
      <c r="D1569" t="s">
        <v>2379</v>
      </c>
      <c r="E1569" t="s">
        <v>2379</v>
      </c>
      <c r="F1569" t="s">
        <v>2379</v>
      </c>
      <c r="G1569">
        <v>0</v>
      </c>
      <c r="H1569" t="s">
        <v>2379</v>
      </c>
      <c r="J1569" t="str">
        <f t="shared" si="96"/>
        <v>No</v>
      </c>
      <c r="K1569" t="str">
        <f t="shared" si="97"/>
        <v>No</v>
      </c>
      <c r="L1569" t="str">
        <f t="shared" si="98"/>
        <v>Normal Weight</v>
      </c>
      <c r="M1569" t="str">
        <f t="shared" si="99"/>
        <v>Diabetes</v>
      </c>
    </row>
    <row r="1570" spans="1:13" x14ac:dyDescent="0.25">
      <c r="A1570" t="s">
        <v>801</v>
      </c>
      <c r="B1570">
        <v>17.760000000000002</v>
      </c>
      <c r="C1570">
        <v>11.18</v>
      </c>
      <c r="D1570" t="s">
        <v>2380</v>
      </c>
      <c r="E1570" t="s">
        <v>2379</v>
      </c>
      <c r="F1570" t="s">
        <v>2379</v>
      </c>
      <c r="G1570">
        <v>2</v>
      </c>
      <c r="H1570" t="s">
        <v>2379</v>
      </c>
      <c r="J1570" t="str">
        <f t="shared" si="96"/>
        <v>Yes</v>
      </c>
      <c r="K1570" t="str">
        <f t="shared" si="97"/>
        <v>No</v>
      </c>
      <c r="L1570" t="str">
        <f t="shared" si="98"/>
        <v>Underweight</v>
      </c>
      <c r="M1570" t="str">
        <f t="shared" si="99"/>
        <v>Diabetes</v>
      </c>
    </row>
    <row r="1571" spans="1:13" x14ac:dyDescent="0.25">
      <c r="A1571" t="s">
        <v>800</v>
      </c>
      <c r="B1571">
        <v>29.83</v>
      </c>
      <c r="C1571">
        <v>5.03</v>
      </c>
      <c r="D1571" t="s">
        <v>2380</v>
      </c>
      <c r="E1571" t="s">
        <v>2379</v>
      </c>
      <c r="F1571" t="s">
        <v>2379</v>
      </c>
      <c r="G1571">
        <v>0</v>
      </c>
      <c r="H1571" t="s">
        <v>2379</v>
      </c>
      <c r="J1571" t="str">
        <f t="shared" si="96"/>
        <v>Yes</v>
      </c>
      <c r="K1571" t="str">
        <f t="shared" si="97"/>
        <v>No</v>
      </c>
      <c r="L1571" t="str">
        <f t="shared" si="98"/>
        <v>Overweight</v>
      </c>
      <c r="M1571" t="str">
        <f t="shared" si="99"/>
        <v>Normal</v>
      </c>
    </row>
    <row r="1572" spans="1:13" x14ac:dyDescent="0.25">
      <c r="A1572" t="s">
        <v>799</v>
      </c>
      <c r="B1572">
        <v>23.465</v>
      </c>
      <c r="C1572">
        <v>5.56</v>
      </c>
      <c r="D1572" t="s">
        <v>2379</v>
      </c>
      <c r="E1572" t="s">
        <v>2379</v>
      </c>
      <c r="F1572" t="s">
        <v>2379</v>
      </c>
      <c r="G1572">
        <v>1</v>
      </c>
      <c r="H1572" t="s">
        <v>2379</v>
      </c>
      <c r="J1572" t="str">
        <f t="shared" si="96"/>
        <v>No</v>
      </c>
      <c r="K1572" t="str">
        <f t="shared" si="97"/>
        <v>No</v>
      </c>
      <c r="L1572" t="str">
        <f t="shared" si="98"/>
        <v>Normal Weight</v>
      </c>
      <c r="M1572" t="str">
        <f t="shared" si="99"/>
        <v>Normal</v>
      </c>
    </row>
    <row r="1573" spans="1:13" x14ac:dyDescent="0.25">
      <c r="A1573" t="s">
        <v>798</v>
      </c>
      <c r="B1573">
        <v>29.355</v>
      </c>
      <c r="C1573">
        <v>4.33</v>
      </c>
      <c r="D1573" t="s">
        <v>2379</v>
      </c>
      <c r="E1573" t="s">
        <v>2379</v>
      </c>
      <c r="F1573" t="s">
        <v>2379</v>
      </c>
      <c r="G1573">
        <v>0</v>
      </c>
      <c r="H1573" t="s">
        <v>2379</v>
      </c>
      <c r="J1573" t="str">
        <f t="shared" si="96"/>
        <v>No</v>
      </c>
      <c r="K1573" t="str">
        <f t="shared" si="97"/>
        <v>No</v>
      </c>
      <c r="L1573" t="str">
        <f t="shared" si="98"/>
        <v>Overweight</v>
      </c>
      <c r="M1573" t="str">
        <f t="shared" si="99"/>
        <v>Normal</v>
      </c>
    </row>
    <row r="1574" spans="1:13" x14ac:dyDescent="0.25">
      <c r="A1574" t="s">
        <v>797</v>
      </c>
      <c r="B1574">
        <v>35.49</v>
      </c>
      <c r="C1574">
        <v>5.21</v>
      </c>
      <c r="D1574" t="s">
        <v>2380</v>
      </c>
      <c r="E1574" t="s">
        <v>2379</v>
      </c>
      <c r="F1574" t="s">
        <v>2381</v>
      </c>
      <c r="G1574">
        <v>1</v>
      </c>
      <c r="H1574" t="s">
        <v>2379</v>
      </c>
      <c r="J1574" t="str">
        <f t="shared" si="96"/>
        <v>Yes</v>
      </c>
      <c r="K1574" t="str">
        <f t="shared" si="97"/>
        <v>No</v>
      </c>
      <c r="L1574" t="str">
        <f t="shared" si="98"/>
        <v>Obesity</v>
      </c>
      <c r="M1574" t="str">
        <f t="shared" si="99"/>
        <v>Normal</v>
      </c>
    </row>
    <row r="1575" spans="1:13" x14ac:dyDescent="0.25">
      <c r="A1575" t="s">
        <v>796</v>
      </c>
      <c r="B1575">
        <v>26.315000000000001</v>
      </c>
      <c r="C1575">
        <v>5.89</v>
      </c>
      <c r="D1575" t="s">
        <v>2379</v>
      </c>
      <c r="E1575" t="s">
        <v>2379</v>
      </c>
      <c r="F1575" t="s">
        <v>2379</v>
      </c>
      <c r="G1575">
        <v>0</v>
      </c>
      <c r="H1575" t="s">
        <v>2379</v>
      </c>
      <c r="J1575" t="str">
        <f t="shared" si="96"/>
        <v>No</v>
      </c>
      <c r="K1575" t="str">
        <f t="shared" si="97"/>
        <v>No</v>
      </c>
      <c r="L1575" t="str">
        <f t="shared" si="98"/>
        <v>Overweight</v>
      </c>
      <c r="M1575" t="str">
        <f t="shared" si="99"/>
        <v>Prediabetes</v>
      </c>
    </row>
    <row r="1576" spans="1:13" x14ac:dyDescent="0.25">
      <c r="A1576" t="s">
        <v>795</v>
      </c>
      <c r="B1576">
        <v>19.79</v>
      </c>
      <c r="C1576">
        <v>4.8099999999999996</v>
      </c>
      <c r="D1576" t="s">
        <v>2380</v>
      </c>
      <c r="E1576" t="s">
        <v>2379</v>
      </c>
      <c r="F1576" t="s">
        <v>2379</v>
      </c>
      <c r="G1576">
        <v>0</v>
      </c>
      <c r="H1576" t="s">
        <v>2379</v>
      </c>
      <c r="J1576" t="str">
        <f t="shared" si="96"/>
        <v>Yes</v>
      </c>
      <c r="K1576" t="str">
        <f t="shared" si="97"/>
        <v>No</v>
      </c>
      <c r="L1576" t="str">
        <f t="shared" si="98"/>
        <v>Normal Weight</v>
      </c>
      <c r="M1576" t="str">
        <f t="shared" si="99"/>
        <v>Normal</v>
      </c>
    </row>
    <row r="1577" spans="1:13" x14ac:dyDescent="0.25">
      <c r="A1577" t="s">
        <v>794</v>
      </c>
      <c r="B1577">
        <v>40.564999999999998</v>
      </c>
      <c r="C1577">
        <v>5.66</v>
      </c>
      <c r="D1577" t="s">
        <v>2379</v>
      </c>
      <c r="E1577" t="s">
        <v>2379</v>
      </c>
      <c r="F1577" t="s">
        <v>2379</v>
      </c>
      <c r="G1577">
        <v>1</v>
      </c>
      <c r="H1577" t="s">
        <v>2379</v>
      </c>
      <c r="J1577" t="str">
        <f t="shared" si="96"/>
        <v>No</v>
      </c>
      <c r="K1577" t="str">
        <f t="shared" si="97"/>
        <v>No</v>
      </c>
      <c r="L1577" t="str">
        <f t="shared" si="98"/>
        <v>Obesity</v>
      </c>
      <c r="M1577" t="str">
        <f t="shared" si="99"/>
        <v>Normal</v>
      </c>
    </row>
    <row r="1578" spans="1:13" x14ac:dyDescent="0.25">
      <c r="A1578" t="s">
        <v>793</v>
      </c>
      <c r="B1578">
        <v>18.03</v>
      </c>
      <c r="C1578">
        <v>10.66</v>
      </c>
      <c r="D1578" t="s">
        <v>2380</v>
      </c>
      <c r="E1578" t="s">
        <v>2379</v>
      </c>
      <c r="F1578" t="s">
        <v>2379</v>
      </c>
      <c r="G1578">
        <v>2</v>
      </c>
      <c r="H1578" t="s">
        <v>2379</v>
      </c>
      <c r="J1578" t="str">
        <f t="shared" si="96"/>
        <v>Yes</v>
      </c>
      <c r="K1578" t="str">
        <f t="shared" si="97"/>
        <v>No</v>
      </c>
      <c r="L1578" t="str">
        <f t="shared" si="98"/>
        <v>Underweight</v>
      </c>
      <c r="M1578" t="str">
        <f t="shared" si="99"/>
        <v>Diabetes</v>
      </c>
    </row>
    <row r="1579" spans="1:13" x14ac:dyDescent="0.25">
      <c r="A1579" t="s">
        <v>792</v>
      </c>
      <c r="B1579">
        <v>34.65</v>
      </c>
      <c r="C1579">
        <v>5.98</v>
      </c>
      <c r="D1579" t="s">
        <v>2380</v>
      </c>
      <c r="E1579" t="s">
        <v>2379</v>
      </c>
      <c r="F1579" t="s">
        <v>2379</v>
      </c>
      <c r="G1579">
        <v>0</v>
      </c>
      <c r="H1579" t="s">
        <v>2379</v>
      </c>
      <c r="J1579" t="str">
        <f t="shared" si="96"/>
        <v>Yes</v>
      </c>
      <c r="K1579" t="str">
        <f t="shared" si="97"/>
        <v>No</v>
      </c>
      <c r="L1579" t="str">
        <f t="shared" si="98"/>
        <v>Obesity</v>
      </c>
      <c r="M1579" t="str">
        <f t="shared" si="99"/>
        <v>Prediabetes</v>
      </c>
    </row>
    <row r="1580" spans="1:13" x14ac:dyDescent="0.25">
      <c r="A1580" t="s">
        <v>791</v>
      </c>
      <c r="B1580">
        <v>42.94</v>
      </c>
      <c r="C1580">
        <v>4.34</v>
      </c>
      <c r="D1580" t="s">
        <v>2379</v>
      </c>
      <c r="E1580" t="s">
        <v>2379</v>
      </c>
      <c r="F1580" t="s">
        <v>2379</v>
      </c>
      <c r="G1580">
        <v>0</v>
      </c>
      <c r="H1580" t="s">
        <v>2379</v>
      </c>
      <c r="J1580" t="str">
        <f t="shared" si="96"/>
        <v>No</v>
      </c>
      <c r="K1580" t="str">
        <f t="shared" si="97"/>
        <v>No</v>
      </c>
      <c r="L1580" t="str">
        <f t="shared" si="98"/>
        <v>Obesity</v>
      </c>
      <c r="M1580" t="str">
        <f t="shared" si="99"/>
        <v>Normal</v>
      </c>
    </row>
    <row r="1581" spans="1:13" x14ac:dyDescent="0.25">
      <c r="A1581" t="s">
        <v>790</v>
      </c>
      <c r="B1581">
        <v>31.254999999999999</v>
      </c>
      <c r="C1581">
        <v>5.17</v>
      </c>
      <c r="D1581" t="s">
        <v>2379</v>
      </c>
      <c r="E1581" t="s">
        <v>2379</v>
      </c>
      <c r="F1581" t="s">
        <v>2379</v>
      </c>
      <c r="G1581">
        <v>0</v>
      </c>
      <c r="H1581" t="s">
        <v>2379</v>
      </c>
      <c r="J1581" t="str">
        <f t="shared" si="96"/>
        <v>No</v>
      </c>
      <c r="K1581" t="str">
        <f t="shared" si="97"/>
        <v>No</v>
      </c>
      <c r="L1581" t="str">
        <f t="shared" si="98"/>
        <v>Obesity</v>
      </c>
      <c r="M1581" t="str">
        <f t="shared" si="99"/>
        <v>Normal</v>
      </c>
    </row>
    <row r="1582" spans="1:13" x14ac:dyDescent="0.25">
      <c r="A1582" t="s">
        <v>789</v>
      </c>
      <c r="B1582">
        <v>45.43</v>
      </c>
      <c r="C1582">
        <v>4.2300000000000004</v>
      </c>
      <c r="D1582" t="s">
        <v>2380</v>
      </c>
      <c r="E1582" t="s">
        <v>2379</v>
      </c>
      <c r="F1582" t="s">
        <v>2381</v>
      </c>
      <c r="G1582">
        <v>1</v>
      </c>
      <c r="H1582" t="s">
        <v>2379</v>
      </c>
      <c r="J1582" t="str">
        <f t="shared" si="96"/>
        <v>Yes</v>
      </c>
      <c r="K1582" t="str">
        <f t="shared" si="97"/>
        <v>No</v>
      </c>
      <c r="L1582" t="str">
        <f t="shared" si="98"/>
        <v>Obesity</v>
      </c>
      <c r="M1582" t="str">
        <f t="shared" si="99"/>
        <v>Normal</v>
      </c>
    </row>
    <row r="1583" spans="1:13" x14ac:dyDescent="0.25">
      <c r="A1583" t="s">
        <v>788</v>
      </c>
      <c r="B1583">
        <v>32.340000000000003</v>
      </c>
      <c r="C1583">
        <v>4.88</v>
      </c>
      <c r="D1583" t="s">
        <v>2380</v>
      </c>
      <c r="E1583" t="s">
        <v>2379</v>
      </c>
      <c r="F1583" t="s">
        <v>2381</v>
      </c>
      <c r="G1583">
        <v>1</v>
      </c>
      <c r="H1583" t="s">
        <v>2379</v>
      </c>
      <c r="J1583" t="str">
        <f t="shared" si="96"/>
        <v>Yes</v>
      </c>
      <c r="K1583" t="str">
        <f t="shared" si="97"/>
        <v>No</v>
      </c>
      <c r="L1583" t="str">
        <f t="shared" si="98"/>
        <v>Obesity</v>
      </c>
      <c r="M1583" t="str">
        <f t="shared" si="99"/>
        <v>Normal</v>
      </c>
    </row>
    <row r="1584" spans="1:13" x14ac:dyDescent="0.25">
      <c r="A1584" t="s">
        <v>787</v>
      </c>
      <c r="B1584">
        <v>25.46</v>
      </c>
      <c r="C1584">
        <v>9.7100000000000009</v>
      </c>
      <c r="D1584" t="s">
        <v>2380</v>
      </c>
      <c r="E1584" t="s">
        <v>2379</v>
      </c>
      <c r="F1584" t="s">
        <v>2379</v>
      </c>
      <c r="G1584">
        <v>1</v>
      </c>
      <c r="H1584" t="s">
        <v>2379</v>
      </c>
      <c r="J1584" t="str">
        <f t="shared" si="96"/>
        <v>Yes</v>
      </c>
      <c r="K1584" t="str">
        <f t="shared" si="97"/>
        <v>No</v>
      </c>
      <c r="L1584" t="str">
        <f t="shared" si="98"/>
        <v>Overweight</v>
      </c>
      <c r="M1584" t="str">
        <f t="shared" si="99"/>
        <v>Diabetes</v>
      </c>
    </row>
    <row r="1585" spans="1:13" x14ac:dyDescent="0.25">
      <c r="A1585" t="s">
        <v>786</v>
      </c>
      <c r="B1585">
        <v>37.145000000000003</v>
      </c>
      <c r="C1585">
        <v>5.32</v>
      </c>
      <c r="D1585" t="s">
        <v>2379</v>
      </c>
      <c r="E1585" t="s">
        <v>2379</v>
      </c>
      <c r="F1585" t="s">
        <v>2379</v>
      </c>
      <c r="G1585">
        <v>0</v>
      </c>
      <c r="H1585" t="s">
        <v>2379</v>
      </c>
      <c r="J1585" t="str">
        <f t="shared" si="96"/>
        <v>No</v>
      </c>
      <c r="K1585" t="str">
        <f t="shared" si="97"/>
        <v>No</v>
      </c>
      <c r="L1585" t="str">
        <f t="shared" si="98"/>
        <v>Obesity</v>
      </c>
      <c r="M1585" t="str">
        <f t="shared" si="99"/>
        <v>Normal</v>
      </c>
    </row>
    <row r="1586" spans="1:13" x14ac:dyDescent="0.25">
      <c r="A1586" t="s">
        <v>785</v>
      </c>
      <c r="B1586">
        <v>30.8</v>
      </c>
      <c r="C1586">
        <v>5.83</v>
      </c>
      <c r="D1586" t="s">
        <v>2380</v>
      </c>
      <c r="E1586" t="s">
        <v>2379</v>
      </c>
      <c r="F1586" t="s">
        <v>2379</v>
      </c>
      <c r="G1586">
        <v>0</v>
      </c>
      <c r="H1586" t="s">
        <v>2379</v>
      </c>
      <c r="J1586" t="str">
        <f t="shared" si="96"/>
        <v>Yes</v>
      </c>
      <c r="K1586" t="str">
        <f t="shared" si="97"/>
        <v>No</v>
      </c>
      <c r="L1586" t="str">
        <f t="shared" si="98"/>
        <v>Obesity</v>
      </c>
      <c r="M1586" t="str">
        <f t="shared" si="99"/>
        <v>Prediabetes</v>
      </c>
    </row>
    <row r="1587" spans="1:13" x14ac:dyDescent="0.25">
      <c r="A1587" t="s">
        <v>784</v>
      </c>
      <c r="B1587">
        <v>29.5</v>
      </c>
      <c r="C1587">
        <v>5.54</v>
      </c>
      <c r="D1587" t="s">
        <v>2380</v>
      </c>
      <c r="E1587" t="s">
        <v>2379</v>
      </c>
      <c r="F1587" t="s">
        <v>2379</v>
      </c>
      <c r="G1587">
        <v>0</v>
      </c>
      <c r="H1587" t="s">
        <v>2379</v>
      </c>
      <c r="J1587" t="str">
        <f t="shared" si="96"/>
        <v>Yes</v>
      </c>
      <c r="K1587" t="str">
        <f t="shared" si="97"/>
        <v>No</v>
      </c>
      <c r="L1587" t="str">
        <f t="shared" si="98"/>
        <v>Overweight</v>
      </c>
      <c r="M1587" t="str">
        <f t="shared" si="99"/>
        <v>Normal</v>
      </c>
    </row>
    <row r="1588" spans="1:13" x14ac:dyDescent="0.25">
      <c r="A1588" t="s">
        <v>783</v>
      </c>
      <c r="B1588">
        <v>43.39</v>
      </c>
      <c r="C1588">
        <v>5.85</v>
      </c>
      <c r="D1588" t="s">
        <v>2379</v>
      </c>
      <c r="E1588" t="s">
        <v>2380</v>
      </c>
      <c r="F1588" t="s">
        <v>2379</v>
      </c>
      <c r="G1588">
        <v>1</v>
      </c>
      <c r="H1588" t="s">
        <v>2379</v>
      </c>
      <c r="J1588" t="str">
        <f t="shared" si="96"/>
        <v>No</v>
      </c>
      <c r="K1588" t="str">
        <f t="shared" si="97"/>
        <v>No</v>
      </c>
      <c r="L1588" t="str">
        <f t="shared" si="98"/>
        <v>Obesity</v>
      </c>
      <c r="M1588" t="str">
        <f t="shared" si="99"/>
        <v>Prediabetes</v>
      </c>
    </row>
    <row r="1589" spans="1:13" x14ac:dyDescent="0.25">
      <c r="A1589" t="s">
        <v>782</v>
      </c>
      <c r="B1589">
        <v>15.08</v>
      </c>
      <c r="C1589">
        <v>4.8499999999999996</v>
      </c>
      <c r="D1589" t="s">
        <v>2380</v>
      </c>
      <c r="E1589" t="s">
        <v>2379</v>
      </c>
      <c r="F1589" t="s">
        <v>2381</v>
      </c>
      <c r="G1589">
        <v>1</v>
      </c>
      <c r="H1589" t="s">
        <v>2379</v>
      </c>
      <c r="J1589" t="str">
        <f t="shared" si="96"/>
        <v>Yes</v>
      </c>
      <c r="K1589" t="str">
        <f t="shared" si="97"/>
        <v>No</v>
      </c>
      <c r="L1589" t="str">
        <f t="shared" si="98"/>
        <v>Underweight</v>
      </c>
      <c r="M1589" t="str">
        <f t="shared" si="99"/>
        <v>Normal</v>
      </c>
    </row>
    <row r="1590" spans="1:13" x14ac:dyDescent="0.25">
      <c r="A1590" t="s">
        <v>781</v>
      </c>
      <c r="B1590">
        <v>20.48</v>
      </c>
      <c r="C1590">
        <v>11.09</v>
      </c>
      <c r="D1590" t="s">
        <v>2379</v>
      </c>
      <c r="E1590" t="s">
        <v>2379</v>
      </c>
      <c r="F1590" t="s">
        <v>2379</v>
      </c>
      <c r="G1590">
        <v>0</v>
      </c>
      <c r="H1590" t="s">
        <v>2379</v>
      </c>
      <c r="J1590" t="str">
        <f t="shared" si="96"/>
        <v>No</v>
      </c>
      <c r="K1590" t="str">
        <f t="shared" si="97"/>
        <v>No</v>
      </c>
      <c r="L1590" t="str">
        <f t="shared" si="98"/>
        <v>Normal Weight</v>
      </c>
      <c r="M1590" t="str">
        <f t="shared" si="99"/>
        <v>Diabetes</v>
      </c>
    </row>
    <row r="1591" spans="1:13" x14ac:dyDescent="0.25">
      <c r="A1591" t="s">
        <v>780</v>
      </c>
      <c r="B1591">
        <v>34.450000000000003</v>
      </c>
      <c r="C1591">
        <v>5.58</v>
      </c>
      <c r="D1591" t="s">
        <v>2380</v>
      </c>
      <c r="E1591" t="s">
        <v>2379</v>
      </c>
      <c r="F1591" t="s">
        <v>2379</v>
      </c>
      <c r="G1591">
        <v>0</v>
      </c>
      <c r="H1591" t="s">
        <v>2379</v>
      </c>
      <c r="J1591" t="str">
        <f t="shared" si="96"/>
        <v>Yes</v>
      </c>
      <c r="K1591" t="str">
        <f t="shared" si="97"/>
        <v>No</v>
      </c>
      <c r="L1591" t="str">
        <f t="shared" si="98"/>
        <v>Obesity</v>
      </c>
      <c r="M1591" t="str">
        <f t="shared" si="99"/>
        <v>Normal</v>
      </c>
    </row>
    <row r="1592" spans="1:13" x14ac:dyDescent="0.25">
      <c r="A1592" t="s">
        <v>779</v>
      </c>
      <c r="B1592">
        <v>34.21</v>
      </c>
      <c r="C1592">
        <v>9.7200000000000006</v>
      </c>
      <c r="D1592" t="s">
        <v>2380</v>
      </c>
      <c r="E1592" t="s">
        <v>2379</v>
      </c>
      <c r="F1592" t="s">
        <v>2379</v>
      </c>
      <c r="G1592">
        <v>0</v>
      </c>
      <c r="H1592" t="s">
        <v>2379</v>
      </c>
      <c r="J1592" t="str">
        <f t="shared" si="96"/>
        <v>Yes</v>
      </c>
      <c r="K1592" t="str">
        <f t="shared" si="97"/>
        <v>No</v>
      </c>
      <c r="L1592" t="str">
        <f t="shared" si="98"/>
        <v>Obesity</v>
      </c>
      <c r="M1592" t="str">
        <f t="shared" si="99"/>
        <v>Diabetes</v>
      </c>
    </row>
    <row r="1593" spans="1:13" x14ac:dyDescent="0.25">
      <c r="A1593" t="s">
        <v>778</v>
      </c>
      <c r="B1593">
        <v>28.8</v>
      </c>
      <c r="C1593">
        <v>11.41</v>
      </c>
      <c r="D1593" t="s">
        <v>2380</v>
      </c>
      <c r="E1593" t="s">
        <v>2379</v>
      </c>
      <c r="F1593" t="s">
        <v>2379</v>
      </c>
      <c r="G1593">
        <v>0</v>
      </c>
      <c r="H1593" t="s">
        <v>2379</v>
      </c>
      <c r="J1593" t="str">
        <f t="shared" si="96"/>
        <v>Yes</v>
      </c>
      <c r="K1593" t="str">
        <f t="shared" si="97"/>
        <v>No</v>
      </c>
      <c r="L1593" t="str">
        <f t="shared" si="98"/>
        <v>Overweight</v>
      </c>
      <c r="M1593" t="str">
        <f t="shared" si="99"/>
        <v>Diabetes</v>
      </c>
    </row>
    <row r="1594" spans="1:13" x14ac:dyDescent="0.25">
      <c r="A1594" t="s">
        <v>777</v>
      </c>
      <c r="B1594">
        <v>31.74</v>
      </c>
      <c r="C1594">
        <v>4.46</v>
      </c>
      <c r="D1594" t="s">
        <v>2379</v>
      </c>
      <c r="E1594" t="s">
        <v>2379</v>
      </c>
      <c r="F1594" t="s">
        <v>2381</v>
      </c>
      <c r="G1594">
        <v>1</v>
      </c>
      <c r="H1594" t="s">
        <v>2379</v>
      </c>
      <c r="J1594" t="str">
        <f t="shared" si="96"/>
        <v>No</v>
      </c>
      <c r="K1594" t="str">
        <f t="shared" si="97"/>
        <v>No</v>
      </c>
      <c r="L1594" t="str">
        <f t="shared" si="98"/>
        <v>Obesity</v>
      </c>
      <c r="M1594" t="str">
        <f t="shared" si="99"/>
        <v>Normal</v>
      </c>
    </row>
    <row r="1595" spans="1:13" x14ac:dyDescent="0.25">
      <c r="A1595" t="s">
        <v>776</v>
      </c>
      <c r="B1595">
        <v>21.78</v>
      </c>
      <c r="C1595">
        <v>9.31</v>
      </c>
      <c r="D1595" t="s">
        <v>2380</v>
      </c>
      <c r="E1595" t="s">
        <v>2379</v>
      </c>
      <c r="F1595" t="s">
        <v>2379</v>
      </c>
      <c r="G1595">
        <v>0</v>
      </c>
      <c r="H1595" t="s">
        <v>2379</v>
      </c>
      <c r="J1595" t="str">
        <f t="shared" si="96"/>
        <v>Yes</v>
      </c>
      <c r="K1595" t="str">
        <f t="shared" si="97"/>
        <v>No</v>
      </c>
      <c r="L1595" t="str">
        <f t="shared" si="98"/>
        <v>Normal Weight</v>
      </c>
      <c r="M1595" t="str">
        <f t="shared" si="99"/>
        <v>Diabetes</v>
      </c>
    </row>
    <row r="1596" spans="1:13" x14ac:dyDescent="0.25">
      <c r="A1596" t="s">
        <v>775</v>
      </c>
      <c r="B1596">
        <v>23.75</v>
      </c>
      <c r="C1596">
        <v>5.03</v>
      </c>
      <c r="D1596" t="s">
        <v>2379</v>
      </c>
      <c r="E1596" t="s">
        <v>2379</v>
      </c>
      <c r="F1596" t="s">
        <v>2379</v>
      </c>
      <c r="G1596">
        <v>1</v>
      </c>
      <c r="H1596" t="s">
        <v>2379</v>
      </c>
      <c r="J1596" t="str">
        <f t="shared" si="96"/>
        <v>No</v>
      </c>
      <c r="K1596" t="str">
        <f t="shared" si="97"/>
        <v>No</v>
      </c>
      <c r="L1596" t="str">
        <f t="shared" si="98"/>
        <v>Normal Weight</v>
      </c>
      <c r="M1596" t="str">
        <f t="shared" si="99"/>
        <v>Normal</v>
      </c>
    </row>
    <row r="1597" spans="1:13" x14ac:dyDescent="0.25">
      <c r="A1597" t="s">
        <v>774</v>
      </c>
      <c r="B1597">
        <v>33.21</v>
      </c>
      <c r="C1597">
        <v>5.07</v>
      </c>
      <c r="D1597" t="s">
        <v>2380</v>
      </c>
      <c r="E1597" t="s">
        <v>2379</v>
      </c>
      <c r="F1597" t="s">
        <v>2379</v>
      </c>
      <c r="G1597">
        <v>1</v>
      </c>
      <c r="H1597" t="s">
        <v>2379</v>
      </c>
      <c r="J1597" t="str">
        <f t="shared" si="96"/>
        <v>Yes</v>
      </c>
      <c r="K1597" t="str">
        <f t="shared" si="97"/>
        <v>No</v>
      </c>
      <c r="L1597" t="str">
        <f t="shared" si="98"/>
        <v>Obesity</v>
      </c>
      <c r="M1597" t="str">
        <f t="shared" si="99"/>
        <v>Normal</v>
      </c>
    </row>
    <row r="1598" spans="1:13" x14ac:dyDescent="0.25">
      <c r="A1598" t="s">
        <v>773</v>
      </c>
      <c r="B1598">
        <v>17.7</v>
      </c>
      <c r="C1598">
        <v>10.42</v>
      </c>
      <c r="D1598" t="s">
        <v>2380</v>
      </c>
      <c r="E1598" t="s">
        <v>2379</v>
      </c>
      <c r="F1598" t="s">
        <v>2379</v>
      </c>
      <c r="G1598">
        <v>2</v>
      </c>
      <c r="H1598" t="s">
        <v>2379</v>
      </c>
      <c r="J1598" t="str">
        <f t="shared" si="96"/>
        <v>Yes</v>
      </c>
      <c r="K1598" t="str">
        <f t="shared" si="97"/>
        <v>No</v>
      </c>
      <c r="L1598" t="str">
        <f t="shared" si="98"/>
        <v>Underweight</v>
      </c>
      <c r="M1598" t="str">
        <f t="shared" si="99"/>
        <v>Diabetes</v>
      </c>
    </row>
    <row r="1599" spans="1:13" x14ac:dyDescent="0.25">
      <c r="A1599" t="s">
        <v>772</v>
      </c>
      <c r="B1599">
        <v>17.2</v>
      </c>
      <c r="C1599">
        <v>6.45</v>
      </c>
      <c r="D1599" t="s">
        <v>2379</v>
      </c>
      <c r="E1599" t="s">
        <v>2379</v>
      </c>
      <c r="F1599" t="s">
        <v>2379</v>
      </c>
      <c r="G1599">
        <v>2</v>
      </c>
      <c r="H1599" t="s">
        <v>2379</v>
      </c>
      <c r="J1599" t="str">
        <f t="shared" si="96"/>
        <v>No</v>
      </c>
      <c r="K1599" t="str">
        <f t="shared" si="97"/>
        <v>No</v>
      </c>
      <c r="L1599" t="str">
        <f t="shared" si="98"/>
        <v>Underweight</v>
      </c>
      <c r="M1599" t="str">
        <f t="shared" si="99"/>
        <v>Diabetes</v>
      </c>
    </row>
    <row r="1600" spans="1:13" x14ac:dyDescent="0.25">
      <c r="A1600" t="s">
        <v>771</v>
      </c>
      <c r="B1600">
        <v>19.21</v>
      </c>
      <c r="C1600">
        <v>5.52</v>
      </c>
      <c r="D1600" t="s">
        <v>2379</v>
      </c>
      <c r="E1600" t="s">
        <v>2379</v>
      </c>
      <c r="F1600" t="s">
        <v>2379</v>
      </c>
      <c r="G1600">
        <v>2</v>
      </c>
      <c r="H1600" t="s">
        <v>2379</v>
      </c>
      <c r="J1600" t="str">
        <f t="shared" si="96"/>
        <v>No</v>
      </c>
      <c r="K1600" t="str">
        <f t="shared" si="97"/>
        <v>No</v>
      </c>
      <c r="L1600" t="str">
        <f t="shared" si="98"/>
        <v>Normal Weight</v>
      </c>
      <c r="M1600" t="str">
        <f t="shared" si="99"/>
        <v>Normal</v>
      </c>
    </row>
    <row r="1601" spans="1:13" x14ac:dyDescent="0.25">
      <c r="A1601" t="s">
        <v>770</v>
      </c>
      <c r="B1601">
        <v>23.2</v>
      </c>
      <c r="C1601">
        <v>4.41</v>
      </c>
      <c r="D1601" t="s">
        <v>2379</v>
      </c>
      <c r="E1601" t="s">
        <v>2379</v>
      </c>
      <c r="F1601" t="s">
        <v>2381</v>
      </c>
      <c r="G1601">
        <v>1</v>
      </c>
      <c r="H1601" t="s">
        <v>2379</v>
      </c>
      <c r="J1601" t="str">
        <f t="shared" si="96"/>
        <v>No</v>
      </c>
      <c r="K1601" t="str">
        <f t="shared" si="97"/>
        <v>No</v>
      </c>
      <c r="L1601" t="str">
        <f t="shared" si="98"/>
        <v>Normal Weight</v>
      </c>
      <c r="M1601" t="str">
        <f t="shared" si="99"/>
        <v>Normal</v>
      </c>
    </row>
    <row r="1602" spans="1:13" x14ac:dyDescent="0.25">
      <c r="A1602" t="s">
        <v>769</v>
      </c>
      <c r="B1602">
        <v>32.5</v>
      </c>
      <c r="C1602">
        <v>4.6900000000000004</v>
      </c>
      <c r="D1602" t="s">
        <v>2380</v>
      </c>
      <c r="E1602" t="s">
        <v>2379</v>
      </c>
      <c r="F1602" t="s">
        <v>2381</v>
      </c>
      <c r="G1602">
        <v>1</v>
      </c>
      <c r="H1602" t="s">
        <v>2379</v>
      </c>
      <c r="J1602" t="str">
        <f t="shared" si="96"/>
        <v>Yes</v>
      </c>
      <c r="K1602" t="str">
        <f t="shared" si="97"/>
        <v>No</v>
      </c>
      <c r="L1602" t="str">
        <f t="shared" si="98"/>
        <v>Obesity</v>
      </c>
      <c r="M1602" t="str">
        <f t="shared" si="99"/>
        <v>Normal</v>
      </c>
    </row>
    <row r="1603" spans="1:13" x14ac:dyDescent="0.25">
      <c r="A1603" t="s">
        <v>768</v>
      </c>
      <c r="B1603">
        <v>20.9</v>
      </c>
      <c r="C1603">
        <v>6.94</v>
      </c>
      <c r="D1603" t="s">
        <v>2379</v>
      </c>
      <c r="E1603" t="s">
        <v>2379</v>
      </c>
      <c r="F1603" t="s">
        <v>2379</v>
      </c>
      <c r="G1603">
        <v>0</v>
      </c>
      <c r="H1603" t="s">
        <v>2379</v>
      </c>
      <c r="J1603" t="str">
        <f t="shared" ref="J1603:J1666" si="100">PROPER(D1603:D3937)</f>
        <v>No</v>
      </c>
      <c r="K1603" t="str">
        <f t="shared" ref="K1603:K1666" si="101">PROPER(H1603:H3937)</f>
        <v>No</v>
      </c>
      <c r="L1603" t="str">
        <f t="shared" ref="L1603:L1666" si="102">IF(B1603&lt;18.5,"Underweight",IF(B1603&lt;24.9,"Normal Weight",IF(B1603&lt;29.9,"Overweight","Obesity")))</f>
        <v>Normal Weight</v>
      </c>
      <c r="M1603" t="str">
        <f t="shared" ref="M1603:M1666" si="103">IF(C1603&lt;5.7,"Normal",IF(C1603&lt;6.4,"Prediabetes","Diabetes"))</f>
        <v>Diabetes</v>
      </c>
    </row>
    <row r="1604" spans="1:13" x14ac:dyDescent="0.25">
      <c r="A1604" t="s">
        <v>767</v>
      </c>
      <c r="B1604">
        <v>19.11</v>
      </c>
      <c r="C1604">
        <v>4.3499999999999996</v>
      </c>
      <c r="D1604" t="s">
        <v>2379</v>
      </c>
      <c r="E1604" t="s">
        <v>2379</v>
      </c>
      <c r="F1604" t="s">
        <v>2379</v>
      </c>
      <c r="G1604">
        <v>2</v>
      </c>
      <c r="H1604" t="s">
        <v>2379</v>
      </c>
      <c r="J1604" t="str">
        <f t="shared" si="100"/>
        <v>No</v>
      </c>
      <c r="K1604" t="str">
        <f t="shared" si="101"/>
        <v>No</v>
      </c>
      <c r="L1604" t="str">
        <f t="shared" si="102"/>
        <v>Normal Weight</v>
      </c>
      <c r="M1604" t="str">
        <f t="shared" si="103"/>
        <v>Normal</v>
      </c>
    </row>
    <row r="1605" spans="1:13" x14ac:dyDescent="0.25">
      <c r="A1605" t="s">
        <v>766</v>
      </c>
      <c r="B1605">
        <v>31.17</v>
      </c>
      <c r="C1605">
        <v>5.28</v>
      </c>
      <c r="D1605" t="s">
        <v>2379</v>
      </c>
      <c r="E1605" t="s">
        <v>2379</v>
      </c>
      <c r="F1605" t="s">
        <v>2379</v>
      </c>
      <c r="G1605">
        <v>1</v>
      </c>
      <c r="H1605" t="s">
        <v>2379</v>
      </c>
      <c r="J1605" t="str">
        <f t="shared" si="100"/>
        <v>No</v>
      </c>
      <c r="K1605" t="str">
        <f t="shared" si="101"/>
        <v>No</v>
      </c>
      <c r="L1605" t="str">
        <f t="shared" si="102"/>
        <v>Obesity</v>
      </c>
      <c r="M1605" t="str">
        <f t="shared" si="103"/>
        <v>Normal</v>
      </c>
    </row>
    <row r="1606" spans="1:13" x14ac:dyDescent="0.25">
      <c r="A1606" t="s">
        <v>765</v>
      </c>
      <c r="B1606">
        <v>36.08</v>
      </c>
      <c r="C1606">
        <v>4.29</v>
      </c>
      <c r="D1606" t="s">
        <v>2379</v>
      </c>
      <c r="E1606" t="s">
        <v>2379</v>
      </c>
      <c r="F1606" t="s">
        <v>2379</v>
      </c>
      <c r="G1606">
        <v>0</v>
      </c>
      <c r="H1606" t="s">
        <v>2379</v>
      </c>
      <c r="J1606" t="str">
        <f t="shared" si="100"/>
        <v>No</v>
      </c>
      <c r="K1606" t="str">
        <f t="shared" si="101"/>
        <v>No</v>
      </c>
      <c r="L1606" t="str">
        <f t="shared" si="102"/>
        <v>Obesity</v>
      </c>
      <c r="M1606" t="str">
        <f t="shared" si="103"/>
        <v>Normal</v>
      </c>
    </row>
    <row r="1607" spans="1:13" x14ac:dyDescent="0.25">
      <c r="A1607" t="s">
        <v>764</v>
      </c>
      <c r="B1607">
        <v>28.024999999999999</v>
      </c>
      <c r="C1607">
        <v>5.69</v>
      </c>
      <c r="D1607" t="s">
        <v>2380</v>
      </c>
      <c r="E1607" t="s">
        <v>2379</v>
      </c>
      <c r="F1607" t="s">
        <v>2379</v>
      </c>
      <c r="G1607">
        <v>0</v>
      </c>
      <c r="H1607" t="s">
        <v>2379</v>
      </c>
      <c r="J1607" t="str">
        <f t="shared" si="100"/>
        <v>Yes</v>
      </c>
      <c r="K1607" t="str">
        <f t="shared" si="101"/>
        <v>No</v>
      </c>
      <c r="L1607" t="str">
        <f t="shared" si="102"/>
        <v>Overweight</v>
      </c>
      <c r="M1607" t="str">
        <f t="shared" si="103"/>
        <v>Normal</v>
      </c>
    </row>
    <row r="1608" spans="1:13" x14ac:dyDescent="0.25">
      <c r="A1608" t="s">
        <v>763</v>
      </c>
      <c r="B1608">
        <v>24.32</v>
      </c>
      <c r="C1608">
        <v>5.56</v>
      </c>
      <c r="D1608" t="s">
        <v>2380</v>
      </c>
      <c r="E1608" t="s">
        <v>2379</v>
      </c>
      <c r="F1608" t="s">
        <v>2379</v>
      </c>
      <c r="G1608">
        <v>0</v>
      </c>
      <c r="H1608" t="s">
        <v>2379</v>
      </c>
      <c r="J1608" t="str">
        <f t="shared" si="100"/>
        <v>Yes</v>
      </c>
      <c r="K1608" t="str">
        <f t="shared" si="101"/>
        <v>No</v>
      </c>
      <c r="L1608" t="str">
        <f t="shared" si="102"/>
        <v>Normal Weight</v>
      </c>
      <c r="M1608" t="str">
        <f t="shared" si="103"/>
        <v>Normal</v>
      </c>
    </row>
    <row r="1609" spans="1:13" x14ac:dyDescent="0.25">
      <c r="A1609" t="s">
        <v>762</v>
      </c>
      <c r="B1609">
        <v>38</v>
      </c>
      <c r="C1609">
        <v>5.41</v>
      </c>
      <c r="D1609" t="s">
        <v>2380</v>
      </c>
      <c r="E1609" t="s">
        <v>2379</v>
      </c>
      <c r="F1609" t="s">
        <v>2379</v>
      </c>
      <c r="G1609">
        <v>1</v>
      </c>
      <c r="H1609" t="s">
        <v>2379</v>
      </c>
      <c r="J1609" t="str">
        <f t="shared" si="100"/>
        <v>Yes</v>
      </c>
      <c r="K1609" t="str">
        <f t="shared" si="101"/>
        <v>No</v>
      </c>
      <c r="L1609" t="str">
        <f t="shared" si="102"/>
        <v>Obesity</v>
      </c>
      <c r="M1609" t="str">
        <f t="shared" si="103"/>
        <v>Normal</v>
      </c>
    </row>
    <row r="1610" spans="1:13" x14ac:dyDescent="0.25">
      <c r="A1610" t="s">
        <v>761</v>
      </c>
      <c r="B1610">
        <v>31.6</v>
      </c>
      <c r="C1610">
        <v>10.85</v>
      </c>
      <c r="D1610" t="s">
        <v>2380</v>
      </c>
      <c r="E1610" t="s">
        <v>2379</v>
      </c>
      <c r="F1610" t="s">
        <v>2379</v>
      </c>
      <c r="G1610">
        <v>0</v>
      </c>
      <c r="H1610" t="s">
        <v>2379</v>
      </c>
      <c r="J1610" t="str">
        <f t="shared" si="100"/>
        <v>Yes</v>
      </c>
      <c r="K1610" t="str">
        <f t="shared" si="101"/>
        <v>No</v>
      </c>
      <c r="L1610" t="str">
        <f t="shared" si="102"/>
        <v>Obesity</v>
      </c>
      <c r="M1610" t="str">
        <f t="shared" si="103"/>
        <v>Diabetes</v>
      </c>
    </row>
    <row r="1611" spans="1:13" x14ac:dyDescent="0.25">
      <c r="A1611" t="s">
        <v>760</v>
      </c>
      <c r="B1611">
        <v>31.02</v>
      </c>
      <c r="C1611">
        <v>11.63</v>
      </c>
      <c r="D1611" t="s">
        <v>2380</v>
      </c>
      <c r="E1611" t="s">
        <v>2379</v>
      </c>
      <c r="F1611" t="s">
        <v>2379</v>
      </c>
      <c r="G1611">
        <v>0</v>
      </c>
      <c r="H1611" t="s">
        <v>2379</v>
      </c>
      <c r="J1611" t="str">
        <f t="shared" si="100"/>
        <v>Yes</v>
      </c>
      <c r="K1611" t="str">
        <f t="shared" si="101"/>
        <v>No</v>
      </c>
      <c r="L1611" t="str">
        <f t="shared" si="102"/>
        <v>Obesity</v>
      </c>
      <c r="M1611" t="str">
        <f t="shared" si="103"/>
        <v>Diabetes</v>
      </c>
    </row>
    <row r="1612" spans="1:13" x14ac:dyDescent="0.25">
      <c r="A1612" t="s">
        <v>759</v>
      </c>
      <c r="B1612">
        <v>29.26</v>
      </c>
      <c r="C1612">
        <v>5.68</v>
      </c>
      <c r="D1612" t="s">
        <v>2380</v>
      </c>
      <c r="E1612" t="s">
        <v>2379</v>
      </c>
      <c r="F1612" t="s">
        <v>2379</v>
      </c>
      <c r="G1612">
        <v>1</v>
      </c>
      <c r="H1612" t="s">
        <v>2379</v>
      </c>
      <c r="J1612" t="str">
        <f t="shared" si="100"/>
        <v>Yes</v>
      </c>
      <c r="K1612" t="str">
        <f t="shared" si="101"/>
        <v>No</v>
      </c>
      <c r="L1612" t="str">
        <f t="shared" si="102"/>
        <v>Overweight</v>
      </c>
      <c r="M1612" t="str">
        <f t="shared" si="103"/>
        <v>Normal</v>
      </c>
    </row>
    <row r="1613" spans="1:13" x14ac:dyDescent="0.25">
      <c r="A1613" t="s">
        <v>758</v>
      </c>
      <c r="B1613">
        <v>15.09</v>
      </c>
      <c r="C1613">
        <v>7.59</v>
      </c>
      <c r="D1613" t="s">
        <v>2380</v>
      </c>
      <c r="E1613" t="s">
        <v>2379</v>
      </c>
      <c r="F1613" t="s">
        <v>2379</v>
      </c>
      <c r="G1613">
        <v>2</v>
      </c>
      <c r="H1613" t="s">
        <v>2379</v>
      </c>
      <c r="J1613" t="str">
        <f t="shared" si="100"/>
        <v>Yes</v>
      </c>
      <c r="K1613" t="str">
        <f t="shared" si="101"/>
        <v>No</v>
      </c>
      <c r="L1613" t="str">
        <f t="shared" si="102"/>
        <v>Underweight</v>
      </c>
      <c r="M1613" t="str">
        <f t="shared" si="103"/>
        <v>Diabetes</v>
      </c>
    </row>
    <row r="1614" spans="1:13" x14ac:dyDescent="0.25">
      <c r="A1614" t="s">
        <v>757</v>
      </c>
      <c r="B1614">
        <v>22.63</v>
      </c>
      <c r="C1614">
        <v>5.09</v>
      </c>
      <c r="D1614" t="s">
        <v>2380</v>
      </c>
      <c r="E1614" t="s">
        <v>2379</v>
      </c>
      <c r="F1614" t="s">
        <v>2379</v>
      </c>
      <c r="G1614">
        <v>0</v>
      </c>
      <c r="H1614" t="s">
        <v>2379</v>
      </c>
      <c r="J1614" t="str">
        <f t="shared" si="100"/>
        <v>Yes</v>
      </c>
      <c r="K1614" t="str">
        <f t="shared" si="101"/>
        <v>No</v>
      </c>
      <c r="L1614" t="str">
        <f t="shared" si="102"/>
        <v>Normal Weight</v>
      </c>
      <c r="M1614" t="str">
        <f t="shared" si="103"/>
        <v>Normal</v>
      </c>
    </row>
    <row r="1615" spans="1:13" x14ac:dyDescent="0.25">
      <c r="A1615" t="s">
        <v>756</v>
      </c>
      <c r="B1615">
        <v>23.46</v>
      </c>
      <c r="C1615">
        <v>4.21</v>
      </c>
      <c r="D1615" t="s">
        <v>2379</v>
      </c>
      <c r="E1615" t="s">
        <v>2379</v>
      </c>
      <c r="F1615" t="s">
        <v>2379</v>
      </c>
      <c r="G1615">
        <v>1</v>
      </c>
      <c r="H1615" t="s">
        <v>2379</v>
      </c>
      <c r="J1615" t="str">
        <f t="shared" si="100"/>
        <v>No</v>
      </c>
      <c r="K1615" t="str">
        <f t="shared" si="101"/>
        <v>No</v>
      </c>
      <c r="L1615" t="str">
        <f t="shared" si="102"/>
        <v>Normal Weight</v>
      </c>
      <c r="M1615" t="str">
        <f t="shared" si="103"/>
        <v>Normal</v>
      </c>
    </row>
    <row r="1616" spans="1:13" x14ac:dyDescent="0.25">
      <c r="A1616" t="s">
        <v>755</v>
      </c>
      <c r="B1616">
        <v>22.56</v>
      </c>
      <c r="C1616">
        <v>4.34</v>
      </c>
      <c r="D1616" t="s">
        <v>2380</v>
      </c>
      <c r="E1616" t="s">
        <v>2379</v>
      </c>
      <c r="F1616" t="s">
        <v>2379</v>
      </c>
      <c r="G1616">
        <v>0</v>
      </c>
      <c r="H1616" t="s">
        <v>2379</v>
      </c>
      <c r="J1616" t="str">
        <f t="shared" si="100"/>
        <v>Yes</v>
      </c>
      <c r="K1616" t="str">
        <f t="shared" si="101"/>
        <v>No</v>
      </c>
      <c r="L1616" t="str">
        <f t="shared" si="102"/>
        <v>Normal Weight</v>
      </c>
      <c r="M1616" t="str">
        <f t="shared" si="103"/>
        <v>Normal</v>
      </c>
    </row>
    <row r="1617" spans="1:13" x14ac:dyDescent="0.25">
      <c r="A1617" t="s">
        <v>754</v>
      </c>
      <c r="B1617">
        <v>19.28</v>
      </c>
      <c r="C1617">
        <v>11.85</v>
      </c>
      <c r="D1617" t="s">
        <v>2379</v>
      </c>
      <c r="E1617" t="s">
        <v>2379</v>
      </c>
      <c r="F1617" t="s">
        <v>2379</v>
      </c>
      <c r="G1617">
        <v>2</v>
      </c>
      <c r="H1617" t="s">
        <v>2379</v>
      </c>
      <c r="J1617" t="str">
        <f t="shared" si="100"/>
        <v>No</v>
      </c>
      <c r="K1617" t="str">
        <f t="shared" si="101"/>
        <v>No</v>
      </c>
      <c r="L1617" t="str">
        <f t="shared" si="102"/>
        <v>Normal Weight</v>
      </c>
      <c r="M1617" t="str">
        <f t="shared" si="103"/>
        <v>Diabetes</v>
      </c>
    </row>
    <row r="1618" spans="1:13" x14ac:dyDescent="0.25">
      <c r="A1618" t="s">
        <v>753</v>
      </c>
      <c r="B1618">
        <v>15.37</v>
      </c>
      <c r="C1618">
        <v>9.61</v>
      </c>
      <c r="D1618" t="s">
        <v>2380</v>
      </c>
      <c r="E1618" t="s">
        <v>2379</v>
      </c>
      <c r="F1618" t="s">
        <v>2379</v>
      </c>
      <c r="G1618">
        <v>2</v>
      </c>
      <c r="H1618" t="s">
        <v>2379</v>
      </c>
      <c r="J1618" t="str">
        <f t="shared" si="100"/>
        <v>Yes</v>
      </c>
      <c r="K1618" t="str">
        <f t="shared" si="101"/>
        <v>No</v>
      </c>
      <c r="L1618" t="str">
        <f t="shared" si="102"/>
        <v>Underweight</v>
      </c>
      <c r="M1618" t="str">
        <f t="shared" si="103"/>
        <v>Diabetes</v>
      </c>
    </row>
    <row r="1619" spans="1:13" x14ac:dyDescent="0.25">
      <c r="A1619" t="s">
        <v>752</v>
      </c>
      <c r="B1619">
        <v>18.71</v>
      </c>
      <c r="C1619">
        <v>5.29</v>
      </c>
      <c r="D1619" t="s">
        <v>2380</v>
      </c>
      <c r="E1619" t="s">
        <v>2379</v>
      </c>
      <c r="F1619" t="s">
        <v>2379</v>
      </c>
      <c r="G1619">
        <v>0</v>
      </c>
      <c r="H1619" t="s">
        <v>2379</v>
      </c>
      <c r="J1619" t="str">
        <f t="shared" si="100"/>
        <v>Yes</v>
      </c>
      <c r="K1619" t="str">
        <f t="shared" si="101"/>
        <v>No</v>
      </c>
      <c r="L1619" t="str">
        <f t="shared" si="102"/>
        <v>Normal Weight</v>
      </c>
      <c r="M1619" t="str">
        <f t="shared" si="103"/>
        <v>Normal</v>
      </c>
    </row>
    <row r="1620" spans="1:13" x14ac:dyDescent="0.25">
      <c r="A1620" t="s">
        <v>751</v>
      </c>
      <c r="B1620">
        <v>20.61</v>
      </c>
      <c r="C1620">
        <v>6.89</v>
      </c>
      <c r="D1620" t="s">
        <v>2379</v>
      </c>
      <c r="E1620" t="s">
        <v>2379</v>
      </c>
      <c r="F1620" t="s">
        <v>2379</v>
      </c>
      <c r="G1620">
        <v>0</v>
      </c>
      <c r="H1620" t="s">
        <v>2379</v>
      </c>
      <c r="J1620" t="str">
        <f t="shared" si="100"/>
        <v>No</v>
      </c>
      <c r="K1620" t="str">
        <f t="shared" si="101"/>
        <v>No</v>
      </c>
      <c r="L1620" t="str">
        <f t="shared" si="102"/>
        <v>Normal Weight</v>
      </c>
      <c r="M1620" t="str">
        <f t="shared" si="103"/>
        <v>Diabetes</v>
      </c>
    </row>
    <row r="1621" spans="1:13" x14ac:dyDescent="0.25">
      <c r="A1621" t="s">
        <v>750</v>
      </c>
      <c r="B1621">
        <v>15.99</v>
      </c>
      <c r="C1621">
        <v>4.57</v>
      </c>
      <c r="D1621" t="s">
        <v>2380</v>
      </c>
      <c r="E1621" t="s">
        <v>2379</v>
      </c>
      <c r="F1621" t="s">
        <v>2381</v>
      </c>
      <c r="G1621">
        <v>1</v>
      </c>
      <c r="H1621" t="s">
        <v>2379</v>
      </c>
      <c r="J1621" t="str">
        <f t="shared" si="100"/>
        <v>Yes</v>
      </c>
      <c r="K1621" t="str">
        <f t="shared" si="101"/>
        <v>No</v>
      </c>
      <c r="L1621" t="str">
        <f t="shared" si="102"/>
        <v>Underweight</v>
      </c>
      <c r="M1621" t="str">
        <f t="shared" si="103"/>
        <v>Normal</v>
      </c>
    </row>
    <row r="1622" spans="1:13" x14ac:dyDescent="0.25">
      <c r="A1622" t="s">
        <v>749</v>
      </c>
      <c r="B1622">
        <v>33.155000000000001</v>
      </c>
      <c r="C1622">
        <v>4.32</v>
      </c>
      <c r="D1622" t="s">
        <v>2379</v>
      </c>
      <c r="E1622" t="s">
        <v>2379</v>
      </c>
      <c r="F1622" t="s">
        <v>2379</v>
      </c>
      <c r="G1622">
        <v>0</v>
      </c>
      <c r="H1622" t="s">
        <v>2379</v>
      </c>
      <c r="J1622" t="str">
        <f t="shared" si="100"/>
        <v>No</v>
      </c>
      <c r="K1622" t="str">
        <f t="shared" si="101"/>
        <v>No</v>
      </c>
      <c r="L1622" t="str">
        <f t="shared" si="102"/>
        <v>Obesity</v>
      </c>
      <c r="M1622" t="str">
        <f t="shared" si="103"/>
        <v>Normal</v>
      </c>
    </row>
    <row r="1623" spans="1:13" x14ac:dyDescent="0.25">
      <c r="A1623" t="s">
        <v>748</v>
      </c>
      <c r="B1623">
        <v>26.22</v>
      </c>
      <c r="C1623">
        <v>5.57</v>
      </c>
      <c r="D1623" t="s">
        <v>2380</v>
      </c>
      <c r="E1623" t="s">
        <v>2379</v>
      </c>
      <c r="F1623" t="s">
        <v>2381</v>
      </c>
      <c r="G1623">
        <v>1</v>
      </c>
      <c r="H1623" t="s">
        <v>2379</v>
      </c>
      <c r="J1623" t="str">
        <f t="shared" si="100"/>
        <v>Yes</v>
      </c>
      <c r="K1623" t="str">
        <f t="shared" si="101"/>
        <v>No</v>
      </c>
      <c r="L1623" t="str">
        <f t="shared" si="102"/>
        <v>Overweight</v>
      </c>
      <c r="M1623" t="str">
        <f t="shared" si="103"/>
        <v>Normal</v>
      </c>
    </row>
    <row r="1624" spans="1:13" x14ac:dyDescent="0.25">
      <c r="A1624" t="s">
        <v>747</v>
      </c>
      <c r="B1624">
        <v>21.85</v>
      </c>
      <c r="C1624">
        <v>5.26</v>
      </c>
      <c r="D1624" t="s">
        <v>2380</v>
      </c>
      <c r="E1624" t="s">
        <v>2379</v>
      </c>
      <c r="F1624" t="s">
        <v>2381</v>
      </c>
      <c r="G1624">
        <v>1</v>
      </c>
      <c r="H1624" t="s">
        <v>2379</v>
      </c>
      <c r="J1624" t="str">
        <f t="shared" si="100"/>
        <v>Yes</v>
      </c>
      <c r="K1624" t="str">
        <f t="shared" si="101"/>
        <v>No</v>
      </c>
      <c r="L1624" t="str">
        <f t="shared" si="102"/>
        <v>Normal Weight</v>
      </c>
      <c r="M1624" t="str">
        <f t="shared" si="103"/>
        <v>Normal</v>
      </c>
    </row>
    <row r="1625" spans="1:13" x14ac:dyDescent="0.25">
      <c r="A1625" t="s">
        <v>746</v>
      </c>
      <c r="B1625">
        <v>30.495000000000001</v>
      </c>
      <c r="C1625">
        <v>6.25</v>
      </c>
      <c r="D1625" t="s">
        <v>2379</v>
      </c>
      <c r="E1625" t="s">
        <v>2379</v>
      </c>
      <c r="F1625" t="s">
        <v>2379</v>
      </c>
      <c r="G1625">
        <v>0</v>
      </c>
      <c r="H1625" t="s">
        <v>2379</v>
      </c>
      <c r="J1625" t="str">
        <f t="shared" si="100"/>
        <v>No</v>
      </c>
      <c r="K1625" t="str">
        <f t="shared" si="101"/>
        <v>No</v>
      </c>
      <c r="L1625" t="str">
        <f t="shared" si="102"/>
        <v>Obesity</v>
      </c>
      <c r="M1625" t="str">
        <f t="shared" si="103"/>
        <v>Prediabetes</v>
      </c>
    </row>
    <row r="1626" spans="1:13" x14ac:dyDescent="0.25">
      <c r="A1626" t="s">
        <v>745</v>
      </c>
      <c r="B1626">
        <v>34.104999999999997</v>
      </c>
      <c r="C1626">
        <v>5.67</v>
      </c>
      <c r="D1626" t="s">
        <v>2380</v>
      </c>
      <c r="E1626" t="s">
        <v>2379</v>
      </c>
      <c r="F1626" t="s">
        <v>2379</v>
      </c>
      <c r="G1626">
        <v>0</v>
      </c>
      <c r="H1626" t="s">
        <v>2379</v>
      </c>
      <c r="J1626" t="str">
        <f t="shared" si="100"/>
        <v>Yes</v>
      </c>
      <c r="K1626" t="str">
        <f t="shared" si="101"/>
        <v>No</v>
      </c>
      <c r="L1626" t="str">
        <f t="shared" si="102"/>
        <v>Obesity</v>
      </c>
      <c r="M1626" t="str">
        <f t="shared" si="103"/>
        <v>Normal</v>
      </c>
    </row>
    <row r="1627" spans="1:13" x14ac:dyDescent="0.25">
      <c r="A1627" t="s">
        <v>744</v>
      </c>
      <c r="B1627">
        <v>32.770000000000003</v>
      </c>
      <c r="C1627">
        <v>4.42</v>
      </c>
      <c r="D1627" t="s">
        <v>2380</v>
      </c>
      <c r="E1627" t="s">
        <v>2379</v>
      </c>
      <c r="F1627" t="s">
        <v>2379</v>
      </c>
      <c r="G1627">
        <v>1</v>
      </c>
      <c r="H1627" t="s">
        <v>2379</v>
      </c>
      <c r="J1627" t="str">
        <f t="shared" si="100"/>
        <v>Yes</v>
      </c>
      <c r="K1627" t="str">
        <f t="shared" si="101"/>
        <v>No</v>
      </c>
      <c r="L1627" t="str">
        <f t="shared" si="102"/>
        <v>Obesity</v>
      </c>
      <c r="M1627" t="str">
        <f t="shared" si="103"/>
        <v>Normal</v>
      </c>
    </row>
    <row r="1628" spans="1:13" x14ac:dyDescent="0.25">
      <c r="A1628" t="s">
        <v>743</v>
      </c>
      <c r="B1628">
        <v>16.850000000000001</v>
      </c>
      <c r="C1628">
        <v>11.75</v>
      </c>
      <c r="D1628" t="s">
        <v>2380</v>
      </c>
      <c r="E1628" t="s">
        <v>2379</v>
      </c>
      <c r="F1628" t="s">
        <v>2379</v>
      </c>
      <c r="G1628">
        <v>2</v>
      </c>
      <c r="H1628" t="s">
        <v>2379</v>
      </c>
      <c r="J1628" t="str">
        <f t="shared" si="100"/>
        <v>Yes</v>
      </c>
      <c r="K1628" t="str">
        <f t="shared" si="101"/>
        <v>No</v>
      </c>
      <c r="L1628" t="str">
        <f t="shared" si="102"/>
        <v>Underweight</v>
      </c>
      <c r="M1628" t="str">
        <f t="shared" si="103"/>
        <v>Diabetes</v>
      </c>
    </row>
    <row r="1629" spans="1:13" x14ac:dyDescent="0.25">
      <c r="A1629" t="s">
        <v>742</v>
      </c>
      <c r="B1629">
        <v>34.700000000000003</v>
      </c>
      <c r="C1629">
        <v>6.06</v>
      </c>
      <c r="D1629" t="s">
        <v>2379</v>
      </c>
      <c r="E1629" t="s">
        <v>2379</v>
      </c>
      <c r="F1629" t="s">
        <v>2379</v>
      </c>
      <c r="G1629">
        <v>1</v>
      </c>
      <c r="H1629" t="s">
        <v>2379</v>
      </c>
      <c r="J1629" t="str">
        <f t="shared" si="100"/>
        <v>No</v>
      </c>
      <c r="K1629" t="str">
        <f t="shared" si="101"/>
        <v>No</v>
      </c>
      <c r="L1629" t="str">
        <f t="shared" si="102"/>
        <v>Obesity</v>
      </c>
      <c r="M1629" t="str">
        <f t="shared" si="103"/>
        <v>Prediabetes</v>
      </c>
    </row>
    <row r="1630" spans="1:13" x14ac:dyDescent="0.25">
      <c r="A1630" t="s">
        <v>741</v>
      </c>
      <c r="B1630">
        <v>37.049999999999997</v>
      </c>
      <c r="C1630">
        <v>5.48</v>
      </c>
      <c r="D1630" t="s">
        <v>2379</v>
      </c>
      <c r="E1630" t="s">
        <v>2379</v>
      </c>
      <c r="F1630" t="s">
        <v>2379</v>
      </c>
      <c r="G1630">
        <v>1</v>
      </c>
      <c r="H1630" t="s">
        <v>2379</v>
      </c>
      <c r="J1630" t="str">
        <f t="shared" si="100"/>
        <v>No</v>
      </c>
      <c r="K1630" t="str">
        <f t="shared" si="101"/>
        <v>No</v>
      </c>
      <c r="L1630" t="str">
        <f t="shared" si="102"/>
        <v>Obesity</v>
      </c>
      <c r="M1630" t="str">
        <f t="shared" si="103"/>
        <v>Normal</v>
      </c>
    </row>
    <row r="1631" spans="1:13" x14ac:dyDescent="0.25">
      <c r="A1631" t="s">
        <v>740</v>
      </c>
      <c r="B1631">
        <v>18.78</v>
      </c>
      <c r="C1631">
        <v>4.45</v>
      </c>
      <c r="D1631" t="s">
        <v>2379</v>
      </c>
      <c r="E1631" t="s">
        <v>2379</v>
      </c>
      <c r="F1631" t="s">
        <v>2381</v>
      </c>
      <c r="G1631">
        <v>1</v>
      </c>
      <c r="H1631" t="s">
        <v>2379</v>
      </c>
      <c r="J1631" t="str">
        <f t="shared" si="100"/>
        <v>No</v>
      </c>
      <c r="K1631" t="str">
        <f t="shared" si="101"/>
        <v>No</v>
      </c>
      <c r="L1631" t="str">
        <f t="shared" si="102"/>
        <v>Normal Weight</v>
      </c>
      <c r="M1631" t="str">
        <f t="shared" si="103"/>
        <v>Normal</v>
      </c>
    </row>
    <row r="1632" spans="1:13" x14ac:dyDescent="0.25">
      <c r="A1632" t="s">
        <v>739</v>
      </c>
      <c r="B1632">
        <v>28.024999999999999</v>
      </c>
      <c r="C1632">
        <v>5</v>
      </c>
      <c r="D1632" t="s">
        <v>2379</v>
      </c>
      <c r="E1632" t="s">
        <v>2379</v>
      </c>
      <c r="F1632" t="s">
        <v>2379</v>
      </c>
      <c r="G1632">
        <v>1</v>
      </c>
      <c r="H1632" t="s">
        <v>2379</v>
      </c>
      <c r="J1632" t="str">
        <f t="shared" si="100"/>
        <v>No</v>
      </c>
      <c r="K1632" t="str">
        <f t="shared" si="101"/>
        <v>No</v>
      </c>
      <c r="L1632" t="str">
        <f t="shared" si="102"/>
        <v>Overweight</v>
      </c>
      <c r="M1632" t="str">
        <f t="shared" si="103"/>
        <v>Normal</v>
      </c>
    </row>
    <row r="1633" spans="1:13" x14ac:dyDescent="0.25">
      <c r="A1633" t="s">
        <v>738</v>
      </c>
      <c r="B1633">
        <v>35.090000000000003</v>
      </c>
      <c r="C1633">
        <v>5.84</v>
      </c>
      <c r="D1633" t="s">
        <v>2379</v>
      </c>
      <c r="E1633" t="s">
        <v>2379</v>
      </c>
      <c r="F1633" t="s">
        <v>2379</v>
      </c>
      <c r="G1633">
        <v>0</v>
      </c>
      <c r="H1633" t="s">
        <v>2379</v>
      </c>
      <c r="J1633" t="str">
        <f t="shared" si="100"/>
        <v>No</v>
      </c>
      <c r="K1633" t="str">
        <f t="shared" si="101"/>
        <v>No</v>
      </c>
      <c r="L1633" t="str">
        <f t="shared" si="102"/>
        <v>Obesity</v>
      </c>
      <c r="M1633" t="str">
        <f t="shared" si="103"/>
        <v>Prediabetes</v>
      </c>
    </row>
    <row r="1634" spans="1:13" x14ac:dyDescent="0.25">
      <c r="A1634" t="s">
        <v>737</v>
      </c>
      <c r="B1634">
        <v>34.42</v>
      </c>
      <c r="C1634">
        <v>5.21</v>
      </c>
      <c r="D1634" t="s">
        <v>2380</v>
      </c>
      <c r="E1634" t="s">
        <v>2379</v>
      </c>
      <c r="F1634" t="s">
        <v>2379</v>
      </c>
      <c r="G1634">
        <v>0</v>
      </c>
      <c r="H1634" t="s">
        <v>2379</v>
      </c>
      <c r="J1634" t="str">
        <f t="shared" si="100"/>
        <v>Yes</v>
      </c>
      <c r="K1634" t="str">
        <f t="shared" si="101"/>
        <v>No</v>
      </c>
      <c r="L1634" t="str">
        <f t="shared" si="102"/>
        <v>Obesity</v>
      </c>
      <c r="M1634" t="str">
        <f t="shared" si="103"/>
        <v>Normal</v>
      </c>
    </row>
    <row r="1635" spans="1:13" x14ac:dyDescent="0.25">
      <c r="A1635" t="s">
        <v>736</v>
      </c>
      <c r="B1635">
        <v>29.4</v>
      </c>
      <c r="C1635">
        <v>4.26</v>
      </c>
      <c r="D1635" t="s">
        <v>2379</v>
      </c>
      <c r="E1635" t="s">
        <v>2379</v>
      </c>
      <c r="F1635" t="s">
        <v>2379</v>
      </c>
      <c r="G1635">
        <v>0</v>
      </c>
      <c r="H1635" t="s">
        <v>2379</v>
      </c>
      <c r="J1635" t="str">
        <f t="shared" si="100"/>
        <v>No</v>
      </c>
      <c r="K1635" t="str">
        <f t="shared" si="101"/>
        <v>No</v>
      </c>
      <c r="L1635" t="str">
        <f t="shared" si="102"/>
        <v>Overweight</v>
      </c>
      <c r="M1635" t="str">
        <f t="shared" si="103"/>
        <v>Normal</v>
      </c>
    </row>
    <row r="1636" spans="1:13" x14ac:dyDescent="0.25">
      <c r="A1636" t="s">
        <v>735</v>
      </c>
      <c r="B1636">
        <v>21.31</v>
      </c>
      <c r="C1636">
        <v>4.17</v>
      </c>
      <c r="D1636" t="s">
        <v>2379</v>
      </c>
      <c r="E1636" t="s">
        <v>2379</v>
      </c>
      <c r="F1636" t="s">
        <v>2379</v>
      </c>
      <c r="G1636">
        <v>0</v>
      </c>
      <c r="H1636" t="s">
        <v>2379</v>
      </c>
      <c r="J1636" t="str">
        <f t="shared" si="100"/>
        <v>No</v>
      </c>
      <c r="K1636" t="str">
        <f t="shared" si="101"/>
        <v>No</v>
      </c>
      <c r="L1636" t="str">
        <f t="shared" si="102"/>
        <v>Normal Weight</v>
      </c>
      <c r="M1636" t="str">
        <f t="shared" si="103"/>
        <v>Normal</v>
      </c>
    </row>
    <row r="1637" spans="1:13" x14ac:dyDescent="0.25">
      <c r="A1637" t="s">
        <v>734</v>
      </c>
      <c r="B1637">
        <v>19.559999999999999</v>
      </c>
      <c r="C1637">
        <v>11.96</v>
      </c>
      <c r="D1637" t="s">
        <v>2379</v>
      </c>
      <c r="E1637" t="s">
        <v>2379</v>
      </c>
      <c r="F1637" t="s">
        <v>2379</v>
      </c>
      <c r="G1637">
        <v>0</v>
      </c>
      <c r="H1637" t="s">
        <v>2379</v>
      </c>
      <c r="J1637" t="str">
        <f t="shared" si="100"/>
        <v>No</v>
      </c>
      <c r="K1637" t="str">
        <f t="shared" si="101"/>
        <v>No</v>
      </c>
      <c r="L1637" t="str">
        <f t="shared" si="102"/>
        <v>Normal Weight</v>
      </c>
      <c r="M1637" t="str">
        <f t="shared" si="103"/>
        <v>Diabetes</v>
      </c>
    </row>
    <row r="1638" spans="1:13" x14ac:dyDescent="0.25">
      <c r="A1638" t="s">
        <v>733</v>
      </c>
      <c r="B1638">
        <v>37.335000000000001</v>
      </c>
      <c r="C1638">
        <v>6.26</v>
      </c>
      <c r="D1638" t="s">
        <v>2380</v>
      </c>
      <c r="E1638" t="s">
        <v>2379</v>
      </c>
      <c r="F1638" t="s">
        <v>2379</v>
      </c>
      <c r="G1638">
        <v>1</v>
      </c>
      <c r="H1638" t="s">
        <v>2379</v>
      </c>
      <c r="J1638" t="str">
        <f t="shared" si="100"/>
        <v>Yes</v>
      </c>
      <c r="K1638" t="str">
        <f t="shared" si="101"/>
        <v>No</v>
      </c>
      <c r="L1638" t="str">
        <f t="shared" si="102"/>
        <v>Obesity</v>
      </c>
      <c r="M1638" t="str">
        <f t="shared" si="103"/>
        <v>Prediabetes</v>
      </c>
    </row>
    <row r="1639" spans="1:13" x14ac:dyDescent="0.25">
      <c r="A1639" t="s">
        <v>732</v>
      </c>
      <c r="B1639">
        <v>19.53</v>
      </c>
      <c r="C1639">
        <v>11.68</v>
      </c>
      <c r="D1639" t="s">
        <v>2379</v>
      </c>
      <c r="E1639" t="s">
        <v>2379</v>
      </c>
      <c r="F1639" t="s">
        <v>2379</v>
      </c>
      <c r="G1639">
        <v>0</v>
      </c>
      <c r="H1639" t="s">
        <v>2379</v>
      </c>
      <c r="J1639" t="str">
        <f t="shared" si="100"/>
        <v>No</v>
      </c>
      <c r="K1639" t="str">
        <f t="shared" si="101"/>
        <v>No</v>
      </c>
      <c r="L1639" t="str">
        <f t="shared" si="102"/>
        <v>Normal Weight</v>
      </c>
      <c r="M1639" t="str">
        <f t="shared" si="103"/>
        <v>Diabetes</v>
      </c>
    </row>
    <row r="1640" spans="1:13" x14ac:dyDescent="0.25">
      <c r="A1640" t="s">
        <v>731</v>
      </c>
      <c r="B1640">
        <v>34.1</v>
      </c>
      <c r="C1640">
        <v>5.16</v>
      </c>
      <c r="D1640" t="s">
        <v>2379</v>
      </c>
      <c r="E1640" t="s">
        <v>2379</v>
      </c>
      <c r="F1640" t="s">
        <v>2379</v>
      </c>
      <c r="G1640">
        <v>0</v>
      </c>
      <c r="H1640" t="s">
        <v>2379</v>
      </c>
      <c r="J1640" t="str">
        <f t="shared" si="100"/>
        <v>No</v>
      </c>
      <c r="K1640" t="str">
        <f t="shared" si="101"/>
        <v>No</v>
      </c>
      <c r="L1640" t="str">
        <f t="shared" si="102"/>
        <v>Obesity</v>
      </c>
      <c r="M1640" t="str">
        <f t="shared" si="103"/>
        <v>Normal</v>
      </c>
    </row>
    <row r="1641" spans="1:13" x14ac:dyDescent="0.25">
      <c r="A1641" t="s">
        <v>730</v>
      </c>
      <c r="B1641">
        <v>16.5</v>
      </c>
      <c r="C1641">
        <v>6.9</v>
      </c>
      <c r="D1641" t="s">
        <v>2380</v>
      </c>
      <c r="E1641" t="s">
        <v>2379</v>
      </c>
      <c r="F1641" t="s">
        <v>2379</v>
      </c>
      <c r="G1641">
        <v>2</v>
      </c>
      <c r="H1641" t="s">
        <v>2379</v>
      </c>
      <c r="J1641" t="str">
        <f t="shared" si="100"/>
        <v>Yes</v>
      </c>
      <c r="K1641" t="str">
        <f t="shared" si="101"/>
        <v>No</v>
      </c>
      <c r="L1641" t="str">
        <f t="shared" si="102"/>
        <v>Underweight</v>
      </c>
      <c r="M1641" t="str">
        <f t="shared" si="103"/>
        <v>Diabetes</v>
      </c>
    </row>
    <row r="1642" spans="1:13" x14ac:dyDescent="0.25">
      <c r="A1642" t="s">
        <v>729</v>
      </c>
      <c r="B1642">
        <v>30.69</v>
      </c>
      <c r="C1642">
        <v>4.83</v>
      </c>
      <c r="D1642" t="s">
        <v>2379</v>
      </c>
      <c r="E1642" t="s">
        <v>2379</v>
      </c>
      <c r="F1642" t="s">
        <v>2379</v>
      </c>
      <c r="G1642">
        <v>1</v>
      </c>
      <c r="H1642" t="s">
        <v>2379</v>
      </c>
      <c r="J1642" t="str">
        <f t="shared" si="100"/>
        <v>No</v>
      </c>
      <c r="K1642" t="str">
        <f t="shared" si="101"/>
        <v>No</v>
      </c>
      <c r="L1642" t="str">
        <f t="shared" si="102"/>
        <v>Obesity</v>
      </c>
      <c r="M1642" t="str">
        <f t="shared" si="103"/>
        <v>Normal</v>
      </c>
    </row>
    <row r="1643" spans="1:13" x14ac:dyDescent="0.25">
      <c r="A1643" t="s">
        <v>728</v>
      </c>
      <c r="B1643">
        <v>28.93</v>
      </c>
      <c r="C1643">
        <v>4.87</v>
      </c>
      <c r="D1643" t="s">
        <v>2379</v>
      </c>
      <c r="E1643" t="s">
        <v>2379</v>
      </c>
      <c r="F1643" t="s">
        <v>2379</v>
      </c>
      <c r="G1643">
        <v>1</v>
      </c>
      <c r="H1643" t="s">
        <v>2379</v>
      </c>
      <c r="J1643" t="str">
        <f t="shared" si="100"/>
        <v>No</v>
      </c>
      <c r="K1643" t="str">
        <f t="shared" si="101"/>
        <v>No</v>
      </c>
      <c r="L1643" t="str">
        <f t="shared" si="102"/>
        <v>Overweight</v>
      </c>
      <c r="M1643" t="str">
        <f t="shared" si="103"/>
        <v>Normal</v>
      </c>
    </row>
    <row r="1644" spans="1:13" x14ac:dyDescent="0.25">
      <c r="A1644" t="s">
        <v>727</v>
      </c>
      <c r="B1644">
        <v>38.9</v>
      </c>
      <c r="C1644">
        <v>4.28</v>
      </c>
      <c r="D1644" t="s">
        <v>2379</v>
      </c>
      <c r="E1644" t="s">
        <v>2379</v>
      </c>
      <c r="F1644" t="s">
        <v>2379</v>
      </c>
      <c r="G1644">
        <v>0</v>
      </c>
      <c r="H1644" t="s">
        <v>2379</v>
      </c>
      <c r="J1644" t="str">
        <f t="shared" si="100"/>
        <v>No</v>
      </c>
      <c r="K1644" t="str">
        <f t="shared" si="101"/>
        <v>No</v>
      </c>
      <c r="L1644" t="str">
        <f t="shared" si="102"/>
        <v>Obesity</v>
      </c>
      <c r="M1644" t="str">
        <f t="shared" si="103"/>
        <v>Normal</v>
      </c>
    </row>
    <row r="1645" spans="1:13" x14ac:dyDescent="0.25">
      <c r="A1645" t="s">
        <v>726</v>
      </c>
      <c r="B1645">
        <v>26.9</v>
      </c>
      <c r="C1645">
        <v>4.07</v>
      </c>
      <c r="D1645" t="s">
        <v>2379</v>
      </c>
      <c r="E1645" t="s">
        <v>2379</v>
      </c>
      <c r="F1645" t="s">
        <v>2379</v>
      </c>
      <c r="G1645">
        <v>0</v>
      </c>
      <c r="H1645" t="s">
        <v>2379</v>
      </c>
      <c r="J1645" t="str">
        <f t="shared" si="100"/>
        <v>No</v>
      </c>
      <c r="K1645" t="str">
        <f t="shared" si="101"/>
        <v>No</v>
      </c>
      <c r="L1645" t="str">
        <f t="shared" si="102"/>
        <v>Overweight</v>
      </c>
      <c r="M1645" t="str">
        <f t="shared" si="103"/>
        <v>Normal</v>
      </c>
    </row>
    <row r="1646" spans="1:13" x14ac:dyDescent="0.25">
      <c r="A1646" t="s">
        <v>725</v>
      </c>
      <c r="B1646">
        <v>24.86</v>
      </c>
      <c r="C1646">
        <v>6.23</v>
      </c>
      <c r="D1646" t="s">
        <v>2379</v>
      </c>
      <c r="E1646" t="s">
        <v>2379</v>
      </c>
      <c r="F1646" t="s">
        <v>2379</v>
      </c>
      <c r="G1646">
        <v>0</v>
      </c>
      <c r="H1646" t="s">
        <v>2379</v>
      </c>
      <c r="J1646" t="str">
        <f t="shared" si="100"/>
        <v>No</v>
      </c>
      <c r="K1646" t="str">
        <f t="shared" si="101"/>
        <v>No</v>
      </c>
      <c r="L1646" t="str">
        <f t="shared" si="102"/>
        <v>Normal Weight</v>
      </c>
      <c r="M1646" t="str">
        <f t="shared" si="103"/>
        <v>Prediabetes</v>
      </c>
    </row>
    <row r="1647" spans="1:13" x14ac:dyDescent="0.25">
      <c r="A1647" t="s">
        <v>724</v>
      </c>
      <c r="B1647">
        <v>39.14</v>
      </c>
      <c r="C1647">
        <v>6.24</v>
      </c>
      <c r="D1647" t="s">
        <v>2379</v>
      </c>
      <c r="E1647" t="s">
        <v>2380</v>
      </c>
      <c r="F1647" t="s">
        <v>2379</v>
      </c>
      <c r="G1647">
        <v>1</v>
      </c>
      <c r="H1647" t="s">
        <v>2379</v>
      </c>
      <c r="J1647" t="str">
        <f t="shared" si="100"/>
        <v>No</v>
      </c>
      <c r="K1647" t="str">
        <f t="shared" si="101"/>
        <v>No</v>
      </c>
      <c r="L1647" t="str">
        <f t="shared" si="102"/>
        <v>Obesity</v>
      </c>
      <c r="M1647" t="str">
        <f t="shared" si="103"/>
        <v>Prediabetes</v>
      </c>
    </row>
    <row r="1648" spans="1:13" x14ac:dyDescent="0.25">
      <c r="A1648" t="s">
        <v>723</v>
      </c>
      <c r="B1648">
        <v>39.799999999999997</v>
      </c>
      <c r="C1648">
        <v>6.17</v>
      </c>
      <c r="D1648" t="s">
        <v>2379</v>
      </c>
      <c r="E1648" t="s">
        <v>2379</v>
      </c>
      <c r="F1648" t="s">
        <v>2381</v>
      </c>
      <c r="G1648">
        <v>1</v>
      </c>
      <c r="H1648" t="s">
        <v>2379</v>
      </c>
      <c r="J1648" t="str">
        <f t="shared" si="100"/>
        <v>No</v>
      </c>
      <c r="K1648" t="str">
        <f t="shared" si="101"/>
        <v>No</v>
      </c>
      <c r="L1648" t="str">
        <f t="shared" si="102"/>
        <v>Obesity</v>
      </c>
      <c r="M1648" t="str">
        <f t="shared" si="103"/>
        <v>Prediabetes</v>
      </c>
    </row>
    <row r="1649" spans="1:13" x14ac:dyDescent="0.25">
      <c r="A1649" t="s">
        <v>722</v>
      </c>
      <c r="B1649">
        <v>34.32</v>
      </c>
      <c r="C1649">
        <v>5.16</v>
      </c>
      <c r="D1649" t="s">
        <v>2379</v>
      </c>
      <c r="E1649" t="s">
        <v>2379</v>
      </c>
      <c r="F1649" t="s">
        <v>2379</v>
      </c>
      <c r="G1649">
        <v>1</v>
      </c>
      <c r="H1649" t="s">
        <v>2379</v>
      </c>
      <c r="J1649" t="str">
        <f t="shared" si="100"/>
        <v>No</v>
      </c>
      <c r="K1649" t="str">
        <f t="shared" si="101"/>
        <v>No</v>
      </c>
      <c r="L1649" t="str">
        <f t="shared" si="102"/>
        <v>Obesity</v>
      </c>
      <c r="M1649" t="str">
        <f t="shared" si="103"/>
        <v>Normal</v>
      </c>
    </row>
    <row r="1650" spans="1:13" x14ac:dyDescent="0.25">
      <c r="A1650" t="s">
        <v>721</v>
      </c>
      <c r="B1650">
        <v>32.51</v>
      </c>
      <c r="C1650">
        <v>4.3</v>
      </c>
      <c r="D1650" t="s">
        <v>2379</v>
      </c>
      <c r="E1650" t="s">
        <v>2379</v>
      </c>
      <c r="F1650" t="s">
        <v>2379</v>
      </c>
      <c r="G1650">
        <v>0</v>
      </c>
      <c r="H1650" t="s">
        <v>2379</v>
      </c>
      <c r="J1650" t="str">
        <f t="shared" si="100"/>
        <v>No</v>
      </c>
      <c r="K1650" t="str">
        <f t="shared" si="101"/>
        <v>No</v>
      </c>
      <c r="L1650" t="str">
        <f t="shared" si="102"/>
        <v>Obesity</v>
      </c>
      <c r="M1650" t="str">
        <f t="shared" si="103"/>
        <v>Normal</v>
      </c>
    </row>
    <row r="1651" spans="1:13" x14ac:dyDescent="0.25">
      <c r="A1651" t="s">
        <v>720</v>
      </c>
      <c r="B1651">
        <v>30.71</v>
      </c>
      <c r="C1651">
        <v>6.14</v>
      </c>
      <c r="D1651" t="s">
        <v>2379</v>
      </c>
      <c r="E1651" t="s">
        <v>2379</v>
      </c>
      <c r="F1651" t="s">
        <v>2381</v>
      </c>
      <c r="G1651">
        <v>1</v>
      </c>
      <c r="H1651" t="s">
        <v>2379</v>
      </c>
      <c r="J1651" t="str">
        <f t="shared" si="100"/>
        <v>No</v>
      </c>
      <c r="K1651" t="str">
        <f t="shared" si="101"/>
        <v>No</v>
      </c>
      <c r="L1651" t="str">
        <f t="shared" si="102"/>
        <v>Obesity</v>
      </c>
      <c r="M1651" t="str">
        <f t="shared" si="103"/>
        <v>Prediabetes</v>
      </c>
    </row>
    <row r="1652" spans="1:13" x14ac:dyDescent="0.25">
      <c r="A1652" t="s">
        <v>719</v>
      </c>
      <c r="B1652">
        <v>28.9</v>
      </c>
      <c r="C1652">
        <v>5.36</v>
      </c>
      <c r="D1652" t="s">
        <v>2379</v>
      </c>
      <c r="E1652" t="s">
        <v>2379</v>
      </c>
      <c r="F1652" t="s">
        <v>2379</v>
      </c>
      <c r="G1652">
        <v>1</v>
      </c>
      <c r="H1652" t="s">
        <v>2379</v>
      </c>
      <c r="J1652" t="str">
        <f t="shared" si="100"/>
        <v>No</v>
      </c>
      <c r="K1652" t="str">
        <f t="shared" si="101"/>
        <v>No</v>
      </c>
      <c r="L1652" t="str">
        <f t="shared" si="102"/>
        <v>Overweight</v>
      </c>
      <c r="M1652" t="str">
        <f t="shared" si="103"/>
        <v>Normal</v>
      </c>
    </row>
    <row r="1653" spans="1:13" x14ac:dyDescent="0.25">
      <c r="A1653" t="s">
        <v>718</v>
      </c>
      <c r="B1653">
        <v>36.19</v>
      </c>
      <c r="C1653">
        <v>4.3</v>
      </c>
      <c r="D1653" t="s">
        <v>2379</v>
      </c>
      <c r="E1653" t="s">
        <v>2379</v>
      </c>
      <c r="F1653" t="s">
        <v>2379</v>
      </c>
      <c r="G1653">
        <v>0</v>
      </c>
      <c r="H1653" t="s">
        <v>2379</v>
      </c>
      <c r="J1653" t="str">
        <f t="shared" si="100"/>
        <v>No</v>
      </c>
      <c r="K1653" t="str">
        <f t="shared" si="101"/>
        <v>No</v>
      </c>
      <c r="L1653" t="str">
        <f t="shared" si="102"/>
        <v>Obesity</v>
      </c>
      <c r="M1653" t="str">
        <f t="shared" si="103"/>
        <v>Normal</v>
      </c>
    </row>
    <row r="1654" spans="1:13" x14ac:dyDescent="0.25">
      <c r="A1654" t="s">
        <v>717</v>
      </c>
      <c r="B1654">
        <v>29.6</v>
      </c>
      <c r="C1654">
        <v>4.09</v>
      </c>
      <c r="D1654" t="s">
        <v>2379</v>
      </c>
      <c r="E1654" t="s">
        <v>2379</v>
      </c>
      <c r="F1654" t="s">
        <v>2379</v>
      </c>
      <c r="G1654">
        <v>0</v>
      </c>
      <c r="H1654" t="s">
        <v>2379</v>
      </c>
      <c r="J1654" t="str">
        <f t="shared" si="100"/>
        <v>No</v>
      </c>
      <c r="K1654" t="str">
        <f t="shared" si="101"/>
        <v>No</v>
      </c>
      <c r="L1654" t="str">
        <f t="shared" si="102"/>
        <v>Overweight</v>
      </c>
      <c r="M1654" t="str">
        <f t="shared" si="103"/>
        <v>Normal</v>
      </c>
    </row>
    <row r="1655" spans="1:13" x14ac:dyDescent="0.25">
      <c r="A1655" t="s">
        <v>716</v>
      </c>
      <c r="B1655">
        <v>30.95</v>
      </c>
      <c r="C1655">
        <v>6.27</v>
      </c>
      <c r="D1655" t="s">
        <v>2379</v>
      </c>
      <c r="E1655" t="s">
        <v>2379</v>
      </c>
      <c r="F1655" t="s">
        <v>2381</v>
      </c>
      <c r="G1655">
        <v>1</v>
      </c>
      <c r="H1655" t="s">
        <v>2379</v>
      </c>
      <c r="J1655" t="str">
        <f t="shared" si="100"/>
        <v>No</v>
      </c>
      <c r="K1655" t="str">
        <f t="shared" si="101"/>
        <v>No</v>
      </c>
      <c r="L1655" t="str">
        <f t="shared" si="102"/>
        <v>Obesity</v>
      </c>
      <c r="M1655" t="str">
        <f t="shared" si="103"/>
        <v>Prediabetes</v>
      </c>
    </row>
    <row r="1656" spans="1:13" x14ac:dyDescent="0.25">
      <c r="A1656" t="s">
        <v>715</v>
      </c>
      <c r="B1656">
        <v>19.95</v>
      </c>
      <c r="C1656">
        <v>5.39</v>
      </c>
      <c r="D1656" t="s">
        <v>2379</v>
      </c>
      <c r="E1656" t="s">
        <v>2379</v>
      </c>
      <c r="F1656" t="s">
        <v>2379</v>
      </c>
      <c r="G1656">
        <v>1</v>
      </c>
      <c r="H1656" t="s">
        <v>2379</v>
      </c>
      <c r="J1656" t="str">
        <f t="shared" si="100"/>
        <v>No</v>
      </c>
      <c r="K1656" t="str">
        <f t="shared" si="101"/>
        <v>No</v>
      </c>
      <c r="L1656" t="str">
        <f t="shared" si="102"/>
        <v>Normal Weight</v>
      </c>
      <c r="M1656" t="str">
        <f t="shared" si="103"/>
        <v>Normal</v>
      </c>
    </row>
    <row r="1657" spans="1:13" x14ac:dyDescent="0.25">
      <c r="A1657" t="s">
        <v>714</v>
      </c>
      <c r="B1657">
        <v>23.65</v>
      </c>
      <c r="C1657">
        <v>5.75</v>
      </c>
      <c r="D1657" t="s">
        <v>2380</v>
      </c>
      <c r="E1657" t="s">
        <v>2379</v>
      </c>
      <c r="F1657" t="s">
        <v>2379</v>
      </c>
      <c r="G1657">
        <v>0</v>
      </c>
      <c r="H1657" t="s">
        <v>2379</v>
      </c>
      <c r="J1657" t="str">
        <f t="shared" si="100"/>
        <v>Yes</v>
      </c>
      <c r="K1657" t="str">
        <f t="shared" si="101"/>
        <v>No</v>
      </c>
      <c r="L1657" t="str">
        <f t="shared" si="102"/>
        <v>Normal Weight</v>
      </c>
      <c r="M1657" t="str">
        <f t="shared" si="103"/>
        <v>Prediabetes</v>
      </c>
    </row>
    <row r="1658" spans="1:13" x14ac:dyDescent="0.25">
      <c r="A1658" t="s">
        <v>713</v>
      </c>
      <c r="B1658">
        <v>43.34</v>
      </c>
      <c r="C1658">
        <v>4.91</v>
      </c>
      <c r="D1658" t="s">
        <v>2379</v>
      </c>
      <c r="E1658" t="s">
        <v>2379</v>
      </c>
      <c r="F1658" t="s">
        <v>2379</v>
      </c>
      <c r="G1658">
        <v>1</v>
      </c>
      <c r="H1658" t="s">
        <v>2379</v>
      </c>
      <c r="J1658" t="str">
        <f t="shared" si="100"/>
        <v>No</v>
      </c>
      <c r="K1658" t="str">
        <f t="shared" si="101"/>
        <v>No</v>
      </c>
      <c r="L1658" t="str">
        <f t="shared" si="102"/>
        <v>Obesity</v>
      </c>
      <c r="M1658" t="str">
        <f t="shared" si="103"/>
        <v>Normal</v>
      </c>
    </row>
    <row r="1659" spans="1:13" x14ac:dyDescent="0.25">
      <c r="A1659" t="s">
        <v>712</v>
      </c>
      <c r="B1659">
        <v>31.98</v>
      </c>
      <c r="C1659">
        <v>4.46</v>
      </c>
      <c r="D1659" t="s">
        <v>2380</v>
      </c>
      <c r="E1659" t="s">
        <v>2379</v>
      </c>
      <c r="F1659" t="s">
        <v>2379</v>
      </c>
      <c r="G1659">
        <v>1</v>
      </c>
      <c r="H1659" t="s">
        <v>2379</v>
      </c>
      <c r="J1659" t="str">
        <f t="shared" si="100"/>
        <v>Yes</v>
      </c>
      <c r="K1659" t="str">
        <f t="shared" si="101"/>
        <v>No</v>
      </c>
      <c r="L1659" t="str">
        <f t="shared" si="102"/>
        <v>Obesity</v>
      </c>
      <c r="M1659" t="str">
        <f t="shared" si="103"/>
        <v>Normal</v>
      </c>
    </row>
    <row r="1660" spans="1:13" x14ac:dyDescent="0.25">
      <c r="A1660" t="s">
        <v>711</v>
      </c>
      <c r="B1660">
        <v>35.86</v>
      </c>
      <c r="C1660">
        <v>6.22</v>
      </c>
      <c r="D1660" t="s">
        <v>2379</v>
      </c>
      <c r="E1660" t="s">
        <v>2379</v>
      </c>
      <c r="F1660" t="s">
        <v>2379</v>
      </c>
      <c r="G1660">
        <v>1</v>
      </c>
      <c r="H1660" t="s">
        <v>2379</v>
      </c>
      <c r="J1660" t="str">
        <f t="shared" si="100"/>
        <v>No</v>
      </c>
      <c r="K1660" t="str">
        <f t="shared" si="101"/>
        <v>No</v>
      </c>
      <c r="L1660" t="str">
        <f t="shared" si="102"/>
        <v>Obesity</v>
      </c>
      <c r="M1660" t="str">
        <f t="shared" si="103"/>
        <v>Prediabetes</v>
      </c>
    </row>
    <row r="1661" spans="1:13" x14ac:dyDescent="0.25">
      <c r="A1661" t="s">
        <v>710</v>
      </c>
      <c r="B1661">
        <v>15.2</v>
      </c>
      <c r="C1661">
        <v>8.82</v>
      </c>
      <c r="D1661" t="s">
        <v>2379</v>
      </c>
      <c r="E1661" t="s">
        <v>2379</v>
      </c>
      <c r="F1661" t="s">
        <v>2379</v>
      </c>
      <c r="G1661">
        <v>0</v>
      </c>
      <c r="H1661" t="s">
        <v>2379</v>
      </c>
      <c r="J1661" t="str">
        <f t="shared" si="100"/>
        <v>No</v>
      </c>
      <c r="K1661" t="str">
        <f t="shared" si="101"/>
        <v>No</v>
      </c>
      <c r="L1661" t="str">
        <f t="shared" si="102"/>
        <v>Underweight</v>
      </c>
      <c r="M1661" t="str">
        <f t="shared" si="103"/>
        <v>Diabetes</v>
      </c>
    </row>
    <row r="1662" spans="1:13" x14ac:dyDescent="0.25">
      <c r="A1662" t="s">
        <v>709</v>
      </c>
      <c r="B1662">
        <v>37.200000000000003</v>
      </c>
      <c r="C1662">
        <v>10.14</v>
      </c>
      <c r="D1662" t="s">
        <v>2379</v>
      </c>
      <c r="E1662" t="s">
        <v>2379</v>
      </c>
      <c r="F1662" t="s">
        <v>2379</v>
      </c>
      <c r="G1662">
        <v>0</v>
      </c>
      <c r="H1662" t="s">
        <v>2379</v>
      </c>
      <c r="J1662" t="str">
        <f t="shared" si="100"/>
        <v>No</v>
      </c>
      <c r="K1662" t="str">
        <f t="shared" si="101"/>
        <v>No</v>
      </c>
      <c r="L1662" t="str">
        <f t="shared" si="102"/>
        <v>Obesity</v>
      </c>
      <c r="M1662" t="str">
        <f t="shared" si="103"/>
        <v>Diabetes</v>
      </c>
    </row>
    <row r="1663" spans="1:13" x14ac:dyDescent="0.25">
      <c r="A1663" t="s">
        <v>708</v>
      </c>
      <c r="B1663">
        <v>17.91</v>
      </c>
      <c r="C1663">
        <v>4.66</v>
      </c>
      <c r="D1663" t="s">
        <v>2379</v>
      </c>
      <c r="E1663" t="s">
        <v>2379</v>
      </c>
      <c r="F1663" t="s">
        <v>2379</v>
      </c>
      <c r="G1663">
        <v>2</v>
      </c>
      <c r="H1663" t="s">
        <v>2379</v>
      </c>
      <c r="J1663" t="str">
        <f t="shared" si="100"/>
        <v>No</v>
      </c>
      <c r="K1663" t="str">
        <f t="shared" si="101"/>
        <v>No</v>
      </c>
      <c r="L1663" t="str">
        <f t="shared" si="102"/>
        <v>Underweight</v>
      </c>
      <c r="M1663" t="str">
        <f t="shared" si="103"/>
        <v>Normal</v>
      </c>
    </row>
    <row r="1664" spans="1:13" x14ac:dyDescent="0.25">
      <c r="A1664" t="s">
        <v>707</v>
      </c>
      <c r="B1664">
        <v>20.76</v>
      </c>
      <c r="C1664">
        <v>6.26</v>
      </c>
      <c r="D1664" t="s">
        <v>2379</v>
      </c>
      <c r="E1664" t="s">
        <v>2379</v>
      </c>
      <c r="F1664" t="s">
        <v>2379</v>
      </c>
      <c r="G1664">
        <v>0</v>
      </c>
      <c r="H1664" t="s">
        <v>2379</v>
      </c>
      <c r="J1664" t="str">
        <f t="shared" si="100"/>
        <v>No</v>
      </c>
      <c r="K1664" t="str">
        <f t="shared" si="101"/>
        <v>No</v>
      </c>
      <c r="L1664" t="str">
        <f t="shared" si="102"/>
        <v>Normal Weight</v>
      </c>
      <c r="M1664" t="str">
        <f t="shared" si="103"/>
        <v>Prediabetes</v>
      </c>
    </row>
    <row r="1665" spans="1:13" x14ac:dyDescent="0.25">
      <c r="A1665" t="s">
        <v>706</v>
      </c>
      <c r="B1665">
        <v>38.99</v>
      </c>
      <c r="C1665">
        <v>5.21</v>
      </c>
      <c r="D1665" t="s">
        <v>2379</v>
      </c>
      <c r="E1665" t="s">
        <v>2380</v>
      </c>
      <c r="F1665" t="s">
        <v>2379</v>
      </c>
      <c r="G1665">
        <v>1</v>
      </c>
      <c r="H1665" t="s">
        <v>2379</v>
      </c>
      <c r="J1665" t="str">
        <f t="shared" si="100"/>
        <v>No</v>
      </c>
      <c r="K1665" t="str">
        <f t="shared" si="101"/>
        <v>No</v>
      </c>
      <c r="L1665" t="str">
        <f t="shared" si="102"/>
        <v>Obesity</v>
      </c>
      <c r="M1665" t="str">
        <f t="shared" si="103"/>
        <v>Normal</v>
      </c>
    </row>
    <row r="1666" spans="1:13" x14ac:dyDescent="0.25">
      <c r="A1666" t="s">
        <v>705</v>
      </c>
      <c r="B1666">
        <v>42.655000000000001</v>
      </c>
      <c r="C1666">
        <v>5.94</v>
      </c>
      <c r="D1666" t="s">
        <v>2380</v>
      </c>
      <c r="E1666" t="s">
        <v>2379</v>
      </c>
      <c r="F1666" t="s">
        <v>2381</v>
      </c>
      <c r="G1666">
        <v>1</v>
      </c>
      <c r="H1666" t="s">
        <v>2379</v>
      </c>
      <c r="J1666" t="str">
        <f t="shared" si="100"/>
        <v>Yes</v>
      </c>
      <c r="K1666" t="str">
        <f t="shared" si="101"/>
        <v>No</v>
      </c>
      <c r="L1666" t="str">
        <f t="shared" si="102"/>
        <v>Obesity</v>
      </c>
      <c r="M1666" t="str">
        <f t="shared" si="103"/>
        <v>Prediabetes</v>
      </c>
    </row>
    <row r="1667" spans="1:13" x14ac:dyDescent="0.25">
      <c r="A1667" t="s">
        <v>704</v>
      </c>
      <c r="B1667">
        <v>30.57</v>
      </c>
      <c r="C1667">
        <v>5.34</v>
      </c>
      <c r="D1667" t="s">
        <v>2379</v>
      </c>
      <c r="E1667" t="s">
        <v>2379</v>
      </c>
      <c r="F1667" t="s">
        <v>2381</v>
      </c>
      <c r="G1667">
        <v>1</v>
      </c>
      <c r="H1667" t="s">
        <v>2379</v>
      </c>
      <c r="J1667" t="str">
        <f t="shared" ref="J1667:J1730" si="104">PROPER(D1667:D4001)</f>
        <v>No</v>
      </c>
      <c r="K1667" t="str">
        <f t="shared" ref="K1667:K1730" si="105">PROPER(H1667:H4001)</f>
        <v>No</v>
      </c>
      <c r="L1667" t="str">
        <f t="shared" ref="L1667:L1730" si="106">IF(B1667&lt;18.5,"Underweight",IF(B1667&lt;24.9,"Normal Weight",IF(B1667&lt;29.9,"Overweight","Obesity")))</f>
        <v>Obesity</v>
      </c>
      <c r="M1667" t="str">
        <f t="shared" ref="M1667:M1730" si="107">IF(C1667&lt;5.7,"Normal",IF(C1667&lt;6.4,"Prediabetes","Diabetes"))</f>
        <v>Normal</v>
      </c>
    </row>
    <row r="1668" spans="1:13" x14ac:dyDescent="0.25">
      <c r="A1668" t="s">
        <v>703</v>
      </c>
      <c r="B1668">
        <v>17.7</v>
      </c>
      <c r="C1668">
        <v>6.38</v>
      </c>
      <c r="D1668" t="s">
        <v>2379</v>
      </c>
      <c r="E1668" t="s">
        <v>2379</v>
      </c>
      <c r="F1668" t="s">
        <v>2379</v>
      </c>
      <c r="G1668">
        <v>2</v>
      </c>
      <c r="H1668" t="s">
        <v>2379</v>
      </c>
      <c r="J1668" t="str">
        <f t="shared" si="104"/>
        <v>No</v>
      </c>
      <c r="K1668" t="str">
        <f t="shared" si="105"/>
        <v>No</v>
      </c>
      <c r="L1668" t="str">
        <f t="shared" si="106"/>
        <v>Underweight</v>
      </c>
      <c r="M1668" t="str">
        <f t="shared" si="107"/>
        <v>Prediabetes</v>
      </c>
    </row>
    <row r="1669" spans="1:13" x14ac:dyDescent="0.25">
      <c r="A1669" t="s">
        <v>702</v>
      </c>
      <c r="B1669">
        <v>34.770000000000003</v>
      </c>
      <c r="C1669">
        <v>4.47</v>
      </c>
      <c r="D1669" t="s">
        <v>2379</v>
      </c>
      <c r="E1669" t="s">
        <v>2379</v>
      </c>
      <c r="F1669" t="s">
        <v>2379</v>
      </c>
      <c r="G1669">
        <v>1</v>
      </c>
      <c r="H1669" t="s">
        <v>2379</v>
      </c>
      <c r="J1669" t="str">
        <f t="shared" si="104"/>
        <v>No</v>
      </c>
      <c r="K1669" t="str">
        <f t="shared" si="105"/>
        <v>No</v>
      </c>
      <c r="L1669" t="str">
        <f t="shared" si="106"/>
        <v>Obesity</v>
      </c>
      <c r="M1669" t="str">
        <f t="shared" si="107"/>
        <v>Normal</v>
      </c>
    </row>
    <row r="1670" spans="1:13" x14ac:dyDescent="0.25">
      <c r="A1670" t="s">
        <v>701</v>
      </c>
      <c r="B1670">
        <v>16.88</v>
      </c>
      <c r="C1670">
        <v>9.9600000000000009</v>
      </c>
      <c r="D1670" t="s">
        <v>2379</v>
      </c>
      <c r="E1670" t="s">
        <v>2379</v>
      </c>
      <c r="F1670" t="s">
        <v>2379</v>
      </c>
      <c r="G1670">
        <v>0</v>
      </c>
      <c r="H1670" t="s">
        <v>2379</v>
      </c>
      <c r="J1670" t="str">
        <f t="shared" si="104"/>
        <v>No</v>
      </c>
      <c r="K1670" t="str">
        <f t="shared" si="105"/>
        <v>No</v>
      </c>
      <c r="L1670" t="str">
        <f t="shared" si="106"/>
        <v>Underweight</v>
      </c>
      <c r="M1670" t="str">
        <f t="shared" si="107"/>
        <v>Diabetes</v>
      </c>
    </row>
    <row r="1671" spans="1:13" x14ac:dyDescent="0.25">
      <c r="A1671" t="s">
        <v>700</v>
      </c>
      <c r="B1671">
        <v>40.26</v>
      </c>
      <c r="C1671">
        <v>9.92</v>
      </c>
      <c r="D1671" t="s">
        <v>2380</v>
      </c>
      <c r="E1671" t="s">
        <v>2379</v>
      </c>
      <c r="F1671" t="s">
        <v>2379</v>
      </c>
      <c r="G1671">
        <v>0</v>
      </c>
      <c r="H1671" t="s">
        <v>2379</v>
      </c>
      <c r="J1671" t="str">
        <f t="shared" si="104"/>
        <v>Yes</v>
      </c>
      <c r="K1671" t="str">
        <f t="shared" si="105"/>
        <v>No</v>
      </c>
      <c r="L1671" t="str">
        <f t="shared" si="106"/>
        <v>Obesity</v>
      </c>
      <c r="M1671" t="str">
        <f t="shared" si="107"/>
        <v>Diabetes</v>
      </c>
    </row>
    <row r="1672" spans="1:13" x14ac:dyDescent="0.25">
      <c r="A1672" t="s">
        <v>699</v>
      </c>
      <c r="B1672">
        <v>25.6</v>
      </c>
      <c r="C1672">
        <v>6.03</v>
      </c>
      <c r="D1672" t="s">
        <v>2379</v>
      </c>
      <c r="E1672" t="s">
        <v>2379</v>
      </c>
      <c r="F1672" t="s">
        <v>2381</v>
      </c>
      <c r="G1672">
        <v>1</v>
      </c>
      <c r="H1672" t="s">
        <v>2379</v>
      </c>
      <c r="J1672" t="str">
        <f t="shared" si="104"/>
        <v>No</v>
      </c>
      <c r="K1672" t="str">
        <f t="shared" si="105"/>
        <v>No</v>
      </c>
      <c r="L1672" t="str">
        <f t="shared" si="106"/>
        <v>Overweight</v>
      </c>
      <c r="M1672" t="str">
        <f t="shared" si="107"/>
        <v>Prediabetes</v>
      </c>
    </row>
    <row r="1673" spans="1:13" x14ac:dyDescent="0.25">
      <c r="A1673" t="s">
        <v>698</v>
      </c>
      <c r="B1673">
        <v>33.549999999999997</v>
      </c>
      <c r="C1673">
        <v>10.9</v>
      </c>
      <c r="D1673" t="s">
        <v>2380</v>
      </c>
      <c r="E1673" t="s">
        <v>2379</v>
      </c>
      <c r="F1673" t="s">
        <v>2379</v>
      </c>
      <c r="G1673">
        <v>0</v>
      </c>
      <c r="H1673" t="s">
        <v>2379</v>
      </c>
      <c r="J1673" t="str">
        <f t="shared" si="104"/>
        <v>Yes</v>
      </c>
      <c r="K1673" t="str">
        <f t="shared" si="105"/>
        <v>No</v>
      </c>
      <c r="L1673" t="str">
        <f t="shared" si="106"/>
        <v>Obesity</v>
      </c>
      <c r="M1673" t="str">
        <f t="shared" si="107"/>
        <v>Diabetes</v>
      </c>
    </row>
    <row r="1674" spans="1:13" x14ac:dyDescent="0.25">
      <c r="A1674" t="s">
        <v>697</v>
      </c>
      <c r="B1674">
        <v>16.690000000000001</v>
      </c>
      <c r="C1674">
        <v>10.66</v>
      </c>
      <c r="D1674" t="s">
        <v>2379</v>
      </c>
      <c r="E1674" t="s">
        <v>2379</v>
      </c>
      <c r="F1674" t="s">
        <v>2379</v>
      </c>
      <c r="G1674">
        <v>0</v>
      </c>
      <c r="H1674" t="s">
        <v>2379</v>
      </c>
      <c r="J1674" t="str">
        <f t="shared" si="104"/>
        <v>No</v>
      </c>
      <c r="K1674" t="str">
        <f t="shared" si="105"/>
        <v>No</v>
      </c>
      <c r="L1674" t="str">
        <f t="shared" si="106"/>
        <v>Underweight</v>
      </c>
      <c r="M1674" t="str">
        <f t="shared" si="107"/>
        <v>Diabetes</v>
      </c>
    </row>
    <row r="1675" spans="1:13" x14ac:dyDescent="0.25">
      <c r="A1675" t="s">
        <v>696</v>
      </c>
      <c r="B1675">
        <v>19.95</v>
      </c>
      <c r="C1675">
        <v>4.05</v>
      </c>
      <c r="D1675" t="s">
        <v>2379</v>
      </c>
      <c r="E1675" t="s">
        <v>2379</v>
      </c>
      <c r="F1675" t="s">
        <v>2379</v>
      </c>
      <c r="G1675">
        <v>1</v>
      </c>
      <c r="H1675" t="s">
        <v>2379</v>
      </c>
      <c r="J1675" t="str">
        <f t="shared" si="104"/>
        <v>No</v>
      </c>
      <c r="K1675" t="str">
        <f t="shared" si="105"/>
        <v>No</v>
      </c>
      <c r="L1675" t="str">
        <f t="shared" si="106"/>
        <v>Normal Weight</v>
      </c>
      <c r="M1675" t="str">
        <f t="shared" si="107"/>
        <v>Normal</v>
      </c>
    </row>
    <row r="1676" spans="1:13" x14ac:dyDescent="0.25">
      <c r="A1676" t="s">
        <v>695</v>
      </c>
      <c r="B1676">
        <v>17.55</v>
      </c>
      <c r="C1676">
        <v>4.2300000000000004</v>
      </c>
      <c r="D1676" t="s">
        <v>2379</v>
      </c>
      <c r="E1676" t="s">
        <v>2379</v>
      </c>
      <c r="F1676" t="s">
        <v>2379</v>
      </c>
      <c r="G1676">
        <v>2</v>
      </c>
      <c r="H1676" t="s">
        <v>2379</v>
      </c>
      <c r="J1676" t="str">
        <f t="shared" si="104"/>
        <v>No</v>
      </c>
      <c r="K1676" t="str">
        <f t="shared" si="105"/>
        <v>No</v>
      </c>
      <c r="L1676" t="str">
        <f t="shared" si="106"/>
        <v>Underweight</v>
      </c>
      <c r="M1676" t="str">
        <f t="shared" si="107"/>
        <v>Normal</v>
      </c>
    </row>
    <row r="1677" spans="1:13" x14ac:dyDescent="0.25">
      <c r="A1677" t="s">
        <v>694</v>
      </c>
      <c r="B1677">
        <v>22.01</v>
      </c>
      <c r="C1677">
        <v>5.01</v>
      </c>
      <c r="D1677" t="s">
        <v>2379</v>
      </c>
      <c r="E1677" t="s">
        <v>2379</v>
      </c>
      <c r="F1677" t="s">
        <v>2379</v>
      </c>
      <c r="G1677">
        <v>1</v>
      </c>
      <c r="H1677" t="s">
        <v>2379</v>
      </c>
      <c r="J1677" t="str">
        <f t="shared" si="104"/>
        <v>No</v>
      </c>
      <c r="K1677" t="str">
        <f t="shared" si="105"/>
        <v>No</v>
      </c>
      <c r="L1677" t="str">
        <f t="shared" si="106"/>
        <v>Normal Weight</v>
      </c>
      <c r="M1677" t="str">
        <f t="shared" si="107"/>
        <v>Normal</v>
      </c>
    </row>
    <row r="1678" spans="1:13" x14ac:dyDescent="0.25">
      <c r="A1678" t="s">
        <v>693</v>
      </c>
      <c r="B1678">
        <v>41.8</v>
      </c>
      <c r="C1678">
        <v>5.82</v>
      </c>
      <c r="D1678" t="s">
        <v>2380</v>
      </c>
      <c r="E1678" t="s">
        <v>2379</v>
      </c>
      <c r="F1678" t="s">
        <v>2381</v>
      </c>
      <c r="G1678">
        <v>1</v>
      </c>
      <c r="H1678" t="s">
        <v>2379</v>
      </c>
      <c r="J1678" t="str">
        <f t="shared" si="104"/>
        <v>Yes</v>
      </c>
      <c r="K1678" t="str">
        <f t="shared" si="105"/>
        <v>No</v>
      </c>
      <c r="L1678" t="str">
        <f t="shared" si="106"/>
        <v>Obesity</v>
      </c>
      <c r="M1678" t="str">
        <f t="shared" si="107"/>
        <v>Prediabetes</v>
      </c>
    </row>
    <row r="1679" spans="1:13" x14ac:dyDescent="0.25">
      <c r="A1679" t="s">
        <v>692</v>
      </c>
      <c r="B1679">
        <v>19.170000000000002</v>
      </c>
      <c r="C1679">
        <v>7.94</v>
      </c>
      <c r="D1679" t="s">
        <v>2379</v>
      </c>
      <c r="E1679" t="s">
        <v>2379</v>
      </c>
      <c r="F1679" t="s">
        <v>2379</v>
      </c>
      <c r="G1679">
        <v>0</v>
      </c>
      <c r="H1679" t="s">
        <v>2379</v>
      </c>
      <c r="J1679" t="str">
        <f t="shared" si="104"/>
        <v>No</v>
      </c>
      <c r="K1679" t="str">
        <f t="shared" si="105"/>
        <v>No</v>
      </c>
      <c r="L1679" t="str">
        <f t="shared" si="106"/>
        <v>Normal Weight</v>
      </c>
      <c r="M1679" t="str">
        <f t="shared" si="107"/>
        <v>Diabetes</v>
      </c>
    </row>
    <row r="1680" spans="1:13" x14ac:dyDescent="0.25">
      <c r="A1680" t="s">
        <v>691</v>
      </c>
      <c r="B1680">
        <v>32.799999999999997</v>
      </c>
      <c r="C1680">
        <v>6.16</v>
      </c>
      <c r="D1680" t="s">
        <v>2380</v>
      </c>
      <c r="E1680" t="s">
        <v>2379</v>
      </c>
      <c r="F1680" t="s">
        <v>2381</v>
      </c>
      <c r="G1680">
        <v>1</v>
      </c>
      <c r="H1680" t="s">
        <v>2379</v>
      </c>
      <c r="J1680" t="str">
        <f t="shared" si="104"/>
        <v>Yes</v>
      </c>
      <c r="K1680" t="str">
        <f t="shared" si="105"/>
        <v>No</v>
      </c>
      <c r="L1680" t="str">
        <f t="shared" si="106"/>
        <v>Obesity</v>
      </c>
      <c r="M1680" t="str">
        <f t="shared" si="107"/>
        <v>Prediabetes</v>
      </c>
    </row>
    <row r="1681" spans="1:13" x14ac:dyDescent="0.25">
      <c r="A1681" t="s">
        <v>690</v>
      </c>
      <c r="B1681">
        <v>35.814999999999998</v>
      </c>
      <c r="C1681">
        <v>4.1500000000000004</v>
      </c>
      <c r="D1681" t="s">
        <v>2379</v>
      </c>
      <c r="E1681" t="s">
        <v>2379</v>
      </c>
      <c r="F1681" t="s">
        <v>2379</v>
      </c>
      <c r="G1681">
        <v>1</v>
      </c>
      <c r="H1681" t="s">
        <v>2379</v>
      </c>
      <c r="J1681" t="str">
        <f t="shared" si="104"/>
        <v>No</v>
      </c>
      <c r="K1681" t="str">
        <f t="shared" si="105"/>
        <v>No</v>
      </c>
      <c r="L1681" t="str">
        <f t="shared" si="106"/>
        <v>Obesity</v>
      </c>
      <c r="M1681" t="str">
        <f t="shared" si="107"/>
        <v>Normal</v>
      </c>
    </row>
    <row r="1682" spans="1:13" x14ac:dyDescent="0.25">
      <c r="A1682" t="s">
        <v>689</v>
      </c>
      <c r="B1682">
        <v>24.3</v>
      </c>
      <c r="C1682">
        <v>6.23</v>
      </c>
      <c r="D1682" t="s">
        <v>2379</v>
      </c>
      <c r="E1682" t="s">
        <v>2379</v>
      </c>
      <c r="F1682" t="s">
        <v>2379</v>
      </c>
      <c r="G1682">
        <v>0</v>
      </c>
      <c r="H1682" t="s">
        <v>2379</v>
      </c>
      <c r="J1682" t="str">
        <f t="shared" si="104"/>
        <v>No</v>
      </c>
      <c r="K1682" t="str">
        <f t="shared" si="105"/>
        <v>No</v>
      </c>
      <c r="L1682" t="str">
        <f t="shared" si="106"/>
        <v>Normal Weight</v>
      </c>
      <c r="M1682" t="str">
        <f t="shared" si="107"/>
        <v>Prediabetes</v>
      </c>
    </row>
    <row r="1683" spans="1:13" x14ac:dyDescent="0.25">
      <c r="A1683" t="s">
        <v>688</v>
      </c>
      <c r="B1683">
        <v>19.059999999999999</v>
      </c>
      <c r="C1683">
        <v>7.41</v>
      </c>
      <c r="D1683" t="s">
        <v>2379</v>
      </c>
      <c r="E1683" t="s">
        <v>2379</v>
      </c>
      <c r="F1683" t="s">
        <v>2379</v>
      </c>
      <c r="G1683">
        <v>0</v>
      </c>
      <c r="H1683" t="s">
        <v>2379</v>
      </c>
      <c r="J1683" t="str">
        <f t="shared" si="104"/>
        <v>No</v>
      </c>
      <c r="K1683" t="str">
        <f t="shared" si="105"/>
        <v>No</v>
      </c>
      <c r="L1683" t="str">
        <f t="shared" si="106"/>
        <v>Normal Weight</v>
      </c>
      <c r="M1683" t="str">
        <f t="shared" si="107"/>
        <v>Diabetes</v>
      </c>
    </row>
    <row r="1684" spans="1:13" x14ac:dyDescent="0.25">
      <c r="A1684" t="s">
        <v>687</v>
      </c>
      <c r="B1684">
        <v>33.25</v>
      </c>
      <c r="C1684">
        <v>5.62</v>
      </c>
      <c r="D1684" t="s">
        <v>2380</v>
      </c>
      <c r="E1684" t="s">
        <v>2379</v>
      </c>
      <c r="F1684" t="s">
        <v>2379</v>
      </c>
      <c r="G1684">
        <v>1</v>
      </c>
      <c r="H1684" t="s">
        <v>2379</v>
      </c>
      <c r="J1684" t="str">
        <f t="shared" si="104"/>
        <v>Yes</v>
      </c>
      <c r="K1684" t="str">
        <f t="shared" si="105"/>
        <v>No</v>
      </c>
      <c r="L1684" t="str">
        <f t="shared" si="106"/>
        <v>Obesity</v>
      </c>
      <c r="M1684" t="str">
        <f t="shared" si="107"/>
        <v>Normal</v>
      </c>
    </row>
    <row r="1685" spans="1:13" x14ac:dyDescent="0.25">
      <c r="A1685" t="s">
        <v>686</v>
      </c>
      <c r="B1685">
        <v>21.37</v>
      </c>
      <c r="C1685">
        <v>4.54</v>
      </c>
      <c r="D1685" t="s">
        <v>2380</v>
      </c>
      <c r="E1685" t="s">
        <v>2379</v>
      </c>
      <c r="F1685" t="s">
        <v>2381</v>
      </c>
      <c r="G1685">
        <v>1</v>
      </c>
      <c r="H1685" t="s">
        <v>2379</v>
      </c>
      <c r="J1685" t="str">
        <f t="shared" si="104"/>
        <v>Yes</v>
      </c>
      <c r="K1685" t="str">
        <f t="shared" si="105"/>
        <v>No</v>
      </c>
      <c r="L1685" t="str">
        <f t="shared" si="106"/>
        <v>Normal Weight</v>
      </c>
      <c r="M1685" t="str">
        <f t="shared" si="107"/>
        <v>Normal</v>
      </c>
    </row>
    <row r="1686" spans="1:13" x14ac:dyDescent="0.25">
      <c r="A1686" t="s">
        <v>685</v>
      </c>
      <c r="B1686">
        <v>34.43</v>
      </c>
      <c r="C1686">
        <v>8.6199999999999992</v>
      </c>
      <c r="D1686" t="s">
        <v>2380</v>
      </c>
      <c r="E1686" t="s">
        <v>2379</v>
      </c>
      <c r="F1686" t="s">
        <v>2379</v>
      </c>
      <c r="G1686">
        <v>1</v>
      </c>
      <c r="H1686" t="s">
        <v>2379</v>
      </c>
      <c r="J1686" t="str">
        <f t="shared" si="104"/>
        <v>Yes</v>
      </c>
      <c r="K1686" t="str">
        <f t="shared" si="105"/>
        <v>No</v>
      </c>
      <c r="L1686" t="str">
        <f t="shared" si="106"/>
        <v>Obesity</v>
      </c>
      <c r="M1686" t="str">
        <f t="shared" si="107"/>
        <v>Diabetes</v>
      </c>
    </row>
    <row r="1687" spans="1:13" x14ac:dyDescent="0.25">
      <c r="A1687" t="s">
        <v>684</v>
      </c>
      <c r="B1687">
        <v>20.86</v>
      </c>
      <c r="C1687">
        <v>4.3600000000000003</v>
      </c>
      <c r="D1687" t="s">
        <v>2380</v>
      </c>
      <c r="E1687" t="s">
        <v>2379</v>
      </c>
      <c r="F1687" t="s">
        <v>2379</v>
      </c>
      <c r="G1687">
        <v>0</v>
      </c>
      <c r="H1687" t="s">
        <v>2379</v>
      </c>
      <c r="J1687" t="str">
        <f t="shared" si="104"/>
        <v>Yes</v>
      </c>
      <c r="K1687" t="str">
        <f t="shared" si="105"/>
        <v>No</v>
      </c>
      <c r="L1687" t="str">
        <f t="shared" si="106"/>
        <v>Normal Weight</v>
      </c>
      <c r="M1687" t="str">
        <f t="shared" si="107"/>
        <v>Normal</v>
      </c>
    </row>
    <row r="1688" spans="1:13" x14ac:dyDescent="0.25">
      <c r="A1688" t="s">
        <v>683</v>
      </c>
      <c r="B1688">
        <v>18.34</v>
      </c>
      <c r="C1688">
        <v>10.01</v>
      </c>
      <c r="D1688" t="s">
        <v>2379</v>
      </c>
      <c r="E1688" t="s">
        <v>2379</v>
      </c>
      <c r="F1688" t="s">
        <v>2379</v>
      </c>
      <c r="G1688">
        <v>0</v>
      </c>
      <c r="H1688" t="s">
        <v>2379</v>
      </c>
      <c r="J1688" t="str">
        <f t="shared" si="104"/>
        <v>No</v>
      </c>
      <c r="K1688" t="str">
        <f t="shared" si="105"/>
        <v>No</v>
      </c>
      <c r="L1688" t="str">
        <f t="shared" si="106"/>
        <v>Underweight</v>
      </c>
      <c r="M1688" t="str">
        <f t="shared" si="107"/>
        <v>Diabetes</v>
      </c>
    </row>
    <row r="1689" spans="1:13" x14ac:dyDescent="0.25">
      <c r="A1689" t="s">
        <v>682</v>
      </c>
      <c r="B1689">
        <v>34.15</v>
      </c>
      <c r="C1689">
        <v>5.42</v>
      </c>
      <c r="D1689" t="s">
        <v>2379</v>
      </c>
      <c r="E1689" t="s">
        <v>2379</v>
      </c>
      <c r="F1689" t="s">
        <v>2379</v>
      </c>
      <c r="G1689">
        <v>0</v>
      </c>
      <c r="H1689" t="s">
        <v>2379</v>
      </c>
      <c r="J1689" t="str">
        <f t="shared" si="104"/>
        <v>No</v>
      </c>
      <c r="K1689" t="str">
        <f t="shared" si="105"/>
        <v>No</v>
      </c>
      <c r="L1689" t="str">
        <f t="shared" si="106"/>
        <v>Obesity</v>
      </c>
      <c r="M1689" t="str">
        <f t="shared" si="107"/>
        <v>Normal</v>
      </c>
    </row>
    <row r="1690" spans="1:13" x14ac:dyDescent="0.25">
      <c r="A1690" t="s">
        <v>681</v>
      </c>
      <c r="B1690">
        <v>18.350000000000001</v>
      </c>
      <c r="C1690">
        <v>5.12</v>
      </c>
      <c r="D1690" t="s">
        <v>2379</v>
      </c>
      <c r="E1690" t="s">
        <v>2379</v>
      </c>
      <c r="F1690" t="s">
        <v>2379</v>
      </c>
      <c r="G1690">
        <v>0</v>
      </c>
      <c r="H1690" t="s">
        <v>2379</v>
      </c>
      <c r="J1690" t="str">
        <f t="shared" si="104"/>
        <v>No</v>
      </c>
      <c r="K1690" t="str">
        <f t="shared" si="105"/>
        <v>No</v>
      </c>
      <c r="L1690" t="str">
        <f t="shared" si="106"/>
        <v>Underweight</v>
      </c>
      <c r="M1690" t="str">
        <f t="shared" si="107"/>
        <v>Normal</v>
      </c>
    </row>
    <row r="1691" spans="1:13" x14ac:dyDescent="0.25">
      <c r="A1691" t="s">
        <v>680</v>
      </c>
      <c r="B1691">
        <v>22.13</v>
      </c>
      <c r="C1691">
        <v>9.1999999999999993</v>
      </c>
      <c r="D1691" t="s">
        <v>2380</v>
      </c>
      <c r="E1691" t="s">
        <v>2379</v>
      </c>
      <c r="F1691" t="s">
        <v>2379</v>
      </c>
      <c r="G1691">
        <v>0</v>
      </c>
      <c r="H1691" t="s">
        <v>2379</v>
      </c>
      <c r="J1691" t="str">
        <f t="shared" si="104"/>
        <v>Yes</v>
      </c>
      <c r="K1691" t="str">
        <f t="shared" si="105"/>
        <v>No</v>
      </c>
      <c r="L1691" t="str">
        <f t="shared" si="106"/>
        <v>Normal Weight</v>
      </c>
      <c r="M1691" t="str">
        <f t="shared" si="107"/>
        <v>Diabetes</v>
      </c>
    </row>
    <row r="1692" spans="1:13" x14ac:dyDescent="0.25">
      <c r="A1692" t="s">
        <v>679</v>
      </c>
      <c r="B1692">
        <v>22.51</v>
      </c>
      <c r="C1692">
        <v>6.08</v>
      </c>
      <c r="D1692" t="s">
        <v>2380</v>
      </c>
      <c r="E1692" t="s">
        <v>2379</v>
      </c>
      <c r="F1692" t="s">
        <v>2379</v>
      </c>
      <c r="G1692">
        <v>1</v>
      </c>
      <c r="H1692" t="s">
        <v>2379</v>
      </c>
      <c r="J1692" t="str">
        <f t="shared" si="104"/>
        <v>Yes</v>
      </c>
      <c r="K1692" t="str">
        <f t="shared" si="105"/>
        <v>No</v>
      </c>
      <c r="L1692" t="str">
        <f t="shared" si="106"/>
        <v>Normal Weight</v>
      </c>
      <c r="M1692" t="str">
        <f t="shared" si="107"/>
        <v>Prediabetes</v>
      </c>
    </row>
    <row r="1693" spans="1:13" x14ac:dyDescent="0.25">
      <c r="A1693" t="s">
        <v>678</v>
      </c>
      <c r="B1693">
        <v>31</v>
      </c>
      <c r="C1693">
        <v>4.7699999999999996</v>
      </c>
      <c r="D1693" t="s">
        <v>2379</v>
      </c>
      <c r="E1693" t="s">
        <v>2379</v>
      </c>
      <c r="F1693" t="s">
        <v>2379</v>
      </c>
      <c r="G1693">
        <v>1</v>
      </c>
      <c r="H1693" t="s">
        <v>2379</v>
      </c>
      <c r="J1693" t="str">
        <f t="shared" si="104"/>
        <v>No</v>
      </c>
      <c r="K1693" t="str">
        <f t="shared" si="105"/>
        <v>No</v>
      </c>
      <c r="L1693" t="str">
        <f t="shared" si="106"/>
        <v>Obesity</v>
      </c>
      <c r="M1693" t="str">
        <f t="shared" si="107"/>
        <v>Normal</v>
      </c>
    </row>
    <row r="1694" spans="1:13" x14ac:dyDescent="0.25">
      <c r="A1694" t="s">
        <v>677</v>
      </c>
      <c r="B1694">
        <v>28.27</v>
      </c>
      <c r="C1694">
        <v>4.62</v>
      </c>
      <c r="D1694" t="s">
        <v>2379</v>
      </c>
      <c r="E1694" t="s">
        <v>2379</v>
      </c>
      <c r="F1694" t="s">
        <v>2379</v>
      </c>
      <c r="G1694">
        <v>1</v>
      </c>
      <c r="H1694" t="s">
        <v>2379</v>
      </c>
      <c r="J1694" t="str">
        <f t="shared" si="104"/>
        <v>No</v>
      </c>
      <c r="K1694" t="str">
        <f t="shared" si="105"/>
        <v>No</v>
      </c>
      <c r="L1694" t="str">
        <f t="shared" si="106"/>
        <v>Overweight</v>
      </c>
      <c r="M1694" t="str">
        <f t="shared" si="107"/>
        <v>Normal</v>
      </c>
    </row>
    <row r="1695" spans="1:13" x14ac:dyDescent="0.25">
      <c r="A1695" t="s">
        <v>676</v>
      </c>
      <c r="B1695">
        <v>29.92</v>
      </c>
      <c r="C1695">
        <v>9.07</v>
      </c>
      <c r="D1695" t="s">
        <v>2380</v>
      </c>
      <c r="E1695" t="s">
        <v>2379</v>
      </c>
      <c r="F1695" t="s">
        <v>2379</v>
      </c>
      <c r="G1695">
        <v>1</v>
      </c>
      <c r="H1695" t="s">
        <v>2379</v>
      </c>
      <c r="J1695" t="str">
        <f t="shared" si="104"/>
        <v>Yes</v>
      </c>
      <c r="K1695" t="str">
        <f t="shared" si="105"/>
        <v>No</v>
      </c>
      <c r="L1695" t="str">
        <f t="shared" si="106"/>
        <v>Obesity</v>
      </c>
      <c r="M1695" t="str">
        <f t="shared" si="107"/>
        <v>Diabetes</v>
      </c>
    </row>
    <row r="1696" spans="1:13" x14ac:dyDescent="0.25">
      <c r="A1696" t="s">
        <v>675</v>
      </c>
      <c r="B1696">
        <v>25.9</v>
      </c>
      <c r="C1696">
        <v>9.1199999999999992</v>
      </c>
      <c r="D1696" t="s">
        <v>2380</v>
      </c>
      <c r="E1696" t="s">
        <v>2379</v>
      </c>
      <c r="F1696" t="s">
        <v>2379</v>
      </c>
      <c r="G1696">
        <v>1</v>
      </c>
      <c r="H1696" t="s">
        <v>2379</v>
      </c>
      <c r="J1696" t="str">
        <f t="shared" si="104"/>
        <v>Yes</v>
      </c>
      <c r="K1696" t="str">
        <f t="shared" si="105"/>
        <v>No</v>
      </c>
      <c r="L1696" t="str">
        <f t="shared" si="106"/>
        <v>Overweight</v>
      </c>
      <c r="M1696" t="str">
        <f t="shared" si="107"/>
        <v>Diabetes</v>
      </c>
    </row>
    <row r="1697" spans="1:13" x14ac:dyDescent="0.25">
      <c r="A1697" t="s">
        <v>674</v>
      </c>
      <c r="B1697">
        <v>27.74</v>
      </c>
      <c r="C1697">
        <v>7.32</v>
      </c>
      <c r="D1697" t="s">
        <v>2380</v>
      </c>
      <c r="E1697" t="s">
        <v>2379</v>
      </c>
      <c r="F1697" t="s">
        <v>2379</v>
      </c>
      <c r="G1697">
        <v>1</v>
      </c>
      <c r="H1697" t="s">
        <v>2379</v>
      </c>
      <c r="J1697" t="str">
        <f t="shared" si="104"/>
        <v>Yes</v>
      </c>
      <c r="K1697" t="str">
        <f t="shared" si="105"/>
        <v>No</v>
      </c>
      <c r="L1697" t="str">
        <f t="shared" si="106"/>
        <v>Overweight</v>
      </c>
      <c r="M1697" t="str">
        <f t="shared" si="107"/>
        <v>Diabetes</v>
      </c>
    </row>
    <row r="1698" spans="1:13" x14ac:dyDescent="0.25">
      <c r="A1698" t="s">
        <v>673</v>
      </c>
      <c r="B1698">
        <v>17.260000000000002</v>
      </c>
      <c r="C1698">
        <v>11.73</v>
      </c>
      <c r="D1698" t="s">
        <v>2379</v>
      </c>
      <c r="E1698" t="s">
        <v>2379</v>
      </c>
      <c r="F1698" t="s">
        <v>2379</v>
      </c>
      <c r="G1698">
        <v>2</v>
      </c>
      <c r="H1698" t="s">
        <v>2379</v>
      </c>
      <c r="J1698" t="str">
        <f t="shared" si="104"/>
        <v>No</v>
      </c>
      <c r="K1698" t="str">
        <f t="shared" si="105"/>
        <v>No</v>
      </c>
      <c r="L1698" t="str">
        <f t="shared" si="106"/>
        <v>Underweight</v>
      </c>
      <c r="M1698" t="str">
        <f t="shared" si="107"/>
        <v>Diabetes</v>
      </c>
    </row>
    <row r="1699" spans="1:13" x14ac:dyDescent="0.25">
      <c r="A1699" t="s">
        <v>672</v>
      </c>
      <c r="B1699">
        <v>19.855</v>
      </c>
      <c r="C1699">
        <v>6.64</v>
      </c>
      <c r="D1699" t="s">
        <v>2380</v>
      </c>
      <c r="E1699" t="s">
        <v>2379</v>
      </c>
      <c r="F1699" t="s">
        <v>2379</v>
      </c>
      <c r="G1699">
        <v>1</v>
      </c>
      <c r="H1699" t="s">
        <v>2379</v>
      </c>
      <c r="J1699" t="str">
        <f t="shared" si="104"/>
        <v>Yes</v>
      </c>
      <c r="K1699" t="str">
        <f t="shared" si="105"/>
        <v>No</v>
      </c>
      <c r="L1699" t="str">
        <f t="shared" si="106"/>
        <v>Normal Weight</v>
      </c>
      <c r="M1699" t="str">
        <f t="shared" si="107"/>
        <v>Diabetes</v>
      </c>
    </row>
    <row r="1700" spans="1:13" x14ac:dyDescent="0.25">
      <c r="A1700" t="s">
        <v>671</v>
      </c>
      <c r="B1700">
        <v>41.69</v>
      </c>
      <c r="C1700">
        <v>5.78</v>
      </c>
      <c r="D1700" t="s">
        <v>2379</v>
      </c>
      <c r="E1700" t="s">
        <v>2379</v>
      </c>
      <c r="F1700" t="s">
        <v>2379</v>
      </c>
      <c r="G1700">
        <v>0</v>
      </c>
      <c r="H1700" t="s">
        <v>2379</v>
      </c>
      <c r="J1700" t="str">
        <f t="shared" si="104"/>
        <v>No</v>
      </c>
      <c r="K1700" t="str">
        <f t="shared" si="105"/>
        <v>No</v>
      </c>
      <c r="L1700" t="str">
        <f t="shared" si="106"/>
        <v>Obesity</v>
      </c>
      <c r="M1700" t="str">
        <f t="shared" si="107"/>
        <v>Prediabetes</v>
      </c>
    </row>
    <row r="1701" spans="1:13" x14ac:dyDescent="0.25">
      <c r="A1701" t="s">
        <v>670</v>
      </c>
      <c r="B1701">
        <v>16.12</v>
      </c>
      <c r="C1701">
        <v>10.45</v>
      </c>
      <c r="D1701" t="s">
        <v>2379</v>
      </c>
      <c r="E1701" t="s">
        <v>2379</v>
      </c>
      <c r="F1701" t="s">
        <v>2379</v>
      </c>
      <c r="G1701">
        <v>0</v>
      </c>
      <c r="H1701" t="s">
        <v>2379</v>
      </c>
      <c r="J1701" t="str">
        <f t="shared" si="104"/>
        <v>No</v>
      </c>
      <c r="K1701" t="str">
        <f t="shared" si="105"/>
        <v>No</v>
      </c>
      <c r="L1701" t="str">
        <f t="shared" si="106"/>
        <v>Underweight</v>
      </c>
      <c r="M1701" t="str">
        <f t="shared" si="107"/>
        <v>Diabetes</v>
      </c>
    </row>
    <row r="1702" spans="1:13" x14ac:dyDescent="0.25">
      <c r="A1702" t="s">
        <v>669</v>
      </c>
      <c r="B1702">
        <v>37.43</v>
      </c>
      <c r="C1702">
        <v>4.5199999999999996</v>
      </c>
      <c r="D1702" t="s">
        <v>2379</v>
      </c>
      <c r="E1702" t="s">
        <v>2379</v>
      </c>
      <c r="F1702" t="s">
        <v>2379</v>
      </c>
      <c r="G1702">
        <v>1</v>
      </c>
      <c r="H1702" t="s">
        <v>2379</v>
      </c>
      <c r="J1702" t="str">
        <f t="shared" si="104"/>
        <v>No</v>
      </c>
      <c r="K1702" t="str">
        <f t="shared" si="105"/>
        <v>No</v>
      </c>
      <c r="L1702" t="str">
        <f t="shared" si="106"/>
        <v>Obesity</v>
      </c>
      <c r="M1702" t="str">
        <f t="shared" si="107"/>
        <v>Normal</v>
      </c>
    </row>
    <row r="1703" spans="1:13" x14ac:dyDescent="0.25">
      <c r="A1703" t="s">
        <v>668</v>
      </c>
      <c r="B1703">
        <v>31.065000000000001</v>
      </c>
      <c r="C1703">
        <v>5.71</v>
      </c>
      <c r="D1703" t="s">
        <v>2379</v>
      </c>
      <c r="E1703" t="s">
        <v>2379</v>
      </c>
      <c r="F1703" t="s">
        <v>2379</v>
      </c>
      <c r="G1703">
        <v>0</v>
      </c>
      <c r="H1703" t="s">
        <v>2379</v>
      </c>
      <c r="J1703" t="str">
        <f t="shared" si="104"/>
        <v>No</v>
      </c>
      <c r="K1703" t="str">
        <f t="shared" si="105"/>
        <v>No</v>
      </c>
      <c r="L1703" t="str">
        <f t="shared" si="106"/>
        <v>Obesity</v>
      </c>
      <c r="M1703" t="str">
        <f t="shared" si="107"/>
        <v>Prediabetes</v>
      </c>
    </row>
    <row r="1704" spans="1:13" x14ac:dyDescent="0.25">
      <c r="A1704" t="s">
        <v>667</v>
      </c>
      <c r="B1704">
        <v>25.08</v>
      </c>
      <c r="C1704">
        <v>4.7699999999999996</v>
      </c>
      <c r="D1704" t="s">
        <v>2379</v>
      </c>
      <c r="E1704" t="s">
        <v>2379</v>
      </c>
      <c r="F1704" t="s">
        <v>2379</v>
      </c>
      <c r="G1704">
        <v>0</v>
      </c>
      <c r="H1704" t="s">
        <v>2379</v>
      </c>
      <c r="J1704" t="str">
        <f t="shared" si="104"/>
        <v>No</v>
      </c>
      <c r="K1704" t="str">
        <f t="shared" si="105"/>
        <v>No</v>
      </c>
      <c r="L1704" t="str">
        <f t="shared" si="106"/>
        <v>Overweight</v>
      </c>
      <c r="M1704" t="str">
        <f t="shared" si="107"/>
        <v>Normal</v>
      </c>
    </row>
    <row r="1705" spans="1:13" x14ac:dyDescent="0.25">
      <c r="A1705" t="s">
        <v>666</v>
      </c>
      <c r="B1705">
        <v>15.2</v>
      </c>
      <c r="C1705">
        <v>7.81</v>
      </c>
      <c r="D1705" t="s">
        <v>2380</v>
      </c>
      <c r="E1705" t="s">
        <v>2379</v>
      </c>
      <c r="F1705" t="s">
        <v>2379</v>
      </c>
      <c r="G1705">
        <v>1</v>
      </c>
      <c r="H1705" t="s">
        <v>2379</v>
      </c>
      <c r="J1705" t="str">
        <f t="shared" si="104"/>
        <v>Yes</v>
      </c>
      <c r="K1705" t="str">
        <f t="shared" si="105"/>
        <v>No</v>
      </c>
      <c r="L1705" t="str">
        <f t="shared" si="106"/>
        <v>Underweight</v>
      </c>
      <c r="M1705" t="str">
        <f t="shared" si="107"/>
        <v>Diabetes</v>
      </c>
    </row>
    <row r="1706" spans="1:13" x14ac:dyDescent="0.25">
      <c r="A1706" t="s">
        <v>665</v>
      </c>
      <c r="B1706">
        <v>22.34</v>
      </c>
      <c r="C1706">
        <v>5.19</v>
      </c>
      <c r="D1706" t="s">
        <v>2380</v>
      </c>
      <c r="E1706" t="s">
        <v>2379</v>
      </c>
      <c r="F1706" t="s">
        <v>2379</v>
      </c>
      <c r="G1706">
        <v>0</v>
      </c>
      <c r="H1706" t="s">
        <v>2379</v>
      </c>
      <c r="J1706" t="str">
        <f t="shared" si="104"/>
        <v>Yes</v>
      </c>
      <c r="K1706" t="str">
        <f t="shared" si="105"/>
        <v>No</v>
      </c>
      <c r="L1706" t="str">
        <f t="shared" si="106"/>
        <v>Normal Weight</v>
      </c>
      <c r="M1706" t="str">
        <f t="shared" si="107"/>
        <v>Normal</v>
      </c>
    </row>
    <row r="1707" spans="1:13" x14ac:dyDescent="0.25">
      <c r="A1707" t="s">
        <v>664</v>
      </c>
      <c r="B1707">
        <v>40.15</v>
      </c>
      <c r="C1707">
        <v>5.93</v>
      </c>
      <c r="D1707" t="s">
        <v>2379</v>
      </c>
      <c r="E1707" t="s">
        <v>2379</v>
      </c>
      <c r="F1707" t="s">
        <v>2379</v>
      </c>
      <c r="G1707">
        <v>1</v>
      </c>
      <c r="H1707" t="s">
        <v>2379</v>
      </c>
      <c r="J1707" t="str">
        <f t="shared" si="104"/>
        <v>No</v>
      </c>
      <c r="K1707" t="str">
        <f t="shared" si="105"/>
        <v>No</v>
      </c>
      <c r="L1707" t="str">
        <f t="shared" si="106"/>
        <v>Obesity</v>
      </c>
      <c r="M1707" t="str">
        <f t="shared" si="107"/>
        <v>Prediabetes</v>
      </c>
    </row>
    <row r="1708" spans="1:13" x14ac:dyDescent="0.25">
      <c r="A1708" t="s">
        <v>663</v>
      </c>
      <c r="B1708">
        <v>37.729999999999997</v>
      </c>
      <c r="C1708">
        <v>6.29</v>
      </c>
      <c r="D1708" t="s">
        <v>2379</v>
      </c>
      <c r="E1708" t="s">
        <v>2379</v>
      </c>
      <c r="F1708" t="s">
        <v>2379</v>
      </c>
      <c r="G1708">
        <v>1</v>
      </c>
      <c r="H1708" t="s">
        <v>2379</v>
      </c>
      <c r="J1708" t="str">
        <f t="shared" si="104"/>
        <v>No</v>
      </c>
      <c r="K1708" t="str">
        <f t="shared" si="105"/>
        <v>No</v>
      </c>
      <c r="L1708" t="str">
        <f t="shared" si="106"/>
        <v>Obesity</v>
      </c>
      <c r="M1708" t="str">
        <f t="shared" si="107"/>
        <v>Prediabetes</v>
      </c>
    </row>
    <row r="1709" spans="1:13" x14ac:dyDescent="0.25">
      <c r="A1709" t="s">
        <v>662</v>
      </c>
      <c r="B1709">
        <v>25.35</v>
      </c>
      <c r="C1709">
        <v>4.9000000000000004</v>
      </c>
      <c r="D1709" t="s">
        <v>2379</v>
      </c>
      <c r="E1709" t="s">
        <v>2379</v>
      </c>
      <c r="F1709" t="s">
        <v>2379</v>
      </c>
      <c r="G1709">
        <v>0</v>
      </c>
      <c r="H1709" t="s">
        <v>2379</v>
      </c>
      <c r="J1709" t="str">
        <f t="shared" si="104"/>
        <v>No</v>
      </c>
      <c r="K1709" t="str">
        <f t="shared" si="105"/>
        <v>No</v>
      </c>
      <c r="L1709" t="str">
        <f t="shared" si="106"/>
        <v>Overweight</v>
      </c>
      <c r="M1709" t="str">
        <f t="shared" si="107"/>
        <v>Normal</v>
      </c>
    </row>
    <row r="1710" spans="1:13" x14ac:dyDescent="0.25">
      <c r="A1710" t="s">
        <v>661</v>
      </c>
      <c r="B1710">
        <v>26.41</v>
      </c>
      <c r="C1710">
        <v>5.07</v>
      </c>
      <c r="D1710" t="s">
        <v>2380</v>
      </c>
      <c r="E1710" t="s">
        <v>2379</v>
      </c>
      <c r="F1710" t="s">
        <v>2379</v>
      </c>
      <c r="G1710">
        <v>1</v>
      </c>
      <c r="H1710" t="s">
        <v>2379</v>
      </c>
      <c r="J1710" t="str">
        <f t="shared" si="104"/>
        <v>Yes</v>
      </c>
      <c r="K1710" t="str">
        <f t="shared" si="105"/>
        <v>No</v>
      </c>
      <c r="L1710" t="str">
        <f t="shared" si="106"/>
        <v>Overweight</v>
      </c>
      <c r="M1710" t="str">
        <f t="shared" si="107"/>
        <v>Normal</v>
      </c>
    </row>
    <row r="1711" spans="1:13" x14ac:dyDescent="0.25">
      <c r="A1711" t="s">
        <v>660</v>
      </c>
      <c r="B1711">
        <v>27.6</v>
      </c>
      <c r="C1711">
        <v>5.33</v>
      </c>
      <c r="D1711" t="s">
        <v>2379</v>
      </c>
      <c r="E1711" t="s">
        <v>2379</v>
      </c>
      <c r="F1711" t="s">
        <v>2379</v>
      </c>
      <c r="G1711">
        <v>1</v>
      </c>
      <c r="H1711" t="s">
        <v>2379</v>
      </c>
      <c r="J1711" t="str">
        <f t="shared" si="104"/>
        <v>No</v>
      </c>
      <c r="K1711" t="str">
        <f t="shared" si="105"/>
        <v>No</v>
      </c>
      <c r="L1711" t="str">
        <f t="shared" si="106"/>
        <v>Overweight</v>
      </c>
      <c r="M1711" t="str">
        <f t="shared" si="107"/>
        <v>Normal</v>
      </c>
    </row>
    <row r="1712" spans="1:13" x14ac:dyDescent="0.25">
      <c r="A1712" t="s">
        <v>659</v>
      </c>
      <c r="B1712">
        <v>33.82</v>
      </c>
      <c r="C1712">
        <v>8.93</v>
      </c>
      <c r="D1712" t="s">
        <v>2380</v>
      </c>
      <c r="E1712" t="s">
        <v>2379</v>
      </c>
      <c r="F1712" t="s">
        <v>2379</v>
      </c>
      <c r="G1712">
        <v>1</v>
      </c>
      <c r="H1712" t="s">
        <v>2379</v>
      </c>
      <c r="J1712" t="str">
        <f t="shared" si="104"/>
        <v>Yes</v>
      </c>
      <c r="K1712" t="str">
        <f t="shared" si="105"/>
        <v>No</v>
      </c>
      <c r="L1712" t="str">
        <f t="shared" si="106"/>
        <v>Obesity</v>
      </c>
      <c r="M1712" t="str">
        <f t="shared" si="107"/>
        <v>Diabetes</v>
      </c>
    </row>
    <row r="1713" spans="1:13" x14ac:dyDescent="0.25">
      <c r="A1713" t="s">
        <v>658</v>
      </c>
      <c r="B1713">
        <v>32.9</v>
      </c>
      <c r="C1713">
        <v>4.3499999999999996</v>
      </c>
      <c r="D1713" t="s">
        <v>2379</v>
      </c>
      <c r="E1713" t="s">
        <v>2379</v>
      </c>
      <c r="F1713" t="s">
        <v>2379</v>
      </c>
      <c r="G1713">
        <v>0</v>
      </c>
      <c r="H1713" t="s">
        <v>2379</v>
      </c>
      <c r="J1713" t="str">
        <f t="shared" si="104"/>
        <v>No</v>
      </c>
      <c r="K1713" t="str">
        <f t="shared" si="105"/>
        <v>No</v>
      </c>
      <c r="L1713" t="str">
        <f t="shared" si="106"/>
        <v>Obesity</v>
      </c>
      <c r="M1713" t="str">
        <f t="shared" si="107"/>
        <v>Normal</v>
      </c>
    </row>
    <row r="1714" spans="1:13" x14ac:dyDescent="0.25">
      <c r="A1714" t="s">
        <v>657</v>
      </c>
      <c r="B1714">
        <v>30.875</v>
      </c>
      <c r="C1714">
        <v>9.5399999999999991</v>
      </c>
      <c r="D1714" t="s">
        <v>2380</v>
      </c>
      <c r="E1714" t="s">
        <v>2379</v>
      </c>
      <c r="F1714" t="s">
        <v>2379</v>
      </c>
      <c r="G1714">
        <v>1</v>
      </c>
      <c r="H1714" t="s">
        <v>2379</v>
      </c>
      <c r="J1714" t="str">
        <f t="shared" si="104"/>
        <v>Yes</v>
      </c>
      <c r="K1714" t="str">
        <f t="shared" si="105"/>
        <v>No</v>
      </c>
      <c r="L1714" t="str">
        <f t="shared" si="106"/>
        <v>Obesity</v>
      </c>
      <c r="M1714" t="str">
        <f t="shared" si="107"/>
        <v>Diabetes</v>
      </c>
    </row>
    <row r="1715" spans="1:13" x14ac:dyDescent="0.25">
      <c r="A1715" t="s">
        <v>656</v>
      </c>
      <c r="B1715">
        <v>32.64</v>
      </c>
      <c r="C1715">
        <v>5.91</v>
      </c>
      <c r="D1715" t="s">
        <v>2379</v>
      </c>
      <c r="E1715" t="s">
        <v>2379</v>
      </c>
      <c r="F1715" t="s">
        <v>2379</v>
      </c>
      <c r="G1715">
        <v>0</v>
      </c>
      <c r="H1715" t="s">
        <v>2379</v>
      </c>
      <c r="J1715" t="str">
        <f t="shared" si="104"/>
        <v>No</v>
      </c>
      <c r="K1715" t="str">
        <f t="shared" si="105"/>
        <v>No</v>
      </c>
      <c r="L1715" t="str">
        <f t="shared" si="106"/>
        <v>Obesity</v>
      </c>
      <c r="M1715" t="str">
        <f t="shared" si="107"/>
        <v>Prediabetes</v>
      </c>
    </row>
    <row r="1716" spans="1:13" x14ac:dyDescent="0.25">
      <c r="A1716" t="s">
        <v>655</v>
      </c>
      <c r="B1716">
        <v>22.135000000000002</v>
      </c>
      <c r="C1716">
        <v>5.0999999999999996</v>
      </c>
      <c r="D1716" t="s">
        <v>2379</v>
      </c>
      <c r="E1716" t="s">
        <v>2379</v>
      </c>
      <c r="F1716" t="s">
        <v>2379</v>
      </c>
      <c r="G1716">
        <v>0</v>
      </c>
      <c r="H1716" t="s">
        <v>2379</v>
      </c>
      <c r="J1716" t="str">
        <f t="shared" si="104"/>
        <v>No</v>
      </c>
      <c r="K1716" t="str">
        <f t="shared" si="105"/>
        <v>No</v>
      </c>
      <c r="L1716" t="str">
        <f t="shared" si="106"/>
        <v>Normal Weight</v>
      </c>
      <c r="M1716" t="str">
        <f t="shared" si="107"/>
        <v>Normal</v>
      </c>
    </row>
    <row r="1717" spans="1:13" x14ac:dyDescent="0.25">
      <c r="A1717" t="s">
        <v>654</v>
      </c>
      <c r="B1717">
        <v>16.53</v>
      </c>
      <c r="C1717">
        <v>5.08</v>
      </c>
      <c r="D1717" t="s">
        <v>2379</v>
      </c>
      <c r="E1717" t="s">
        <v>2379</v>
      </c>
      <c r="F1717" t="s">
        <v>2379</v>
      </c>
      <c r="G1717">
        <v>2</v>
      </c>
      <c r="H1717" t="s">
        <v>2379</v>
      </c>
      <c r="J1717" t="str">
        <f t="shared" si="104"/>
        <v>No</v>
      </c>
      <c r="K1717" t="str">
        <f t="shared" si="105"/>
        <v>No</v>
      </c>
      <c r="L1717" t="str">
        <f t="shared" si="106"/>
        <v>Underweight</v>
      </c>
      <c r="M1717" t="str">
        <f t="shared" si="107"/>
        <v>Normal</v>
      </c>
    </row>
    <row r="1718" spans="1:13" x14ac:dyDescent="0.25">
      <c r="A1718" t="s">
        <v>653</v>
      </c>
      <c r="B1718">
        <v>32.774999999999999</v>
      </c>
      <c r="C1718">
        <v>4.75</v>
      </c>
      <c r="D1718" t="s">
        <v>2379</v>
      </c>
      <c r="E1718" t="s">
        <v>2379</v>
      </c>
      <c r="F1718" t="s">
        <v>2379</v>
      </c>
      <c r="G1718">
        <v>0</v>
      </c>
      <c r="H1718" t="s">
        <v>2379</v>
      </c>
      <c r="J1718" t="str">
        <f t="shared" si="104"/>
        <v>No</v>
      </c>
      <c r="K1718" t="str">
        <f t="shared" si="105"/>
        <v>No</v>
      </c>
      <c r="L1718" t="str">
        <f t="shared" si="106"/>
        <v>Obesity</v>
      </c>
      <c r="M1718" t="str">
        <f t="shared" si="107"/>
        <v>Normal</v>
      </c>
    </row>
    <row r="1719" spans="1:13" x14ac:dyDescent="0.25">
      <c r="A1719" t="s">
        <v>652</v>
      </c>
      <c r="B1719">
        <v>30.9</v>
      </c>
      <c r="C1719">
        <v>6.05</v>
      </c>
      <c r="D1719" t="s">
        <v>2379</v>
      </c>
      <c r="E1719" t="s">
        <v>2379</v>
      </c>
      <c r="F1719" t="s">
        <v>2379</v>
      </c>
      <c r="G1719">
        <v>1</v>
      </c>
      <c r="H1719" t="s">
        <v>2379</v>
      </c>
      <c r="J1719" t="str">
        <f t="shared" si="104"/>
        <v>No</v>
      </c>
      <c r="K1719" t="str">
        <f t="shared" si="105"/>
        <v>No</v>
      </c>
      <c r="L1719" t="str">
        <f t="shared" si="106"/>
        <v>Obesity</v>
      </c>
      <c r="M1719" t="str">
        <f t="shared" si="107"/>
        <v>Prediabetes</v>
      </c>
    </row>
    <row r="1720" spans="1:13" x14ac:dyDescent="0.25">
      <c r="A1720" t="s">
        <v>651</v>
      </c>
      <c r="B1720">
        <v>15.58</v>
      </c>
      <c r="C1720">
        <v>11.56</v>
      </c>
      <c r="D1720" t="s">
        <v>2379</v>
      </c>
      <c r="E1720" t="s">
        <v>2379</v>
      </c>
      <c r="F1720" t="s">
        <v>2379</v>
      </c>
      <c r="G1720">
        <v>0</v>
      </c>
      <c r="H1720" t="s">
        <v>2379</v>
      </c>
      <c r="J1720" t="str">
        <f t="shared" si="104"/>
        <v>No</v>
      </c>
      <c r="K1720" t="str">
        <f t="shared" si="105"/>
        <v>No</v>
      </c>
      <c r="L1720" t="str">
        <f t="shared" si="106"/>
        <v>Underweight</v>
      </c>
      <c r="M1720" t="str">
        <f t="shared" si="107"/>
        <v>Diabetes</v>
      </c>
    </row>
    <row r="1721" spans="1:13" x14ac:dyDescent="0.25">
      <c r="A1721" t="s">
        <v>650</v>
      </c>
      <c r="B1721">
        <v>26.315000000000001</v>
      </c>
      <c r="C1721">
        <v>5.76</v>
      </c>
      <c r="D1721" t="s">
        <v>2379</v>
      </c>
      <c r="E1721" t="s">
        <v>2379</v>
      </c>
      <c r="F1721" t="s">
        <v>2379</v>
      </c>
      <c r="G1721">
        <v>0</v>
      </c>
      <c r="H1721" t="s">
        <v>2379</v>
      </c>
      <c r="J1721" t="str">
        <f t="shared" si="104"/>
        <v>No</v>
      </c>
      <c r="K1721" t="str">
        <f t="shared" si="105"/>
        <v>No</v>
      </c>
      <c r="L1721" t="str">
        <f t="shared" si="106"/>
        <v>Overweight</v>
      </c>
      <c r="M1721" t="str">
        <f t="shared" si="107"/>
        <v>Prediabetes</v>
      </c>
    </row>
    <row r="1722" spans="1:13" x14ac:dyDescent="0.25">
      <c r="A1722" t="s">
        <v>649</v>
      </c>
      <c r="B1722">
        <v>35.61</v>
      </c>
      <c r="C1722">
        <v>5.65</v>
      </c>
      <c r="D1722" t="s">
        <v>2379</v>
      </c>
      <c r="E1722" t="s">
        <v>2380</v>
      </c>
      <c r="F1722" t="s">
        <v>2379</v>
      </c>
      <c r="G1722">
        <v>1</v>
      </c>
      <c r="H1722" t="s">
        <v>2379</v>
      </c>
      <c r="J1722" t="str">
        <f t="shared" si="104"/>
        <v>No</v>
      </c>
      <c r="K1722" t="str">
        <f t="shared" si="105"/>
        <v>No</v>
      </c>
      <c r="L1722" t="str">
        <f t="shared" si="106"/>
        <v>Obesity</v>
      </c>
      <c r="M1722" t="str">
        <f t="shared" si="107"/>
        <v>Normal</v>
      </c>
    </row>
    <row r="1723" spans="1:13" x14ac:dyDescent="0.25">
      <c r="A1723" t="s">
        <v>648</v>
      </c>
      <c r="B1723">
        <v>37.56</v>
      </c>
      <c r="C1723">
        <v>5.88</v>
      </c>
      <c r="D1723" t="s">
        <v>2379</v>
      </c>
      <c r="E1723" t="s">
        <v>2380</v>
      </c>
      <c r="F1723" t="s">
        <v>2379</v>
      </c>
      <c r="G1723">
        <v>1</v>
      </c>
      <c r="H1723" t="s">
        <v>2379</v>
      </c>
      <c r="J1723" t="str">
        <f t="shared" si="104"/>
        <v>No</v>
      </c>
      <c r="K1723" t="str">
        <f t="shared" si="105"/>
        <v>No</v>
      </c>
      <c r="L1723" t="str">
        <f t="shared" si="106"/>
        <v>Obesity</v>
      </c>
      <c r="M1723" t="str">
        <f t="shared" si="107"/>
        <v>Prediabetes</v>
      </c>
    </row>
    <row r="1724" spans="1:13" x14ac:dyDescent="0.25">
      <c r="A1724" t="s">
        <v>647</v>
      </c>
      <c r="B1724">
        <v>15.49</v>
      </c>
      <c r="C1724">
        <v>9.6</v>
      </c>
      <c r="D1724" t="s">
        <v>2379</v>
      </c>
      <c r="E1724" t="s">
        <v>2379</v>
      </c>
      <c r="F1724" t="s">
        <v>2379</v>
      </c>
      <c r="G1724">
        <v>0</v>
      </c>
      <c r="H1724" t="s">
        <v>2379</v>
      </c>
      <c r="J1724" t="str">
        <f t="shared" si="104"/>
        <v>No</v>
      </c>
      <c r="K1724" t="str">
        <f t="shared" si="105"/>
        <v>No</v>
      </c>
      <c r="L1724" t="str">
        <f t="shared" si="106"/>
        <v>Underweight</v>
      </c>
      <c r="M1724" t="str">
        <f t="shared" si="107"/>
        <v>Diabetes</v>
      </c>
    </row>
    <row r="1725" spans="1:13" x14ac:dyDescent="0.25">
      <c r="A1725" t="s">
        <v>646</v>
      </c>
      <c r="B1725">
        <v>23.48</v>
      </c>
      <c r="C1725">
        <v>6.24</v>
      </c>
      <c r="D1725" t="s">
        <v>2379</v>
      </c>
      <c r="E1725" t="s">
        <v>2379</v>
      </c>
      <c r="F1725" t="s">
        <v>2379</v>
      </c>
      <c r="G1725">
        <v>1</v>
      </c>
      <c r="H1725" t="s">
        <v>2379</v>
      </c>
      <c r="J1725" t="str">
        <f t="shared" si="104"/>
        <v>No</v>
      </c>
      <c r="K1725" t="str">
        <f t="shared" si="105"/>
        <v>No</v>
      </c>
      <c r="L1725" t="str">
        <f t="shared" si="106"/>
        <v>Normal Weight</v>
      </c>
      <c r="M1725" t="str">
        <f t="shared" si="107"/>
        <v>Prediabetes</v>
      </c>
    </row>
    <row r="1726" spans="1:13" x14ac:dyDescent="0.25">
      <c r="A1726" t="s">
        <v>645</v>
      </c>
      <c r="B1726">
        <v>30.02</v>
      </c>
      <c r="C1726">
        <v>7.63</v>
      </c>
      <c r="D1726" t="s">
        <v>2380</v>
      </c>
      <c r="E1726" t="s">
        <v>2379</v>
      </c>
      <c r="F1726" t="s">
        <v>2379</v>
      </c>
      <c r="G1726">
        <v>1</v>
      </c>
      <c r="H1726" t="s">
        <v>2379</v>
      </c>
      <c r="J1726" t="str">
        <f t="shared" si="104"/>
        <v>Yes</v>
      </c>
      <c r="K1726" t="str">
        <f t="shared" si="105"/>
        <v>No</v>
      </c>
      <c r="L1726" t="str">
        <f t="shared" si="106"/>
        <v>Obesity</v>
      </c>
      <c r="M1726" t="str">
        <f t="shared" si="107"/>
        <v>Diabetes</v>
      </c>
    </row>
    <row r="1727" spans="1:13" x14ac:dyDescent="0.25">
      <c r="A1727" t="s">
        <v>644</v>
      </c>
      <c r="B1727">
        <v>26.885000000000002</v>
      </c>
      <c r="C1727">
        <v>8.66</v>
      </c>
      <c r="D1727" t="s">
        <v>2380</v>
      </c>
      <c r="E1727" t="s">
        <v>2379</v>
      </c>
      <c r="F1727" t="s">
        <v>2379</v>
      </c>
      <c r="G1727">
        <v>1</v>
      </c>
      <c r="H1727" t="s">
        <v>2379</v>
      </c>
      <c r="J1727" t="str">
        <f t="shared" si="104"/>
        <v>Yes</v>
      </c>
      <c r="K1727" t="str">
        <f t="shared" si="105"/>
        <v>No</v>
      </c>
      <c r="L1727" t="str">
        <f t="shared" si="106"/>
        <v>Overweight</v>
      </c>
      <c r="M1727" t="str">
        <f t="shared" si="107"/>
        <v>Diabetes</v>
      </c>
    </row>
    <row r="1728" spans="1:13" x14ac:dyDescent="0.25">
      <c r="A1728" t="s">
        <v>643</v>
      </c>
      <c r="B1728">
        <v>25.84</v>
      </c>
      <c r="C1728">
        <v>8.5500000000000007</v>
      </c>
      <c r="D1728" t="s">
        <v>2380</v>
      </c>
      <c r="E1728" t="s">
        <v>2379</v>
      </c>
      <c r="F1728" t="s">
        <v>2379</v>
      </c>
      <c r="G1728">
        <v>1</v>
      </c>
      <c r="H1728" t="s">
        <v>2379</v>
      </c>
      <c r="J1728" t="str">
        <f t="shared" si="104"/>
        <v>Yes</v>
      </c>
      <c r="K1728" t="str">
        <f t="shared" si="105"/>
        <v>No</v>
      </c>
      <c r="L1728" t="str">
        <f t="shared" si="106"/>
        <v>Overweight</v>
      </c>
      <c r="M1728" t="str">
        <f t="shared" si="107"/>
        <v>Diabetes</v>
      </c>
    </row>
    <row r="1729" spans="1:13" x14ac:dyDescent="0.25">
      <c r="A1729" t="s">
        <v>642</v>
      </c>
      <c r="B1729">
        <v>27.454999999999998</v>
      </c>
      <c r="C1729">
        <v>4.54</v>
      </c>
      <c r="D1729" t="s">
        <v>2379</v>
      </c>
      <c r="E1729" t="s">
        <v>2379</v>
      </c>
      <c r="F1729" t="s">
        <v>2379</v>
      </c>
      <c r="G1729">
        <v>0</v>
      </c>
      <c r="H1729" t="s">
        <v>2379</v>
      </c>
      <c r="J1729" t="str">
        <f t="shared" si="104"/>
        <v>No</v>
      </c>
      <c r="K1729" t="str">
        <f t="shared" si="105"/>
        <v>No</v>
      </c>
      <c r="L1729" t="str">
        <f t="shared" si="106"/>
        <v>Overweight</v>
      </c>
      <c r="M1729" t="str">
        <f t="shared" si="107"/>
        <v>Normal</v>
      </c>
    </row>
    <row r="1730" spans="1:13" x14ac:dyDescent="0.25">
      <c r="A1730" t="s">
        <v>641</v>
      </c>
      <c r="B1730">
        <v>24.605</v>
      </c>
      <c r="C1730">
        <v>5.7</v>
      </c>
      <c r="D1730" t="s">
        <v>2379</v>
      </c>
      <c r="E1730" t="s">
        <v>2379</v>
      </c>
      <c r="F1730" t="s">
        <v>2379</v>
      </c>
      <c r="G1730">
        <v>0</v>
      </c>
      <c r="H1730" t="s">
        <v>2379</v>
      </c>
      <c r="J1730" t="str">
        <f t="shared" si="104"/>
        <v>No</v>
      </c>
      <c r="K1730" t="str">
        <f t="shared" si="105"/>
        <v>No</v>
      </c>
      <c r="L1730" t="str">
        <f t="shared" si="106"/>
        <v>Normal Weight</v>
      </c>
      <c r="M1730" t="str">
        <f t="shared" si="107"/>
        <v>Prediabetes</v>
      </c>
    </row>
    <row r="1731" spans="1:13" x14ac:dyDescent="0.25">
      <c r="A1731" t="s">
        <v>640</v>
      </c>
      <c r="B1731">
        <v>30.8</v>
      </c>
      <c r="C1731">
        <v>5.07</v>
      </c>
      <c r="D1731" t="s">
        <v>2379</v>
      </c>
      <c r="E1731" t="s">
        <v>2379</v>
      </c>
      <c r="F1731" t="s">
        <v>2379</v>
      </c>
      <c r="G1731">
        <v>0</v>
      </c>
      <c r="H1731" t="s">
        <v>2379</v>
      </c>
      <c r="J1731" t="str">
        <f t="shared" ref="J1731:J1794" si="108">PROPER(D1731:D4065)</f>
        <v>No</v>
      </c>
      <c r="K1731" t="str">
        <f t="shared" ref="K1731:K1794" si="109">PROPER(H1731:H4065)</f>
        <v>No</v>
      </c>
      <c r="L1731" t="str">
        <f t="shared" ref="L1731:L1794" si="110">IF(B1731&lt;18.5,"Underweight",IF(B1731&lt;24.9,"Normal Weight",IF(B1731&lt;29.9,"Overweight","Obesity")))</f>
        <v>Obesity</v>
      </c>
      <c r="M1731" t="str">
        <f t="shared" ref="M1731:M1794" si="111">IF(C1731&lt;5.7,"Normal",IF(C1731&lt;6.4,"Prediabetes","Diabetes"))</f>
        <v>Normal</v>
      </c>
    </row>
    <row r="1732" spans="1:13" x14ac:dyDescent="0.25">
      <c r="A1732" t="s">
        <v>639</v>
      </c>
      <c r="B1732">
        <v>34.799999999999997</v>
      </c>
      <c r="C1732">
        <v>4.38</v>
      </c>
      <c r="D1732" t="s">
        <v>2379</v>
      </c>
      <c r="E1732" t="s">
        <v>2379</v>
      </c>
      <c r="F1732" t="s">
        <v>2379</v>
      </c>
      <c r="G1732">
        <v>1</v>
      </c>
      <c r="H1732" t="s">
        <v>2379</v>
      </c>
      <c r="J1732" t="str">
        <f t="shared" si="108"/>
        <v>No</v>
      </c>
      <c r="K1732" t="str">
        <f t="shared" si="109"/>
        <v>No</v>
      </c>
      <c r="L1732" t="str">
        <f t="shared" si="110"/>
        <v>Obesity</v>
      </c>
      <c r="M1732" t="str">
        <f t="shared" si="111"/>
        <v>Normal</v>
      </c>
    </row>
    <row r="1733" spans="1:13" x14ac:dyDescent="0.25">
      <c r="A1733" t="s">
        <v>638</v>
      </c>
      <c r="B1733">
        <v>34.21</v>
      </c>
      <c r="C1733">
        <v>4.54</v>
      </c>
      <c r="D1733" t="s">
        <v>2379</v>
      </c>
      <c r="E1733" t="s">
        <v>2379</v>
      </c>
      <c r="F1733" t="s">
        <v>2379</v>
      </c>
      <c r="G1733">
        <v>1</v>
      </c>
      <c r="H1733" t="s">
        <v>2379</v>
      </c>
      <c r="J1733" t="str">
        <f t="shared" si="108"/>
        <v>No</v>
      </c>
      <c r="K1733" t="str">
        <f t="shared" si="109"/>
        <v>No</v>
      </c>
      <c r="L1733" t="str">
        <f t="shared" si="110"/>
        <v>Obesity</v>
      </c>
      <c r="M1733" t="str">
        <f t="shared" si="111"/>
        <v>Normal</v>
      </c>
    </row>
    <row r="1734" spans="1:13" x14ac:dyDescent="0.25">
      <c r="A1734" t="s">
        <v>637</v>
      </c>
      <c r="B1734">
        <v>31</v>
      </c>
      <c r="C1734">
        <v>5.38</v>
      </c>
      <c r="D1734" t="s">
        <v>2379</v>
      </c>
      <c r="E1734" t="s">
        <v>2379</v>
      </c>
      <c r="F1734" t="s">
        <v>2379</v>
      </c>
      <c r="G1734">
        <v>1</v>
      </c>
      <c r="H1734" t="s">
        <v>2379</v>
      </c>
      <c r="J1734" t="str">
        <f t="shared" si="108"/>
        <v>No</v>
      </c>
      <c r="K1734" t="str">
        <f t="shared" si="109"/>
        <v>No</v>
      </c>
      <c r="L1734" t="str">
        <f t="shared" si="110"/>
        <v>Obesity</v>
      </c>
      <c r="M1734" t="str">
        <f t="shared" si="111"/>
        <v>Normal</v>
      </c>
    </row>
    <row r="1735" spans="1:13" x14ac:dyDescent="0.25">
      <c r="A1735" t="s">
        <v>636</v>
      </c>
      <c r="B1735">
        <v>26.125</v>
      </c>
      <c r="C1735">
        <v>5.55</v>
      </c>
      <c r="D1735" t="s">
        <v>2379</v>
      </c>
      <c r="E1735" t="s">
        <v>2379</v>
      </c>
      <c r="F1735" t="s">
        <v>2379</v>
      </c>
      <c r="G1735">
        <v>1</v>
      </c>
      <c r="H1735" t="s">
        <v>2379</v>
      </c>
      <c r="J1735" t="str">
        <f t="shared" si="108"/>
        <v>No</v>
      </c>
      <c r="K1735" t="str">
        <f t="shared" si="109"/>
        <v>No</v>
      </c>
      <c r="L1735" t="str">
        <f t="shared" si="110"/>
        <v>Overweight</v>
      </c>
      <c r="M1735" t="str">
        <f t="shared" si="111"/>
        <v>Normal</v>
      </c>
    </row>
    <row r="1736" spans="1:13" x14ac:dyDescent="0.25">
      <c r="A1736" t="s">
        <v>635</v>
      </c>
      <c r="B1736">
        <v>30.13</v>
      </c>
      <c r="C1736">
        <v>4.03</v>
      </c>
      <c r="D1736" t="s">
        <v>2380</v>
      </c>
      <c r="E1736" t="s">
        <v>2379</v>
      </c>
      <c r="F1736" t="s">
        <v>2379</v>
      </c>
      <c r="G1736">
        <v>1</v>
      </c>
      <c r="H1736" t="s">
        <v>2379</v>
      </c>
      <c r="J1736" t="str">
        <f t="shared" si="108"/>
        <v>Yes</v>
      </c>
      <c r="K1736" t="str">
        <f t="shared" si="109"/>
        <v>No</v>
      </c>
      <c r="L1736" t="str">
        <f t="shared" si="110"/>
        <v>Obesity</v>
      </c>
      <c r="M1736" t="str">
        <f t="shared" si="111"/>
        <v>Normal</v>
      </c>
    </row>
    <row r="1737" spans="1:13" x14ac:dyDescent="0.25">
      <c r="A1737" t="s">
        <v>634</v>
      </c>
      <c r="B1737">
        <v>34.19</v>
      </c>
      <c r="C1737">
        <v>4.1900000000000004</v>
      </c>
      <c r="D1737" t="s">
        <v>2379</v>
      </c>
      <c r="E1737" t="s">
        <v>2379</v>
      </c>
      <c r="F1737" t="s">
        <v>2379</v>
      </c>
      <c r="G1737">
        <v>0</v>
      </c>
      <c r="H1737" t="s">
        <v>2379</v>
      </c>
      <c r="J1737" t="str">
        <f t="shared" si="108"/>
        <v>No</v>
      </c>
      <c r="K1737" t="str">
        <f t="shared" si="109"/>
        <v>No</v>
      </c>
      <c r="L1737" t="str">
        <f t="shared" si="110"/>
        <v>Obesity</v>
      </c>
      <c r="M1737" t="str">
        <f t="shared" si="111"/>
        <v>Normal</v>
      </c>
    </row>
    <row r="1738" spans="1:13" x14ac:dyDescent="0.25">
      <c r="A1738" t="s">
        <v>633</v>
      </c>
      <c r="B1738">
        <v>22.515000000000001</v>
      </c>
      <c r="C1738">
        <v>4.37</v>
      </c>
      <c r="D1738" t="s">
        <v>2379</v>
      </c>
      <c r="E1738" t="s">
        <v>2379</v>
      </c>
      <c r="F1738" t="s">
        <v>2381</v>
      </c>
      <c r="G1738">
        <v>1</v>
      </c>
      <c r="H1738" t="s">
        <v>2379</v>
      </c>
      <c r="J1738" t="str">
        <f t="shared" si="108"/>
        <v>No</v>
      </c>
      <c r="K1738" t="str">
        <f t="shared" si="109"/>
        <v>No</v>
      </c>
      <c r="L1738" t="str">
        <f t="shared" si="110"/>
        <v>Normal Weight</v>
      </c>
      <c r="M1738" t="str">
        <f t="shared" si="111"/>
        <v>Normal</v>
      </c>
    </row>
    <row r="1739" spans="1:13" x14ac:dyDescent="0.25">
      <c r="A1739" t="s">
        <v>632</v>
      </c>
      <c r="B1739">
        <v>18.239999999999998</v>
      </c>
      <c r="C1739">
        <v>5.31</v>
      </c>
      <c r="D1739" t="s">
        <v>2380</v>
      </c>
      <c r="E1739" t="s">
        <v>2379</v>
      </c>
      <c r="F1739" t="s">
        <v>2381</v>
      </c>
      <c r="G1739">
        <v>1</v>
      </c>
      <c r="H1739" t="s">
        <v>2379</v>
      </c>
      <c r="J1739" t="str">
        <f t="shared" si="108"/>
        <v>Yes</v>
      </c>
      <c r="K1739" t="str">
        <f t="shared" si="109"/>
        <v>No</v>
      </c>
      <c r="L1739" t="str">
        <f t="shared" si="110"/>
        <v>Underweight</v>
      </c>
      <c r="M1739" t="str">
        <f t="shared" si="111"/>
        <v>Normal</v>
      </c>
    </row>
    <row r="1740" spans="1:13" x14ac:dyDescent="0.25">
      <c r="A1740" t="s">
        <v>630</v>
      </c>
      <c r="B1740">
        <v>37.28</v>
      </c>
      <c r="C1740">
        <v>4.66</v>
      </c>
      <c r="D1740" t="s">
        <v>2379</v>
      </c>
      <c r="E1740" t="s">
        <v>2380</v>
      </c>
      <c r="F1740" t="s">
        <v>2379</v>
      </c>
      <c r="G1740">
        <v>1</v>
      </c>
      <c r="H1740" t="s">
        <v>2379</v>
      </c>
      <c r="J1740" t="str">
        <f t="shared" si="108"/>
        <v>No</v>
      </c>
      <c r="K1740" t="str">
        <f t="shared" si="109"/>
        <v>No</v>
      </c>
      <c r="L1740" t="str">
        <f t="shared" si="110"/>
        <v>Obesity</v>
      </c>
      <c r="M1740" t="str">
        <f t="shared" si="111"/>
        <v>Normal</v>
      </c>
    </row>
    <row r="1741" spans="1:13" x14ac:dyDescent="0.25">
      <c r="A1741" t="s">
        <v>629</v>
      </c>
      <c r="B1741">
        <v>18.2</v>
      </c>
      <c r="C1741">
        <v>6.19</v>
      </c>
      <c r="D1741" t="s">
        <v>2379</v>
      </c>
      <c r="E1741" t="s">
        <v>2379</v>
      </c>
      <c r="F1741" t="s">
        <v>2381</v>
      </c>
      <c r="G1741">
        <v>1</v>
      </c>
      <c r="H1741" t="s">
        <v>2379</v>
      </c>
      <c r="J1741" t="str">
        <f t="shared" si="108"/>
        <v>No</v>
      </c>
      <c r="K1741" t="str">
        <f t="shared" si="109"/>
        <v>No</v>
      </c>
      <c r="L1741" t="str">
        <f t="shared" si="110"/>
        <v>Underweight</v>
      </c>
      <c r="M1741" t="str">
        <f t="shared" si="111"/>
        <v>Prediabetes</v>
      </c>
    </row>
    <row r="1742" spans="1:13" x14ac:dyDescent="0.25">
      <c r="A1742" t="s">
        <v>628</v>
      </c>
      <c r="B1742">
        <v>20.53</v>
      </c>
      <c r="C1742">
        <v>4.8600000000000003</v>
      </c>
      <c r="D1742" t="s">
        <v>2379</v>
      </c>
      <c r="E1742" t="s">
        <v>2379</v>
      </c>
      <c r="F1742" t="s">
        <v>2379</v>
      </c>
      <c r="G1742">
        <v>1</v>
      </c>
      <c r="H1742" t="s">
        <v>2379</v>
      </c>
      <c r="J1742" t="str">
        <f t="shared" si="108"/>
        <v>No</v>
      </c>
      <c r="K1742" t="str">
        <f t="shared" si="109"/>
        <v>No</v>
      </c>
      <c r="L1742" t="str">
        <f t="shared" si="110"/>
        <v>Normal Weight</v>
      </c>
      <c r="M1742" t="str">
        <f t="shared" si="111"/>
        <v>Normal</v>
      </c>
    </row>
    <row r="1743" spans="1:13" x14ac:dyDescent="0.25">
      <c r="A1743" t="s">
        <v>627</v>
      </c>
      <c r="B1743">
        <v>23.79</v>
      </c>
      <c r="C1743">
        <v>4.74</v>
      </c>
      <c r="D1743" t="s">
        <v>2379</v>
      </c>
      <c r="E1743" t="s">
        <v>2379</v>
      </c>
      <c r="F1743" t="s">
        <v>2379</v>
      </c>
      <c r="G1743">
        <v>0</v>
      </c>
      <c r="H1743" t="s">
        <v>2379</v>
      </c>
      <c r="J1743" t="str">
        <f t="shared" si="108"/>
        <v>No</v>
      </c>
      <c r="K1743" t="str">
        <f t="shared" si="109"/>
        <v>No</v>
      </c>
      <c r="L1743" t="str">
        <f t="shared" si="110"/>
        <v>Normal Weight</v>
      </c>
      <c r="M1743" t="str">
        <f t="shared" si="111"/>
        <v>Normal</v>
      </c>
    </row>
    <row r="1744" spans="1:13" x14ac:dyDescent="0.25">
      <c r="A1744" t="s">
        <v>626</v>
      </c>
      <c r="B1744">
        <v>29.8</v>
      </c>
      <c r="C1744">
        <v>6.03</v>
      </c>
      <c r="D1744" t="s">
        <v>2379</v>
      </c>
      <c r="E1744" t="s">
        <v>2379</v>
      </c>
      <c r="F1744" t="s">
        <v>2379</v>
      </c>
      <c r="G1744">
        <v>0</v>
      </c>
      <c r="H1744" t="s">
        <v>2379</v>
      </c>
      <c r="J1744" t="str">
        <f t="shared" si="108"/>
        <v>No</v>
      </c>
      <c r="K1744" t="str">
        <f t="shared" si="109"/>
        <v>No</v>
      </c>
      <c r="L1744" t="str">
        <f t="shared" si="110"/>
        <v>Overweight</v>
      </c>
      <c r="M1744" t="str">
        <f t="shared" si="111"/>
        <v>Prediabetes</v>
      </c>
    </row>
    <row r="1745" spans="1:13" x14ac:dyDescent="0.25">
      <c r="A1745" t="s">
        <v>625</v>
      </c>
      <c r="B1745">
        <v>31.54</v>
      </c>
      <c r="C1745">
        <v>4.71</v>
      </c>
      <c r="D1745" t="s">
        <v>2379</v>
      </c>
      <c r="E1745" t="s">
        <v>2379</v>
      </c>
      <c r="F1745" t="s">
        <v>2379</v>
      </c>
      <c r="G1745">
        <v>0</v>
      </c>
      <c r="H1745" t="s">
        <v>2379</v>
      </c>
      <c r="J1745" t="str">
        <f t="shared" si="108"/>
        <v>No</v>
      </c>
      <c r="K1745" t="str">
        <f t="shared" si="109"/>
        <v>No</v>
      </c>
      <c r="L1745" t="str">
        <f t="shared" si="110"/>
        <v>Obesity</v>
      </c>
      <c r="M1745" t="str">
        <f t="shared" si="111"/>
        <v>Normal</v>
      </c>
    </row>
    <row r="1746" spans="1:13" x14ac:dyDescent="0.25">
      <c r="A1746" t="s">
        <v>624</v>
      </c>
      <c r="B1746">
        <v>20.82</v>
      </c>
      <c r="C1746">
        <v>5.55</v>
      </c>
      <c r="D1746" t="s">
        <v>2379</v>
      </c>
      <c r="E1746" t="s">
        <v>2379</v>
      </c>
      <c r="F1746" t="s">
        <v>2379</v>
      </c>
      <c r="G1746">
        <v>1</v>
      </c>
      <c r="H1746" t="s">
        <v>2379</v>
      </c>
      <c r="J1746" t="str">
        <f t="shared" si="108"/>
        <v>No</v>
      </c>
      <c r="K1746" t="str">
        <f t="shared" si="109"/>
        <v>No</v>
      </c>
      <c r="L1746" t="str">
        <f t="shared" si="110"/>
        <v>Normal Weight</v>
      </c>
      <c r="M1746" t="str">
        <f t="shared" si="111"/>
        <v>Normal</v>
      </c>
    </row>
    <row r="1747" spans="1:13" x14ac:dyDescent="0.25">
      <c r="A1747" t="s">
        <v>623</v>
      </c>
      <c r="B1747">
        <v>38.83</v>
      </c>
      <c r="C1747">
        <v>4.78</v>
      </c>
      <c r="D1747" t="s">
        <v>2379</v>
      </c>
      <c r="E1747" t="s">
        <v>2379</v>
      </c>
      <c r="F1747" t="s">
        <v>2381</v>
      </c>
      <c r="G1747">
        <v>1</v>
      </c>
      <c r="H1747" t="s">
        <v>2379</v>
      </c>
      <c r="J1747" t="str">
        <f t="shared" si="108"/>
        <v>No</v>
      </c>
      <c r="K1747" t="str">
        <f t="shared" si="109"/>
        <v>No</v>
      </c>
      <c r="L1747" t="str">
        <f t="shared" si="110"/>
        <v>Obesity</v>
      </c>
      <c r="M1747" t="str">
        <f t="shared" si="111"/>
        <v>Normal</v>
      </c>
    </row>
    <row r="1748" spans="1:13" x14ac:dyDescent="0.25">
      <c r="A1748" t="s">
        <v>622</v>
      </c>
      <c r="B1748">
        <v>23.44</v>
      </c>
      <c r="C1748">
        <v>4.6500000000000004</v>
      </c>
      <c r="D1748" t="s">
        <v>2380</v>
      </c>
      <c r="E1748" t="s">
        <v>2379</v>
      </c>
      <c r="F1748" t="s">
        <v>2379</v>
      </c>
      <c r="G1748">
        <v>1</v>
      </c>
      <c r="H1748" t="s">
        <v>2379</v>
      </c>
      <c r="J1748" t="str">
        <f t="shared" si="108"/>
        <v>Yes</v>
      </c>
      <c r="K1748" t="str">
        <f t="shared" si="109"/>
        <v>No</v>
      </c>
      <c r="L1748" t="str">
        <f t="shared" si="110"/>
        <v>Normal Weight</v>
      </c>
      <c r="M1748" t="str">
        <f t="shared" si="111"/>
        <v>Normal</v>
      </c>
    </row>
    <row r="1749" spans="1:13" x14ac:dyDescent="0.25">
      <c r="A1749" t="s">
        <v>621</v>
      </c>
      <c r="B1749">
        <v>24.13</v>
      </c>
      <c r="C1749">
        <v>5.2</v>
      </c>
      <c r="D1749" t="s">
        <v>2379</v>
      </c>
      <c r="E1749" t="s">
        <v>2379</v>
      </c>
      <c r="F1749" t="s">
        <v>2379</v>
      </c>
      <c r="G1749">
        <v>1</v>
      </c>
      <c r="H1749" t="s">
        <v>2379</v>
      </c>
      <c r="J1749" t="str">
        <f t="shared" si="108"/>
        <v>No</v>
      </c>
      <c r="K1749" t="str">
        <f t="shared" si="109"/>
        <v>No</v>
      </c>
      <c r="L1749" t="str">
        <f t="shared" si="110"/>
        <v>Normal Weight</v>
      </c>
      <c r="M1749" t="str">
        <f t="shared" si="111"/>
        <v>Normal</v>
      </c>
    </row>
    <row r="1750" spans="1:13" x14ac:dyDescent="0.25">
      <c r="A1750" t="s">
        <v>620</v>
      </c>
      <c r="B1750">
        <v>42.13</v>
      </c>
      <c r="C1750">
        <v>4.54</v>
      </c>
      <c r="D1750" t="s">
        <v>2380</v>
      </c>
      <c r="E1750" t="s">
        <v>2379</v>
      </c>
      <c r="F1750" t="s">
        <v>2379</v>
      </c>
      <c r="G1750">
        <v>1</v>
      </c>
      <c r="H1750" t="s">
        <v>2379</v>
      </c>
      <c r="J1750" t="str">
        <f t="shared" si="108"/>
        <v>Yes</v>
      </c>
      <c r="K1750" t="str">
        <f t="shared" si="109"/>
        <v>No</v>
      </c>
      <c r="L1750" t="str">
        <f t="shared" si="110"/>
        <v>Obesity</v>
      </c>
      <c r="M1750" t="str">
        <f t="shared" si="111"/>
        <v>Normal</v>
      </c>
    </row>
    <row r="1751" spans="1:13" x14ac:dyDescent="0.25">
      <c r="A1751" t="s">
        <v>619</v>
      </c>
      <c r="B1751">
        <v>17.86</v>
      </c>
      <c r="C1751">
        <v>4.1100000000000003</v>
      </c>
      <c r="D1751" t="s">
        <v>2379</v>
      </c>
      <c r="E1751" t="s">
        <v>2379</v>
      </c>
      <c r="F1751" t="s">
        <v>2379</v>
      </c>
      <c r="G1751">
        <v>1</v>
      </c>
      <c r="H1751" t="s">
        <v>2379</v>
      </c>
      <c r="J1751" t="str">
        <f t="shared" si="108"/>
        <v>No</v>
      </c>
      <c r="K1751" t="str">
        <f t="shared" si="109"/>
        <v>No</v>
      </c>
      <c r="L1751" t="str">
        <f t="shared" si="110"/>
        <v>Underweight</v>
      </c>
      <c r="M1751" t="str">
        <f t="shared" si="111"/>
        <v>Normal</v>
      </c>
    </row>
    <row r="1752" spans="1:13" x14ac:dyDescent="0.25">
      <c r="A1752" t="s">
        <v>618</v>
      </c>
      <c r="B1752">
        <v>32.78</v>
      </c>
      <c r="C1752">
        <v>4.63</v>
      </c>
      <c r="D1752" t="s">
        <v>2379</v>
      </c>
      <c r="E1752" t="s">
        <v>2379</v>
      </c>
      <c r="F1752" t="s">
        <v>2379</v>
      </c>
      <c r="G1752">
        <v>0</v>
      </c>
      <c r="H1752" t="s">
        <v>2379</v>
      </c>
      <c r="J1752" t="str">
        <f t="shared" si="108"/>
        <v>No</v>
      </c>
      <c r="K1752" t="str">
        <f t="shared" si="109"/>
        <v>No</v>
      </c>
      <c r="L1752" t="str">
        <f t="shared" si="110"/>
        <v>Obesity</v>
      </c>
      <c r="M1752" t="str">
        <f t="shared" si="111"/>
        <v>Normal</v>
      </c>
    </row>
    <row r="1753" spans="1:13" x14ac:dyDescent="0.25">
      <c r="A1753" t="s">
        <v>617</v>
      </c>
      <c r="B1753">
        <v>23.9</v>
      </c>
      <c r="C1753">
        <v>6.06</v>
      </c>
      <c r="D1753" t="s">
        <v>2380</v>
      </c>
      <c r="E1753" t="s">
        <v>2379</v>
      </c>
      <c r="F1753" t="s">
        <v>2381</v>
      </c>
      <c r="G1753">
        <v>1</v>
      </c>
      <c r="H1753" t="s">
        <v>2379</v>
      </c>
      <c r="J1753" t="str">
        <f t="shared" si="108"/>
        <v>Yes</v>
      </c>
      <c r="K1753" t="str">
        <f t="shared" si="109"/>
        <v>No</v>
      </c>
      <c r="L1753" t="str">
        <f t="shared" si="110"/>
        <v>Normal Weight</v>
      </c>
      <c r="M1753" t="str">
        <f t="shared" si="111"/>
        <v>Prediabetes</v>
      </c>
    </row>
    <row r="1754" spans="1:13" x14ac:dyDescent="0.25">
      <c r="A1754" t="s">
        <v>616</v>
      </c>
      <c r="B1754">
        <v>15.47</v>
      </c>
      <c r="C1754">
        <v>8.43</v>
      </c>
      <c r="D1754" t="s">
        <v>2379</v>
      </c>
      <c r="E1754" t="s">
        <v>2379</v>
      </c>
      <c r="F1754" t="s">
        <v>2379</v>
      </c>
      <c r="G1754">
        <v>0</v>
      </c>
      <c r="H1754" t="s">
        <v>2379</v>
      </c>
      <c r="J1754" t="str">
        <f t="shared" si="108"/>
        <v>No</v>
      </c>
      <c r="K1754" t="str">
        <f t="shared" si="109"/>
        <v>No</v>
      </c>
      <c r="L1754" t="str">
        <f t="shared" si="110"/>
        <v>Underweight</v>
      </c>
      <c r="M1754" t="str">
        <f t="shared" si="111"/>
        <v>Diabetes</v>
      </c>
    </row>
    <row r="1755" spans="1:13" x14ac:dyDescent="0.25">
      <c r="A1755" t="s">
        <v>615</v>
      </c>
      <c r="B1755">
        <v>28.54</v>
      </c>
      <c r="C1755">
        <v>5.51</v>
      </c>
      <c r="D1755" t="s">
        <v>2379</v>
      </c>
      <c r="E1755" t="s">
        <v>2379</v>
      </c>
      <c r="F1755" t="s">
        <v>2381</v>
      </c>
      <c r="G1755">
        <v>1</v>
      </c>
      <c r="H1755" t="s">
        <v>2379</v>
      </c>
      <c r="J1755" t="str">
        <f t="shared" si="108"/>
        <v>No</v>
      </c>
      <c r="K1755" t="str">
        <f t="shared" si="109"/>
        <v>No</v>
      </c>
      <c r="L1755" t="str">
        <f t="shared" si="110"/>
        <v>Overweight</v>
      </c>
      <c r="M1755" t="str">
        <f t="shared" si="111"/>
        <v>Normal</v>
      </c>
    </row>
    <row r="1756" spans="1:13" x14ac:dyDescent="0.25">
      <c r="A1756" t="s">
        <v>614</v>
      </c>
      <c r="B1756">
        <v>18.54</v>
      </c>
      <c r="C1756">
        <v>4.95</v>
      </c>
      <c r="D1756" t="s">
        <v>2379</v>
      </c>
      <c r="E1756" t="s">
        <v>2379</v>
      </c>
      <c r="F1756" t="s">
        <v>2379</v>
      </c>
      <c r="G1756">
        <v>0</v>
      </c>
      <c r="H1756" t="s">
        <v>2379</v>
      </c>
      <c r="J1756" t="str">
        <f t="shared" si="108"/>
        <v>No</v>
      </c>
      <c r="K1756" t="str">
        <f t="shared" si="109"/>
        <v>No</v>
      </c>
      <c r="L1756" t="str">
        <f t="shared" si="110"/>
        <v>Normal Weight</v>
      </c>
      <c r="M1756" t="str">
        <f t="shared" si="111"/>
        <v>Normal</v>
      </c>
    </row>
    <row r="1757" spans="1:13" x14ac:dyDescent="0.25">
      <c r="A1757" t="s">
        <v>613</v>
      </c>
      <c r="B1757">
        <v>32.18</v>
      </c>
      <c r="C1757">
        <v>6.44</v>
      </c>
      <c r="D1757" t="s">
        <v>2380</v>
      </c>
      <c r="E1757" t="s">
        <v>2379</v>
      </c>
      <c r="F1757" t="s">
        <v>2381</v>
      </c>
      <c r="G1757">
        <v>1</v>
      </c>
      <c r="H1757" t="s">
        <v>2379</v>
      </c>
      <c r="J1757" t="str">
        <f t="shared" si="108"/>
        <v>Yes</v>
      </c>
      <c r="K1757" t="str">
        <f t="shared" si="109"/>
        <v>No</v>
      </c>
      <c r="L1757" t="str">
        <f t="shared" si="110"/>
        <v>Obesity</v>
      </c>
      <c r="M1757" t="str">
        <f t="shared" si="111"/>
        <v>Diabetes</v>
      </c>
    </row>
    <row r="1758" spans="1:13" x14ac:dyDescent="0.25">
      <c r="A1758" t="s">
        <v>612</v>
      </c>
      <c r="B1758">
        <v>37.380000000000003</v>
      </c>
      <c r="C1758">
        <v>6.05</v>
      </c>
      <c r="D1758" t="s">
        <v>2380</v>
      </c>
      <c r="E1758" t="s">
        <v>2379</v>
      </c>
      <c r="F1758" t="s">
        <v>2379</v>
      </c>
      <c r="G1758">
        <v>0</v>
      </c>
      <c r="H1758" t="s">
        <v>2379</v>
      </c>
      <c r="J1758" t="str">
        <f t="shared" si="108"/>
        <v>Yes</v>
      </c>
      <c r="K1758" t="str">
        <f t="shared" si="109"/>
        <v>No</v>
      </c>
      <c r="L1758" t="str">
        <f t="shared" si="110"/>
        <v>Obesity</v>
      </c>
      <c r="M1758" t="str">
        <f t="shared" si="111"/>
        <v>Prediabetes</v>
      </c>
    </row>
    <row r="1759" spans="1:13" x14ac:dyDescent="0.25">
      <c r="A1759" t="s">
        <v>611</v>
      </c>
      <c r="B1759">
        <v>31.12</v>
      </c>
      <c r="C1759">
        <v>4.76</v>
      </c>
      <c r="D1759" t="s">
        <v>2380</v>
      </c>
      <c r="E1759" t="s">
        <v>2379</v>
      </c>
      <c r="F1759" t="s">
        <v>2381</v>
      </c>
      <c r="G1759">
        <v>1</v>
      </c>
      <c r="H1759" t="s">
        <v>2379</v>
      </c>
      <c r="J1759" t="str">
        <f t="shared" si="108"/>
        <v>Yes</v>
      </c>
      <c r="K1759" t="str">
        <f t="shared" si="109"/>
        <v>No</v>
      </c>
      <c r="L1759" t="str">
        <f t="shared" si="110"/>
        <v>Obesity</v>
      </c>
      <c r="M1759" t="str">
        <f t="shared" si="111"/>
        <v>Normal</v>
      </c>
    </row>
    <row r="1760" spans="1:13" x14ac:dyDescent="0.25">
      <c r="A1760" t="s">
        <v>610</v>
      </c>
      <c r="B1760">
        <v>22.01</v>
      </c>
      <c r="C1760">
        <v>6.72</v>
      </c>
      <c r="D1760" t="s">
        <v>2380</v>
      </c>
      <c r="E1760" t="s">
        <v>2379</v>
      </c>
      <c r="F1760" t="s">
        <v>2379</v>
      </c>
      <c r="G1760">
        <v>1</v>
      </c>
      <c r="H1760" t="s">
        <v>2379</v>
      </c>
      <c r="J1760" t="str">
        <f t="shared" si="108"/>
        <v>Yes</v>
      </c>
      <c r="K1760" t="str">
        <f t="shared" si="109"/>
        <v>No</v>
      </c>
      <c r="L1760" t="str">
        <f t="shared" si="110"/>
        <v>Normal Weight</v>
      </c>
      <c r="M1760" t="str">
        <f t="shared" si="111"/>
        <v>Diabetes</v>
      </c>
    </row>
    <row r="1761" spans="1:13" x14ac:dyDescent="0.25">
      <c r="A1761" t="s">
        <v>609</v>
      </c>
      <c r="B1761">
        <v>27.645</v>
      </c>
      <c r="C1761">
        <v>5.7</v>
      </c>
      <c r="D1761" t="s">
        <v>2379</v>
      </c>
      <c r="E1761" t="s">
        <v>2379</v>
      </c>
      <c r="F1761" t="s">
        <v>2379</v>
      </c>
      <c r="G1761">
        <v>0</v>
      </c>
      <c r="H1761" t="s">
        <v>2379</v>
      </c>
      <c r="J1761" t="str">
        <f t="shared" si="108"/>
        <v>No</v>
      </c>
      <c r="K1761" t="str">
        <f t="shared" si="109"/>
        <v>No</v>
      </c>
      <c r="L1761" t="str">
        <f t="shared" si="110"/>
        <v>Overweight</v>
      </c>
      <c r="M1761" t="str">
        <f t="shared" si="111"/>
        <v>Prediabetes</v>
      </c>
    </row>
    <row r="1762" spans="1:13" x14ac:dyDescent="0.25">
      <c r="A1762" t="s">
        <v>608</v>
      </c>
      <c r="B1762">
        <v>29.64</v>
      </c>
      <c r="C1762">
        <v>5.31</v>
      </c>
      <c r="D1762" t="s">
        <v>2380</v>
      </c>
      <c r="E1762" t="s">
        <v>2379</v>
      </c>
      <c r="F1762" t="s">
        <v>2379</v>
      </c>
      <c r="G1762">
        <v>0</v>
      </c>
      <c r="H1762" t="s">
        <v>2379</v>
      </c>
      <c r="J1762" t="str">
        <f t="shared" si="108"/>
        <v>Yes</v>
      </c>
      <c r="K1762" t="str">
        <f t="shared" si="109"/>
        <v>No</v>
      </c>
      <c r="L1762" t="str">
        <f t="shared" si="110"/>
        <v>Overweight</v>
      </c>
      <c r="M1762" t="str">
        <f t="shared" si="111"/>
        <v>Normal</v>
      </c>
    </row>
    <row r="1763" spans="1:13" x14ac:dyDescent="0.25">
      <c r="A1763" t="s">
        <v>607</v>
      </c>
      <c r="B1763">
        <v>33.700000000000003</v>
      </c>
      <c r="C1763">
        <v>4.32</v>
      </c>
      <c r="D1763" t="s">
        <v>2380</v>
      </c>
      <c r="E1763" t="s">
        <v>2379</v>
      </c>
      <c r="F1763" t="s">
        <v>2379</v>
      </c>
      <c r="G1763">
        <v>1</v>
      </c>
      <c r="H1763" t="s">
        <v>2379</v>
      </c>
      <c r="J1763" t="str">
        <f t="shared" si="108"/>
        <v>Yes</v>
      </c>
      <c r="K1763" t="str">
        <f t="shared" si="109"/>
        <v>No</v>
      </c>
      <c r="L1763" t="str">
        <f t="shared" si="110"/>
        <v>Obesity</v>
      </c>
      <c r="M1763" t="str">
        <f t="shared" si="111"/>
        <v>Normal</v>
      </c>
    </row>
    <row r="1764" spans="1:13" x14ac:dyDescent="0.25">
      <c r="A1764" t="s">
        <v>606</v>
      </c>
      <c r="B1764">
        <v>27.5</v>
      </c>
      <c r="C1764">
        <v>4.2300000000000004</v>
      </c>
      <c r="D1764" t="s">
        <v>2380</v>
      </c>
      <c r="E1764" t="s">
        <v>2379</v>
      </c>
      <c r="F1764" t="s">
        <v>2379</v>
      </c>
      <c r="G1764">
        <v>1</v>
      </c>
      <c r="H1764" t="s">
        <v>2379</v>
      </c>
      <c r="J1764" t="str">
        <f t="shared" si="108"/>
        <v>Yes</v>
      </c>
      <c r="K1764" t="str">
        <f t="shared" si="109"/>
        <v>No</v>
      </c>
      <c r="L1764" t="str">
        <f t="shared" si="110"/>
        <v>Overweight</v>
      </c>
      <c r="M1764" t="str">
        <f t="shared" si="111"/>
        <v>Normal</v>
      </c>
    </row>
    <row r="1765" spans="1:13" x14ac:dyDescent="0.25">
      <c r="A1765" t="s">
        <v>605</v>
      </c>
      <c r="B1765">
        <v>16.12</v>
      </c>
      <c r="C1765">
        <v>6.09</v>
      </c>
      <c r="D1765" t="s">
        <v>2379</v>
      </c>
      <c r="E1765" t="s">
        <v>2379</v>
      </c>
      <c r="F1765" t="s">
        <v>2379</v>
      </c>
      <c r="G1765">
        <v>0</v>
      </c>
      <c r="H1765" t="s">
        <v>2379</v>
      </c>
      <c r="J1765" t="str">
        <f t="shared" si="108"/>
        <v>No</v>
      </c>
      <c r="K1765" t="str">
        <f t="shared" si="109"/>
        <v>No</v>
      </c>
      <c r="L1765" t="str">
        <f t="shared" si="110"/>
        <v>Underweight</v>
      </c>
      <c r="M1765" t="str">
        <f t="shared" si="111"/>
        <v>Prediabetes</v>
      </c>
    </row>
    <row r="1766" spans="1:13" x14ac:dyDescent="0.25">
      <c r="A1766" t="s">
        <v>604</v>
      </c>
      <c r="B1766">
        <v>26.73</v>
      </c>
      <c r="C1766">
        <v>4.74</v>
      </c>
      <c r="D1766" t="s">
        <v>2380</v>
      </c>
      <c r="E1766" t="s">
        <v>2379</v>
      </c>
      <c r="F1766" t="s">
        <v>2379</v>
      </c>
      <c r="G1766">
        <v>1</v>
      </c>
      <c r="H1766" t="s">
        <v>2379</v>
      </c>
      <c r="J1766" t="str">
        <f t="shared" si="108"/>
        <v>Yes</v>
      </c>
      <c r="K1766" t="str">
        <f t="shared" si="109"/>
        <v>No</v>
      </c>
      <c r="L1766" t="str">
        <f t="shared" si="110"/>
        <v>Overweight</v>
      </c>
      <c r="M1766" t="str">
        <f t="shared" si="111"/>
        <v>Normal</v>
      </c>
    </row>
    <row r="1767" spans="1:13" x14ac:dyDescent="0.25">
      <c r="A1767" t="s">
        <v>603</v>
      </c>
      <c r="B1767">
        <v>37.25</v>
      </c>
      <c r="C1767">
        <v>6.23</v>
      </c>
      <c r="D1767" t="s">
        <v>2380</v>
      </c>
      <c r="E1767" t="s">
        <v>2379</v>
      </c>
      <c r="F1767" t="s">
        <v>2379</v>
      </c>
      <c r="G1767">
        <v>0</v>
      </c>
      <c r="H1767" t="s">
        <v>2379</v>
      </c>
      <c r="J1767" t="str">
        <f t="shared" si="108"/>
        <v>Yes</v>
      </c>
      <c r="K1767" t="str">
        <f t="shared" si="109"/>
        <v>No</v>
      </c>
      <c r="L1767" t="str">
        <f t="shared" si="110"/>
        <v>Obesity</v>
      </c>
      <c r="M1767" t="str">
        <f t="shared" si="111"/>
        <v>Prediabetes</v>
      </c>
    </row>
    <row r="1768" spans="1:13" x14ac:dyDescent="0.25">
      <c r="A1768" t="s">
        <v>602</v>
      </c>
      <c r="B1768">
        <v>23.56</v>
      </c>
      <c r="C1768">
        <v>5.45</v>
      </c>
      <c r="D1768" t="s">
        <v>2380</v>
      </c>
      <c r="E1768" t="s">
        <v>2379</v>
      </c>
      <c r="F1768" t="s">
        <v>2379</v>
      </c>
      <c r="G1768">
        <v>1</v>
      </c>
      <c r="H1768" t="s">
        <v>2379</v>
      </c>
      <c r="J1768" t="str">
        <f t="shared" si="108"/>
        <v>Yes</v>
      </c>
      <c r="K1768" t="str">
        <f t="shared" si="109"/>
        <v>No</v>
      </c>
      <c r="L1768" t="str">
        <f t="shared" si="110"/>
        <v>Normal Weight</v>
      </c>
      <c r="M1768" t="str">
        <f t="shared" si="111"/>
        <v>Normal</v>
      </c>
    </row>
    <row r="1769" spans="1:13" x14ac:dyDescent="0.25">
      <c r="A1769" t="s">
        <v>601</v>
      </c>
      <c r="B1769">
        <v>15.84</v>
      </c>
      <c r="C1769">
        <v>10.34</v>
      </c>
      <c r="D1769" t="s">
        <v>2379</v>
      </c>
      <c r="E1769" t="s">
        <v>2379</v>
      </c>
      <c r="F1769" t="s">
        <v>2379</v>
      </c>
      <c r="G1769">
        <v>2</v>
      </c>
      <c r="H1769" t="s">
        <v>2379</v>
      </c>
      <c r="J1769" t="str">
        <f t="shared" si="108"/>
        <v>No</v>
      </c>
      <c r="K1769" t="str">
        <f t="shared" si="109"/>
        <v>No</v>
      </c>
      <c r="L1769" t="str">
        <f t="shared" si="110"/>
        <v>Underweight</v>
      </c>
      <c r="M1769" t="str">
        <f t="shared" si="111"/>
        <v>Diabetes</v>
      </c>
    </row>
    <row r="1770" spans="1:13" x14ac:dyDescent="0.25">
      <c r="A1770" t="s">
        <v>600</v>
      </c>
      <c r="B1770">
        <v>36.630000000000003</v>
      </c>
      <c r="C1770">
        <v>5.15</v>
      </c>
      <c r="D1770" t="s">
        <v>2379</v>
      </c>
      <c r="E1770" t="s">
        <v>2379</v>
      </c>
      <c r="F1770" t="s">
        <v>2379</v>
      </c>
      <c r="G1770">
        <v>0</v>
      </c>
      <c r="H1770" t="s">
        <v>2379</v>
      </c>
      <c r="J1770" t="str">
        <f t="shared" si="108"/>
        <v>No</v>
      </c>
      <c r="K1770" t="str">
        <f t="shared" si="109"/>
        <v>No</v>
      </c>
      <c r="L1770" t="str">
        <f t="shared" si="110"/>
        <v>Obesity</v>
      </c>
      <c r="M1770" t="str">
        <f t="shared" si="111"/>
        <v>Normal</v>
      </c>
    </row>
    <row r="1771" spans="1:13" x14ac:dyDescent="0.25">
      <c r="A1771" t="s">
        <v>599</v>
      </c>
      <c r="B1771">
        <v>16.47</v>
      </c>
      <c r="C1771">
        <v>11.72</v>
      </c>
      <c r="D1771" t="s">
        <v>2379</v>
      </c>
      <c r="E1771" t="s">
        <v>2379</v>
      </c>
      <c r="F1771" t="s">
        <v>2379</v>
      </c>
      <c r="G1771">
        <v>0</v>
      </c>
      <c r="H1771" t="s">
        <v>2379</v>
      </c>
      <c r="J1771" t="str">
        <f t="shared" si="108"/>
        <v>No</v>
      </c>
      <c r="K1771" t="str">
        <f t="shared" si="109"/>
        <v>No</v>
      </c>
      <c r="L1771" t="str">
        <f t="shared" si="110"/>
        <v>Underweight</v>
      </c>
      <c r="M1771" t="str">
        <f t="shared" si="111"/>
        <v>Diabetes</v>
      </c>
    </row>
    <row r="1772" spans="1:13" x14ac:dyDescent="0.25">
      <c r="A1772" t="s">
        <v>598</v>
      </c>
      <c r="B1772">
        <v>25.8</v>
      </c>
      <c r="C1772">
        <v>5.29</v>
      </c>
      <c r="D1772" t="s">
        <v>2379</v>
      </c>
      <c r="E1772" t="s">
        <v>2379</v>
      </c>
      <c r="F1772" t="s">
        <v>2379</v>
      </c>
      <c r="G1772">
        <v>0</v>
      </c>
      <c r="H1772" t="s">
        <v>2379</v>
      </c>
      <c r="J1772" t="str">
        <f t="shared" si="108"/>
        <v>No</v>
      </c>
      <c r="K1772" t="str">
        <f t="shared" si="109"/>
        <v>No</v>
      </c>
      <c r="L1772" t="str">
        <f t="shared" si="110"/>
        <v>Overweight</v>
      </c>
      <c r="M1772" t="str">
        <f t="shared" si="111"/>
        <v>Normal</v>
      </c>
    </row>
    <row r="1773" spans="1:13" x14ac:dyDescent="0.25">
      <c r="A1773" t="s">
        <v>597</v>
      </c>
      <c r="B1773">
        <v>23.6</v>
      </c>
      <c r="C1773">
        <v>4.33</v>
      </c>
      <c r="D1773" t="s">
        <v>2379</v>
      </c>
      <c r="E1773" t="s">
        <v>2379</v>
      </c>
      <c r="F1773" t="s">
        <v>2379</v>
      </c>
      <c r="G1773">
        <v>0</v>
      </c>
      <c r="H1773" t="s">
        <v>2379</v>
      </c>
      <c r="J1773" t="str">
        <f t="shared" si="108"/>
        <v>No</v>
      </c>
      <c r="K1773" t="str">
        <f t="shared" si="109"/>
        <v>No</v>
      </c>
      <c r="L1773" t="str">
        <f t="shared" si="110"/>
        <v>Normal Weight</v>
      </c>
      <c r="M1773" t="str">
        <f t="shared" si="111"/>
        <v>Normal</v>
      </c>
    </row>
    <row r="1774" spans="1:13" x14ac:dyDescent="0.25">
      <c r="A1774" t="s">
        <v>596</v>
      </c>
      <c r="B1774">
        <v>32.11</v>
      </c>
      <c r="C1774">
        <v>6.24</v>
      </c>
      <c r="D1774" t="s">
        <v>2379</v>
      </c>
      <c r="E1774" t="s">
        <v>2379</v>
      </c>
      <c r="F1774" t="s">
        <v>2381</v>
      </c>
      <c r="G1774">
        <v>1</v>
      </c>
      <c r="H1774" t="s">
        <v>2379</v>
      </c>
      <c r="J1774" t="str">
        <f t="shared" si="108"/>
        <v>No</v>
      </c>
      <c r="K1774" t="str">
        <f t="shared" si="109"/>
        <v>No</v>
      </c>
      <c r="L1774" t="str">
        <f t="shared" si="110"/>
        <v>Obesity</v>
      </c>
      <c r="M1774" t="str">
        <f t="shared" si="111"/>
        <v>Prediabetes</v>
      </c>
    </row>
    <row r="1775" spans="1:13" x14ac:dyDescent="0.25">
      <c r="A1775" t="s">
        <v>595</v>
      </c>
      <c r="B1775">
        <v>30.114999999999998</v>
      </c>
      <c r="C1775">
        <v>11.61</v>
      </c>
      <c r="D1775" t="s">
        <v>2379</v>
      </c>
      <c r="E1775" t="s">
        <v>2379</v>
      </c>
      <c r="F1775" t="s">
        <v>2379</v>
      </c>
      <c r="G1775">
        <v>0</v>
      </c>
      <c r="H1775" t="s">
        <v>2379</v>
      </c>
      <c r="J1775" t="str">
        <f t="shared" si="108"/>
        <v>No</v>
      </c>
      <c r="K1775" t="str">
        <f t="shared" si="109"/>
        <v>No</v>
      </c>
      <c r="L1775" t="str">
        <f t="shared" si="110"/>
        <v>Obesity</v>
      </c>
      <c r="M1775" t="str">
        <f t="shared" si="111"/>
        <v>Diabetes</v>
      </c>
    </row>
    <row r="1776" spans="1:13" x14ac:dyDescent="0.25">
      <c r="A1776" t="s">
        <v>594</v>
      </c>
      <c r="B1776">
        <v>20.28</v>
      </c>
      <c r="C1776">
        <v>11.07</v>
      </c>
      <c r="D1776" t="s">
        <v>2380</v>
      </c>
      <c r="E1776" t="s">
        <v>2379</v>
      </c>
      <c r="F1776" t="s">
        <v>2379</v>
      </c>
      <c r="G1776">
        <v>0</v>
      </c>
      <c r="H1776" t="s">
        <v>2379</v>
      </c>
      <c r="J1776" t="str">
        <f t="shared" si="108"/>
        <v>Yes</v>
      </c>
      <c r="K1776" t="str">
        <f t="shared" si="109"/>
        <v>No</v>
      </c>
      <c r="L1776" t="str">
        <f t="shared" si="110"/>
        <v>Normal Weight</v>
      </c>
      <c r="M1776" t="str">
        <f t="shared" si="111"/>
        <v>Diabetes</v>
      </c>
    </row>
    <row r="1777" spans="1:13" x14ac:dyDescent="0.25">
      <c r="A1777" t="s">
        <v>593</v>
      </c>
      <c r="B1777">
        <v>20.234999999999999</v>
      </c>
      <c r="C1777">
        <v>5.19</v>
      </c>
      <c r="D1777" t="s">
        <v>2379</v>
      </c>
      <c r="E1777" t="s">
        <v>2379</v>
      </c>
      <c r="F1777" t="s">
        <v>2381</v>
      </c>
      <c r="G1777">
        <v>1</v>
      </c>
      <c r="H1777" t="s">
        <v>2379</v>
      </c>
      <c r="J1777" t="str">
        <f t="shared" si="108"/>
        <v>No</v>
      </c>
      <c r="K1777" t="str">
        <f t="shared" si="109"/>
        <v>No</v>
      </c>
      <c r="L1777" t="str">
        <f t="shared" si="110"/>
        <v>Normal Weight</v>
      </c>
      <c r="M1777" t="str">
        <f t="shared" si="111"/>
        <v>Normal</v>
      </c>
    </row>
    <row r="1778" spans="1:13" x14ac:dyDescent="0.25">
      <c r="A1778" t="s">
        <v>592</v>
      </c>
      <c r="B1778">
        <v>25.27</v>
      </c>
      <c r="C1778">
        <v>5.7</v>
      </c>
      <c r="D1778" t="s">
        <v>2380</v>
      </c>
      <c r="E1778" t="s">
        <v>2379</v>
      </c>
      <c r="F1778" t="s">
        <v>2379</v>
      </c>
      <c r="G1778">
        <v>1</v>
      </c>
      <c r="H1778" t="s">
        <v>2379</v>
      </c>
      <c r="J1778" t="str">
        <f t="shared" si="108"/>
        <v>Yes</v>
      </c>
      <c r="K1778" t="str">
        <f t="shared" si="109"/>
        <v>No</v>
      </c>
      <c r="L1778" t="str">
        <f t="shared" si="110"/>
        <v>Overweight</v>
      </c>
      <c r="M1778" t="str">
        <f t="shared" si="111"/>
        <v>Prediabetes</v>
      </c>
    </row>
    <row r="1779" spans="1:13" x14ac:dyDescent="0.25">
      <c r="A1779" t="s">
        <v>591</v>
      </c>
      <c r="B1779">
        <v>24.24</v>
      </c>
      <c r="C1779">
        <v>6.15</v>
      </c>
      <c r="D1779" t="s">
        <v>2379</v>
      </c>
      <c r="E1779" t="s">
        <v>2379</v>
      </c>
      <c r="F1779" t="s">
        <v>2379</v>
      </c>
      <c r="G1779">
        <v>0</v>
      </c>
      <c r="H1779" t="s">
        <v>2379</v>
      </c>
      <c r="J1779" t="str">
        <f t="shared" si="108"/>
        <v>No</v>
      </c>
      <c r="K1779" t="str">
        <f t="shared" si="109"/>
        <v>No</v>
      </c>
      <c r="L1779" t="str">
        <f t="shared" si="110"/>
        <v>Normal Weight</v>
      </c>
      <c r="M1779" t="str">
        <f t="shared" si="111"/>
        <v>Prediabetes</v>
      </c>
    </row>
    <row r="1780" spans="1:13" x14ac:dyDescent="0.25">
      <c r="A1780" t="s">
        <v>590</v>
      </c>
      <c r="B1780">
        <v>35.75</v>
      </c>
      <c r="C1780">
        <v>5.07</v>
      </c>
      <c r="D1780" t="s">
        <v>2379</v>
      </c>
      <c r="E1780" t="s">
        <v>2379</v>
      </c>
      <c r="F1780" t="s">
        <v>2379</v>
      </c>
      <c r="G1780">
        <v>0</v>
      </c>
      <c r="H1780" t="s">
        <v>2379</v>
      </c>
      <c r="J1780" t="str">
        <f t="shared" si="108"/>
        <v>No</v>
      </c>
      <c r="K1780" t="str">
        <f t="shared" si="109"/>
        <v>No</v>
      </c>
      <c r="L1780" t="str">
        <f t="shared" si="110"/>
        <v>Obesity</v>
      </c>
      <c r="M1780" t="str">
        <f t="shared" si="111"/>
        <v>Normal</v>
      </c>
    </row>
    <row r="1781" spans="1:13" x14ac:dyDescent="0.25">
      <c r="A1781" t="s">
        <v>589</v>
      </c>
      <c r="B1781">
        <v>29.92</v>
      </c>
      <c r="C1781">
        <v>10.97</v>
      </c>
      <c r="D1781" t="s">
        <v>2380</v>
      </c>
      <c r="E1781" t="s">
        <v>2379</v>
      </c>
      <c r="F1781" t="s">
        <v>2379</v>
      </c>
      <c r="G1781">
        <v>1</v>
      </c>
      <c r="H1781" t="s">
        <v>2379</v>
      </c>
      <c r="J1781" t="str">
        <f t="shared" si="108"/>
        <v>Yes</v>
      </c>
      <c r="K1781" t="str">
        <f t="shared" si="109"/>
        <v>No</v>
      </c>
      <c r="L1781" t="str">
        <f t="shared" si="110"/>
        <v>Obesity</v>
      </c>
      <c r="M1781" t="str">
        <f t="shared" si="111"/>
        <v>Diabetes</v>
      </c>
    </row>
    <row r="1782" spans="1:13" x14ac:dyDescent="0.25">
      <c r="A1782" t="s">
        <v>588</v>
      </c>
      <c r="B1782">
        <v>26.2</v>
      </c>
      <c r="C1782">
        <v>10.93</v>
      </c>
      <c r="D1782" t="s">
        <v>2380</v>
      </c>
      <c r="E1782" t="s">
        <v>2379</v>
      </c>
      <c r="F1782" t="s">
        <v>2379</v>
      </c>
      <c r="G1782">
        <v>1</v>
      </c>
      <c r="H1782" t="s">
        <v>2379</v>
      </c>
      <c r="J1782" t="str">
        <f t="shared" si="108"/>
        <v>Yes</v>
      </c>
      <c r="K1782" t="str">
        <f t="shared" si="109"/>
        <v>No</v>
      </c>
      <c r="L1782" t="str">
        <f t="shared" si="110"/>
        <v>Overweight</v>
      </c>
      <c r="M1782" t="str">
        <f t="shared" si="111"/>
        <v>Diabetes</v>
      </c>
    </row>
    <row r="1783" spans="1:13" x14ac:dyDescent="0.25">
      <c r="A1783" t="s">
        <v>587</v>
      </c>
      <c r="B1783">
        <v>26.695</v>
      </c>
      <c r="C1783">
        <v>4.21</v>
      </c>
      <c r="D1783" t="s">
        <v>2380</v>
      </c>
      <c r="E1783" t="s">
        <v>2379</v>
      </c>
      <c r="F1783" t="s">
        <v>2381</v>
      </c>
      <c r="G1783">
        <v>1</v>
      </c>
      <c r="H1783" t="s">
        <v>2379</v>
      </c>
      <c r="J1783" t="str">
        <f t="shared" si="108"/>
        <v>Yes</v>
      </c>
      <c r="K1783" t="str">
        <f t="shared" si="109"/>
        <v>No</v>
      </c>
      <c r="L1783" t="str">
        <f t="shared" si="110"/>
        <v>Overweight</v>
      </c>
      <c r="M1783" t="str">
        <f t="shared" si="111"/>
        <v>Normal</v>
      </c>
    </row>
    <row r="1784" spans="1:13" x14ac:dyDescent="0.25">
      <c r="A1784" t="s">
        <v>586</v>
      </c>
      <c r="B1784">
        <v>23.16</v>
      </c>
      <c r="C1784">
        <v>5.5</v>
      </c>
      <c r="D1784" t="s">
        <v>2379</v>
      </c>
      <c r="E1784" t="s">
        <v>2379</v>
      </c>
      <c r="F1784" t="s">
        <v>2379</v>
      </c>
      <c r="G1784">
        <v>0</v>
      </c>
      <c r="H1784" t="s">
        <v>2379</v>
      </c>
      <c r="J1784" t="str">
        <f t="shared" si="108"/>
        <v>No</v>
      </c>
      <c r="K1784" t="str">
        <f t="shared" si="109"/>
        <v>No</v>
      </c>
      <c r="L1784" t="str">
        <f t="shared" si="110"/>
        <v>Normal Weight</v>
      </c>
      <c r="M1784" t="str">
        <f t="shared" si="111"/>
        <v>Normal</v>
      </c>
    </row>
    <row r="1785" spans="1:13" x14ac:dyDescent="0.25">
      <c r="A1785" t="s">
        <v>585</v>
      </c>
      <c r="B1785">
        <v>32.585000000000001</v>
      </c>
      <c r="C1785">
        <v>4.93</v>
      </c>
      <c r="D1785" t="s">
        <v>2380</v>
      </c>
      <c r="E1785" t="s">
        <v>2379</v>
      </c>
      <c r="F1785" t="s">
        <v>2379</v>
      </c>
      <c r="G1785">
        <v>1</v>
      </c>
      <c r="H1785" t="s">
        <v>2379</v>
      </c>
      <c r="J1785" t="str">
        <f t="shared" si="108"/>
        <v>Yes</v>
      </c>
      <c r="K1785" t="str">
        <f t="shared" si="109"/>
        <v>No</v>
      </c>
      <c r="L1785" t="str">
        <f t="shared" si="110"/>
        <v>Obesity</v>
      </c>
      <c r="M1785" t="str">
        <f t="shared" si="111"/>
        <v>Normal</v>
      </c>
    </row>
    <row r="1786" spans="1:13" x14ac:dyDescent="0.25">
      <c r="A1786" t="s">
        <v>584</v>
      </c>
      <c r="B1786">
        <v>33.97</v>
      </c>
      <c r="C1786">
        <v>5.6</v>
      </c>
      <c r="D1786" t="s">
        <v>2380</v>
      </c>
      <c r="E1786" t="s">
        <v>2379</v>
      </c>
      <c r="F1786" t="s">
        <v>2379</v>
      </c>
      <c r="G1786">
        <v>0</v>
      </c>
      <c r="H1786" t="s">
        <v>2379</v>
      </c>
      <c r="J1786" t="str">
        <f t="shared" si="108"/>
        <v>Yes</v>
      </c>
      <c r="K1786" t="str">
        <f t="shared" si="109"/>
        <v>No</v>
      </c>
      <c r="L1786" t="str">
        <f t="shared" si="110"/>
        <v>Obesity</v>
      </c>
      <c r="M1786" t="str">
        <f t="shared" si="111"/>
        <v>Normal</v>
      </c>
    </row>
    <row r="1787" spans="1:13" x14ac:dyDescent="0.25">
      <c r="A1787" t="s">
        <v>583</v>
      </c>
      <c r="B1787">
        <v>16.57</v>
      </c>
      <c r="C1787">
        <v>9.99</v>
      </c>
      <c r="D1787" t="s">
        <v>2379</v>
      </c>
      <c r="E1787" t="s">
        <v>2379</v>
      </c>
      <c r="F1787" t="s">
        <v>2379</v>
      </c>
      <c r="G1787">
        <v>0</v>
      </c>
      <c r="H1787" t="s">
        <v>2379</v>
      </c>
      <c r="J1787" t="str">
        <f t="shared" si="108"/>
        <v>No</v>
      </c>
      <c r="K1787" t="str">
        <f t="shared" si="109"/>
        <v>No</v>
      </c>
      <c r="L1787" t="str">
        <f t="shared" si="110"/>
        <v>Underweight</v>
      </c>
      <c r="M1787" t="str">
        <f t="shared" si="111"/>
        <v>Diabetes</v>
      </c>
    </row>
    <row r="1788" spans="1:13" x14ac:dyDescent="0.25">
      <c r="A1788" t="s">
        <v>582</v>
      </c>
      <c r="B1788">
        <v>17.55</v>
      </c>
      <c r="C1788">
        <v>5.93</v>
      </c>
      <c r="D1788" t="s">
        <v>2379</v>
      </c>
      <c r="E1788" t="s">
        <v>2379</v>
      </c>
      <c r="F1788" t="s">
        <v>2381</v>
      </c>
      <c r="G1788">
        <v>1</v>
      </c>
      <c r="H1788" t="s">
        <v>2379</v>
      </c>
      <c r="J1788" t="str">
        <f t="shared" si="108"/>
        <v>No</v>
      </c>
      <c r="K1788" t="str">
        <f t="shared" si="109"/>
        <v>No</v>
      </c>
      <c r="L1788" t="str">
        <f t="shared" si="110"/>
        <v>Underweight</v>
      </c>
      <c r="M1788" t="str">
        <f t="shared" si="111"/>
        <v>Prediabetes</v>
      </c>
    </row>
    <row r="1789" spans="1:13" x14ac:dyDescent="0.25">
      <c r="A1789" t="s">
        <v>581</v>
      </c>
      <c r="B1789">
        <v>29.41</v>
      </c>
      <c r="C1789">
        <v>6.29</v>
      </c>
      <c r="D1789" t="s">
        <v>2380</v>
      </c>
      <c r="E1789" t="s">
        <v>2379</v>
      </c>
      <c r="F1789" t="s">
        <v>2379</v>
      </c>
      <c r="G1789">
        <v>1</v>
      </c>
      <c r="H1789" t="s">
        <v>2379</v>
      </c>
      <c r="J1789" t="str">
        <f t="shared" si="108"/>
        <v>Yes</v>
      </c>
      <c r="K1789" t="str">
        <f t="shared" si="109"/>
        <v>No</v>
      </c>
      <c r="L1789" t="str">
        <f t="shared" si="110"/>
        <v>Overweight</v>
      </c>
      <c r="M1789" t="str">
        <f t="shared" si="111"/>
        <v>Prediabetes</v>
      </c>
    </row>
    <row r="1790" spans="1:13" x14ac:dyDescent="0.25">
      <c r="A1790" t="s">
        <v>580</v>
      </c>
      <c r="B1790">
        <v>17.91</v>
      </c>
      <c r="C1790">
        <v>5.65</v>
      </c>
      <c r="D1790" t="s">
        <v>2379</v>
      </c>
      <c r="E1790" t="s">
        <v>2379</v>
      </c>
      <c r="F1790" t="s">
        <v>2379</v>
      </c>
      <c r="G1790">
        <v>1</v>
      </c>
      <c r="H1790" t="s">
        <v>2379</v>
      </c>
      <c r="J1790" t="str">
        <f t="shared" si="108"/>
        <v>No</v>
      </c>
      <c r="K1790" t="str">
        <f t="shared" si="109"/>
        <v>No</v>
      </c>
      <c r="L1790" t="str">
        <f t="shared" si="110"/>
        <v>Underweight</v>
      </c>
      <c r="M1790" t="str">
        <f t="shared" si="111"/>
        <v>Normal</v>
      </c>
    </row>
    <row r="1791" spans="1:13" x14ac:dyDescent="0.25">
      <c r="A1791" t="s">
        <v>579</v>
      </c>
      <c r="B1791">
        <v>31.57</v>
      </c>
      <c r="C1791">
        <v>6.15</v>
      </c>
      <c r="D1791" t="s">
        <v>2379</v>
      </c>
      <c r="E1791" t="s">
        <v>2379</v>
      </c>
      <c r="F1791" t="s">
        <v>2379</v>
      </c>
      <c r="G1791">
        <v>1</v>
      </c>
      <c r="H1791" t="s">
        <v>2379</v>
      </c>
      <c r="J1791" t="str">
        <f t="shared" si="108"/>
        <v>No</v>
      </c>
      <c r="K1791" t="str">
        <f t="shared" si="109"/>
        <v>No</v>
      </c>
      <c r="L1791" t="str">
        <f t="shared" si="110"/>
        <v>Obesity</v>
      </c>
      <c r="M1791" t="str">
        <f t="shared" si="111"/>
        <v>Prediabetes</v>
      </c>
    </row>
    <row r="1792" spans="1:13" x14ac:dyDescent="0.25">
      <c r="A1792" t="s">
        <v>578</v>
      </c>
      <c r="B1792">
        <v>33.18</v>
      </c>
      <c r="C1792">
        <v>5.22</v>
      </c>
      <c r="D1792" t="s">
        <v>2379</v>
      </c>
      <c r="E1792" t="s">
        <v>2380</v>
      </c>
      <c r="F1792" t="s">
        <v>2379</v>
      </c>
      <c r="G1792">
        <v>1</v>
      </c>
      <c r="H1792" t="s">
        <v>2379</v>
      </c>
      <c r="J1792" t="str">
        <f t="shared" si="108"/>
        <v>No</v>
      </c>
      <c r="K1792" t="str">
        <f t="shared" si="109"/>
        <v>No</v>
      </c>
      <c r="L1792" t="str">
        <f t="shared" si="110"/>
        <v>Obesity</v>
      </c>
      <c r="M1792" t="str">
        <f t="shared" si="111"/>
        <v>Normal</v>
      </c>
    </row>
    <row r="1793" spans="1:13" x14ac:dyDescent="0.25">
      <c r="A1793" t="s">
        <v>577</v>
      </c>
      <c r="B1793">
        <v>37</v>
      </c>
      <c r="C1793">
        <v>11.66</v>
      </c>
      <c r="D1793" t="s">
        <v>2379</v>
      </c>
      <c r="E1793" t="s">
        <v>2379</v>
      </c>
      <c r="F1793" t="s">
        <v>2379</v>
      </c>
      <c r="G1793">
        <v>0</v>
      </c>
      <c r="H1793" t="s">
        <v>2379</v>
      </c>
      <c r="J1793" t="str">
        <f t="shared" si="108"/>
        <v>No</v>
      </c>
      <c r="K1793" t="str">
        <f t="shared" si="109"/>
        <v>No</v>
      </c>
      <c r="L1793" t="str">
        <f t="shared" si="110"/>
        <v>Obesity</v>
      </c>
      <c r="M1793" t="str">
        <f t="shared" si="111"/>
        <v>Diabetes</v>
      </c>
    </row>
    <row r="1794" spans="1:13" x14ac:dyDescent="0.25">
      <c r="A1794" t="s">
        <v>576</v>
      </c>
      <c r="B1794">
        <v>18.905000000000001</v>
      </c>
      <c r="C1794">
        <v>4.91</v>
      </c>
      <c r="D1794" t="s">
        <v>2380</v>
      </c>
      <c r="E1794" t="s">
        <v>2379</v>
      </c>
      <c r="F1794" t="s">
        <v>2379</v>
      </c>
      <c r="G1794">
        <v>1</v>
      </c>
      <c r="H1794" t="s">
        <v>2379</v>
      </c>
      <c r="J1794" t="str">
        <f t="shared" si="108"/>
        <v>Yes</v>
      </c>
      <c r="K1794" t="str">
        <f t="shared" si="109"/>
        <v>No</v>
      </c>
      <c r="L1794" t="str">
        <f t="shared" si="110"/>
        <v>Normal Weight</v>
      </c>
      <c r="M1794" t="str">
        <f t="shared" si="111"/>
        <v>Normal</v>
      </c>
    </row>
    <row r="1795" spans="1:13" x14ac:dyDescent="0.25">
      <c r="A1795" t="s">
        <v>575</v>
      </c>
      <c r="B1795">
        <v>20.03</v>
      </c>
      <c r="C1795">
        <v>9.25</v>
      </c>
      <c r="D1795" t="s">
        <v>2380</v>
      </c>
      <c r="E1795" t="s">
        <v>2379</v>
      </c>
      <c r="F1795" t="s">
        <v>2379</v>
      </c>
      <c r="G1795">
        <v>0</v>
      </c>
      <c r="H1795" t="s">
        <v>2379</v>
      </c>
      <c r="J1795" t="str">
        <f t="shared" ref="J1795:J1858" si="112">PROPER(D1795:D4129)</f>
        <v>Yes</v>
      </c>
      <c r="K1795" t="str">
        <f t="shared" ref="K1795:K1858" si="113">PROPER(H1795:H4129)</f>
        <v>No</v>
      </c>
      <c r="L1795" t="str">
        <f t="shared" ref="L1795:L1858" si="114">IF(B1795&lt;18.5,"Underweight",IF(B1795&lt;24.9,"Normal Weight",IF(B1795&lt;29.9,"Overweight","Obesity")))</f>
        <v>Normal Weight</v>
      </c>
      <c r="M1795" t="str">
        <f t="shared" ref="M1795:M1858" si="115">IF(C1795&lt;5.7,"Normal",IF(C1795&lt;6.4,"Prediabetes","Diabetes"))</f>
        <v>Diabetes</v>
      </c>
    </row>
    <row r="1796" spans="1:13" x14ac:dyDescent="0.25">
      <c r="A1796" t="s">
        <v>574</v>
      </c>
      <c r="B1796">
        <v>16.7</v>
      </c>
      <c r="C1796">
        <v>11.48</v>
      </c>
      <c r="D1796" t="s">
        <v>2379</v>
      </c>
      <c r="E1796" t="s">
        <v>2379</v>
      </c>
      <c r="F1796" t="s">
        <v>2379</v>
      </c>
      <c r="G1796">
        <v>0</v>
      </c>
      <c r="H1796" t="s">
        <v>2379</v>
      </c>
      <c r="J1796" t="str">
        <f t="shared" si="112"/>
        <v>No</v>
      </c>
      <c r="K1796" t="str">
        <f t="shared" si="113"/>
        <v>No</v>
      </c>
      <c r="L1796" t="str">
        <f t="shared" si="114"/>
        <v>Underweight</v>
      </c>
      <c r="M1796" t="str">
        <f t="shared" si="115"/>
        <v>Diabetes</v>
      </c>
    </row>
    <row r="1797" spans="1:13" x14ac:dyDescent="0.25">
      <c r="A1797" t="s">
        <v>573</v>
      </c>
      <c r="B1797">
        <v>39.82</v>
      </c>
      <c r="C1797">
        <v>6.06</v>
      </c>
      <c r="D1797" t="s">
        <v>2379</v>
      </c>
      <c r="E1797" t="s">
        <v>2379</v>
      </c>
      <c r="F1797" t="s">
        <v>2379</v>
      </c>
      <c r="G1797">
        <v>0</v>
      </c>
      <c r="H1797" t="s">
        <v>2379</v>
      </c>
      <c r="J1797" t="str">
        <f t="shared" si="112"/>
        <v>No</v>
      </c>
      <c r="K1797" t="str">
        <f t="shared" si="113"/>
        <v>No</v>
      </c>
      <c r="L1797" t="str">
        <f t="shared" si="114"/>
        <v>Obesity</v>
      </c>
      <c r="M1797" t="str">
        <f t="shared" si="115"/>
        <v>Prediabetes</v>
      </c>
    </row>
    <row r="1798" spans="1:13" x14ac:dyDescent="0.25">
      <c r="A1798" t="s">
        <v>572</v>
      </c>
      <c r="B1798">
        <v>22.04</v>
      </c>
      <c r="C1798">
        <v>5.86</v>
      </c>
      <c r="D1798" t="s">
        <v>2379</v>
      </c>
      <c r="E1798" t="s">
        <v>2379</v>
      </c>
      <c r="F1798" t="s">
        <v>2379</v>
      </c>
      <c r="G1798">
        <v>1</v>
      </c>
      <c r="H1798" t="s">
        <v>2379</v>
      </c>
      <c r="J1798" t="str">
        <f t="shared" si="112"/>
        <v>No</v>
      </c>
      <c r="K1798" t="str">
        <f t="shared" si="113"/>
        <v>No</v>
      </c>
      <c r="L1798" t="str">
        <f t="shared" si="114"/>
        <v>Normal Weight</v>
      </c>
      <c r="M1798" t="str">
        <f t="shared" si="115"/>
        <v>Prediabetes</v>
      </c>
    </row>
    <row r="1799" spans="1:13" x14ac:dyDescent="0.25">
      <c r="A1799" t="s">
        <v>571</v>
      </c>
      <c r="B1799">
        <v>28.27</v>
      </c>
      <c r="C1799">
        <v>5.33</v>
      </c>
      <c r="D1799" t="s">
        <v>2379</v>
      </c>
      <c r="E1799" t="s">
        <v>2379</v>
      </c>
      <c r="F1799" t="s">
        <v>2379</v>
      </c>
      <c r="G1799">
        <v>0</v>
      </c>
      <c r="H1799" t="s">
        <v>2379</v>
      </c>
      <c r="J1799" t="str">
        <f t="shared" si="112"/>
        <v>No</v>
      </c>
      <c r="K1799" t="str">
        <f t="shared" si="113"/>
        <v>No</v>
      </c>
      <c r="L1799" t="str">
        <f t="shared" si="114"/>
        <v>Overweight</v>
      </c>
      <c r="M1799" t="str">
        <f t="shared" si="115"/>
        <v>Normal</v>
      </c>
    </row>
    <row r="1800" spans="1:13" x14ac:dyDescent="0.25">
      <c r="A1800" t="s">
        <v>570</v>
      </c>
      <c r="B1800">
        <v>18.5</v>
      </c>
      <c r="C1800">
        <v>5.33</v>
      </c>
      <c r="D1800" t="s">
        <v>2379</v>
      </c>
      <c r="E1800" t="s">
        <v>2379</v>
      </c>
      <c r="F1800" t="s">
        <v>2379</v>
      </c>
      <c r="G1800">
        <v>0</v>
      </c>
      <c r="H1800" t="s">
        <v>2379</v>
      </c>
      <c r="J1800" t="str">
        <f t="shared" si="112"/>
        <v>No</v>
      </c>
      <c r="K1800" t="str">
        <f t="shared" si="113"/>
        <v>No</v>
      </c>
      <c r="L1800" t="str">
        <f t="shared" si="114"/>
        <v>Normal Weight</v>
      </c>
      <c r="M1800" t="str">
        <f t="shared" si="115"/>
        <v>Normal</v>
      </c>
    </row>
    <row r="1801" spans="1:13" x14ac:dyDescent="0.25">
      <c r="A1801" t="s">
        <v>569</v>
      </c>
      <c r="B1801">
        <v>38.6</v>
      </c>
      <c r="C1801">
        <v>6.02</v>
      </c>
      <c r="D1801" t="s">
        <v>2379</v>
      </c>
      <c r="E1801" t="s">
        <v>2379</v>
      </c>
      <c r="F1801" t="s">
        <v>2379</v>
      </c>
      <c r="G1801">
        <v>1</v>
      </c>
      <c r="H1801" t="s">
        <v>2379</v>
      </c>
      <c r="J1801" t="str">
        <f t="shared" si="112"/>
        <v>No</v>
      </c>
      <c r="K1801" t="str">
        <f t="shared" si="113"/>
        <v>No</v>
      </c>
      <c r="L1801" t="str">
        <f t="shared" si="114"/>
        <v>Obesity</v>
      </c>
      <c r="M1801" t="str">
        <f t="shared" si="115"/>
        <v>Prediabetes</v>
      </c>
    </row>
    <row r="1802" spans="1:13" x14ac:dyDescent="0.25">
      <c r="A1802" t="s">
        <v>568</v>
      </c>
      <c r="B1802">
        <v>43.12</v>
      </c>
      <c r="C1802">
        <v>6.25</v>
      </c>
      <c r="D1802" t="s">
        <v>2379</v>
      </c>
      <c r="E1802" t="s">
        <v>2379</v>
      </c>
      <c r="F1802" t="s">
        <v>2379</v>
      </c>
      <c r="G1802">
        <v>1</v>
      </c>
      <c r="H1802" t="s">
        <v>2379</v>
      </c>
      <c r="J1802" t="str">
        <f t="shared" si="112"/>
        <v>No</v>
      </c>
      <c r="K1802" t="str">
        <f t="shared" si="113"/>
        <v>No</v>
      </c>
      <c r="L1802" t="str">
        <f t="shared" si="114"/>
        <v>Obesity</v>
      </c>
      <c r="M1802" t="str">
        <f t="shared" si="115"/>
        <v>Prediabetes</v>
      </c>
    </row>
    <row r="1803" spans="1:13" x14ac:dyDescent="0.25">
      <c r="A1803" t="s">
        <v>567</v>
      </c>
      <c r="B1803">
        <v>30.5</v>
      </c>
      <c r="C1803">
        <v>4.8099999999999996</v>
      </c>
      <c r="D1803" t="s">
        <v>2379</v>
      </c>
      <c r="E1803" t="s">
        <v>2379</v>
      </c>
      <c r="F1803" t="s">
        <v>2379</v>
      </c>
      <c r="G1803">
        <v>1</v>
      </c>
      <c r="H1803" t="s">
        <v>2379</v>
      </c>
      <c r="J1803" t="str">
        <f t="shared" si="112"/>
        <v>No</v>
      </c>
      <c r="K1803" t="str">
        <f t="shared" si="113"/>
        <v>No</v>
      </c>
      <c r="L1803" t="str">
        <f t="shared" si="114"/>
        <v>Obesity</v>
      </c>
      <c r="M1803" t="str">
        <f t="shared" si="115"/>
        <v>Normal</v>
      </c>
    </row>
    <row r="1804" spans="1:13" x14ac:dyDescent="0.25">
      <c r="A1804" t="s">
        <v>566</v>
      </c>
      <c r="B1804">
        <v>27.61</v>
      </c>
      <c r="C1804">
        <v>4.5999999999999996</v>
      </c>
      <c r="D1804" t="s">
        <v>2379</v>
      </c>
      <c r="E1804" t="s">
        <v>2379</v>
      </c>
      <c r="F1804" t="s">
        <v>2379</v>
      </c>
      <c r="G1804">
        <v>1</v>
      </c>
      <c r="H1804" t="s">
        <v>2379</v>
      </c>
      <c r="J1804" t="str">
        <f t="shared" si="112"/>
        <v>No</v>
      </c>
      <c r="K1804" t="str">
        <f t="shared" si="113"/>
        <v>No</v>
      </c>
      <c r="L1804" t="str">
        <f t="shared" si="114"/>
        <v>Overweight</v>
      </c>
      <c r="M1804" t="str">
        <f t="shared" si="115"/>
        <v>Normal</v>
      </c>
    </row>
    <row r="1805" spans="1:13" x14ac:dyDescent="0.25">
      <c r="A1805" t="s">
        <v>565</v>
      </c>
      <c r="B1805">
        <v>27.1</v>
      </c>
      <c r="C1805">
        <v>5.08</v>
      </c>
      <c r="D1805" t="s">
        <v>2379</v>
      </c>
      <c r="E1805" t="s">
        <v>2379</v>
      </c>
      <c r="F1805" t="s">
        <v>2379</v>
      </c>
      <c r="G1805">
        <v>1</v>
      </c>
      <c r="H1805" t="s">
        <v>2379</v>
      </c>
      <c r="J1805" t="str">
        <f t="shared" si="112"/>
        <v>No</v>
      </c>
      <c r="K1805" t="str">
        <f t="shared" si="113"/>
        <v>No</v>
      </c>
      <c r="L1805" t="str">
        <f t="shared" si="114"/>
        <v>Overweight</v>
      </c>
      <c r="M1805" t="str">
        <f t="shared" si="115"/>
        <v>Normal</v>
      </c>
    </row>
    <row r="1806" spans="1:13" x14ac:dyDescent="0.25">
      <c r="A1806" t="s">
        <v>564</v>
      </c>
      <c r="B1806">
        <v>35.93</v>
      </c>
      <c r="C1806">
        <v>5.43</v>
      </c>
      <c r="D1806" t="s">
        <v>2379</v>
      </c>
      <c r="E1806" t="s">
        <v>2380</v>
      </c>
      <c r="F1806" t="s">
        <v>2379</v>
      </c>
      <c r="G1806">
        <v>1</v>
      </c>
      <c r="H1806" t="s">
        <v>2379</v>
      </c>
      <c r="J1806" t="str">
        <f t="shared" si="112"/>
        <v>No</v>
      </c>
      <c r="K1806" t="str">
        <f t="shared" si="113"/>
        <v>No</v>
      </c>
      <c r="L1806" t="str">
        <f t="shared" si="114"/>
        <v>Obesity</v>
      </c>
      <c r="M1806" t="str">
        <f t="shared" si="115"/>
        <v>Normal</v>
      </c>
    </row>
    <row r="1807" spans="1:13" x14ac:dyDescent="0.25">
      <c r="A1807" t="s">
        <v>563</v>
      </c>
      <c r="B1807">
        <v>32.68</v>
      </c>
      <c r="C1807">
        <v>5.44</v>
      </c>
      <c r="D1807" t="s">
        <v>2379</v>
      </c>
      <c r="E1807" t="s">
        <v>2379</v>
      </c>
      <c r="F1807" t="s">
        <v>2379</v>
      </c>
      <c r="G1807">
        <v>0</v>
      </c>
      <c r="H1807" t="s">
        <v>2379</v>
      </c>
      <c r="J1807" t="str">
        <f t="shared" si="112"/>
        <v>No</v>
      </c>
      <c r="K1807" t="str">
        <f t="shared" si="113"/>
        <v>No</v>
      </c>
      <c r="L1807" t="str">
        <f t="shared" si="114"/>
        <v>Obesity</v>
      </c>
      <c r="M1807" t="str">
        <f t="shared" si="115"/>
        <v>Normal</v>
      </c>
    </row>
    <row r="1808" spans="1:13" x14ac:dyDescent="0.25">
      <c r="A1808" t="s">
        <v>562</v>
      </c>
      <c r="B1808">
        <v>20.74</v>
      </c>
      <c r="C1808">
        <v>11.69</v>
      </c>
      <c r="D1808" t="s">
        <v>2380</v>
      </c>
      <c r="E1808" t="s">
        <v>2379</v>
      </c>
      <c r="F1808" t="s">
        <v>2379</v>
      </c>
      <c r="G1808">
        <v>1</v>
      </c>
      <c r="H1808" t="s">
        <v>2379</v>
      </c>
      <c r="J1808" t="str">
        <f t="shared" si="112"/>
        <v>Yes</v>
      </c>
      <c r="K1808" t="str">
        <f t="shared" si="113"/>
        <v>No</v>
      </c>
      <c r="L1808" t="str">
        <f t="shared" si="114"/>
        <v>Normal Weight</v>
      </c>
      <c r="M1808" t="str">
        <f t="shared" si="115"/>
        <v>Diabetes</v>
      </c>
    </row>
    <row r="1809" spans="1:13" x14ac:dyDescent="0.25">
      <c r="A1809" t="s">
        <v>561</v>
      </c>
      <c r="B1809">
        <v>15.57</v>
      </c>
      <c r="C1809">
        <v>6.07</v>
      </c>
      <c r="D1809" t="s">
        <v>2379</v>
      </c>
      <c r="E1809" t="s">
        <v>2379</v>
      </c>
      <c r="F1809" t="s">
        <v>2379</v>
      </c>
      <c r="G1809">
        <v>0</v>
      </c>
      <c r="H1809" t="s">
        <v>2379</v>
      </c>
      <c r="J1809" t="str">
        <f t="shared" si="112"/>
        <v>No</v>
      </c>
      <c r="K1809" t="str">
        <f t="shared" si="113"/>
        <v>No</v>
      </c>
      <c r="L1809" t="str">
        <f t="shared" si="114"/>
        <v>Underweight</v>
      </c>
      <c r="M1809" t="str">
        <f t="shared" si="115"/>
        <v>Prediabetes</v>
      </c>
    </row>
    <row r="1810" spans="1:13" x14ac:dyDescent="0.25">
      <c r="A1810" t="s">
        <v>560</v>
      </c>
      <c r="B1810">
        <v>23.844999999999999</v>
      </c>
      <c r="C1810">
        <v>4.3600000000000003</v>
      </c>
      <c r="D1810" t="s">
        <v>2379</v>
      </c>
      <c r="E1810" t="s">
        <v>2379</v>
      </c>
      <c r="F1810" t="s">
        <v>2379</v>
      </c>
      <c r="G1810">
        <v>0</v>
      </c>
      <c r="H1810" t="s">
        <v>2379</v>
      </c>
      <c r="J1810" t="str">
        <f t="shared" si="112"/>
        <v>No</v>
      </c>
      <c r="K1810" t="str">
        <f t="shared" si="113"/>
        <v>No</v>
      </c>
      <c r="L1810" t="str">
        <f t="shared" si="114"/>
        <v>Normal Weight</v>
      </c>
      <c r="M1810" t="str">
        <f t="shared" si="115"/>
        <v>Normal</v>
      </c>
    </row>
    <row r="1811" spans="1:13" x14ac:dyDescent="0.25">
      <c r="A1811" t="s">
        <v>559</v>
      </c>
      <c r="B1811">
        <v>22.895</v>
      </c>
      <c r="C1811">
        <v>5.24</v>
      </c>
      <c r="D1811" t="s">
        <v>2379</v>
      </c>
      <c r="E1811" t="s">
        <v>2379</v>
      </c>
      <c r="F1811" t="s">
        <v>2379</v>
      </c>
      <c r="G1811">
        <v>1</v>
      </c>
      <c r="H1811" t="s">
        <v>2379</v>
      </c>
      <c r="J1811" t="str">
        <f t="shared" si="112"/>
        <v>No</v>
      </c>
      <c r="K1811" t="str">
        <f t="shared" si="113"/>
        <v>No</v>
      </c>
      <c r="L1811" t="str">
        <f t="shared" si="114"/>
        <v>Normal Weight</v>
      </c>
      <c r="M1811" t="str">
        <f t="shared" si="115"/>
        <v>Normal</v>
      </c>
    </row>
    <row r="1812" spans="1:13" x14ac:dyDescent="0.25">
      <c r="A1812" t="s">
        <v>558</v>
      </c>
      <c r="B1812">
        <v>21.945</v>
      </c>
      <c r="C1812">
        <v>5.37</v>
      </c>
      <c r="D1812" t="s">
        <v>2379</v>
      </c>
      <c r="E1812" t="s">
        <v>2379</v>
      </c>
      <c r="F1812" t="s">
        <v>2379</v>
      </c>
      <c r="G1812">
        <v>1</v>
      </c>
      <c r="H1812" t="s">
        <v>2379</v>
      </c>
      <c r="J1812" t="str">
        <f t="shared" si="112"/>
        <v>No</v>
      </c>
      <c r="K1812" t="str">
        <f t="shared" si="113"/>
        <v>No</v>
      </c>
      <c r="L1812" t="str">
        <f t="shared" si="114"/>
        <v>Normal Weight</v>
      </c>
      <c r="M1812" t="str">
        <f t="shared" si="115"/>
        <v>Normal</v>
      </c>
    </row>
    <row r="1813" spans="1:13" x14ac:dyDescent="0.25">
      <c r="A1813" t="s">
        <v>557</v>
      </c>
      <c r="B1813">
        <v>19.47</v>
      </c>
      <c r="C1813">
        <v>6.6</v>
      </c>
      <c r="D1813" t="s">
        <v>2380</v>
      </c>
      <c r="E1813" t="s">
        <v>2379</v>
      </c>
      <c r="F1813" t="s">
        <v>2379</v>
      </c>
      <c r="G1813">
        <v>0</v>
      </c>
      <c r="H1813" t="s">
        <v>2379</v>
      </c>
      <c r="J1813" t="str">
        <f t="shared" si="112"/>
        <v>Yes</v>
      </c>
      <c r="K1813" t="str">
        <f t="shared" si="113"/>
        <v>No</v>
      </c>
      <c r="L1813" t="str">
        <f t="shared" si="114"/>
        <v>Normal Weight</v>
      </c>
      <c r="M1813" t="str">
        <f t="shared" si="115"/>
        <v>Diabetes</v>
      </c>
    </row>
    <row r="1814" spans="1:13" x14ac:dyDescent="0.25">
      <c r="A1814" t="s">
        <v>556</v>
      </c>
      <c r="B1814">
        <v>15.61</v>
      </c>
      <c r="C1814">
        <v>5.77</v>
      </c>
      <c r="D1814" t="s">
        <v>2379</v>
      </c>
      <c r="E1814" t="s">
        <v>2379</v>
      </c>
      <c r="F1814" t="s">
        <v>2379</v>
      </c>
      <c r="G1814">
        <v>0</v>
      </c>
      <c r="H1814" t="s">
        <v>2379</v>
      </c>
      <c r="J1814" t="str">
        <f t="shared" si="112"/>
        <v>No</v>
      </c>
      <c r="K1814" t="str">
        <f t="shared" si="113"/>
        <v>No</v>
      </c>
      <c r="L1814" t="str">
        <f t="shared" si="114"/>
        <v>Underweight</v>
      </c>
      <c r="M1814" t="str">
        <f t="shared" si="115"/>
        <v>Prediabetes</v>
      </c>
    </row>
    <row r="1815" spans="1:13" x14ac:dyDescent="0.25">
      <c r="A1815" t="s">
        <v>555</v>
      </c>
      <c r="B1815">
        <v>28.6</v>
      </c>
      <c r="C1815">
        <v>6.08</v>
      </c>
      <c r="D1815" t="s">
        <v>2379</v>
      </c>
      <c r="E1815" t="s">
        <v>2379</v>
      </c>
      <c r="F1815" t="s">
        <v>2381</v>
      </c>
      <c r="G1815">
        <v>1</v>
      </c>
      <c r="H1815" t="s">
        <v>2379</v>
      </c>
      <c r="J1815" t="str">
        <f t="shared" si="112"/>
        <v>No</v>
      </c>
      <c r="K1815" t="str">
        <f t="shared" si="113"/>
        <v>No</v>
      </c>
      <c r="L1815" t="str">
        <f t="shared" si="114"/>
        <v>Overweight</v>
      </c>
      <c r="M1815" t="str">
        <f t="shared" si="115"/>
        <v>Prediabetes</v>
      </c>
    </row>
    <row r="1816" spans="1:13" x14ac:dyDescent="0.25">
      <c r="A1816" t="s">
        <v>554</v>
      </c>
      <c r="B1816">
        <v>46.53</v>
      </c>
      <c r="C1816">
        <v>4.16</v>
      </c>
      <c r="D1816" t="s">
        <v>2379</v>
      </c>
      <c r="E1816" t="s">
        <v>2379</v>
      </c>
      <c r="F1816" t="s">
        <v>2379</v>
      </c>
      <c r="G1816">
        <v>0</v>
      </c>
      <c r="H1816" t="s">
        <v>2379</v>
      </c>
      <c r="J1816" t="str">
        <f t="shared" si="112"/>
        <v>No</v>
      </c>
      <c r="K1816" t="str">
        <f t="shared" si="113"/>
        <v>No</v>
      </c>
      <c r="L1816" t="str">
        <f t="shared" si="114"/>
        <v>Obesity</v>
      </c>
      <c r="M1816" t="str">
        <f t="shared" si="115"/>
        <v>Normal</v>
      </c>
    </row>
    <row r="1817" spans="1:13" x14ac:dyDescent="0.25">
      <c r="A1817" t="s">
        <v>553</v>
      </c>
      <c r="B1817">
        <v>34.99</v>
      </c>
      <c r="C1817">
        <v>5.0999999999999996</v>
      </c>
      <c r="D1817" t="s">
        <v>2379</v>
      </c>
      <c r="E1817" t="s">
        <v>2379</v>
      </c>
      <c r="F1817" t="s">
        <v>2381</v>
      </c>
      <c r="G1817">
        <v>1</v>
      </c>
      <c r="H1817" t="s">
        <v>2379</v>
      </c>
      <c r="J1817" t="str">
        <f t="shared" si="112"/>
        <v>No</v>
      </c>
      <c r="K1817" t="str">
        <f t="shared" si="113"/>
        <v>No</v>
      </c>
      <c r="L1817" t="str">
        <f t="shared" si="114"/>
        <v>Obesity</v>
      </c>
      <c r="M1817" t="str">
        <f t="shared" si="115"/>
        <v>Normal</v>
      </c>
    </row>
    <row r="1818" spans="1:13" x14ac:dyDescent="0.25">
      <c r="A1818" t="s">
        <v>552</v>
      </c>
      <c r="B1818">
        <v>17.05</v>
      </c>
      <c r="C1818">
        <v>5.3</v>
      </c>
      <c r="D1818" t="s">
        <v>2379</v>
      </c>
      <c r="E1818" t="s">
        <v>2379</v>
      </c>
      <c r="F1818" t="s">
        <v>2381</v>
      </c>
      <c r="G1818">
        <v>1</v>
      </c>
      <c r="H1818" t="s">
        <v>2379</v>
      </c>
      <c r="J1818" t="str">
        <f t="shared" si="112"/>
        <v>No</v>
      </c>
      <c r="K1818" t="str">
        <f t="shared" si="113"/>
        <v>No</v>
      </c>
      <c r="L1818" t="str">
        <f t="shared" si="114"/>
        <v>Underweight</v>
      </c>
      <c r="M1818" t="str">
        <f t="shared" si="115"/>
        <v>Normal</v>
      </c>
    </row>
    <row r="1819" spans="1:13" x14ac:dyDescent="0.25">
      <c r="A1819" t="s">
        <v>551</v>
      </c>
      <c r="B1819">
        <v>37.18</v>
      </c>
      <c r="C1819">
        <v>4.9000000000000004</v>
      </c>
      <c r="D1819" t="s">
        <v>2379</v>
      </c>
      <c r="E1819" t="s">
        <v>2379</v>
      </c>
      <c r="F1819" t="s">
        <v>2379</v>
      </c>
      <c r="G1819">
        <v>0</v>
      </c>
      <c r="H1819" t="s">
        <v>2379</v>
      </c>
      <c r="J1819" t="str">
        <f t="shared" si="112"/>
        <v>No</v>
      </c>
      <c r="K1819" t="str">
        <f t="shared" si="113"/>
        <v>No</v>
      </c>
      <c r="L1819" t="str">
        <f t="shared" si="114"/>
        <v>Obesity</v>
      </c>
      <c r="M1819" t="str">
        <f t="shared" si="115"/>
        <v>Normal</v>
      </c>
    </row>
    <row r="1820" spans="1:13" x14ac:dyDescent="0.25">
      <c r="A1820" t="s">
        <v>550</v>
      </c>
      <c r="B1820">
        <v>35.200000000000003</v>
      </c>
      <c r="C1820">
        <v>5.55</v>
      </c>
      <c r="D1820" t="s">
        <v>2379</v>
      </c>
      <c r="E1820" t="s">
        <v>2379</v>
      </c>
      <c r="F1820" t="s">
        <v>2379</v>
      </c>
      <c r="G1820">
        <v>0</v>
      </c>
      <c r="H1820" t="s">
        <v>2379</v>
      </c>
      <c r="J1820" t="str">
        <f t="shared" si="112"/>
        <v>No</v>
      </c>
      <c r="K1820" t="str">
        <f t="shared" si="113"/>
        <v>No</v>
      </c>
      <c r="L1820" t="str">
        <f t="shared" si="114"/>
        <v>Obesity</v>
      </c>
      <c r="M1820" t="str">
        <f t="shared" si="115"/>
        <v>Normal</v>
      </c>
    </row>
    <row r="1821" spans="1:13" x14ac:dyDescent="0.25">
      <c r="A1821" t="s">
        <v>549</v>
      </c>
      <c r="B1821">
        <v>37.335000000000001</v>
      </c>
      <c r="C1821">
        <v>4.95</v>
      </c>
      <c r="D1821" t="s">
        <v>2379</v>
      </c>
      <c r="E1821" t="s">
        <v>2379</v>
      </c>
      <c r="F1821" t="s">
        <v>2379</v>
      </c>
      <c r="G1821">
        <v>0</v>
      </c>
      <c r="H1821" t="s">
        <v>2379</v>
      </c>
      <c r="J1821" t="str">
        <f t="shared" si="112"/>
        <v>No</v>
      </c>
      <c r="K1821" t="str">
        <f t="shared" si="113"/>
        <v>No</v>
      </c>
      <c r="L1821" t="str">
        <f t="shared" si="114"/>
        <v>Obesity</v>
      </c>
      <c r="M1821" t="str">
        <f t="shared" si="115"/>
        <v>Normal</v>
      </c>
    </row>
    <row r="1822" spans="1:13" x14ac:dyDescent="0.25">
      <c r="A1822" t="s">
        <v>548</v>
      </c>
      <c r="B1822">
        <v>27.265000000000001</v>
      </c>
      <c r="C1822">
        <v>6.46</v>
      </c>
      <c r="D1822" t="s">
        <v>2380</v>
      </c>
      <c r="E1822" t="s">
        <v>2379</v>
      </c>
      <c r="F1822" t="s">
        <v>2379</v>
      </c>
      <c r="G1822">
        <v>0</v>
      </c>
      <c r="H1822" t="s">
        <v>2379</v>
      </c>
      <c r="J1822" t="str">
        <f t="shared" si="112"/>
        <v>Yes</v>
      </c>
      <c r="K1822" t="str">
        <f t="shared" si="113"/>
        <v>No</v>
      </c>
      <c r="L1822" t="str">
        <f t="shared" si="114"/>
        <v>Overweight</v>
      </c>
      <c r="M1822" t="str">
        <f t="shared" si="115"/>
        <v>Diabetes</v>
      </c>
    </row>
    <row r="1823" spans="1:13" x14ac:dyDescent="0.25">
      <c r="A1823" t="s">
        <v>547</v>
      </c>
      <c r="B1823">
        <v>30.8</v>
      </c>
      <c r="C1823">
        <v>4.9000000000000004</v>
      </c>
      <c r="D1823" t="s">
        <v>2380</v>
      </c>
      <c r="E1823" t="s">
        <v>2379</v>
      </c>
      <c r="F1823" t="s">
        <v>2379</v>
      </c>
      <c r="G1823">
        <v>0</v>
      </c>
      <c r="H1823" t="s">
        <v>2379</v>
      </c>
      <c r="J1823" t="str">
        <f t="shared" si="112"/>
        <v>Yes</v>
      </c>
      <c r="K1823" t="str">
        <f t="shared" si="113"/>
        <v>No</v>
      </c>
      <c r="L1823" t="str">
        <f t="shared" si="114"/>
        <v>Obesity</v>
      </c>
      <c r="M1823" t="str">
        <f t="shared" si="115"/>
        <v>Normal</v>
      </c>
    </row>
    <row r="1824" spans="1:13" x14ac:dyDescent="0.25">
      <c r="A1824" t="s">
        <v>546</v>
      </c>
      <c r="B1824">
        <v>30.21</v>
      </c>
      <c r="C1824">
        <v>5.21</v>
      </c>
      <c r="D1824" t="s">
        <v>2379</v>
      </c>
      <c r="E1824" t="s">
        <v>2379</v>
      </c>
      <c r="F1824" t="s">
        <v>2379</v>
      </c>
      <c r="G1824">
        <v>1</v>
      </c>
      <c r="H1824" t="s">
        <v>2379</v>
      </c>
      <c r="J1824" t="str">
        <f t="shared" si="112"/>
        <v>No</v>
      </c>
      <c r="K1824" t="str">
        <f t="shared" si="113"/>
        <v>No</v>
      </c>
      <c r="L1824" t="str">
        <f t="shared" si="114"/>
        <v>Obesity</v>
      </c>
      <c r="M1824" t="str">
        <f t="shared" si="115"/>
        <v>Normal</v>
      </c>
    </row>
    <row r="1825" spans="1:13" x14ac:dyDescent="0.25">
      <c r="A1825" t="s">
        <v>545</v>
      </c>
      <c r="B1825">
        <v>35.340000000000003</v>
      </c>
      <c r="C1825">
        <v>4.13</v>
      </c>
      <c r="D1825" t="s">
        <v>2379</v>
      </c>
      <c r="E1825" t="s">
        <v>2380</v>
      </c>
      <c r="F1825" t="s">
        <v>2379</v>
      </c>
      <c r="G1825">
        <v>1</v>
      </c>
      <c r="H1825" t="s">
        <v>2379</v>
      </c>
      <c r="J1825" t="str">
        <f t="shared" si="112"/>
        <v>No</v>
      </c>
      <c r="K1825" t="str">
        <f t="shared" si="113"/>
        <v>No</v>
      </c>
      <c r="L1825" t="str">
        <f t="shared" si="114"/>
        <v>Obesity</v>
      </c>
      <c r="M1825" t="str">
        <f t="shared" si="115"/>
        <v>Normal</v>
      </c>
    </row>
    <row r="1826" spans="1:13" x14ac:dyDescent="0.25">
      <c r="A1826" t="s">
        <v>544</v>
      </c>
      <c r="B1826">
        <v>26.695</v>
      </c>
      <c r="C1826">
        <v>5.28</v>
      </c>
      <c r="D1826" t="s">
        <v>2379</v>
      </c>
      <c r="E1826" t="s">
        <v>2379</v>
      </c>
      <c r="F1826" t="s">
        <v>2379</v>
      </c>
      <c r="G1826">
        <v>0</v>
      </c>
      <c r="H1826" t="s">
        <v>2379</v>
      </c>
      <c r="J1826" t="str">
        <f t="shared" si="112"/>
        <v>No</v>
      </c>
      <c r="K1826" t="str">
        <f t="shared" si="113"/>
        <v>No</v>
      </c>
      <c r="L1826" t="str">
        <f t="shared" si="114"/>
        <v>Overweight</v>
      </c>
      <c r="M1826" t="str">
        <f t="shared" si="115"/>
        <v>Normal</v>
      </c>
    </row>
    <row r="1827" spans="1:13" x14ac:dyDescent="0.25">
      <c r="A1827" t="s">
        <v>543</v>
      </c>
      <c r="B1827">
        <v>29.355</v>
      </c>
      <c r="C1827">
        <v>4.68</v>
      </c>
      <c r="D1827" t="s">
        <v>2380</v>
      </c>
      <c r="E1827" t="s">
        <v>2379</v>
      </c>
      <c r="F1827" t="s">
        <v>2379</v>
      </c>
      <c r="G1827">
        <v>0</v>
      </c>
      <c r="H1827" t="s">
        <v>2379</v>
      </c>
      <c r="J1827" t="str">
        <f t="shared" si="112"/>
        <v>Yes</v>
      </c>
      <c r="K1827" t="str">
        <f t="shared" si="113"/>
        <v>No</v>
      </c>
      <c r="L1827" t="str">
        <f t="shared" si="114"/>
        <v>Overweight</v>
      </c>
      <c r="M1827" t="str">
        <f t="shared" si="115"/>
        <v>Normal</v>
      </c>
    </row>
    <row r="1828" spans="1:13" x14ac:dyDescent="0.25">
      <c r="A1828" t="s">
        <v>542</v>
      </c>
      <c r="B1828">
        <v>29.59</v>
      </c>
      <c r="C1828">
        <v>4.0599999999999996</v>
      </c>
      <c r="D1828" t="s">
        <v>2379</v>
      </c>
      <c r="E1828" t="s">
        <v>2379</v>
      </c>
      <c r="F1828" t="s">
        <v>2379</v>
      </c>
      <c r="G1828">
        <v>0</v>
      </c>
      <c r="H1828" t="s">
        <v>2379</v>
      </c>
      <c r="J1828" t="str">
        <f t="shared" si="112"/>
        <v>No</v>
      </c>
      <c r="K1828" t="str">
        <f t="shared" si="113"/>
        <v>No</v>
      </c>
      <c r="L1828" t="str">
        <f t="shared" si="114"/>
        <v>Overweight</v>
      </c>
      <c r="M1828" t="str">
        <f t="shared" si="115"/>
        <v>Normal</v>
      </c>
    </row>
    <row r="1829" spans="1:13" x14ac:dyDescent="0.25">
      <c r="A1829" t="s">
        <v>541</v>
      </c>
      <c r="B1829">
        <v>31.35</v>
      </c>
      <c r="C1829">
        <v>4.2</v>
      </c>
      <c r="D1829" t="s">
        <v>2379</v>
      </c>
      <c r="E1829" t="s">
        <v>2380</v>
      </c>
      <c r="F1829" t="s">
        <v>2379</v>
      </c>
      <c r="G1829">
        <v>1</v>
      </c>
      <c r="H1829" t="s">
        <v>2379</v>
      </c>
      <c r="J1829" t="str">
        <f t="shared" si="112"/>
        <v>No</v>
      </c>
      <c r="K1829" t="str">
        <f t="shared" si="113"/>
        <v>No</v>
      </c>
      <c r="L1829" t="str">
        <f t="shared" si="114"/>
        <v>Obesity</v>
      </c>
      <c r="M1829" t="str">
        <f t="shared" si="115"/>
        <v>Normal</v>
      </c>
    </row>
    <row r="1830" spans="1:13" x14ac:dyDescent="0.25">
      <c r="A1830" t="s">
        <v>540</v>
      </c>
      <c r="B1830">
        <v>20.52</v>
      </c>
      <c r="C1830">
        <v>4.83</v>
      </c>
      <c r="D1830" t="s">
        <v>2379</v>
      </c>
      <c r="E1830" t="s">
        <v>2379</v>
      </c>
      <c r="F1830" t="s">
        <v>2379</v>
      </c>
      <c r="G1830">
        <v>0</v>
      </c>
      <c r="H1830" t="s">
        <v>2379</v>
      </c>
      <c r="J1830" t="str">
        <f t="shared" si="112"/>
        <v>No</v>
      </c>
      <c r="K1830" t="str">
        <f t="shared" si="113"/>
        <v>No</v>
      </c>
      <c r="L1830" t="str">
        <f t="shared" si="114"/>
        <v>Normal Weight</v>
      </c>
      <c r="M1830" t="str">
        <f t="shared" si="115"/>
        <v>Normal</v>
      </c>
    </row>
    <row r="1831" spans="1:13" x14ac:dyDescent="0.25">
      <c r="A1831" t="s">
        <v>539</v>
      </c>
      <c r="B1831">
        <v>42.9</v>
      </c>
      <c r="C1831">
        <v>4.87</v>
      </c>
      <c r="D1831" t="s">
        <v>2380</v>
      </c>
      <c r="E1831" t="s">
        <v>2379</v>
      </c>
      <c r="F1831" t="s">
        <v>2379</v>
      </c>
      <c r="G1831">
        <v>1</v>
      </c>
      <c r="H1831" t="s">
        <v>2379</v>
      </c>
      <c r="J1831" t="str">
        <f t="shared" si="112"/>
        <v>Yes</v>
      </c>
      <c r="K1831" t="str">
        <f t="shared" si="113"/>
        <v>No</v>
      </c>
      <c r="L1831" t="str">
        <f t="shared" si="114"/>
        <v>Obesity</v>
      </c>
      <c r="M1831" t="str">
        <f t="shared" si="115"/>
        <v>Normal</v>
      </c>
    </row>
    <row r="1832" spans="1:13" x14ac:dyDescent="0.25">
      <c r="A1832" t="s">
        <v>538</v>
      </c>
      <c r="B1832">
        <v>24.6</v>
      </c>
      <c r="C1832">
        <v>5.86</v>
      </c>
      <c r="D1832" t="s">
        <v>2379</v>
      </c>
      <c r="E1832" t="s">
        <v>2379</v>
      </c>
      <c r="F1832" t="s">
        <v>2381</v>
      </c>
      <c r="G1832">
        <v>1</v>
      </c>
      <c r="H1832" t="s">
        <v>2379</v>
      </c>
      <c r="J1832" t="str">
        <f t="shared" si="112"/>
        <v>No</v>
      </c>
      <c r="K1832" t="str">
        <f t="shared" si="113"/>
        <v>No</v>
      </c>
      <c r="L1832" t="str">
        <f t="shared" si="114"/>
        <v>Normal Weight</v>
      </c>
      <c r="M1832" t="str">
        <f t="shared" si="115"/>
        <v>Prediabetes</v>
      </c>
    </row>
    <row r="1833" spans="1:13" x14ac:dyDescent="0.25">
      <c r="A1833" t="s">
        <v>537</v>
      </c>
      <c r="B1833">
        <v>28.405000000000001</v>
      </c>
      <c r="C1833">
        <v>4.12</v>
      </c>
      <c r="D1833" t="s">
        <v>2379</v>
      </c>
      <c r="E1833" t="s">
        <v>2379</v>
      </c>
      <c r="F1833" t="s">
        <v>2379</v>
      </c>
      <c r="G1833">
        <v>1</v>
      </c>
      <c r="H1833" t="s">
        <v>2379</v>
      </c>
      <c r="J1833" t="str">
        <f t="shared" si="112"/>
        <v>No</v>
      </c>
      <c r="K1833" t="str">
        <f t="shared" si="113"/>
        <v>No</v>
      </c>
      <c r="L1833" t="str">
        <f t="shared" si="114"/>
        <v>Overweight</v>
      </c>
      <c r="M1833" t="str">
        <f t="shared" si="115"/>
        <v>Normal</v>
      </c>
    </row>
    <row r="1834" spans="1:13" x14ac:dyDescent="0.25">
      <c r="A1834" t="s">
        <v>536</v>
      </c>
      <c r="B1834">
        <v>34.674999999999997</v>
      </c>
      <c r="C1834">
        <v>5.71</v>
      </c>
      <c r="D1834" t="s">
        <v>2380</v>
      </c>
      <c r="E1834" t="s">
        <v>2379</v>
      </c>
      <c r="F1834" t="s">
        <v>2379</v>
      </c>
      <c r="G1834">
        <v>1</v>
      </c>
      <c r="H1834" t="s">
        <v>2379</v>
      </c>
      <c r="J1834" t="str">
        <f t="shared" si="112"/>
        <v>Yes</v>
      </c>
      <c r="K1834" t="str">
        <f t="shared" si="113"/>
        <v>No</v>
      </c>
      <c r="L1834" t="str">
        <f t="shared" si="114"/>
        <v>Obesity</v>
      </c>
      <c r="M1834" t="str">
        <f t="shared" si="115"/>
        <v>Prediabetes</v>
      </c>
    </row>
    <row r="1835" spans="1:13" x14ac:dyDescent="0.25">
      <c r="A1835" t="s">
        <v>535</v>
      </c>
      <c r="B1835">
        <v>18.850000000000001</v>
      </c>
      <c r="C1835">
        <v>6.03</v>
      </c>
      <c r="D1835" t="s">
        <v>2379</v>
      </c>
      <c r="E1835" t="s">
        <v>2379</v>
      </c>
      <c r="F1835" t="s">
        <v>2379</v>
      </c>
      <c r="G1835">
        <v>1</v>
      </c>
      <c r="H1835" t="s">
        <v>2379</v>
      </c>
      <c r="J1835" t="str">
        <f t="shared" si="112"/>
        <v>No</v>
      </c>
      <c r="K1835" t="str">
        <f t="shared" si="113"/>
        <v>No</v>
      </c>
      <c r="L1835" t="str">
        <f t="shared" si="114"/>
        <v>Normal Weight</v>
      </c>
      <c r="M1835" t="str">
        <f t="shared" si="115"/>
        <v>Prediabetes</v>
      </c>
    </row>
    <row r="1836" spans="1:13" x14ac:dyDescent="0.25">
      <c r="A1836" t="s">
        <v>533</v>
      </c>
      <c r="B1836">
        <v>34.130000000000003</v>
      </c>
      <c r="C1836">
        <v>5.65</v>
      </c>
      <c r="D1836" t="s">
        <v>2379</v>
      </c>
      <c r="E1836" t="s">
        <v>2379</v>
      </c>
      <c r="F1836" t="s">
        <v>2381</v>
      </c>
      <c r="G1836">
        <v>1</v>
      </c>
      <c r="H1836" t="s">
        <v>2379</v>
      </c>
      <c r="J1836" t="str">
        <f t="shared" si="112"/>
        <v>No</v>
      </c>
      <c r="K1836" t="str">
        <f t="shared" si="113"/>
        <v>No</v>
      </c>
      <c r="L1836" t="str">
        <f t="shared" si="114"/>
        <v>Obesity</v>
      </c>
      <c r="M1836" t="str">
        <f t="shared" si="115"/>
        <v>Normal</v>
      </c>
    </row>
    <row r="1837" spans="1:13" x14ac:dyDescent="0.25">
      <c r="A1837" t="s">
        <v>532</v>
      </c>
      <c r="B1837">
        <v>17.34</v>
      </c>
      <c r="C1837">
        <v>5.05</v>
      </c>
      <c r="D1837" t="s">
        <v>2379</v>
      </c>
      <c r="E1837" t="s">
        <v>2379</v>
      </c>
      <c r="F1837" t="s">
        <v>2379</v>
      </c>
      <c r="G1837">
        <v>0</v>
      </c>
      <c r="H1837" t="s">
        <v>2379</v>
      </c>
      <c r="J1837" t="str">
        <f t="shared" si="112"/>
        <v>No</v>
      </c>
      <c r="K1837" t="str">
        <f t="shared" si="113"/>
        <v>No</v>
      </c>
      <c r="L1837" t="str">
        <f t="shared" si="114"/>
        <v>Underweight</v>
      </c>
      <c r="M1837" t="str">
        <f t="shared" si="115"/>
        <v>Normal</v>
      </c>
    </row>
    <row r="1838" spans="1:13" x14ac:dyDescent="0.25">
      <c r="A1838" t="s">
        <v>531</v>
      </c>
      <c r="B1838">
        <v>17.440000000000001</v>
      </c>
      <c r="C1838">
        <v>6.26</v>
      </c>
      <c r="D1838" t="s">
        <v>2379</v>
      </c>
      <c r="E1838" t="s">
        <v>2379</v>
      </c>
      <c r="F1838" t="s">
        <v>2379</v>
      </c>
      <c r="G1838">
        <v>0</v>
      </c>
      <c r="H1838" t="s">
        <v>2379</v>
      </c>
      <c r="J1838" t="str">
        <f t="shared" si="112"/>
        <v>No</v>
      </c>
      <c r="K1838" t="str">
        <f t="shared" si="113"/>
        <v>No</v>
      </c>
      <c r="L1838" t="str">
        <f t="shared" si="114"/>
        <v>Underweight</v>
      </c>
      <c r="M1838" t="str">
        <f t="shared" si="115"/>
        <v>Prediabetes</v>
      </c>
    </row>
    <row r="1839" spans="1:13" x14ac:dyDescent="0.25">
      <c r="A1839" t="s">
        <v>530</v>
      </c>
      <c r="B1839">
        <v>33.659999999999997</v>
      </c>
      <c r="C1839">
        <v>4.08</v>
      </c>
      <c r="D1839" t="s">
        <v>2380</v>
      </c>
      <c r="E1839" t="s">
        <v>2379</v>
      </c>
      <c r="F1839" t="s">
        <v>2381</v>
      </c>
      <c r="G1839">
        <v>1</v>
      </c>
      <c r="H1839" t="s">
        <v>2379</v>
      </c>
      <c r="J1839" t="str">
        <f t="shared" si="112"/>
        <v>Yes</v>
      </c>
      <c r="K1839" t="str">
        <f t="shared" si="113"/>
        <v>No</v>
      </c>
      <c r="L1839" t="str">
        <f t="shared" si="114"/>
        <v>Obesity</v>
      </c>
      <c r="M1839" t="str">
        <f t="shared" si="115"/>
        <v>Normal</v>
      </c>
    </row>
    <row r="1840" spans="1:13" x14ac:dyDescent="0.25">
      <c r="A1840" t="s">
        <v>529</v>
      </c>
      <c r="B1840">
        <v>21.375</v>
      </c>
      <c r="C1840">
        <v>6.19</v>
      </c>
      <c r="D1840" t="s">
        <v>2380</v>
      </c>
      <c r="E1840" t="s">
        <v>2379</v>
      </c>
      <c r="F1840" t="s">
        <v>2379</v>
      </c>
      <c r="G1840">
        <v>1</v>
      </c>
      <c r="H1840" t="s">
        <v>2379</v>
      </c>
      <c r="J1840" t="str">
        <f t="shared" si="112"/>
        <v>Yes</v>
      </c>
      <c r="K1840" t="str">
        <f t="shared" si="113"/>
        <v>No</v>
      </c>
      <c r="L1840" t="str">
        <f t="shared" si="114"/>
        <v>Normal Weight</v>
      </c>
      <c r="M1840" t="str">
        <f t="shared" si="115"/>
        <v>Prediabetes</v>
      </c>
    </row>
    <row r="1841" spans="1:13" x14ac:dyDescent="0.25">
      <c r="A1841" t="s">
        <v>528</v>
      </c>
      <c r="B1841">
        <v>27.14</v>
      </c>
      <c r="C1841">
        <v>6.01</v>
      </c>
      <c r="D1841" t="s">
        <v>2379</v>
      </c>
      <c r="E1841" t="s">
        <v>2379</v>
      </c>
      <c r="F1841" t="s">
        <v>2379</v>
      </c>
      <c r="G1841">
        <v>1</v>
      </c>
      <c r="H1841" t="s">
        <v>2379</v>
      </c>
      <c r="J1841" t="str">
        <f t="shared" si="112"/>
        <v>No</v>
      </c>
      <c r="K1841" t="str">
        <f t="shared" si="113"/>
        <v>No</v>
      </c>
      <c r="L1841" t="str">
        <f t="shared" si="114"/>
        <v>Overweight</v>
      </c>
      <c r="M1841" t="str">
        <f t="shared" si="115"/>
        <v>Prediabetes</v>
      </c>
    </row>
    <row r="1842" spans="1:13" x14ac:dyDescent="0.25">
      <c r="A1842" t="s">
        <v>527</v>
      </c>
      <c r="B1842">
        <v>35.78</v>
      </c>
      <c r="C1842">
        <v>6.07</v>
      </c>
      <c r="D1842" t="s">
        <v>2379</v>
      </c>
      <c r="E1842" t="s">
        <v>2380</v>
      </c>
      <c r="F1842" t="s">
        <v>2379</v>
      </c>
      <c r="G1842">
        <v>1</v>
      </c>
      <c r="H1842" t="s">
        <v>2379</v>
      </c>
      <c r="J1842" t="str">
        <f t="shared" si="112"/>
        <v>No</v>
      </c>
      <c r="K1842" t="str">
        <f t="shared" si="113"/>
        <v>No</v>
      </c>
      <c r="L1842" t="str">
        <f t="shared" si="114"/>
        <v>Obesity</v>
      </c>
      <c r="M1842" t="str">
        <f t="shared" si="115"/>
        <v>Prediabetes</v>
      </c>
    </row>
    <row r="1843" spans="1:13" x14ac:dyDescent="0.25">
      <c r="A1843" t="s">
        <v>526</v>
      </c>
      <c r="B1843">
        <v>34.96</v>
      </c>
      <c r="C1843">
        <v>5.63</v>
      </c>
      <c r="D1843" t="s">
        <v>2379</v>
      </c>
      <c r="E1843" t="s">
        <v>2379</v>
      </c>
      <c r="F1843" t="s">
        <v>2379</v>
      </c>
      <c r="G1843">
        <v>0</v>
      </c>
      <c r="H1843" t="s">
        <v>2379</v>
      </c>
      <c r="J1843" t="str">
        <f t="shared" si="112"/>
        <v>No</v>
      </c>
      <c r="K1843" t="str">
        <f t="shared" si="113"/>
        <v>No</v>
      </c>
      <c r="L1843" t="str">
        <f t="shared" si="114"/>
        <v>Obesity</v>
      </c>
      <c r="M1843" t="str">
        <f t="shared" si="115"/>
        <v>Normal</v>
      </c>
    </row>
    <row r="1844" spans="1:13" x14ac:dyDescent="0.25">
      <c r="A1844" t="s">
        <v>525</v>
      </c>
      <c r="B1844">
        <v>38.39</v>
      </c>
      <c r="C1844">
        <v>6.05</v>
      </c>
      <c r="D1844" t="s">
        <v>2379</v>
      </c>
      <c r="E1844" t="s">
        <v>2379</v>
      </c>
      <c r="F1844" t="s">
        <v>2379</v>
      </c>
      <c r="G1844">
        <v>0</v>
      </c>
      <c r="H1844" t="s">
        <v>2379</v>
      </c>
      <c r="J1844" t="str">
        <f t="shared" si="112"/>
        <v>No</v>
      </c>
      <c r="K1844" t="str">
        <f t="shared" si="113"/>
        <v>No</v>
      </c>
      <c r="L1844" t="str">
        <f t="shared" si="114"/>
        <v>Obesity</v>
      </c>
      <c r="M1844" t="str">
        <f t="shared" si="115"/>
        <v>Prediabetes</v>
      </c>
    </row>
    <row r="1845" spans="1:13" x14ac:dyDescent="0.25">
      <c r="A1845" t="s">
        <v>524</v>
      </c>
      <c r="B1845">
        <v>33.82</v>
      </c>
      <c r="C1845">
        <v>4.6500000000000004</v>
      </c>
      <c r="D1845" t="s">
        <v>2379</v>
      </c>
      <c r="E1845" t="s">
        <v>2379</v>
      </c>
      <c r="F1845" t="s">
        <v>2379</v>
      </c>
      <c r="G1845">
        <v>0</v>
      </c>
      <c r="H1845" t="s">
        <v>2379</v>
      </c>
      <c r="J1845" t="str">
        <f t="shared" si="112"/>
        <v>No</v>
      </c>
      <c r="K1845" t="str">
        <f t="shared" si="113"/>
        <v>No</v>
      </c>
      <c r="L1845" t="str">
        <f t="shared" si="114"/>
        <v>Obesity</v>
      </c>
      <c r="M1845" t="str">
        <f t="shared" si="115"/>
        <v>Normal</v>
      </c>
    </row>
    <row r="1846" spans="1:13" x14ac:dyDescent="0.25">
      <c r="A1846" t="s">
        <v>523</v>
      </c>
      <c r="B1846">
        <v>27.835000000000001</v>
      </c>
      <c r="C1846">
        <v>5.37</v>
      </c>
      <c r="D1846" t="s">
        <v>2379</v>
      </c>
      <c r="E1846" t="s">
        <v>2379</v>
      </c>
      <c r="F1846" t="s">
        <v>2379</v>
      </c>
      <c r="G1846">
        <v>0</v>
      </c>
      <c r="H1846" t="s">
        <v>2379</v>
      </c>
      <c r="J1846" t="str">
        <f t="shared" si="112"/>
        <v>No</v>
      </c>
      <c r="K1846" t="str">
        <f t="shared" si="113"/>
        <v>No</v>
      </c>
      <c r="L1846" t="str">
        <f t="shared" si="114"/>
        <v>Overweight</v>
      </c>
      <c r="M1846" t="str">
        <f t="shared" si="115"/>
        <v>Normal</v>
      </c>
    </row>
    <row r="1847" spans="1:13" x14ac:dyDescent="0.25">
      <c r="A1847" t="s">
        <v>522</v>
      </c>
      <c r="B1847">
        <v>33</v>
      </c>
      <c r="C1847">
        <v>5.39</v>
      </c>
      <c r="D1847" t="s">
        <v>2379</v>
      </c>
      <c r="E1847" t="s">
        <v>2379</v>
      </c>
      <c r="F1847" t="s">
        <v>2379</v>
      </c>
      <c r="G1847">
        <v>0</v>
      </c>
      <c r="H1847" t="s">
        <v>2379</v>
      </c>
      <c r="J1847" t="str">
        <f t="shared" si="112"/>
        <v>No</v>
      </c>
      <c r="K1847" t="str">
        <f t="shared" si="113"/>
        <v>No</v>
      </c>
      <c r="L1847" t="str">
        <f t="shared" si="114"/>
        <v>Obesity</v>
      </c>
      <c r="M1847" t="str">
        <f t="shared" si="115"/>
        <v>Normal</v>
      </c>
    </row>
    <row r="1848" spans="1:13" x14ac:dyDescent="0.25">
      <c r="A1848" t="s">
        <v>521</v>
      </c>
      <c r="B1848">
        <v>26.885000000000002</v>
      </c>
      <c r="C1848">
        <v>5.86</v>
      </c>
      <c r="D1848" t="s">
        <v>2379</v>
      </c>
      <c r="E1848" t="s">
        <v>2379</v>
      </c>
      <c r="F1848" t="s">
        <v>2379</v>
      </c>
      <c r="G1848">
        <v>0</v>
      </c>
      <c r="H1848" t="s">
        <v>2379</v>
      </c>
      <c r="J1848" t="str">
        <f t="shared" si="112"/>
        <v>No</v>
      </c>
      <c r="K1848" t="str">
        <f t="shared" si="113"/>
        <v>No</v>
      </c>
      <c r="L1848" t="str">
        <f t="shared" si="114"/>
        <v>Overweight</v>
      </c>
      <c r="M1848" t="str">
        <f t="shared" si="115"/>
        <v>Prediabetes</v>
      </c>
    </row>
    <row r="1849" spans="1:13" x14ac:dyDescent="0.25">
      <c r="A1849" t="s">
        <v>520</v>
      </c>
      <c r="B1849">
        <v>29.26</v>
      </c>
      <c r="C1849">
        <v>4.4400000000000004</v>
      </c>
      <c r="D1849" t="s">
        <v>2379</v>
      </c>
      <c r="E1849" t="s">
        <v>2379</v>
      </c>
      <c r="F1849" t="s">
        <v>2379</v>
      </c>
      <c r="G1849">
        <v>0</v>
      </c>
      <c r="H1849" t="s">
        <v>2379</v>
      </c>
      <c r="J1849" t="str">
        <f t="shared" si="112"/>
        <v>No</v>
      </c>
      <c r="K1849" t="str">
        <f t="shared" si="113"/>
        <v>No</v>
      </c>
      <c r="L1849" t="str">
        <f t="shared" si="114"/>
        <v>Overweight</v>
      </c>
      <c r="M1849" t="str">
        <f t="shared" si="115"/>
        <v>Normal</v>
      </c>
    </row>
    <row r="1850" spans="1:13" x14ac:dyDescent="0.25">
      <c r="A1850" t="s">
        <v>519</v>
      </c>
      <c r="B1850">
        <v>26.98</v>
      </c>
      <c r="C1850">
        <v>4.41</v>
      </c>
      <c r="D1850" t="s">
        <v>2379</v>
      </c>
      <c r="E1850" t="s">
        <v>2379</v>
      </c>
      <c r="F1850" t="s">
        <v>2379</v>
      </c>
      <c r="G1850">
        <v>0</v>
      </c>
      <c r="H1850" t="s">
        <v>2379</v>
      </c>
      <c r="J1850" t="str">
        <f t="shared" si="112"/>
        <v>No</v>
      </c>
      <c r="K1850" t="str">
        <f t="shared" si="113"/>
        <v>No</v>
      </c>
      <c r="L1850" t="str">
        <f t="shared" si="114"/>
        <v>Overweight</v>
      </c>
      <c r="M1850" t="str">
        <f t="shared" si="115"/>
        <v>Normal</v>
      </c>
    </row>
    <row r="1851" spans="1:13" x14ac:dyDescent="0.25">
      <c r="A1851" t="s">
        <v>518</v>
      </c>
      <c r="B1851">
        <v>32.11</v>
      </c>
      <c r="C1851">
        <v>5.19</v>
      </c>
      <c r="D1851" t="s">
        <v>2379</v>
      </c>
      <c r="E1851" t="s">
        <v>2379</v>
      </c>
      <c r="F1851" t="s">
        <v>2381</v>
      </c>
      <c r="G1851">
        <v>1</v>
      </c>
      <c r="H1851" t="s">
        <v>2379</v>
      </c>
      <c r="J1851" t="str">
        <f t="shared" si="112"/>
        <v>No</v>
      </c>
      <c r="K1851" t="str">
        <f t="shared" si="113"/>
        <v>No</v>
      </c>
      <c r="L1851" t="str">
        <f t="shared" si="114"/>
        <v>Obesity</v>
      </c>
      <c r="M1851" t="str">
        <f t="shared" si="115"/>
        <v>Normal</v>
      </c>
    </row>
    <row r="1852" spans="1:13" x14ac:dyDescent="0.25">
      <c r="A1852" t="s">
        <v>517</v>
      </c>
      <c r="B1852">
        <v>31.73</v>
      </c>
      <c r="C1852">
        <v>5.16</v>
      </c>
      <c r="D1852" t="s">
        <v>2379</v>
      </c>
      <c r="E1852" t="s">
        <v>2379</v>
      </c>
      <c r="F1852" t="s">
        <v>2381</v>
      </c>
      <c r="G1852">
        <v>1</v>
      </c>
      <c r="H1852" t="s">
        <v>2379</v>
      </c>
      <c r="J1852" t="str">
        <f t="shared" si="112"/>
        <v>No</v>
      </c>
      <c r="K1852" t="str">
        <f t="shared" si="113"/>
        <v>No</v>
      </c>
      <c r="L1852" t="str">
        <f t="shared" si="114"/>
        <v>Obesity</v>
      </c>
      <c r="M1852" t="str">
        <f t="shared" si="115"/>
        <v>Normal</v>
      </c>
    </row>
    <row r="1853" spans="1:13" x14ac:dyDescent="0.25">
      <c r="A1853" t="s">
        <v>516</v>
      </c>
      <c r="B1853">
        <v>22.515000000000001</v>
      </c>
      <c r="C1853">
        <v>4.24</v>
      </c>
      <c r="D1853" t="s">
        <v>2379</v>
      </c>
      <c r="E1853" t="s">
        <v>2379</v>
      </c>
      <c r="F1853" t="s">
        <v>2379</v>
      </c>
      <c r="G1853">
        <v>0</v>
      </c>
      <c r="H1853" t="s">
        <v>2379</v>
      </c>
      <c r="J1853" t="str">
        <f t="shared" si="112"/>
        <v>No</v>
      </c>
      <c r="K1853" t="str">
        <f t="shared" si="113"/>
        <v>No</v>
      </c>
      <c r="L1853" t="str">
        <f t="shared" si="114"/>
        <v>Normal Weight</v>
      </c>
      <c r="M1853" t="str">
        <f t="shared" si="115"/>
        <v>Normal</v>
      </c>
    </row>
    <row r="1854" spans="1:13" x14ac:dyDescent="0.25">
      <c r="A1854" t="s">
        <v>514</v>
      </c>
      <c r="B1854">
        <v>25.9</v>
      </c>
      <c r="C1854">
        <v>5.45</v>
      </c>
      <c r="D1854" t="s">
        <v>2379</v>
      </c>
      <c r="E1854" t="s">
        <v>2379</v>
      </c>
      <c r="F1854" t="s">
        <v>2379</v>
      </c>
      <c r="G1854">
        <v>1</v>
      </c>
      <c r="H1854" t="s">
        <v>2379</v>
      </c>
      <c r="J1854" t="str">
        <f t="shared" si="112"/>
        <v>No</v>
      </c>
      <c r="K1854" t="str">
        <f t="shared" si="113"/>
        <v>No</v>
      </c>
      <c r="L1854" t="str">
        <f t="shared" si="114"/>
        <v>Overweight</v>
      </c>
      <c r="M1854" t="str">
        <f t="shared" si="115"/>
        <v>Normal</v>
      </c>
    </row>
    <row r="1855" spans="1:13" x14ac:dyDescent="0.25">
      <c r="A1855" t="s">
        <v>513</v>
      </c>
      <c r="B1855">
        <v>27.72</v>
      </c>
      <c r="C1855">
        <v>5.03</v>
      </c>
      <c r="D1855" t="s">
        <v>2380</v>
      </c>
      <c r="E1855" t="s">
        <v>2379</v>
      </c>
      <c r="F1855" t="s">
        <v>2379</v>
      </c>
      <c r="G1855">
        <v>1</v>
      </c>
      <c r="H1855" t="s">
        <v>2379</v>
      </c>
      <c r="J1855" t="str">
        <f t="shared" si="112"/>
        <v>Yes</v>
      </c>
      <c r="K1855" t="str">
        <f t="shared" si="113"/>
        <v>No</v>
      </c>
      <c r="L1855" t="str">
        <f t="shared" si="114"/>
        <v>Overweight</v>
      </c>
      <c r="M1855" t="str">
        <f t="shared" si="115"/>
        <v>Normal</v>
      </c>
    </row>
    <row r="1856" spans="1:13" x14ac:dyDescent="0.25">
      <c r="A1856" t="s">
        <v>512</v>
      </c>
      <c r="B1856">
        <v>31.5</v>
      </c>
      <c r="C1856">
        <v>9.6199999999999992</v>
      </c>
      <c r="D1856" t="s">
        <v>2380</v>
      </c>
      <c r="E1856" t="s">
        <v>2379</v>
      </c>
      <c r="F1856" t="s">
        <v>2379</v>
      </c>
      <c r="G1856">
        <v>1</v>
      </c>
      <c r="H1856" t="s">
        <v>2379</v>
      </c>
      <c r="J1856" t="str">
        <f t="shared" si="112"/>
        <v>Yes</v>
      </c>
      <c r="K1856" t="str">
        <f t="shared" si="113"/>
        <v>No</v>
      </c>
      <c r="L1856" t="str">
        <f t="shared" si="114"/>
        <v>Obesity</v>
      </c>
      <c r="M1856" t="str">
        <f t="shared" si="115"/>
        <v>Diabetes</v>
      </c>
    </row>
    <row r="1857" spans="1:13" x14ac:dyDescent="0.25">
      <c r="A1857" t="s">
        <v>511</v>
      </c>
      <c r="B1857">
        <v>29.7</v>
      </c>
      <c r="C1857">
        <v>6.77</v>
      </c>
      <c r="D1857" t="s">
        <v>2380</v>
      </c>
      <c r="E1857" t="s">
        <v>2379</v>
      </c>
      <c r="F1857" t="s">
        <v>2379</v>
      </c>
      <c r="G1857">
        <v>1</v>
      </c>
      <c r="H1857" t="s">
        <v>2379</v>
      </c>
      <c r="J1857" t="str">
        <f t="shared" si="112"/>
        <v>Yes</v>
      </c>
      <c r="K1857" t="str">
        <f t="shared" si="113"/>
        <v>No</v>
      </c>
      <c r="L1857" t="str">
        <f t="shared" si="114"/>
        <v>Overweight</v>
      </c>
      <c r="M1857" t="str">
        <f t="shared" si="115"/>
        <v>Diabetes</v>
      </c>
    </row>
    <row r="1858" spans="1:13" x14ac:dyDescent="0.25">
      <c r="A1858" t="s">
        <v>510</v>
      </c>
      <c r="B1858">
        <v>21.26</v>
      </c>
      <c r="C1858">
        <v>5.36</v>
      </c>
      <c r="D1858" t="s">
        <v>2380</v>
      </c>
      <c r="E1858" t="s">
        <v>2379</v>
      </c>
      <c r="F1858" t="s">
        <v>2379</v>
      </c>
      <c r="G1858">
        <v>1</v>
      </c>
      <c r="H1858" t="s">
        <v>2379</v>
      </c>
      <c r="J1858" t="str">
        <f t="shared" si="112"/>
        <v>Yes</v>
      </c>
      <c r="K1858" t="str">
        <f t="shared" si="113"/>
        <v>No</v>
      </c>
      <c r="L1858" t="str">
        <f t="shared" si="114"/>
        <v>Normal Weight</v>
      </c>
      <c r="M1858" t="str">
        <f t="shared" si="115"/>
        <v>Normal</v>
      </c>
    </row>
    <row r="1859" spans="1:13" x14ac:dyDescent="0.25">
      <c r="A1859" t="s">
        <v>509</v>
      </c>
      <c r="B1859">
        <v>17.09</v>
      </c>
      <c r="C1859">
        <v>5.69</v>
      </c>
      <c r="D1859" t="s">
        <v>2379</v>
      </c>
      <c r="E1859" t="s">
        <v>2379</v>
      </c>
      <c r="F1859" t="s">
        <v>2379</v>
      </c>
      <c r="G1859">
        <v>0</v>
      </c>
      <c r="H1859" t="s">
        <v>2379</v>
      </c>
      <c r="J1859" t="str">
        <f t="shared" ref="J1859:J1922" si="116">PROPER(D1859:D4193)</f>
        <v>No</v>
      </c>
      <c r="K1859" t="str">
        <f t="shared" ref="K1859:K1922" si="117">PROPER(H1859:H4193)</f>
        <v>No</v>
      </c>
      <c r="L1859" t="str">
        <f t="shared" ref="L1859:L1922" si="118">IF(B1859&lt;18.5,"Underweight",IF(B1859&lt;24.9,"Normal Weight",IF(B1859&lt;29.9,"Overweight","Obesity")))</f>
        <v>Underweight</v>
      </c>
      <c r="M1859" t="str">
        <f t="shared" ref="M1859:M1922" si="119">IF(C1859&lt;5.7,"Normal",IF(C1859&lt;6.4,"Prediabetes","Diabetes"))</f>
        <v>Normal</v>
      </c>
    </row>
    <row r="1860" spans="1:13" x14ac:dyDescent="0.25">
      <c r="A1860" t="s">
        <v>508</v>
      </c>
      <c r="B1860">
        <v>24.3</v>
      </c>
      <c r="C1860">
        <v>4.9000000000000004</v>
      </c>
      <c r="D1860" t="s">
        <v>2380</v>
      </c>
      <c r="E1860" t="s">
        <v>2379</v>
      </c>
      <c r="F1860" t="s">
        <v>2381</v>
      </c>
      <c r="G1860">
        <v>1</v>
      </c>
      <c r="H1860" t="s">
        <v>2379</v>
      </c>
      <c r="J1860" t="str">
        <f t="shared" si="116"/>
        <v>Yes</v>
      </c>
      <c r="K1860" t="str">
        <f t="shared" si="117"/>
        <v>No</v>
      </c>
      <c r="L1860" t="str">
        <f t="shared" si="118"/>
        <v>Normal Weight</v>
      </c>
      <c r="M1860" t="str">
        <f t="shared" si="119"/>
        <v>Normal</v>
      </c>
    </row>
    <row r="1861" spans="1:13" x14ac:dyDescent="0.25">
      <c r="A1861" t="s">
        <v>507</v>
      </c>
      <c r="B1861">
        <v>29.734999999999999</v>
      </c>
      <c r="C1861">
        <v>5.78</v>
      </c>
      <c r="D1861" t="s">
        <v>2379</v>
      </c>
      <c r="E1861" t="s">
        <v>2379</v>
      </c>
      <c r="F1861" t="s">
        <v>2379</v>
      </c>
      <c r="G1861">
        <v>0</v>
      </c>
      <c r="H1861" t="s">
        <v>2379</v>
      </c>
      <c r="J1861" t="str">
        <f t="shared" si="116"/>
        <v>No</v>
      </c>
      <c r="K1861" t="str">
        <f t="shared" si="117"/>
        <v>No</v>
      </c>
      <c r="L1861" t="str">
        <f t="shared" si="118"/>
        <v>Overweight</v>
      </c>
      <c r="M1861" t="str">
        <f t="shared" si="119"/>
        <v>Prediabetes</v>
      </c>
    </row>
    <row r="1862" spans="1:13" x14ac:dyDescent="0.25">
      <c r="A1862" t="s">
        <v>506</v>
      </c>
      <c r="B1862">
        <v>29.26</v>
      </c>
      <c r="C1862">
        <v>4.7</v>
      </c>
      <c r="D1862" t="s">
        <v>2379</v>
      </c>
      <c r="E1862" t="s">
        <v>2379</v>
      </c>
      <c r="F1862" t="s">
        <v>2379</v>
      </c>
      <c r="G1862">
        <v>0</v>
      </c>
      <c r="H1862" t="s">
        <v>2379</v>
      </c>
      <c r="J1862" t="str">
        <f t="shared" si="116"/>
        <v>No</v>
      </c>
      <c r="K1862" t="str">
        <f t="shared" si="117"/>
        <v>No</v>
      </c>
      <c r="L1862" t="str">
        <f t="shared" si="118"/>
        <v>Overweight</v>
      </c>
      <c r="M1862" t="str">
        <f t="shared" si="119"/>
        <v>Normal</v>
      </c>
    </row>
    <row r="1863" spans="1:13" x14ac:dyDescent="0.25">
      <c r="A1863" t="s">
        <v>505</v>
      </c>
      <c r="B1863">
        <v>33</v>
      </c>
      <c r="C1863">
        <v>6.28</v>
      </c>
      <c r="D1863" t="s">
        <v>2379</v>
      </c>
      <c r="E1863" t="s">
        <v>2379</v>
      </c>
      <c r="F1863" t="s">
        <v>2379</v>
      </c>
      <c r="G1863">
        <v>0</v>
      </c>
      <c r="H1863" t="s">
        <v>2379</v>
      </c>
      <c r="J1863" t="str">
        <f t="shared" si="116"/>
        <v>No</v>
      </c>
      <c r="K1863" t="str">
        <f t="shared" si="117"/>
        <v>No</v>
      </c>
      <c r="L1863" t="str">
        <f t="shared" si="118"/>
        <v>Obesity</v>
      </c>
      <c r="M1863" t="str">
        <f t="shared" si="119"/>
        <v>Prediabetes</v>
      </c>
    </row>
    <row r="1864" spans="1:13" x14ac:dyDescent="0.25">
      <c r="A1864" t="s">
        <v>504</v>
      </c>
      <c r="B1864">
        <v>31.065000000000001</v>
      </c>
      <c r="C1864">
        <v>4.2300000000000004</v>
      </c>
      <c r="D1864" t="s">
        <v>2379</v>
      </c>
      <c r="E1864" t="s">
        <v>2379</v>
      </c>
      <c r="F1864" t="s">
        <v>2379</v>
      </c>
      <c r="G1864">
        <v>0</v>
      </c>
      <c r="H1864" t="s">
        <v>2379</v>
      </c>
      <c r="J1864" t="str">
        <f t="shared" si="116"/>
        <v>No</v>
      </c>
      <c r="K1864" t="str">
        <f t="shared" si="117"/>
        <v>No</v>
      </c>
      <c r="L1864" t="str">
        <f t="shared" si="118"/>
        <v>Obesity</v>
      </c>
      <c r="M1864" t="str">
        <f t="shared" si="119"/>
        <v>Normal</v>
      </c>
    </row>
    <row r="1865" spans="1:13" x14ac:dyDescent="0.25">
      <c r="A1865" t="s">
        <v>503</v>
      </c>
      <c r="B1865">
        <v>26.51</v>
      </c>
      <c r="C1865">
        <v>6.17</v>
      </c>
      <c r="D1865" t="s">
        <v>2379</v>
      </c>
      <c r="E1865" t="s">
        <v>2379</v>
      </c>
      <c r="F1865" t="s">
        <v>2379</v>
      </c>
      <c r="G1865">
        <v>0</v>
      </c>
      <c r="H1865" t="s">
        <v>2379</v>
      </c>
      <c r="J1865" t="str">
        <f t="shared" si="116"/>
        <v>No</v>
      </c>
      <c r="K1865" t="str">
        <f t="shared" si="117"/>
        <v>No</v>
      </c>
      <c r="L1865" t="str">
        <f t="shared" si="118"/>
        <v>Overweight</v>
      </c>
      <c r="M1865" t="str">
        <f t="shared" si="119"/>
        <v>Prediabetes</v>
      </c>
    </row>
    <row r="1866" spans="1:13" x14ac:dyDescent="0.25">
      <c r="A1866" t="s">
        <v>502</v>
      </c>
      <c r="B1866">
        <v>28.88</v>
      </c>
      <c r="C1866">
        <v>4.96</v>
      </c>
      <c r="D1866" t="s">
        <v>2379</v>
      </c>
      <c r="E1866" t="s">
        <v>2379</v>
      </c>
      <c r="F1866" t="s">
        <v>2379</v>
      </c>
      <c r="G1866">
        <v>0</v>
      </c>
      <c r="H1866" t="s">
        <v>2379</v>
      </c>
      <c r="J1866" t="str">
        <f t="shared" si="116"/>
        <v>No</v>
      </c>
      <c r="K1866" t="str">
        <f t="shared" si="117"/>
        <v>No</v>
      </c>
      <c r="L1866" t="str">
        <f t="shared" si="118"/>
        <v>Overweight</v>
      </c>
      <c r="M1866" t="str">
        <f t="shared" si="119"/>
        <v>Normal</v>
      </c>
    </row>
    <row r="1867" spans="1:13" x14ac:dyDescent="0.25">
      <c r="A1867" t="s">
        <v>501</v>
      </c>
      <c r="B1867">
        <v>35.814999999999998</v>
      </c>
      <c r="C1867">
        <v>5.1100000000000003</v>
      </c>
      <c r="D1867" t="s">
        <v>2380</v>
      </c>
      <c r="E1867" t="s">
        <v>2379</v>
      </c>
      <c r="F1867" t="s">
        <v>2379</v>
      </c>
      <c r="G1867">
        <v>1</v>
      </c>
      <c r="H1867" t="s">
        <v>2379</v>
      </c>
      <c r="J1867" t="str">
        <f t="shared" si="116"/>
        <v>Yes</v>
      </c>
      <c r="K1867" t="str">
        <f t="shared" si="117"/>
        <v>No</v>
      </c>
      <c r="L1867" t="str">
        <f t="shared" si="118"/>
        <v>Obesity</v>
      </c>
      <c r="M1867" t="str">
        <f t="shared" si="119"/>
        <v>Normal</v>
      </c>
    </row>
    <row r="1868" spans="1:13" x14ac:dyDescent="0.25">
      <c r="A1868" t="s">
        <v>500</v>
      </c>
      <c r="B1868">
        <v>21.28</v>
      </c>
      <c r="C1868">
        <v>4.05</v>
      </c>
      <c r="D1868" t="s">
        <v>2379</v>
      </c>
      <c r="E1868" t="s">
        <v>2380</v>
      </c>
      <c r="F1868" t="s">
        <v>2379</v>
      </c>
      <c r="G1868">
        <v>1</v>
      </c>
      <c r="H1868" t="s">
        <v>2379</v>
      </c>
      <c r="J1868" t="str">
        <f t="shared" si="116"/>
        <v>No</v>
      </c>
      <c r="K1868" t="str">
        <f t="shared" si="117"/>
        <v>No</v>
      </c>
      <c r="L1868" t="str">
        <f t="shared" si="118"/>
        <v>Normal Weight</v>
      </c>
      <c r="M1868" t="str">
        <f t="shared" si="119"/>
        <v>Normal</v>
      </c>
    </row>
    <row r="1869" spans="1:13" x14ac:dyDescent="0.25">
      <c r="A1869" t="s">
        <v>499</v>
      </c>
      <c r="B1869">
        <v>33.81</v>
      </c>
      <c r="C1869">
        <v>6.49</v>
      </c>
      <c r="D1869" t="s">
        <v>2379</v>
      </c>
      <c r="E1869" t="s">
        <v>2379</v>
      </c>
      <c r="F1869" t="s">
        <v>2381</v>
      </c>
      <c r="G1869">
        <v>1</v>
      </c>
      <c r="H1869" t="s">
        <v>2379</v>
      </c>
      <c r="J1869" t="str">
        <f t="shared" si="116"/>
        <v>No</v>
      </c>
      <c r="K1869" t="str">
        <f t="shared" si="117"/>
        <v>No</v>
      </c>
      <c r="L1869" t="str">
        <f t="shared" si="118"/>
        <v>Obesity</v>
      </c>
      <c r="M1869" t="str">
        <f t="shared" si="119"/>
        <v>Diabetes</v>
      </c>
    </row>
    <row r="1870" spans="1:13" x14ac:dyDescent="0.25">
      <c r="A1870" t="s">
        <v>498</v>
      </c>
      <c r="B1870">
        <v>44.22</v>
      </c>
      <c r="C1870">
        <v>4.1900000000000004</v>
      </c>
      <c r="D1870" t="s">
        <v>2379</v>
      </c>
      <c r="E1870" t="s">
        <v>2379</v>
      </c>
      <c r="F1870" t="s">
        <v>2379</v>
      </c>
      <c r="G1870">
        <v>1</v>
      </c>
      <c r="H1870" t="s">
        <v>2379</v>
      </c>
      <c r="J1870" t="str">
        <f t="shared" si="116"/>
        <v>No</v>
      </c>
      <c r="K1870" t="str">
        <f t="shared" si="117"/>
        <v>No</v>
      </c>
      <c r="L1870" t="str">
        <f t="shared" si="118"/>
        <v>Obesity</v>
      </c>
      <c r="M1870" t="str">
        <f t="shared" si="119"/>
        <v>Normal</v>
      </c>
    </row>
    <row r="1871" spans="1:13" x14ac:dyDescent="0.25">
      <c r="A1871" t="s">
        <v>497</v>
      </c>
      <c r="B1871">
        <v>15.46</v>
      </c>
      <c r="C1871">
        <v>4.99</v>
      </c>
      <c r="D1871" t="s">
        <v>2380</v>
      </c>
      <c r="E1871" t="s">
        <v>2379</v>
      </c>
      <c r="F1871" t="s">
        <v>2381</v>
      </c>
      <c r="G1871">
        <v>1</v>
      </c>
      <c r="H1871" t="s">
        <v>2379</v>
      </c>
      <c r="J1871" t="str">
        <f t="shared" si="116"/>
        <v>Yes</v>
      </c>
      <c r="K1871" t="str">
        <f t="shared" si="117"/>
        <v>No</v>
      </c>
      <c r="L1871" t="str">
        <f t="shared" si="118"/>
        <v>Underweight</v>
      </c>
      <c r="M1871" t="str">
        <f t="shared" si="119"/>
        <v>Normal</v>
      </c>
    </row>
    <row r="1872" spans="1:13" x14ac:dyDescent="0.25">
      <c r="A1872" t="s">
        <v>496</v>
      </c>
      <c r="B1872">
        <v>30.3</v>
      </c>
      <c r="C1872">
        <v>4.7699999999999996</v>
      </c>
      <c r="D1872" t="s">
        <v>2380</v>
      </c>
      <c r="E1872" t="s">
        <v>2379</v>
      </c>
      <c r="F1872" t="s">
        <v>2379</v>
      </c>
      <c r="G1872">
        <v>1</v>
      </c>
      <c r="H1872" t="s">
        <v>2379</v>
      </c>
      <c r="J1872" t="str">
        <f t="shared" si="116"/>
        <v>Yes</v>
      </c>
      <c r="K1872" t="str">
        <f t="shared" si="117"/>
        <v>No</v>
      </c>
      <c r="L1872" t="str">
        <f t="shared" si="118"/>
        <v>Obesity</v>
      </c>
      <c r="M1872" t="str">
        <f t="shared" si="119"/>
        <v>Normal</v>
      </c>
    </row>
    <row r="1873" spans="1:13" x14ac:dyDescent="0.25">
      <c r="A1873" t="s">
        <v>495</v>
      </c>
      <c r="B1873">
        <v>16.670000000000002</v>
      </c>
      <c r="C1873">
        <v>5.46</v>
      </c>
      <c r="D1873" t="s">
        <v>2379</v>
      </c>
      <c r="E1873" t="s">
        <v>2379</v>
      </c>
      <c r="F1873" t="s">
        <v>2379</v>
      </c>
      <c r="G1873">
        <v>0</v>
      </c>
      <c r="H1873" t="s">
        <v>2379</v>
      </c>
      <c r="J1873" t="str">
        <f t="shared" si="116"/>
        <v>No</v>
      </c>
      <c r="K1873" t="str">
        <f t="shared" si="117"/>
        <v>No</v>
      </c>
      <c r="L1873" t="str">
        <f t="shared" si="118"/>
        <v>Underweight</v>
      </c>
      <c r="M1873" t="str">
        <f t="shared" si="119"/>
        <v>Normal</v>
      </c>
    </row>
    <row r="1874" spans="1:13" x14ac:dyDescent="0.25">
      <c r="A1874" t="s">
        <v>494</v>
      </c>
      <c r="B1874">
        <v>28.594999999999999</v>
      </c>
      <c r="C1874">
        <v>5.43</v>
      </c>
      <c r="D1874" t="s">
        <v>2379</v>
      </c>
      <c r="E1874" t="s">
        <v>2379</v>
      </c>
      <c r="F1874" t="s">
        <v>2379</v>
      </c>
      <c r="G1874">
        <v>0</v>
      </c>
      <c r="H1874" t="s">
        <v>2379</v>
      </c>
      <c r="J1874" t="str">
        <f t="shared" si="116"/>
        <v>No</v>
      </c>
      <c r="K1874" t="str">
        <f t="shared" si="117"/>
        <v>No</v>
      </c>
      <c r="L1874" t="str">
        <f t="shared" si="118"/>
        <v>Overweight</v>
      </c>
      <c r="M1874" t="str">
        <f t="shared" si="119"/>
        <v>Normal</v>
      </c>
    </row>
    <row r="1875" spans="1:13" x14ac:dyDescent="0.25">
      <c r="A1875" t="s">
        <v>493</v>
      </c>
      <c r="B1875">
        <v>25.934999999999999</v>
      </c>
      <c r="C1875">
        <v>4.29</v>
      </c>
      <c r="D1875" t="s">
        <v>2379</v>
      </c>
      <c r="E1875" t="s">
        <v>2379</v>
      </c>
      <c r="F1875" t="s">
        <v>2379</v>
      </c>
      <c r="G1875">
        <v>0</v>
      </c>
      <c r="H1875" t="s">
        <v>2379</v>
      </c>
      <c r="J1875" t="str">
        <f t="shared" si="116"/>
        <v>No</v>
      </c>
      <c r="K1875" t="str">
        <f t="shared" si="117"/>
        <v>No</v>
      </c>
      <c r="L1875" t="str">
        <f t="shared" si="118"/>
        <v>Overweight</v>
      </c>
      <c r="M1875" t="str">
        <f t="shared" si="119"/>
        <v>Normal</v>
      </c>
    </row>
    <row r="1876" spans="1:13" x14ac:dyDescent="0.25">
      <c r="A1876" t="s">
        <v>492</v>
      </c>
      <c r="B1876">
        <v>27.645</v>
      </c>
      <c r="C1876">
        <v>5.25</v>
      </c>
      <c r="D1876" t="s">
        <v>2379</v>
      </c>
      <c r="E1876" t="s">
        <v>2379</v>
      </c>
      <c r="F1876" t="s">
        <v>2379</v>
      </c>
      <c r="G1876">
        <v>1</v>
      </c>
      <c r="H1876" t="s">
        <v>2379</v>
      </c>
      <c r="J1876" t="str">
        <f t="shared" si="116"/>
        <v>No</v>
      </c>
      <c r="K1876" t="str">
        <f t="shared" si="117"/>
        <v>No</v>
      </c>
      <c r="L1876" t="str">
        <f t="shared" si="118"/>
        <v>Overweight</v>
      </c>
      <c r="M1876" t="str">
        <f t="shared" si="119"/>
        <v>Normal</v>
      </c>
    </row>
    <row r="1877" spans="1:13" x14ac:dyDescent="0.25">
      <c r="A1877" t="s">
        <v>491</v>
      </c>
      <c r="B1877">
        <v>30.1</v>
      </c>
      <c r="C1877">
        <v>4.04</v>
      </c>
      <c r="D1877" t="s">
        <v>2379</v>
      </c>
      <c r="E1877" t="s">
        <v>2379</v>
      </c>
      <c r="F1877" t="s">
        <v>2379</v>
      </c>
      <c r="G1877">
        <v>1</v>
      </c>
      <c r="H1877" t="s">
        <v>2379</v>
      </c>
      <c r="J1877" t="str">
        <f t="shared" si="116"/>
        <v>No</v>
      </c>
      <c r="K1877" t="str">
        <f t="shared" si="117"/>
        <v>No</v>
      </c>
      <c r="L1877" t="str">
        <f t="shared" si="118"/>
        <v>Obesity</v>
      </c>
      <c r="M1877" t="str">
        <f t="shared" si="119"/>
        <v>Normal</v>
      </c>
    </row>
    <row r="1878" spans="1:13" x14ac:dyDescent="0.25">
      <c r="A1878" t="s">
        <v>490</v>
      </c>
      <c r="B1878">
        <v>26.79</v>
      </c>
      <c r="C1878">
        <v>5</v>
      </c>
      <c r="D1878" t="s">
        <v>2380</v>
      </c>
      <c r="E1878" t="s">
        <v>2379</v>
      </c>
      <c r="F1878" t="s">
        <v>2381</v>
      </c>
      <c r="G1878">
        <v>1</v>
      </c>
      <c r="H1878" t="s">
        <v>2379</v>
      </c>
      <c r="J1878" t="str">
        <f t="shared" si="116"/>
        <v>Yes</v>
      </c>
      <c r="K1878" t="str">
        <f t="shared" si="117"/>
        <v>No</v>
      </c>
      <c r="L1878" t="str">
        <f t="shared" si="118"/>
        <v>Overweight</v>
      </c>
      <c r="M1878" t="str">
        <f t="shared" si="119"/>
        <v>Normal</v>
      </c>
    </row>
    <row r="1879" spans="1:13" x14ac:dyDescent="0.25">
      <c r="A1879" t="s">
        <v>489</v>
      </c>
      <c r="B1879">
        <v>27.1</v>
      </c>
      <c r="C1879">
        <v>4.01</v>
      </c>
      <c r="D1879" t="s">
        <v>2380</v>
      </c>
      <c r="E1879" t="s">
        <v>2379</v>
      </c>
      <c r="F1879" t="s">
        <v>2379</v>
      </c>
      <c r="G1879">
        <v>1</v>
      </c>
      <c r="H1879" t="s">
        <v>2379</v>
      </c>
      <c r="J1879" t="str">
        <f t="shared" si="116"/>
        <v>Yes</v>
      </c>
      <c r="K1879" t="str">
        <f t="shared" si="117"/>
        <v>No</v>
      </c>
      <c r="L1879" t="str">
        <f t="shared" si="118"/>
        <v>Overweight</v>
      </c>
      <c r="M1879" t="str">
        <f t="shared" si="119"/>
        <v>Normal</v>
      </c>
    </row>
    <row r="1880" spans="1:13" x14ac:dyDescent="0.25">
      <c r="A1880" t="s">
        <v>488</v>
      </c>
      <c r="B1880">
        <v>24.31</v>
      </c>
      <c r="C1880">
        <v>5.4</v>
      </c>
      <c r="D1880" t="s">
        <v>2379</v>
      </c>
      <c r="E1880" t="s">
        <v>2379</v>
      </c>
      <c r="F1880" t="s">
        <v>2379</v>
      </c>
      <c r="G1880">
        <v>0</v>
      </c>
      <c r="H1880" t="s">
        <v>2379</v>
      </c>
      <c r="J1880" t="str">
        <f t="shared" si="116"/>
        <v>No</v>
      </c>
      <c r="K1880" t="str">
        <f t="shared" si="117"/>
        <v>No</v>
      </c>
      <c r="L1880" t="str">
        <f t="shared" si="118"/>
        <v>Normal Weight</v>
      </c>
      <c r="M1880" t="str">
        <f t="shared" si="119"/>
        <v>Normal</v>
      </c>
    </row>
    <row r="1881" spans="1:13" x14ac:dyDescent="0.25">
      <c r="A1881" t="s">
        <v>487</v>
      </c>
      <c r="B1881">
        <v>15.53</v>
      </c>
      <c r="C1881">
        <v>5.81</v>
      </c>
      <c r="D1881" t="s">
        <v>2379</v>
      </c>
      <c r="E1881" t="s">
        <v>2379</v>
      </c>
      <c r="F1881" t="s">
        <v>2379</v>
      </c>
      <c r="G1881">
        <v>1</v>
      </c>
      <c r="H1881" t="s">
        <v>2379</v>
      </c>
      <c r="J1881" t="str">
        <f t="shared" si="116"/>
        <v>No</v>
      </c>
      <c r="K1881" t="str">
        <f t="shared" si="117"/>
        <v>No</v>
      </c>
      <c r="L1881" t="str">
        <f t="shared" si="118"/>
        <v>Underweight</v>
      </c>
      <c r="M1881" t="str">
        <f t="shared" si="119"/>
        <v>Prediabetes</v>
      </c>
    </row>
    <row r="1882" spans="1:13" x14ac:dyDescent="0.25">
      <c r="A1882" t="s">
        <v>486</v>
      </c>
      <c r="B1882">
        <v>30.7</v>
      </c>
      <c r="C1882">
        <v>5.82</v>
      </c>
      <c r="D1882" t="s">
        <v>2379</v>
      </c>
      <c r="E1882" t="s">
        <v>2379</v>
      </c>
      <c r="F1882" t="s">
        <v>2379</v>
      </c>
      <c r="G1882">
        <v>1</v>
      </c>
      <c r="H1882" t="s">
        <v>2379</v>
      </c>
      <c r="J1882" t="str">
        <f t="shared" si="116"/>
        <v>No</v>
      </c>
      <c r="K1882" t="str">
        <f t="shared" si="117"/>
        <v>No</v>
      </c>
      <c r="L1882" t="str">
        <f t="shared" si="118"/>
        <v>Obesity</v>
      </c>
      <c r="M1882" t="str">
        <f t="shared" si="119"/>
        <v>Prediabetes</v>
      </c>
    </row>
    <row r="1883" spans="1:13" x14ac:dyDescent="0.25">
      <c r="A1883" t="s">
        <v>485</v>
      </c>
      <c r="B1883">
        <v>33.33</v>
      </c>
      <c r="C1883">
        <v>4.82</v>
      </c>
      <c r="D1883" t="s">
        <v>2379</v>
      </c>
      <c r="E1883" t="s">
        <v>2379</v>
      </c>
      <c r="F1883" t="s">
        <v>2379</v>
      </c>
      <c r="G1883">
        <v>1</v>
      </c>
      <c r="H1883" t="s">
        <v>2379</v>
      </c>
      <c r="J1883" t="str">
        <f t="shared" si="116"/>
        <v>No</v>
      </c>
      <c r="K1883" t="str">
        <f t="shared" si="117"/>
        <v>No</v>
      </c>
      <c r="L1883" t="str">
        <f t="shared" si="118"/>
        <v>Obesity</v>
      </c>
      <c r="M1883" t="str">
        <f t="shared" si="119"/>
        <v>Normal</v>
      </c>
    </row>
    <row r="1884" spans="1:13" x14ac:dyDescent="0.25">
      <c r="A1884" t="s">
        <v>484</v>
      </c>
      <c r="B1884">
        <v>32.4</v>
      </c>
      <c r="C1884">
        <v>5.08</v>
      </c>
      <c r="D1884" t="s">
        <v>2379</v>
      </c>
      <c r="E1884" t="s">
        <v>2379</v>
      </c>
      <c r="F1884" t="s">
        <v>2379</v>
      </c>
      <c r="G1884">
        <v>1</v>
      </c>
      <c r="H1884" t="s">
        <v>2379</v>
      </c>
      <c r="J1884" t="str">
        <f t="shared" si="116"/>
        <v>No</v>
      </c>
      <c r="K1884" t="str">
        <f t="shared" si="117"/>
        <v>No</v>
      </c>
      <c r="L1884" t="str">
        <f t="shared" si="118"/>
        <v>Obesity</v>
      </c>
      <c r="M1884" t="str">
        <f t="shared" si="119"/>
        <v>Normal</v>
      </c>
    </row>
    <row r="1885" spans="1:13" x14ac:dyDescent="0.25">
      <c r="A1885" t="s">
        <v>483</v>
      </c>
      <c r="B1885">
        <v>27.93</v>
      </c>
      <c r="C1885">
        <v>5.59</v>
      </c>
      <c r="D1885" t="s">
        <v>2379</v>
      </c>
      <c r="E1885" t="s">
        <v>2379</v>
      </c>
      <c r="F1885" t="s">
        <v>2379</v>
      </c>
      <c r="G1885">
        <v>1</v>
      </c>
      <c r="H1885" t="s">
        <v>2379</v>
      </c>
      <c r="J1885" t="str">
        <f t="shared" si="116"/>
        <v>No</v>
      </c>
      <c r="K1885" t="str">
        <f t="shared" si="117"/>
        <v>No</v>
      </c>
      <c r="L1885" t="str">
        <f t="shared" si="118"/>
        <v>Overweight</v>
      </c>
      <c r="M1885" t="str">
        <f t="shared" si="119"/>
        <v>Normal</v>
      </c>
    </row>
    <row r="1886" spans="1:13" x14ac:dyDescent="0.25">
      <c r="A1886" t="s">
        <v>482</v>
      </c>
      <c r="B1886">
        <v>21.754999999999999</v>
      </c>
      <c r="C1886">
        <v>5.12</v>
      </c>
      <c r="D1886" t="s">
        <v>2379</v>
      </c>
      <c r="E1886" t="s">
        <v>2379</v>
      </c>
      <c r="F1886" t="s">
        <v>2379</v>
      </c>
      <c r="G1886">
        <v>0</v>
      </c>
      <c r="H1886" t="s">
        <v>2379</v>
      </c>
      <c r="J1886" t="str">
        <f t="shared" si="116"/>
        <v>No</v>
      </c>
      <c r="K1886" t="str">
        <f t="shared" si="117"/>
        <v>No</v>
      </c>
      <c r="L1886" t="str">
        <f t="shared" si="118"/>
        <v>Normal Weight</v>
      </c>
      <c r="M1886" t="str">
        <f t="shared" si="119"/>
        <v>Normal</v>
      </c>
    </row>
    <row r="1887" spans="1:13" x14ac:dyDescent="0.25">
      <c r="A1887" t="s">
        <v>481</v>
      </c>
      <c r="B1887">
        <v>25.934999999999999</v>
      </c>
      <c r="C1887">
        <v>4.95</v>
      </c>
      <c r="D1887" t="s">
        <v>2379</v>
      </c>
      <c r="E1887" t="s">
        <v>2379</v>
      </c>
      <c r="F1887" t="s">
        <v>2379</v>
      </c>
      <c r="G1887">
        <v>0</v>
      </c>
      <c r="H1887" t="s">
        <v>2379</v>
      </c>
      <c r="J1887" t="str">
        <f t="shared" si="116"/>
        <v>No</v>
      </c>
      <c r="K1887" t="str">
        <f t="shared" si="117"/>
        <v>No</v>
      </c>
      <c r="L1887" t="str">
        <f t="shared" si="118"/>
        <v>Overweight</v>
      </c>
      <c r="M1887" t="str">
        <f t="shared" si="119"/>
        <v>Normal</v>
      </c>
    </row>
    <row r="1888" spans="1:13" x14ac:dyDescent="0.25">
      <c r="A1888" t="s">
        <v>480</v>
      </c>
      <c r="B1888">
        <v>31.5</v>
      </c>
      <c r="C1888">
        <v>6.16</v>
      </c>
      <c r="D1888" t="s">
        <v>2379</v>
      </c>
      <c r="E1888" t="s">
        <v>2379</v>
      </c>
      <c r="F1888" t="s">
        <v>2379</v>
      </c>
      <c r="G1888">
        <v>0</v>
      </c>
      <c r="H1888" t="s">
        <v>2379</v>
      </c>
      <c r="J1888" t="str">
        <f t="shared" si="116"/>
        <v>No</v>
      </c>
      <c r="K1888" t="str">
        <f t="shared" si="117"/>
        <v>No</v>
      </c>
      <c r="L1888" t="str">
        <f t="shared" si="118"/>
        <v>Obesity</v>
      </c>
      <c r="M1888" t="str">
        <f t="shared" si="119"/>
        <v>Prediabetes</v>
      </c>
    </row>
    <row r="1889" spans="1:13" x14ac:dyDescent="0.25">
      <c r="A1889" t="s">
        <v>479</v>
      </c>
      <c r="B1889">
        <v>30.03</v>
      </c>
      <c r="C1889">
        <v>6.41</v>
      </c>
      <c r="D1889" t="s">
        <v>2379</v>
      </c>
      <c r="E1889" t="s">
        <v>2379</v>
      </c>
      <c r="F1889" t="s">
        <v>2379</v>
      </c>
      <c r="G1889">
        <v>0</v>
      </c>
      <c r="H1889" t="s">
        <v>2379</v>
      </c>
      <c r="J1889" t="str">
        <f t="shared" si="116"/>
        <v>No</v>
      </c>
      <c r="K1889" t="str">
        <f t="shared" si="117"/>
        <v>No</v>
      </c>
      <c r="L1889" t="str">
        <f t="shared" si="118"/>
        <v>Obesity</v>
      </c>
      <c r="M1889" t="str">
        <f t="shared" si="119"/>
        <v>Diabetes</v>
      </c>
    </row>
    <row r="1890" spans="1:13" x14ac:dyDescent="0.25">
      <c r="A1890" t="s">
        <v>478</v>
      </c>
      <c r="B1890">
        <v>33.479999999999997</v>
      </c>
      <c r="C1890">
        <v>8.94</v>
      </c>
      <c r="D1890" t="s">
        <v>2379</v>
      </c>
      <c r="E1890" t="s">
        <v>2379</v>
      </c>
      <c r="F1890" t="s">
        <v>2379</v>
      </c>
      <c r="G1890">
        <v>0</v>
      </c>
      <c r="H1890" t="s">
        <v>2379</v>
      </c>
      <c r="J1890" t="str">
        <f t="shared" si="116"/>
        <v>No</v>
      </c>
      <c r="K1890" t="str">
        <f t="shared" si="117"/>
        <v>No</v>
      </c>
      <c r="L1890" t="str">
        <f t="shared" si="118"/>
        <v>Obesity</v>
      </c>
      <c r="M1890" t="str">
        <f t="shared" si="119"/>
        <v>Diabetes</v>
      </c>
    </row>
    <row r="1891" spans="1:13" x14ac:dyDescent="0.25">
      <c r="A1891" t="s">
        <v>477</v>
      </c>
      <c r="B1891">
        <v>16.510000000000002</v>
      </c>
      <c r="C1891">
        <v>4.42</v>
      </c>
      <c r="D1891" t="s">
        <v>2380</v>
      </c>
      <c r="E1891" t="s">
        <v>2379</v>
      </c>
      <c r="F1891" t="s">
        <v>2381</v>
      </c>
      <c r="G1891">
        <v>1</v>
      </c>
      <c r="H1891" t="s">
        <v>2379</v>
      </c>
      <c r="J1891" t="str">
        <f t="shared" si="116"/>
        <v>Yes</v>
      </c>
      <c r="K1891" t="str">
        <f t="shared" si="117"/>
        <v>No</v>
      </c>
      <c r="L1891" t="str">
        <f t="shared" si="118"/>
        <v>Underweight</v>
      </c>
      <c r="M1891" t="str">
        <f t="shared" si="119"/>
        <v>Normal</v>
      </c>
    </row>
    <row r="1892" spans="1:13" x14ac:dyDescent="0.25">
      <c r="A1892" t="s">
        <v>476</v>
      </c>
      <c r="B1892">
        <v>33.155000000000001</v>
      </c>
      <c r="C1892">
        <v>5.3</v>
      </c>
      <c r="D1892" t="s">
        <v>2380</v>
      </c>
      <c r="E1892" t="s">
        <v>2379</v>
      </c>
      <c r="F1892" t="s">
        <v>2379</v>
      </c>
      <c r="G1892">
        <v>1</v>
      </c>
      <c r="H1892" t="s">
        <v>2379</v>
      </c>
      <c r="J1892" t="str">
        <f t="shared" si="116"/>
        <v>Yes</v>
      </c>
      <c r="K1892" t="str">
        <f t="shared" si="117"/>
        <v>No</v>
      </c>
      <c r="L1892" t="str">
        <f t="shared" si="118"/>
        <v>Obesity</v>
      </c>
      <c r="M1892" t="str">
        <f t="shared" si="119"/>
        <v>Normal</v>
      </c>
    </row>
    <row r="1893" spans="1:13" x14ac:dyDescent="0.25">
      <c r="A1893" t="s">
        <v>475</v>
      </c>
      <c r="B1893">
        <v>37.29</v>
      </c>
      <c r="C1893">
        <v>4.6399999999999997</v>
      </c>
      <c r="D1893" t="s">
        <v>2379</v>
      </c>
      <c r="E1893" t="s">
        <v>2379</v>
      </c>
      <c r="F1893" t="s">
        <v>2381</v>
      </c>
      <c r="G1893">
        <v>1</v>
      </c>
      <c r="H1893" t="s">
        <v>2379</v>
      </c>
      <c r="J1893" t="str">
        <f t="shared" si="116"/>
        <v>No</v>
      </c>
      <c r="K1893" t="str">
        <f t="shared" si="117"/>
        <v>No</v>
      </c>
      <c r="L1893" t="str">
        <f t="shared" si="118"/>
        <v>Obesity</v>
      </c>
      <c r="M1893" t="str">
        <f t="shared" si="119"/>
        <v>Normal</v>
      </c>
    </row>
    <row r="1894" spans="1:13" x14ac:dyDescent="0.25">
      <c r="A1894" t="s">
        <v>474</v>
      </c>
      <c r="B1894">
        <v>20.23</v>
      </c>
      <c r="C1894">
        <v>6.16</v>
      </c>
      <c r="D1894" t="s">
        <v>2380</v>
      </c>
      <c r="E1894" t="s">
        <v>2379</v>
      </c>
      <c r="F1894" t="s">
        <v>2379</v>
      </c>
      <c r="G1894">
        <v>1</v>
      </c>
      <c r="H1894" t="s">
        <v>2379</v>
      </c>
      <c r="J1894" t="str">
        <f t="shared" si="116"/>
        <v>Yes</v>
      </c>
      <c r="K1894" t="str">
        <f t="shared" si="117"/>
        <v>No</v>
      </c>
      <c r="L1894" t="str">
        <f t="shared" si="118"/>
        <v>Normal Weight</v>
      </c>
      <c r="M1894" t="str">
        <f t="shared" si="119"/>
        <v>Prediabetes</v>
      </c>
    </row>
    <row r="1895" spans="1:13" x14ac:dyDescent="0.25">
      <c r="A1895" t="s">
        <v>473</v>
      </c>
      <c r="B1895">
        <v>28.975000000000001</v>
      </c>
      <c r="C1895">
        <v>4.12</v>
      </c>
      <c r="D1895" t="s">
        <v>2379</v>
      </c>
      <c r="E1895" t="s">
        <v>2379</v>
      </c>
      <c r="F1895" t="s">
        <v>2381</v>
      </c>
      <c r="G1895">
        <v>1</v>
      </c>
      <c r="H1895" t="s">
        <v>2379</v>
      </c>
      <c r="J1895" t="str">
        <f t="shared" si="116"/>
        <v>No</v>
      </c>
      <c r="K1895" t="str">
        <f t="shared" si="117"/>
        <v>No</v>
      </c>
      <c r="L1895" t="str">
        <f t="shared" si="118"/>
        <v>Overweight</v>
      </c>
      <c r="M1895" t="str">
        <f t="shared" si="119"/>
        <v>Normal</v>
      </c>
    </row>
    <row r="1896" spans="1:13" x14ac:dyDescent="0.25">
      <c r="A1896" t="s">
        <v>472</v>
      </c>
      <c r="B1896">
        <v>16.420000000000002</v>
      </c>
      <c r="C1896">
        <v>5.77</v>
      </c>
      <c r="D1896" t="s">
        <v>2380</v>
      </c>
      <c r="E1896" t="s">
        <v>2379</v>
      </c>
      <c r="F1896" t="s">
        <v>2381</v>
      </c>
      <c r="G1896">
        <v>1</v>
      </c>
      <c r="H1896" t="s">
        <v>2379</v>
      </c>
      <c r="J1896" t="str">
        <f t="shared" si="116"/>
        <v>Yes</v>
      </c>
      <c r="K1896" t="str">
        <f t="shared" si="117"/>
        <v>No</v>
      </c>
      <c r="L1896" t="str">
        <f t="shared" si="118"/>
        <v>Underweight</v>
      </c>
      <c r="M1896" t="str">
        <f t="shared" si="119"/>
        <v>Prediabetes</v>
      </c>
    </row>
    <row r="1897" spans="1:13" x14ac:dyDescent="0.25">
      <c r="A1897" t="s">
        <v>471</v>
      </c>
      <c r="B1897">
        <v>17.559999999999999</v>
      </c>
      <c r="C1897">
        <v>6.2</v>
      </c>
      <c r="D1897" t="s">
        <v>2379</v>
      </c>
      <c r="E1897" t="s">
        <v>2379</v>
      </c>
      <c r="F1897" t="s">
        <v>2379</v>
      </c>
      <c r="G1897">
        <v>1</v>
      </c>
      <c r="H1897" t="s">
        <v>2379</v>
      </c>
      <c r="J1897" t="str">
        <f t="shared" si="116"/>
        <v>No</v>
      </c>
      <c r="K1897" t="str">
        <f t="shared" si="117"/>
        <v>No</v>
      </c>
      <c r="L1897" t="str">
        <f t="shared" si="118"/>
        <v>Underweight</v>
      </c>
      <c r="M1897" t="str">
        <f t="shared" si="119"/>
        <v>Prediabetes</v>
      </c>
    </row>
    <row r="1898" spans="1:13" x14ac:dyDescent="0.25">
      <c r="A1898" t="s">
        <v>470</v>
      </c>
      <c r="B1898">
        <v>24.13</v>
      </c>
      <c r="C1898">
        <v>4.3899999999999997</v>
      </c>
      <c r="D1898" t="s">
        <v>2379</v>
      </c>
      <c r="E1898" t="s">
        <v>2379</v>
      </c>
      <c r="F1898" t="s">
        <v>2379</v>
      </c>
      <c r="G1898">
        <v>1</v>
      </c>
      <c r="H1898" t="s">
        <v>2379</v>
      </c>
      <c r="J1898" t="str">
        <f t="shared" si="116"/>
        <v>No</v>
      </c>
      <c r="K1898" t="str">
        <f t="shared" si="117"/>
        <v>No</v>
      </c>
      <c r="L1898" t="str">
        <f t="shared" si="118"/>
        <v>Normal Weight</v>
      </c>
      <c r="M1898" t="str">
        <f t="shared" si="119"/>
        <v>Normal</v>
      </c>
    </row>
    <row r="1899" spans="1:13" x14ac:dyDescent="0.25">
      <c r="A1899" t="s">
        <v>469</v>
      </c>
      <c r="B1899">
        <v>19.95</v>
      </c>
      <c r="C1899">
        <v>5.13</v>
      </c>
      <c r="D1899" t="s">
        <v>2379</v>
      </c>
      <c r="E1899" t="s">
        <v>2380</v>
      </c>
      <c r="F1899" t="s">
        <v>2379</v>
      </c>
      <c r="G1899">
        <v>2</v>
      </c>
      <c r="H1899" t="s">
        <v>2379</v>
      </c>
      <c r="J1899" t="str">
        <f t="shared" si="116"/>
        <v>No</v>
      </c>
      <c r="K1899" t="str">
        <f t="shared" si="117"/>
        <v>No</v>
      </c>
      <c r="L1899" t="str">
        <f t="shared" si="118"/>
        <v>Normal Weight</v>
      </c>
      <c r="M1899" t="str">
        <f t="shared" si="119"/>
        <v>Normal</v>
      </c>
    </row>
    <row r="1900" spans="1:13" x14ac:dyDescent="0.25">
      <c r="A1900" t="s">
        <v>468</v>
      </c>
      <c r="B1900">
        <v>21.24</v>
      </c>
      <c r="C1900">
        <v>4.49</v>
      </c>
      <c r="D1900" t="s">
        <v>2379</v>
      </c>
      <c r="E1900" t="s">
        <v>2379</v>
      </c>
      <c r="F1900" t="s">
        <v>2379</v>
      </c>
      <c r="G1900">
        <v>0</v>
      </c>
      <c r="H1900" t="s">
        <v>2379</v>
      </c>
      <c r="J1900" t="str">
        <f t="shared" si="116"/>
        <v>No</v>
      </c>
      <c r="K1900" t="str">
        <f t="shared" si="117"/>
        <v>No</v>
      </c>
      <c r="L1900" t="str">
        <f t="shared" si="118"/>
        <v>Normal Weight</v>
      </c>
      <c r="M1900" t="str">
        <f t="shared" si="119"/>
        <v>Normal</v>
      </c>
    </row>
    <row r="1901" spans="1:13" x14ac:dyDescent="0.25">
      <c r="A1901" t="s">
        <v>467</v>
      </c>
      <c r="B1901">
        <v>44.22</v>
      </c>
      <c r="C1901">
        <v>6.35</v>
      </c>
      <c r="D1901" t="s">
        <v>2379</v>
      </c>
      <c r="E1901" t="s">
        <v>2379</v>
      </c>
      <c r="F1901" t="s">
        <v>2379</v>
      </c>
      <c r="G1901">
        <v>0</v>
      </c>
      <c r="H1901" t="s">
        <v>2379</v>
      </c>
      <c r="J1901" t="str">
        <f t="shared" si="116"/>
        <v>No</v>
      </c>
      <c r="K1901" t="str">
        <f t="shared" si="117"/>
        <v>No</v>
      </c>
      <c r="L1901" t="str">
        <f t="shared" si="118"/>
        <v>Obesity</v>
      </c>
      <c r="M1901" t="str">
        <f t="shared" si="119"/>
        <v>Prediabetes</v>
      </c>
    </row>
    <row r="1902" spans="1:13" x14ac:dyDescent="0.25">
      <c r="A1902" t="s">
        <v>466</v>
      </c>
      <c r="B1902">
        <v>41.1</v>
      </c>
      <c r="C1902">
        <v>5.79</v>
      </c>
      <c r="D1902" t="s">
        <v>2379</v>
      </c>
      <c r="E1902" t="s">
        <v>2379</v>
      </c>
      <c r="F1902" t="s">
        <v>2379</v>
      </c>
      <c r="G1902">
        <v>0</v>
      </c>
      <c r="H1902" t="s">
        <v>2379</v>
      </c>
      <c r="J1902" t="str">
        <f t="shared" si="116"/>
        <v>No</v>
      </c>
      <c r="K1902" t="str">
        <f t="shared" si="117"/>
        <v>No</v>
      </c>
      <c r="L1902" t="str">
        <f t="shared" si="118"/>
        <v>Obesity</v>
      </c>
      <c r="M1902" t="str">
        <f t="shared" si="119"/>
        <v>Prediabetes</v>
      </c>
    </row>
    <row r="1903" spans="1:13" x14ac:dyDescent="0.25">
      <c r="A1903" t="s">
        <v>465</v>
      </c>
      <c r="B1903">
        <v>34.200000000000003</v>
      </c>
      <c r="C1903">
        <v>4.78</v>
      </c>
      <c r="D1903" t="s">
        <v>2380</v>
      </c>
      <c r="E1903" t="s">
        <v>2379</v>
      </c>
      <c r="F1903" t="s">
        <v>2379</v>
      </c>
      <c r="G1903">
        <v>0</v>
      </c>
      <c r="H1903" t="s">
        <v>2379</v>
      </c>
      <c r="J1903" t="str">
        <f t="shared" si="116"/>
        <v>Yes</v>
      </c>
      <c r="K1903" t="str">
        <f t="shared" si="117"/>
        <v>No</v>
      </c>
      <c r="L1903" t="str">
        <f t="shared" si="118"/>
        <v>Obesity</v>
      </c>
      <c r="M1903" t="str">
        <f t="shared" si="119"/>
        <v>Normal</v>
      </c>
    </row>
    <row r="1904" spans="1:13" x14ac:dyDescent="0.25">
      <c r="A1904" t="s">
        <v>464</v>
      </c>
      <c r="B1904">
        <v>29.92</v>
      </c>
      <c r="C1904">
        <v>6.02</v>
      </c>
      <c r="D1904" t="s">
        <v>2380</v>
      </c>
      <c r="E1904" t="s">
        <v>2379</v>
      </c>
      <c r="F1904" t="s">
        <v>2379</v>
      </c>
      <c r="G1904">
        <v>0</v>
      </c>
      <c r="H1904" t="s">
        <v>2379</v>
      </c>
      <c r="J1904" t="str">
        <f t="shared" si="116"/>
        <v>Yes</v>
      </c>
      <c r="K1904" t="str">
        <f t="shared" si="117"/>
        <v>No</v>
      </c>
      <c r="L1904" t="str">
        <f t="shared" si="118"/>
        <v>Obesity</v>
      </c>
      <c r="M1904" t="str">
        <f t="shared" si="119"/>
        <v>Prediabetes</v>
      </c>
    </row>
    <row r="1905" spans="1:13" x14ac:dyDescent="0.25">
      <c r="A1905" t="s">
        <v>463</v>
      </c>
      <c r="B1905">
        <v>28.93</v>
      </c>
      <c r="C1905">
        <v>4.4400000000000004</v>
      </c>
      <c r="D1905" t="s">
        <v>2379</v>
      </c>
      <c r="E1905" t="s">
        <v>2379</v>
      </c>
      <c r="F1905" t="s">
        <v>2379</v>
      </c>
      <c r="G1905">
        <v>0</v>
      </c>
      <c r="H1905" t="s">
        <v>2379</v>
      </c>
      <c r="J1905" t="str">
        <f t="shared" si="116"/>
        <v>No</v>
      </c>
      <c r="K1905" t="str">
        <f t="shared" si="117"/>
        <v>No</v>
      </c>
      <c r="L1905" t="str">
        <f t="shared" si="118"/>
        <v>Overweight</v>
      </c>
      <c r="M1905" t="str">
        <f t="shared" si="119"/>
        <v>Normal</v>
      </c>
    </row>
    <row r="1906" spans="1:13" x14ac:dyDescent="0.25">
      <c r="A1906" t="s">
        <v>462</v>
      </c>
      <c r="B1906">
        <v>31.254999999999999</v>
      </c>
      <c r="C1906">
        <v>5.84</v>
      </c>
      <c r="D1906" t="s">
        <v>2380</v>
      </c>
      <c r="E1906" t="s">
        <v>2379</v>
      </c>
      <c r="F1906" t="s">
        <v>2379</v>
      </c>
      <c r="G1906">
        <v>1</v>
      </c>
      <c r="H1906" t="s">
        <v>2379</v>
      </c>
      <c r="J1906" t="str">
        <f t="shared" si="116"/>
        <v>Yes</v>
      </c>
      <c r="K1906" t="str">
        <f t="shared" si="117"/>
        <v>No</v>
      </c>
      <c r="L1906" t="str">
        <f t="shared" si="118"/>
        <v>Obesity</v>
      </c>
      <c r="M1906" t="str">
        <f t="shared" si="119"/>
        <v>Prediabetes</v>
      </c>
    </row>
    <row r="1907" spans="1:13" x14ac:dyDescent="0.25">
      <c r="A1907" t="s">
        <v>461</v>
      </c>
      <c r="B1907">
        <v>29.83</v>
      </c>
      <c r="C1907">
        <v>5.39</v>
      </c>
      <c r="D1907" t="s">
        <v>2379</v>
      </c>
      <c r="E1907" t="s">
        <v>2379</v>
      </c>
      <c r="F1907" t="s">
        <v>2379</v>
      </c>
      <c r="G1907">
        <v>0</v>
      </c>
      <c r="H1907" t="s">
        <v>2379</v>
      </c>
      <c r="J1907" t="str">
        <f t="shared" si="116"/>
        <v>No</v>
      </c>
      <c r="K1907" t="str">
        <f t="shared" si="117"/>
        <v>No</v>
      </c>
      <c r="L1907" t="str">
        <f t="shared" si="118"/>
        <v>Overweight</v>
      </c>
      <c r="M1907" t="str">
        <f t="shared" si="119"/>
        <v>Normal</v>
      </c>
    </row>
    <row r="1908" spans="1:13" x14ac:dyDescent="0.25">
      <c r="A1908" t="s">
        <v>460</v>
      </c>
      <c r="B1908">
        <v>29.59</v>
      </c>
      <c r="C1908">
        <v>6.16</v>
      </c>
      <c r="D1908" t="s">
        <v>2379</v>
      </c>
      <c r="E1908" t="s">
        <v>2379</v>
      </c>
      <c r="F1908" t="s">
        <v>2381</v>
      </c>
      <c r="G1908">
        <v>1</v>
      </c>
      <c r="H1908" t="s">
        <v>2379</v>
      </c>
      <c r="J1908" t="str">
        <f t="shared" si="116"/>
        <v>No</v>
      </c>
      <c r="K1908" t="str">
        <f t="shared" si="117"/>
        <v>No</v>
      </c>
      <c r="L1908" t="str">
        <f t="shared" si="118"/>
        <v>Overweight</v>
      </c>
      <c r="M1908" t="str">
        <f t="shared" si="119"/>
        <v>Prediabetes</v>
      </c>
    </row>
    <row r="1909" spans="1:13" x14ac:dyDescent="0.25">
      <c r="A1909" t="s">
        <v>459</v>
      </c>
      <c r="B1909">
        <v>31.16</v>
      </c>
      <c r="C1909">
        <v>4.49</v>
      </c>
      <c r="D1909" t="s">
        <v>2379</v>
      </c>
      <c r="E1909" t="s">
        <v>2379</v>
      </c>
      <c r="F1909" t="s">
        <v>2381</v>
      </c>
      <c r="G1909">
        <v>1</v>
      </c>
      <c r="H1909" t="s">
        <v>2379</v>
      </c>
      <c r="J1909" t="str">
        <f t="shared" si="116"/>
        <v>No</v>
      </c>
      <c r="K1909" t="str">
        <f t="shared" si="117"/>
        <v>No</v>
      </c>
      <c r="L1909" t="str">
        <f t="shared" si="118"/>
        <v>Obesity</v>
      </c>
      <c r="M1909" t="str">
        <f t="shared" si="119"/>
        <v>Normal</v>
      </c>
    </row>
    <row r="1910" spans="1:13" x14ac:dyDescent="0.25">
      <c r="A1910" t="s">
        <v>458</v>
      </c>
      <c r="B1910">
        <v>34.21</v>
      </c>
      <c r="C1910">
        <v>4.4800000000000004</v>
      </c>
      <c r="D1910" t="s">
        <v>2380</v>
      </c>
      <c r="E1910" t="s">
        <v>2379</v>
      </c>
      <c r="F1910" t="s">
        <v>2379</v>
      </c>
      <c r="G1910">
        <v>1</v>
      </c>
      <c r="H1910" t="s">
        <v>2379</v>
      </c>
      <c r="J1910" t="str">
        <f t="shared" si="116"/>
        <v>Yes</v>
      </c>
      <c r="K1910" t="str">
        <f t="shared" si="117"/>
        <v>No</v>
      </c>
      <c r="L1910" t="str">
        <f t="shared" si="118"/>
        <v>Obesity</v>
      </c>
      <c r="M1910" t="str">
        <f t="shared" si="119"/>
        <v>Normal</v>
      </c>
    </row>
    <row r="1911" spans="1:13" x14ac:dyDescent="0.25">
      <c r="A1911" t="s">
        <v>457</v>
      </c>
      <c r="B1911">
        <v>34.86</v>
      </c>
      <c r="C1911">
        <v>10.97</v>
      </c>
      <c r="D1911" t="s">
        <v>2379</v>
      </c>
      <c r="E1911" t="s">
        <v>2379</v>
      </c>
      <c r="F1911" t="s">
        <v>2379</v>
      </c>
      <c r="G1911">
        <v>0</v>
      </c>
      <c r="H1911" t="s">
        <v>2379</v>
      </c>
      <c r="J1911" t="str">
        <f t="shared" si="116"/>
        <v>No</v>
      </c>
      <c r="K1911" t="str">
        <f t="shared" si="117"/>
        <v>No</v>
      </c>
      <c r="L1911" t="str">
        <f t="shared" si="118"/>
        <v>Obesity</v>
      </c>
      <c r="M1911" t="str">
        <f t="shared" si="119"/>
        <v>Diabetes</v>
      </c>
    </row>
    <row r="1912" spans="1:13" x14ac:dyDescent="0.25">
      <c r="A1912" t="s">
        <v>456</v>
      </c>
      <c r="B1912">
        <v>34.58</v>
      </c>
      <c r="C1912">
        <v>5.14</v>
      </c>
      <c r="D1912" t="s">
        <v>2379</v>
      </c>
      <c r="E1912" t="s">
        <v>2380</v>
      </c>
      <c r="F1912" t="s">
        <v>2379</v>
      </c>
      <c r="G1912">
        <v>2</v>
      </c>
      <c r="H1912" t="s">
        <v>2379</v>
      </c>
      <c r="J1912" t="str">
        <f t="shared" si="116"/>
        <v>No</v>
      </c>
      <c r="K1912" t="str">
        <f t="shared" si="117"/>
        <v>No</v>
      </c>
      <c r="L1912" t="str">
        <f t="shared" si="118"/>
        <v>Obesity</v>
      </c>
      <c r="M1912" t="str">
        <f t="shared" si="119"/>
        <v>Normal</v>
      </c>
    </row>
    <row r="1913" spans="1:13" x14ac:dyDescent="0.25">
      <c r="A1913" t="s">
        <v>455</v>
      </c>
      <c r="B1913">
        <v>17.940000000000001</v>
      </c>
      <c r="C1913">
        <v>5.17</v>
      </c>
      <c r="D1913" t="s">
        <v>2380</v>
      </c>
      <c r="E1913" t="s">
        <v>2379</v>
      </c>
      <c r="F1913" t="s">
        <v>2379</v>
      </c>
      <c r="G1913">
        <v>0</v>
      </c>
      <c r="H1913" t="s">
        <v>2379</v>
      </c>
      <c r="J1913" t="str">
        <f t="shared" si="116"/>
        <v>Yes</v>
      </c>
      <c r="K1913" t="str">
        <f t="shared" si="117"/>
        <v>No</v>
      </c>
      <c r="L1913" t="str">
        <f t="shared" si="118"/>
        <v>Underweight</v>
      </c>
      <c r="M1913" t="str">
        <f t="shared" si="119"/>
        <v>Normal</v>
      </c>
    </row>
    <row r="1914" spans="1:13" x14ac:dyDescent="0.25">
      <c r="A1914" t="s">
        <v>454</v>
      </c>
      <c r="B1914">
        <v>26.8</v>
      </c>
      <c r="C1914">
        <v>6.18</v>
      </c>
      <c r="D1914" t="s">
        <v>2380</v>
      </c>
      <c r="E1914" t="s">
        <v>2379</v>
      </c>
      <c r="F1914" t="s">
        <v>2381</v>
      </c>
      <c r="G1914">
        <v>1</v>
      </c>
      <c r="H1914" t="s">
        <v>2379</v>
      </c>
      <c r="J1914" t="str">
        <f t="shared" si="116"/>
        <v>Yes</v>
      </c>
      <c r="K1914" t="str">
        <f t="shared" si="117"/>
        <v>No</v>
      </c>
      <c r="L1914" t="str">
        <f t="shared" si="118"/>
        <v>Overweight</v>
      </c>
      <c r="M1914" t="str">
        <f t="shared" si="119"/>
        <v>Prediabetes</v>
      </c>
    </row>
    <row r="1915" spans="1:13" x14ac:dyDescent="0.25">
      <c r="A1915" t="s">
        <v>453</v>
      </c>
      <c r="B1915">
        <v>17.690000000000001</v>
      </c>
      <c r="C1915">
        <v>9.07</v>
      </c>
      <c r="D1915" t="s">
        <v>2380</v>
      </c>
      <c r="E1915" t="s">
        <v>2379</v>
      </c>
      <c r="F1915" t="s">
        <v>2379</v>
      </c>
      <c r="G1915">
        <v>0</v>
      </c>
      <c r="H1915" t="s">
        <v>2379</v>
      </c>
      <c r="J1915" t="str">
        <f t="shared" si="116"/>
        <v>Yes</v>
      </c>
      <c r="K1915" t="str">
        <f t="shared" si="117"/>
        <v>No</v>
      </c>
      <c r="L1915" t="str">
        <f t="shared" si="118"/>
        <v>Underweight</v>
      </c>
      <c r="M1915" t="str">
        <f t="shared" si="119"/>
        <v>Diabetes</v>
      </c>
    </row>
    <row r="1916" spans="1:13" x14ac:dyDescent="0.25">
      <c r="A1916" t="s">
        <v>452</v>
      </c>
      <c r="B1916">
        <v>25.77</v>
      </c>
      <c r="C1916">
        <v>4.43</v>
      </c>
      <c r="D1916" t="s">
        <v>2379</v>
      </c>
      <c r="E1916" t="s">
        <v>2379</v>
      </c>
      <c r="F1916" t="s">
        <v>2381</v>
      </c>
      <c r="G1916">
        <v>1</v>
      </c>
      <c r="H1916" t="s">
        <v>2379</v>
      </c>
      <c r="J1916" t="str">
        <f t="shared" si="116"/>
        <v>No</v>
      </c>
      <c r="K1916" t="str">
        <f t="shared" si="117"/>
        <v>No</v>
      </c>
      <c r="L1916" t="str">
        <f t="shared" si="118"/>
        <v>Overweight</v>
      </c>
      <c r="M1916" t="str">
        <f t="shared" si="119"/>
        <v>Normal</v>
      </c>
    </row>
    <row r="1917" spans="1:13" x14ac:dyDescent="0.25">
      <c r="A1917" t="s">
        <v>451</v>
      </c>
      <c r="B1917">
        <v>34.46</v>
      </c>
      <c r="C1917">
        <v>4.17</v>
      </c>
      <c r="D1917" t="s">
        <v>2379</v>
      </c>
      <c r="E1917" t="s">
        <v>2380</v>
      </c>
      <c r="F1917" t="s">
        <v>2379</v>
      </c>
      <c r="G1917">
        <v>1</v>
      </c>
      <c r="H1917" t="s">
        <v>2379</v>
      </c>
      <c r="J1917" t="str">
        <f t="shared" si="116"/>
        <v>No</v>
      </c>
      <c r="K1917" t="str">
        <f t="shared" si="117"/>
        <v>No</v>
      </c>
      <c r="L1917" t="str">
        <f t="shared" si="118"/>
        <v>Obesity</v>
      </c>
      <c r="M1917" t="str">
        <f t="shared" si="119"/>
        <v>Normal</v>
      </c>
    </row>
    <row r="1918" spans="1:13" x14ac:dyDescent="0.25">
      <c r="A1918" t="s">
        <v>450</v>
      </c>
      <c r="B1918">
        <v>30.875</v>
      </c>
      <c r="C1918">
        <v>4.95</v>
      </c>
      <c r="D1918" t="s">
        <v>2380</v>
      </c>
      <c r="E1918" t="s">
        <v>2379</v>
      </c>
      <c r="F1918" t="s">
        <v>2379</v>
      </c>
      <c r="G1918">
        <v>0</v>
      </c>
      <c r="H1918" t="s">
        <v>2379</v>
      </c>
      <c r="J1918" t="str">
        <f t="shared" si="116"/>
        <v>Yes</v>
      </c>
      <c r="K1918" t="str">
        <f t="shared" si="117"/>
        <v>No</v>
      </c>
      <c r="L1918" t="str">
        <f t="shared" si="118"/>
        <v>Obesity</v>
      </c>
      <c r="M1918" t="str">
        <f t="shared" si="119"/>
        <v>Normal</v>
      </c>
    </row>
    <row r="1919" spans="1:13" x14ac:dyDescent="0.25">
      <c r="A1919" t="s">
        <v>449</v>
      </c>
      <c r="B1919">
        <v>39.49</v>
      </c>
      <c r="C1919">
        <v>5.13</v>
      </c>
      <c r="D1919" t="s">
        <v>2379</v>
      </c>
      <c r="E1919" t="s">
        <v>2379</v>
      </c>
      <c r="F1919" t="s">
        <v>2379</v>
      </c>
      <c r="G1919">
        <v>0</v>
      </c>
      <c r="H1919" t="s">
        <v>2379</v>
      </c>
      <c r="J1919" t="str">
        <f t="shared" si="116"/>
        <v>No</v>
      </c>
      <c r="K1919" t="str">
        <f t="shared" si="117"/>
        <v>No</v>
      </c>
      <c r="L1919" t="str">
        <f t="shared" si="118"/>
        <v>Obesity</v>
      </c>
      <c r="M1919" t="str">
        <f t="shared" si="119"/>
        <v>Normal</v>
      </c>
    </row>
    <row r="1920" spans="1:13" x14ac:dyDescent="0.25">
      <c r="A1920" t="s">
        <v>448</v>
      </c>
      <c r="B1920">
        <v>28.88</v>
      </c>
      <c r="C1920">
        <v>4.0999999999999996</v>
      </c>
      <c r="D1920" t="s">
        <v>2379</v>
      </c>
      <c r="E1920" t="s">
        <v>2379</v>
      </c>
      <c r="F1920" t="s">
        <v>2379</v>
      </c>
      <c r="G1920">
        <v>0</v>
      </c>
      <c r="H1920" t="s">
        <v>2379</v>
      </c>
      <c r="J1920" t="str">
        <f t="shared" si="116"/>
        <v>No</v>
      </c>
      <c r="K1920" t="str">
        <f t="shared" si="117"/>
        <v>No</v>
      </c>
      <c r="L1920" t="str">
        <f t="shared" si="118"/>
        <v>Overweight</v>
      </c>
      <c r="M1920" t="str">
        <f t="shared" si="119"/>
        <v>Normal</v>
      </c>
    </row>
    <row r="1921" spans="1:13" x14ac:dyDescent="0.25">
      <c r="A1921" t="s">
        <v>447</v>
      </c>
      <c r="B1921">
        <v>20.234999999999999</v>
      </c>
      <c r="C1921">
        <v>5.01</v>
      </c>
      <c r="D1921" t="s">
        <v>2380</v>
      </c>
      <c r="E1921" t="s">
        <v>2379</v>
      </c>
      <c r="F1921" t="s">
        <v>2379</v>
      </c>
      <c r="G1921">
        <v>0</v>
      </c>
      <c r="H1921" t="s">
        <v>2379</v>
      </c>
      <c r="J1921" t="str">
        <f t="shared" si="116"/>
        <v>Yes</v>
      </c>
      <c r="K1921" t="str">
        <f t="shared" si="117"/>
        <v>No</v>
      </c>
      <c r="L1921" t="str">
        <f t="shared" si="118"/>
        <v>Normal Weight</v>
      </c>
      <c r="M1921" t="str">
        <f t="shared" si="119"/>
        <v>Normal</v>
      </c>
    </row>
    <row r="1922" spans="1:13" x14ac:dyDescent="0.25">
      <c r="A1922" t="s">
        <v>446</v>
      </c>
      <c r="B1922">
        <v>30.67</v>
      </c>
      <c r="C1922">
        <v>5.09</v>
      </c>
      <c r="D1922" t="s">
        <v>2380</v>
      </c>
      <c r="E1922" t="s">
        <v>2379</v>
      </c>
      <c r="F1922" t="s">
        <v>2379</v>
      </c>
      <c r="G1922">
        <v>0</v>
      </c>
      <c r="H1922" t="s">
        <v>2379</v>
      </c>
      <c r="J1922" t="str">
        <f t="shared" si="116"/>
        <v>Yes</v>
      </c>
      <c r="K1922" t="str">
        <f t="shared" si="117"/>
        <v>No</v>
      </c>
      <c r="L1922" t="str">
        <f t="shared" si="118"/>
        <v>Obesity</v>
      </c>
      <c r="M1922" t="str">
        <f t="shared" si="119"/>
        <v>Normal</v>
      </c>
    </row>
    <row r="1923" spans="1:13" x14ac:dyDescent="0.25">
      <c r="A1923" t="s">
        <v>445</v>
      </c>
      <c r="B1923">
        <v>30.875</v>
      </c>
      <c r="C1923">
        <v>6.49</v>
      </c>
      <c r="D1923" t="s">
        <v>2379</v>
      </c>
      <c r="E1923" t="s">
        <v>2379</v>
      </c>
      <c r="F1923" t="s">
        <v>2379</v>
      </c>
      <c r="G1923">
        <v>0</v>
      </c>
      <c r="H1923" t="s">
        <v>2379</v>
      </c>
      <c r="J1923" t="str">
        <f t="shared" ref="J1923:J1986" si="120">PROPER(D1923:D4257)</f>
        <v>No</v>
      </c>
      <c r="K1923" t="str">
        <f t="shared" ref="K1923:K1986" si="121">PROPER(H1923:H4257)</f>
        <v>No</v>
      </c>
      <c r="L1923" t="str">
        <f t="shared" ref="L1923:L1986" si="122">IF(B1923&lt;18.5,"Underweight",IF(B1923&lt;24.9,"Normal Weight",IF(B1923&lt;29.9,"Overweight","Obesity")))</f>
        <v>Obesity</v>
      </c>
      <c r="M1923" t="str">
        <f t="shared" ref="M1923:M1986" si="123">IF(C1923&lt;5.7,"Normal",IF(C1923&lt;6.4,"Prediabetes","Diabetes"))</f>
        <v>Diabetes</v>
      </c>
    </row>
    <row r="1924" spans="1:13" x14ac:dyDescent="0.25">
      <c r="A1924" t="s">
        <v>444</v>
      </c>
      <c r="B1924">
        <v>23.8</v>
      </c>
      <c r="C1924">
        <v>4.08</v>
      </c>
      <c r="D1924" t="s">
        <v>2379</v>
      </c>
      <c r="E1924" t="s">
        <v>2379</v>
      </c>
      <c r="F1924" t="s">
        <v>2379</v>
      </c>
      <c r="G1924">
        <v>0</v>
      </c>
      <c r="H1924" t="s">
        <v>2379</v>
      </c>
      <c r="J1924" t="str">
        <f t="shared" si="120"/>
        <v>No</v>
      </c>
      <c r="K1924" t="str">
        <f t="shared" si="121"/>
        <v>No</v>
      </c>
      <c r="L1924" t="str">
        <f t="shared" si="122"/>
        <v>Normal Weight</v>
      </c>
      <c r="M1924" t="str">
        <f t="shared" si="123"/>
        <v>Normal</v>
      </c>
    </row>
    <row r="1925" spans="1:13" x14ac:dyDescent="0.25">
      <c r="A1925" t="s">
        <v>443</v>
      </c>
      <c r="B1925">
        <v>15.37</v>
      </c>
      <c r="C1925">
        <v>8.6300000000000008</v>
      </c>
      <c r="D1925" t="s">
        <v>2380</v>
      </c>
      <c r="E1925" t="s">
        <v>2379</v>
      </c>
      <c r="F1925" t="s">
        <v>2379</v>
      </c>
      <c r="G1925">
        <v>0</v>
      </c>
      <c r="H1925" t="s">
        <v>2379</v>
      </c>
      <c r="J1925" t="str">
        <f t="shared" si="120"/>
        <v>Yes</v>
      </c>
      <c r="K1925" t="str">
        <f t="shared" si="121"/>
        <v>No</v>
      </c>
      <c r="L1925" t="str">
        <f t="shared" si="122"/>
        <v>Underweight</v>
      </c>
      <c r="M1925" t="str">
        <f t="shared" si="123"/>
        <v>Diabetes</v>
      </c>
    </row>
    <row r="1926" spans="1:13" x14ac:dyDescent="0.25">
      <c r="A1926" t="s">
        <v>442</v>
      </c>
      <c r="B1926">
        <v>30.4</v>
      </c>
      <c r="C1926">
        <v>5.28</v>
      </c>
      <c r="D1926" t="s">
        <v>2379</v>
      </c>
      <c r="E1926" t="s">
        <v>2379</v>
      </c>
      <c r="F1926" t="s">
        <v>2379</v>
      </c>
      <c r="G1926">
        <v>0</v>
      </c>
      <c r="H1926" t="s">
        <v>2379</v>
      </c>
      <c r="J1926" t="str">
        <f t="shared" si="120"/>
        <v>No</v>
      </c>
      <c r="K1926" t="str">
        <f t="shared" si="121"/>
        <v>No</v>
      </c>
      <c r="L1926" t="str">
        <f t="shared" si="122"/>
        <v>Obesity</v>
      </c>
      <c r="M1926" t="str">
        <f t="shared" si="123"/>
        <v>Normal</v>
      </c>
    </row>
    <row r="1927" spans="1:13" x14ac:dyDescent="0.25">
      <c r="A1927" t="s">
        <v>441</v>
      </c>
      <c r="B1927">
        <v>19.48</v>
      </c>
      <c r="C1927">
        <v>5.63</v>
      </c>
      <c r="D1927" t="s">
        <v>2380</v>
      </c>
      <c r="E1927" t="s">
        <v>2379</v>
      </c>
      <c r="F1927" t="s">
        <v>2379</v>
      </c>
      <c r="G1927">
        <v>1</v>
      </c>
      <c r="H1927" t="s">
        <v>2379</v>
      </c>
      <c r="J1927" t="str">
        <f t="shared" si="120"/>
        <v>Yes</v>
      </c>
      <c r="K1927" t="str">
        <f t="shared" si="121"/>
        <v>No</v>
      </c>
      <c r="L1927" t="str">
        <f t="shared" si="122"/>
        <v>Normal Weight</v>
      </c>
      <c r="M1927" t="str">
        <f t="shared" si="123"/>
        <v>Normal</v>
      </c>
    </row>
    <row r="1928" spans="1:13" x14ac:dyDescent="0.25">
      <c r="A1928" t="s">
        <v>440</v>
      </c>
      <c r="B1928">
        <v>16.96</v>
      </c>
      <c r="C1928">
        <v>11.47</v>
      </c>
      <c r="D1928" t="s">
        <v>2380</v>
      </c>
      <c r="E1928" t="s">
        <v>2379</v>
      </c>
      <c r="F1928" t="s">
        <v>2379</v>
      </c>
      <c r="G1928">
        <v>0</v>
      </c>
      <c r="H1928" t="s">
        <v>2379</v>
      </c>
      <c r="J1928" t="str">
        <f t="shared" si="120"/>
        <v>Yes</v>
      </c>
      <c r="K1928" t="str">
        <f t="shared" si="121"/>
        <v>No</v>
      </c>
      <c r="L1928" t="str">
        <f t="shared" si="122"/>
        <v>Underweight</v>
      </c>
      <c r="M1928" t="str">
        <f t="shared" si="123"/>
        <v>Diabetes</v>
      </c>
    </row>
    <row r="1929" spans="1:13" x14ac:dyDescent="0.25">
      <c r="A1929" t="s">
        <v>439</v>
      </c>
      <c r="B1929">
        <v>19.05</v>
      </c>
      <c r="C1929">
        <v>4.92</v>
      </c>
      <c r="D1929" t="s">
        <v>2379</v>
      </c>
      <c r="E1929" t="s">
        <v>2379</v>
      </c>
      <c r="F1929" t="s">
        <v>2379</v>
      </c>
      <c r="G1929">
        <v>1</v>
      </c>
      <c r="H1929" t="s">
        <v>2379</v>
      </c>
      <c r="J1929" t="str">
        <f t="shared" si="120"/>
        <v>No</v>
      </c>
      <c r="K1929" t="str">
        <f t="shared" si="121"/>
        <v>No</v>
      </c>
      <c r="L1929" t="str">
        <f t="shared" si="122"/>
        <v>Normal Weight</v>
      </c>
      <c r="M1929" t="str">
        <f t="shared" si="123"/>
        <v>Normal</v>
      </c>
    </row>
    <row r="1930" spans="1:13" x14ac:dyDescent="0.25">
      <c r="A1930" t="s">
        <v>438</v>
      </c>
      <c r="B1930">
        <v>37.619999999999997</v>
      </c>
      <c r="C1930">
        <v>4.18</v>
      </c>
      <c r="D1930" t="s">
        <v>2379</v>
      </c>
      <c r="E1930" t="s">
        <v>2379</v>
      </c>
      <c r="F1930" t="s">
        <v>2379</v>
      </c>
      <c r="G1930">
        <v>0</v>
      </c>
      <c r="H1930" t="s">
        <v>2379</v>
      </c>
      <c r="J1930" t="str">
        <f t="shared" si="120"/>
        <v>No</v>
      </c>
      <c r="K1930" t="str">
        <f t="shared" si="121"/>
        <v>No</v>
      </c>
      <c r="L1930" t="str">
        <f t="shared" si="122"/>
        <v>Obesity</v>
      </c>
      <c r="M1930" t="str">
        <f t="shared" si="123"/>
        <v>Normal</v>
      </c>
    </row>
    <row r="1931" spans="1:13" x14ac:dyDescent="0.25">
      <c r="A1931" t="s">
        <v>437</v>
      </c>
      <c r="B1931">
        <v>29.1</v>
      </c>
      <c r="C1931">
        <v>4.67</v>
      </c>
      <c r="D1931" t="s">
        <v>2379</v>
      </c>
      <c r="E1931" t="s">
        <v>2379</v>
      </c>
      <c r="F1931" t="s">
        <v>2379</v>
      </c>
      <c r="G1931">
        <v>0</v>
      </c>
      <c r="H1931" t="s">
        <v>2379</v>
      </c>
      <c r="J1931" t="str">
        <f t="shared" si="120"/>
        <v>No</v>
      </c>
      <c r="K1931" t="str">
        <f t="shared" si="121"/>
        <v>No</v>
      </c>
      <c r="L1931" t="str">
        <f t="shared" si="122"/>
        <v>Overweight</v>
      </c>
      <c r="M1931" t="str">
        <f t="shared" si="123"/>
        <v>Normal</v>
      </c>
    </row>
    <row r="1932" spans="1:13" x14ac:dyDescent="0.25">
      <c r="A1932" t="s">
        <v>436</v>
      </c>
      <c r="B1932">
        <v>26.62</v>
      </c>
      <c r="C1932">
        <v>6.24</v>
      </c>
      <c r="D1932" t="s">
        <v>2379</v>
      </c>
      <c r="E1932" t="s">
        <v>2379</v>
      </c>
      <c r="F1932" t="s">
        <v>2379</v>
      </c>
      <c r="G1932">
        <v>0</v>
      </c>
      <c r="H1932" t="s">
        <v>2379</v>
      </c>
      <c r="J1932" t="str">
        <f t="shared" si="120"/>
        <v>No</v>
      </c>
      <c r="K1932" t="str">
        <f t="shared" si="121"/>
        <v>No</v>
      </c>
      <c r="L1932" t="str">
        <f t="shared" si="122"/>
        <v>Overweight</v>
      </c>
      <c r="M1932" t="str">
        <f t="shared" si="123"/>
        <v>Prediabetes</v>
      </c>
    </row>
    <row r="1933" spans="1:13" x14ac:dyDescent="0.25">
      <c r="A1933" t="s">
        <v>435</v>
      </c>
      <c r="B1933">
        <v>25.74</v>
      </c>
      <c r="C1933">
        <v>5.99</v>
      </c>
      <c r="D1933" t="s">
        <v>2379</v>
      </c>
      <c r="E1933" t="s">
        <v>2379</v>
      </c>
      <c r="F1933" t="s">
        <v>2379</v>
      </c>
      <c r="G1933">
        <v>0</v>
      </c>
      <c r="H1933" t="s">
        <v>2379</v>
      </c>
      <c r="J1933" t="str">
        <f t="shared" si="120"/>
        <v>No</v>
      </c>
      <c r="K1933" t="str">
        <f t="shared" si="121"/>
        <v>No</v>
      </c>
      <c r="L1933" t="str">
        <f t="shared" si="122"/>
        <v>Overweight</v>
      </c>
      <c r="M1933" t="str">
        <f t="shared" si="123"/>
        <v>Prediabetes</v>
      </c>
    </row>
    <row r="1934" spans="1:13" x14ac:dyDescent="0.25">
      <c r="A1934" t="s">
        <v>434</v>
      </c>
      <c r="B1934">
        <v>18.22</v>
      </c>
      <c r="C1934">
        <v>10.27</v>
      </c>
      <c r="D1934" t="s">
        <v>2380</v>
      </c>
      <c r="E1934" t="s">
        <v>2379</v>
      </c>
      <c r="F1934" t="s">
        <v>2379</v>
      </c>
      <c r="G1934">
        <v>1</v>
      </c>
      <c r="H1934" t="s">
        <v>2379</v>
      </c>
      <c r="J1934" t="str">
        <f t="shared" si="120"/>
        <v>Yes</v>
      </c>
      <c r="K1934" t="str">
        <f t="shared" si="121"/>
        <v>No</v>
      </c>
      <c r="L1934" t="str">
        <f t="shared" si="122"/>
        <v>Underweight</v>
      </c>
      <c r="M1934" t="str">
        <f t="shared" si="123"/>
        <v>Diabetes</v>
      </c>
    </row>
    <row r="1935" spans="1:13" x14ac:dyDescent="0.25">
      <c r="A1935" t="s">
        <v>433</v>
      </c>
      <c r="B1935">
        <v>26.03</v>
      </c>
      <c r="C1935">
        <v>5.97</v>
      </c>
      <c r="D1935" t="s">
        <v>2379</v>
      </c>
      <c r="E1935" t="s">
        <v>2379</v>
      </c>
      <c r="F1935" t="s">
        <v>2381</v>
      </c>
      <c r="G1935">
        <v>1</v>
      </c>
      <c r="H1935" t="s">
        <v>2379</v>
      </c>
      <c r="J1935" t="str">
        <f t="shared" si="120"/>
        <v>No</v>
      </c>
      <c r="K1935" t="str">
        <f t="shared" si="121"/>
        <v>No</v>
      </c>
      <c r="L1935" t="str">
        <f t="shared" si="122"/>
        <v>Overweight</v>
      </c>
      <c r="M1935" t="str">
        <f t="shared" si="123"/>
        <v>Prediabetes</v>
      </c>
    </row>
    <row r="1936" spans="1:13" x14ac:dyDescent="0.25">
      <c r="A1936" t="s">
        <v>432</v>
      </c>
      <c r="B1936">
        <v>17.29</v>
      </c>
      <c r="C1936">
        <v>4.9800000000000004</v>
      </c>
      <c r="D1936" t="s">
        <v>2379</v>
      </c>
      <c r="E1936" t="s">
        <v>2379</v>
      </c>
      <c r="F1936" t="s">
        <v>2379</v>
      </c>
      <c r="G1936">
        <v>0</v>
      </c>
      <c r="H1936" t="s">
        <v>2379</v>
      </c>
      <c r="J1936" t="str">
        <f t="shared" si="120"/>
        <v>No</v>
      </c>
      <c r="K1936" t="str">
        <f t="shared" si="121"/>
        <v>No</v>
      </c>
      <c r="L1936" t="str">
        <f t="shared" si="122"/>
        <v>Underweight</v>
      </c>
      <c r="M1936" t="str">
        <f t="shared" si="123"/>
        <v>Normal</v>
      </c>
    </row>
    <row r="1937" spans="1:13" x14ac:dyDescent="0.25">
      <c r="A1937" t="s">
        <v>431</v>
      </c>
      <c r="B1937">
        <v>18.170000000000002</v>
      </c>
      <c r="C1937">
        <v>6.91</v>
      </c>
      <c r="D1937" t="s">
        <v>2380</v>
      </c>
      <c r="E1937" t="s">
        <v>2379</v>
      </c>
      <c r="F1937" t="s">
        <v>2379</v>
      </c>
      <c r="G1937">
        <v>1</v>
      </c>
      <c r="H1937" t="s">
        <v>2379</v>
      </c>
      <c r="J1937" t="str">
        <f t="shared" si="120"/>
        <v>Yes</v>
      </c>
      <c r="K1937" t="str">
        <f t="shared" si="121"/>
        <v>No</v>
      </c>
      <c r="L1937" t="str">
        <f t="shared" si="122"/>
        <v>Underweight</v>
      </c>
      <c r="M1937" t="str">
        <f t="shared" si="123"/>
        <v>Diabetes</v>
      </c>
    </row>
    <row r="1938" spans="1:13" x14ac:dyDescent="0.25">
      <c r="A1938" t="s">
        <v>430</v>
      </c>
      <c r="B1938">
        <v>32.54</v>
      </c>
      <c r="C1938">
        <v>6.38</v>
      </c>
      <c r="D1938" t="s">
        <v>2379</v>
      </c>
      <c r="E1938" t="s">
        <v>2380</v>
      </c>
      <c r="F1938" t="s">
        <v>2379</v>
      </c>
      <c r="G1938">
        <v>1</v>
      </c>
      <c r="H1938" t="s">
        <v>2379</v>
      </c>
      <c r="J1938" t="str">
        <f t="shared" si="120"/>
        <v>No</v>
      </c>
      <c r="K1938" t="str">
        <f t="shared" si="121"/>
        <v>No</v>
      </c>
      <c r="L1938" t="str">
        <f t="shared" si="122"/>
        <v>Obesity</v>
      </c>
      <c r="M1938" t="str">
        <f t="shared" si="123"/>
        <v>Prediabetes</v>
      </c>
    </row>
    <row r="1939" spans="1:13" x14ac:dyDescent="0.25">
      <c r="A1939" t="s">
        <v>429</v>
      </c>
      <c r="B1939">
        <v>30.25</v>
      </c>
      <c r="C1939">
        <v>4.7699999999999996</v>
      </c>
      <c r="D1939" t="s">
        <v>2379</v>
      </c>
      <c r="E1939" t="s">
        <v>2379</v>
      </c>
      <c r="F1939" t="s">
        <v>2379</v>
      </c>
      <c r="G1939">
        <v>0</v>
      </c>
      <c r="H1939" t="s">
        <v>2379</v>
      </c>
      <c r="J1939" t="str">
        <f t="shared" si="120"/>
        <v>No</v>
      </c>
      <c r="K1939" t="str">
        <f t="shared" si="121"/>
        <v>No</v>
      </c>
      <c r="L1939" t="str">
        <f t="shared" si="122"/>
        <v>Obesity</v>
      </c>
      <c r="M1939" t="str">
        <f t="shared" si="123"/>
        <v>Normal</v>
      </c>
    </row>
    <row r="1940" spans="1:13" x14ac:dyDescent="0.25">
      <c r="A1940" t="s">
        <v>428</v>
      </c>
      <c r="B1940">
        <v>19.59</v>
      </c>
      <c r="C1940">
        <v>6.04</v>
      </c>
      <c r="D1940" t="s">
        <v>2380</v>
      </c>
      <c r="E1940" t="s">
        <v>2379</v>
      </c>
      <c r="F1940" t="s">
        <v>2379</v>
      </c>
      <c r="G1940">
        <v>1</v>
      </c>
      <c r="H1940" t="s">
        <v>2379</v>
      </c>
      <c r="J1940" t="str">
        <f t="shared" si="120"/>
        <v>Yes</v>
      </c>
      <c r="K1940" t="str">
        <f t="shared" si="121"/>
        <v>No</v>
      </c>
      <c r="L1940" t="str">
        <f t="shared" si="122"/>
        <v>Normal Weight</v>
      </c>
      <c r="M1940" t="str">
        <f t="shared" si="123"/>
        <v>Prediabetes</v>
      </c>
    </row>
    <row r="1941" spans="1:13" x14ac:dyDescent="0.25">
      <c r="A1941" t="s">
        <v>427</v>
      </c>
      <c r="B1941">
        <v>45.9</v>
      </c>
      <c r="C1941">
        <v>4.3</v>
      </c>
      <c r="D1941" t="s">
        <v>2380</v>
      </c>
      <c r="E1941" t="s">
        <v>2379</v>
      </c>
      <c r="F1941" t="s">
        <v>2379</v>
      </c>
      <c r="G1941">
        <v>1</v>
      </c>
      <c r="H1941" t="s">
        <v>2379</v>
      </c>
      <c r="J1941" t="str">
        <f t="shared" si="120"/>
        <v>Yes</v>
      </c>
      <c r="K1941" t="str">
        <f t="shared" si="121"/>
        <v>No</v>
      </c>
      <c r="L1941" t="str">
        <f t="shared" si="122"/>
        <v>Obesity</v>
      </c>
      <c r="M1941" t="str">
        <f t="shared" si="123"/>
        <v>Normal</v>
      </c>
    </row>
    <row r="1942" spans="1:13" x14ac:dyDescent="0.25">
      <c r="A1942" t="s">
        <v>426</v>
      </c>
      <c r="B1942">
        <v>17.059999999999999</v>
      </c>
      <c r="C1942">
        <v>8.75</v>
      </c>
      <c r="D1942" t="s">
        <v>2380</v>
      </c>
      <c r="E1942" t="s">
        <v>2379</v>
      </c>
      <c r="F1942" t="s">
        <v>2379</v>
      </c>
      <c r="G1942">
        <v>0</v>
      </c>
      <c r="H1942" t="s">
        <v>2379</v>
      </c>
      <c r="J1942" t="str">
        <f t="shared" si="120"/>
        <v>Yes</v>
      </c>
      <c r="K1942" t="str">
        <f t="shared" si="121"/>
        <v>No</v>
      </c>
      <c r="L1942" t="str">
        <f t="shared" si="122"/>
        <v>Underweight</v>
      </c>
      <c r="M1942" t="str">
        <f t="shared" si="123"/>
        <v>Diabetes</v>
      </c>
    </row>
    <row r="1943" spans="1:13" x14ac:dyDescent="0.25">
      <c r="A1943" t="s">
        <v>425</v>
      </c>
      <c r="B1943">
        <v>32.07</v>
      </c>
      <c r="C1943">
        <v>5.25</v>
      </c>
      <c r="D1943" t="s">
        <v>2379</v>
      </c>
      <c r="E1943" t="s">
        <v>2379</v>
      </c>
      <c r="F1943" t="s">
        <v>2381</v>
      </c>
      <c r="G1943">
        <v>1</v>
      </c>
      <c r="H1943" t="s">
        <v>2379</v>
      </c>
      <c r="J1943" t="str">
        <f t="shared" si="120"/>
        <v>No</v>
      </c>
      <c r="K1943" t="str">
        <f t="shared" si="121"/>
        <v>No</v>
      </c>
      <c r="L1943" t="str">
        <f t="shared" si="122"/>
        <v>Obesity</v>
      </c>
      <c r="M1943" t="str">
        <f t="shared" si="123"/>
        <v>Normal</v>
      </c>
    </row>
    <row r="1944" spans="1:13" x14ac:dyDescent="0.25">
      <c r="A1944" t="s">
        <v>424</v>
      </c>
      <c r="B1944">
        <v>16.5</v>
      </c>
      <c r="C1944">
        <v>5.03</v>
      </c>
      <c r="D1944" t="s">
        <v>2379</v>
      </c>
      <c r="E1944" t="s">
        <v>2379</v>
      </c>
      <c r="F1944" t="s">
        <v>2379</v>
      </c>
      <c r="G1944">
        <v>1</v>
      </c>
      <c r="H1944" t="s">
        <v>2379</v>
      </c>
      <c r="J1944" t="str">
        <f t="shared" si="120"/>
        <v>No</v>
      </c>
      <c r="K1944" t="str">
        <f t="shared" si="121"/>
        <v>No</v>
      </c>
      <c r="L1944" t="str">
        <f t="shared" si="122"/>
        <v>Underweight</v>
      </c>
      <c r="M1944" t="str">
        <f t="shared" si="123"/>
        <v>Normal</v>
      </c>
    </row>
    <row r="1945" spans="1:13" x14ac:dyDescent="0.25">
      <c r="A1945" t="s">
        <v>423</v>
      </c>
      <c r="B1945">
        <v>31.4</v>
      </c>
      <c r="C1945">
        <v>5.88</v>
      </c>
      <c r="D1945" t="s">
        <v>2379</v>
      </c>
      <c r="E1945" t="s">
        <v>2379</v>
      </c>
      <c r="F1945" t="s">
        <v>2379</v>
      </c>
      <c r="G1945">
        <v>1</v>
      </c>
      <c r="H1945" t="s">
        <v>2379</v>
      </c>
      <c r="J1945" t="str">
        <f t="shared" si="120"/>
        <v>No</v>
      </c>
      <c r="K1945" t="str">
        <f t="shared" si="121"/>
        <v>No</v>
      </c>
      <c r="L1945" t="str">
        <f t="shared" si="122"/>
        <v>Obesity</v>
      </c>
      <c r="M1945" t="str">
        <f t="shared" si="123"/>
        <v>Prediabetes</v>
      </c>
    </row>
    <row r="1946" spans="1:13" x14ac:dyDescent="0.25">
      <c r="A1946" t="s">
        <v>422</v>
      </c>
      <c r="B1946">
        <v>20.36</v>
      </c>
      <c r="C1946">
        <v>4.49</v>
      </c>
      <c r="D1946" t="s">
        <v>2379</v>
      </c>
      <c r="E1946" t="s">
        <v>2379</v>
      </c>
      <c r="F1946" t="s">
        <v>2379</v>
      </c>
      <c r="G1946">
        <v>0</v>
      </c>
      <c r="H1946" t="s">
        <v>2379</v>
      </c>
      <c r="J1946" t="str">
        <f t="shared" si="120"/>
        <v>No</v>
      </c>
      <c r="K1946" t="str">
        <f t="shared" si="121"/>
        <v>No</v>
      </c>
      <c r="L1946" t="str">
        <f t="shared" si="122"/>
        <v>Normal Weight</v>
      </c>
      <c r="M1946" t="str">
        <f t="shared" si="123"/>
        <v>Normal</v>
      </c>
    </row>
    <row r="1947" spans="1:13" x14ac:dyDescent="0.25">
      <c r="A1947" t="s">
        <v>421</v>
      </c>
      <c r="B1947">
        <v>25.46</v>
      </c>
      <c r="C1947">
        <v>4.1399999999999997</v>
      </c>
      <c r="D1947" t="s">
        <v>2379</v>
      </c>
      <c r="E1947" t="s">
        <v>2379</v>
      </c>
      <c r="F1947" t="s">
        <v>2379</v>
      </c>
      <c r="G1947">
        <v>1</v>
      </c>
      <c r="H1947" t="s">
        <v>2379</v>
      </c>
      <c r="J1947" t="str">
        <f t="shared" si="120"/>
        <v>No</v>
      </c>
      <c r="K1947" t="str">
        <f t="shared" si="121"/>
        <v>No</v>
      </c>
      <c r="L1947" t="str">
        <f t="shared" si="122"/>
        <v>Overweight</v>
      </c>
      <c r="M1947" t="str">
        <f t="shared" si="123"/>
        <v>Normal</v>
      </c>
    </row>
    <row r="1948" spans="1:13" x14ac:dyDescent="0.25">
      <c r="A1948" t="s">
        <v>420</v>
      </c>
      <c r="B1948">
        <v>17.09</v>
      </c>
      <c r="C1948">
        <v>5.8</v>
      </c>
      <c r="D1948" t="s">
        <v>2380</v>
      </c>
      <c r="E1948" t="s">
        <v>2379</v>
      </c>
      <c r="F1948" t="s">
        <v>2379</v>
      </c>
      <c r="G1948">
        <v>0</v>
      </c>
      <c r="H1948" t="s">
        <v>2379</v>
      </c>
      <c r="J1948" t="str">
        <f t="shared" si="120"/>
        <v>Yes</v>
      </c>
      <c r="K1948" t="str">
        <f t="shared" si="121"/>
        <v>No</v>
      </c>
      <c r="L1948" t="str">
        <f t="shared" si="122"/>
        <v>Underweight</v>
      </c>
      <c r="M1948" t="str">
        <f t="shared" si="123"/>
        <v>Prediabetes</v>
      </c>
    </row>
    <row r="1949" spans="1:13" x14ac:dyDescent="0.25">
      <c r="A1949" t="s">
        <v>419</v>
      </c>
      <c r="B1949">
        <v>20.83</v>
      </c>
      <c r="C1949">
        <v>5.12</v>
      </c>
      <c r="D1949" t="s">
        <v>2379</v>
      </c>
      <c r="E1949" t="s">
        <v>2379</v>
      </c>
      <c r="F1949" t="s">
        <v>2379</v>
      </c>
      <c r="G1949">
        <v>0</v>
      </c>
      <c r="H1949" t="s">
        <v>2379</v>
      </c>
      <c r="J1949" t="str">
        <f t="shared" si="120"/>
        <v>No</v>
      </c>
      <c r="K1949" t="str">
        <f t="shared" si="121"/>
        <v>No</v>
      </c>
      <c r="L1949" t="str">
        <f t="shared" si="122"/>
        <v>Normal Weight</v>
      </c>
      <c r="M1949" t="str">
        <f t="shared" si="123"/>
        <v>Normal</v>
      </c>
    </row>
    <row r="1950" spans="1:13" x14ac:dyDescent="0.25">
      <c r="A1950" t="s">
        <v>418</v>
      </c>
      <c r="B1950">
        <v>18.920000000000002</v>
      </c>
      <c r="C1950">
        <v>5.98</v>
      </c>
      <c r="D1950" t="s">
        <v>2380</v>
      </c>
      <c r="E1950" t="s">
        <v>2379</v>
      </c>
      <c r="F1950" t="s">
        <v>2379</v>
      </c>
      <c r="G1950">
        <v>1</v>
      </c>
      <c r="H1950" t="s">
        <v>2379</v>
      </c>
      <c r="J1950" t="str">
        <f t="shared" si="120"/>
        <v>Yes</v>
      </c>
      <c r="K1950" t="str">
        <f t="shared" si="121"/>
        <v>No</v>
      </c>
      <c r="L1950" t="str">
        <f t="shared" si="122"/>
        <v>Normal Weight</v>
      </c>
      <c r="M1950" t="str">
        <f t="shared" si="123"/>
        <v>Prediabetes</v>
      </c>
    </row>
    <row r="1951" spans="1:13" x14ac:dyDescent="0.25">
      <c r="A1951" t="s">
        <v>417</v>
      </c>
      <c r="B1951">
        <v>37.1</v>
      </c>
      <c r="C1951">
        <v>5.46</v>
      </c>
      <c r="D1951" t="s">
        <v>2379</v>
      </c>
      <c r="E1951" t="s">
        <v>2379</v>
      </c>
      <c r="F1951" t="s">
        <v>2379</v>
      </c>
      <c r="G1951">
        <v>0</v>
      </c>
      <c r="H1951" t="s">
        <v>2379</v>
      </c>
      <c r="J1951" t="str">
        <f t="shared" si="120"/>
        <v>No</v>
      </c>
      <c r="K1951" t="str">
        <f t="shared" si="121"/>
        <v>No</v>
      </c>
      <c r="L1951" t="str">
        <f t="shared" si="122"/>
        <v>Obesity</v>
      </c>
      <c r="M1951" t="str">
        <f t="shared" si="123"/>
        <v>Normal</v>
      </c>
    </row>
    <row r="1952" spans="1:13" x14ac:dyDescent="0.25">
      <c r="A1952" t="s">
        <v>416</v>
      </c>
      <c r="B1952">
        <v>22.515000000000001</v>
      </c>
      <c r="C1952">
        <v>4.91</v>
      </c>
      <c r="D1952" t="s">
        <v>2380</v>
      </c>
      <c r="E1952" t="s">
        <v>2379</v>
      </c>
      <c r="F1952" t="s">
        <v>2381</v>
      </c>
      <c r="G1952">
        <v>1</v>
      </c>
      <c r="H1952" t="s">
        <v>2379</v>
      </c>
      <c r="J1952" t="str">
        <f t="shared" si="120"/>
        <v>Yes</v>
      </c>
      <c r="K1952" t="str">
        <f t="shared" si="121"/>
        <v>No</v>
      </c>
      <c r="L1952" t="str">
        <f t="shared" si="122"/>
        <v>Normal Weight</v>
      </c>
      <c r="M1952" t="str">
        <f t="shared" si="123"/>
        <v>Normal</v>
      </c>
    </row>
    <row r="1953" spans="1:13" x14ac:dyDescent="0.25">
      <c r="A1953" t="s">
        <v>415</v>
      </c>
      <c r="B1953">
        <v>32.700000000000003</v>
      </c>
      <c r="C1953">
        <v>4.66</v>
      </c>
      <c r="D1953" t="s">
        <v>2379</v>
      </c>
      <c r="E1953" t="s">
        <v>2379</v>
      </c>
      <c r="F1953" t="s">
        <v>2379</v>
      </c>
      <c r="G1953">
        <v>0</v>
      </c>
      <c r="H1953" t="s">
        <v>2379</v>
      </c>
      <c r="J1953" t="str">
        <f t="shared" si="120"/>
        <v>No</v>
      </c>
      <c r="K1953" t="str">
        <f t="shared" si="121"/>
        <v>No</v>
      </c>
      <c r="L1953" t="str">
        <f t="shared" si="122"/>
        <v>Obesity</v>
      </c>
      <c r="M1953" t="str">
        <f t="shared" si="123"/>
        <v>Normal</v>
      </c>
    </row>
    <row r="1954" spans="1:13" x14ac:dyDescent="0.25">
      <c r="A1954" t="s">
        <v>414</v>
      </c>
      <c r="B1954">
        <v>17.75</v>
      </c>
      <c r="C1954">
        <v>6.8</v>
      </c>
      <c r="D1954" t="s">
        <v>2380</v>
      </c>
      <c r="E1954" t="s">
        <v>2379</v>
      </c>
      <c r="F1954" t="s">
        <v>2379</v>
      </c>
      <c r="G1954">
        <v>1</v>
      </c>
      <c r="H1954" t="s">
        <v>2379</v>
      </c>
      <c r="J1954" t="str">
        <f t="shared" si="120"/>
        <v>Yes</v>
      </c>
      <c r="K1954" t="str">
        <f t="shared" si="121"/>
        <v>No</v>
      </c>
      <c r="L1954" t="str">
        <f t="shared" si="122"/>
        <v>Underweight</v>
      </c>
      <c r="M1954" t="str">
        <f t="shared" si="123"/>
        <v>Diabetes</v>
      </c>
    </row>
    <row r="1955" spans="1:13" x14ac:dyDescent="0.25">
      <c r="A1955" t="s">
        <v>413</v>
      </c>
      <c r="B1955">
        <v>33.630000000000003</v>
      </c>
      <c r="C1955">
        <v>4.47</v>
      </c>
      <c r="D1955" t="s">
        <v>2380</v>
      </c>
      <c r="E1955" t="s">
        <v>2379</v>
      </c>
      <c r="F1955" t="s">
        <v>2379</v>
      </c>
      <c r="G1955">
        <v>0</v>
      </c>
      <c r="H1955" t="s">
        <v>2379</v>
      </c>
      <c r="J1955" t="str">
        <f t="shared" si="120"/>
        <v>Yes</v>
      </c>
      <c r="K1955" t="str">
        <f t="shared" si="121"/>
        <v>No</v>
      </c>
      <c r="L1955" t="str">
        <f t="shared" si="122"/>
        <v>Obesity</v>
      </c>
      <c r="M1955" t="str">
        <f t="shared" si="123"/>
        <v>Normal</v>
      </c>
    </row>
    <row r="1956" spans="1:13" x14ac:dyDescent="0.25">
      <c r="A1956" t="s">
        <v>412</v>
      </c>
      <c r="B1956">
        <v>34.799999999999997</v>
      </c>
      <c r="C1956">
        <v>4.08</v>
      </c>
      <c r="D1956" t="s">
        <v>2380</v>
      </c>
      <c r="E1956" t="s">
        <v>2379</v>
      </c>
      <c r="F1956" t="s">
        <v>2379</v>
      </c>
      <c r="G1956">
        <v>1</v>
      </c>
      <c r="H1956" t="s">
        <v>2379</v>
      </c>
      <c r="J1956" t="str">
        <f t="shared" si="120"/>
        <v>Yes</v>
      </c>
      <c r="K1956" t="str">
        <f t="shared" si="121"/>
        <v>No</v>
      </c>
      <c r="L1956" t="str">
        <f t="shared" si="122"/>
        <v>Obesity</v>
      </c>
      <c r="M1956" t="str">
        <f t="shared" si="123"/>
        <v>Normal</v>
      </c>
    </row>
    <row r="1957" spans="1:13" x14ac:dyDescent="0.25">
      <c r="A1957" t="s">
        <v>411</v>
      </c>
      <c r="B1957">
        <v>16.809999999999999</v>
      </c>
      <c r="C1957">
        <v>5.51</v>
      </c>
      <c r="D1957" t="s">
        <v>2380</v>
      </c>
      <c r="E1957" t="s">
        <v>2379</v>
      </c>
      <c r="F1957" t="s">
        <v>2379</v>
      </c>
      <c r="G1957">
        <v>1</v>
      </c>
      <c r="H1957" t="s">
        <v>2379</v>
      </c>
      <c r="J1957" t="str">
        <f t="shared" si="120"/>
        <v>Yes</v>
      </c>
      <c r="K1957" t="str">
        <f t="shared" si="121"/>
        <v>No</v>
      </c>
      <c r="L1957" t="str">
        <f t="shared" si="122"/>
        <v>Underweight</v>
      </c>
      <c r="M1957" t="str">
        <f t="shared" si="123"/>
        <v>Normal</v>
      </c>
    </row>
    <row r="1958" spans="1:13" x14ac:dyDescent="0.25">
      <c r="A1958" t="s">
        <v>410</v>
      </c>
      <c r="B1958">
        <v>16.690000000000001</v>
      </c>
      <c r="C1958">
        <v>8.4</v>
      </c>
      <c r="D1958" t="s">
        <v>2380</v>
      </c>
      <c r="E1958" t="s">
        <v>2379</v>
      </c>
      <c r="F1958" t="s">
        <v>2379</v>
      </c>
      <c r="G1958">
        <v>0</v>
      </c>
      <c r="H1958" t="s">
        <v>2379</v>
      </c>
      <c r="J1958" t="str">
        <f t="shared" si="120"/>
        <v>Yes</v>
      </c>
      <c r="K1958" t="str">
        <f t="shared" si="121"/>
        <v>No</v>
      </c>
      <c r="L1958" t="str">
        <f t="shared" si="122"/>
        <v>Underweight</v>
      </c>
      <c r="M1958" t="str">
        <f t="shared" si="123"/>
        <v>Diabetes</v>
      </c>
    </row>
    <row r="1959" spans="1:13" x14ac:dyDescent="0.25">
      <c r="A1959" t="s">
        <v>409</v>
      </c>
      <c r="B1959">
        <v>23.21</v>
      </c>
      <c r="C1959">
        <v>5.14</v>
      </c>
      <c r="D1959" t="s">
        <v>2380</v>
      </c>
      <c r="E1959" t="s">
        <v>2379</v>
      </c>
      <c r="F1959" t="s">
        <v>2379</v>
      </c>
      <c r="G1959">
        <v>1</v>
      </c>
      <c r="H1959" t="s">
        <v>2379</v>
      </c>
      <c r="J1959" t="str">
        <f t="shared" si="120"/>
        <v>Yes</v>
      </c>
      <c r="K1959" t="str">
        <f t="shared" si="121"/>
        <v>No</v>
      </c>
      <c r="L1959" t="str">
        <f t="shared" si="122"/>
        <v>Normal Weight</v>
      </c>
      <c r="M1959" t="str">
        <f t="shared" si="123"/>
        <v>Normal</v>
      </c>
    </row>
    <row r="1960" spans="1:13" x14ac:dyDescent="0.25">
      <c r="A1960" t="s">
        <v>408</v>
      </c>
      <c r="B1960">
        <v>25.175000000000001</v>
      </c>
      <c r="C1960">
        <v>5.21</v>
      </c>
      <c r="D1960" t="s">
        <v>2380</v>
      </c>
      <c r="E1960" t="s">
        <v>2379</v>
      </c>
      <c r="F1960" t="s">
        <v>2379</v>
      </c>
      <c r="G1960">
        <v>1</v>
      </c>
      <c r="H1960" t="s">
        <v>2379</v>
      </c>
      <c r="J1960" t="str">
        <f t="shared" si="120"/>
        <v>Yes</v>
      </c>
      <c r="K1960" t="str">
        <f t="shared" si="121"/>
        <v>No</v>
      </c>
      <c r="L1960" t="str">
        <f t="shared" si="122"/>
        <v>Overweight</v>
      </c>
      <c r="M1960" t="str">
        <f t="shared" si="123"/>
        <v>Normal</v>
      </c>
    </row>
    <row r="1961" spans="1:13" x14ac:dyDescent="0.25">
      <c r="A1961" t="s">
        <v>407</v>
      </c>
      <c r="B1961">
        <v>34.770000000000003</v>
      </c>
      <c r="C1961">
        <v>6.23</v>
      </c>
      <c r="D1961" t="s">
        <v>2379</v>
      </c>
      <c r="E1961" t="s">
        <v>2379</v>
      </c>
      <c r="F1961" t="s">
        <v>2379</v>
      </c>
      <c r="G1961">
        <v>0</v>
      </c>
      <c r="H1961" t="s">
        <v>2379</v>
      </c>
      <c r="J1961" t="str">
        <f t="shared" si="120"/>
        <v>No</v>
      </c>
      <c r="K1961" t="str">
        <f t="shared" si="121"/>
        <v>No</v>
      </c>
      <c r="L1961" t="str">
        <f t="shared" si="122"/>
        <v>Obesity</v>
      </c>
      <c r="M1961" t="str">
        <f t="shared" si="123"/>
        <v>Prediabetes</v>
      </c>
    </row>
    <row r="1962" spans="1:13" x14ac:dyDescent="0.25">
      <c r="A1962" t="s">
        <v>406</v>
      </c>
      <c r="B1962">
        <v>27.7</v>
      </c>
      <c r="C1962">
        <v>5.6</v>
      </c>
      <c r="D1962" t="s">
        <v>2379</v>
      </c>
      <c r="E1962" t="s">
        <v>2379</v>
      </c>
      <c r="F1962" t="s">
        <v>2379</v>
      </c>
      <c r="G1962">
        <v>1</v>
      </c>
      <c r="H1962" t="s">
        <v>2379</v>
      </c>
      <c r="J1962" t="str">
        <f t="shared" si="120"/>
        <v>No</v>
      </c>
      <c r="K1962" t="str">
        <f t="shared" si="121"/>
        <v>No</v>
      </c>
      <c r="L1962" t="str">
        <f t="shared" si="122"/>
        <v>Overweight</v>
      </c>
      <c r="M1962" t="str">
        <f t="shared" si="123"/>
        <v>Normal</v>
      </c>
    </row>
    <row r="1963" spans="1:13" x14ac:dyDescent="0.25">
      <c r="A1963" t="s">
        <v>405</v>
      </c>
      <c r="B1963">
        <v>19.12</v>
      </c>
      <c r="C1963">
        <v>4.72</v>
      </c>
      <c r="D1963" t="s">
        <v>2380</v>
      </c>
      <c r="E1963" t="s">
        <v>2379</v>
      </c>
      <c r="F1963" t="s">
        <v>2379</v>
      </c>
      <c r="G1963">
        <v>1</v>
      </c>
      <c r="H1963" t="s">
        <v>2379</v>
      </c>
      <c r="J1963" t="str">
        <f t="shared" si="120"/>
        <v>Yes</v>
      </c>
      <c r="K1963" t="str">
        <f t="shared" si="121"/>
        <v>No</v>
      </c>
      <c r="L1963" t="str">
        <f t="shared" si="122"/>
        <v>Normal Weight</v>
      </c>
      <c r="M1963" t="str">
        <f t="shared" si="123"/>
        <v>Normal</v>
      </c>
    </row>
    <row r="1964" spans="1:13" x14ac:dyDescent="0.25">
      <c r="A1964" t="s">
        <v>404</v>
      </c>
      <c r="B1964">
        <v>32.67</v>
      </c>
      <c r="C1964">
        <v>4.67</v>
      </c>
      <c r="D1964" t="s">
        <v>2379</v>
      </c>
      <c r="E1964" t="s">
        <v>2379</v>
      </c>
      <c r="F1964" t="s">
        <v>2381</v>
      </c>
      <c r="G1964">
        <v>1</v>
      </c>
      <c r="H1964" t="s">
        <v>2379</v>
      </c>
      <c r="J1964" t="str">
        <f t="shared" si="120"/>
        <v>No</v>
      </c>
      <c r="K1964" t="str">
        <f t="shared" si="121"/>
        <v>No</v>
      </c>
      <c r="L1964" t="str">
        <f t="shared" si="122"/>
        <v>Obesity</v>
      </c>
      <c r="M1964" t="str">
        <f t="shared" si="123"/>
        <v>Normal</v>
      </c>
    </row>
    <row r="1965" spans="1:13" x14ac:dyDescent="0.25">
      <c r="A1965" t="s">
        <v>403</v>
      </c>
      <c r="B1965">
        <v>28.5</v>
      </c>
      <c r="C1965">
        <v>6.11</v>
      </c>
      <c r="D1965" t="s">
        <v>2379</v>
      </c>
      <c r="E1965" t="s">
        <v>2379</v>
      </c>
      <c r="F1965" t="s">
        <v>2379</v>
      </c>
      <c r="G1965">
        <v>1</v>
      </c>
      <c r="H1965" t="s">
        <v>2379</v>
      </c>
      <c r="J1965" t="str">
        <f t="shared" si="120"/>
        <v>No</v>
      </c>
      <c r="K1965" t="str">
        <f t="shared" si="121"/>
        <v>No</v>
      </c>
      <c r="L1965" t="str">
        <f t="shared" si="122"/>
        <v>Overweight</v>
      </c>
      <c r="M1965" t="str">
        <f t="shared" si="123"/>
        <v>Prediabetes</v>
      </c>
    </row>
    <row r="1966" spans="1:13" x14ac:dyDescent="0.25">
      <c r="A1966" t="s">
        <v>402</v>
      </c>
      <c r="B1966">
        <v>39.270000000000003</v>
      </c>
      <c r="C1966">
        <v>6.25</v>
      </c>
      <c r="D1966" t="s">
        <v>2379</v>
      </c>
      <c r="E1966" t="s">
        <v>2379</v>
      </c>
      <c r="F1966" t="s">
        <v>2379</v>
      </c>
      <c r="G1966">
        <v>0</v>
      </c>
      <c r="H1966" t="s">
        <v>2379</v>
      </c>
      <c r="J1966" t="str">
        <f t="shared" si="120"/>
        <v>No</v>
      </c>
      <c r="K1966" t="str">
        <f t="shared" si="121"/>
        <v>No</v>
      </c>
      <c r="L1966" t="str">
        <f t="shared" si="122"/>
        <v>Obesity</v>
      </c>
      <c r="M1966" t="str">
        <f t="shared" si="123"/>
        <v>Prediabetes</v>
      </c>
    </row>
    <row r="1967" spans="1:13" x14ac:dyDescent="0.25">
      <c r="A1967" t="s">
        <v>401</v>
      </c>
      <c r="B1967">
        <v>32.49</v>
      </c>
      <c r="C1967">
        <v>4</v>
      </c>
      <c r="D1967" t="s">
        <v>2380</v>
      </c>
      <c r="E1967" t="s">
        <v>2379</v>
      </c>
      <c r="F1967" t="s">
        <v>2379</v>
      </c>
      <c r="G1967">
        <v>0</v>
      </c>
      <c r="H1967" t="s">
        <v>2379</v>
      </c>
      <c r="J1967" t="str">
        <f t="shared" si="120"/>
        <v>Yes</v>
      </c>
      <c r="K1967" t="str">
        <f t="shared" si="121"/>
        <v>No</v>
      </c>
      <c r="L1967" t="str">
        <f t="shared" si="122"/>
        <v>Obesity</v>
      </c>
      <c r="M1967" t="str">
        <f t="shared" si="123"/>
        <v>Normal</v>
      </c>
    </row>
    <row r="1968" spans="1:13" x14ac:dyDescent="0.25">
      <c r="A1968" t="s">
        <v>400</v>
      </c>
      <c r="B1968">
        <v>23.7</v>
      </c>
      <c r="C1968">
        <v>5.55</v>
      </c>
      <c r="D1968" t="s">
        <v>2380</v>
      </c>
      <c r="E1968" t="s">
        <v>2379</v>
      </c>
      <c r="F1968" t="s">
        <v>2379</v>
      </c>
      <c r="G1968">
        <v>0</v>
      </c>
      <c r="H1968" t="s">
        <v>2379</v>
      </c>
      <c r="J1968" t="str">
        <f t="shared" si="120"/>
        <v>Yes</v>
      </c>
      <c r="K1968" t="str">
        <f t="shared" si="121"/>
        <v>No</v>
      </c>
      <c r="L1968" t="str">
        <f t="shared" si="122"/>
        <v>Normal Weight</v>
      </c>
      <c r="M1968" t="str">
        <f t="shared" si="123"/>
        <v>Normal</v>
      </c>
    </row>
    <row r="1969" spans="1:13" x14ac:dyDescent="0.25">
      <c r="A1969" t="s">
        <v>399</v>
      </c>
      <c r="B1969">
        <v>30.4</v>
      </c>
      <c r="C1969">
        <v>5.95</v>
      </c>
      <c r="D1969" t="s">
        <v>2379</v>
      </c>
      <c r="E1969" t="s">
        <v>2380</v>
      </c>
      <c r="F1969" t="s">
        <v>2379</v>
      </c>
      <c r="G1969">
        <v>1</v>
      </c>
      <c r="H1969" t="s">
        <v>2379</v>
      </c>
      <c r="J1969" t="str">
        <f t="shared" si="120"/>
        <v>No</v>
      </c>
      <c r="K1969" t="str">
        <f t="shared" si="121"/>
        <v>No</v>
      </c>
      <c r="L1969" t="str">
        <f t="shared" si="122"/>
        <v>Obesity</v>
      </c>
      <c r="M1969" t="str">
        <f t="shared" si="123"/>
        <v>Prediabetes</v>
      </c>
    </row>
    <row r="1970" spans="1:13" x14ac:dyDescent="0.25">
      <c r="A1970" t="s">
        <v>398</v>
      </c>
      <c r="B1970">
        <v>38.94</v>
      </c>
      <c r="C1970">
        <v>4.3600000000000003</v>
      </c>
      <c r="D1970" t="s">
        <v>2379</v>
      </c>
      <c r="E1970" t="s">
        <v>2379</v>
      </c>
      <c r="F1970" t="s">
        <v>2381</v>
      </c>
      <c r="G1970">
        <v>1</v>
      </c>
      <c r="H1970" t="s">
        <v>2379</v>
      </c>
      <c r="J1970" t="str">
        <f t="shared" si="120"/>
        <v>No</v>
      </c>
      <c r="K1970" t="str">
        <f t="shared" si="121"/>
        <v>No</v>
      </c>
      <c r="L1970" t="str">
        <f t="shared" si="122"/>
        <v>Obesity</v>
      </c>
      <c r="M1970" t="str">
        <f t="shared" si="123"/>
        <v>Normal</v>
      </c>
    </row>
    <row r="1971" spans="1:13" x14ac:dyDescent="0.25">
      <c r="A1971" t="s">
        <v>397</v>
      </c>
      <c r="B1971">
        <v>31.02</v>
      </c>
      <c r="C1971">
        <v>4.84</v>
      </c>
      <c r="D1971" t="s">
        <v>2379</v>
      </c>
      <c r="E1971" t="s">
        <v>2379</v>
      </c>
      <c r="F1971" t="s">
        <v>2381</v>
      </c>
      <c r="G1971">
        <v>1</v>
      </c>
      <c r="H1971" t="s">
        <v>2379</v>
      </c>
      <c r="J1971" t="str">
        <f t="shared" si="120"/>
        <v>No</v>
      </c>
      <c r="K1971" t="str">
        <f t="shared" si="121"/>
        <v>No</v>
      </c>
      <c r="L1971" t="str">
        <f t="shared" si="122"/>
        <v>Obesity</v>
      </c>
      <c r="M1971" t="str">
        <f t="shared" si="123"/>
        <v>Normal</v>
      </c>
    </row>
    <row r="1972" spans="1:13" x14ac:dyDescent="0.25">
      <c r="A1972" t="s">
        <v>396</v>
      </c>
      <c r="B1972">
        <v>17.5</v>
      </c>
      <c r="C1972">
        <v>4.5599999999999996</v>
      </c>
      <c r="D1972" t="s">
        <v>2379</v>
      </c>
      <c r="E1972" t="s">
        <v>2379</v>
      </c>
      <c r="F1972" t="s">
        <v>2379</v>
      </c>
      <c r="G1972">
        <v>1</v>
      </c>
      <c r="H1972" t="s">
        <v>2379</v>
      </c>
      <c r="J1972" t="str">
        <f t="shared" si="120"/>
        <v>No</v>
      </c>
      <c r="K1972" t="str">
        <f t="shared" si="121"/>
        <v>No</v>
      </c>
      <c r="L1972" t="str">
        <f t="shared" si="122"/>
        <v>Underweight</v>
      </c>
      <c r="M1972" t="str">
        <f t="shared" si="123"/>
        <v>Normal</v>
      </c>
    </row>
    <row r="1973" spans="1:13" x14ac:dyDescent="0.25">
      <c r="A1973" t="s">
        <v>395</v>
      </c>
      <c r="B1973">
        <v>34.799999999999997</v>
      </c>
      <c r="C1973">
        <v>4.42</v>
      </c>
      <c r="D1973" t="s">
        <v>2380</v>
      </c>
      <c r="E1973" t="s">
        <v>2380</v>
      </c>
      <c r="F1973" t="s">
        <v>2379</v>
      </c>
      <c r="G1973">
        <v>2</v>
      </c>
      <c r="H1973" t="s">
        <v>2379</v>
      </c>
      <c r="J1973" t="str">
        <f t="shared" si="120"/>
        <v>Yes</v>
      </c>
      <c r="K1973" t="str">
        <f t="shared" si="121"/>
        <v>No</v>
      </c>
      <c r="L1973" t="str">
        <f t="shared" si="122"/>
        <v>Obesity</v>
      </c>
      <c r="M1973" t="str">
        <f t="shared" si="123"/>
        <v>Normal</v>
      </c>
    </row>
    <row r="1974" spans="1:13" x14ac:dyDescent="0.25">
      <c r="A1974" t="s">
        <v>394</v>
      </c>
      <c r="B1974">
        <v>17.3</v>
      </c>
      <c r="C1974">
        <v>7.66</v>
      </c>
      <c r="D1974" t="s">
        <v>2380</v>
      </c>
      <c r="E1974" t="s">
        <v>2379</v>
      </c>
      <c r="F1974" t="s">
        <v>2379</v>
      </c>
      <c r="G1974">
        <v>1</v>
      </c>
      <c r="H1974" t="s">
        <v>2379</v>
      </c>
      <c r="J1974" t="str">
        <f t="shared" si="120"/>
        <v>Yes</v>
      </c>
      <c r="K1974" t="str">
        <f t="shared" si="121"/>
        <v>No</v>
      </c>
      <c r="L1974" t="str">
        <f t="shared" si="122"/>
        <v>Underweight</v>
      </c>
      <c r="M1974" t="str">
        <f t="shared" si="123"/>
        <v>Diabetes</v>
      </c>
    </row>
    <row r="1975" spans="1:13" x14ac:dyDescent="0.25">
      <c r="A1975" t="s">
        <v>393</v>
      </c>
      <c r="B1975">
        <v>32.25</v>
      </c>
      <c r="C1975">
        <v>5.2</v>
      </c>
      <c r="D1975" t="s">
        <v>2380</v>
      </c>
      <c r="E1975" t="s">
        <v>2379</v>
      </c>
      <c r="F1975" t="s">
        <v>2379</v>
      </c>
      <c r="G1975">
        <v>0</v>
      </c>
      <c r="H1975" t="s">
        <v>2379</v>
      </c>
      <c r="J1975" t="str">
        <f t="shared" si="120"/>
        <v>Yes</v>
      </c>
      <c r="K1975" t="str">
        <f t="shared" si="121"/>
        <v>No</v>
      </c>
      <c r="L1975" t="str">
        <f t="shared" si="122"/>
        <v>Obesity</v>
      </c>
      <c r="M1975" t="str">
        <f t="shared" si="123"/>
        <v>Normal</v>
      </c>
    </row>
    <row r="1976" spans="1:13" x14ac:dyDescent="0.25">
      <c r="A1976" t="s">
        <v>392</v>
      </c>
      <c r="B1976">
        <v>42.4</v>
      </c>
      <c r="C1976">
        <v>5.53</v>
      </c>
      <c r="D1976" t="s">
        <v>2380</v>
      </c>
      <c r="E1976" t="s">
        <v>2379</v>
      </c>
      <c r="F1976" t="s">
        <v>2379</v>
      </c>
      <c r="G1976">
        <v>0</v>
      </c>
      <c r="H1976" t="s">
        <v>2379</v>
      </c>
      <c r="J1976" t="str">
        <f t="shared" si="120"/>
        <v>Yes</v>
      </c>
      <c r="K1976" t="str">
        <f t="shared" si="121"/>
        <v>No</v>
      </c>
      <c r="L1976" t="str">
        <f t="shared" si="122"/>
        <v>Obesity</v>
      </c>
      <c r="M1976" t="str">
        <f t="shared" si="123"/>
        <v>Normal</v>
      </c>
    </row>
    <row r="1977" spans="1:13" x14ac:dyDescent="0.25">
      <c r="A1977" t="s">
        <v>391</v>
      </c>
      <c r="B1977">
        <v>38.664999999999999</v>
      </c>
      <c r="C1977">
        <v>4.8600000000000003</v>
      </c>
      <c r="D1977" t="s">
        <v>2379</v>
      </c>
      <c r="E1977" t="s">
        <v>2380</v>
      </c>
      <c r="F1977" t="s">
        <v>2379</v>
      </c>
      <c r="G1977">
        <v>1</v>
      </c>
      <c r="H1977" t="s">
        <v>2379</v>
      </c>
      <c r="J1977" t="str">
        <f t="shared" si="120"/>
        <v>No</v>
      </c>
      <c r="K1977" t="str">
        <f t="shared" si="121"/>
        <v>No</v>
      </c>
      <c r="L1977" t="str">
        <f t="shared" si="122"/>
        <v>Obesity</v>
      </c>
      <c r="M1977" t="str">
        <f t="shared" si="123"/>
        <v>Normal</v>
      </c>
    </row>
    <row r="1978" spans="1:13" x14ac:dyDescent="0.25">
      <c r="A1978" t="s">
        <v>390</v>
      </c>
      <c r="B1978">
        <v>29.92</v>
      </c>
      <c r="C1978">
        <v>5.49</v>
      </c>
      <c r="D1978" t="s">
        <v>2380</v>
      </c>
      <c r="E1978" t="s">
        <v>2379</v>
      </c>
      <c r="F1978" t="s">
        <v>2379</v>
      </c>
      <c r="G1978">
        <v>0</v>
      </c>
      <c r="H1978" t="s">
        <v>2379</v>
      </c>
      <c r="J1978" t="str">
        <f t="shared" si="120"/>
        <v>Yes</v>
      </c>
      <c r="K1978" t="str">
        <f t="shared" si="121"/>
        <v>No</v>
      </c>
      <c r="L1978" t="str">
        <f t="shared" si="122"/>
        <v>Obesity</v>
      </c>
      <c r="M1978" t="str">
        <f t="shared" si="123"/>
        <v>Normal</v>
      </c>
    </row>
    <row r="1979" spans="1:13" x14ac:dyDescent="0.25">
      <c r="A1979" t="s">
        <v>389</v>
      </c>
      <c r="B1979">
        <v>29.48</v>
      </c>
      <c r="C1979">
        <v>4.09</v>
      </c>
      <c r="D1979" t="s">
        <v>2380</v>
      </c>
      <c r="E1979" t="s">
        <v>2379</v>
      </c>
      <c r="F1979" t="s">
        <v>2379</v>
      </c>
      <c r="G1979">
        <v>0</v>
      </c>
      <c r="H1979" t="s">
        <v>2379</v>
      </c>
      <c r="J1979" t="str">
        <f t="shared" si="120"/>
        <v>Yes</v>
      </c>
      <c r="K1979" t="str">
        <f t="shared" si="121"/>
        <v>No</v>
      </c>
      <c r="L1979" t="str">
        <f t="shared" si="122"/>
        <v>Overweight</v>
      </c>
      <c r="M1979" t="str">
        <f t="shared" si="123"/>
        <v>Normal</v>
      </c>
    </row>
    <row r="1980" spans="1:13" x14ac:dyDescent="0.25">
      <c r="A1980" t="s">
        <v>388</v>
      </c>
      <c r="B1980">
        <v>28.785</v>
      </c>
      <c r="C1980">
        <v>4.3099999999999996</v>
      </c>
      <c r="D1980" t="s">
        <v>2380</v>
      </c>
      <c r="E1980" t="s">
        <v>2379</v>
      </c>
      <c r="F1980" t="s">
        <v>2379</v>
      </c>
      <c r="G1980">
        <v>0</v>
      </c>
      <c r="H1980" t="s">
        <v>2379</v>
      </c>
      <c r="J1980" t="str">
        <f t="shared" si="120"/>
        <v>Yes</v>
      </c>
      <c r="K1980" t="str">
        <f t="shared" si="121"/>
        <v>No</v>
      </c>
      <c r="L1980" t="str">
        <f t="shared" si="122"/>
        <v>Overweight</v>
      </c>
      <c r="M1980" t="str">
        <f t="shared" si="123"/>
        <v>Normal</v>
      </c>
    </row>
    <row r="1981" spans="1:13" x14ac:dyDescent="0.25">
      <c r="A1981" t="s">
        <v>387</v>
      </c>
      <c r="B1981">
        <v>19.8</v>
      </c>
      <c r="C1981">
        <v>4</v>
      </c>
      <c r="D1981" t="s">
        <v>2380</v>
      </c>
      <c r="E1981" t="s">
        <v>2379</v>
      </c>
      <c r="F1981" t="s">
        <v>2379</v>
      </c>
      <c r="G1981">
        <v>0</v>
      </c>
      <c r="H1981" t="s">
        <v>2379</v>
      </c>
      <c r="J1981" t="str">
        <f t="shared" si="120"/>
        <v>Yes</v>
      </c>
      <c r="K1981" t="str">
        <f t="shared" si="121"/>
        <v>No</v>
      </c>
      <c r="L1981" t="str">
        <f t="shared" si="122"/>
        <v>Normal Weight</v>
      </c>
      <c r="M1981" t="str">
        <f t="shared" si="123"/>
        <v>Normal</v>
      </c>
    </row>
    <row r="1982" spans="1:13" x14ac:dyDescent="0.25">
      <c r="A1982" t="s">
        <v>386</v>
      </c>
      <c r="B1982">
        <v>35.53</v>
      </c>
      <c r="C1982">
        <v>4.68</v>
      </c>
      <c r="D1982" t="s">
        <v>2379</v>
      </c>
      <c r="E1982" t="s">
        <v>2379</v>
      </c>
      <c r="F1982" t="s">
        <v>2381</v>
      </c>
      <c r="G1982">
        <v>1</v>
      </c>
      <c r="H1982" t="s">
        <v>2379</v>
      </c>
      <c r="J1982" t="str">
        <f t="shared" si="120"/>
        <v>No</v>
      </c>
      <c r="K1982" t="str">
        <f t="shared" si="121"/>
        <v>No</v>
      </c>
      <c r="L1982" t="str">
        <f t="shared" si="122"/>
        <v>Obesity</v>
      </c>
      <c r="M1982" t="str">
        <f t="shared" si="123"/>
        <v>Normal</v>
      </c>
    </row>
    <row r="1983" spans="1:13" x14ac:dyDescent="0.25">
      <c r="A1983" t="s">
        <v>385</v>
      </c>
      <c r="B1983">
        <v>21.47</v>
      </c>
      <c r="C1983">
        <v>4.0199999999999996</v>
      </c>
      <c r="D1983" t="s">
        <v>2380</v>
      </c>
      <c r="E1983" t="s">
        <v>2379</v>
      </c>
      <c r="F1983" t="s">
        <v>2379</v>
      </c>
      <c r="G1983">
        <v>1</v>
      </c>
      <c r="H1983" t="s">
        <v>2379</v>
      </c>
      <c r="J1983" t="str">
        <f t="shared" si="120"/>
        <v>Yes</v>
      </c>
      <c r="K1983" t="str">
        <f t="shared" si="121"/>
        <v>No</v>
      </c>
      <c r="L1983" t="str">
        <f t="shared" si="122"/>
        <v>Normal Weight</v>
      </c>
      <c r="M1983" t="str">
        <f t="shared" si="123"/>
        <v>Normal</v>
      </c>
    </row>
    <row r="1984" spans="1:13" x14ac:dyDescent="0.25">
      <c r="A1984" t="s">
        <v>384</v>
      </c>
      <c r="B1984">
        <v>25.9</v>
      </c>
      <c r="C1984">
        <v>5.12</v>
      </c>
      <c r="D1984" t="s">
        <v>2379</v>
      </c>
      <c r="E1984" t="s">
        <v>2379</v>
      </c>
      <c r="F1984" t="s">
        <v>2381</v>
      </c>
      <c r="G1984">
        <v>1</v>
      </c>
      <c r="H1984" t="s">
        <v>2379</v>
      </c>
      <c r="J1984" t="str">
        <f t="shared" si="120"/>
        <v>No</v>
      </c>
      <c r="K1984" t="str">
        <f t="shared" si="121"/>
        <v>No</v>
      </c>
      <c r="L1984" t="str">
        <f t="shared" si="122"/>
        <v>Overweight</v>
      </c>
      <c r="M1984" t="str">
        <f t="shared" si="123"/>
        <v>Normal</v>
      </c>
    </row>
    <row r="1985" spans="1:13" x14ac:dyDescent="0.25">
      <c r="A1985" t="s">
        <v>383</v>
      </c>
      <c r="B1985">
        <v>20.81</v>
      </c>
      <c r="C1985">
        <v>5.52</v>
      </c>
      <c r="D1985" t="s">
        <v>2379</v>
      </c>
      <c r="E1985" t="s">
        <v>2379</v>
      </c>
      <c r="F1985" t="s">
        <v>2379</v>
      </c>
      <c r="G1985">
        <v>0</v>
      </c>
      <c r="H1985" t="s">
        <v>2379</v>
      </c>
      <c r="J1985" t="str">
        <f t="shared" si="120"/>
        <v>No</v>
      </c>
      <c r="K1985" t="str">
        <f t="shared" si="121"/>
        <v>No</v>
      </c>
      <c r="L1985" t="str">
        <f t="shared" si="122"/>
        <v>Normal Weight</v>
      </c>
      <c r="M1985" t="str">
        <f t="shared" si="123"/>
        <v>Normal</v>
      </c>
    </row>
    <row r="1986" spans="1:13" x14ac:dyDescent="0.25">
      <c r="A1986" t="s">
        <v>382</v>
      </c>
      <c r="B1986">
        <v>25.84</v>
      </c>
      <c r="C1986">
        <v>5.81</v>
      </c>
      <c r="D1986" t="s">
        <v>2380</v>
      </c>
      <c r="E1986" t="s">
        <v>2379</v>
      </c>
      <c r="F1986" t="s">
        <v>2381</v>
      </c>
      <c r="G1986">
        <v>1</v>
      </c>
      <c r="H1986" t="s">
        <v>2379</v>
      </c>
      <c r="J1986" t="str">
        <f t="shared" si="120"/>
        <v>Yes</v>
      </c>
      <c r="K1986" t="str">
        <f t="shared" si="121"/>
        <v>No</v>
      </c>
      <c r="L1986" t="str">
        <f t="shared" si="122"/>
        <v>Overweight</v>
      </c>
      <c r="M1986" t="str">
        <f t="shared" si="123"/>
        <v>Prediabetes</v>
      </c>
    </row>
    <row r="1987" spans="1:13" x14ac:dyDescent="0.25">
      <c r="A1987" t="s">
        <v>381</v>
      </c>
      <c r="B1987">
        <v>30.95</v>
      </c>
      <c r="C1987">
        <v>5.16</v>
      </c>
      <c r="D1987" t="s">
        <v>2379</v>
      </c>
      <c r="E1987" t="s">
        <v>2379</v>
      </c>
      <c r="F1987" t="s">
        <v>2381</v>
      </c>
      <c r="G1987">
        <v>1</v>
      </c>
      <c r="H1987" t="s">
        <v>2379</v>
      </c>
      <c r="J1987" t="str">
        <f t="shared" ref="J1987:J2050" si="124">PROPER(D1987:D4321)</f>
        <v>No</v>
      </c>
      <c r="K1987" t="str">
        <f t="shared" ref="K1987:K2050" si="125">PROPER(H1987:H4321)</f>
        <v>No</v>
      </c>
      <c r="L1987" t="str">
        <f t="shared" ref="L1987:L2050" si="126">IF(B1987&lt;18.5,"Underweight",IF(B1987&lt;24.9,"Normal Weight",IF(B1987&lt;29.9,"Overweight","Obesity")))</f>
        <v>Obesity</v>
      </c>
      <c r="M1987" t="str">
        <f t="shared" ref="M1987:M2050" si="127">IF(C1987&lt;5.7,"Normal",IF(C1987&lt;6.4,"Prediabetes","Diabetes"))</f>
        <v>Normal</v>
      </c>
    </row>
    <row r="1988" spans="1:13" x14ac:dyDescent="0.25">
      <c r="A1988" t="s">
        <v>380</v>
      </c>
      <c r="B1988">
        <v>30.54</v>
      </c>
      <c r="C1988">
        <v>5</v>
      </c>
      <c r="D1988" t="s">
        <v>2379</v>
      </c>
      <c r="E1988" t="s">
        <v>2379</v>
      </c>
      <c r="F1988" t="s">
        <v>2381</v>
      </c>
      <c r="G1988">
        <v>1</v>
      </c>
      <c r="H1988" t="s">
        <v>2379</v>
      </c>
      <c r="J1988" t="str">
        <f t="shared" si="124"/>
        <v>No</v>
      </c>
      <c r="K1988" t="str">
        <f t="shared" si="125"/>
        <v>No</v>
      </c>
      <c r="L1988" t="str">
        <f t="shared" si="126"/>
        <v>Obesity</v>
      </c>
      <c r="M1988" t="str">
        <f t="shared" si="127"/>
        <v>Normal</v>
      </c>
    </row>
    <row r="1989" spans="1:13" x14ac:dyDescent="0.25">
      <c r="A1989" t="s">
        <v>379</v>
      </c>
      <c r="B1989">
        <v>33.914999999999999</v>
      </c>
      <c r="C1989">
        <v>5.84</v>
      </c>
      <c r="D1989" t="s">
        <v>2380</v>
      </c>
      <c r="E1989" t="s">
        <v>2379</v>
      </c>
      <c r="F1989" t="s">
        <v>2379</v>
      </c>
      <c r="G1989">
        <v>0</v>
      </c>
      <c r="H1989" t="s">
        <v>2379</v>
      </c>
      <c r="J1989" t="str">
        <f t="shared" si="124"/>
        <v>Yes</v>
      </c>
      <c r="K1989" t="str">
        <f t="shared" si="125"/>
        <v>No</v>
      </c>
      <c r="L1989" t="str">
        <f t="shared" si="126"/>
        <v>Obesity</v>
      </c>
      <c r="M1989" t="str">
        <f t="shared" si="127"/>
        <v>Prediabetes</v>
      </c>
    </row>
    <row r="1990" spans="1:13" x14ac:dyDescent="0.25">
      <c r="A1990" t="s">
        <v>378</v>
      </c>
      <c r="B1990">
        <v>33.31</v>
      </c>
      <c r="C1990">
        <v>4.1900000000000004</v>
      </c>
      <c r="D1990" t="s">
        <v>2379</v>
      </c>
      <c r="E1990" t="s">
        <v>2379</v>
      </c>
      <c r="F1990" t="s">
        <v>2381</v>
      </c>
      <c r="G1990">
        <v>1</v>
      </c>
      <c r="H1990" t="s">
        <v>2379</v>
      </c>
      <c r="J1990" t="str">
        <f t="shared" si="124"/>
        <v>No</v>
      </c>
      <c r="K1990" t="str">
        <f t="shared" si="125"/>
        <v>No</v>
      </c>
      <c r="L1990" t="str">
        <f t="shared" si="126"/>
        <v>Obesity</v>
      </c>
      <c r="M1990" t="str">
        <f t="shared" si="127"/>
        <v>Normal</v>
      </c>
    </row>
    <row r="1991" spans="1:13" x14ac:dyDescent="0.25">
      <c r="A1991" t="s">
        <v>377</v>
      </c>
      <c r="B1991">
        <v>25.745000000000001</v>
      </c>
      <c r="C1991">
        <v>4.62</v>
      </c>
      <c r="D1991" t="s">
        <v>2380</v>
      </c>
      <c r="E1991" t="s">
        <v>2379</v>
      </c>
      <c r="F1991" t="s">
        <v>2379</v>
      </c>
      <c r="G1991">
        <v>0</v>
      </c>
      <c r="H1991" t="s">
        <v>2379</v>
      </c>
      <c r="J1991" t="str">
        <f t="shared" si="124"/>
        <v>Yes</v>
      </c>
      <c r="K1991" t="str">
        <f t="shared" si="125"/>
        <v>No</v>
      </c>
      <c r="L1991" t="str">
        <f t="shared" si="126"/>
        <v>Overweight</v>
      </c>
      <c r="M1991" t="str">
        <f t="shared" si="127"/>
        <v>Normal</v>
      </c>
    </row>
    <row r="1992" spans="1:13" x14ac:dyDescent="0.25">
      <c r="A1992" t="s">
        <v>376</v>
      </c>
      <c r="B1992">
        <v>37.1</v>
      </c>
      <c r="C1992">
        <v>6.24</v>
      </c>
      <c r="D1992" t="s">
        <v>2379</v>
      </c>
      <c r="E1992" t="s">
        <v>2379</v>
      </c>
      <c r="F1992" t="s">
        <v>2379</v>
      </c>
      <c r="G1992">
        <v>0</v>
      </c>
      <c r="H1992" t="s">
        <v>2379</v>
      </c>
      <c r="J1992" t="str">
        <f t="shared" si="124"/>
        <v>No</v>
      </c>
      <c r="K1992" t="str">
        <f t="shared" si="125"/>
        <v>No</v>
      </c>
      <c r="L1992" t="str">
        <f t="shared" si="126"/>
        <v>Obesity</v>
      </c>
      <c r="M1992" t="str">
        <f t="shared" si="127"/>
        <v>Prediabetes</v>
      </c>
    </row>
    <row r="1993" spans="1:13" x14ac:dyDescent="0.25">
      <c r="A1993" t="s">
        <v>375</v>
      </c>
      <c r="B1993">
        <v>35.435000000000002</v>
      </c>
      <c r="C1993">
        <v>5.81</v>
      </c>
      <c r="D1993" t="s">
        <v>2379</v>
      </c>
      <c r="E1993" t="s">
        <v>2379</v>
      </c>
      <c r="F1993" t="s">
        <v>2379</v>
      </c>
      <c r="G1993">
        <v>0</v>
      </c>
      <c r="H1993" t="s">
        <v>2379</v>
      </c>
      <c r="J1993" t="str">
        <f t="shared" si="124"/>
        <v>No</v>
      </c>
      <c r="K1993" t="str">
        <f t="shared" si="125"/>
        <v>No</v>
      </c>
      <c r="L1993" t="str">
        <f t="shared" si="126"/>
        <v>Obesity</v>
      </c>
      <c r="M1993" t="str">
        <f t="shared" si="127"/>
        <v>Prediabetes</v>
      </c>
    </row>
    <row r="1994" spans="1:13" x14ac:dyDescent="0.25">
      <c r="A1994" t="s">
        <v>374</v>
      </c>
      <c r="B1994">
        <v>20.399999999999999</v>
      </c>
      <c r="C1994">
        <v>4.83</v>
      </c>
      <c r="D1994" t="s">
        <v>2379</v>
      </c>
      <c r="E1994" t="s">
        <v>2379</v>
      </c>
      <c r="F1994" t="s">
        <v>2379</v>
      </c>
      <c r="G1994">
        <v>0</v>
      </c>
      <c r="H1994" t="s">
        <v>2379</v>
      </c>
      <c r="J1994" t="str">
        <f t="shared" si="124"/>
        <v>No</v>
      </c>
      <c r="K1994" t="str">
        <f t="shared" si="125"/>
        <v>No</v>
      </c>
      <c r="L1994" t="str">
        <f t="shared" si="126"/>
        <v>Normal Weight</v>
      </c>
      <c r="M1994" t="str">
        <f t="shared" si="127"/>
        <v>Normal</v>
      </c>
    </row>
    <row r="1995" spans="1:13" x14ac:dyDescent="0.25">
      <c r="A1995" t="s">
        <v>373</v>
      </c>
      <c r="B1995">
        <v>42.13</v>
      </c>
      <c r="C1995">
        <v>5.72</v>
      </c>
      <c r="D1995" t="s">
        <v>2380</v>
      </c>
      <c r="E1995" t="s">
        <v>2379</v>
      </c>
      <c r="F1995" t="s">
        <v>2381</v>
      </c>
      <c r="G1995">
        <v>1</v>
      </c>
      <c r="H1995" t="s">
        <v>2379</v>
      </c>
      <c r="J1995" t="str">
        <f t="shared" si="124"/>
        <v>Yes</v>
      </c>
      <c r="K1995" t="str">
        <f t="shared" si="125"/>
        <v>No</v>
      </c>
      <c r="L1995" t="str">
        <f t="shared" si="126"/>
        <v>Obesity</v>
      </c>
      <c r="M1995" t="str">
        <f t="shared" si="127"/>
        <v>Prediabetes</v>
      </c>
    </row>
    <row r="1996" spans="1:13" x14ac:dyDescent="0.25">
      <c r="A1996" t="s">
        <v>372</v>
      </c>
      <c r="B1996">
        <v>33.99</v>
      </c>
      <c r="C1996">
        <v>4.83</v>
      </c>
      <c r="D1996" t="s">
        <v>2380</v>
      </c>
      <c r="E1996" t="s">
        <v>2379</v>
      </c>
      <c r="F1996" t="s">
        <v>2381</v>
      </c>
      <c r="G1996">
        <v>1</v>
      </c>
      <c r="H1996" t="s">
        <v>2379</v>
      </c>
      <c r="J1996" t="str">
        <f t="shared" si="124"/>
        <v>Yes</v>
      </c>
      <c r="K1996" t="str">
        <f t="shared" si="125"/>
        <v>No</v>
      </c>
      <c r="L1996" t="str">
        <f t="shared" si="126"/>
        <v>Obesity</v>
      </c>
      <c r="M1996" t="str">
        <f t="shared" si="127"/>
        <v>Normal</v>
      </c>
    </row>
    <row r="1997" spans="1:13" x14ac:dyDescent="0.25">
      <c r="A1997" t="s">
        <v>371</v>
      </c>
      <c r="B1997">
        <v>28.594999999999999</v>
      </c>
      <c r="C1997">
        <v>4.1399999999999997</v>
      </c>
      <c r="D1997" t="s">
        <v>2380</v>
      </c>
      <c r="E1997" t="s">
        <v>2379</v>
      </c>
      <c r="F1997" t="s">
        <v>2381</v>
      </c>
      <c r="G1997">
        <v>1</v>
      </c>
      <c r="H1997" t="s">
        <v>2379</v>
      </c>
      <c r="J1997" t="str">
        <f t="shared" si="124"/>
        <v>Yes</v>
      </c>
      <c r="K1997" t="str">
        <f t="shared" si="125"/>
        <v>No</v>
      </c>
      <c r="L1997" t="str">
        <f t="shared" si="126"/>
        <v>Overweight</v>
      </c>
      <c r="M1997" t="str">
        <f t="shared" si="127"/>
        <v>Normal</v>
      </c>
    </row>
    <row r="1998" spans="1:13" x14ac:dyDescent="0.25">
      <c r="A1998" t="s">
        <v>370</v>
      </c>
      <c r="B1998">
        <v>20.8</v>
      </c>
      <c r="C1998">
        <v>4.07</v>
      </c>
      <c r="D1998" t="s">
        <v>2380</v>
      </c>
      <c r="E1998" t="s">
        <v>2379</v>
      </c>
      <c r="F1998" t="s">
        <v>2381</v>
      </c>
      <c r="G1998">
        <v>1</v>
      </c>
      <c r="H1998" t="s">
        <v>2379</v>
      </c>
      <c r="J1998" t="str">
        <f t="shared" si="124"/>
        <v>Yes</v>
      </c>
      <c r="K1998" t="str">
        <f t="shared" si="125"/>
        <v>No</v>
      </c>
      <c r="L1998" t="str">
        <f t="shared" si="126"/>
        <v>Normal Weight</v>
      </c>
      <c r="M1998" t="str">
        <f t="shared" si="127"/>
        <v>Normal</v>
      </c>
    </row>
    <row r="1999" spans="1:13" x14ac:dyDescent="0.25">
      <c r="A1999" t="s">
        <v>369</v>
      </c>
      <c r="B1999">
        <v>23.465</v>
      </c>
      <c r="C1999">
        <v>6.26</v>
      </c>
      <c r="D1999" t="s">
        <v>2380</v>
      </c>
      <c r="E1999" t="s">
        <v>2379</v>
      </c>
      <c r="F1999" t="s">
        <v>2381</v>
      </c>
      <c r="G1999">
        <v>1</v>
      </c>
      <c r="H1999" t="s">
        <v>2379</v>
      </c>
      <c r="J1999" t="str">
        <f t="shared" si="124"/>
        <v>Yes</v>
      </c>
      <c r="K1999" t="str">
        <f t="shared" si="125"/>
        <v>No</v>
      </c>
      <c r="L1999" t="str">
        <f t="shared" si="126"/>
        <v>Normal Weight</v>
      </c>
      <c r="M1999" t="str">
        <f t="shared" si="127"/>
        <v>Prediabetes</v>
      </c>
    </row>
    <row r="2000" spans="1:13" x14ac:dyDescent="0.25">
      <c r="A2000" t="s">
        <v>368</v>
      </c>
      <c r="B2000">
        <v>40.185000000000002</v>
      </c>
      <c r="C2000">
        <v>5.88</v>
      </c>
      <c r="D2000" t="s">
        <v>2380</v>
      </c>
      <c r="E2000" t="s">
        <v>2379</v>
      </c>
      <c r="F2000" t="s">
        <v>2379</v>
      </c>
      <c r="G2000">
        <v>0</v>
      </c>
      <c r="H2000" t="s">
        <v>2379</v>
      </c>
      <c r="J2000" t="str">
        <f t="shared" si="124"/>
        <v>Yes</v>
      </c>
      <c r="K2000" t="str">
        <f t="shared" si="125"/>
        <v>No</v>
      </c>
      <c r="L2000" t="str">
        <f t="shared" si="126"/>
        <v>Obesity</v>
      </c>
      <c r="M2000" t="str">
        <f t="shared" si="127"/>
        <v>Prediabetes</v>
      </c>
    </row>
    <row r="2001" spans="1:13" x14ac:dyDescent="0.25">
      <c r="A2001" t="s">
        <v>367</v>
      </c>
      <c r="B2001">
        <v>21.89</v>
      </c>
      <c r="C2001">
        <v>5.72</v>
      </c>
      <c r="D2001" t="s">
        <v>2380</v>
      </c>
      <c r="E2001" t="s">
        <v>2379</v>
      </c>
      <c r="F2001" t="s">
        <v>2379</v>
      </c>
      <c r="G2001">
        <v>0</v>
      </c>
      <c r="H2001" t="s">
        <v>2379</v>
      </c>
      <c r="J2001" t="str">
        <f t="shared" si="124"/>
        <v>Yes</v>
      </c>
      <c r="K2001" t="str">
        <f t="shared" si="125"/>
        <v>No</v>
      </c>
      <c r="L2001" t="str">
        <f t="shared" si="126"/>
        <v>Normal Weight</v>
      </c>
      <c r="M2001" t="str">
        <f t="shared" si="127"/>
        <v>Prediabetes</v>
      </c>
    </row>
    <row r="2002" spans="1:13" x14ac:dyDescent="0.25">
      <c r="A2002" t="s">
        <v>366</v>
      </c>
      <c r="B2002">
        <v>29.34</v>
      </c>
      <c r="C2002">
        <v>6.09</v>
      </c>
      <c r="D2002" t="s">
        <v>2380</v>
      </c>
      <c r="E2002" t="s">
        <v>2380</v>
      </c>
      <c r="F2002" t="s">
        <v>2379</v>
      </c>
      <c r="G2002">
        <v>2</v>
      </c>
      <c r="H2002" t="s">
        <v>2379</v>
      </c>
      <c r="J2002" t="str">
        <f t="shared" si="124"/>
        <v>Yes</v>
      </c>
      <c r="K2002" t="str">
        <f t="shared" si="125"/>
        <v>No</v>
      </c>
      <c r="L2002" t="str">
        <f t="shared" si="126"/>
        <v>Overweight</v>
      </c>
      <c r="M2002" t="str">
        <f t="shared" si="127"/>
        <v>Prediabetes</v>
      </c>
    </row>
    <row r="2003" spans="1:13" x14ac:dyDescent="0.25">
      <c r="A2003" t="s">
        <v>365</v>
      </c>
      <c r="B2003">
        <v>22.61</v>
      </c>
      <c r="C2003">
        <v>4.25</v>
      </c>
      <c r="D2003" t="s">
        <v>2380</v>
      </c>
      <c r="E2003" t="s">
        <v>2379</v>
      </c>
      <c r="F2003" t="s">
        <v>2379</v>
      </c>
      <c r="G2003">
        <v>0</v>
      </c>
      <c r="H2003" t="s">
        <v>2379</v>
      </c>
      <c r="J2003" t="str">
        <f t="shared" si="124"/>
        <v>Yes</v>
      </c>
      <c r="K2003" t="str">
        <f t="shared" si="125"/>
        <v>No</v>
      </c>
      <c r="L2003" t="str">
        <f t="shared" si="126"/>
        <v>Normal Weight</v>
      </c>
      <c r="M2003" t="str">
        <f t="shared" si="127"/>
        <v>Normal</v>
      </c>
    </row>
    <row r="2004" spans="1:13" x14ac:dyDescent="0.25">
      <c r="A2004" t="s">
        <v>364</v>
      </c>
      <c r="B2004">
        <v>22.23</v>
      </c>
      <c r="C2004">
        <v>6.09</v>
      </c>
      <c r="D2004" t="s">
        <v>2380</v>
      </c>
      <c r="E2004" t="s">
        <v>2379</v>
      </c>
      <c r="F2004" t="s">
        <v>2379</v>
      </c>
      <c r="G2004">
        <v>0</v>
      </c>
      <c r="H2004" t="s">
        <v>2379</v>
      </c>
      <c r="J2004" t="str">
        <f t="shared" si="124"/>
        <v>Yes</v>
      </c>
      <c r="K2004" t="str">
        <f t="shared" si="125"/>
        <v>No</v>
      </c>
      <c r="L2004" t="str">
        <f t="shared" si="126"/>
        <v>Normal Weight</v>
      </c>
      <c r="M2004" t="str">
        <f t="shared" si="127"/>
        <v>Prediabetes</v>
      </c>
    </row>
    <row r="2005" spans="1:13" x14ac:dyDescent="0.25">
      <c r="A2005" t="s">
        <v>363</v>
      </c>
      <c r="B2005">
        <v>33.4</v>
      </c>
      <c r="C2005">
        <v>5.51</v>
      </c>
      <c r="D2005" t="s">
        <v>2379</v>
      </c>
      <c r="E2005" t="s">
        <v>2379</v>
      </c>
      <c r="F2005" t="s">
        <v>2379</v>
      </c>
      <c r="G2005">
        <v>0</v>
      </c>
      <c r="H2005" t="s">
        <v>2379</v>
      </c>
      <c r="J2005" t="str">
        <f t="shared" si="124"/>
        <v>No</v>
      </c>
      <c r="K2005" t="str">
        <f t="shared" si="125"/>
        <v>No</v>
      </c>
      <c r="L2005" t="str">
        <f t="shared" si="126"/>
        <v>Obesity</v>
      </c>
      <c r="M2005" t="str">
        <f t="shared" si="127"/>
        <v>Normal</v>
      </c>
    </row>
    <row r="2006" spans="1:13" x14ac:dyDescent="0.25">
      <c r="A2006" t="s">
        <v>362</v>
      </c>
      <c r="B2006">
        <v>33.11</v>
      </c>
      <c r="C2006">
        <v>5.63</v>
      </c>
      <c r="D2006" t="s">
        <v>2379</v>
      </c>
      <c r="E2006" t="s">
        <v>2379</v>
      </c>
      <c r="F2006" t="s">
        <v>2379</v>
      </c>
      <c r="G2006">
        <v>0</v>
      </c>
      <c r="H2006" t="s">
        <v>2379</v>
      </c>
      <c r="J2006" t="str">
        <f t="shared" si="124"/>
        <v>No</v>
      </c>
      <c r="K2006" t="str">
        <f t="shared" si="125"/>
        <v>No</v>
      </c>
      <c r="L2006" t="str">
        <f t="shared" si="126"/>
        <v>Obesity</v>
      </c>
      <c r="M2006" t="str">
        <f t="shared" si="127"/>
        <v>Normal</v>
      </c>
    </row>
    <row r="2007" spans="1:13" x14ac:dyDescent="0.25">
      <c r="A2007" t="s">
        <v>361</v>
      </c>
      <c r="B2007">
        <v>16.815000000000001</v>
      </c>
      <c r="C2007">
        <v>5.29</v>
      </c>
      <c r="D2007" t="s">
        <v>2380</v>
      </c>
      <c r="E2007" t="s">
        <v>2379</v>
      </c>
      <c r="F2007" t="s">
        <v>2379</v>
      </c>
      <c r="G2007">
        <v>0</v>
      </c>
      <c r="H2007" t="s">
        <v>2379</v>
      </c>
      <c r="J2007" t="str">
        <f t="shared" si="124"/>
        <v>Yes</v>
      </c>
      <c r="K2007" t="str">
        <f t="shared" si="125"/>
        <v>No</v>
      </c>
      <c r="L2007" t="str">
        <f t="shared" si="126"/>
        <v>Underweight</v>
      </c>
      <c r="M2007" t="str">
        <f t="shared" si="127"/>
        <v>Normal</v>
      </c>
    </row>
    <row r="2008" spans="1:13" x14ac:dyDescent="0.25">
      <c r="A2008" t="s">
        <v>360</v>
      </c>
      <c r="B2008">
        <v>25.61</v>
      </c>
      <c r="C2008">
        <v>4</v>
      </c>
      <c r="D2008" t="s">
        <v>2379</v>
      </c>
      <c r="E2008" t="s">
        <v>2379</v>
      </c>
      <c r="F2008" t="s">
        <v>2381</v>
      </c>
      <c r="G2008">
        <v>1</v>
      </c>
      <c r="H2008" t="s">
        <v>2379</v>
      </c>
      <c r="J2008" t="str">
        <f t="shared" si="124"/>
        <v>No</v>
      </c>
      <c r="K2008" t="str">
        <f t="shared" si="125"/>
        <v>No</v>
      </c>
      <c r="L2008" t="str">
        <f t="shared" si="126"/>
        <v>Overweight</v>
      </c>
      <c r="M2008" t="str">
        <f t="shared" si="127"/>
        <v>Normal</v>
      </c>
    </row>
    <row r="2009" spans="1:13" x14ac:dyDescent="0.25">
      <c r="A2009" t="s">
        <v>359</v>
      </c>
      <c r="B2009">
        <v>25.8</v>
      </c>
      <c r="C2009">
        <v>5.49</v>
      </c>
      <c r="D2009" t="s">
        <v>2379</v>
      </c>
      <c r="E2009" t="s">
        <v>2379</v>
      </c>
      <c r="F2009" t="s">
        <v>2379</v>
      </c>
      <c r="G2009">
        <v>0</v>
      </c>
      <c r="H2009" t="s">
        <v>2379</v>
      </c>
      <c r="J2009" t="str">
        <f t="shared" si="124"/>
        <v>No</v>
      </c>
      <c r="K2009" t="str">
        <f t="shared" si="125"/>
        <v>No</v>
      </c>
      <c r="L2009" t="str">
        <f t="shared" si="126"/>
        <v>Overweight</v>
      </c>
      <c r="M2009" t="str">
        <f t="shared" si="127"/>
        <v>Normal</v>
      </c>
    </row>
    <row r="2010" spans="1:13" x14ac:dyDescent="0.25">
      <c r="A2010" t="s">
        <v>358</v>
      </c>
      <c r="B2010">
        <v>27.39</v>
      </c>
      <c r="C2010">
        <v>5.34</v>
      </c>
      <c r="D2010" t="s">
        <v>2379</v>
      </c>
      <c r="E2010" t="s">
        <v>2379</v>
      </c>
      <c r="F2010" t="s">
        <v>2379</v>
      </c>
      <c r="G2010">
        <v>0</v>
      </c>
      <c r="H2010" t="s">
        <v>2379</v>
      </c>
      <c r="J2010" t="str">
        <f t="shared" si="124"/>
        <v>No</v>
      </c>
      <c r="K2010" t="str">
        <f t="shared" si="125"/>
        <v>No</v>
      </c>
      <c r="L2010" t="str">
        <f t="shared" si="126"/>
        <v>Overweight</v>
      </c>
      <c r="M2010" t="str">
        <f t="shared" si="127"/>
        <v>Normal</v>
      </c>
    </row>
    <row r="2011" spans="1:13" x14ac:dyDescent="0.25">
      <c r="A2011" t="s">
        <v>357</v>
      </c>
      <c r="B2011">
        <v>17.03</v>
      </c>
      <c r="C2011">
        <v>4.12</v>
      </c>
      <c r="D2011" t="s">
        <v>2379</v>
      </c>
      <c r="E2011" t="s">
        <v>2379</v>
      </c>
      <c r="F2011" t="s">
        <v>2379</v>
      </c>
      <c r="G2011">
        <v>1</v>
      </c>
      <c r="H2011" t="s">
        <v>2379</v>
      </c>
      <c r="J2011" t="str">
        <f t="shared" si="124"/>
        <v>No</v>
      </c>
      <c r="K2011" t="str">
        <f t="shared" si="125"/>
        <v>No</v>
      </c>
      <c r="L2011" t="str">
        <f t="shared" si="126"/>
        <v>Underweight</v>
      </c>
      <c r="M2011" t="str">
        <f t="shared" si="127"/>
        <v>Normal</v>
      </c>
    </row>
    <row r="2012" spans="1:13" x14ac:dyDescent="0.25">
      <c r="A2012" t="s">
        <v>356</v>
      </c>
      <c r="B2012">
        <v>23.75</v>
      </c>
      <c r="C2012">
        <v>5.49</v>
      </c>
      <c r="D2012" t="s">
        <v>2380</v>
      </c>
      <c r="E2012" t="s">
        <v>2379</v>
      </c>
      <c r="F2012" t="s">
        <v>2379</v>
      </c>
      <c r="G2012">
        <v>0</v>
      </c>
      <c r="H2012" t="s">
        <v>2379</v>
      </c>
      <c r="J2012" t="str">
        <f t="shared" si="124"/>
        <v>Yes</v>
      </c>
      <c r="K2012" t="str">
        <f t="shared" si="125"/>
        <v>No</v>
      </c>
      <c r="L2012" t="str">
        <f t="shared" si="126"/>
        <v>Normal Weight</v>
      </c>
      <c r="M2012" t="str">
        <f t="shared" si="127"/>
        <v>Normal</v>
      </c>
    </row>
    <row r="2013" spans="1:13" x14ac:dyDescent="0.25">
      <c r="A2013" t="s">
        <v>354</v>
      </c>
      <c r="B2013">
        <v>26.03</v>
      </c>
      <c r="C2013">
        <v>5.1100000000000003</v>
      </c>
      <c r="D2013" t="s">
        <v>2380</v>
      </c>
      <c r="E2013" t="s">
        <v>2379</v>
      </c>
      <c r="F2013" t="s">
        <v>2379</v>
      </c>
      <c r="G2013">
        <v>1</v>
      </c>
      <c r="H2013" t="s">
        <v>2379</v>
      </c>
      <c r="J2013" t="str">
        <f t="shared" si="124"/>
        <v>Yes</v>
      </c>
      <c r="K2013" t="str">
        <f t="shared" si="125"/>
        <v>No</v>
      </c>
      <c r="L2013" t="str">
        <f t="shared" si="126"/>
        <v>Overweight</v>
      </c>
      <c r="M2013" t="str">
        <f t="shared" si="127"/>
        <v>Normal</v>
      </c>
    </row>
    <row r="2014" spans="1:13" x14ac:dyDescent="0.25">
      <c r="A2014" t="s">
        <v>353</v>
      </c>
      <c r="B2014">
        <v>16.079999999999998</v>
      </c>
      <c r="C2014">
        <v>5.94</v>
      </c>
      <c r="D2014" t="s">
        <v>2379</v>
      </c>
      <c r="E2014" t="s">
        <v>2379</v>
      </c>
      <c r="F2014" t="s">
        <v>2379</v>
      </c>
      <c r="G2014">
        <v>0</v>
      </c>
      <c r="H2014" t="s">
        <v>2379</v>
      </c>
      <c r="J2014" t="str">
        <f t="shared" si="124"/>
        <v>No</v>
      </c>
      <c r="K2014" t="str">
        <f t="shared" si="125"/>
        <v>No</v>
      </c>
      <c r="L2014" t="str">
        <f t="shared" si="126"/>
        <v>Underweight</v>
      </c>
      <c r="M2014" t="str">
        <f t="shared" si="127"/>
        <v>Prediabetes</v>
      </c>
    </row>
    <row r="2015" spans="1:13" x14ac:dyDescent="0.25">
      <c r="A2015" t="s">
        <v>352</v>
      </c>
      <c r="B2015">
        <v>30.875</v>
      </c>
      <c r="C2015">
        <v>5.54</v>
      </c>
      <c r="D2015" t="s">
        <v>2379</v>
      </c>
      <c r="E2015" t="s">
        <v>2379</v>
      </c>
      <c r="F2015" t="s">
        <v>2379</v>
      </c>
      <c r="G2015">
        <v>0</v>
      </c>
      <c r="H2015" t="s">
        <v>2379</v>
      </c>
      <c r="J2015" t="str">
        <f t="shared" si="124"/>
        <v>No</v>
      </c>
      <c r="K2015" t="str">
        <f t="shared" si="125"/>
        <v>No</v>
      </c>
      <c r="L2015" t="str">
        <f t="shared" si="126"/>
        <v>Obesity</v>
      </c>
      <c r="M2015" t="str">
        <f t="shared" si="127"/>
        <v>Normal</v>
      </c>
    </row>
    <row r="2016" spans="1:13" x14ac:dyDescent="0.25">
      <c r="A2016" t="s">
        <v>351</v>
      </c>
      <c r="B2016">
        <v>31.79</v>
      </c>
      <c r="C2016">
        <v>7.09</v>
      </c>
      <c r="D2016" t="s">
        <v>2379</v>
      </c>
      <c r="E2016" t="s">
        <v>2379</v>
      </c>
      <c r="F2016" t="s">
        <v>2379</v>
      </c>
      <c r="G2016">
        <v>0</v>
      </c>
      <c r="H2016" t="s">
        <v>2379</v>
      </c>
      <c r="J2016" t="str">
        <f t="shared" si="124"/>
        <v>No</v>
      </c>
      <c r="K2016" t="str">
        <f t="shared" si="125"/>
        <v>No</v>
      </c>
      <c r="L2016" t="str">
        <f t="shared" si="126"/>
        <v>Obesity</v>
      </c>
      <c r="M2016" t="str">
        <f t="shared" si="127"/>
        <v>Diabetes</v>
      </c>
    </row>
    <row r="2017" spans="1:13" x14ac:dyDescent="0.25">
      <c r="A2017" t="s">
        <v>350</v>
      </c>
      <c r="B2017">
        <v>28.48</v>
      </c>
      <c r="C2017">
        <v>6.22</v>
      </c>
      <c r="D2017" t="s">
        <v>2380</v>
      </c>
      <c r="E2017" t="s">
        <v>2379</v>
      </c>
      <c r="F2017" t="s">
        <v>2381</v>
      </c>
      <c r="G2017">
        <v>1</v>
      </c>
      <c r="H2017" t="s">
        <v>2379</v>
      </c>
      <c r="J2017" t="str">
        <f t="shared" si="124"/>
        <v>Yes</v>
      </c>
      <c r="K2017" t="str">
        <f t="shared" si="125"/>
        <v>No</v>
      </c>
      <c r="L2017" t="str">
        <f t="shared" si="126"/>
        <v>Overweight</v>
      </c>
      <c r="M2017" t="str">
        <f t="shared" si="127"/>
        <v>Prediabetes</v>
      </c>
    </row>
    <row r="2018" spans="1:13" x14ac:dyDescent="0.25">
      <c r="A2018" t="s">
        <v>349</v>
      </c>
      <c r="B2018">
        <v>26.6</v>
      </c>
      <c r="C2018">
        <v>4.33</v>
      </c>
      <c r="D2018" t="s">
        <v>2379</v>
      </c>
      <c r="E2018" t="s">
        <v>2379</v>
      </c>
      <c r="F2018" t="s">
        <v>2379</v>
      </c>
      <c r="G2018">
        <v>1</v>
      </c>
      <c r="H2018" t="s">
        <v>2379</v>
      </c>
      <c r="J2018" t="str">
        <f t="shared" si="124"/>
        <v>No</v>
      </c>
      <c r="K2018" t="str">
        <f t="shared" si="125"/>
        <v>No</v>
      </c>
      <c r="L2018" t="str">
        <f t="shared" si="126"/>
        <v>Overweight</v>
      </c>
      <c r="M2018" t="str">
        <f t="shared" si="127"/>
        <v>Normal</v>
      </c>
    </row>
    <row r="2019" spans="1:13" x14ac:dyDescent="0.25">
      <c r="A2019" t="s">
        <v>348</v>
      </c>
      <c r="B2019">
        <v>25.27</v>
      </c>
      <c r="C2019">
        <v>5.83</v>
      </c>
      <c r="D2019" t="s">
        <v>2379</v>
      </c>
      <c r="E2019" t="s">
        <v>2379</v>
      </c>
      <c r="F2019" t="s">
        <v>2379</v>
      </c>
      <c r="G2019">
        <v>1</v>
      </c>
      <c r="H2019" t="s">
        <v>2379</v>
      </c>
      <c r="J2019" t="str">
        <f t="shared" si="124"/>
        <v>No</v>
      </c>
      <c r="K2019" t="str">
        <f t="shared" si="125"/>
        <v>No</v>
      </c>
      <c r="L2019" t="str">
        <f t="shared" si="126"/>
        <v>Overweight</v>
      </c>
      <c r="M2019" t="str">
        <f t="shared" si="127"/>
        <v>Prediabetes</v>
      </c>
    </row>
    <row r="2020" spans="1:13" x14ac:dyDescent="0.25">
      <c r="A2020" t="s">
        <v>347</v>
      </c>
      <c r="B2020">
        <v>34.484999999999999</v>
      </c>
      <c r="C2020">
        <v>4.7</v>
      </c>
      <c r="D2020" t="s">
        <v>2380</v>
      </c>
      <c r="E2020" t="s">
        <v>2379</v>
      </c>
      <c r="F2020" t="s">
        <v>2381</v>
      </c>
      <c r="G2020">
        <v>1</v>
      </c>
      <c r="H2020" t="s">
        <v>2379</v>
      </c>
      <c r="J2020" t="str">
        <f t="shared" si="124"/>
        <v>Yes</v>
      </c>
      <c r="K2020" t="str">
        <f t="shared" si="125"/>
        <v>No</v>
      </c>
      <c r="L2020" t="str">
        <f t="shared" si="126"/>
        <v>Obesity</v>
      </c>
      <c r="M2020" t="str">
        <f t="shared" si="127"/>
        <v>Normal</v>
      </c>
    </row>
    <row r="2021" spans="1:13" x14ac:dyDescent="0.25">
      <c r="A2021" t="s">
        <v>346</v>
      </c>
      <c r="B2021">
        <v>15.57</v>
      </c>
      <c r="C2021">
        <v>4.07</v>
      </c>
      <c r="D2021" t="s">
        <v>2380</v>
      </c>
      <c r="E2021" t="s">
        <v>2379</v>
      </c>
      <c r="F2021" t="s">
        <v>2379</v>
      </c>
      <c r="G2021">
        <v>1</v>
      </c>
      <c r="H2021" t="s">
        <v>2379</v>
      </c>
      <c r="J2021" t="str">
        <f t="shared" si="124"/>
        <v>Yes</v>
      </c>
      <c r="K2021" t="str">
        <f t="shared" si="125"/>
        <v>No</v>
      </c>
      <c r="L2021" t="str">
        <f t="shared" si="126"/>
        <v>Underweight</v>
      </c>
      <c r="M2021" t="str">
        <f t="shared" si="127"/>
        <v>Normal</v>
      </c>
    </row>
    <row r="2022" spans="1:13" x14ac:dyDescent="0.25">
      <c r="A2022" t="s">
        <v>345</v>
      </c>
      <c r="B2022">
        <v>30.36</v>
      </c>
      <c r="C2022">
        <v>9.39</v>
      </c>
      <c r="D2022" t="s">
        <v>2379</v>
      </c>
      <c r="E2022" t="s">
        <v>2379</v>
      </c>
      <c r="F2022" t="s">
        <v>2379</v>
      </c>
      <c r="G2022">
        <v>0</v>
      </c>
      <c r="H2022" t="s">
        <v>2379</v>
      </c>
      <c r="J2022" t="str">
        <f t="shared" si="124"/>
        <v>No</v>
      </c>
      <c r="K2022" t="str">
        <f t="shared" si="125"/>
        <v>No</v>
      </c>
      <c r="L2022" t="str">
        <f t="shared" si="126"/>
        <v>Obesity</v>
      </c>
      <c r="M2022" t="str">
        <f t="shared" si="127"/>
        <v>Diabetes</v>
      </c>
    </row>
    <row r="2023" spans="1:13" x14ac:dyDescent="0.25">
      <c r="A2023" t="s">
        <v>344</v>
      </c>
      <c r="B2023">
        <v>19.37</v>
      </c>
      <c r="C2023">
        <v>4.18</v>
      </c>
      <c r="D2023" t="s">
        <v>2379</v>
      </c>
      <c r="E2023" t="s">
        <v>2379</v>
      </c>
      <c r="F2023" t="s">
        <v>2379</v>
      </c>
      <c r="G2023">
        <v>0</v>
      </c>
      <c r="H2023" t="s">
        <v>2379</v>
      </c>
      <c r="J2023" t="str">
        <f t="shared" si="124"/>
        <v>No</v>
      </c>
      <c r="K2023" t="str">
        <f t="shared" si="125"/>
        <v>No</v>
      </c>
      <c r="L2023" t="str">
        <f t="shared" si="126"/>
        <v>Normal Weight</v>
      </c>
      <c r="M2023" t="str">
        <f t="shared" si="127"/>
        <v>Normal</v>
      </c>
    </row>
    <row r="2024" spans="1:13" x14ac:dyDescent="0.25">
      <c r="A2024" t="s">
        <v>343</v>
      </c>
      <c r="B2024">
        <v>16.71</v>
      </c>
      <c r="C2024">
        <v>4.18</v>
      </c>
      <c r="D2024" t="s">
        <v>2379</v>
      </c>
      <c r="E2024" t="s">
        <v>2379</v>
      </c>
      <c r="F2024" t="s">
        <v>2379</v>
      </c>
      <c r="G2024">
        <v>1</v>
      </c>
      <c r="H2024" t="s">
        <v>2379</v>
      </c>
      <c r="J2024" t="str">
        <f t="shared" si="124"/>
        <v>No</v>
      </c>
      <c r="K2024" t="str">
        <f t="shared" si="125"/>
        <v>No</v>
      </c>
      <c r="L2024" t="str">
        <f t="shared" si="126"/>
        <v>Underweight</v>
      </c>
      <c r="M2024" t="str">
        <f t="shared" si="127"/>
        <v>Normal</v>
      </c>
    </row>
    <row r="2025" spans="1:13" x14ac:dyDescent="0.25">
      <c r="A2025" t="s">
        <v>342</v>
      </c>
      <c r="B2025">
        <v>24.1</v>
      </c>
      <c r="C2025">
        <v>4.4000000000000004</v>
      </c>
      <c r="D2025" t="s">
        <v>2380</v>
      </c>
      <c r="E2025" t="s">
        <v>2379</v>
      </c>
      <c r="F2025" t="s">
        <v>2379</v>
      </c>
      <c r="G2025">
        <v>1</v>
      </c>
      <c r="H2025" t="s">
        <v>2379</v>
      </c>
      <c r="J2025" t="str">
        <f t="shared" si="124"/>
        <v>Yes</v>
      </c>
      <c r="K2025" t="str">
        <f t="shared" si="125"/>
        <v>No</v>
      </c>
      <c r="L2025" t="str">
        <f t="shared" si="126"/>
        <v>Normal Weight</v>
      </c>
      <c r="M2025" t="str">
        <f t="shared" si="127"/>
        <v>Normal</v>
      </c>
    </row>
    <row r="2026" spans="1:13" x14ac:dyDescent="0.25">
      <c r="A2026" t="s">
        <v>341</v>
      </c>
      <c r="B2026">
        <v>29.77</v>
      </c>
      <c r="C2026">
        <v>9.9</v>
      </c>
      <c r="D2026" t="s">
        <v>2379</v>
      </c>
      <c r="E2026" t="s">
        <v>2379</v>
      </c>
      <c r="F2026" t="s">
        <v>2379</v>
      </c>
      <c r="G2026">
        <v>0</v>
      </c>
      <c r="H2026" t="s">
        <v>2379</v>
      </c>
      <c r="J2026" t="str">
        <f t="shared" si="124"/>
        <v>No</v>
      </c>
      <c r="K2026" t="str">
        <f t="shared" si="125"/>
        <v>No</v>
      </c>
      <c r="L2026" t="str">
        <f t="shared" si="126"/>
        <v>Overweight</v>
      </c>
      <c r="M2026" t="str">
        <f t="shared" si="127"/>
        <v>Diabetes</v>
      </c>
    </row>
    <row r="2027" spans="1:13" x14ac:dyDescent="0.25">
      <c r="A2027" t="s">
        <v>340</v>
      </c>
      <c r="B2027">
        <v>46.53</v>
      </c>
      <c r="C2027">
        <v>4.84</v>
      </c>
      <c r="D2027" t="s">
        <v>2380</v>
      </c>
      <c r="E2027" t="s">
        <v>2379</v>
      </c>
      <c r="F2027" t="s">
        <v>2379</v>
      </c>
      <c r="G2027">
        <v>0</v>
      </c>
      <c r="H2027" t="s">
        <v>2379</v>
      </c>
      <c r="J2027" t="str">
        <f t="shared" si="124"/>
        <v>Yes</v>
      </c>
      <c r="K2027" t="str">
        <f t="shared" si="125"/>
        <v>No</v>
      </c>
      <c r="L2027" t="str">
        <f t="shared" si="126"/>
        <v>Obesity</v>
      </c>
      <c r="M2027" t="str">
        <f t="shared" si="127"/>
        <v>Normal</v>
      </c>
    </row>
    <row r="2028" spans="1:13" x14ac:dyDescent="0.25">
      <c r="A2028" t="s">
        <v>339</v>
      </c>
      <c r="B2028">
        <v>23.4</v>
      </c>
      <c r="C2028">
        <v>5.53</v>
      </c>
      <c r="D2028" t="s">
        <v>2379</v>
      </c>
      <c r="E2028" t="s">
        <v>2379</v>
      </c>
      <c r="F2028" t="s">
        <v>2381</v>
      </c>
      <c r="G2028">
        <v>1</v>
      </c>
      <c r="H2028" t="s">
        <v>2379</v>
      </c>
      <c r="J2028" t="str">
        <f t="shared" si="124"/>
        <v>No</v>
      </c>
      <c r="K2028" t="str">
        <f t="shared" si="125"/>
        <v>No</v>
      </c>
      <c r="L2028" t="str">
        <f t="shared" si="126"/>
        <v>Normal Weight</v>
      </c>
      <c r="M2028" t="str">
        <f t="shared" si="127"/>
        <v>Normal</v>
      </c>
    </row>
    <row r="2029" spans="1:13" x14ac:dyDescent="0.25">
      <c r="A2029" t="s">
        <v>338</v>
      </c>
      <c r="B2029">
        <v>30</v>
      </c>
      <c r="C2029">
        <v>4.33</v>
      </c>
      <c r="D2029" t="s">
        <v>2380</v>
      </c>
      <c r="E2029" t="s">
        <v>2379</v>
      </c>
      <c r="F2029" t="s">
        <v>2379</v>
      </c>
      <c r="G2029">
        <v>0</v>
      </c>
      <c r="H2029" t="s">
        <v>2379</v>
      </c>
      <c r="J2029" t="str">
        <f t="shared" si="124"/>
        <v>Yes</v>
      </c>
      <c r="K2029" t="str">
        <f t="shared" si="125"/>
        <v>No</v>
      </c>
      <c r="L2029" t="str">
        <f t="shared" si="126"/>
        <v>Obesity</v>
      </c>
      <c r="M2029" t="str">
        <f t="shared" si="127"/>
        <v>Normal</v>
      </c>
    </row>
    <row r="2030" spans="1:13" x14ac:dyDescent="0.25">
      <c r="A2030" t="s">
        <v>337</v>
      </c>
      <c r="B2030">
        <v>29.15</v>
      </c>
      <c r="C2030">
        <v>4.91</v>
      </c>
      <c r="D2030" t="s">
        <v>2380</v>
      </c>
      <c r="E2030" t="s">
        <v>2379</v>
      </c>
      <c r="F2030" t="s">
        <v>2379</v>
      </c>
      <c r="G2030">
        <v>0</v>
      </c>
      <c r="H2030" t="s">
        <v>2379</v>
      </c>
      <c r="J2030" t="str">
        <f t="shared" si="124"/>
        <v>Yes</v>
      </c>
      <c r="K2030" t="str">
        <f t="shared" si="125"/>
        <v>No</v>
      </c>
      <c r="L2030" t="str">
        <f t="shared" si="126"/>
        <v>Overweight</v>
      </c>
      <c r="M2030" t="str">
        <f t="shared" si="127"/>
        <v>Normal</v>
      </c>
    </row>
    <row r="2031" spans="1:13" x14ac:dyDescent="0.25">
      <c r="A2031" t="s">
        <v>336</v>
      </c>
      <c r="B2031">
        <v>34.865000000000002</v>
      </c>
      <c r="C2031">
        <v>4.8</v>
      </c>
      <c r="D2031" t="s">
        <v>2379</v>
      </c>
      <c r="E2031" t="s">
        <v>2379</v>
      </c>
      <c r="F2031" t="s">
        <v>2379</v>
      </c>
      <c r="G2031">
        <v>0</v>
      </c>
      <c r="H2031" t="s">
        <v>2379</v>
      </c>
      <c r="J2031" t="str">
        <f t="shared" si="124"/>
        <v>No</v>
      </c>
      <c r="K2031" t="str">
        <f t="shared" si="125"/>
        <v>No</v>
      </c>
      <c r="L2031" t="str">
        <f t="shared" si="126"/>
        <v>Obesity</v>
      </c>
      <c r="M2031" t="str">
        <f t="shared" si="127"/>
        <v>Normal</v>
      </c>
    </row>
    <row r="2032" spans="1:13" x14ac:dyDescent="0.25">
      <c r="A2032" t="s">
        <v>335</v>
      </c>
      <c r="B2032">
        <v>28.12</v>
      </c>
      <c r="C2032">
        <v>5.55</v>
      </c>
      <c r="D2032" t="s">
        <v>2380</v>
      </c>
      <c r="E2032" t="s">
        <v>2380</v>
      </c>
      <c r="F2032" t="s">
        <v>2379</v>
      </c>
      <c r="G2032">
        <v>2</v>
      </c>
      <c r="H2032" t="s">
        <v>2379</v>
      </c>
      <c r="J2032" t="str">
        <f t="shared" si="124"/>
        <v>Yes</v>
      </c>
      <c r="K2032" t="str">
        <f t="shared" si="125"/>
        <v>No</v>
      </c>
      <c r="L2032" t="str">
        <f t="shared" si="126"/>
        <v>Overweight</v>
      </c>
      <c r="M2032" t="str">
        <f t="shared" si="127"/>
        <v>Normal</v>
      </c>
    </row>
    <row r="2033" spans="1:13" x14ac:dyDescent="0.25">
      <c r="A2033" t="s">
        <v>334</v>
      </c>
      <c r="B2033">
        <v>29.45</v>
      </c>
      <c r="C2033">
        <v>5.24</v>
      </c>
      <c r="D2033" t="s">
        <v>2380</v>
      </c>
      <c r="E2033" t="s">
        <v>2379</v>
      </c>
      <c r="F2033" t="s">
        <v>2379</v>
      </c>
      <c r="G2033">
        <v>0</v>
      </c>
      <c r="H2033" t="s">
        <v>2379</v>
      </c>
      <c r="J2033" t="str">
        <f t="shared" si="124"/>
        <v>Yes</v>
      </c>
      <c r="K2033" t="str">
        <f t="shared" si="125"/>
        <v>No</v>
      </c>
      <c r="L2033" t="str">
        <f t="shared" si="126"/>
        <v>Overweight</v>
      </c>
      <c r="M2033" t="str">
        <f t="shared" si="127"/>
        <v>Normal</v>
      </c>
    </row>
    <row r="2034" spans="1:13" x14ac:dyDescent="0.25">
      <c r="A2034" t="s">
        <v>333</v>
      </c>
      <c r="B2034">
        <v>27.94</v>
      </c>
      <c r="C2034">
        <v>6.08</v>
      </c>
      <c r="D2034" t="s">
        <v>2379</v>
      </c>
      <c r="E2034" t="s">
        <v>2379</v>
      </c>
      <c r="F2034" t="s">
        <v>2381</v>
      </c>
      <c r="G2034">
        <v>1</v>
      </c>
      <c r="H2034" t="s">
        <v>2379</v>
      </c>
      <c r="J2034" t="str">
        <f t="shared" si="124"/>
        <v>No</v>
      </c>
      <c r="K2034" t="str">
        <f t="shared" si="125"/>
        <v>No</v>
      </c>
      <c r="L2034" t="str">
        <f t="shared" si="126"/>
        <v>Overweight</v>
      </c>
      <c r="M2034" t="str">
        <f t="shared" si="127"/>
        <v>Prediabetes</v>
      </c>
    </row>
    <row r="2035" spans="1:13" x14ac:dyDescent="0.25">
      <c r="A2035" t="s">
        <v>332</v>
      </c>
      <c r="B2035">
        <v>27.2</v>
      </c>
      <c r="C2035">
        <v>5.83</v>
      </c>
      <c r="D2035" t="s">
        <v>2379</v>
      </c>
      <c r="E2035" t="s">
        <v>2379</v>
      </c>
      <c r="F2035" t="s">
        <v>2381</v>
      </c>
      <c r="G2035">
        <v>1</v>
      </c>
      <c r="H2035" t="s">
        <v>2379</v>
      </c>
      <c r="J2035" t="str">
        <f t="shared" si="124"/>
        <v>No</v>
      </c>
      <c r="K2035" t="str">
        <f t="shared" si="125"/>
        <v>No</v>
      </c>
      <c r="L2035" t="str">
        <f t="shared" si="126"/>
        <v>Overweight</v>
      </c>
      <c r="M2035" t="str">
        <f t="shared" si="127"/>
        <v>Prediabetes</v>
      </c>
    </row>
    <row r="2036" spans="1:13" x14ac:dyDescent="0.25">
      <c r="A2036" t="s">
        <v>331</v>
      </c>
      <c r="B2036">
        <v>33.344999999999999</v>
      </c>
      <c r="C2036">
        <v>4.29</v>
      </c>
      <c r="D2036" t="s">
        <v>2379</v>
      </c>
      <c r="E2036" t="s">
        <v>2379</v>
      </c>
      <c r="F2036" t="s">
        <v>2379</v>
      </c>
      <c r="G2036">
        <v>1</v>
      </c>
      <c r="H2036" t="s">
        <v>2379</v>
      </c>
      <c r="J2036" t="str">
        <f t="shared" si="124"/>
        <v>No</v>
      </c>
      <c r="K2036" t="str">
        <f t="shared" si="125"/>
        <v>No</v>
      </c>
      <c r="L2036" t="str">
        <f t="shared" si="126"/>
        <v>Obesity</v>
      </c>
      <c r="M2036" t="str">
        <f t="shared" si="127"/>
        <v>Normal</v>
      </c>
    </row>
    <row r="2037" spans="1:13" x14ac:dyDescent="0.25">
      <c r="A2037" t="s">
        <v>330</v>
      </c>
      <c r="B2037">
        <v>29.925000000000001</v>
      </c>
      <c r="C2037">
        <v>5.3</v>
      </c>
      <c r="D2037" t="s">
        <v>2379</v>
      </c>
      <c r="E2037" t="s">
        <v>2379</v>
      </c>
      <c r="F2037" t="s">
        <v>2379</v>
      </c>
      <c r="G2037">
        <v>1</v>
      </c>
      <c r="H2037" t="s">
        <v>2379</v>
      </c>
      <c r="J2037" t="str">
        <f t="shared" si="124"/>
        <v>No</v>
      </c>
      <c r="K2037" t="str">
        <f t="shared" si="125"/>
        <v>No</v>
      </c>
      <c r="L2037" t="str">
        <f t="shared" si="126"/>
        <v>Obesity</v>
      </c>
      <c r="M2037" t="str">
        <f t="shared" si="127"/>
        <v>Normal</v>
      </c>
    </row>
    <row r="2038" spans="1:13" x14ac:dyDescent="0.25">
      <c r="A2038" t="s">
        <v>329</v>
      </c>
      <c r="B2038">
        <v>24.225000000000001</v>
      </c>
      <c r="C2038">
        <v>4.42</v>
      </c>
      <c r="D2038" t="s">
        <v>2379</v>
      </c>
      <c r="E2038" t="s">
        <v>2379</v>
      </c>
      <c r="F2038" t="s">
        <v>2379</v>
      </c>
      <c r="G2038">
        <v>1</v>
      </c>
      <c r="H2038" t="s">
        <v>2379</v>
      </c>
      <c r="J2038" t="str">
        <f t="shared" si="124"/>
        <v>No</v>
      </c>
      <c r="K2038" t="str">
        <f t="shared" si="125"/>
        <v>No</v>
      </c>
      <c r="L2038" t="str">
        <f t="shared" si="126"/>
        <v>Normal Weight</v>
      </c>
      <c r="M2038" t="str">
        <f t="shared" si="127"/>
        <v>Normal</v>
      </c>
    </row>
    <row r="2039" spans="1:13" x14ac:dyDescent="0.25">
      <c r="A2039" t="s">
        <v>328</v>
      </c>
      <c r="B2039">
        <v>29.68</v>
      </c>
      <c r="C2039">
        <v>5.68</v>
      </c>
      <c r="D2039" t="s">
        <v>2379</v>
      </c>
      <c r="E2039" t="s">
        <v>2380</v>
      </c>
      <c r="F2039" t="s">
        <v>2379</v>
      </c>
      <c r="G2039">
        <v>1</v>
      </c>
      <c r="H2039" t="s">
        <v>2379</v>
      </c>
      <c r="J2039" t="str">
        <f t="shared" si="124"/>
        <v>No</v>
      </c>
      <c r="K2039" t="str">
        <f t="shared" si="125"/>
        <v>No</v>
      </c>
      <c r="L2039" t="str">
        <f t="shared" si="126"/>
        <v>Overweight</v>
      </c>
      <c r="M2039" t="str">
        <f t="shared" si="127"/>
        <v>Normal</v>
      </c>
    </row>
    <row r="2040" spans="1:13" x14ac:dyDescent="0.25">
      <c r="A2040" t="s">
        <v>327</v>
      </c>
      <c r="B2040">
        <v>20.614999999999998</v>
      </c>
      <c r="C2040">
        <v>6.05</v>
      </c>
      <c r="D2040" t="s">
        <v>2379</v>
      </c>
      <c r="E2040" t="s">
        <v>2379</v>
      </c>
      <c r="F2040" t="s">
        <v>2381</v>
      </c>
      <c r="G2040">
        <v>1</v>
      </c>
      <c r="H2040" t="s">
        <v>2379</v>
      </c>
      <c r="J2040" t="str">
        <f t="shared" si="124"/>
        <v>No</v>
      </c>
      <c r="K2040" t="str">
        <f t="shared" si="125"/>
        <v>No</v>
      </c>
      <c r="L2040" t="str">
        <f t="shared" si="126"/>
        <v>Normal Weight</v>
      </c>
      <c r="M2040" t="str">
        <f t="shared" si="127"/>
        <v>Prediabetes</v>
      </c>
    </row>
    <row r="2041" spans="1:13" x14ac:dyDescent="0.25">
      <c r="A2041" t="s">
        <v>326</v>
      </c>
      <c r="B2041">
        <v>32.119999999999997</v>
      </c>
      <c r="C2041">
        <v>5.33</v>
      </c>
      <c r="D2041" t="s">
        <v>2379</v>
      </c>
      <c r="E2041" t="s">
        <v>2380</v>
      </c>
      <c r="F2041" t="s">
        <v>2379</v>
      </c>
      <c r="G2041">
        <v>1</v>
      </c>
      <c r="H2041" t="s">
        <v>2379</v>
      </c>
      <c r="J2041" t="str">
        <f t="shared" si="124"/>
        <v>No</v>
      </c>
      <c r="K2041" t="str">
        <f t="shared" si="125"/>
        <v>No</v>
      </c>
      <c r="L2041" t="str">
        <f t="shared" si="126"/>
        <v>Obesity</v>
      </c>
      <c r="M2041" t="str">
        <f t="shared" si="127"/>
        <v>Normal</v>
      </c>
    </row>
    <row r="2042" spans="1:13" x14ac:dyDescent="0.25">
      <c r="A2042" t="s">
        <v>325</v>
      </c>
      <c r="B2042">
        <v>27.36</v>
      </c>
      <c r="C2042">
        <v>6.22</v>
      </c>
      <c r="D2042" t="s">
        <v>2379</v>
      </c>
      <c r="E2042" t="s">
        <v>2379</v>
      </c>
      <c r="F2042" t="s">
        <v>2379</v>
      </c>
      <c r="G2042">
        <v>0</v>
      </c>
      <c r="H2042" t="s">
        <v>2379</v>
      </c>
      <c r="J2042" t="str">
        <f t="shared" si="124"/>
        <v>No</v>
      </c>
      <c r="K2042" t="str">
        <f t="shared" si="125"/>
        <v>No</v>
      </c>
      <c r="L2042" t="str">
        <f t="shared" si="126"/>
        <v>Overweight</v>
      </c>
      <c r="M2042" t="str">
        <f t="shared" si="127"/>
        <v>Prediabetes</v>
      </c>
    </row>
    <row r="2043" spans="1:13" x14ac:dyDescent="0.25">
      <c r="A2043" t="s">
        <v>324</v>
      </c>
      <c r="B2043">
        <v>17.385000000000002</v>
      </c>
      <c r="C2043">
        <v>5.84</v>
      </c>
      <c r="D2043" t="s">
        <v>2379</v>
      </c>
      <c r="E2043" t="s">
        <v>2379</v>
      </c>
      <c r="F2043" t="s">
        <v>2379</v>
      </c>
      <c r="G2043">
        <v>0</v>
      </c>
      <c r="H2043" t="s">
        <v>2379</v>
      </c>
      <c r="J2043" t="str">
        <f t="shared" si="124"/>
        <v>No</v>
      </c>
      <c r="K2043" t="str">
        <f t="shared" si="125"/>
        <v>No</v>
      </c>
      <c r="L2043" t="str">
        <f t="shared" si="126"/>
        <v>Underweight</v>
      </c>
      <c r="M2043" t="str">
        <f t="shared" si="127"/>
        <v>Prediabetes</v>
      </c>
    </row>
    <row r="2044" spans="1:13" x14ac:dyDescent="0.25">
      <c r="A2044" t="s">
        <v>323</v>
      </c>
      <c r="B2044">
        <v>30.13</v>
      </c>
      <c r="C2044">
        <v>5.71</v>
      </c>
      <c r="D2044" t="s">
        <v>2379</v>
      </c>
      <c r="E2044" t="s">
        <v>2380</v>
      </c>
      <c r="F2044" t="s">
        <v>2379</v>
      </c>
      <c r="G2044">
        <v>1</v>
      </c>
      <c r="H2044" t="s">
        <v>2379</v>
      </c>
      <c r="J2044" t="str">
        <f t="shared" si="124"/>
        <v>No</v>
      </c>
      <c r="K2044" t="str">
        <f t="shared" si="125"/>
        <v>No</v>
      </c>
      <c r="L2044" t="str">
        <f t="shared" si="126"/>
        <v>Obesity</v>
      </c>
      <c r="M2044" t="str">
        <f t="shared" si="127"/>
        <v>Prediabetes</v>
      </c>
    </row>
    <row r="2045" spans="1:13" x14ac:dyDescent="0.25">
      <c r="A2045" t="s">
        <v>322</v>
      </c>
      <c r="B2045">
        <v>25.44</v>
      </c>
      <c r="C2045">
        <v>6.04</v>
      </c>
      <c r="D2045" t="s">
        <v>2380</v>
      </c>
      <c r="E2045" t="s">
        <v>2379</v>
      </c>
      <c r="F2045" t="s">
        <v>2381</v>
      </c>
      <c r="G2045">
        <v>1</v>
      </c>
      <c r="H2045" t="s">
        <v>2379</v>
      </c>
      <c r="J2045" t="str">
        <f t="shared" si="124"/>
        <v>Yes</v>
      </c>
      <c r="K2045" t="str">
        <f t="shared" si="125"/>
        <v>No</v>
      </c>
      <c r="L2045" t="str">
        <f t="shared" si="126"/>
        <v>Overweight</v>
      </c>
      <c r="M2045" t="str">
        <f t="shared" si="127"/>
        <v>Prediabetes</v>
      </c>
    </row>
    <row r="2046" spans="1:13" x14ac:dyDescent="0.25">
      <c r="A2046" t="s">
        <v>321</v>
      </c>
      <c r="B2046">
        <v>39.805</v>
      </c>
      <c r="C2046">
        <v>4.38</v>
      </c>
      <c r="D2046" t="s">
        <v>2379</v>
      </c>
      <c r="E2046" t="s">
        <v>2380</v>
      </c>
      <c r="F2046" t="s">
        <v>2379</v>
      </c>
      <c r="G2046">
        <v>1</v>
      </c>
      <c r="H2046" t="s">
        <v>2379</v>
      </c>
      <c r="J2046" t="str">
        <f t="shared" si="124"/>
        <v>No</v>
      </c>
      <c r="K2046" t="str">
        <f t="shared" si="125"/>
        <v>No</v>
      </c>
      <c r="L2046" t="str">
        <f t="shared" si="126"/>
        <v>Obesity</v>
      </c>
      <c r="M2046" t="str">
        <f t="shared" si="127"/>
        <v>Normal</v>
      </c>
    </row>
    <row r="2047" spans="1:13" x14ac:dyDescent="0.25">
      <c r="A2047" t="s">
        <v>320</v>
      </c>
      <c r="B2047">
        <v>30.4</v>
      </c>
      <c r="C2047">
        <v>5.56</v>
      </c>
      <c r="D2047" t="s">
        <v>2380</v>
      </c>
      <c r="E2047" t="s">
        <v>2380</v>
      </c>
      <c r="F2047" t="s">
        <v>2379</v>
      </c>
      <c r="G2047">
        <v>1</v>
      </c>
      <c r="H2047" t="s">
        <v>2379</v>
      </c>
      <c r="J2047" t="str">
        <f t="shared" si="124"/>
        <v>Yes</v>
      </c>
      <c r="K2047" t="str">
        <f t="shared" si="125"/>
        <v>No</v>
      </c>
      <c r="L2047" t="str">
        <f t="shared" si="126"/>
        <v>Obesity</v>
      </c>
      <c r="M2047" t="str">
        <f t="shared" si="127"/>
        <v>Normal</v>
      </c>
    </row>
    <row r="2048" spans="1:13" x14ac:dyDescent="0.25">
      <c r="A2048" t="s">
        <v>319</v>
      </c>
      <c r="B2048">
        <v>23.18</v>
      </c>
      <c r="C2048">
        <v>4.24</v>
      </c>
      <c r="D2048" t="s">
        <v>2379</v>
      </c>
      <c r="E2048" t="s">
        <v>2380</v>
      </c>
      <c r="F2048" t="s">
        <v>2379</v>
      </c>
      <c r="G2048">
        <v>1</v>
      </c>
      <c r="H2048" t="s">
        <v>2379</v>
      </c>
      <c r="J2048" t="str">
        <f t="shared" si="124"/>
        <v>No</v>
      </c>
      <c r="K2048" t="str">
        <f t="shared" si="125"/>
        <v>No</v>
      </c>
      <c r="L2048" t="str">
        <f t="shared" si="126"/>
        <v>Normal Weight</v>
      </c>
      <c r="M2048" t="str">
        <f t="shared" si="127"/>
        <v>Normal</v>
      </c>
    </row>
    <row r="2049" spans="1:13" x14ac:dyDescent="0.25">
      <c r="A2049" t="s">
        <v>318</v>
      </c>
      <c r="B2049">
        <v>39.615000000000002</v>
      </c>
      <c r="C2049">
        <v>6.32</v>
      </c>
      <c r="D2049" t="s">
        <v>2379</v>
      </c>
      <c r="E2049" t="s">
        <v>2379</v>
      </c>
      <c r="F2049" t="s">
        <v>2381</v>
      </c>
      <c r="G2049">
        <v>1</v>
      </c>
      <c r="H2049" t="s">
        <v>2379</v>
      </c>
      <c r="J2049" t="str">
        <f t="shared" si="124"/>
        <v>No</v>
      </c>
      <c r="K2049" t="str">
        <f t="shared" si="125"/>
        <v>No</v>
      </c>
      <c r="L2049" t="str">
        <f t="shared" si="126"/>
        <v>Obesity</v>
      </c>
      <c r="M2049" t="str">
        <f t="shared" si="127"/>
        <v>Prediabetes</v>
      </c>
    </row>
    <row r="2050" spans="1:13" x14ac:dyDescent="0.25">
      <c r="A2050" t="s">
        <v>317</v>
      </c>
      <c r="B2050">
        <v>30.59</v>
      </c>
      <c r="C2050">
        <v>6.3</v>
      </c>
      <c r="D2050" t="s">
        <v>2380</v>
      </c>
      <c r="E2050" t="s">
        <v>2379</v>
      </c>
      <c r="F2050" t="s">
        <v>2381</v>
      </c>
      <c r="G2050">
        <v>1</v>
      </c>
      <c r="H2050" t="s">
        <v>2379</v>
      </c>
      <c r="J2050" t="str">
        <f t="shared" si="124"/>
        <v>Yes</v>
      </c>
      <c r="K2050" t="str">
        <f t="shared" si="125"/>
        <v>No</v>
      </c>
      <c r="L2050" t="str">
        <f t="shared" si="126"/>
        <v>Obesity</v>
      </c>
      <c r="M2050" t="str">
        <f t="shared" si="127"/>
        <v>Prediabetes</v>
      </c>
    </row>
    <row r="2051" spans="1:13" x14ac:dyDescent="0.25">
      <c r="A2051" t="s">
        <v>316</v>
      </c>
      <c r="B2051">
        <v>16.72</v>
      </c>
      <c r="C2051">
        <v>4.38</v>
      </c>
      <c r="D2051" t="s">
        <v>2380</v>
      </c>
      <c r="E2051" t="s">
        <v>2379</v>
      </c>
      <c r="F2051" t="s">
        <v>2379</v>
      </c>
      <c r="G2051">
        <v>1</v>
      </c>
      <c r="H2051" t="s">
        <v>2379</v>
      </c>
      <c r="J2051" t="str">
        <f t="shared" ref="J2051:J2114" si="128">PROPER(D2051:D4385)</f>
        <v>Yes</v>
      </c>
      <c r="K2051" t="str">
        <f t="shared" ref="K2051:K2114" si="129">PROPER(H2051:H4385)</f>
        <v>No</v>
      </c>
      <c r="L2051" t="str">
        <f t="shared" ref="L2051:L2114" si="130">IF(B2051&lt;18.5,"Underweight",IF(B2051&lt;24.9,"Normal Weight",IF(B2051&lt;29.9,"Overweight","Obesity")))</f>
        <v>Underweight</v>
      </c>
      <c r="M2051" t="str">
        <f t="shared" ref="M2051:M2114" si="131">IF(C2051&lt;5.7,"Normal",IF(C2051&lt;6.4,"Prediabetes","Diabetes"))</f>
        <v>Normal</v>
      </c>
    </row>
    <row r="2052" spans="1:13" x14ac:dyDescent="0.25">
      <c r="A2052" t="s">
        <v>315</v>
      </c>
      <c r="B2052">
        <v>26.22</v>
      </c>
      <c r="C2052">
        <v>4.6500000000000004</v>
      </c>
      <c r="D2052" t="s">
        <v>2380</v>
      </c>
      <c r="E2052" t="s">
        <v>2379</v>
      </c>
      <c r="F2052" t="s">
        <v>2381</v>
      </c>
      <c r="G2052">
        <v>1</v>
      </c>
      <c r="H2052" t="s">
        <v>2379</v>
      </c>
      <c r="J2052" t="str">
        <f t="shared" si="128"/>
        <v>Yes</v>
      </c>
      <c r="K2052" t="str">
        <f t="shared" si="129"/>
        <v>No</v>
      </c>
      <c r="L2052" t="str">
        <f t="shared" si="130"/>
        <v>Overweight</v>
      </c>
      <c r="M2052" t="str">
        <f t="shared" si="131"/>
        <v>Normal</v>
      </c>
    </row>
    <row r="2053" spans="1:13" x14ac:dyDescent="0.25">
      <c r="A2053" t="s">
        <v>314</v>
      </c>
      <c r="B2053">
        <v>31.824999999999999</v>
      </c>
      <c r="C2053">
        <v>4.7</v>
      </c>
      <c r="D2053" t="s">
        <v>2379</v>
      </c>
      <c r="E2053" t="s">
        <v>2379</v>
      </c>
      <c r="F2053" t="s">
        <v>2381</v>
      </c>
      <c r="G2053">
        <v>1</v>
      </c>
      <c r="H2053" t="s">
        <v>2379</v>
      </c>
      <c r="J2053" t="str">
        <f t="shared" si="128"/>
        <v>No</v>
      </c>
      <c r="K2053" t="str">
        <f t="shared" si="129"/>
        <v>No</v>
      </c>
      <c r="L2053" t="str">
        <f t="shared" si="130"/>
        <v>Obesity</v>
      </c>
      <c r="M2053" t="str">
        <f t="shared" si="131"/>
        <v>Normal</v>
      </c>
    </row>
    <row r="2054" spans="1:13" x14ac:dyDescent="0.25">
      <c r="A2054" t="s">
        <v>313</v>
      </c>
      <c r="B2054">
        <v>25.745000000000001</v>
      </c>
      <c r="C2054">
        <v>4.34</v>
      </c>
      <c r="D2054" t="s">
        <v>2379</v>
      </c>
      <c r="E2054" t="s">
        <v>2379</v>
      </c>
      <c r="F2054" t="s">
        <v>2381</v>
      </c>
      <c r="G2054">
        <v>1</v>
      </c>
      <c r="H2054" t="s">
        <v>2379</v>
      </c>
      <c r="J2054" t="str">
        <f t="shared" si="128"/>
        <v>No</v>
      </c>
      <c r="K2054" t="str">
        <f t="shared" si="129"/>
        <v>No</v>
      </c>
      <c r="L2054" t="str">
        <f t="shared" si="130"/>
        <v>Overweight</v>
      </c>
      <c r="M2054" t="str">
        <f t="shared" si="131"/>
        <v>Normal</v>
      </c>
    </row>
    <row r="2055" spans="1:13" x14ac:dyDescent="0.25">
      <c r="A2055" t="s">
        <v>312</v>
      </c>
      <c r="B2055">
        <v>24.605</v>
      </c>
      <c r="C2055">
        <v>5.62</v>
      </c>
      <c r="D2055" t="s">
        <v>2379</v>
      </c>
      <c r="E2055" t="s">
        <v>2379</v>
      </c>
      <c r="F2055" t="s">
        <v>2381</v>
      </c>
      <c r="G2055">
        <v>1</v>
      </c>
      <c r="H2055" t="s">
        <v>2379</v>
      </c>
      <c r="J2055" t="str">
        <f t="shared" si="128"/>
        <v>No</v>
      </c>
      <c r="K2055" t="str">
        <f t="shared" si="129"/>
        <v>No</v>
      </c>
      <c r="L2055" t="str">
        <f t="shared" si="130"/>
        <v>Normal Weight</v>
      </c>
      <c r="M2055" t="str">
        <f t="shared" si="131"/>
        <v>Normal</v>
      </c>
    </row>
    <row r="2056" spans="1:13" x14ac:dyDescent="0.25">
      <c r="A2056" t="s">
        <v>311</v>
      </c>
      <c r="B2056">
        <v>24.51</v>
      </c>
      <c r="C2056">
        <v>4.24</v>
      </c>
      <c r="D2056" t="s">
        <v>2379</v>
      </c>
      <c r="E2056" t="s">
        <v>2379</v>
      </c>
      <c r="F2056" t="s">
        <v>2381</v>
      </c>
      <c r="G2056">
        <v>1</v>
      </c>
      <c r="H2056" t="s">
        <v>2379</v>
      </c>
      <c r="J2056" t="str">
        <f t="shared" si="128"/>
        <v>No</v>
      </c>
      <c r="K2056" t="str">
        <f t="shared" si="129"/>
        <v>No</v>
      </c>
      <c r="L2056" t="str">
        <f t="shared" si="130"/>
        <v>Normal Weight</v>
      </c>
      <c r="M2056" t="str">
        <f t="shared" si="131"/>
        <v>Normal</v>
      </c>
    </row>
    <row r="2057" spans="1:13" x14ac:dyDescent="0.25">
      <c r="A2057" t="s">
        <v>310</v>
      </c>
      <c r="B2057">
        <v>31.065000000000001</v>
      </c>
      <c r="C2057">
        <v>4.57</v>
      </c>
      <c r="D2057" t="s">
        <v>2380</v>
      </c>
      <c r="E2057" t="s">
        <v>2379</v>
      </c>
      <c r="F2057" t="s">
        <v>2379</v>
      </c>
      <c r="G2057">
        <v>0</v>
      </c>
      <c r="H2057" t="s">
        <v>2379</v>
      </c>
      <c r="J2057" t="str">
        <f t="shared" si="128"/>
        <v>Yes</v>
      </c>
      <c r="K2057" t="str">
        <f t="shared" si="129"/>
        <v>No</v>
      </c>
      <c r="L2057" t="str">
        <f t="shared" si="130"/>
        <v>Obesity</v>
      </c>
      <c r="M2057" t="str">
        <f t="shared" si="131"/>
        <v>Normal</v>
      </c>
    </row>
    <row r="2058" spans="1:13" x14ac:dyDescent="0.25">
      <c r="A2058" t="s">
        <v>309</v>
      </c>
      <c r="B2058">
        <v>28.12</v>
      </c>
      <c r="C2058">
        <v>5.05</v>
      </c>
      <c r="D2058" t="s">
        <v>2379</v>
      </c>
      <c r="E2058" t="s">
        <v>2379</v>
      </c>
      <c r="F2058" t="s">
        <v>2379</v>
      </c>
      <c r="G2058">
        <v>0</v>
      </c>
      <c r="H2058" t="s">
        <v>2379</v>
      </c>
      <c r="J2058" t="str">
        <f t="shared" si="128"/>
        <v>No</v>
      </c>
      <c r="K2058" t="str">
        <f t="shared" si="129"/>
        <v>No</v>
      </c>
      <c r="L2058" t="str">
        <f t="shared" si="130"/>
        <v>Overweight</v>
      </c>
      <c r="M2058" t="str">
        <f t="shared" si="131"/>
        <v>Normal</v>
      </c>
    </row>
    <row r="2059" spans="1:13" x14ac:dyDescent="0.25">
      <c r="A2059" t="s">
        <v>308</v>
      </c>
      <c r="B2059">
        <v>38.06</v>
      </c>
      <c r="C2059">
        <v>6.16</v>
      </c>
      <c r="D2059" t="s">
        <v>2379</v>
      </c>
      <c r="E2059" t="s">
        <v>2379</v>
      </c>
      <c r="F2059" t="s">
        <v>2379</v>
      </c>
      <c r="G2059">
        <v>0</v>
      </c>
      <c r="H2059" t="s">
        <v>2379</v>
      </c>
      <c r="J2059" t="str">
        <f t="shared" si="128"/>
        <v>No</v>
      </c>
      <c r="K2059" t="str">
        <f t="shared" si="129"/>
        <v>No</v>
      </c>
      <c r="L2059" t="str">
        <f t="shared" si="130"/>
        <v>Obesity</v>
      </c>
      <c r="M2059" t="str">
        <f t="shared" si="131"/>
        <v>Prediabetes</v>
      </c>
    </row>
    <row r="2060" spans="1:13" x14ac:dyDescent="0.25">
      <c r="A2060" t="s">
        <v>307</v>
      </c>
      <c r="B2060">
        <v>24.96</v>
      </c>
      <c r="C2060">
        <v>4.57</v>
      </c>
      <c r="D2060" t="s">
        <v>2379</v>
      </c>
      <c r="E2060" t="s">
        <v>2379</v>
      </c>
      <c r="F2060" t="s">
        <v>2379</v>
      </c>
      <c r="G2060">
        <v>0</v>
      </c>
      <c r="H2060" t="s">
        <v>2379</v>
      </c>
      <c r="J2060" t="str">
        <f t="shared" si="128"/>
        <v>No</v>
      </c>
      <c r="K2060" t="str">
        <f t="shared" si="129"/>
        <v>No</v>
      </c>
      <c r="L2060" t="str">
        <f t="shared" si="130"/>
        <v>Overweight</v>
      </c>
      <c r="M2060" t="str">
        <f t="shared" si="131"/>
        <v>Normal</v>
      </c>
    </row>
    <row r="2061" spans="1:13" x14ac:dyDescent="0.25">
      <c r="A2061" t="s">
        <v>306</v>
      </c>
      <c r="B2061">
        <v>17.670000000000002</v>
      </c>
      <c r="C2061">
        <v>5.53</v>
      </c>
      <c r="D2061" t="s">
        <v>2380</v>
      </c>
      <c r="E2061" t="s">
        <v>2379</v>
      </c>
      <c r="F2061" t="s">
        <v>2379</v>
      </c>
      <c r="G2061">
        <v>0</v>
      </c>
      <c r="H2061" t="s">
        <v>2379</v>
      </c>
      <c r="J2061" t="str">
        <f t="shared" si="128"/>
        <v>Yes</v>
      </c>
      <c r="K2061" t="str">
        <f t="shared" si="129"/>
        <v>No</v>
      </c>
      <c r="L2061" t="str">
        <f t="shared" si="130"/>
        <v>Underweight</v>
      </c>
      <c r="M2061" t="str">
        <f t="shared" si="131"/>
        <v>Normal</v>
      </c>
    </row>
    <row r="2062" spans="1:13" x14ac:dyDescent="0.25">
      <c r="A2062" t="s">
        <v>305</v>
      </c>
      <c r="B2062">
        <v>31.35</v>
      </c>
      <c r="C2062">
        <v>5.84</v>
      </c>
      <c r="D2062" t="s">
        <v>2379</v>
      </c>
      <c r="E2062" t="s">
        <v>2380</v>
      </c>
      <c r="F2062" t="s">
        <v>2379</v>
      </c>
      <c r="G2062">
        <v>1</v>
      </c>
      <c r="H2062" t="s">
        <v>2379</v>
      </c>
      <c r="J2062" t="str">
        <f t="shared" si="128"/>
        <v>No</v>
      </c>
      <c r="K2062" t="str">
        <f t="shared" si="129"/>
        <v>No</v>
      </c>
      <c r="L2062" t="str">
        <f t="shared" si="130"/>
        <v>Obesity</v>
      </c>
      <c r="M2062" t="str">
        <f t="shared" si="131"/>
        <v>Prediabetes</v>
      </c>
    </row>
    <row r="2063" spans="1:13" x14ac:dyDescent="0.25">
      <c r="A2063" t="s">
        <v>304</v>
      </c>
      <c r="B2063">
        <v>28.31</v>
      </c>
      <c r="C2063">
        <v>6.41</v>
      </c>
      <c r="D2063" t="s">
        <v>2379</v>
      </c>
      <c r="E2063" t="s">
        <v>2380</v>
      </c>
      <c r="F2063" t="s">
        <v>2379</v>
      </c>
      <c r="G2063">
        <v>1</v>
      </c>
      <c r="H2063" t="s">
        <v>2379</v>
      </c>
      <c r="J2063" t="str">
        <f t="shared" si="128"/>
        <v>No</v>
      </c>
      <c r="K2063" t="str">
        <f t="shared" si="129"/>
        <v>No</v>
      </c>
      <c r="L2063" t="str">
        <f t="shared" si="130"/>
        <v>Overweight</v>
      </c>
      <c r="M2063" t="str">
        <f t="shared" si="131"/>
        <v>Diabetes</v>
      </c>
    </row>
    <row r="2064" spans="1:13" x14ac:dyDescent="0.25">
      <c r="A2064" t="s">
        <v>303</v>
      </c>
      <c r="B2064">
        <v>30.3</v>
      </c>
      <c r="C2064">
        <v>4.7300000000000004</v>
      </c>
      <c r="D2064" t="s">
        <v>2380</v>
      </c>
      <c r="E2064" t="s">
        <v>2379</v>
      </c>
      <c r="F2064" t="s">
        <v>2381</v>
      </c>
      <c r="G2064">
        <v>1</v>
      </c>
      <c r="H2064" t="s">
        <v>2379</v>
      </c>
      <c r="J2064" t="str">
        <f t="shared" si="128"/>
        <v>Yes</v>
      </c>
      <c r="K2064" t="str">
        <f t="shared" si="129"/>
        <v>No</v>
      </c>
      <c r="L2064" t="str">
        <f t="shared" si="130"/>
        <v>Obesity</v>
      </c>
      <c r="M2064" t="str">
        <f t="shared" si="131"/>
        <v>Normal</v>
      </c>
    </row>
    <row r="2065" spans="1:13" x14ac:dyDescent="0.25">
      <c r="A2065" t="s">
        <v>302</v>
      </c>
      <c r="B2065">
        <v>26.4</v>
      </c>
      <c r="C2065">
        <v>6.22</v>
      </c>
      <c r="D2065" t="s">
        <v>2380</v>
      </c>
      <c r="E2065" t="s">
        <v>2379</v>
      </c>
      <c r="F2065" t="s">
        <v>2379</v>
      </c>
      <c r="G2065">
        <v>0</v>
      </c>
      <c r="H2065" t="s">
        <v>2379</v>
      </c>
      <c r="J2065" t="str">
        <f t="shared" si="128"/>
        <v>Yes</v>
      </c>
      <c r="K2065" t="str">
        <f t="shared" si="129"/>
        <v>No</v>
      </c>
      <c r="L2065" t="str">
        <f t="shared" si="130"/>
        <v>Overweight</v>
      </c>
      <c r="M2065" t="str">
        <f t="shared" si="131"/>
        <v>Prediabetes</v>
      </c>
    </row>
    <row r="2066" spans="1:13" x14ac:dyDescent="0.25">
      <c r="A2066" t="s">
        <v>301</v>
      </c>
      <c r="B2066">
        <v>22.135000000000002</v>
      </c>
      <c r="C2066">
        <v>4.46</v>
      </c>
      <c r="D2066" t="s">
        <v>2380</v>
      </c>
      <c r="E2066" t="s">
        <v>2379</v>
      </c>
      <c r="F2066" t="s">
        <v>2379</v>
      </c>
      <c r="G2066">
        <v>0</v>
      </c>
      <c r="H2066" t="s">
        <v>2379</v>
      </c>
      <c r="J2066" t="str">
        <f t="shared" si="128"/>
        <v>Yes</v>
      </c>
      <c r="K2066" t="str">
        <f t="shared" si="129"/>
        <v>No</v>
      </c>
      <c r="L2066" t="str">
        <f t="shared" si="130"/>
        <v>Normal Weight</v>
      </c>
      <c r="M2066" t="str">
        <f t="shared" si="131"/>
        <v>Normal</v>
      </c>
    </row>
    <row r="2067" spans="1:13" x14ac:dyDescent="0.25">
      <c r="A2067" t="s">
        <v>300</v>
      </c>
      <c r="B2067">
        <v>17.399999999999999</v>
      </c>
      <c r="C2067">
        <v>4.5</v>
      </c>
      <c r="D2067" t="s">
        <v>2380</v>
      </c>
      <c r="E2067" t="s">
        <v>2379</v>
      </c>
      <c r="F2067" t="s">
        <v>2379</v>
      </c>
      <c r="G2067">
        <v>0</v>
      </c>
      <c r="H2067" t="s">
        <v>2379</v>
      </c>
      <c r="J2067" t="str">
        <f t="shared" si="128"/>
        <v>Yes</v>
      </c>
      <c r="K2067" t="str">
        <f t="shared" si="129"/>
        <v>No</v>
      </c>
      <c r="L2067" t="str">
        <f t="shared" si="130"/>
        <v>Underweight</v>
      </c>
      <c r="M2067" t="str">
        <f t="shared" si="131"/>
        <v>Normal</v>
      </c>
    </row>
    <row r="2068" spans="1:13" x14ac:dyDescent="0.25">
      <c r="A2068" t="s">
        <v>298</v>
      </c>
      <c r="B2068">
        <v>28.06</v>
      </c>
      <c r="C2068">
        <v>8.93</v>
      </c>
      <c r="D2068" t="s">
        <v>2379</v>
      </c>
      <c r="E2068" t="s">
        <v>2379</v>
      </c>
      <c r="F2068" t="s">
        <v>2379</v>
      </c>
      <c r="G2068">
        <v>0</v>
      </c>
      <c r="H2068" t="s">
        <v>2379</v>
      </c>
      <c r="J2068" t="str">
        <f t="shared" si="128"/>
        <v>No</v>
      </c>
      <c r="K2068" t="str">
        <f t="shared" si="129"/>
        <v>No</v>
      </c>
      <c r="L2068" t="str">
        <f t="shared" si="130"/>
        <v>Overweight</v>
      </c>
      <c r="M2068" t="str">
        <f t="shared" si="131"/>
        <v>Diabetes</v>
      </c>
    </row>
    <row r="2069" spans="1:13" x14ac:dyDescent="0.25">
      <c r="A2069" t="s">
        <v>297</v>
      </c>
      <c r="B2069">
        <v>31.13</v>
      </c>
      <c r="C2069">
        <v>11.02</v>
      </c>
      <c r="D2069" t="s">
        <v>2379</v>
      </c>
      <c r="E2069" t="s">
        <v>2379</v>
      </c>
      <c r="F2069" t="s">
        <v>2379</v>
      </c>
      <c r="G2069">
        <v>0</v>
      </c>
      <c r="H2069" t="s">
        <v>2379</v>
      </c>
      <c r="J2069" t="str">
        <f t="shared" si="128"/>
        <v>No</v>
      </c>
      <c r="K2069" t="str">
        <f t="shared" si="129"/>
        <v>No</v>
      </c>
      <c r="L2069" t="str">
        <f t="shared" si="130"/>
        <v>Obesity</v>
      </c>
      <c r="M2069" t="str">
        <f t="shared" si="131"/>
        <v>Diabetes</v>
      </c>
    </row>
    <row r="2070" spans="1:13" x14ac:dyDescent="0.25">
      <c r="A2070" t="s">
        <v>296</v>
      </c>
      <c r="B2070">
        <v>18.46</v>
      </c>
      <c r="C2070">
        <v>5.25</v>
      </c>
      <c r="D2070" t="s">
        <v>2379</v>
      </c>
      <c r="E2070" t="s">
        <v>2379</v>
      </c>
      <c r="F2070" t="s">
        <v>2379</v>
      </c>
      <c r="G2070">
        <v>0</v>
      </c>
      <c r="H2070" t="s">
        <v>2379</v>
      </c>
      <c r="J2070" t="str">
        <f t="shared" si="128"/>
        <v>No</v>
      </c>
      <c r="K2070" t="str">
        <f t="shared" si="129"/>
        <v>No</v>
      </c>
      <c r="L2070" t="str">
        <f t="shared" si="130"/>
        <v>Underweight</v>
      </c>
      <c r="M2070" t="str">
        <f t="shared" si="131"/>
        <v>Normal</v>
      </c>
    </row>
    <row r="2071" spans="1:13" x14ac:dyDescent="0.25">
      <c r="A2071" t="s">
        <v>295</v>
      </c>
      <c r="B2071">
        <v>17.3</v>
      </c>
      <c r="C2071">
        <v>4.75</v>
      </c>
      <c r="D2071" t="s">
        <v>2379</v>
      </c>
      <c r="E2071" t="s">
        <v>2379</v>
      </c>
      <c r="F2071" t="s">
        <v>2379</v>
      </c>
      <c r="G2071">
        <v>0</v>
      </c>
      <c r="H2071" t="s">
        <v>2379</v>
      </c>
      <c r="J2071" t="str">
        <f t="shared" si="128"/>
        <v>No</v>
      </c>
      <c r="K2071" t="str">
        <f t="shared" si="129"/>
        <v>No</v>
      </c>
      <c r="L2071" t="str">
        <f t="shared" si="130"/>
        <v>Underweight</v>
      </c>
      <c r="M2071" t="str">
        <f t="shared" si="131"/>
        <v>Normal</v>
      </c>
    </row>
    <row r="2072" spans="1:13" x14ac:dyDescent="0.25">
      <c r="A2072" t="s">
        <v>294</v>
      </c>
      <c r="B2072">
        <v>35.625</v>
      </c>
      <c r="C2072">
        <v>4.68</v>
      </c>
      <c r="D2072" t="s">
        <v>2380</v>
      </c>
      <c r="E2072" t="s">
        <v>2379</v>
      </c>
      <c r="F2072" t="s">
        <v>2381</v>
      </c>
      <c r="G2072">
        <v>1</v>
      </c>
      <c r="H2072" t="s">
        <v>2379</v>
      </c>
      <c r="J2072" t="str">
        <f t="shared" si="128"/>
        <v>Yes</v>
      </c>
      <c r="K2072" t="str">
        <f t="shared" si="129"/>
        <v>No</v>
      </c>
      <c r="L2072" t="str">
        <f t="shared" si="130"/>
        <v>Obesity</v>
      </c>
      <c r="M2072" t="str">
        <f t="shared" si="131"/>
        <v>Normal</v>
      </c>
    </row>
    <row r="2073" spans="1:13" x14ac:dyDescent="0.25">
      <c r="A2073" t="s">
        <v>293</v>
      </c>
      <c r="B2073">
        <v>20.234999999999999</v>
      </c>
      <c r="C2073">
        <v>6.17</v>
      </c>
      <c r="D2073" t="s">
        <v>2380</v>
      </c>
      <c r="E2073" t="s">
        <v>2380</v>
      </c>
      <c r="F2073" t="s">
        <v>2379</v>
      </c>
      <c r="G2073">
        <v>2</v>
      </c>
      <c r="H2073" t="s">
        <v>2379</v>
      </c>
      <c r="J2073" t="str">
        <f t="shared" si="128"/>
        <v>Yes</v>
      </c>
      <c r="K2073" t="str">
        <f t="shared" si="129"/>
        <v>No</v>
      </c>
      <c r="L2073" t="str">
        <f t="shared" si="130"/>
        <v>Normal Weight</v>
      </c>
      <c r="M2073" t="str">
        <f t="shared" si="131"/>
        <v>Prediabetes</v>
      </c>
    </row>
    <row r="2074" spans="1:13" x14ac:dyDescent="0.25">
      <c r="A2074" t="s">
        <v>292</v>
      </c>
      <c r="B2074">
        <v>27.55</v>
      </c>
      <c r="C2074">
        <v>4.5599999999999996</v>
      </c>
      <c r="D2074" t="s">
        <v>2380</v>
      </c>
      <c r="E2074" t="s">
        <v>2379</v>
      </c>
      <c r="F2074" t="s">
        <v>2381</v>
      </c>
      <c r="G2074">
        <v>1</v>
      </c>
      <c r="H2074" t="s">
        <v>2379</v>
      </c>
      <c r="J2074" t="str">
        <f t="shared" si="128"/>
        <v>Yes</v>
      </c>
      <c r="K2074" t="str">
        <f t="shared" si="129"/>
        <v>No</v>
      </c>
      <c r="L2074" t="str">
        <f t="shared" si="130"/>
        <v>Overweight</v>
      </c>
      <c r="M2074" t="str">
        <f t="shared" si="131"/>
        <v>Normal</v>
      </c>
    </row>
    <row r="2075" spans="1:13" x14ac:dyDescent="0.25">
      <c r="A2075" t="s">
        <v>291</v>
      </c>
      <c r="B2075">
        <v>17.97</v>
      </c>
      <c r="C2075">
        <v>6.3</v>
      </c>
      <c r="D2075" t="s">
        <v>2379</v>
      </c>
      <c r="E2075" t="s">
        <v>2379</v>
      </c>
      <c r="F2075" t="s">
        <v>2379</v>
      </c>
      <c r="G2075">
        <v>0</v>
      </c>
      <c r="H2075" t="s">
        <v>2379</v>
      </c>
      <c r="J2075" t="str">
        <f t="shared" si="128"/>
        <v>No</v>
      </c>
      <c r="K2075" t="str">
        <f t="shared" si="129"/>
        <v>No</v>
      </c>
      <c r="L2075" t="str">
        <f t="shared" si="130"/>
        <v>Underweight</v>
      </c>
      <c r="M2075" t="str">
        <f t="shared" si="131"/>
        <v>Prediabetes</v>
      </c>
    </row>
    <row r="2076" spans="1:13" x14ac:dyDescent="0.25">
      <c r="A2076" t="s">
        <v>290</v>
      </c>
      <c r="B2076">
        <v>29.98</v>
      </c>
      <c r="C2076">
        <v>6.03</v>
      </c>
      <c r="D2076" t="s">
        <v>2379</v>
      </c>
      <c r="E2076" t="s">
        <v>2380</v>
      </c>
      <c r="F2076" t="s">
        <v>2379</v>
      </c>
      <c r="G2076">
        <v>1</v>
      </c>
      <c r="H2076" t="s">
        <v>2379</v>
      </c>
      <c r="J2076" t="str">
        <f t="shared" si="128"/>
        <v>No</v>
      </c>
      <c r="K2076" t="str">
        <f t="shared" si="129"/>
        <v>No</v>
      </c>
      <c r="L2076" t="str">
        <f t="shared" si="130"/>
        <v>Obesity</v>
      </c>
      <c r="M2076" t="str">
        <f t="shared" si="131"/>
        <v>Prediabetes</v>
      </c>
    </row>
    <row r="2077" spans="1:13" x14ac:dyDescent="0.25">
      <c r="A2077" t="s">
        <v>289</v>
      </c>
      <c r="B2077">
        <v>33.659999999999997</v>
      </c>
      <c r="C2077">
        <v>4.2</v>
      </c>
      <c r="D2077" t="s">
        <v>2380</v>
      </c>
      <c r="E2077" t="s">
        <v>2379</v>
      </c>
      <c r="F2077" t="s">
        <v>2379</v>
      </c>
      <c r="G2077">
        <v>1</v>
      </c>
      <c r="H2077" t="s">
        <v>2379</v>
      </c>
      <c r="J2077" t="str">
        <f t="shared" si="128"/>
        <v>Yes</v>
      </c>
      <c r="K2077" t="str">
        <f t="shared" si="129"/>
        <v>No</v>
      </c>
      <c r="L2077" t="str">
        <f t="shared" si="130"/>
        <v>Obesity</v>
      </c>
      <c r="M2077" t="str">
        <f t="shared" si="131"/>
        <v>Normal</v>
      </c>
    </row>
    <row r="2078" spans="1:13" x14ac:dyDescent="0.25">
      <c r="A2078" t="s">
        <v>288</v>
      </c>
      <c r="B2078">
        <v>32.67</v>
      </c>
      <c r="C2078">
        <v>5.61</v>
      </c>
      <c r="D2078" t="s">
        <v>2380</v>
      </c>
      <c r="E2078" t="s">
        <v>2379</v>
      </c>
      <c r="F2078" t="s">
        <v>2379</v>
      </c>
      <c r="G2078">
        <v>1</v>
      </c>
      <c r="H2078" t="s">
        <v>2379</v>
      </c>
      <c r="J2078" t="str">
        <f t="shared" si="128"/>
        <v>Yes</v>
      </c>
      <c r="K2078" t="str">
        <f t="shared" si="129"/>
        <v>No</v>
      </c>
      <c r="L2078" t="str">
        <f t="shared" si="130"/>
        <v>Obesity</v>
      </c>
      <c r="M2078" t="str">
        <f t="shared" si="131"/>
        <v>Normal</v>
      </c>
    </row>
    <row r="2079" spans="1:13" x14ac:dyDescent="0.25">
      <c r="A2079" t="s">
        <v>287</v>
      </c>
      <c r="B2079">
        <v>30.5</v>
      </c>
      <c r="C2079">
        <v>5.88</v>
      </c>
      <c r="D2079" t="s">
        <v>2380</v>
      </c>
      <c r="E2079" t="s">
        <v>2379</v>
      </c>
      <c r="F2079" t="s">
        <v>2379</v>
      </c>
      <c r="G2079">
        <v>1</v>
      </c>
      <c r="H2079" t="s">
        <v>2379</v>
      </c>
      <c r="J2079" t="str">
        <f t="shared" si="128"/>
        <v>Yes</v>
      </c>
      <c r="K2079" t="str">
        <f t="shared" si="129"/>
        <v>No</v>
      </c>
      <c r="L2079" t="str">
        <f t="shared" si="130"/>
        <v>Obesity</v>
      </c>
      <c r="M2079" t="str">
        <f t="shared" si="131"/>
        <v>Prediabetes</v>
      </c>
    </row>
    <row r="2080" spans="1:13" x14ac:dyDescent="0.25">
      <c r="A2080" t="s">
        <v>286</v>
      </c>
      <c r="B2080">
        <v>23.1</v>
      </c>
      <c r="C2080">
        <v>5.92</v>
      </c>
      <c r="D2080" t="s">
        <v>2380</v>
      </c>
      <c r="E2080" t="s">
        <v>2379</v>
      </c>
      <c r="F2080" t="s">
        <v>2379</v>
      </c>
      <c r="G2080">
        <v>1</v>
      </c>
      <c r="H2080" t="s">
        <v>2379</v>
      </c>
      <c r="J2080" t="str">
        <f t="shared" si="128"/>
        <v>Yes</v>
      </c>
      <c r="K2080" t="str">
        <f t="shared" si="129"/>
        <v>No</v>
      </c>
      <c r="L2080" t="str">
        <f t="shared" si="130"/>
        <v>Normal Weight</v>
      </c>
      <c r="M2080" t="str">
        <f t="shared" si="131"/>
        <v>Prediabetes</v>
      </c>
    </row>
    <row r="2081" spans="1:13" x14ac:dyDescent="0.25">
      <c r="A2081" t="s">
        <v>285</v>
      </c>
      <c r="B2081">
        <v>39.49</v>
      </c>
      <c r="C2081">
        <v>4.8099999999999996</v>
      </c>
      <c r="D2081" t="s">
        <v>2379</v>
      </c>
      <c r="E2081" t="s">
        <v>2379</v>
      </c>
      <c r="F2081" t="s">
        <v>2379</v>
      </c>
      <c r="G2081">
        <v>1</v>
      </c>
      <c r="H2081" t="s">
        <v>2379</v>
      </c>
      <c r="J2081" t="str">
        <f t="shared" si="128"/>
        <v>No</v>
      </c>
      <c r="K2081" t="str">
        <f t="shared" si="129"/>
        <v>No</v>
      </c>
      <c r="L2081" t="str">
        <f t="shared" si="130"/>
        <v>Obesity</v>
      </c>
      <c r="M2081" t="str">
        <f t="shared" si="131"/>
        <v>Normal</v>
      </c>
    </row>
    <row r="2082" spans="1:13" x14ac:dyDescent="0.25">
      <c r="A2082" t="s">
        <v>284</v>
      </c>
      <c r="B2082">
        <v>33.99</v>
      </c>
      <c r="C2082">
        <v>4.55</v>
      </c>
      <c r="D2082" t="s">
        <v>2379</v>
      </c>
      <c r="E2082" t="s">
        <v>2379</v>
      </c>
      <c r="F2082" t="s">
        <v>2379</v>
      </c>
      <c r="G2082">
        <v>1</v>
      </c>
      <c r="H2082" t="s">
        <v>2379</v>
      </c>
      <c r="J2082" t="str">
        <f t="shared" si="128"/>
        <v>No</v>
      </c>
      <c r="K2082" t="str">
        <f t="shared" si="129"/>
        <v>No</v>
      </c>
      <c r="L2082" t="str">
        <f t="shared" si="130"/>
        <v>Obesity</v>
      </c>
      <c r="M2082" t="str">
        <f t="shared" si="131"/>
        <v>Normal</v>
      </c>
    </row>
    <row r="2083" spans="1:13" x14ac:dyDescent="0.25">
      <c r="A2083" t="s">
        <v>283</v>
      </c>
      <c r="B2083">
        <v>27.72</v>
      </c>
      <c r="C2083">
        <v>6.43</v>
      </c>
      <c r="D2083" t="s">
        <v>2379</v>
      </c>
      <c r="E2083" t="s">
        <v>2379</v>
      </c>
      <c r="F2083" t="s">
        <v>2379</v>
      </c>
      <c r="G2083">
        <v>1</v>
      </c>
      <c r="H2083" t="s">
        <v>2379</v>
      </c>
      <c r="J2083" t="str">
        <f t="shared" si="128"/>
        <v>No</v>
      </c>
      <c r="K2083" t="str">
        <f t="shared" si="129"/>
        <v>No</v>
      </c>
      <c r="L2083" t="str">
        <f t="shared" si="130"/>
        <v>Overweight</v>
      </c>
      <c r="M2083" t="str">
        <f t="shared" si="131"/>
        <v>Diabetes</v>
      </c>
    </row>
    <row r="2084" spans="1:13" x14ac:dyDescent="0.25">
      <c r="A2084" t="s">
        <v>282</v>
      </c>
      <c r="B2084">
        <v>30.59</v>
      </c>
      <c r="C2084">
        <v>11.62</v>
      </c>
      <c r="D2084" t="s">
        <v>2379</v>
      </c>
      <c r="E2084" t="s">
        <v>2379</v>
      </c>
      <c r="F2084" t="s">
        <v>2379</v>
      </c>
      <c r="G2084">
        <v>0</v>
      </c>
      <c r="H2084" t="s">
        <v>2379</v>
      </c>
      <c r="J2084" t="str">
        <f t="shared" si="128"/>
        <v>No</v>
      </c>
      <c r="K2084" t="str">
        <f t="shared" si="129"/>
        <v>No</v>
      </c>
      <c r="L2084" t="str">
        <f t="shared" si="130"/>
        <v>Obesity</v>
      </c>
      <c r="M2084" t="str">
        <f t="shared" si="131"/>
        <v>Diabetes</v>
      </c>
    </row>
    <row r="2085" spans="1:13" x14ac:dyDescent="0.25">
      <c r="A2085" t="s">
        <v>281</v>
      </c>
      <c r="B2085">
        <v>22.6</v>
      </c>
      <c r="C2085">
        <v>6.04</v>
      </c>
      <c r="D2085" t="s">
        <v>2379</v>
      </c>
      <c r="E2085" t="s">
        <v>2379</v>
      </c>
      <c r="F2085" t="s">
        <v>2379</v>
      </c>
      <c r="G2085">
        <v>1</v>
      </c>
      <c r="H2085" t="s">
        <v>2379</v>
      </c>
      <c r="J2085" t="str">
        <f t="shared" si="128"/>
        <v>No</v>
      </c>
      <c r="K2085" t="str">
        <f t="shared" si="129"/>
        <v>No</v>
      </c>
      <c r="L2085" t="str">
        <f t="shared" si="130"/>
        <v>Normal Weight</v>
      </c>
      <c r="M2085" t="str">
        <f t="shared" si="131"/>
        <v>Prediabetes</v>
      </c>
    </row>
    <row r="2086" spans="1:13" x14ac:dyDescent="0.25">
      <c r="A2086" t="s">
        <v>280</v>
      </c>
      <c r="B2086">
        <v>28.785</v>
      </c>
      <c r="C2086">
        <v>8.82</v>
      </c>
      <c r="D2086" t="s">
        <v>2379</v>
      </c>
      <c r="E2086" t="s">
        <v>2379</v>
      </c>
      <c r="F2086" t="s">
        <v>2379</v>
      </c>
      <c r="G2086">
        <v>0</v>
      </c>
      <c r="H2086" t="s">
        <v>2379</v>
      </c>
      <c r="J2086" t="str">
        <f t="shared" si="128"/>
        <v>No</v>
      </c>
      <c r="K2086" t="str">
        <f t="shared" si="129"/>
        <v>No</v>
      </c>
      <c r="L2086" t="str">
        <f t="shared" si="130"/>
        <v>Overweight</v>
      </c>
      <c r="M2086" t="str">
        <f t="shared" si="131"/>
        <v>Diabetes</v>
      </c>
    </row>
    <row r="2087" spans="1:13" x14ac:dyDescent="0.25">
      <c r="A2087" t="s">
        <v>279</v>
      </c>
      <c r="B2087">
        <v>50.38</v>
      </c>
      <c r="C2087">
        <v>5.8</v>
      </c>
      <c r="D2087" t="s">
        <v>2379</v>
      </c>
      <c r="E2087" t="s">
        <v>2379</v>
      </c>
      <c r="F2087" t="s">
        <v>2379</v>
      </c>
      <c r="G2087">
        <v>0</v>
      </c>
      <c r="H2087" t="s">
        <v>2379</v>
      </c>
      <c r="J2087" t="str">
        <f t="shared" si="128"/>
        <v>No</v>
      </c>
      <c r="K2087" t="str">
        <f t="shared" si="129"/>
        <v>No</v>
      </c>
      <c r="L2087" t="str">
        <f t="shared" si="130"/>
        <v>Obesity</v>
      </c>
      <c r="M2087" t="str">
        <f t="shared" si="131"/>
        <v>Prediabetes</v>
      </c>
    </row>
    <row r="2088" spans="1:13" x14ac:dyDescent="0.25">
      <c r="A2088" t="s">
        <v>278</v>
      </c>
      <c r="B2088">
        <v>35.200000000000003</v>
      </c>
      <c r="C2088">
        <v>4.28</v>
      </c>
      <c r="D2088" t="s">
        <v>2379</v>
      </c>
      <c r="E2088" t="s">
        <v>2379</v>
      </c>
      <c r="F2088" t="s">
        <v>2379</v>
      </c>
      <c r="G2088">
        <v>0</v>
      </c>
      <c r="H2088" t="s">
        <v>2379</v>
      </c>
      <c r="J2088" t="str">
        <f t="shared" si="128"/>
        <v>No</v>
      </c>
      <c r="K2088" t="str">
        <f t="shared" si="129"/>
        <v>No</v>
      </c>
      <c r="L2088" t="str">
        <f t="shared" si="130"/>
        <v>Obesity</v>
      </c>
      <c r="M2088" t="str">
        <f t="shared" si="131"/>
        <v>Normal</v>
      </c>
    </row>
    <row r="2089" spans="1:13" x14ac:dyDescent="0.25">
      <c r="A2089" t="s">
        <v>277</v>
      </c>
      <c r="B2089">
        <v>35.72</v>
      </c>
      <c r="C2089">
        <v>5.5</v>
      </c>
      <c r="D2089" t="s">
        <v>2380</v>
      </c>
      <c r="E2089" t="s">
        <v>2379</v>
      </c>
      <c r="F2089" t="s">
        <v>2379</v>
      </c>
      <c r="G2089">
        <v>0</v>
      </c>
      <c r="H2089" t="s">
        <v>2379</v>
      </c>
      <c r="J2089" t="str">
        <f t="shared" si="128"/>
        <v>Yes</v>
      </c>
      <c r="K2089" t="str">
        <f t="shared" si="129"/>
        <v>No</v>
      </c>
      <c r="L2089" t="str">
        <f t="shared" si="130"/>
        <v>Obesity</v>
      </c>
      <c r="M2089" t="str">
        <f t="shared" si="131"/>
        <v>Normal</v>
      </c>
    </row>
    <row r="2090" spans="1:13" x14ac:dyDescent="0.25">
      <c r="A2090" t="s">
        <v>276</v>
      </c>
      <c r="B2090">
        <v>24.51</v>
      </c>
      <c r="C2090">
        <v>4.6900000000000004</v>
      </c>
      <c r="D2090" t="s">
        <v>2379</v>
      </c>
      <c r="E2090" t="s">
        <v>2379</v>
      </c>
      <c r="F2090" t="s">
        <v>2379</v>
      </c>
      <c r="G2090">
        <v>0</v>
      </c>
      <c r="H2090" t="s">
        <v>2379</v>
      </c>
      <c r="J2090" t="str">
        <f t="shared" si="128"/>
        <v>No</v>
      </c>
      <c r="K2090" t="str">
        <f t="shared" si="129"/>
        <v>No</v>
      </c>
      <c r="L2090" t="str">
        <f t="shared" si="130"/>
        <v>Normal Weight</v>
      </c>
      <c r="M2090" t="str">
        <f t="shared" si="131"/>
        <v>Normal</v>
      </c>
    </row>
    <row r="2091" spans="1:13" x14ac:dyDescent="0.25">
      <c r="A2091" t="s">
        <v>274</v>
      </c>
      <c r="B2091">
        <v>23.844999999999999</v>
      </c>
      <c r="C2091">
        <v>4.43</v>
      </c>
      <c r="D2091" t="s">
        <v>2379</v>
      </c>
      <c r="E2091" t="s">
        <v>2379</v>
      </c>
      <c r="F2091" t="s">
        <v>2379</v>
      </c>
      <c r="G2091">
        <v>0</v>
      </c>
      <c r="H2091" t="s">
        <v>2379</v>
      </c>
      <c r="J2091" t="str">
        <f t="shared" si="128"/>
        <v>No</v>
      </c>
      <c r="K2091" t="str">
        <f t="shared" si="129"/>
        <v>No</v>
      </c>
      <c r="L2091" t="str">
        <f t="shared" si="130"/>
        <v>Normal Weight</v>
      </c>
      <c r="M2091" t="str">
        <f t="shared" si="131"/>
        <v>Normal</v>
      </c>
    </row>
    <row r="2092" spans="1:13" x14ac:dyDescent="0.25">
      <c r="A2092" t="s">
        <v>273</v>
      </c>
      <c r="B2092">
        <v>15.68</v>
      </c>
      <c r="C2092">
        <v>6.16</v>
      </c>
      <c r="D2092" t="s">
        <v>2380</v>
      </c>
      <c r="E2092" t="s">
        <v>2379</v>
      </c>
      <c r="F2092" t="s">
        <v>2379</v>
      </c>
      <c r="G2092">
        <v>1</v>
      </c>
      <c r="H2092" t="s">
        <v>2379</v>
      </c>
      <c r="J2092" t="str">
        <f t="shared" si="128"/>
        <v>Yes</v>
      </c>
      <c r="K2092" t="str">
        <f t="shared" si="129"/>
        <v>No</v>
      </c>
      <c r="L2092" t="str">
        <f t="shared" si="130"/>
        <v>Underweight</v>
      </c>
      <c r="M2092" t="str">
        <f t="shared" si="131"/>
        <v>Prediabetes</v>
      </c>
    </row>
    <row r="2093" spans="1:13" x14ac:dyDescent="0.25">
      <c r="A2093" t="s">
        <v>272</v>
      </c>
      <c r="B2093">
        <v>32.395000000000003</v>
      </c>
      <c r="C2093">
        <v>6.66</v>
      </c>
      <c r="D2093" t="s">
        <v>2379</v>
      </c>
      <c r="E2093" t="s">
        <v>2379</v>
      </c>
      <c r="F2093" t="s">
        <v>2379</v>
      </c>
      <c r="G2093">
        <v>0</v>
      </c>
      <c r="H2093" t="s">
        <v>2379</v>
      </c>
      <c r="J2093" t="str">
        <f t="shared" si="128"/>
        <v>No</v>
      </c>
      <c r="K2093" t="str">
        <f t="shared" si="129"/>
        <v>No</v>
      </c>
      <c r="L2093" t="str">
        <f t="shared" si="130"/>
        <v>Obesity</v>
      </c>
      <c r="M2093" t="str">
        <f t="shared" si="131"/>
        <v>Diabetes</v>
      </c>
    </row>
    <row r="2094" spans="1:13" x14ac:dyDescent="0.25">
      <c r="A2094" t="s">
        <v>271</v>
      </c>
      <c r="B2094">
        <v>23.655000000000001</v>
      </c>
      <c r="C2094">
        <v>5.92</v>
      </c>
      <c r="D2094" t="s">
        <v>2379</v>
      </c>
      <c r="E2094" t="s">
        <v>2379</v>
      </c>
      <c r="F2094" t="s">
        <v>2379</v>
      </c>
      <c r="G2094">
        <v>1</v>
      </c>
      <c r="H2094" t="s">
        <v>2379</v>
      </c>
      <c r="J2094" t="str">
        <f t="shared" si="128"/>
        <v>No</v>
      </c>
      <c r="K2094" t="str">
        <f t="shared" si="129"/>
        <v>No</v>
      </c>
      <c r="L2094" t="str">
        <f t="shared" si="130"/>
        <v>Normal Weight</v>
      </c>
      <c r="M2094" t="str">
        <f t="shared" si="131"/>
        <v>Prediabetes</v>
      </c>
    </row>
    <row r="2095" spans="1:13" x14ac:dyDescent="0.25">
      <c r="A2095" t="s">
        <v>270</v>
      </c>
      <c r="B2095">
        <v>28.4</v>
      </c>
      <c r="C2095">
        <v>5.97</v>
      </c>
      <c r="D2095" t="s">
        <v>2379</v>
      </c>
      <c r="E2095" t="s">
        <v>2379</v>
      </c>
      <c r="F2095" t="s">
        <v>2381</v>
      </c>
      <c r="G2095">
        <v>1</v>
      </c>
      <c r="H2095" t="s">
        <v>2379</v>
      </c>
      <c r="J2095" t="str">
        <f t="shared" si="128"/>
        <v>No</v>
      </c>
      <c r="K2095" t="str">
        <f t="shared" si="129"/>
        <v>No</v>
      </c>
      <c r="L2095" t="str">
        <f t="shared" si="130"/>
        <v>Overweight</v>
      </c>
      <c r="M2095" t="str">
        <f t="shared" si="131"/>
        <v>Prediabetes</v>
      </c>
    </row>
    <row r="2096" spans="1:13" x14ac:dyDescent="0.25">
      <c r="A2096" t="s">
        <v>269</v>
      </c>
      <c r="B2096">
        <v>35.42</v>
      </c>
      <c r="C2096">
        <v>4.6399999999999997</v>
      </c>
      <c r="D2096" t="s">
        <v>2380</v>
      </c>
      <c r="E2096" t="s">
        <v>2379</v>
      </c>
      <c r="F2096" t="s">
        <v>2379</v>
      </c>
      <c r="G2096">
        <v>0</v>
      </c>
      <c r="H2096" t="s">
        <v>2379</v>
      </c>
      <c r="J2096" t="str">
        <f t="shared" si="128"/>
        <v>Yes</v>
      </c>
      <c r="K2096" t="str">
        <f t="shared" si="129"/>
        <v>No</v>
      </c>
      <c r="L2096" t="str">
        <f t="shared" si="130"/>
        <v>Obesity</v>
      </c>
      <c r="M2096" t="str">
        <f t="shared" si="131"/>
        <v>Normal</v>
      </c>
    </row>
    <row r="2097" spans="1:13" x14ac:dyDescent="0.25">
      <c r="A2097" t="s">
        <v>268</v>
      </c>
      <c r="B2097">
        <v>26.18</v>
      </c>
      <c r="C2097">
        <v>6.12</v>
      </c>
      <c r="D2097" t="s">
        <v>2379</v>
      </c>
      <c r="E2097" t="s">
        <v>2380</v>
      </c>
      <c r="F2097" t="s">
        <v>2379</v>
      </c>
      <c r="G2097">
        <v>1</v>
      </c>
      <c r="H2097" t="s">
        <v>2379</v>
      </c>
      <c r="J2097" t="str">
        <f t="shared" si="128"/>
        <v>No</v>
      </c>
      <c r="K2097" t="str">
        <f t="shared" si="129"/>
        <v>No</v>
      </c>
      <c r="L2097" t="str">
        <f t="shared" si="130"/>
        <v>Overweight</v>
      </c>
      <c r="M2097" t="str">
        <f t="shared" si="131"/>
        <v>Prediabetes</v>
      </c>
    </row>
    <row r="2098" spans="1:13" x14ac:dyDescent="0.25">
      <c r="A2098" t="s">
        <v>267</v>
      </c>
      <c r="B2098">
        <v>20.8</v>
      </c>
      <c r="C2098">
        <v>4.87</v>
      </c>
      <c r="D2098" t="s">
        <v>2380</v>
      </c>
      <c r="E2098" t="s">
        <v>2379</v>
      </c>
      <c r="F2098" t="s">
        <v>2379</v>
      </c>
      <c r="G2098">
        <v>0</v>
      </c>
      <c r="H2098" t="s">
        <v>2379</v>
      </c>
      <c r="J2098" t="str">
        <f t="shared" si="128"/>
        <v>Yes</v>
      </c>
      <c r="K2098" t="str">
        <f t="shared" si="129"/>
        <v>No</v>
      </c>
      <c r="L2098" t="str">
        <f t="shared" si="130"/>
        <v>Normal Weight</v>
      </c>
      <c r="M2098" t="str">
        <f t="shared" si="131"/>
        <v>Normal</v>
      </c>
    </row>
    <row r="2099" spans="1:13" x14ac:dyDescent="0.25">
      <c r="A2099" t="s">
        <v>266</v>
      </c>
      <c r="B2099">
        <v>15.82</v>
      </c>
      <c r="C2099">
        <v>4.5999999999999996</v>
      </c>
      <c r="D2099" t="s">
        <v>2379</v>
      </c>
      <c r="E2099" t="s">
        <v>2379</v>
      </c>
      <c r="F2099" t="s">
        <v>2379</v>
      </c>
      <c r="G2099">
        <v>0</v>
      </c>
      <c r="H2099" t="s">
        <v>2379</v>
      </c>
      <c r="J2099" t="str">
        <f t="shared" si="128"/>
        <v>No</v>
      </c>
      <c r="K2099" t="str">
        <f t="shared" si="129"/>
        <v>No</v>
      </c>
      <c r="L2099" t="str">
        <f t="shared" si="130"/>
        <v>Underweight</v>
      </c>
      <c r="M2099" t="str">
        <f t="shared" si="131"/>
        <v>Normal</v>
      </c>
    </row>
    <row r="2100" spans="1:13" x14ac:dyDescent="0.25">
      <c r="A2100" t="s">
        <v>265</v>
      </c>
      <c r="B2100">
        <v>17.670000000000002</v>
      </c>
      <c r="C2100">
        <v>4.78</v>
      </c>
      <c r="D2100" t="s">
        <v>2379</v>
      </c>
      <c r="E2100" t="s">
        <v>2379</v>
      </c>
      <c r="F2100" t="s">
        <v>2379</v>
      </c>
      <c r="G2100">
        <v>0</v>
      </c>
      <c r="H2100" t="s">
        <v>2379</v>
      </c>
      <c r="J2100" t="str">
        <f t="shared" si="128"/>
        <v>No</v>
      </c>
      <c r="K2100" t="str">
        <f t="shared" si="129"/>
        <v>No</v>
      </c>
      <c r="L2100" t="str">
        <f t="shared" si="130"/>
        <v>Underweight</v>
      </c>
      <c r="M2100" t="str">
        <f t="shared" si="131"/>
        <v>Normal</v>
      </c>
    </row>
    <row r="2101" spans="1:13" x14ac:dyDescent="0.25">
      <c r="A2101" t="s">
        <v>264</v>
      </c>
      <c r="B2101">
        <v>31.92</v>
      </c>
      <c r="C2101">
        <v>11.05</v>
      </c>
      <c r="D2101" t="s">
        <v>2379</v>
      </c>
      <c r="E2101" t="s">
        <v>2379</v>
      </c>
      <c r="F2101" t="s">
        <v>2379</v>
      </c>
      <c r="G2101">
        <v>0</v>
      </c>
      <c r="H2101" t="s">
        <v>2379</v>
      </c>
      <c r="J2101" t="str">
        <f t="shared" si="128"/>
        <v>No</v>
      </c>
      <c r="K2101" t="str">
        <f t="shared" si="129"/>
        <v>No</v>
      </c>
      <c r="L2101" t="str">
        <f t="shared" si="130"/>
        <v>Obesity</v>
      </c>
      <c r="M2101" t="str">
        <f t="shared" si="131"/>
        <v>Diabetes</v>
      </c>
    </row>
    <row r="2102" spans="1:13" x14ac:dyDescent="0.25">
      <c r="A2102" t="s">
        <v>263</v>
      </c>
      <c r="B2102">
        <v>28.975000000000001</v>
      </c>
      <c r="C2102">
        <v>7.62</v>
      </c>
      <c r="D2102" t="s">
        <v>2379</v>
      </c>
      <c r="E2102" t="s">
        <v>2379</v>
      </c>
      <c r="F2102" t="s">
        <v>2379</v>
      </c>
      <c r="G2102">
        <v>0</v>
      </c>
      <c r="H2102" t="s">
        <v>2379</v>
      </c>
      <c r="J2102" t="str">
        <f t="shared" si="128"/>
        <v>No</v>
      </c>
      <c r="K2102" t="str">
        <f t="shared" si="129"/>
        <v>No</v>
      </c>
      <c r="L2102" t="str">
        <f t="shared" si="130"/>
        <v>Overweight</v>
      </c>
      <c r="M2102" t="str">
        <f t="shared" si="131"/>
        <v>Diabetes</v>
      </c>
    </row>
    <row r="2103" spans="1:13" x14ac:dyDescent="0.25">
      <c r="A2103" t="s">
        <v>262</v>
      </c>
      <c r="B2103">
        <v>31.73</v>
      </c>
      <c r="C2103">
        <v>4.78</v>
      </c>
      <c r="D2103" t="s">
        <v>2380</v>
      </c>
      <c r="E2103" t="s">
        <v>2380</v>
      </c>
      <c r="F2103" t="s">
        <v>2379</v>
      </c>
      <c r="G2103">
        <v>2</v>
      </c>
      <c r="H2103" t="s">
        <v>2379</v>
      </c>
      <c r="J2103" t="str">
        <f t="shared" si="128"/>
        <v>Yes</v>
      </c>
      <c r="K2103" t="str">
        <f t="shared" si="129"/>
        <v>No</v>
      </c>
      <c r="L2103" t="str">
        <f t="shared" si="130"/>
        <v>Obesity</v>
      </c>
      <c r="M2103" t="str">
        <f t="shared" si="131"/>
        <v>Normal</v>
      </c>
    </row>
    <row r="2104" spans="1:13" x14ac:dyDescent="0.25">
      <c r="A2104" t="s">
        <v>261</v>
      </c>
      <c r="B2104">
        <v>28.88</v>
      </c>
      <c r="C2104">
        <v>6.09</v>
      </c>
      <c r="D2104" t="s">
        <v>2380</v>
      </c>
      <c r="E2104" t="s">
        <v>2380</v>
      </c>
      <c r="F2104" t="s">
        <v>2379</v>
      </c>
      <c r="G2104">
        <v>2</v>
      </c>
      <c r="H2104" t="s">
        <v>2379</v>
      </c>
      <c r="J2104" t="str">
        <f t="shared" si="128"/>
        <v>Yes</v>
      </c>
      <c r="K2104" t="str">
        <f t="shared" si="129"/>
        <v>No</v>
      </c>
      <c r="L2104" t="str">
        <f t="shared" si="130"/>
        <v>Overweight</v>
      </c>
      <c r="M2104" t="str">
        <f t="shared" si="131"/>
        <v>Prediabetes</v>
      </c>
    </row>
    <row r="2105" spans="1:13" x14ac:dyDescent="0.25">
      <c r="A2105" t="s">
        <v>260</v>
      </c>
      <c r="B2105">
        <v>25.555</v>
      </c>
      <c r="C2105">
        <v>5.1100000000000003</v>
      </c>
      <c r="D2105" t="s">
        <v>2379</v>
      </c>
      <c r="E2105" t="s">
        <v>2379</v>
      </c>
      <c r="F2105" t="s">
        <v>2381</v>
      </c>
      <c r="G2105">
        <v>1</v>
      </c>
      <c r="H2105" t="s">
        <v>2379</v>
      </c>
      <c r="J2105" t="str">
        <f t="shared" si="128"/>
        <v>No</v>
      </c>
      <c r="K2105" t="str">
        <f t="shared" si="129"/>
        <v>No</v>
      </c>
      <c r="L2105" t="str">
        <f t="shared" si="130"/>
        <v>Overweight</v>
      </c>
      <c r="M2105" t="str">
        <f t="shared" si="131"/>
        <v>Normal</v>
      </c>
    </row>
    <row r="2106" spans="1:13" x14ac:dyDescent="0.25">
      <c r="A2106" t="s">
        <v>259</v>
      </c>
      <c r="B2106">
        <v>37.29</v>
      </c>
      <c r="C2106">
        <v>4.46</v>
      </c>
      <c r="D2106" t="s">
        <v>2379</v>
      </c>
      <c r="E2106" t="s">
        <v>2380</v>
      </c>
      <c r="F2106" t="s">
        <v>2379</v>
      </c>
      <c r="G2106">
        <v>1</v>
      </c>
      <c r="H2106" t="s">
        <v>2379</v>
      </c>
      <c r="J2106" t="str">
        <f t="shared" si="128"/>
        <v>No</v>
      </c>
      <c r="K2106" t="str">
        <f t="shared" si="129"/>
        <v>No</v>
      </c>
      <c r="L2106" t="str">
        <f t="shared" si="130"/>
        <v>Obesity</v>
      </c>
      <c r="M2106" t="str">
        <f t="shared" si="131"/>
        <v>Normal</v>
      </c>
    </row>
    <row r="2107" spans="1:13" x14ac:dyDescent="0.25">
      <c r="A2107" t="s">
        <v>258</v>
      </c>
      <c r="B2107">
        <v>40.28</v>
      </c>
      <c r="C2107">
        <v>6.11</v>
      </c>
      <c r="D2107" t="s">
        <v>2379</v>
      </c>
      <c r="E2107" t="s">
        <v>2380</v>
      </c>
      <c r="F2107" t="s">
        <v>2379</v>
      </c>
      <c r="G2107">
        <v>1</v>
      </c>
      <c r="H2107" t="s">
        <v>2379</v>
      </c>
      <c r="J2107" t="str">
        <f t="shared" si="128"/>
        <v>No</v>
      </c>
      <c r="K2107" t="str">
        <f t="shared" si="129"/>
        <v>No</v>
      </c>
      <c r="L2107" t="str">
        <f t="shared" si="130"/>
        <v>Obesity</v>
      </c>
      <c r="M2107" t="str">
        <f t="shared" si="131"/>
        <v>Prediabetes</v>
      </c>
    </row>
    <row r="2108" spans="1:13" x14ac:dyDescent="0.25">
      <c r="A2108" t="s">
        <v>257</v>
      </c>
      <c r="B2108">
        <v>40.185000000000002</v>
      </c>
      <c r="C2108">
        <v>4.66</v>
      </c>
      <c r="D2108" t="s">
        <v>2379</v>
      </c>
      <c r="E2108" t="s">
        <v>2380</v>
      </c>
      <c r="F2108" t="s">
        <v>2379</v>
      </c>
      <c r="G2108">
        <v>1</v>
      </c>
      <c r="H2108" t="s">
        <v>2379</v>
      </c>
      <c r="J2108" t="str">
        <f t="shared" si="128"/>
        <v>No</v>
      </c>
      <c r="K2108" t="str">
        <f t="shared" si="129"/>
        <v>No</v>
      </c>
      <c r="L2108" t="str">
        <f t="shared" si="130"/>
        <v>Obesity</v>
      </c>
      <c r="M2108" t="str">
        <f t="shared" si="131"/>
        <v>Normal</v>
      </c>
    </row>
    <row r="2109" spans="1:13" x14ac:dyDescent="0.25">
      <c r="A2109" t="s">
        <v>256</v>
      </c>
      <c r="B2109">
        <v>23.57</v>
      </c>
      <c r="C2109">
        <v>6.14</v>
      </c>
      <c r="D2109" t="s">
        <v>2379</v>
      </c>
      <c r="E2109" t="s">
        <v>2379</v>
      </c>
      <c r="F2109" t="s">
        <v>2379</v>
      </c>
      <c r="G2109">
        <v>0</v>
      </c>
      <c r="H2109" t="s">
        <v>2379</v>
      </c>
      <c r="J2109" t="str">
        <f t="shared" si="128"/>
        <v>No</v>
      </c>
      <c r="K2109" t="str">
        <f t="shared" si="129"/>
        <v>No</v>
      </c>
      <c r="L2109" t="str">
        <f t="shared" si="130"/>
        <v>Normal Weight</v>
      </c>
      <c r="M2109" t="str">
        <f t="shared" si="131"/>
        <v>Prediabetes</v>
      </c>
    </row>
    <row r="2110" spans="1:13" x14ac:dyDescent="0.25">
      <c r="A2110" t="s">
        <v>255</v>
      </c>
      <c r="B2110">
        <v>35.625</v>
      </c>
      <c r="C2110">
        <v>6.21</v>
      </c>
      <c r="D2110" t="s">
        <v>2379</v>
      </c>
      <c r="E2110" t="s">
        <v>2380</v>
      </c>
      <c r="F2110" t="s">
        <v>2379</v>
      </c>
      <c r="G2110">
        <v>1</v>
      </c>
      <c r="H2110" t="s">
        <v>2379</v>
      </c>
      <c r="J2110" t="str">
        <f t="shared" si="128"/>
        <v>No</v>
      </c>
      <c r="K2110" t="str">
        <f t="shared" si="129"/>
        <v>No</v>
      </c>
      <c r="L2110" t="str">
        <f t="shared" si="130"/>
        <v>Obesity</v>
      </c>
      <c r="M2110" t="str">
        <f t="shared" si="131"/>
        <v>Prediabetes</v>
      </c>
    </row>
    <row r="2111" spans="1:13" x14ac:dyDescent="0.25">
      <c r="A2111" t="s">
        <v>254</v>
      </c>
      <c r="B2111">
        <v>33.155000000000001</v>
      </c>
      <c r="C2111">
        <v>4.5999999999999996</v>
      </c>
      <c r="D2111" t="s">
        <v>2379</v>
      </c>
      <c r="E2111" t="s">
        <v>2380</v>
      </c>
      <c r="F2111" t="s">
        <v>2379</v>
      </c>
      <c r="G2111">
        <v>1</v>
      </c>
      <c r="H2111" t="s">
        <v>2379</v>
      </c>
      <c r="J2111" t="str">
        <f t="shared" si="128"/>
        <v>No</v>
      </c>
      <c r="K2111" t="str">
        <f t="shared" si="129"/>
        <v>No</v>
      </c>
      <c r="L2111" t="str">
        <f t="shared" si="130"/>
        <v>Obesity</v>
      </c>
      <c r="M2111" t="str">
        <f t="shared" si="131"/>
        <v>Normal</v>
      </c>
    </row>
    <row r="2112" spans="1:13" x14ac:dyDescent="0.25">
      <c r="A2112" t="s">
        <v>253</v>
      </c>
      <c r="B2112">
        <v>31.92</v>
      </c>
      <c r="C2112">
        <v>5.04</v>
      </c>
      <c r="D2112" t="s">
        <v>2379</v>
      </c>
      <c r="E2112" t="s">
        <v>2380</v>
      </c>
      <c r="F2112" t="s">
        <v>2379</v>
      </c>
      <c r="G2112">
        <v>1</v>
      </c>
      <c r="H2112" t="s">
        <v>2379</v>
      </c>
      <c r="J2112" t="str">
        <f t="shared" si="128"/>
        <v>No</v>
      </c>
      <c r="K2112" t="str">
        <f t="shared" si="129"/>
        <v>No</v>
      </c>
      <c r="L2112" t="str">
        <f t="shared" si="130"/>
        <v>Obesity</v>
      </c>
      <c r="M2112" t="str">
        <f t="shared" si="131"/>
        <v>Normal</v>
      </c>
    </row>
    <row r="2113" spans="1:13" x14ac:dyDescent="0.25">
      <c r="A2113" t="s">
        <v>252</v>
      </c>
      <c r="B2113">
        <v>30.305</v>
      </c>
      <c r="C2113">
        <v>5.08</v>
      </c>
      <c r="D2113" t="s">
        <v>2379</v>
      </c>
      <c r="E2113" t="s">
        <v>2380</v>
      </c>
      <c r="F2113" t="s">
        <v>2379</v>
      </c>
      <c r="G2113">
        <v>1</v>
      </c>
      <c r="H2113" t="s">
        <v>2379</v>
      </c>
      <c r="J2113" t="str">
        <f t="shared" si="128"/>
        <v>No</v>
      </c>
      <c r="K2113" t="str">
        <f t="shared" si="129"/>
        <v>No</v>
      </c>
      <c r="L2113" t="str">
        <f t="shared" si="130"/>
        <v>Obesity</v>
      </c>
      <c r="M2113" t="str">
        <f t="shared" si="131"/>
        <v>Normal</v>
      </c>
    </row>
    <row r="2114" spans="1:13" x14ac:dyDescent="0.25">
      <c r="A2114" t="s">
        <v>251</v>
      </c>
      <c r="B2114">
        <v>30.114999999999998</v>
      </c>
      <c r="C2114">
        <v>4.38</v>
      </c>
      <c r="D2114" t="s">
        <v>2379</v>
      </c>
      <c r="E2114" t="s">
        <v>2380</v>
      </c>
      <c r="F2114" t="s">
        <v>2379</v>
      </c>
      <c r="G2114">
        <v>1</v>
      </c>
      <c r="H2114" t="s">
        <v>2379</v>
      </c>
      <c r="J2114" t="str">
        <f t="shared" si="128"/>
        <v>No</v>
      </c>
      <c r="K2114" t="str">
        <f t="shared" si="129"/>
        <v>No</v>
      </c>
      <c r="L2114" t="str">
        <f t="shared" si="130"/>
        <v>Obesity</v>
      </c>
      <c r="M2114" t="str">
        <f t="shared" si="131"/>
        <v>Normal</v>
      </c>
    </row>
    <row r="2115" spans="1:13" x14ac:dyDescent="0.25">
      <c r="A2115" t="s">
        <v>250</v>
      </c>
      <c r="B2115">
        <v>24.09</v>
      </c>
      <c r="C2115">
        <v>4.79</v>
      </c>
      <c r="D2115" t="s">
        <v>2379</v>
      </c>
      <c r="E2115" t="s">
        <v>2380</v>
      </c>
      <c r="F2115" t="s">
        <v>2379</v>
      </c>
      <c r="G2115">
        <v>1</v>
      </c>
      <c r="H2115" t="s">
        <v>2379</v>
      </c>
      <c r="J2115" t="str">
        <f t="shared" ref="J2115:J2178" si="132">PROPER(D2115:D4449)</f>
        <v>No</v>
      </c>
      <c r="K2115" t="str">
        <f t="shared" ref="K2115:K2178" si="133">PROPER(H2115:H4449)</f>
        <v>No</v>
      </c>
      <c r="L2115" t="str">
        <f t="shared" ref="L2115:L2178" si="134">IF(B2115&lt;18.5,"Underweight",IF(B2115&lt;24.9,"Normal Weight",IF(B2115&lt;29.9,"Overweight","Obesity")))</f>
        <v>Normal Weight</v>
      </c>
      <c r="M2115" t="str">
        <f t="shared" ref="M2115:M2178" si="135">IF(C2115&lt;5.7,"Normal",IF(C2115&lt;6.4,"Prediabetes","Diabetes"))</f>
        <v>Normal</v>
      </c>
    </row>
    <row r="2116" spans="1:13" x14ac:dyDescent="0.25">
      <c r="A2116" t="s">
        <v>249</v>
      </c>
      <c r="B2116">
        <v>28.215</v>
      </c>
      <c r="C2116">
        <v>4.21</v>
      </c>
      <c r="D2116" t="s">
        <v>2379</v>
      </c>
      <c r="E2116" t="s">
        <v>2380</v>
      </c>
      <c r="F2116" t="s">
        <v>2379</v>
      </c>
      <c r="G2116">
        <v>1</v>
      </c>
      <c r="H2116" t="s">
        <v>2379</v>
      </c>
      <c r="J2116" t="str">
        <f t="shared" si="132"/>
        <v>No</v>
      </c>
      <c r="K2116" t="str">
        <f t="shared" si="133"/>
        <v>No</v>
      </c>
      <c r="L2116" t="str">
        <f t="shared" si="134"/>
        <v>Overweight</v>
      </c>
      <c r="M2116" t="str">
        <f t="shared" si="135"/>
        <v>Normal</v>
      </c>
    </row>
    <row r="2117" spans="1:13" x14ac:dyDescent="0.25">
      <c r="A2117" t="s">
        <v>247</v>
      </c>
      <c r="B2117">
        <v>26.315000000000001</v>
      </c>
      <c r="C2117">
        <v>5.47</v>
      </c>
      <c r="D2117" t="s">
        <v>2379</v>
      </c>
      <c r="E2117" t="s">
        <v>2380</v>
      </c>
      <c r="F2117" t="s">
        <v>2379</v>
      </c>
      <c r="G2117">
        <v>1</v>
      </c>
      <c r="H2117" t="s">
        <v>2379</v>
      </c>
      <c r="J2117" t="str">
        <f t="shared" si="132"/>
        <v>No</v>
      </c>
      <c r="K2117" t="str">
        <f t="shared" si="133"/>
        <v>No</v>
      </c>
      <c r="L2117" t="str">
        <f t="shared" si="134"/>
        <v>Overweight</v>
      </c>
      <c r="M2117" t="str">
        <f t="shared" si="135"/>
        <v>Normal</v>
      </c>
    </row>
    <row r="2118" spans="1:13" x14ac:dyDescent="0.25">
      <c r="A2118" t="s">
        <v>245</v>
      </c>
      <c r="B2118">
        <v>25.08</v>
      </c>
      <c r="C2118">
        <v>5.09</v>
      </c>
      <c r="D2118" t="s">
        <v>2379</v>
      </c>
      <c r="E2118" t="s">
        <v>2380</v>
      </c>
      <c r="F2118" t="s">
        <v>2379</v>
      </c>
      <c r="G2118">
        <v>1</v>
      </c>
      <c r="H2118" t="s">
        <v>2379</v>
      </c>
      <c r="J2118" t="str">
        <f t="shared" si="132"/>
        <v>No</v>
      </c>
      <c r="K2118" t="str">
        <f t="shared" si="133"/>
        <v>No</v>
      </c>
      <c r="L2118" t="str">
        <f t="shared" si="134"/>
        <v>Overweight</v>
      </c>
      <c r="M2118" t="str">
        <f t="shared" si="135"/>
        <v>Normal</v>
      </c>
    </row>
    <row r="2119" spans="1:13" x14ac:dyDescent="0.25">
      <c r="A2119" t="s">
        <v>244</v>
      </c>
      <c r="B2119">
        <v>15.41</v>
      </c>
      <c r="C2119">
        <v>5.08</v>
      </c>
      <c r="D2119" t="s">
        <v>2379</v>
      </c>
      <c r="E2119" t="s">
        <v>2379</v>
      </c>
      <c r="F2119" t="s">
        <v>2379</v>
      </c>
      <c r="G2119">
        <v>0</v>
      </c>
      <c r="H2119" t="s">
        <v>2379</v>
      </c>
      <c r="J2119" t="str">
        <f t="shared" si="132"/>
        <v>No</v>
      </c>
      <c r="K2119" t="str">
        <f t="shared" si="133"/>
        <v>No</v>
      </c>
      <c r="L2119" t="str">
        <f t="shared" si="134"/>
        <v>Underweight</v>
      </c>
      <c r="M2119" t="str">
        <f t="shared" si="135"/>
        <v>Normal</v>
      </c>
    </row>
    <row r="2120" spans="1:13" x14ac:dyDescent="0.25">
      <c r="A2120" t="s">
        <v>243</v>
      </c>
      <c r="B2120">
        <v>23.83</v>
      </c>
      <c r="C2120">
        <v>5.68</v>
      </c>
      <c r="D2120" t="s">
        <v>2379</v>
      </c>
      <c r="E2120" t="s">
        <v>2379</v>
      </c>
      <c r="F2120" t="s">
        <v>2379</v>
      </c>
      <c r="G2120">
        <v>0</v>
      </c>
      <c r="H2120" t="s">
        <v>2379</v>
      </c>
      <c r="J2120" t="str">
        <f t="shared" si="132"/>
        <v>No</v>
      </c>
      <c r="K2120" t="str">
        <f t="shared" si="133"/>
        <v>No</v>
      </c>
      <c r="L2120" t="str">
        <f t="shared" si="134"/>
        <v>Normal Weight</v>
      </c>
      <c r="M2120" t="str">
        <f t="shared" si="135"/>
        <v>Normal</v>
      </c>
    </row>
    <row r="2121" spans="1:13" x14ac:dyDescent="0.25">
      <c r="A2121" t="s">
        <v>242</v>
      </c>
      <c r="B2121">
        <v>36</v>
      </c>
      <c r="C2121">
        <v>4.66</v>
      </c>
      <c r="D2121" t="s">
        <v>2379</v>
      </c>
      <c r="E2121" t="s">
        <v>2380</v>
      </c>
      <c r="F2121" t="s">
        <v>2379</v>
      </c>
      <c r="G2121">
        <v>1</v>
      </c>
      <c r="H2121" t="s">
        <v>2379</v>
      </c>
      <c r="J2121" t="str">
        <f t="shared" si="132"/>
        <v>No</v>
      </c>
      <c r="K2121" t="str">
        <f t="shared" si="133"/>
        <v>No</v>
      </c>
      <c r="L2121" t="str">
        <f t="shared" si="134"/>
        <v>Obesity</v>
      </c>
      <c r="M2121" t="str">
        <f t="shared" si="135"/>
        <v>Normal</v>
      </c>
    </row>
    <row r="2122" spans="1:13" x14ac:dyDescent="0.25">
      <c r="A2122" t="s">
        <v>241</v>
      </c>
      <c r="B2122">
        <v>28.82</v>
      </c>
      <c r="C2122">
        <v>5.59</v>
      </c>
      <c r="D2122" t="s">
        <v>2379</v>
      </c>
      <c r="E2122" t="s">
        <v>2380</v>
      </c>
      <c r="F2122" t="s">
        <v>2379</v>
      </c>
      <c r="G2122">
        <v>1</v>
      </c>
      <c r="H2122" t="s">
        <v>2379</v>
      </c>
      <c r="J2122" t="str">
        <f t="shared" si="132"/>
        <v>No</v>
      </c>
      <c r="K2122" t="str">
        <f t="shared" si="133"/>
        <v>No</v>
      </c>
      <c r="L2122" t="str">
        <f t="shared" si="134"/>
        <v>Overweight</v>
      </c>
      <c r="M2122" t="str">
        <f t="shared" si="135"/>
        <v>Normal</v>
      </c>
    </row>
    <row r="2123" spans="1:13" x14ac:dyDescent="0.25">
      <c r="A2123" t="s">
        <v>240</v>
      </c>
      <c r="B2123">
        <v>28.05</v>
      </c>
      <c r="C2123">
        <v>6.2</v>
      </c>
      <c r="D2123" t="s">
        <v>2379</v>
      </c>
      <c r="E2123" t="s">
        <v>2380</v>
      </c>
      <c r="F2123" t="s">
        <v>2379</v>
      </c>
      <c r="G2123">
        <v>1</v>
      </c>
      <c r="H2123" t="s">
        <v>2379</v>
      </c>
      <c r="J2123" t="str">
        <f t="shared" si="132"/>
        <v>No</v>
      </c>
      <c r="K2123" t="str">
        <f t="shared" si="133"/>
        <v>No</v>
      </c>
      <c r="L2123" t="str">
        <f t="shared" si="134"/>
        <v>Overweight</v>
      </c>
      <c r="M2123" t="str">
        <f t="shared" si="135"/>
        <v>Prediabetes</v>
      </c>
    </row>
    <row r="2124" spans="1:13" x14ac:dyDescent="0.25">
      <c r="A2124" t="s">
        <v>239</v>
      </c>
      <c r="B2124">
        <v>27.1</v>
      </c>
      <c r="C2124">
        <v>4.45</v>
      </c>
      <c r="D2124" t="s">
        <v>2379</v>
      </c>
      <c r="E2124" t="s">
        <v>2380</v>
      </c>
      <c r="F2124" t="s">
        <v>2379</v>
      </c>
      <c r="G2124">
        <v>1</v>
      </c>
      <c r="H2124" t="s">
        <v>2379</v>
      </c>
      <c r="J2124" t="str">
        <f t="shared" si="132"/>
        <v>No</v>
      </c>
      <c r="K2124" t="str">
        <f t="shared" si="133"/>
        <v>No</v>
      </c>
      <c r="L2124" t="str">
        <f t="shared" si="134"/>
        <v>Overweight</v>
      </c>
      <c r="M2124" t="str">
        <f t="shared" si="135"/>
        <v>Normal</v>
      </c>
    </row>
    <row r="2125" spans="1:13" x14ac:dyDescent="0.25">
      <c r="A2125" t="s">
        <v>238</v>
      </c>
      <c r="B2125">
        <v>24.3</v>
      </c>
      <c r="C2125">
        <v>6.1</v>
      </c>
      <c r="D2125" t="s">
        <v>2380</v>
      </c>
      <c r="E2125" t="s">
        <v>2380</v>
      </c>
      <c r="F2125" t="s">
        <v>2379</v>
      </c>
      <c r="G2125">
        <v>1</v>
      </c>
      <c r="H2125" t="s">
        <v>2379</v>
      </c>
      <c r="J2125" t="str">
        <f t="shared" si="132"/>
        <v>Yes</v>
      </c>
      <c r="K2125" t="str">
        <f t="shared" si="133"/>
        <v>No</v>
      </c>
      <c r="L2125" t="str">
        <f t="shared" si="134"/>
        <v>Normal Weight</v>
      </c>
      <c r="M2125" t="str">
        <f t="shared" si="135"/>
        <v>Prediabetes</v>
      </c>
    </row>
    <row r="2126" spans="1:13" x14ac:dyDescent="0.25">
      <c r="A2126" t="s">
        <v>237</v>
      </c>
      <c r="B2126">
        <v>30.72</v>
      </c>
      <c r="C2126">
        <v>6.06</v>
      </c>
      <c r="D2126" t="s">
        <v>2379</v>
      </c>
      <c r="E2126" t="s">
        <v>2380</v>
      </c>
      <c r="F2126" t="s">
        <v>2379</v>
      </c>
      <c r="G2126">
        <v>1</v>
      </c>
      <c r="H2126" t="s">
        <v>2379</v>
      </c>
      <c r="J2126" t="str">
        <f t="shared" si="132"/>
        <v>No</v>
      </c>
      <c r="K2126" t="str">
        <f t="shared" si="133"/>
        <v>No</v>
      </c>
      <c r="L2126" t="str">
        <f t="shared" si="134"/>
        <v>Obesity</v>
      </c>
      <c r="M2126" t="str">
        <f t="shared" si="135"/>
        <v>Prediabetes</v>
      </c>
    </row>
    <row r="2127" spans="1:13" x14ac:dyDescent="0.25">
      <c r="A2127" t="s">
        <v>236</v>
      </c>
      <c r="B2127">
        <v>37.43</v>
      </c>
      <c r="C2127">
        <v>4.5599999999999996</v>
      </c>
      <c r="D2127" t="s">
        <v>2379</v>
      </c>
      <c r="E2127" t="s">
        <v>2379</v>
      </c>
      <c r="F2127" t="s">
        <v>2381</v>
      </c>
      <c r="G2127">
        <v>1</v>
      </c>
      <c r="H2127" t="s">
        <v>2379</v>
      </c>
      <c r="J2127" t="str">
        <f t="shared" si="132"/>
        <v>No</v>
      </c>
      <c r="K2127" t="str">
        <f t="shared" si="133"/>
        <v>No</v>
      </c>
      <c r="L2127" t="str">
        <f t="shared" si="134"/>
        <v>Obesity</v>
      </c>
      <c r="M2127" t="str">
        <f t="shared" si="135"/>
        <v>Normal</v>
      </c>
    </row>
    <row r="2128" spans="1:13" x14ac:dyDescent="0.25">
      <c r="A2128" t="s">
        <v>235</v>
      </c>
      <c r="B2128">
        <v>25.74</v>
      </c>
      <c r="C2128">
        <v>6.41</v>
      </c>
      <c r="D2128" t="s">
        <v>2380</v>
      </c>
      <c r="E2128" t="s">
        <v>2379</v>
      </c>
      <c r="F2128" t="s">
        <v>2381</v>
      </c>
      <c r="G2128">
        <v>1</v>
      </c>
      <c r="H2128" t="s">
        <v>2379</v>
      </c>
      <c r="J2128" t="str">
        <f t="shared" si="132"/>
        <v>Yes</v>
      </c>
      <c r="K2128" t="str">
        <f t="shared" si="133"/>
        <v>No</v>
      </c>
      <c r="L2128" t="str">
        <f t="shared" si="134"/>
        <v>Overweight</v>
      </c>
      <c r="M2128" t="str">
        <f t="shared" si="135"/>
        <v>Diabetes</v>
      </c>
    </row>
    <row r="2129" spans="1:13" x14ac:dyDescent="0.25">
      <c r="A2129" t="s">
        <v>234</v>
      </c>
      <c r="B2129">
        <v>36.575000000000003</v>
      </c>
      <c r="C2129">
        <v>5.57</v>
      </c>
      <c r="D2129" t="s">
        <v>2379</v>
      </c>
      <c r="E2129" t="s">
        <v>2379</v>
      </c>
      <c r="F2129" t="s">
        <v>2381</v>
      </c>
      <c r="G2129">
        <v>1</v>
      </c>
      <c r="H2129" t="s">
        <v>2379</v>
      </c>
      <c r="J2129" t="str">
        <f t="shared" si="132"/>
        <v>No</v>
      </c>
      <c r="K2129" t="str">
        <f t="shared" si="133"/>
        <v>No</v>
      </c>
      <c r="L2129" t="str">
        <f t="shared" si="134"/>
        <v>Obesity</v>
      </c>
      <c r="M2129" t="str">
        <f t="shared" si="135"/>
        <v>Normal</v>
      </c>
    </row>
    <row r="2130" spans="1:13" x14ac:dyDescent="0.25">
      <c r="A2130" t="s">
        <v>233</v>
      </c>
      <c r="B2130">
        <v>35.15</v>
      </c>
      <c r="C2130">
        <v>5.47</v>
      </c>
      <c r="D2130" t="s">
        <v>2379</v>
      </c>
      <c r="E2130" t="s">
        <v>2379</v>
      </c>
      <c r="F2130" t="s">
        <v>2381</v>
      </c>
      <c r="G2130">
        <v>1</v>
      </c>
      <c r="H2130" t="s">
        <v>2379</v>
      </c>
      <c r="J2130" t="str">
        <f t="shared" si="132"/>
        <v>No</v>
      </c>
      <c r="K2130" t="str">
        <f t="shared" si="133"/>
        <v>No</v>
      </c>
      <c r="L2130" t="str">
        <f t="shared" si="134"/>
        <v>Obesity</v>
      </c>
      <c r="M2130" t="str">
        <f t="shared" si="135"/>
        <v>Normal</v>
      </c>
    </row>
    <row r="2131" spans="1:13" x14ac:dyDescent="0.25">
      <c r="A2131" t="s">
        <v>232</v>
      </c>
      <c r="B2131">
        <v>32.11</v>
      </c>
      <c r="C2131">
        <v>4.43</v>
      </c>
      <c r="D2131" t="s">
        <v>2379</v>
      </c>
      <c r="E2131" t="s">
        <v>2379</v>
      </c>
      <c r="F2131" t="s">
        <v>2381</v>
      </c>
      <c r="G2131">
        <v>1</v>
      </c>
      <c r="H2131" t="s">
        <v>2379</v>
      </c>
      <c r="J2131" t="str">
        <f t="shared" si="132"/>
        <v>No</v>
      </c>
      <c r="K2131" t="str">
        <f t="shared" si="133"/>
        <v>No</v>
      </c>
      <c r="L2131" t="str">
        <f t="shared" si="134"/>
        <v>Obesity</v>
      </c>
      <c r="M2131" t="str">
        <f t="shared" si="135"/>
        <v>Normal</v>
      </c>
    </row>
    <row r="2132" spans="1:13" x14ac:dyDescent="0.25">
      <c r="A2132" t="s">
        <v>231</v>
      </c>
      <c r="B2132">
        <v>30.495000000000001</v>
      </c>
      <c r="C2132">
        <v>4.95</v>
      </c>
      <c r="D2132" t="s">
        <v>2379</v>
      </c>
      <c r="E2132" t="s">
        <v>2379</v>
      </c>
      <c r="F2132" t="s">
        <v>2381</v>
      </c>
      <c r="G2132">
        <v>1</v>
      </c>
      <c r="H2132" t="s">
        <v>2379</v>
      </c>
      <c r="J2132" t="str">
        <f t="shared" si="132"/>
        <v>No</v>
      </c>
      <c r="K2132" t="str">
        <f t="shared" si="133"/>
        <v>No</v>
      </c>
      <c r="L2132" t="str">
        <f t="shared" si="134"/>
        <v>Obesity</v>
      </c>
      <c r="M2132" t="str">
        <f t="shared" si="135"/>
        <v>Normal</v>
      </c>
    </row>
    <row r="2133" spans="1:13" x14ac:dyDescent="0.25">
      <c r="A2133" t="s">
        <v>230</v>
      </c>
      <c r="B2133">
        <v>29.24</v>
      </c>
      <c r="C2133">
        <v>4.04</v>
      </c>
      <c r="D2133" t="s">
        <v>2379</v>
      </c>
      <c r="E2133" t="s">
        <v>2380</v>
      </c>
      <c r="F2133" t="s">
        <v>2379</v>
      </c>
      <c r="G2133">
        <v>1</v>
      </c>
      <c r="H2133" t="s">
        <v>2379</v>
      </c>
      <c r="J2133" t="str">
        <f t="shared" si="132"/>
        <v>No</v>
      </c>
      <c r="K2133" t="str">
        <f t="shared" si="133"/>
        <v>No</v>
      </c>
      <c r="L2133" t="str">
        <f t="shared" si="134"/>
        <v>Overweight</v>
      </c>
      <c r="M2133" t="str">
        <f t="shared" si="135"/>
        <v>Normal</v>
      </c>
    </row>
    <row r="2134" spans="1:13" x14ac:dyDescent="0.25">
      <c r="A2134" t="s">
        <v>229</v>
      </c>
      <c r="B2134">
        <v>22.515000000000001</v>
      </c>
      <c r="C2134">
        <v>5.93</v>
      </c>
      <c r="D2134" t="s">
        <v>2379</v>
      </c>
      <c r="E2134" t="s">
        <v>2379</v>
      </c>
      <c r="F2134" t="s">
        <v>2381</v>
      </c>
      <c r="G2134">
        <v>1</v>
      </c>
      <c r="H2134" t="s">
        <v>2379</v>
      </c>
      <c r="J2134" t="str">
        <f t="shared" si="132"/>
        <v>No</v>
      </c>
      <c r="K2134" t="str">
        <f t="shared" si="133"/>
        <v>No</v>
      </c>
      <c r="L2134" t="str">
        <f t="shared" si="134"/>
        <v>Normal Weight</v>
      </c>
      <c r="M2134" t="str">
        <f t="shared" si="135"/>
        <v>Prediabetes</v>
      </c>
    </row>
    <row r="2135" spans="1:13" x14ac:dyDescent="0.25">
      <c r="A2135" t="s">
        <v>228</v>
      </c>
      <c r="B2135">
        <v>15.65</v>
      </c>
      <c r="C2135">
        <v>4.2300000000000004</v>
      </c>
      <c r="D2135" t="s">
        <v>2379</v>
      </c>
      <c r="E2135" t="s">
        <v>2379</v>
      </c>
      <c r="F2135" t="s">
        <v>2379</v>
      </c>
      <c r="G2135">
        <v>0</v>
      </c>
      <c r="H2135" t="s">
        <v>2379</v>
      </c>
      <c r="J2135" t="str">
        <f t="shared" si="132"/>
        <v>No</v>
      </c>
      <c r="K2135" t="str">
        <f t="shared" si="133"/>
        <v>No</v>
      </c>
      <c r="L2135" t="str">
        <f t="shared" si="134"/>
        <v>Underweight</v>
      </c>
      <c r="M2135" t="str">
        <f t="shared" si="135"/>
        <v>Normal</v>
      </c>
    </row>
    <row r="2136" spans="1:13" x14ac:dyDescent="0.25">
      <c r="A2136" t="s">
        <v>227</v>
      </c>
      <c r="B2136">
        <v>27.36</v>
      </c>
      <c r="C2136">
        <v>5.59</v>
      </c>
      <c r="D2136" t="s">
        <v>2380</v>
      </c>
      <c r="E2136" t="s">
        <v>2379</v>
      </c>
      <c r="F2136" t="s">
        <v>2379</v>
      </c>
      <c r="G2136">
        <v>0</v>
      </c>
      <c r="H2136" t="s">
        <v>2379</v>
      </c>
      <c r="J2136" t="str">
        <f t="shared" si="132"/>
        <v>Yes</v>
      </c>
      <c r="K2136" t="str">
        <f t="shared" si="133"/>
        <v>No</v>
      </c>
      <c r="L2136" t="str">
        <f t="shared" si="134"/>
        <v>Overweight</v>
      </c>
      <c r="M2136" t="str">
        <f t="shared" si="135"/>
        <v>Normal</v>
      </c>
    </row>
    <row r="2137" spans="1:13" x14ac:dyDescent="0.25">
      <c r="A2137" t="s">
        <v>226</v>
      </c>
      <c r="B2137">
        <v>22.3</v>
      </c>
      <c r="C2137">
        <v>4.8899999999999997</v>
      </c>
      <c r="D2137" t="s">
        <v>2380</v>
      </c>
      <c r="E2137" t="s">
        <v>2379</v>
      </c>
      <c r="F2137" t="s">
        <v>2379</v>
      </c>
      <c r="G2137">
        <v>0</v>
      </c>
      <c r="H2137" t="s">
        <v>2379</v>
      </c>
      <c r="J2137" t="str">
        <f t="shared" si="132"/>
        <v>Yes</v>
      </c>
      <c r="K2137" t="str">
        <f t="shared" si="133"/>
        <v>No</v>
      </c>
      <c r="L2137" t="str">
        <f t="shared" si="134"/>
        <v>Normal Weight</v>
      </c>
      <c r="M2137" t="str">
        <f t="shared" si="135"/>
        <v>Normal</v>
      </c>
    </row>
    <row r="2138" spans="1:13" x14ac:dyDescent="0.25">
      <c r="A2138" t="s">
        <v>225</v>
      </c>
      <c r="B2138">
        <v>26.03</v>
      </c>
      <c r="C2138">
        <v>5.81</v>
      </c>
      <c r="D2138" t="s">
        <v>2380</v>
      </c>
      <c r="E2138" t="s">
        <v>2379</v>
      </c>
      <c r="F2138" t="s">
        <v>2379</v>
      </c>
      <c r="G2138">
        <v>0</v>
      </c>
      <c r="H2138" t="s">
        <v>2379</v>
      </c>
      <c r="J2138" t="str">
        <f t="shared" si="132"/>
        <v>Yes</v>
      </c>
      <c r="K2138" t="str">
        <f t="shared" si="133"/>
        <v>No</v>
      </c>
      <c r="L2138" t="str">
        <f t="shared" si="134"/>
        <v>Overweight</v>
      </c>
      <c r="M2138" t="str">
        <f t="shared" si="135"/>
        <v>Prediabetes</v>
      </c>
    </row>
    <row r="2139" spans="1:13" x14ac:dyDescent="0.25">
      <c r="A2139" t="s">
        <v>224</v>
      </c>
      <c r="B2139">
        <v>27.74</v>
      </c>
      <c r="C2139">
        <v>4.29</v>
      </c>
      <c r="D2139" t="s">
        <v>2379</v>
      </c>
      <c r="E2139" t="s">
        <v>2380</v>
      </c>
      <c r="F2139" t="s">
        <v>2379</v>
      </c>
      <c r="G2139">
        <v>1</v>
      </c>
      <c r="H2139" t="s">
        <v>2379</v>
      </c>
      <c r="J2139" t="str">
        <f t="shared" si="132"/>
        <v>No</v>
      </c>
      <c r="K2139" t="str">
        <f t="shared" si="133"/>
        <v>No</v>
      </c>
      <c r="L2139" t="str">
        <f t="shared" si="134"/>
        <v>Overweight</v>
      </c>
      <c r="M2139" t="str">
        <f t="shared" si="135"/>
        <v>Normal</v>
      </c>
    </row>
    <row r="2140" spans="1:13" x14ac:dyDescent="0.25">
      <c r="A2140" t="s">
        <v>223</v>
      </c>
      <c r="B2140">
        <v>32.11</v>
      </c>
      <c r="C2140">
        <v>4.03</v>
      </c>
      <c r="D2140" t="s">
        <v>2380</v>
      </c>
      <c r="E2140" t="s">
        <v>2380</v>
      </c>
      <c r="F2140" t="s">
        <v>2379</v>
      </c>
      <c r="G2140">
        <v>2</v>
      </c>
      <c r="H2140" t="s">
        <v>2379</v>
      </c>
      <c r="J2140" t="str">
        <f t="shared" si="132"/>
        <v>Yes</v>
      </c>
      <c r="K2140" t="str">
        <f t="shared" si="133"/>
        <v>No</v>
      </c>
      <c r="L2140" t="str">
        <f t="shared" si="134"/>
        <v>Obesity</v>
      </c>
      <c r="M2140" t="str">
        <f t="shared" si="135"/>
        <v>Normal</v>
      </c>
    </row>
    <row r="2141" spans="1:13" x14ac:dyDescent="0.25">
      <c r="A2141" t="s">
        <v>222</v>
      </c>
      <c r="B2141">
        <v>25.175000000000001</v>
      </c>
      <c r="C2141">
        <v>6.29</v>
      </c>
      <c r="D2141" t="s">
        <v>2380</v>
      </c>
      <c r="E2141" t="s">
        <v>2380</v>
      </c>
      <c r="F2141" t="s">
        <v>2379</v>
      </c>
      <c r="G2141">
        <v>2</v>
      </c>
      <c r="H2141" t="s">
        <v>2379</v>
      </c>
      <c r="J2141" t="str">
        <f t="shared" si="132"/>
        <v>Yes</v>
      </c>
      <c r="K2141" t="str">
        <f t="shared" si="133"/>
        <v>No</v>
      </c>
      <c r="L2141" t="str">
        <f t="shared" si="134"/>
        <v>Overweight</v>
      </c>
      <c r="M2141" t="str">
        <f t="shared" si="135"/>
        <v>Prediabetes</v>
      </c>
    </row>
    <row r="2142" spans="1:13" x14ac:dyDescent="0.25">
      <c r="A2142" t="s">
        <v>221</v>
      </c>
      <c r="B2142">
        <v>39.49</v>
      </c>
      <c r="C2142">
        <v>4.4800000000000004</v>
      </c>
      <c r="D2142" t="s">
        <v>2380</v>
      </c>
      <c r="E2142" t="s">
        <v>2379</v>
      </c>
      <c r="F2142" t="s">
        <v>2379</v>
      </c>
      <c r="G2142">
        <v>0</v>
      </c>
      <c r="H2142" t="s">
        <v>2379</v>
      </c>
      <c r="J2142" t="str">
        <f t="shared" si="132"/>
        <v>Yes</v>
      </c>
      <c r="K2142" t="str">
        <f t="shared" si="133"/>
        <v>No</v>
      </c>
      <c r="L2142" t="str">
        <f t="shared" si="134"/>
        <v>Obesity</v>
      </c>
      <c r="M2142" t="str">
        <f t="shared" si="135"/>
        <v>Normal</v>
      </c>
    </row>
    <row r="2143" spans="1:13" x14ac:dyDescent="0.25">
      <c r="A2143" t="s">
        <v>220</v>
      </c>
      <c r="B2143">
        <v>34.869999999999997</v>
      </c>
      <c r="C2143">
        <v>5.51</v>
      </c>
      <c r="D2143" t="s">
        <v>2380</v>
      </c>
      <c r="E2143" t="s">
        <v>2379</v>
      </c>
      <c r="F2143" t="s">
        <v>2379</v>
      </c>
      <c r="G2143">
        <v>0</v>
      </c>
      <c r="H2143" t="s">
        <v>2379</v>
      </c>
      <c r="J2143" t="str">
        <f t="shared" si="132"/>
        <v>Yes</v>
      </c>
      <c r="K2143" t="str">
        <f t="shared" si="133"/>
        <v>No</v>
      </c>
      <c r="L2143" t="str">
        <f t="shared" si="134"/>
        <v>Obesity</v>
      </c>
      <c r="M2143" t="str">
        <f t="shared" si="135"/>
        <v>Normal</v>
      </c>
    </row>
    <row r="2144" spans="1:13" x14ac:dyDescent="0.25">
      <c r="A2144" t="s">
        <v>219</v>
      </c>
      <c r="B2144">
        <v>34.6</v>
      </c>
      <c r="C2144">
        <v>4.5</v>
      </c>
      <c r="D2144" t="s">
        <v>2380</v>
      </c>
      <c r="E2144" t="s">
        <v>2379</v>
      </c>
      <c r="F2144" t="s">
        <v>2379</v>
      </c>
      <c r="G2144">
        <v>0</v>
      </c>
      <c r="H2144" t="s">
        <v>2379</v>
      </c>
      <c r="J2144" t="str">
        <f t="shared" si="132"/>
        <v>Yes</v>
      </c>
      <c r="K2144" t="str">
        <f t="shared" si="133"/>
        <v>No</v>
      </c>
      <c r="L2144" t="str">
        <f t="shared" si="134"/>
        <v>Obesity</v>
      </c>
      <c r="M2144" t="str">
        <f t="shared" si="135"/>
        <v>Normal</v>
      </c>
    </row>
    <row r="2145" spans="1:13" x14ac:dyDescent="0.25">
      <c r="A2145" t="s">
        <v>218</v>
      </c>
      <c r="B2145">
        <v>25.8</v>
      </c>
      <c r="C2145">
        <v>6.29</v>
      </c>
      <c r="D2145" t="s">
        <v>2380</v>
      </c>
      <c r="E2145" t="s">
        <v>2379</v>
      </c>
      <c r="F2145" t="s">
        <v>2379</v>
      </c>
      <c r="G2145">
        <v>0</v>
      </c>
      <c r="H2145" t="s">
        <v>2379</v>
      </c>
      <c r="J2145" t="str">
        <f t="shared" si="132"/>
        <v>Yes</v>
      </c>
      <c r="K2145" t="str">
        <f t="shared" si="133"/>
        <v>No</v>
      </c>
      <c r="L2145" t="str">
        <f t="shared" si="134"/>
        <v>Overweight</v>
      </c>
      <c r="M2145" t="str">
        <f t="shared" si="135"/>
        <v>Prediabetes</v>
      </c>
    </row>
    <row r="2146" spans="1:13" x14ac:dyDescent="0.25">
      <c r="A2146" t="s">
        <v>217</v>
      </c>
      <c r="B2146">
        <v>35.86</v>
      </c>
      <c r="C2146">
        <v>4.33</v>
      </c>
      <c r="D2146" t="s">
        <v>2379</v>
      </c>
      <c r="E2146" t="s">
        <v>2379</v>
      </c>
      <c r="F2146" t="s">
        <v>2379</v>
      </c>
      <c r="G2146">
        <v>1</v>
      </c>
      <c r="H2146" t="s">
        <v>2379</v>
      </c>
      <c r="J2146" t="str">
        <f t="shared" si="132"/>
        <v>No</v>
      </c>
      <c r="K2146" t="str">
        <f t="shared" si="133"/>
        <v>No</v>
      </c>
      <c r="L2146" t="str">
        <f t="shared" si="134"/>
        <v>Obesity</v>
      </c>
      <c r="M2146" t="str">
        <f t="shared" si="135"/>
        <v>Normal</v>
      </c>
    </row>
    <row r="2147" spans="1:13" x14ac:dyDescent="0.25">
      <c r="A2147" t="s">
        <v>216</v>
      </c>
      <c r="B2147">
        <v>40.47</v>
      </c>
      <c r="C2147">
        <v>11.15</v>
      </c>
      <c r="D2147" t="s">
        <v>2379</v>
      </c>
      <c r="E2147" t="s">
        <v>2379</v>
      </c>
      <c r="F2147" t="s">
        <v>2379</v>
      </c>
      <c r="G2147">
        <v>0</v>
      </c>
      <c r="H2147" t="s">
        <v>2379</v>
      </c>
      <c r="J2147" t="str">
        <f t="shared" si="132"/>
        <v>No</v>
      </c>
      <c r="K2147" t="str">
        <f t="shared" si="133"/>
        <v>No</v>
      </c>
      <c r="L2147" t="str">
        <f t="shared" si="134"/>
        <v>Obesity</v>
      </c>
      <c r="M2147" t="str">
        <f t="shared" si="135"/>
        <v>Diabetes</v>
      </c>
    </row>
    <row r="2148" spans="1:13" x14ac:dyDescent="0.25">
      <c r="A2148" t="s">
        <v>215</v>
      </c>
      <c r="B2148">
        <v>32.01</v>
      </c>
      <c r="C2148">
        <v>6.45</v>
      </c>
      <c r="D2148" t="s">
        <v>2379</v>
      </c>
      <c r="E2148" t="s">
        <v>2379</v>
      </c>
      <c r="F2148" t="s">
        <v>2379</v>
      </c>
      <c r="G2148">
        <v>1</v>
      </c>
      <c r="H2148" t="s">
        <v>2379</v>
      </c>
      <c r="J2148" t="str">
        <f t="shared" si="132"/>
        <v>No</v>
      </c>
      <c r="K2148" t="str">
        <f t="shared" si="133"/>
        <v>No</v>
      </c>
      <c r="L2148" t="str">
        <f t="shared" si="134"/>
        <v>Obesity</v>
      </c>
      <c r="M2148" t="str">
        <f t="shared" si="135"/>
        <v>Diabetes</v>
      </c>
    </row>
    <row r="2149" spans="1:13" x14ac:dyDescent="0.25">
      <c r="A2149" t="s">
        <v>214</v>
      </c>
      <c r="B2149">
        <v>33</v>
      </c>
      <c r="C2149">
        <v>9.27</v>
      </c>
      <c r="D2149" t="s">
        <v>2379</v>
      </c>
      <c r="E2149" t="s">
        <v>2379</v>
      </c>
      <c r="F2149" t="s">
        <v>2379</v>
      </c>
      <c r="G2149">
        <v>0</v>
      </c>
      <c r="H2149" t="s">
        <v>2379</v>
      </c>
      <c r="J2149" t="str">
        <f t="shared" si="132"/>
        <v>No</v>
      </c>
      <c r="K2149" t="str">
        <f t="shared" si="133"/>
        <v>No</v>
      </c>
      <c r="L2149" t="str">
        <f t="shared" si="134"/>
        <v>Obesity</v>
      </c>
      <c r="M2149" t="str">
        <f t="shared" si="135"/>
        <v>Diabetes</v>
      </c>
    </row>
    <row r="2150" spans="1:13" x14ac:dyDescent="0.25">
      <c r="A2150" t="s">
        <v>213</v>
      </c>
      <c r="B2150">
        <v>29.3</v>
      </c>
      <c r="C2150">
        <v>6.15</v>
      </c>
      <c r="D2150" t="s">
        <v>2379</v>
      </c>
      <c r="E2150" t="s">
        <v>2379</v>
      </c>
      <c r="F2150" t="s">
        <v>2379</v>
      </c>
      <c r="G2150">
        <v>1</v>
      </c>
      <c r="H2150" t="s">
        <v>2379</v>
      </c>
      <c r="J2150" t="str">
        <f t="shared" si="132"/>
        <v>No</v>
      </c>
      <c r="K2150" t="str">
        <f t="shared" si="133"/>
        <v>No</v>
      </c>
      <c r="L2150" t="str">
        <f t="shared" si="134"/>
        <v>Overweight</v>
      </c>
      <c r="M2150" t="str">
        <f t="shared" si="135"/>
        <v>Prediabetes</v>
      </c>
    </row>
    <row r="2151" spans="1:13" x14ac:dyDescent="0.25">
      <c r="A2151" t="s">
        <v>212</v>
      </c>
      <c r="B2151">
        <v>25.8</v>
      </c>
      <c r="C2151">
        <v>4.13</v>
      </c>
      <c r="D2151" t="s">
        <v>2379</v>
      </c>
      <c r="E2151" t="s">
        <v>2379</v>
      </c>
      <c r="F2151" t="s">
        <v>2379</v>
      </c>
      <c r="G2151">
        <v>1</v>
      </c>
      <c r="H2151" t="s">
        <v>2379</v>
      </c>
      <c r="J2151" t="str">
        <f t="shared" si="132"/>
        <v>No</v>
      </c>
      <c r="K2151" t="str">
        <f t="shared" si="133"/>
        <v>No</v>
      </c>
      <c r="L2151" t="str">
        <f t="shared" si="134"/>
        <v>Overweight</v>
      </c>
      <c r="M2151" t="str">
        <f t="shared" si="135"/>
        <v>Normal</v>
      </c>
    </row>
    <row r="2152" spans="1:13" x14ac:dyDescent="0.25">
      <c r="A2152" t="s">
        <v>211</v>
      </c>
      <c r="B2152">
        <v>23.4</v>
      </c>
      <c r="C2152">
        <v>4.24</v>
      </c>
      <c r="D2152" t="s">
        <v>2379</v>
      </c>
      <c r="E2152" t="s">
        <v>2379</v>
      </c>
      <c r="F2152" t="s">
        <v>2379</v>
      </c>
      <c r="G2152">
        <v>1</v>
      </c>
      <c r="H2152" t="s">
        <v>2379</v>
      </c>
      <c r="J2152" t="str">
        <f t="shared" si="132"/>
        <v>No</v>
      </c>
      <c r="K2152" t="str">
        <f t="shared" si="133"/>
        <v>No</v>
      </c>
      <c r="L2152" t="str">
        <f t="shared" si="134"/>
        <v>Normal Weight</v>
      </c>
      <c r="M2152" t="str">
        <f t="shared" si="135"/>
        <v>Normal</v>
      </c>
    </row>
    <row r="2153" spans="1:13" x14ac:dyDescent="0.25">
      <c r="A2153" t="s">
        <v>210</v>
      </c>
      <c r="B2153">
        <v>27.93</v>
      </c>
      <c r="C2153">
        <v>9.8800000000000008</v>
      </c>
      <c r="D2153" t="s">
        <v>2379</v>
      </c>
      <c r="E2153" t="s">
        <v>2379</v>
      </c>
      <c r="F2153" t="s">
        <v>2379</v>
      </c>
      <c r="G2153">
        <v>0</v>
      </c>
      <c r="H2153" t="s">
        <v>2379</v>
      </c>
      <c r="J2153" t="str">
        <f t="shared" si="132"/>
        <v>No</v>
      </c>
      <c r="K2153" t="str">
        <f t="shared" si="133"/>
        <v>No</v>
      </c>
      <c r="L2153" t="str">
        <f t="shared" si="134"/>
        <v>Overweight</v>
      </c>
      <c r="M2153" t="str">
        <f t="shared" si="135"/>
        <v>Diabetes</v>
      </c>
    </row>
    <row r="2154" spans="1:13" x14ac:dyDescent="0.25">
      <c r="A2154" t="s">
        <v>209</v>
      </c>
      <c r="B2154">
        <v>22</v>
      </c>
      <c r="C2154">
        <v>9.5</v>
      </c>
      <c r="D2154" t="s">
        <v>2379</v>
      </c>
      <c r="E2154" t="s">
        <v>2379</v>
      </c>
      <c r="F2154" t="s">
        <v>2379</v>
      </c>
      <c r="G2154">
        <v>0</v>
      </c>
      <c r="H2154" t="s">
        <v>2379</v>
      </c>
      <c r="J2154" t="str">
        <f t="shared" si="132"/>
        <v>No</v>
      </c>
      <c r="K2154" t="str">
        <f t="shared" si="133"/>
        <v>No</v>
      </c>
      <c r="L2154" t="str">
        <f t="shared" si="134"/>
        <v>Normal Weight</v>
      </c>
      <c r="M2154" t="str">
        <f t="shared" si="135"/>
        <v>Diabetes</v>
      </c>
    </row>
    <row r="2155" spans="1:13" x14ac:dyDescent="0.25">
      <c r="A2155" t="s">
        <v>208</v>
      </c>
      <c r="B2155">
        <v>36.86</v>
      </c>
      <c r="C2155">
        <v>4.97</v>
      </c>
      <c r="D2155" t="s">
        <v>2380</v>
      </c>
      <c r="E2155" t="s">
        <v>2379</v>
      </c>
      <c r="F2155" t="s">
        <v>2379</v>
      </c>
      <c r="G2155">
        <v>0</v>
      </c>
      <c r="H2155" t="s">
        <v>2379</v>
      </c>
      <c r="J2155" t="str">
        <f t="shared" si="132"/>
        <v>Yes</v>
      </c>
      <c r="K2155" t="str">
        <f t="shared" si="133"/>
        <v>No</v>
      </c>
      <c r="L2155" t="str">
        <f t="shared" si="134"/>
        <v>Obesity</v>
      </c>
      <c r="M2155" t="str">
        <f t="shared" si="135"/>
        <v>Normal</v>
      </c>
    </row>
    <row r="2156" spans="1:13" x14ac:dyDescent="0.25">
      <c r="A2156" t="s">
        <v>207</v>
      </c>
      <c r="B2156">
        <v>31.254999999999999</v>
      </c>
      <c r="C2156">
        <v>5.49</v>
      </c>
      <c r="D2156" t="s">
        <v>2380</v>
      </c>
      <c r="E2156" t="s">
        <v>2379</v>
      </c>
      <c r="F2156" t="s">
        <v>2379</v>
      </c>
      <c r="G2156">
        <v>0</v>
      </c>
      <c r="H2156" t="s">
        <v>2379</v>
      </c>
      <c r="J2156" t="str">
        <f t="shared" si="132"/>
        <v>Yes</v>
      </c>
      <c r="K2156" t="str">
        <f t="shared" si="133"/>
        <v>No</v>
      </c>
      <c r="L2156" t="str">
        <f t="shared" si="134"/>
        <v>Obesity</v>
      </c>
      <c r="M2156" t="str">
        <f t="shared" si="135"/>
        <v>Normal</v>
      </c>
    </row>
    <row r="2157" spans="1:13" x14ac:dyDescent="0.25">
      <c r="A2157" t="s">
        <v>206</v>
      </c>
      <c r="B2157">
        <v>23.06</v>
      </c>
      <c r="C2157">
        <v>4.47</v>
      </c>
      <c r="D2157" t="s">
        <v>2379</v>
      </c>
      <c r="E2157" t="s">
        <v>2379</v>
      </c>
      <c r="F2157" t="s">
        <v>2379</v>
      </c>
      <c r="G2157">
        <v>0</v>
      </c>
      <c r="H2157" t="s">
        <v>2379</v>
      </c>
      <c r="J2157" t="str">
        <f t="shared" si="132"/>
        <v>No</v>
      </c>
      <c r="K2157" t="str">
        <f t="shared" si="133"/>
        <v>No</v>
      </c>
      <c r="L2157" t="str">
        <f t="shared" si="134"/>
        <v>Normal Weight</v>
      </c>
      <c r="M2157" t="str">
        <f t="shared" si="135"/>
        <v>Normal</v>
      </c>
    </row>
    <row r="2158" spans="1:13" x14ac:dyDescent="0.25">
      <c r="A2158" t="s">
        <v>205</v>
      </c>
      <c r="B2158">
        <v>28.975000000000001</v>
      </c>
      <c r="C2158">
        <v>4.34</v>
      </c>
      <c r="D2158" t="s">
        <v>2380</v>
      </c>
      <c r="E2158" t="s">
        <v>2379</v>
      </c>
      <c r="F2158" t="s">
        <v>2379</v>
      </c>
      <c r="G2158">
        <v>0</v>
      </c>
      <c r="H2158" t="s">
        <v>2379</v>
      </c>
      <c r="J2158" t="str">
        <f t="shared" si="132"/>
        <v>Yes</v>
      </c>
      <c r="K2158" t="str">
        <f t="shared" si="133"/>
        <v>No</v>
      </c>
      <c r="L2158" t="str">
        <f t="shared" si="134"/>
        <v>Overweight</v>
      </c>
      <c r="M2158" t="str">
        <f t="shared" si="135"/>
        <v>Normal</v>
      </c>
    </row>
    <row r="2159" spans="1:13" x14ac:dyDescent="0.25">
      <c r="A2159" t="s">
        <v>204</v>
      </c>
      <c r="B2159">
        <v>33.299999999999997</v>
      </c>
      <c r="C2159">
        <v>9.49</v>
      </c>
      <c r="D2159" t="s">
        <v>2379</v>
      </c>
      <c r="E2159" t="s">
        <v>2379</v>
      </c>
      <c r="F2159" t="s">
        <v>2379</v>
      </c>
      <c r="G2159">
        <v>0</v>
      </c>
      <c r="H2159" t="s">
        <v>2379</v>
      </c>
      <c r="J2159" t="str">
        <f t="shared" si="132"/>
        <v>No</v>
      </c>
      <c r="K2159" t="str">
        <f t="shared" si="133"/>
        <v>No</v>
      </c>
      <c r="L2159" t="str">
        <f t="shared" si="134"/>
        <v>Obesity</v>
      </c>
      <c r="M2159" t="str">
        <f t="shared" si="135"/>
        <v>Diabetes</v>
      </c>
    </row>
    <row r="2160" spans="1:13" x14ac:dyDescent="0.25">
      <c r="A2160" t="s">
        <v>203</v>
      </c>
      <c r="B2160">
        <v>33</v>
      </c>
      <c r="C2160">
        <v>10.16</v>
      </c>
      <c r="D2160" t="s">
        <v>2379</v>
      </c>
      <c r="E2160" t="s">
        <v>2379</v>
      </c>
      <c r="F2160" t="s">
        <v>2379</v>
      </c>
      <c r="G2160">
        <v>0</v>
      </c>
      <c r="H2160" t="s">
        <v>2379</v>
      </c>
      <c r="J2160" t="str">
        <f t="shared" si="132"/>
        <v>No</v>
      </c>
      <c r="K2160" t="str">
        <f t="shared" si="133"/>
        <v>No</v>
      </c>
      <c r="L2160" t="str">
        <f t="shared" si="134"/>
        <v>Obesity</v>
      </c>
      <c r="M2160" t="str">
        <f t="shared" si="135"/>
        <v>Diabetes</v>
      </c>
    </row>
    <row r="2161" spans="1:13" x14ac:dyDescent="0.25">
      <c r="A2161" t="s">
        <v>202</v>
      </c>
      <c r="B2161">
        <v>31.46</v>
      </c>
      <c r="C2161">
        <v>11.19</v>
      </c>
      <c r="D2161" t="s">
        <v>2379</v>
      </c>
      <c r="E2161" t="s">
        <v>2379</v>
      </c>
      <c r="F2161" t="s">
        <v>2379</v>
      </c>
      <c r="G2161">
        <v>0</v>
      </c>
      <c r="H2161" t="s">
        <v>2379</v>
      </c>
      <c r="J2161" t="str">
        <f t="shared" si="132"/>
        <v>No</v>
      </c>
      <c r="K2161" t="str">
        <f t="shared" si="133"/>
        <v>No</v>
      </c>
      <c r="L2161" t="str">
        <f t="shared" si="134"/>
        <v>Obesity</v>
      </c>
      <c r="M2161" t="str">
        <f t="shared" si="135"/>
        <v>Diabetes</v>
      </c>
    </row>
    <row r="2162" spans="1:13" x14ac:dyDescent="0.25">
      <c r="A2162" t="s">
        <v>201</v>
      </c>
      <c r="B2162">
        <v>29.6</v>
      </c>
      <c r="C2162">
        <v>11.03</v>
      </c>
      <c r="D2162" t="s">
        <v>2379</v>
      </c>
      <c r="E2162" t="s">
        <v>2379</v>
      </c>
      <c r="F2162" t="s">
        <v>2379</v>
      </c>
      <c r="G2162">
        <v>0</v>
      </c>
      <c r="H2162" t="s">
        <v>2379</v>
      </c>
      <c r="J2162" t="str">
        <f t="shared" si="132"/>
        <v>No</v>
      </c>
      <c r="K2162" t="str">
        <f t="shared" si="133"/>
        <v>No</v>
      </c>
      <c r="L2162" t="str">
        <f t="shared" si="134"/>
        <v>Overweight</v>
      </c>
      <c r="M2162" t="str">
        <f t="shared" si="135"/>
        <v>Diabetes</v>
      </c>
    </row>
    <row r="2163" spans="1:13" x14ac:dyDescent="0.25">
      <c r="A2163" t="s">
        <v>200</v>
      </c>
      <c r="B2163">
        <v>22.05</v>
      </c>
      <c r="C2163">
        <v>4.43</v>
      </c>
      <c r="D2163" t="s">
        <v>2380</v>
      </c>
      <c r="E2163" t="s">
        <v>2379</v>
      </c>
      <c r="F2163" t="s">
        <v>2379</v>
      </c>
      <c r="G2163">
        <v>0</v>
      </c>
      <c r="H2163" t="s">
        <v>2379</v>
      </c>
      <c r="J2163" t="str">
        <f t="shared" si="132"/>
        <v>Yes</v>
      </c>
      <c r="K2163" t="str">
        <f t="shared" si="133"/>
        <v>No</v>
      </c>
      <c r="L2163" t="str">
        <f t="shared" si="134"/>
        <v>Normal Weight</v>
      </c>
      <c r="M2163" t="str">
        <f t="shared" si="135"/>
        <v>Normal</v>
      </c>
    </row>
    <row r="2164" spans="1:13" x14ac:dyDescent="0.25">
      <c r="A2164" t="s">
        <v>198</v>
      </c>
      <c r="B2164">
        <v>27.06</v>
      </c>
      <c r="C2164">
        <v>6.14</v>
      </c>
      <c r="D2164" t="s">
        <v>2379</v>
      </c>
      <c r="E2164" t="s">
        <v>2380</v>
      </c>
      <c r="F2164" t="s">
        <v>2379</v>
      </c>
      <c r="G2164">
        <v>1</v>
      </c>
      <c r="H2164" t="s">
        <v>2379</v>
      </c>
      <c r="J2164" t="str">
        <f t="shared" si="132"/>
        <v>No</v>
      </c>
      <c r="K2164" t="str">
        <f t="shared" si="133"/>
        <v>No</v>
      </c>
      <c r="L2164" t="str">
        <f t="shared" si="134"/>
        <v>Overweight</v>
      </c>
      <c r="M2164" t="str">
        <f t="shared" si="135"/>
        <v>Prediabetes</v>
      </c>
    </row>
    <row r="2165" spans="1:13" x14ac:dyDescent="0.25">
      <c r="A2165" t="s">
        <v>197</v>
      </c>
      <c r="B2165">
        <v>20.49</v>
      </c>
      <c r="C2165">
        <v>4.87</v>
      </c>
      <c r="D2165" t="s">
        <v>2379</v>
      </c>
      <c r="E2165" t="s">
        <v>2379</v>
      </c>
      <c r="F2165" t="s">
        <v>2379</v>
      </c>
      <c r="G2165">
        <v>0</v>
      </c>
      <c r="H2165" t="s">
        <v>2379</v>
      </c>
      <c r="J2165" t="str">
        <f t="shared" si="132"/>
        <v>No</v>
      </c>
      <c r="K2165" t="str">
        <f t="shared" si="133"/>
        <v>No</v>
      </c>
      <c r="L2165" t="str">
        <f t="shared" si="134"/>
        <v>Normal Weight</v>
      </c>
      <c r="M2165" t="str">
        <f t="shared" si="135"/>
        <v>Normal</v>
      </c>
    </row>
    <row r="2166" spans="1:13" x14ac:dyDescent="0.25">
      <c r="A2166" t="s">
        <v>196</v>
      </c>
      <c r="B2166">
        <v>28.4</v>
      </c>
      <c r="C2166">
        <v>4.3</v>
      </c>
      <c r="D2166" t="s">
        <v>2379</v>
      </c>
      <c r="E2166" t="s">
        <v>2379</v>
      </c>
      <c r="F2166" t="s">
        <v>2381</v>
      </c>
      <c r="G2166">
        <v>1</v>
      </c>
      <c r="H2166" t="s">
        <v>2379</v>
      </c>
      <c r="J2166" t="str">
        <f t="shared" si="132"/>
        <v>No</v>
      </c>
      <c r="K2166" t="str">
        <f t="shared" si="133"/>
        <v>No</v>
      </c>
      <c r="L2166" t="str">
        <f t="shared" si="134"/>
        <v>Overweight</v>
      </c>
      <c r="M2166" t="str">
        <f t="shared" si="135"/>
        <v>Normal</v>
      </c>
    </row>
    <row r="2167" spans="1:13" x14ac:dyDescent="0.25">
      <c r="A2167" t="s">
        <v>195</v>
      </c>
      <c r="B2167">
        <v>41.91</v>
      </c>
      <c r="C2167">
        <v>6.19</v>
      </c>
      <c r="D2167" t="s">
        <v>2379</v>
      </c>
      <c r="E2167" t="s">
        <v>2379</v>
      </c>
      <c r="F2167" t="s">
        <v>2379</v>
      </c>
      <c r="G2167">
        <v>0</v>
      </c>
      <c r="H2167" t="s">
        <v>2379</v>
      </c>
      <c r="J2167" t="str">
        <f t="shared" si="132"/>
        <v>No</v>
      </c>
      <c r="K2167" t="str">
        <f t="shared" si="133"/>
        <v>No</v>
      </c>
      <c r="L2167" t="str">
        <f t="shared" si="134"/>
        <v>Obesity</v>
      </c>
      <c r="M2167" t="str">
        <f t="shared" si="135"/>
        <v>Prediabetes</v>
      </c>
    </row>
    <row r="2168" spans="1:13" x14ac:dyDescent="0.25">
      <c r="A2168" t="s">
        <v>194</v>
      </c>
      <c r="B2168">
        <v>24.6</v>
      </c>
      <c r="C2168">
        <v>6.19</v>
      </c>
      <c r="D2168" t="s">
        <v>2379</v>
      </c>
      <c r="E2168" t="s">
        <v>2379</v>
      </c>
      <c r="F2168" t="s">
        <v>2381</v>
      </c>
      <c r="G2168">
        <v>1</v>
      </c>
      <c r="H2168" t="s">
        <v>2379</v>
      </c>
      <c r="J2168" t="str">
        <f t="shared" si="132"/>
        <v>No</v>
      </c>
      <c r="K2168" t="str">
        <f t="shared" si="133"/>
        <v>No</v>
      </c>
      <c r="L2168" t="str">
        <f t="shared" si="134"/>
        <v>Normal Weight</v>
      </c>
      <c r="M2168" t="str">
        <f t="shared" si="135"/>
        <v>Prediabetes</v>
      </c>
    </row>
    <row r="2169" spans="1:13" x14ac:dyDescent="0.25">
      <c r="A2169" t="s">
        <v>193</v>
      </c>
      <c r="B2169">
        <v>20.9</v>
      </c>
      <c r="C2169">
        <v>5.12</v>
      </c>
      <c r="D2169" t="s">
        <v>2379</v>
      </c>
      <c r="E2169" t="s">
        <v>2379</v>
      </c>
      <c r="F2169" t="s">
        <v>2381</v>
      </c>
      <c r="G2169">
        <v>1</v>
      </c>
      <c r="H2169" t="s">
        <v>2379</v>
      </c>
      <c r="J2169" t="str">
        <f t="shared" si="132"/>
        <v>No</v>
      </c>
      <c r="K2169" t="str">
        <f t="shared" si="133"/>
        <v>No</v>
      </c>
      <c r="L2169" t="str">
        <f t="shared" si="134"/>
        <v>Normal Weight</v>
      </c>
      <c r="M2169" t="str">
        <f t="shared" si="135"/>
        <v>Normal</v>
      </c>
    </row>
    <row r="2170" spans="1:13" x14ac:dyDescent="0.25">
      <c r="A2170" t="s">
        <v>192</v>
      </c>
      <c r="B2170">
        <v>34.4</v>
      </c>
      <c r="C2170">
        <v>4.04</v>
      </c>
      <c r="D2170" t="s">
        <v>2379</v>
      </c>
      <c r="E2170" t="s">
        <v>2379</v>
      </c>
      <c r="F2170" t="s">
        <v>2379</v>
      </c>
      <c r="G2170">
        <v>0</v>
      </c>
      <c r="H2170" t="s">
        <v>2379</v>
      </c>
      <c r="J2170" t="str">
        <f t="shared" si="132"/>
        <v>No</v>
      </c>
      <c r="K2170" t="str">
        <f t="shared" si="133"/>
        <v>No</v>
      </c>
      <c r="L2170" t="str">
        <f t="shared" si="134"/>
        <v>Obesity</v>
      </c>
      <c r="M2170" t="str">
        <f t="shared" si="135"/>
        <v>Normal</v>
      </c>
    </row>
    <row r="2171" spans="1:13" x14ac:dyDescent="0.25">
      <c r="A2171" t="s">
        <v>191</v>
      </c>
      <c r="B2171">
        <v>32.56</v>
      </c>
      <c r="C2171">
        <v>5.36</v>
      </c>
      <c r="D2171" t="s">
        <v>2379</v>
      </c>
      <c r="E2171" t="s">
        <v>2379</v>
      </c>
      <c r="F2171" t="s">
        <v>2379</v>
      </c>
      <c r="G2171">
        <v>0</v>
      </c>
      <c r="H2171" t="s">
        <v>2379</v>
      </c>
      <c r="J2171" t="str">
        <f t="shared" si="132"/>
        <v>No</v>
      </c>
      <c r="K2171" t="str">
        <f t="shared" si="133"/>
        <v>No</v>
      </c>
      <c r="L2171" t="str">
        <f t="shared" si="134"/>
        <v>Obesity</v>
      </c>
      <c r="M2171" t="str">
        <f t="shared" si="135"/>
        <v>Normal</v>
      </c>
    </row>
    <row r="2172" spans="1:13" x14ac:dyDescent="0.25">
      <c r="A2172" t="s">
        <v>190</v>
      </c>
      <c r="B2172">
        <v>27.98</v>
      </c>
      <c r="C2172">
        <v>4.38</v>
      </c>
      <c r="D2172" t="s">
        <v>2379</v>
      </c>
      <c r="E2172" t="s">
        <v>2380</v>
      </c>
      <c r="F2172" t="s">
        <v>2379</v>
      </c>
      <c r="G2172">
        <v>1</v>
      </c>
      <c r="H2172" t="s">
        <v>2379</v>
      </c>
      <c r="J2172" t="str">
        <f t="shared" si="132"/>
        <v>No</v>
      </c>
      <c r="K2172" t="str">
        <f t="shared" si="133"/>
        <v>No</v>
      </c>
      <c r="L2172" t="str">
        <f t="shared" si="134"/>
        <v>Overweight</v>
      </c>
      <c r="M2172" t="str">
        <f t="shared" si="135"/>
        <v>Normal</v>
      </c>
    </row>
    <row r="2173" spans="1:13" x14ac:dyDescent="0.25">
      <c r="A2173" t="s">
        <v>189</v>
      </c>
      <c r="B2173">
        <v>26.51</v>
      </c>
      <c r="C2173">
        <v>4.58</v>
      </c>
      <c r="D2173" t="s">
        <v>2379</v>
      </c>
      <c r="E2173" t="s">
        <v>2379</v>
      </c>
      <c r="F2173" t="s">
        <v>2379</v>
      </c>
      <c r="G2173">
        <v>0</v>
      </c>
      <c r="H2173" t="s">
        <v>2379</v>
      </c>
      <c r="J2173" t="str">
        <f t="shared" si="132"/>
        <v>No</v>
      </c>
      <c r="K2173" t="str">
        <f t="shared" si="133"/>
        <v>No</v>
      </c>
      <c r="L2173" t="str">
        <f t="shared" si="134"/>
        <v>Overweight</v>
      </c>
      <c r="M2173" t="str">
        <f t="shared" si="135"/>
        <v>Normal</v>
      </c>
    </row>
    <row r="2174" spans="1:13" x14ac:dyDescent="0.25">
      <c r="A2174" t="s">
        <v>188</v>
      </c>
      <c r="B2174">
        <v>29.734999999999999</v>
      </c>
      <c r="C2174">
        <v>11.92</v>
      </c>
      <c r="D2174" t="s">
        <v>2379</v>
      </c>
      <c r="E2174" t="s">
        <v>2379</v>
      </c>
      <c r="F2174" t="s">
        <v>2379</v>
      </c>
      <c r="G2174">
        <v>0</v>
      </c>
      <c r="H2174" t="s">
        <v>2379</v>
      </c>
      <c r="J2174" t="str">
        <f t="shared" si="132"/>
        <v>No</v>
      </c>
      <c r="K2174" t="str">
        <f t="shared" si="133"/>
        <v>No</v>
      </c>
      <c r="L2174" t="str">
        <f t="shared" si="134"/>
        <v>Overweight</v>
      </c>
      <c r="M2174" t="str">
        <f t="shared" si="135"/>
        <v>Diabetes</v>
      </c>
    </row>
    <row r="2175" spans="1:13" x14ac:dyDescent="0.25">
      <c r="A2175" t="s">
        <v>187</v>
      </c>
      <c r="B2175">
        <v>40.5</v>
      </c>
      <c r="C2175">
        <v>5.4</v>
      </c>
      <c r="D2175" t="s">
        <v>2379</v>
      </c>
      <c r="E2175" t="s">
        <v>2379</v>
      </c>
      <c r="F2175" t="s">
        <v>2381</v>
      </c>
      <c r="G2175">
        <v>1</v>
      </c>
      <c r="H2175" t="s">
        <v>2379</v>
      </c>
      <c r="J2175" t="str">
        <f t="shared" si="132"/>
        <v>No</v>
      </c>
      <c r="K2175" t="str">
        <f t="shared" si="133"/>
        <v>No</v>
      </c>
      <c r="L2175" t="str">
        <f t="shared" si="134"/>
        <v>Obesity</v>
      </c>
      <c r="M2175" t="str">
        <f t="shared" si="135"/>
        <v>Normal</v>
      </c>
    </row>
    <row r="2176" spans="1:13" x14ac:dyDescent="0.25">
      <c r="A2176" t="s">
        <v>186</v>
      </c>
      <c r="B2176">
        <v>25.64</v>
      </c>
      <c r="C2176">
        <v>4.76</v>
      </c>
      <c r="D2176" t="s">
        <v>2379</v>
      </c>
      <c r="E2176" t="s">
        <v>2379</v>
      </c>
      <c r="F2176" t="s">
        <v>2379</v>
      </c>
      <c r="G2176">
        <v>1</v>
      </c>
      <c r="H2176" t="s">
        <v>2379</v>
      </c>
      <c r="J2176" t="str">
        <f t="shared" si="132"/>
        <v>No</v>
      </c>
      <c r="K2176" t="str">
        <f t="shared" si="133"/>
        <v>No</v>
      </c>
      <c r="L2176" t="str">
        <f t="shared" si="134"/>
        <v>Overweight</v>
      </c>
      <c r="M2176" t="str">
        <f t="shared" si="135"/>
        <v>Normal</v>
      </c>
    </row>
    <row r="2177" spans="1:13" x14ac:dyDescent="0.25">
      <c r="A2177" t="s">
        <v>185</v>
      </c>
      <c r="B2177">
        <v>32.9</v>
      </c>
      <c r="C2177">
        <v>4.78</v>
      </c>
      <c r="D2177" t="s">
        <v>2379</v>
      </c>
      <c r="E2177" t="s">
        <v>2379</v>
      </c>
      <c r="F2177" t="s">
        <v>2381</v>
      </c>
      <c r="G2177">
        <v>1</v>
      </c>
      <c r="H2177" t="s">
        <v>2379</v>
      </c>
      <c r="J2177" t="str">
        <f t="shared" si="132"/>
        <v>No</v>
      </c>
      <c r="K2177" t="str">
        <f t="shared" si="133"/>
        <v>No</v>
      </c>
      <c r="L2177" t="str">
        <f t="shared" si="134"/>
        <v>Obesity</v>
      </c>
      <c r="M2177" t="str">
        <f t="shared" si="135"/>
        <v>Normal</v>
      </c>
    </row>
    <row r="2178" spans="1:13" x14ac:dyDescent="0.25">
      <c r="A2178" t="s">
        <v>184</v>
      </c>
      <c r="B2178">
        <v>29.8</v>
      </c>
      <c r="C2178">
        <v>4.26</v>
      </c>
      <c r="D2178" t="s">
        <v>2379</v>
      </c>
      <c r="E2178" t="s">
        <v>2379</v>
      </c>
      <c r="F2178" t="s">
        <v>2381</v>
      </c>
      <c r="G2178">
        <v>1</v>
      </c>
      <c r="H2178" t="s">
        <v>2379</v>
      </c>
      <c r="J2178" t="str">
        <f t="shared" si="132"/>
        <v>No</v>
      </c>
      <c r="K2178" t="str">
        <f t="shared" si="133"/>
        <v>No</v>
      </c>
      <c r="L2178" t="str">
        <f t="shared" si="134"/>
        <v>Overweight</v>
      </c>
      <c r="M2178" t="str">
        <f t="shared" si="135"/>
        <v>Normal</v>
      </c>
    </row>
    <row r="2179" spans="1:13" x14ac:dyDescent="0.25">
      <c r="A2179" t="s">
        <v>183</v>
      </c>
      <c r="B2179">
        <v>28.9</v>
      </c>
      <c r="C2179">
        <v>5.85</v>
      </c>
      <c r="D2179" t="s">
        <v>2379</v>
      </c>
      <c r="E2179" t="s">
        <v>2379</v>
      </c>
      <c r="F2179" t="s">
        <v>2381</v>
      </c>
      <c r="G2179">
        <v>1</v>
      </c>
      <c r="H2179" t="s">
        <v>2379</v>
      </c>
      <c r="J2179" t="str">
        <f t="shared" ref="J2179:J2242" si="136">PROPER(D2179:D4513)</f>
        <v>No</v>
      </c>
      <c r="K2179" t="str">
        <f t="shared" ref="K2179:K2242" si="137">PROPER(H2179:H4513)</f>
        <v>No</v>
      </c>
      <c r="L2179" t="str">
        <f t="shared" ref="L2179:L2242" si="138">IF(B2179&lt;18.5,"Underweight",IF(B2179&lt;24.9,"Normal Weight",IF(B2179&lt;29.9,"Overweight","Obesity")))</f>
        <v>Overweight</v>
      </c>
      <c r="M2179" t="str">
        <f t="shared" ref="M2179:M2242" si="139">IF(C2179&lt;5.7,"Normal",IF(C2179&lt;6.4,"Prediabetes","Diabetes"))</f>
        <v>Prediabetes</v>
      </c>
    </row>
    <row r="2180" spans="1:13" x14ac:dyDescent="0.25">
      <c r="A2180" t="s">
        <v>182</v>
      </c>
      <c r="B2180">
        <v>24.7</v>
      </c>
      <c r="C2180">
        <v>5.32</v>
      </c>
      <c r="D2180" t="s">
        <v>2379</v>
      </c>
      <c r="E2180" t="s">
        <v>2379</v>
      </c>
      <c r="F2180" t="s">
        <v>2381</v>
      </c>
      <c r="G2180">
        <v>1</v>
      </c>
      <c r="H2180" t="s">
        <v>2379</v>
      </c>
      <c r="J2180" t="str">
        <f t="shared" si="136"/>
        <v>No</v>
      </c>
      <c r="K2180" t="str">
        <f t="shared" si="137"/>
        <v>No</v>
      </c>
      <c r="L2180" t="str">
        <f t="shared" si="138"/>
        <v>Normal Weight</v>
      </c>
      <c r="M2180" t="str">
        <f t="shared" si="139"/>
        <v>Normal</v>
      </c>
    </row>
    <row r="2181" spans="1:13" x14ac:dyDescent="0.25">
      <c r="A2181" t="s">
        <v>181</v>
      </c>
      <c r="B2181">
        <v>20.6</v>
      </c>
      <c r="C2181">
        <v>5.14</v>
      </c>
      <c r="D2181" t="s">
        <v>2379</v>
      </c>
      <c r="E2181" t="s">
        <v>2379</v>
      </c>
      <c r="F2181" t="s">
        <v>2381</v>
      </c>
      <c r="G2181">
        <v>1</v>
      </c>
      <c r="H2181" t="s">
        <v>2379</v>
      </c>
      <c r="J2181" t="str">
        <f t="shared" si="136"/>
        <v>No</v>
      </c>
      <c r="K2181" t="str">
        <f t="shared" si="137"/>
        <v>No</v>
      </c>
      <c r="L2181" t="str">
        <f t="shared" si="138"/>
        <v>Normal Weight</v>
      </c>
      <c r="M2181" t="str">
        <f t="shared" si="139"/>
        <v>Normal</v>
      </c>
    </row>
    <row r="2182" spans="1:13" x14ac:dyDescent="0.25">
      <c r="A2182" t="s">
        <v>180</v>
      </c>
      <c r="B2182">
        <v>18.600000000000001</v>
      </c>
      <c r="C2182">
        <v>5</v>
      </c>
      <c r="D2182" t="s">
        <v>2379</v>
      </c>
      <c r="E2182" t="s">
        <v>2379</v>
      </c>
      <c r="F2182" t="s">
        <v>2381</v>
      </c>
      <c r="G2182">
        <v>1</v>
      </c>
      <c r="H2182" t="s">
        <v>2379</v>
      </c>
      <c r="J2182" t="str">
        <f t="shared" si="136"/>
        <v>No</v>
      </c>
      <c r="K2182" t="str">
        <f t="shared" si="137"/>
        <v>No</v>
      </c>
      <c r="L2182" t="str">
        <f t="shared" si="138"/>
        <v>Normal Weight</v>
      </c>
      <c r="M2182" t="str">
        <f t="shared" si="139"/>
        <v>Normal</v>
      </c>
    </row>
    <row r="2183" spans="1:13" x14ac:dyDescent="0.25">
      <c r="A2183" t="s">
        <v>179</v>
      </c>
      <c r="B2183">
        <v>17.8</v>
      </c>
      <c r="C2183">
        <v>4.55</v>
      </c>
      <c r="D2183" t="s">
        <v>2379</v>
      </c>
      <c r="E2183" t="s">
        <v>2379</v>
      </c>
      <c r="F2183" t="s">
        <v>2381</v>
      </c>
      <c r="G2183">
        <v>1</v>
      </c>
      <c r="H2183" t="s">
        <v>2379</v>
      </c>
      <c r="J2183" t="str">
        <f t="shared" si="136"/>
        <v>No</v>
      </c>
      <c r="K2183" t="str">
        <f t="shared" si="137"/>
        <v>No</v>
      </c>
      <c r="L2183" t="str">
        <f t="shared" si="138"/>
        <v>Underweight</v>
      </c>
      <c r="M2183" t="str">
        <f t="shared" si="139"/>
        <v>Normal</v>
      </c>
    </row>
    <row r="2184" spans="1:13" x14ac:dyDescent="0.25">
      <c r="A2184" t="s">
        <v>178</v>
      </c>
      <c r="B2184">
        <v>35.200000000000003</v>
      </c>
      <c r="C2184">
        <v>5.97</v>
      </c>
      <c r="D2184" t="s">
        <v>2379</v>
      </c>
      <c r="E2184" t="s">
        <v>2380</v>
      </c>
      <c r="F2184" t="s">
        <v>2379</v>
      </c>
      <c r="G2184">
        <v>1</v>
      </c>
      <c r="H2184" t="s">
        <v>2379</v>
      </c>
      <c r="J2184" t="str">
        <f t="shared" si="136"/>
        <v>No</v>
      </c>
      <c r="K2184" t="str">
        <f t="shared" si="137"/>
        <v>No</v>
      </c>
      <c r="L2184" t="str">
        <f t="shared" si="138"/>
        <v>Obesity</v>
      </c>
      <c r="M2184" t="str">
        <f t="shared" si="139"/>
        <v>Prediabetes</v>
      </c>
    </row>
    <row r="2185" spans="1:13" x14ac:dyDescent="0.25">
      <c r="A2185" t="s">
        <v>177</v>
      </c>
      <c r="B2185">
        <v>33.770000000000003</v>
      </c>
      <c r="C2185">
        <v>4.0199999999999996</v>
      </c>
      <c r="D2185" t="s">
        <v>2379</v>
      </c>
      <c r="E2185" t="s">
        <v>2380</v>
      </c>
      <c r="F2185" t="s">
        <v>2379</v>
      </c>
      <c r="G2185">
        <v>1</v>
      </c>
      <c r="H2185" t="s">
        <v>2379</v>
      </c>
      <c r="J2185" t="str">
        <f t="shared" si="136"/>
        <v>No</v>
      </c>
      <c r="K2185" t="str">
        <f t="shared" si="137"/>
        <v>No</v>
      </c>
      <c r="L2185" t="str">
        <f t="shared" si="138"/>
        <v>Obesity</v>
      </c>
      <c r="M2185" t="str">
        <f t="shared" si="139"/>
        <v>Normal</v>
      </c>
    </row>
    <row r="2186" spans="1:13" x14ac:dyDescent="0.25">
      <c r="A2186" t="s">
        <v>176</v>
      </c>
      <c r="B2186">
        <v>30.03</v>
      </c>
      <c r="C2186">
        <v>4.04</v>
      </c>
      <c r="D2186" t="s">
        <v>2379</v>
      </c>
      <c r="E2186" t="s">
        <v>2380</v>
      </c>
      <c r="F2186" t="s">
        <v>2379</v>
      </c>
      <c r="G2186">
        <v>1</v>
      </c>
      <c r="H2186" t="s">
        <v>2379</v>
      </c>
      <c r="J2186" t="str">
        <f t="shared" si="136"/>
        <v>No</v>
      </c>
      <c r="K2186" t="str">
        <f t="shared" si="137"/>
        <v>No</v>
      </c>
      <c r="L2186" t="str">
        <f t="shared" si="138"/>
        <v>Obesity</v>
      </c>
      <c r="M2186" t="str">
        <f t="shared" si="139"/>
        <v>Normal</v>
      </c>
    </row>
    <row r="2187" spans="1:13" x14ac:dyDescent="0.25">
      <c r="A2187" t="s">
        <v>175</v>
      </c>
      <c r="B2187">
        <v>29.37</v>
      </c>
      <c r="C2187">
        <v>5.54</v>
      </c>
      <c r="D2187" t="s">
        <v>2379</v>
      </c>
      <c r="E2187" t="s">
        <v>2380</v>
      </c>
      <c r="F2187" t="s">
        <v>2379</v>
      </c>
      <c r="G2187">
        <v>1</v>
      </c>
      <c r="H2187" t="s">
        <v>2379</v>
      </c>
      <c r="J2187" t="str">
        <f t="shared" si="136"/>
        <v>No</v>
      </c>
      <c r="K2187" t="str">
        <f t="shared" si="137"/>
        <v>No</v>
      </c>
      <c r="L2187" t="str">
        <f t="shared" si="138"/>
        <v>Overweight</v>
      </c>
      <c r="M2187" t="str">
        <f t="shared" si="139"/>
        <v>Normal</v>
      </c>
    </row>
    <row r="2188" spans="1:13" x14ac:dyDescent="0.25">
      <c r="A2188" t="s">
        <v>174</v>
      </c>
      <c r="B2188">
        <v>28.5</v>
      </c>
      <c r="C2188">
        <v>4.03</v>
      </c>
      <c r="D2188" t="s">
        <v>2379</v>
      </c>
      <c r="E2188" t="s">
        <v>2380</v>
      </c>
      <c r="F2188" t="s">
        <v>2379</v>
      </c>
      <c r="G2188">
        <v>1</v>
      </c>
      <c r="H2188" t="s">
        <v>2379</v>
      </c>
      <c r="J2188" t="str">
        <f t="shared" si="136"/>
        <v>No</v>
      </c>
      <c r="K2188" t="str">
        <f t="shared" si="137"/>
        <v>No</v>
      </c>
      <c r="L2188" t="str">
        <f t="shared" si="138"/>
        <v>Overweight</v>
      </c>
      <c r="M2188" t="str">
        <f t="shared" si="139"/>
        <v>Normal</v>
      </c>
    </row>
    <row r="2189" spans="1:13" x14ac:dyDescent="0.25">
      <c r="A2189" t="s">
        <v>173</v>
      </c>
      <c r="B2189">
        <v>23.32</v>
      </c>
      <c r="C2189">
        <v>5.62</v>
      </c>
      <c r="D2189" t="s">
        <v>2379</v>
      </c>
      <c r="E2189" t="s">
        <v>2380</v>
      </c>
      <c r="F2189" t="s">
        <v>2379</v>
      </c>
      <c r="G2189">
        <v>1</v>
      </c>
      <c r="H2189" t="s">
        <v>2379</v>
      </c>
      <c r="J2189" t="str">
        <f t="shared" si="136"/>
        <v>No</v>
      </c>
      <c r="K2189" t="str">
        <f t="shared" si="137"/>
        <v>No</v>
      </c>
      <c r="L2189" t="str">
        <f t="shared" si="138"/>
        <v>Normal Weight</v>
      </c>
      <c r="M2189" t="str">
        <f t="shared" si="139"/>
        <v>Normal</v>
      </c>
    </row>
    <row r="2190" spans="1:13" x14ac:dyDescent="0.25">
      <c r="A2190" t="s">
        <v>172</v>
      </c>
      <c r="B2190">
        <v>26.125</v>
      </c>
      <c r="C2190">
        <v>5.27</v>
      </c>
      <c r="D2190" t="s">
        <v>2379</v>
      </c>
      <c r="E2190" t="s">
        <v>2380</v>
      </c>
      <c r="F2190" t="s">
        <v>2379</v>
      </c>
      <c r="G2190">
        <v>1</v>
      </c>
      <c r="H2190" t="s">
        <v>2379</v>
      </c>
      <c r="J2190" t="str">
        <f t="shared" si="136"/>
        <v>No</v>
      </c>
      <c r="K2190" t="str">
        <f t="shared" si="137"/>
        <v>No</v>
      </c>
      <c r="L2190" t="str">
        <f t="shared" si="138"/>
        <v>Overweight</v>
      </c>
      <c r="M2190" t="str">
        <f t="shared" si="139"/>
        <v>Normal</v>
      </c>
    </row>
    <row r="2191" spans="1:13" x14ac:dyDescent="0.25">
      <c r="A2191" t="s">
        <v>171</v>
      </c>
      <c r="B2191">
        <v>25.46</v>
      </c>
      <c r="C2191">
        <v>5.18</v>
      </c>
      <c r="D2191" t="s">
        <v>2379</v>
      </c>
      <c r="E2191" t="s">
        <v>2380</v>
      </c>
      <c r="F2191" t="s">
        <v>2379</v>
      </c>
      <c r="G2191">
        <v>1</v>
      </c>
      <c r="H2191" t="s">
        <v>2379</v>
      </c>
      <c r="J2191" t="str">
        <f t="shared" si="136"/>
        <v>No</v>
      </c>
      <c r="K2191" t="str">
        <f t="shared" si="137"/>
        <v>No</v>
      </c>
      <c r="L2191" t="str">
        <f t="shared" si="138"/>
        <v>Overweight</v>
      </c>
      <c r="M2191" t="str">
        <f t="shared" si="139"/>
        <v>Normal</v>
      </c>
    </row>
    <row r="2192" spans="1:13" x14ac:dyDescent="0.25">
      <c r="A2192" t="s">
        <v>170</v>
      </c>
      <c r="B2192">
        <v>23.75</v>
      </c>
      <c r="C2192">
        <v>5.27</v>
      </c>
      <c r="D2192" t="s">
        <v>2379</v>
      </c>
      <c r="E2192" t="s">
        <v>2380</v>
      </c>
      <c r="F2192" t="s">
        <v>2379</v>
      </c>
      <c r="G2192">
        <v>1</v>
      </c>
      <c r="H2192" t="s">
        <v>2379</v>
      </c>
      <c r="J2192" t="str">
        <f t="shared" si="136"/>
        <v>No</v>
      </c>
      <c r="K2192" t="str">
        <f t="shared" si="137"/>
        <v>No</v>
      </c>
      <c r="L2192" t="str">
        <f t="shared" si="138"/>
        <v>Normal Weight</v>
      </c>
      <c r="M2192" t="str">
        <f t="shared" si="139"/>
        <v>Normal</v>
      </c>
    </row>
    <row r="2193" spans="1:13" x14ac:dyDescent="0.25">
      <c r="A2193" t="s">
        <v>168</v>
      </c>
      <c r="B2193">
        <v>23.085000000000001</v>
      </c>
      <c r="C2193">
        <v>5.62</v>
      </c>
      <c r="D2193" t="s">
        <v>2379</v>
      </c>
      <c r="E2193" t="s">
        <v>2380</v>
      </c>
      <c r="F2193" t="s">
        <v>2379</v>
      </c>
      <c r="G2193">
        <v>1</v>
      </c>
      <c r="H2193" t="s">
        <v>2379</v>
      </c>
      <c r="J2193" t="str">
        <f t="shared" si="136"/>
        <v>No</v>
      </c>
      <c r="K2193" t="str">
        <f t="shared" si="137"/>
        <v>No</v>
      </c>
      <c r="L2193" t="str">
        <f t="shared" si="138"/>
        <v>Normal Weight</v>
      </c>
      <c r="M2193" t="str">
        <f t="shared" si="139"/>
        <v>Normal</v>
      </c>
    </row>
    <row r="2194" spans="1:13" x14ac:dyDescent="0.25">
      <c r="A2194" t="s">
        <v>166</v>
      </c>
      <c r="B2194">
        <v>22.99</v>
      </c>
      <c r="C2194">
        <v>5.0599999999999996</v>
      </c>
      <c r="D2194" t="s">
        <v>2379</v>
      </c>
      <c r="E2194" t="s">
        <v>2380</v>
      </c>
      <c r="F2194" t="s">
        <v>2379</v>
      </c>
      <c r="G2194">
        <v>1</v>
      </c>
      <c r="H2194" t="s">
        <v>2379</v>
      </c>
      <c r="J2194" t="str">
        <f t="shared" si="136"/>
        <v>No</v>
      </c>
      <c r="K2194" t="str">
        <f t="shared" si="137"/>
        <v>No</v>
      </c>
      <c r="L2194" t="str">
        <f t="shared" si="138"/>
        <v>Normal Weight</v>
      </c>
      <c r="M2194" t="str">
        <f t="shared" si="139"/>
        <v>Normal</v>
      </c>
    </row>
    <row r="2195" spans="1:13" x14ac:dyDescent="0.25">
      <c r="A2195" t="s">
        <v>164</v>
      </c>
      <c r="B2195">
        <v>21.47</v>
      </c>
      <c r="C2195">
        <v>4.6900000000000004</v>
      </c>
      <c r="D2195" t="s">
        <v>2379</v>
      </c>
      <c r="E2195" t="s">
        <v>2380</v>
      </c>
      <c r="F2195" t="s">
        <v>2379</v>
      </c>
      <c r="G2195">
        <v>1</v>
      </c>
      <c r="H2195" t="s">
        <v>2379</v>
      </c>
      <c r="J2195" t="str">
        <f t="shared" si="136"/>
        <v>No</v>
      </c>
      <c r="K2195" t="str">
        <f t="shared" si="137"/>
        <v>No</v>
      </c>
      <c r="L2195" t="str">
        <f t="shared" si="138"/>
        <v>Normal Weight</v>
      </c>
      <c r="M2195" t="str">
        <f t="shared" si="139"/>
        <v>Normal</v>
      </c>
    </row>
    <row r="2196" spans="1:13" x14ac:dyDescent="0.25">
      <c r="A2196" t="s">
        <v>162</v>
      </c>
      <c r="B2196">
        <v>15.96</v>
      </c>
      <c r="C2196">
        <v>5.44</v>
      </c>
      <c r="D2196" t="s">
        <v>2379</v>
      </c>
      <c r="E2196" t="s">
        <v>2380</v>
      </c>
      <c r="F2196" t="s">
        <v>2379</v>
      </c>
      <c r="G2196">
        <v>1</v>
      </c>
      <c r="H2196" t="s">
        <v>2379</v>
      </c>
      <c r="J2196" t="str">
        <f t="shared" si="136"/>
        <v>No</v>
      </c>
      <c r="K2196" t="str">
        <f t="shared" si="137"/>
        <v>No</v>
      </c>
      <c r="L2196" t="str">
        <f t="shared" si="138"/>
        <v>Underweight</v>
      </c>
      <c r="M2196" t="str">
        <f t="shared" si="139"/>
        <v>Normal</v>
      </c>
    </row>
    <row r="2197" spans="1:13" x14ac:dyDescent="0.25">
      <c r="A2197" t="s">
        <v>161</v>
      </c>
      <c r="B2197">
        <v>39.5</v>
      </c>
      <c r="C2197">
        <v>5.05</v>
      </c>
      <c r="D2197" t="s">
        <v>2379</v>
      </c>
      <c r="E2197" t="s">
        <v>2380</v>
      </c>
      <c r="F2197" t="s">
        <v>2379</v>
      </c>
      <c r="G2197">
        <v>1</v>
      </c>
      <c r="H2197" t="s">
        <v>2379</v>
      </c>
      <c r="J2197" t="str">
        <f t="shared" si="136"/>
        <v>No</v>
      </c>
      <c r="K2197" t="str">
        <f t="shared" si="137"/>
        <v>No</v>
      </c>
      <c r="L2197" t="str">
        <f t="shared" si="138"/>
        <v>Obesity</v>
      </c>
      <c r="M2197" t="str">
        <f t="shared" si="139"/>
        <v>Normal</v>
      </c>
    </row>
    <row r="2198" spans="1:13" x14ac:dyDescent="0.25">
      <c r="A2198" t="s">
        <v>160</v>
      </c>
      <c r="B2198">
        <v>33.770000000000003</v>
      </c>
      <c r="C2198">
        <v>6</v>
      </c>
      <c r="D2198" t="s">
        <v>2379</v>
      </c>
      <c r="E2198" t="s">
        <v>2380</v>
      </c>
      <c r="F2198" t="s">
        <v>2379</v>
      </c>
      <c r="G2198">
        <v>1</v>
      </c>
      <c r="H2198" t="s">
        <v>2379</v>
      </c>
      <c r="J2198" t="str">
        <f t="shared" si="136"/>
        <v>No</v>
      </c>
      <c r="K2198" t="str">
        <f t="shared" si="137"/>
        <v>No</v>
      </c>
      <c r="L2198" t="str">
        <f t="shared" si="138"/>
        <v>Obesity</v>
      </c>
      <c r="M2198" t="str">
        <f t="shared" si="139"/>
        <v>Prediabetes</v>
      </c>
    </row>
    <row r="2199" spans="1:13" x14ac:dyDescent="0.25">
      <c r="A2199" t="s">
        <v>159</v>
      </c>
      <c r="B2199">
        <v>26.84</v>
      </c>
      <c r="C2199">
        <v>5.99</v>
      </c>
      <c r="D2199" t="s">
        <v>2380</v>
      </c>
      <c r="E2199" t="s">
        <v>2380</v>
      </c>
      <c r="F2199" t="s">
        <v>2379</v>
      </c>
      <c r="G2199">
        <v>1</v>
      </c>
      <c r="H2199" t="s">
        <v>2379</v>
      </c>
      <c r="J2199" t="str">
        <f t="shared" si="136"/>
        <v>Yes</v>
      </c>
      <c r="K2199" t="str">
        <f t="shared" si="137"/>
        <v>No</v>
      </c>
      <c r="L2199" t="str">
        <f t="shared" si="138"/>
        <v>Overweight</v>
      </c>
      <c r="M2199" t="str">
        <f t="shared" si="139"/>
        <v>Prediabetes</v>
      </c>
    </row>
    <row r="2200" spans="1:13" x14ac:dyDescent="0.25">
      <c r="A2200" t="s">
        <v>158</v>
      </c>
      <c r="B2200">
        <v>35.53</v>
      </c>
      <c r="C2200">
        <v>4.3600000000000003</v>
      </c>
      <c r="D2200" t="s">
        <v>2379</v>
      </c>
      <c r="E2200" t="s">
        <v>2379</v>
      </c>
      <c r="F2200" t="s">
        <v>2381</v>
      </c>
      <c r="G2200">
        <v>1</v>
      </c>
      <c r="H2200" t="s">
        <v>2379</v>
      </c>
      <c r="J2200" t="str">
        <f t="shared" si="136"/>
        <v>No</v>
      </c>
      <c r="K2200" t="str">
        <f t="shared" si="137"/>
        <v>No</v>
      </c>
      <c r="L2200" t="str">
        <f t="shared" si="138"/>
        <v>Obesity</v>
      </c>
      <c r="M2200" t="str">
        <f t="shared" si="139"/>
        <v>Normal</v>
      </c>
    </row>
    <row r="2201" spans="1:13" x14ac:dyDescent="0.25">
      <c r="A2201" t="s">
        <v>157</v>
      </c>
      <c r="B2201">
        <v>30.59</v>
      </c>
      <c r="C2201">
        <v>4.41</v>
      </c>
      <c r="D2201" t="s">
        <v>2379</v>
      </c>
      <c r="E2201" t="s">
        <v>2379</v>
      </c>
      <c r="F2201" t="s">
        <v>2381</v>
      </c>
      <c r="G2201">
        <v>1</v>
      </c>
      <c r="H2201" t="s">
        <v>2379</v>
      </c>
      <c r="J2201" t="str">
        <f t="shared" si="136"/>
        <v>No</v>
      </c>
      <c r="K2201" t="str">
        <f t="shared" si="137"/>
        <v>No</v>
      </c>
      <c r="L2201" t="str">
        <f t="shared" si="138"/>
        <v>Obesity</v>
      </c>
      <c r="M2201" t="str">
        <f t="shared" si="139"/>
        <v>Normal</v>
      </c>
    </row>
    <row r="2202" spans="1:13" x14ac:dyDescent="0.25">
      <c r="A2202" t="s">
        <v>156</v>
      </c>
      <c r="B2202">
        <v>30.59</v>
      </c>
      <c r="C2202">
        <v>4.17</v>
      </c>
      <c r="D2202" t="s">
        <v>2379</v>
      </c>
      <c r="E2202" t="s">
        <v>2379</v>
      </c>
      <c r="F2202" t="s">
        <v>2381</v>
      </c>
      <c r="G2202">
        <v>1</v>
      </c>
      <c r="H2202" t="s">
        <v>2379</v>
      </c>
      <c r="J2202" t="str">
        <f t="shared" si="136"/>
        <v>No</v>
      </c>
      <c r="K2202" t="str">
        <f t="shared" si="137"/>
        <v>No</v>
      </c>
      <c r="L2202" t="str">
        <f t="shared" si="138"/>
        <v>Obesity</v>
      </c>
      <c r="M2202" t="str">
        <f t="shared" si="139"/>
        <v>Normal</v>
      </c>
    </row>
    <row r="2203" spans="1:13" x14ac:dyDescent="0.25">
      <c r="A2203" t="s">
        <v>155</v>
      </c>
      <c r="B2203">
        <v>27.835000000000001</v>
      </c>
      <c r="C2203">
        <v>4.4400000000000004</v>
      </c>
      <c r="D2203" t="s">
        <v>2379</v>
      </c>
      <c r="E2203" t="s">
        <v>2379</v>
      </c>
      <c r="F2203" t="s">
        <v>2381</v>
      </c>
      <c r="G2203">
        <v>1</v>
      </c>
      <c r="H2203" t="s">
        <v>2379</v>
      </c>
      <c r="J2203" t="str">
        <f t="shared" si="136"/>
        <v>No</v>
      </c>
      <c r="K2203" t="str">
        <f t="shared" si="137"/>
        <v>No</v>
      </c>
      <c r="L2203" t="str">
        <f t="shared" si="138"/>
        <v>Overweight</v>
      </c>
      <c r="M2203" t="str">
        <f t="shared" si="139"/>
        <v>Normal</v>
      </c>
    </row>
    <row r="2204" spans="1:13" x14ac:dyDescent="0.25">
      <c r="A2204" t="s">
        <v>154</v>
      </c>
      <c r="B2204">
        <v>40.26</v>
      </c>
      <c r="C2204">
        <v>5.52</v>
      </c>
      <c r="D2204" t="s">
        <v>2379</v>
      </c>
      <c r="E2204" t="s">
        <v>2380</v>
      </c>
      <c r="F2204" t="s">
        <v>2379</v>
      </c>
      <c r="G2204">
        <v>1</v>
      </c>
      <c r="H2204" t="s">
        <v>2379</v>
      </c>
      <c r="J2204" t="str">
        <f t="shared" si="136"/>
        <v>No</v>
      </c>
      <c r="K2204" t="str">
        <f t="shared" si="137"/>
        <v>No</v>
      </c>
      <c r="L2204" t="str">
        <f t="shared" si="138"/>
        <v>Obesity</v>
      </c>
      <c r="M2204" t="str">
        <f t="shared" si="139"/>
        <v>Normal</v>
      </c>
    </row>
    <row r="2205" spans="1:13" x14ac:dyDescent="0.25">
      <c r="A2205" t="s">
        <v>153</v>
      </c>
      <c r="B2205">
        <v>39.82</v>
      </c>
      <c r="C2205">
        <v>6.01</v>
      </c>
      <c r="D2205" t="s">
        <v>2379</v>
      </c>
      <c r="E2205" t="s">
        <v>2380</v>
      </c>
      <c r="F2205" t="s">
        <v>2379</v>
      </c>
      <c r="G2205">
        <v>1</v>
      </c>
      <c r="H2205" t="s">
        <v>2379</v>
      </c>
      <c r="J2205" t="str">
        <f t="shared" si="136"/>
        <v>No</v>
      </c>
      <c r="K2205" t="str">
        <f t="shared" si="137"/>
        <v>No</v>
      </c>
      <c r="L2205" t="str">
        <f t="shared" si="138"/>
        <v>Obesity</v>
      </c>
      <c r="M2205" t="str">
        <f t="shared" si="139"/>
        <v>Prediabetes</v>
      </c>
    </row>
    <row r="2206" spans="1:13" x14ac:dyDescent="0.25">
      <c r="A2206" t="s">
        <v>152</v>
      </c>
      <c r="B2206">
        <v>39.159999999999997</v>
      </c>
      <c r="C2206">
        <v>5.81</v>
      </c>
      <c r="D2206" t="s">
        <v>2379</v>
      </c>
      <c r="E2206" t="s">
        <v>2380</v>
      </c>
      <c r="F2206" t="s">
        <v>2379</v>
      </c>
      <c r="G2206">
        <v>1</v>
      </c>
      <c r="H2206" t="s">
        <v>2379</v>
      </c>
      <c r="J2206" t="str">
        <f t="shared" si="136"/>
        <v>No</v>
      </c>
      <c r="K2206" t="str">
        <f t="shared" si="137"/>
        <v>No</v>
      </c>
      <c r="L2206" t="str">
        <f t="shared" si="138"/>
        <v>Obesity</v>
      </c>
      <c r="M2206" t="str">
        <f t="shared" si="139"/>
        <v>Prediabetes</v>
      </c>
    </row>
    <row r="2207" spans="1:13" x14ac:dyDescent="0.25">
      <c r="A2207" t="s">
        <v>151</v>
      </c>
      <c r="B2207">
        <v>25.555</v>
      </c>
      <c r="C2207">
        <v>4.37</v>
      </c>
      <c r="D2207" t="s">
        <v>2379</v>
      </c>
      <c r="E2207" t="s">
        <v>2379</v>
      </c>
      <c r="F2207" t="s">
        <v>2381</v>
      </c>
      <c r="G2207">
        <v>1</v>
      </c>
      <c r="H2207" t="s">
        <v>2379</v>
      </c>
      <c r="J2207" t="str">
        <f t="shared" si="136"/>
        <v>No</v>
      </c>
      <c r="K2207" t="str">
        <f t="shared" si="137"/>
        <v>No</v>
      </c>
      <c r="L2207" t="str">
        <f t="shared" si="138"/>
        <v>Overweight</v>
      </c>
      <c r="M2207" t="str">
        <f t="shared" si="139"/>
        <v>Normal</v>
      </c>
    </row>
    <row r="2208" spans="1:13" x14ac:dyDescent="0.25">
      <c r="A2208" t="s">
        <v>150</v>
      </c>
      <c r="B2208">
        <v>25.175000000000001</v>
      </c>
      <c r="C2208">
        <v>5.74</v>
      </c>
      <c r="D2208" t="s">
        <v>2379</v>
      </c>
      <c r="E2208" t="s">
        <v>2379</v>
      </c>
      <c r="F2208" t="s">
        <v>2381</v>
      </c>
      <c r="G2208">
        <v>1</v>
      </c>
      <c r="H2208" t="s">
        <v>2379</v>
      </c>
      <c r="J2208" t="str">
        <f t="shared" si="136"/>
        <v>No</v>
      </c>
      <c r="K2208" t="str">
        <f t="shared" si="137"/>
        <v>No</v>
      </c>
      <c r="L2208" t="str">
        <f t="shared" si="138"/>
        <v>Overweight</v>
      </c>
      <c r="M2208" t="str">
        <f t="shared" si="139"/>
        <v>Prediabetes</v>
      </c>
    </row>
    <row r="2209" spans="1:13" x14ac:dyDescent="0.25">
      <c r="A2209" t="s">
        <v>149</v>
      </c>
      <c r="B2209">
        <v>38.28</v>
      </c>
      <c r="C2209">
        <v>5.39</v>
      </c>
      <c r="D2209" t="s">
        <v>2379</v>
      </c>
      <c r="E2209" t="s">
        <v>2380</v>
      </c>
      <c r="F2209" t="s">
        <v>2379</v>
      </c>
      <c r="G2209">
        <v>1</v>
      </c>
      <c r="H2209" t="s">
        <v>2379</v>
      </c>
      <c r="J2209" t="str">
        <f t="shared" si="136"/>
        <v>No</v>
      </c>
      <c r="K2209" t="str">
        <f t="shared" si="137"/>
        <v>No</v>
      </c>
      <c r="L2209" t="str">
        <f t="shared" si="138"/>
        <v>Obesity</v>
      </c>
      <c r="M2209" t="str">
        <f t="shared" si="139"/>
        <v>Normal</v>
      </c>
    </row>
    <row r="2210" spans="1:13" x14ac:dyDescent="0.25">
      <c r="A2210" t="s">
        <v>148</v>
      </c>
      <c r="B2210">
        <v>38.17</v>
      </c>
      <c r="C2210">
        <v>4.07</v>
      </c>
      <c r="D2210" t="s">
        <v>2379</v>
      </c>
      <c r="E2210" t="s">
        <v>2380</v>
      </c>
      <c r="F2210" t="s">
        <v>2379</v>
      </c>
      <c r="G2210">
        <v>1</v>
      </c>
      <c r="H2210" t="s">
        <v>2379</v>
      </c>
      <c r="J2210" t="str">
        <f t="shared" si="136"/>
        <v>No</v>
      </c>
      <c r="K2210" t="str">
        <f t="shared" si="137"/>
        <v>No</v>
      </c>
      <c r="L2210" t="str">
        <f t="shared" si="138"/>
        <v>Obesity</v>
      </c>
      <c r="M2210" t="str">
        <f t="shared" si="139"/>
        <v>Normal</v>
      </c>
    </row>
    <row r="2211" spans="1:13" x14ac:dyDescent="0.25">
      <c r="A2211" t="s">
        <v>147</v>
      </c>
      <c r="B2211">
        <v>36.85</v>
      </c>
      <c r="C2211">
        <v>5.49</v>
      </c>
      <c r="D2211" t="s">
        <v>2379</v>
      </c>
      <c r="E2211" t="s">
        <v>2380</v>
      </c>
      <c r="F2211" t="s">
        <v>2379</v>
      </c>
      <c r="G2211">
        <v>1</v>
      </c>
      <c r="H2211" t="s">
        <v>2379</v>
      </c>
      <c r="J2211" t="str">
        <f t="shared" si="136"/>
        <v>No</v>
      </c>
      <c r="K2211" t="str">
        <f t="shared" si="137"/>
        <v>No</v>
      </c>
      <c r="L2211" t="str">
        <f t="shared" si="138"/>
        <v>Obesity</v>
      </c>
      <c r="M2211" t="str">
        <f t="shared" si="139"/>
        <v>Normal</v>
      </c>
    </row>
    <row r="2212" spans="1:13" x14ac:dyDescent="0.25">
      <c r="A2212" t="s">
        <v>146</v>
      </c>
      <c r="B2212">
        <v>22.61</v>
      </c>
      <c r="C2212">
        <v>5.68</v>
      </c>
      <c r="D2212" t="s">
        <v>2379</v>
      </c>
      <c r="E2212" t="s">
        <v>2379</v>
      </c>
      <c r="F2212" t="s">
        <v>2381</v>
      </c>
      <c r="G2212">
        <v>1</v>
      </c>
      <c r="H2212" t="s">
        <v>2379</v>
      </c>
      <c r="J2212" t="str">
        <f t="shared" si="136"/>
        <v>No</v>
      </c>
      <c r="K2212" t="str">
        <f t="shared" si="137"/>
        <v>No</v>
      </c>
      <c r="L2212" t="str">
        <f t="shared" si="138"/>
        <v>Normal Weight</v>
      </c>
      <c r="M2212" t="str">
        <f t="shared" si="139"/>
        <v>Normal</v>
      </c>
    </row>
    <row r="2213" spans="1:13" x14ac:dyDescent="0.25">
      <c r="A2213" t="s">
        <v>145</v>
      </c>
      <c r="B2213">
        <v>21.754999999999999</v>
      </c>
      <c r="C2213">
        <v>6.09</v>
      </c>
      <c r="D2213" t="s">
        <v>2379</v>
      </c>
      <c r="E2213" t="s">
        <v>2379</v>
      </c>
      <c r="F2213" t="s">
        <v>2381</v>
      </c>
      <c r="G2213">
        <v>1</v>
      </c>
      <c r="H2213" t="s">
        <v>2379</v>
      </c>
      <c r="J2213" t="str">
        <f t="shared" si="136"/>
        <v>No</v>
      </c>
      <c r="K2213" t="str">
        <f t="shared" si="137"/>
        <v>No</v>
      </c>
      <c r="L2213" t="str">
        <f t="shared" si="138"/>
        <v>Normal Weight</v>
      </c>
      <c r="M2213" t="str">
        <f t="shared" si="139"/>
        <v>Prediabetes</v>
      </c>
    </row>
    <row r="2214" spans="1:13" x14ac:dyDescent="0.25">
      <c r="A2214" t="s">
        <v>144</v>
      </c>
      <c r="B2214">
        <v>20.425000000000001</v>
      </c>
      <c r="C2214">
        <v>5.53</v>
      </c>
      <c r="D2214" t="s">
        <v>2379</v>
      </c>
      <c r="E2214" t="s">
        <v>2379</v>
      </c>
      <c r="F2214" t="s">
        <v>2381</v>
      </c>
      <c r="G2214">
        <v>1</v>
      </c>
      <c r="H2214" t="s">
        <v>2379</v>
      </c>
      <c r="J2214" t="str">
        <f t="shared" si="136"/>
        <v>No</v>
      </c>
      <c r="K2214" t="str">
        <f t="shared" si="137"/>
        <v>No</v>
      </c>
      <c r="L2214" t="str">
        <f t="shared" si="138"/>
        <v>Normal Weight</v>
      </c>
      <c r="M2214" t="str">
        <f t="shared" si="139"/>
        <v>Normal</v>
      </c>
    </row>
    <row r="2215" spans="1:13" x14ac:dyDescent="0.25">
      <c r="A2215" t="s">
        <v>143</v>
      </c>
      <c r="B2215">
        <v>31.35</v>
      </c>
      <c r="C2215">
        <v>4.28</v>
      </c>
      <c r="D2215" t="s">
        <v>2379</v>
      </c>
      <c r="E2215" t="s">
        <v>2380</v>
      </c>
      <c r="F2215" t="s">
        <v>2379</v>
      </c>
      <c r="G2215">
        <v>1</v>
      </c>
      <c r="H2215" t="s">
        <v>2379</v>
      </c>
      <c r="J2215" t="str">
        <f t="shared" si="136"/>
        <v>No</v>
      </c>
      <c r="K2215" t="str">
        <f t="shared" si="137"/>
        <v>No</v>
      </c>
      <c r="L2215" t="str">
        <f t="shared" si="138"/>
        <v>Obesity</v>
      </c>
      <c r="M2215" t="str">
        <f t="shared" si="139"/>
        <v>Normal</v>
      </c>
    </row>
    <row r="2216" spans="1:13" x14ac:dyDescent="0.25">
      <c r="A2216" t="s">
        <v>142</v>
      </c>
      <c r="B2216">
        <v>31.13</v>
      </c>
      <c r="C2216">
        <v>6.01</v>
      </c>
      <c r="D2216" t="s">
        <v>2379</v>
      </c>
      <c r="E2216" t="s">
        <v>2380</v>
      </c>
      <c r="F2216" t="s">
        <v>2379</v>
      </c>
      <c r="G2216">
        <v>1</v>
      </c>
      <c r="H2216" t="s">
        <v>2379</v>
      </c>
      <c r="J2216" t="str">
        <f t="shared" si="136"/>
        <v>No</v>
      </c>
      <c r="K2216" t="str">
        <f t="shared" si="137"/>
        <v>No</v>
      </c>
      <c r="L2216" t="str">
        <f t="shared" si="138"/>
        <v>Obesity</v>
      </c>
      <c r="M2216" t="str">
        <f t="shared" si="139"/>
        <v>Prediabetes</v>
      </c>
    </row>
    <row r="2217" spans="1:13" x14ac:dyDescent="0.25">
      <c r="A2217" t="s">
        <v>141</v>
      </c>
      <c r="B2217">
        <v>17.48</v>
      </c>
      <c r="C2217">
        <v>4.59</v>
      </c>
      <c r="D2217" t="s">
        <v>2379</v>
      </c>
      <c r="E2217" t="s">
        <v>2379</v>
      </c>
      <c r="F2217" t="s">
        <v>2381</v>
      </c>
      <c r="G2217">
        <v>1</v>
      </c>
      <c r="H2217" t="s">
        <v>2379</v>
      </c>
      <c r="J2217" t="str">
        <f t="shared" si="136"/>
        <v>No</v>
      </c>
      <c r="K2217" t="str">
        <f t="shared" si="137"/>
        <v>No</v>
      </c>
      <c r="L2217" t="str">
        <f t="shared" si="138"/>
        <v>Underweight</v>
      </c>
      <c r="M2217" t="str">
        <f t="shared" si="139"/>
        <v>Normal</v>
      </c>
    </row>
    <row r="2218" spans="1:13" x14ac:dyDescent="0.25">
      <c r="A2218" t="s">
        <v>140</v>
      </c>
      <c r="B2218">
        <v>22.57</v>
      </c>
      <c r="C2218">
        <v>5.8</v>
      </c>
      <c r="D2218" t="s">
        <v>2380</v>
      </c>
      <c r="E2218" t="s">
        <v>2379</v>
      </c>
      <c r="F2218" t="s">
        <v>2379</v>
      </c>
      <c r="G2218">
        <v>1</v>
      </c>
      <c r="H2218" t="s">
        <v>2379</v>
      </c>
      <c r="J2218" t="str">
        <f t="shared" si="136"/>
        <v>Yes</v>
      </c>
      <c r="K2218" t="str">
        <f t="shared" si="137"/>
        <v>No</v>
      </c>
      <c r="L2218" t="str">
        <f t="shared" si="138"/>
        <v>Normal Weight</v>
      </c>
      <c r="M2218" t="str">
        <f t="shared" si="139"/>
        <v>Prediabetes</v>
      </c>
    </row>
    <row r="2219" spans="1:13" x14ac:dyDescent="0.25">
      <c r="A2219" t="s">
        <v>139</v>
      </c>
      <c r="B2219">
        <v>26.73</v>
      </c>
      <c r="C2219">
        <v>5.08</v>
      </c>
      <c r="D2219" t="s">
        <v>2379</v>
      </c>
      <c r="E2219" t="s">
        <v>2380</v>
      </c>
      <c r="F2219" t="s">
        <v>2379</v>
      </c>
      <c r="G2219">
        <v>1</v>
      </c>
      <c r="H2219" t="s">
        <v>2379</v>
      </c>
      <c r="J2219" t="str">
        <f t="shared" si="136"/>
        <v>No</v>
      </c>
      <c r="K2219" t="str">
        <f t="shared" si="137"/>
        <v>No</v>
      </c>
      <c r="L2219" t="str">
        <f t="shared" si="138"/>
        <v>Overweight</v>
      </c>
      <c r="M2219" t="str">
        <f t="shared" si="139"/>
        <v>Normal</v>
      </c>
    </row>
    <row r="2220" spans="1:13" x14ac:dyDescent="0.25">
      <c r="A2220" t="s">
        <v>138</v>
      </c>
      <c r="B2220">
        <v>20.79</v>
      </c>
      <c r="C2220">
        <v>5.84</v>
      </c>
      <c r="D2220" t="s">
        <v>2379</v>
      </c>
      <c r="E2220" t="s">
        <v>2380</v>
      </c>
      <c r="F2220" t="s">
        <v>2379</v>
      </c>
      <c r="G2220">
        <v>1</v>
      </c>
      <c r="H2220" t="s">
        <v>2379</v>
      </c>
      <c r="J2220" t="str">
        <f t="shared" si="136"/>
        <v>No</v>
      </c>
      <c r="K2220" t="str">
        <f t="shared" si="137"/>
        <v>No</v>
      </c>
      <c r="L2220" t="str">
        <f t="shared" si="138"/>
        <v>Normal Weight</v>
      </c>
      <c r="M2220" t="str">
        <f t="shared" si="139"/>
        <v>Prediabetes</v>
      </c>
    </row>
    <row r="2221" spans="1:13" x14ac:dyDescent="0.25">
      <c r="A2221" t="s">
        <v>137</v>
      </c>
      <c r="B2221">
        <v>20.149999999999999</v>
      </c>
      <c r="C2221">
        <v>4.1500000000000004</v>
      </c>
      <c r="D2221" t="s">
        <v>2379</v>
      </c>
      <c r="E2221" t="s">
        <v>2379</v>
      </c>
      <c r="F2221" t="s">
        <v>2379</v>
      </c>
      <c r="G2221">
        <v>1</v>
      </c>
      <c r="H2221" t="s">
        <v>2379</v>
      </c>
      <c r="J2221" t="str">
        <f t="shared" si="136"/>
        <v>No</v>
      </c>
      <c r="K2221" t="str">
        <f t="shared" si="137"/>
        <v>No</v>
      </c>
      <c r="L2221" t="str">
        <f t="shared" si="138"/>
        <v>Normal Weight</v>
      </c>
      <c r="M2221" t="str">
        <f t="shared" si="139"/>
        <v>Normal</v>
      </c>
    </row>
    <row r="2222" spans="1:13" x14ac:dyDescent="0.25">
      <c r="A2222" t="s">
        <v>136</v>
      </c>
      <c r="B2222">
        <v>36.85</v>
      </c>
      <c r="C2222">
        <v>4.3600000000000003</v>
      </c>
      <c r="D2222" t="s">
        <v>2380</v>
      </c>
      <c r="E2222" t="s">
        <v>2379</v>
      </c>
      <c r="F2222" t="s">
        <v>2379</v>
      </c>
      <c r="G2222">
        <v>0</v>
      </c>
      <c r="H2222" t="s">
        <v>2379</v>
      </c>
      <c r="J2222" t="str">
        <f t="shared" si="136"/>
        <v>Yes</v>
      </c>
      <c r="K2222" t="str">
        <f t="shared" si="137"/>
        <v>No</v>
      </c>
      <c r="L2222" t="str">
        <f t="shared" si="138"/>
        <v>Obesity</v>
      </c>
      <c r="M2222" t="str">
        <f t="shared" si="139"/>
        <v>Normal</v>
      </c>
    </row>
    <row r="2223" spans="1:13" x14ac:dyDescent="0.25">
      <c r="A2223" t="s">
        <v>135</v>
      </c>
      <c r="B2223">
        <v>35.53</v>
      </c>
      <c r="C2223">
        <v>4.55</v>
      </c>
      <c r="D2223" t="s">
        <v>2380</v>
      </c>
      <c r="E2223" t="s">
        <v>2379</v>
      </c>
      <c r="F2223" t="s">
        <v>2379</v>
      </c>
      <c r="G2223">
        <v>0</v>
      </c>
      <c r="H2223" t="s">
        <v>2379</v>
      </c>
      <c r="J2223" t="str">
        <f t="shared" si="136"/>
        <v>Yes</v>
      </c>
      <c r="K2223" t="str">
        <f t="shared" si="137"/>
        <v>No</v>
      </c>
      <c r="L2223" t="str">
        <f t="shared" si="138"/>
        <v>Obesity</v>
      </c>
      <c r="M2223" t="str">
        <f t="shared" si="139"/>
        <v>Normal</v>
      </c>
    </row>
    <row r="2224" spans="1:13" x14ac:dyDescent="0.25">
      <c r="A2224" t="s">
        <v>134</v>
      </c>
      <c r="B2224">
        <v>31.1</v>
      </c>
      <c r="C2224">
        <v>4.37</v>
      </c>
      <c r="D2224" t="s">
        <v>2380</v>
      </c>
      <c r="E2224" t="s">
        <v>2379</v>
      </c>
      <c r="F2224" t="s">
        <v>2379</v>
      </c>
      <c r="G2224">
        <v>0</v>
      </c>
      <c r="H2224" t="s">
        <v>2379</v>
      </c>
      <c r="J2224" t="str">
        <f t="shared" si="136"/>
        <v>Yes</v>
      </c>
      <c r="K2224" t="str">
        <f t="shared" si="137"/>
        <v>No</v>
      </c>
      <c r="L2224" t="str">
        <f t="shared" si="138"/>
        <v>Obesity</v>
      </c>
      <c r="M2224" t="str">
        <f t="shared" si="139"/>
        <v>Normal</v>
      </c>
    </row>
    <row r="2225" spans="1:13" x14ac:dyDescent="0.25">
      <c r="A2225" t="s">
        <v>133</v>
      </c>
      <c r="B2225">
        <v>23.21</v>
      </c>
      <c r="C2225">
        <v>5.24</v>
      </c>
      <c r="D2225" t="s">
        <v>2380</v>
      </c>
      <c r="E2225" t="s">
        <v>2379</v>
      </c>
      <c r="F2225" t="s">
        <v>2379</v>
      </c>
      <c r="G2225">
        <v>0</v>
      </c>
      <c r="H2225" t="s">
        <v>2379</v>
      </c>
      <c r="J2225" t="str">
        <f t="shared" si="136"/>
        <v>Yes</v>
      </c>
      <c r="K2225" t="str">
        <f t="shared" si="137"/>
        <v>No</v>
      </c>
      <c r="L2225" t="str">
        <f t="shared" si="138"/>
        <v>Normal Weight</v>
      </c>
      <c r="M2225" t="str">
        <f t="shared" si="139"/>
        <v>Normal</v>
      </c>
    </row>
    <row r="2226" spans="1:13" x14ac:dyDescent="0.25">
      <c r="A2226" t="s">
        <v>132</v>
      </c>
      <c r="B2226">
        <v>18.36</v>
      </c>
      <c r="C2226">
        <v>5.96</v>
      </c>
      <c r="D2226" t="s">
        <v>2379</v>
      </c>
      <c r="E2226" t="s">
        <v>2379</v>
      </c>
      <c r="F2226" t="s">
        <v>2379</v>
      </c>
      <c r="G2226">
        <v>1</v>
      </c>
      <c r="H2226" t="s">
        <v>2379</v>
      </c>
      <c r="J2226" t="str">
        <f t="shared" si="136"/>
        <v>No</v>
      </c>
      <c r="K2226" t="str">
        <f t="shared" si="137"/>
        <v>No</v>
      </c>
      <c r="L2226" t="str">
        <f t="shared" si="138"/>
        <v>Underweight</v>
      </c>
      <c r="M2226" t="str">
        <f t="shared" si="139"/>
        <v>Prediabetes</v>
      </c>
    </row>
    <row r="2227" spans="1:13" x14ac:dyDescent="0.25">
      <c r="A2227" t="s">
        <v>131</v>
      </c>
      <c r="B2227">
        <v>15.92</v>
      </c>
      <c r="C2227">
        <v>4.76</v>
      </c>
      <c r="D2227" t="s">
        <v>2380</v>
      </c>
      <c r="E2227" t="s">
        <v>2379</v>
      </c>
      <c r="F2227" t="s">
        <v>2379</v>
      </c>
      <c r="G2227">
        <v>1</v>
      </c>
      <c r="H2227" t="s">
        <v>2379</v>
      </c>
      <c r="J2227" t="str">
        <f t="shared" si="136"/>
        <v>Yes</v>
      </c>
      <c r="K2227" t="str">
        <f t="shared" si="137"/>
        <v>No</v>
      </c>
      <c r="L2227" t="str">
        <f t="shared" si="138"/>
        <v>Underweight</v>
      </c>
      <c r="M2227" t="str">
        <f t="shared" si="139"/>
        <v>Normal</v>
      </c>
    </row>
    <row r="2228" spans="1:13" x14ac:dyDescent="0.25">
      <c r="A2228" t="s">
        <v>130</v>
      </c>
      <c r="B2228">
        <v>15.17</v>
      </c>
      <c r="C2228">
        <v>4.3</v>
      </c>
      <c r="D2228" t="s">
        <v>2380</v>
      </c>
      <c r="E2228" t="s">
        <v>2379</v>
      </c>
      <c r="F2228" t="s">
        <v>2381</v>
      </c>
      <c r="G2228">
        <v>1</v>
      </c>
      <c r="H2228" t="s">
        <v>2379</v>
      </c>
      <c r="J2228" t="str">
        <f t="shared" si="136"/>
        <v>Yes</v>
      </c>
      <c r="K2228" t="str">
        <f t="shared" si="137"/>
        <v>No</v>
      </c>
      <c r="L2228" t="str">
        <f t="shared" si="138"/>
        <v>Underweight</v>
      </c>
      <c r="M2228" t="str">
        <f t="shared" si="139"/>
        <v>Normal</v>
      </c>
    </row>
    <row r="2229" spans="1:13" x14ac:dyDescent="0.25">
      <c r="A2229" t="s">
        <v>129</v>
      </c>
      <c r="B2229">
        <v>16.63</v>
      </c>
      <c r="C2229">
        <v>4.5</v>
      </c>
      <c r="D2229" t="s">
        <v>2379</v>
      </c>
      <c r="E2229" t="s">
        <v>2379</v>
      </c>
      <c r="F2229" t="s">
        <v>2379</v>
      </c>
      <c r="G2229">
        <v>1</v>
      </c>
      <c r="H2229" t="s">
        <v>2379</v>
      </c>
      <c r="J2229" t="str">
        <f t="shared" si="136"/>
        <v>No</v>
      </c>
      <c r="K2229" t="str">
        <f t="shared" si="137"/>
        <v>No</v>
      </c>
      <c r="L2229" t="str">
        <f t="shared" si="138"/>
        <v>Underweight</v>
      </c>
      <c r="M2229" t="str">
        <f t="shared" si="139"/>
        <v>Normal</v>
      </c>
    </row>
    <row r="2230" spans="1:13" x14ac:dyDescent="0.25">
      <c r="A2230" t="s">
        <v>128</v>
      </c>
      <c r="B2230">
        <v>19.39</v>
      </c>
      <c r="C2230">
        <v>5.59</v>
      </c>
      <c r="D2230" t="s">
        <v>2379</v>
      </c>
      <c r="E2230" t="s">
        <v>2379</v>
      </c>
      <c r="F2230" t="s">
        <v>2381</v>
      </c>
      <c r="G2230">
        <v>1</v>
      </c>
      <c r="H2230" t="s">
        <v>2379</v>
      </c>
      <c r="J2230" t="str">
        <f t="shared" si="136"/>
        <v>No</v>
      </c>
      <c r="K2230" t="str">
        <f t="shared" si="137"/>
        <v>No</v>
      </c>
      <c r="L2230" t="str">
        <f t="shared" si="138"/>
        <v>Normal Weight</v>
      </c>
      <c r="M2230" t="str">
        <f t="shared" si="139"/>
        <v>Normal</v>
      </c>
    </row>
    <row r="2231" spans="1:13" x14ac:dyDescent="0.25">
      <c r="A2231" t="s">
        <v>127</v>
      </c>
      <c r="B2231">
        <v>17.34</v>
      </c>
      <c r="C2231">
        <v>6.29</v>
      </c>
      <c r="D2231" t="s">
        <v>2380</v>
      </c>
      <c r="E2231" t="s">
        <v>2379</v>
      </c>
      <c r="F2231" t="s">
        <v>2381</v>
      </c>
      <c r="G2231">
        <v>1</v>
      </c>
      <c r="H2231" t="s">
        <v>2379</v>
      </c>
      <c r="J2231" t="str">
        <f t="shared" si="136"/>
        <v>Yes</v>
      </c>
      <c r="K2231" t="str">
        <f t="shared" si="137"/>
        <v>No</v>
      </c>
      <c r="L2231" t="str">
        <f t="shared" si="138"/>
        <v>Underweight</v>
      </c>
      <c r="M2231" t="str">
        <f t="shared" si="139"/>
        <v>Prediabetes</v>
      </c>
    </row>
    <row r="2232" spans="1:13" x14ac:dyDescent="0.25">
      <c r="A2232" t="s">
        <v>126</v>
      </c>
      <c r="B2232">
        <v>17.940000000000001</v>
      </c>
      <c r="C2232">
        <v>4.1900000000000004</v>
      </c>
      <c r="D2232" t="s">
        <v>2379</v>
      </c>
      <c r="E2232" t="s">
        <v>2380</v>
      </c>
      <c r="F2232" t="s">
        <v>2379</v>
      </c>
      <c r="G2232">
        <v>1</v>
      </c>
      <c r="H2232" t="s">
        <v>2379</v>
      </c>
      <c r="J2232" t="str">
        <f t="shared" si="136"/>
        <v>No</v>
      </c>
      <c r="K2232" t="str">
        <f t="shared" si="137"/>
        <v>No</v>
      </c>
      <c r="L2232" t="str">
        <f t="shared" si="138"/>
        <v>Underweight</v>
      </c>
      <c r="M2232" t="str">
        <f t="shared" si="139"/>
        <v>Normal</v>
      </c>
    </row>
    <row r="2233" spans="1:13" x14ac:dyDescent="0.25">
      <c r="A2233" t="s">
        <v>125</v>
      </c>
      <c r="B2233">
        <v>16.670000000000002</v>
      </c>
      <c r="C2233">
        <v>4.7</v>
      </c>
      <c r="D2233" t="s">
        <v>2380</v>
      </c>
      <c r="E2233" t="s">
        <v>2379</v>
      </c>
      <c r="F2233" t="s">
        <v>2381</v>
      </c>
      <c r="G2233">
        <v>1</v>
      </c>
      <c r="H2233" t="s">
        <v>2379</v>
      </c>
      <c r="J2233" t="str">
        <f t="shared" si="136"/>
        <v>Yes</v>
      </c>
      <c r="K2233" t="str">
        <f t="shared" si="137"/>
        <v>No</v>
      </c>
      <c r="L2233" t="str">
        <f t="shared" si="138"/>
        <v>Underweight</v>
      </c>
      <c r="M2233" t="str">
        <f t="shared" si="139"/>
        <v>Normal</v>
      </c>
    </row>
    <row r="2234" spans="1:13" x14ac:dyDescent="0.25">
      <c r="A2234" t="s">
        <v>124</v>
      </c>
      <c r="B2234">
        <v>20.58</v>
      </c>
      <c r="C2234">
        <v>5.64</v>
      </c>
      <c r="D2234" t="s">
        <v>2380</v>
      </c>
      <c r="E2234" t="s">
        <v>2379</v>
      </c>
      <c r="F2234" t="s">
        <v>2379</v>
      </c>
      <c r="G2234">
        <v>0</v>
      </c>
      <c r="H2234" t="s">
        <v>2379</v>
      </c>
      <c r="J2234" t="str">
        <f t="shared" si="136"/>
        <v>Yes</v>
      </c>
      <c r="K2234" t="str">
        <f t="shared" si="137"/>
        <v>No</v>
      </c>
      <c r="L2234" t="str">
        <f t="shared" si="138"/>
        <v>Normal Weight</v>
      </c>
      <c r="M2234" t="str">
        <f t="shared" si="139"/>
        <v>Normal</v>
      </c>
    </row>
    <row r="2235" spans="1:13" x14ac:dyDescent="0.25">
      <c r="A2235" t="s">
        <v>123</v>
      </c>
      <c r="B2235">
        <v>16.5</v>
      </c>
      <c r="C2235">
        <v>4.1100000000000003</v>
      </c>
      <c r="D2235" t="s">
        <v>2380</v>
      </c>
      <c r="E2235" t="s">
        <v>2379</v>
      </c>
      <c r="F2235" t="s">
        <v>2379</v>
      </c>
      <c r="G2235">
        <v>0</v>
      </c>
      <c r="H2235" t="s">
        <v>2379</v>
      </c>
      <c r="J2235" t="str">
        <f t="shared" si="136"/>
        <v>Yes</v>
      </c>
      <c r="K2235" t="str">
        <f t="shared" si="137"/>
        <v>No</v>
      </c>
      <c r="L2235" t="str">
        <f t="shared" si="138"/>
        <v>Underweight</v>
      </c>
      <c r="M2235" t="str">
        <f t="shared" si="139"/>
        <v>Normal</v>
      </c>
    </row>
    <row r="2236" spans="1:13" x14ac:dyDescent="0.25">
      <c r="A2236" t="s">
        <v>122</v>
      </c>
      <c r="B2236">
        <v>15.41</v>
      </c>
      <c r="C2236">
        <v>5.43</v>
      </c>
      <c r="D2236" t="s">
        <v>2380</v>
      </c>
      <c r="E2236" t="s">
        <v>2379</v>
      </c>
      <c r="F2236" t="s">
        <v>2381</v>
      </c>
      <c r="G2236">
        <v>1</v>
      </c>
      <c r="H2236" t="s">
        <v>2379</v>
      </c>
      <c r="J2236" t="str">
        <f t="shared" si="136"/>
        <v>Yes</v>
      </c>
      <c r="K2236" t="str">
        <f t="shared" si="137"/>
        <v>No</v>
      </c>
      <c r="L2236" t="str">
        <f t="shared" si="138"/>
        <v>Underweight</v>
      </c>
      <c r="M2236" t="str">
        <f t="shared" si="139"/>
        <v>Normal</v>
      </c>
    </row>
    <row r="2237" spans="1:13" x14ac:dyDescent="0.25">
      <c r="A2237" t="s">
        <v>121</v>
      </c>
      <c r="B2237">
        <v>24.59</v>
      </c>
      <c r="C2237">
        <v>4.38</v>
      </c>
      <c r="D2237" t="s">
        <v>2379</v>
      </c>
      <c r="E2237" t="s">
        <v>2379</v>
      </c>
      <c r="F2237" t="s">
        <v>2379</v>
      </c>
      <c r="G2237">
        <v>1</v>
      </c>
      <c r="H2237" t="s">
        <v>2379</v>
      </c>
      <c r="J2237" t="str">
        <f t="shared" si="136"/>
        <v>No</v>
      </c>
      <c r="K2237" t="str">
        <f t="shared" si="137"/>
        <v>No</v>
      </c>
      <c r="L2237" t="str">
        <f t="shared" si="138"/>
        <v>Normal Weight</v>
      </c>
      <c r="M2237" t="str">
        <f t="shared" si="139"/>
        <v>Normal</v>
      </c>
    </row>
    <row r="2238" spans="1:13" x14ac:dyDescent="0.25">
      <c r="A2238" t="s">
        <v>120</v>
      </c>
      <c r="B2238">
        <v>33.33</v>
      </c>
      <c r="C2238">
        <v>9.7899999999999991</v>
      </c>
      <c r="D2238" t="s">
        <v>2379</v>
      </c>
      <c r="E2238" t="s">
        <v>2379</v>
      </c>
      <c r="F2238" t="s">
        <v>2379</v>
      </c>
      <c r="G2238">
        <v>0</v>
      </c>
      <c r="H2238" t="s">
        <v>2379</v>
      </c>
      <c r="J2238" t="str">
        <f t="shared" si="136"/>
        <v>No</v>
      </c>
      <c r="K2238" t="str">
        <f t="shared" si="137"/>
        <v>No</v>
      </c>
      <c r="L2238" t="str">
        <f t="shared" si="138"/>
        <v>Obesity</v>
      </c>
      <c r="M2238" t="str">
        <f t="shared" si="139"/>
        <v>Diabetes</v>
      </c>
    </row>
    <row r="2239" spans="1:13" x14ac:dyDescent="0.25">
      <c r="A2239" t="s">
        <v>119</v>
      </c>
      <c r="B2239">
        <v>18.5</v>
      </c>
      <c r="C2239">
        <v>11.84</v>
      </c>
      <c r="D2239" t="s">
        <v>2379</v>
      </c>
      <c r="E2239" t="s">
        <v>2379</v>
      </c>
      <c r="F2239" t="s">
        <v>2379</v>
      </c>
      <c r="G2239">
        <v>0</v>
      </c>
      <c r="H2239" t="s">
        <v>2379</v>
      </c>
      <c r="J2239" t="str">
        <f t="shared" si="136"/>
        <v>No</v>
      </c>
      <c r="K2239" t="str">
        <f t="shared" si="137"/>
        <v>No</v>
      </c>
      <c r="L2239" t="str">
        <f t="shared" si="138"/>
        <v>Normal Weight</v>
      </c>
      <c r="M2239" t="str">
        <f t="shared" si="139"/>
        <v>Diabetes</v>
      </c>
    </row>
    <row r="2240" spans="1:13" x14ac:dyDescent="0.25">
      <c r="A2240" t="s">
        <v>118</v>
      </c>
      <c r="B2240">
        <v>18.579999999999998</v>
      </c>
      <c r="C2240">
        <v>6.22</v>
      </c>
      <c r="D2240" t="s">
        <v>2379</v>
      </c>
      <c r="E2240" t="s">
        <v>2379</v>
      </c>
      <c r="F2240" t="s">
        <v>2379</v>
      </c>
      <c r="G2240">
        <v>0</v>
      </c>
      <c r="H2240" t="s">
        <v>2379</v>
      </c>
      <c r="J2240" t="str">
        <f t="shared" si="136"/>
        <v>No</v>
      </c>
      <c r="K2240" t="str">
        <f t="shared" si="137"/>
        <v>No</v>
      </c>
      <c r="L2240" t="str">
        <f t="shared" si="138"/>
        <v>Normal Weight</v>
      </c>
      <c r="M2240" t="str">
        <f t="shared" si="139"/>
        <v>Prediabetes</v>
      </c>
    </row>
    <row r="2241" spans="1:13" x14ac:dyDescent="0.25">
      <c r="A2241" t="s">
        <v>117</v>
      </c>
      <c r="B2241">
        <v>16.64</v>
      </c>
      <c r="C2241">
        <v>10.01</v>
      </c>
      <c r="D2241" t="s">
        <v>2379</v>
      </c>
      <c r="E2241" t="s">
        <v>2379</v>
      </c>
      <c r="F2241" t="s">
        <v>2379</v>
      </c>
      <c r="G2241">
        <v>0</v>
      </c>
      <c r="H2241" t="s">
        <v>2379</v>
      </c>
      <c r="J2241" t="str">
        <f t="shared" si="136"/>
        <v>No</v>
      </c>
      <c r="K2241" t="str">
        <f t="shared" si="137"/>
        <v>No</v>
      </c>
      <c r="L2241" t="str">
        <f t="shared" si="138"/>
        <v>Underweight</v>
      </c>
      <c r="M2241" t="str">
        <f t="shared" si="139"/>
        <v>Diabetes</v>
      </c>
    </row>
    <row r="2242" spans="1:13" x14ac:dyDescent="0.25">
      <c r="A2242" t="s">
        <v>116</v>
      </c>
      <c r="B2242">
        <v>19.329999999999998</v>
      </c>
      <c r="C2242">
        <v>4.32</v>
      </c>
      <c r="D2242" t="s">
        <v>2379</v>
      </c>
      <c r="E2242" t="s">
        <v>2379</v>
      </c>
      <c r="F2242" t="s">
        <v>2379</v>
      </c>
      <c r="G2242">
        <v>1</v>
      </c>
      <c r="H2242" t="s">
        <v>2379</v>
      </c>
      <c r="J2242" t="str">
        <f t="shared" si="136"/>
        <v>No</v>
      </c>
      <c r="K2242" t="str">
        <f t="shared" si="137"/>
        <v>No</v>
      </c>
      <c r="L2242" t="str">
        <f t="shared" si="138"/>
        <v>Normal Weight</v>
      </c>
      <c r="M2242" t="str">
        <f t="shared" si="139"/>
        <v>Normal</v>
      </c>
    </row>
    <row r="2243" spans="1:13" x14ac:dyDescent="0.25">
      <c r="A2243" t="s">
        <v>115</v>
      </c>
      <c r="B2243">
        <v>21.26</v>
      </c>
      <c r="C2243">
        <v>5.65</v>
      </c>
      <c r="D2243" t="s">
        <v>2380</v>
      </c>
      <c r="E2243" t="s">
        <v>2379</v>
      </c>
      <c r="F2243" t="s">
        <v>2381</v>
      </c>
      <c r="G2243">
        <v>1</v>
      </c>
      <c r="H2243" t="s">
        <v>2379</v>
      </c>
      <c r="J2243" t="str">
        <f t="shared" ref="J2243:J2306" si="140">PROPER(D2243:D4577)</f>
        <v>Yes</v>
      </c>
      <c r="K2243" t="str">
        <f t="shared" ref="K2243:K2306" si="141">PROPER(H2243:H4577)</f>
        <v>No</v>
      </c>
      <c r="L2243" t="str">
        <f t="shared" ref="L2243:L2306" si="142">IF(B2243&lt;18.5,"Underweight",IF(B2243&lt;24.9,"Normal Weight",IF(B2243&lt;29.9,"Overweight","Obesity")))</f>
        <v>Normal Weight</v>
      </c>
      <c r="M2243" t="str">
        <f t="shared" ref="M2243:M2306" si="143">IF(C2243&lt;5.7,"Normal",IF(C2243&lt;6.4,"Prediabetes","Diabetes"))</f>
        <v>Normal</v>
      </c>
    </row>
    <row r="2244" spans="1:13" x14ac:dyDescent="0.25">
      <c r="A2244" t="s">
        <v>114</v>
      </c>
      <c r="B2244">
        <v>15.6</v>
      </c>
      <c r="C2244">
        <v>4.12</v>
      </c>
      <c r="D2244" t="s">
        <v>2380</v>
      </c>
      <c r="E2244" t="s">
        <v>2379</v>
      </c>
      <c r="F2244" t="s">
        <v>2379</v>
      </c>
      <c r="G2244">
        <v>1</v>
      </c>
      <c r="H2244" t="s">
        <v>2379</v>
      </c>
      <c r="J2244" t="str">
        <f t="shared" si="140"/>
        <v>Yes</v>
      </c>
      <c r="K2244" t="str">
        <f t="shared" si="141"/>
        <v>No</v>
      </c>
      <c r="L2244" t="str">
        <f t="shared" si="142"/>
        <v>Underweight</v>
      </c>
      <c r="M2244" t="str">
        <f t="shared" si="143"/>
        <v>Normal</v>
      </c>
    </row>
    <row r="2245" spans="1:13" x14ac:dyDescent="0.25">
      <c r="A2245" t="s">
        <v>113</v>
      </c>
      <c r="B2245">
        <v>24.39</v>
      </c>
      <c r="C2245">
        <v>6.24</v>
      </c>
      <c r="D2245" t="s">
        <v>2379</v>
      </c>
      <c r="E2245" t="s">
        <v>2379</v>
      </c>
      <c r="F2245" t="s">
        <v>2379</v>
      </c>
      <c r="G2245">
        <v>1</v>
      </c>
      <c r="H2245" t="s">
        <v>2379</v>
      </c>
      <c r="J2245" t="str">
        <f t="shared" si="140"/>
        <v>No</v>
      </c>
      <c r="K2245" t="str">
        <f t="shared" si="141"/>
        <v>No</v>
      </c>
      <c r="L2245" t="str">
        <f t="shared" si="142"/>
        <v>Normal Weight</v>
      </c>
      <c r="M2245" t="str">
        <f t="shared" si="143"/>
        <v>Prediabetes</v>
      </c>
    </row>
    <row r="2246" spans="1:13" x14ac:dyDescent="0.25">
      <c r="A2246" t="s">
        <v>112</v>
      </c>
      <c r="B2246">
        <v>24.75</v>
      </c>
      <c r="C2246">
        <v>4.83</v>
      </c>
      <c r="D2246" t="s">
        <v>2379</v>
      </c>
      <c r="E2246" t="s">
        <v>2379</v>
      </c>
      <c r="F2246" t="s">
        <v>2379</v>
      </c>
      <c r="G2246">
        <v>0</v>
      </c>
      <c r="H2246" t="s">
        <v>2379</v>
      </c>
      <c r="J2246" t="str">
        <f t="shared" si="140"/>
        <v>No</v>
      </c>
      <c r="K2246" t="str">
        <f t="shared" si="141"/>
        <v>No</v>
      </c>
      <c r="L2246" t="str">
        <f t="shared" si="142"/>
        <v>Normal Weight</v>
      </c>
      <c r="M2246" t="str">
        <f t="shared" si="143"/>
        <v>Normal</v>
      </c>
    </row>
    <row r="2247" spans="1:13" x14ac:dyDescent="0.25">
      <c r="A2247" t="s">
        <v>111</v>
      </c>
      <c r="B2247">
        <v>20.88</v>
      </c>
      <c r="C2247">
        <v>7.4</v>
      </c>
      <c r="D2247" t="s">
        <v>2379</v>
      </c>
      <c r="E2247" t="s">
        <v>2379</v>
      </c>
      <c r="F2247" t="s">
        <v>2379</v>
      </c>
      <c r="G2247">
        <v>0</v>
      </c>
      <c r="H2247" t="s">
        <v>2379</v>
      </c>
      <c r="J2247" t="str">
        <f t="shared" si="140"/>
        <v>No</v>
      </c>
      <c r="K2247" t="str">
        <f t="shared" si="141"/>
        <v>No</v>
      </c>
      <c r="L2247" t="str">
        <f t="shared" si="142"/>
        <v>Normal Weight</v>
      </c>
      <c r="M2247" t="str">
        <f t="shared" si="143"/>
        <v>Diabetes</v>
      </c>
    </row>
    <row r="2248" spans="1:13" x14ac:dyDescent="0.25">
      <c r="A2248" t="s">
        <v>110</v>
      </c>
      <c r="B2248">
        <v>20.43</v>
      </c>
      <c r="C2248">
        <v>4.54</v>
      </c>
      <c r="D2248" t="s">
        <v>2379</v>
      </c>
      <c r="E2248" t="s">
        <v>2379</v>
      </c>
      <c r="F2248" t="s">
        <v>2379</v>
      </c>
      <c r="G2248">
        <v>0</v>
      </c>
      <c r="H2248" t="s">
        <v>2379</v>
      </c>
      <c r="J2248" t="str">
        <f t="shared" si="140"/>
        <v>No</v>
      </c>
      <c r="K2248" t="str">
        <f t="shared" si="141"/>
        <v>No</v>
      </c>
      <c r="L2248" t="str">
        <f t="shared" si="142"/>
        <v>Normal Weight</v>
      </c>
      <c r="M2248" t="str">
        <f t="shared" si="143"/>
        <v>Normal</v>
      </c>
    </row>
    <row r="2249" spans="1:13" x14ac:dyDescent="0.25">
      <c r="A2249" t="s">
        <v>109</v>
      </c>
      <c r="B2249">
        <v>15.18</v>
      </c>
      <c r="C2249">
        <v>11.11</v>
      </c>
      <c r="D2249" t="s">
        <v>2379</v>
      </c>
      <c r="E2249" t="s">
        <v>2379</v>
      </c>
      <c r="F2249" t="s">
        <v>2379</v>
      </c>
      <c r="G2249">
        <v>0</v>
      </c>
      <c r="H2249" t="s">
        <v>2379</v>
      </c>
      <c r="J2249" t="str">
        <f t="shared" si="140"/>
        <v>No</v>
      </c>
      <c r="K2249" t="str">
        <f t="shared" si="141"/>
        <v>No</v>
      </c>
      <c r="L2249" t="str">
        <f t="shared" si="142"/>
        <v>Underweight</v>
      </c>
      <c r="M2249" t="str">
        <f t="shared" si="143"/>
        <v>Diabetes</v>
      </c>
    </row>
    <row r="2250" spans="1:13" x14ac:dyDescent="0.25">
      <c r="A2250" t="s">
        <v>108</v>
      </c>
      <c r="B2250">
        <v>15.12</v>
      </c>
      <c r="C2250">
        <v>4.03</v>
      </c>
      <c r="D2250" t="s">
        <v>2380</v>
      </c>
      <c r="E2250" t="s">
        <v>2379</v>
      </c>
      <c r="F2250" t="s">
        <v>2379</v>
      </c>
      <c r="G2250">
        <v>0</v>
      </c>
      <c r="H2250" t="s">
        <v>2379</v>
      </c>
      <c r="J2250" t="str">
        <f t="shared" si="140"/>
        <v>Yes</v>
      </c>
      <c r="K2250" t="str">
        <f t="shared" si="141"/>
        <v>No</v>
      </c>
      <c r="L2250" t="str">
        <f t="shared" si="142"/>
        <v>Underweight</v>
      </c>
      <c r="M2250" t="str">
        <f t="shared" si="143"/>
        <v>Normal</v>
      </c>
    </row>
    <row r="2251" spans="1:13" x14ac:dyDescent="0.25">
      <c r="A2251" t="s">
        <v>107</v>
      </c>
      <c r="B2251">
        <v>23.88</v>
      </c>
      <c r="C2251">
        <v>4.51</v>
      </c>
      <c r="D2251" t="s">
        <v>2379</v>
      </c>
      <c r="E2251" t="s">
        <v>2379</v>
      </c>
      <c r="F2251" t="s">
        <v>2379</v>
      </c>
      <c r="G2251">
        <v>1</v>
      </c>
      <c r="H2251" t="s">
        <v>2379</v>
      </c>
      <c r="J2251" t="str">
        <f t="shared" si="140"/>
        <v>No</v>
      </c>
      <c r="K2251" t="str">
        <f t="shared" si="141"/>
        <v>No</v>
      </c>
      <c r="L2251" t="str">
        <f t="shared" si="142"/>
        <v>Normal Weight</v>
      </c>
      <c r="M2251" t="str">
        <f t="shared" si="143"/>
        <v>Normal</v>
      </c>
    </row>
    <row r="2252" spans="1:13" x14ac:dyDescent="0.25">
      <c r="A2252" t="s">
        <v>106</v>
      </c>
      <c r="B2252">
        <v>16.13</v>
      </c>
      <c r="C2252">
        <v>5.56</v>
      </c>
      <c r="D2252" t="s">
        <v>2379</v>
      </c>
      <c r="E2252" t="s">
        <v>2380</v>
      </c>
      <c r="F2252" t="s">
        <v>2379</v>
      </c>
      <c r="G2252">
        <v>1</v>
      </c>
      <c r="H2252" t="s">
        <v>2379</v>
      </c>
      <c r="J2252" t="str">
        <f t="shared" si="140"/>
        <v>No</v>
      </c>
      <c r="K2252" t="str">
        <f t="shared" si="141"/>
        <v>No</v>
      </c>
      <c r="L2252" t="str">
        <f t="shared" si="142"/>
        <v>Underweight</v>
      </c>
      <c r="M2252" t="str">
        <f t="shared" si="143"/>
        <v>Normal</v>
      </c>
    </row>
    <row r="2253" spans="1:13" x14ac:dyDescent="0.25">
      <c r="A2253" t="s">
        <v>105</v>
      </c>
      <c r="B2253">
        <v>24.09</v>
      </c>
      <c r="C2253">
        <v>4.0999999999999996</v>
      </c>
      <c r="D2253" t="s">
        <v>2379</v>
      </c>
      <c r="E2253" t="s">
        <v>2380</v>
      </c>
      <c r="F2253" t="s">
        <v>2379</v>
      </c>
      <c r="G2253">
        <v>1</v>
      </c>
      <c r="H2253" t="s">
        <v>2379</v>
      </c>
      <c r="J2253" t="str">
        <f t="shared" si="140"/>
        <v>No</v>
      </c>
      <c r="K2253" t="str">
        <f t="shared" si="141"/>
        <v>No</v>
      </c>
      <c r="L2253" t="str">
        <f t="shared" si="142"/>
        <v>Normal Weight</v>
      </c>
      <c r="M2253" t="str">
        <f t="shared" si="143"/>
        <v>Normal</v>
      </c>
    </row>
    <row r="2254" spans="1:13" x14ac:dyDescent="0.25">
      <c r="A2254" t="s">
        <v>104</v>
      </c>
      <c r="B2254">
        <v>19.43</v>
      </c>
      <c r="C2254">
        <v>5.85</v>
      </c>
      <c r="D2254" t="s">
        <v>2379</v>
      </c>
      <c r="E2254" t="s">
        <v>2380</v>
      </c>
      <c r="F2254" t="s">
        <v>2379</v>
      </c>
      <c r="G2254">
        <v>1</v>
      </c>
      <c r="H2254" t="s">
        <v>2379</v>
      </c>
      <c r="J2254" t="str">
        <f t="shared" si="140"/>
        <v>No</v>
      </c>
      <c r="K2254" t="str">
        <f t="shared" si="141"/>
        <v>No</v>
      </c>
      <c r="L2254" t="str">
        <f t="shared" si="142"/>
        <v>Normal Weight</v>
      </c>
      <c r="M2254" t="str">
        <f t="shared" si="143"/>
        <v>Prediabetes</v>
      </c>
    </row>
    <row r="2255" spans="1:13" x14ac:dyDescent="0.25">
      <c r="A2255" t="s">
        <v>103</v>
      </c>
      <c r="B2255">
        <v>15.22</v>
      </c>
      <c r="C2255">
        <v>4.92</v>
      </c>
      <c r="D2255" t="s">
        <v>2380</v>
      </c>
      <c r="E2255" t="s">
        <v>2379</v>
      </c>
      <c r="F2255" t="s">
        <v>2381</v>
      </c>
      <c r="G2255">
        <v>1</v>
      </c>
      <c r="H2255" t="s">
        <v>2379</v>
      </c>
      <c r="J2255" t="str">
        <f t="shared" si="140"/>
        <v>Yes</v>
      </c>
      <c r="K2255" t="str">
        <f t="shared" si="141"/>
        <v>No</v>
      </c>
      <c r="L2255" t="str">
        <f t="shared" si="142"/>
        <v>Underweight</v>
      </c>
      <c r="M2255" t="str">
        <f t="shared" si="143"/>
        <v>Normal</v>
      </c>
    </row>
    <row r="2256" spans="1:13" x14ac:dyDescent="0.25">
      <c r="A2256" t="s">
        <v>102</v>
      </c>
      <c r="B2256">
        <v>20.72</v>
      </c>
      <c r="C2256">
        <v>9.4600000000000009</v>
      </c>
      <c r="D2256" t="s">
        <v>2379</v>
      </c>
      <c r="E2256" t="s">
        <v>2379</v>
      </c>
      <c r="F2256" t="s">
        <v>2379</v>
      </c>
      <c r="G2256">
        <v>0</v>
      </c>
      <c r="H2256" t="s">
        <v>2379</v>
      </c>
      <c r="J2256" t="str">
        <f t="shared" si="140"/>
        <v>No</v>
      </c>
      <c r="K2256" t="str">
        <f t="shared" si="141"/>
        <v>No</v>
      </c>
      <c r="L2256" t="str">
        <f t="shared" si="142"/>
        <v>Normal Weight</v>
      </c>
      <c r="M2256" t="str">
        <f t="shared" si="143"/>
        <v>Diabetes</v>
      </c>
    </row>
    <row r="2257" spans="1:13" x14ac:dyDescent="0.25">
      <c r="A2257" t="s">
        <v>101</v>
      </c>
      <c r="B2257">
        <v>35.4</v>
      </c>
      <c r="C2257">
        <v>5.94</v>
      </c>
      <c r="D2257" t="s">
        <v>2379</v>
      </c>
      <c r="E2257" t="s">
        <v>2379</v>
      </c>
      <c r="F2257" t="s">
        <v>2381</v>
      </c>
      <c r="G2257">
        <v>1</v>
      </c>
      <c r="H2257" t="s">
        <v>2379</v>
      </c>
      <c r="J2257" t="str">
        <f t="shared" si="140"/>
        <v>No</v>
      </c>
      <c r="K2257" t="str">
        <f t="shared" si="141"/>
        <v>No</v>
      </c>
      <c r="L2257" t="str">
        <f t="shared" si="142"/>
        <v>Obesity</v>
      </c>
      <c r="M2257" t="str">
        <f t="shared" si="143"/>
        <v>Prediabetes</v>
      </c>
    </row>
    <row r="2258" spans="1:13" x14ac:dyDescent="0.25">
      <c r="A2258" t="s">
        <v>100</v>
      </c>
      <c r="B2258">
        <v>34.4</v>
      </c>
      <c r="C2258">
        <v>5.7</v>
      </c>
      <c r="D2258" t="s">
        <v>2379</v>
      </c>
      <c r="E2258" t="s">
        <v>2379</v>
      </c>
      <c r="F2258" t="s">
        <v>2381</v>
      </c>
      <c r="G2258">
        <v>1</v>
      </c>
      <c r="H2258" t="s">
        <v>2379</v>
      </c>
      <c r="J2258" t="str">
        <f t="shared" si="140"/>
        <v>No</v>
      </c>
      <c r="K2258" t="str">
        <f t="shared" si="141"/>
        <v>No</v>
      </c>
      <c r="L2258" t="str">
        <f t="shared" si="142"/>
        <v>Obesity</v>
      </c>
      <c r="M2258" t="str">
        <f t="shared" si="143"/>
        <v>Prediabetes</v>
      </c>
    </row>
    <row r="2259" spans="1:13" x14ac:dyDescent="0.25">
      <c r="A2259" t="s">
        <v>99</v>
      </c>
      <c r="B2259">
        <v>34.1</v>
      </c>
      <c r="C2259">
        <v>4.13</v>
      </c>
      <c r="D2259" t="s">
        <v>2379</v>
      </c>
      <c r="E2259" t="s">
        <v>2379</v>
      </c>
      <c r="F2259" t="s">
        <v>2381</v>
      </c>
      <c r="G2259">
        <v>1</v>
      </c>
      <c r="H2259" t="s">
        <v>2379</v>
      </c>
      <c r="J2259" t="str">
        <f t="shared" si="140"/>
        <v>No</v>
      </c>
      <c r="K2259" t="str">
        <f t="shared" si="141"/>
        <v>No</v>
      </c>
      <c r="L2259" t="str">
        <f t="shared" si="142"/>
        <v>Obesity</v>
      </c>
      <c r="M2259" t="str">
        <f t="shared" si="143"/>
        <v>Normal</v>
      </c>
    </row>
    <row r="2260" spans="1:13" x14ac:dyDescent="0.25">
      <c r="A2260" t="s">
        <v>98</v>
      </c>
      <c r="B2260">
        <v>30.4</v>
      </c>
      <c r="C2260">
        <v>4.7699999999999996</v>
      </c>
      <c r="D2260" t="s">
        <v>2379</v>
      </c>
      <c r="E2260" t="s">
        <v>2379</v>
      </c>
      <c r="F2260" t="s">
        <v>2381</v>
      </c>
      <c r="G2260">
        <v>1</v>
      </c>
      <c r="H2260" t="s">
        <v>2379</v>
      </c>
      <c r="J2260" t="str">
        <f t="shared" si="140"/>
        <v>No</v>
      </c>
      <c r="K2260" t="str">
        <f t="shared" si="141"/>
        <v>No</v>
      </c>
      <c r="L2260" t="str">
        <f t="shared" si="142"/>
        <v>Obesity</v>
      </c>
      <c r="M2260" t="str">
        <f t="shared" si="143"/>
        <v>Normal</v>
      </c>
    </row>
    <row r="2261" spans="1:13" x14ac:dyDescent="0.25">
      <c r="A2261" t="s">
        <v>97</v>
      </c>
      <c r="B2261">
        <v>28.7</v>
      </c>
      <c r="C2261">
        <v>4.99</v>
      </c>
      <c r="D2261" t="s">
        <v>2379</v>
      </c>
      <c r="E2261" t="s">
        <v>2379</v>
      </c>
      <c r="F2261" t="s">
        <v>2381</v>
      </c>
      <c r="G2261">
        <v>1</v>
      </c>
      <c r="H2261" t="s">
        <v>2379</v>
      </c>
      <c r="J2261" t="str">
        <f t="shared" si="140"/>
        <v>No</v>
      </c>
      <c r="K2261" t="str">
        <f t="shared" si="141"/>
        <v>No</v>
      </c>
      <c r="L2261" t="str">
        <f t="shared" si="142"/>
        <v>Overweight</v>
      </c>
      <c r="M2261" t="str">
        <f t="shared" si="143"/>
        <v>Normal</v>
      </c>
    </row>
    <row r="2262" spans="1:13" x14ac:dyDescent="0.25">
      <c r="A2262" t="s">
        <v>96</v>
      </c>
      <c r="B2262">
        <v>17.440000000000001</v>
      </c>
      <c r="C2262">
        <v>4.42</v>
      </c>
      <c r="D2262" t="s">
        <v>2380</v>
      </c>
      <c r="E2262" t="s">
        <v>2379</v>
      </c>
      <c r="F2262" t="s">
        <v>2381</v>
      </c>
      <c r="G2262">
        <v>1</v>
      </c>
      <c r="H2262" t="s">
        <v>2379</v>
      </c>
      <c r="J2262" t="str">
        <f t="shared" si="140"/>
        <v>Yes</v>
      </c>
      <c r="K2262" t="str">
        <f t="shared" si="141"/>
        <v>No</v>
      </c>
      <c r="L2262" t="str">
        <f t="shared" si="142"/>
        <v>Underweight</v>
      </c>
      <c r="M2262" t="str">
        <f t="shared" si="143"/>
        <v>Normal</v>
      </c>
    </row>
    <row r="2263" spans="1:13" x14ac:dyDescent="0.25">
      <c r="A2263" t="s">
        <v>95</v>
      </c>
      <c r="B2263">
        <v>27.6</v>
      </c>
      <c r="C2263">
        <v>4.01</v>
      </c>
      <c r="D2263" t="s">
        <v>2379</v>
      </c>
      <c r="E2263" t="s">
        <v>2379</v>
      </c>
      <c r="F2263" t="s">
        <v>2381</v>
      </c>
      <c r="G2263">
        <v>1</v>
      </c>
      <c r="H2263" t="s">
        <v>2379</v>
      </c>
      <c r="J2263" t="str">
        <f t="shared" si="140"/>
        <v>No</v>
      </c>
      <c r="K2263" t="str">
        <f t="shared" si="141"/>
        <v>No</v>
      </c>
      <c r="L2263" t="str">
        <f t="shared" si="142"/>
        <v>Overweight</v>
      </c>
      <c r="M2263" t="str">
        <f t="shared" si="143"/>
        <v>Normal</v>
      </c>
    </row>
    <row r="2264" spans="1:13" x14ac:dyDescent="0.25">
      <c r="A2264" t="s">
        <v>94</v>
      </c>
      <c r="B2264">
        <v>20.7</v>
      </c>
      <c r="C2264">
        <v>4.49</v>
      </c>
      <c r="D2264" t="s">
        <v>2379</v>
      </c>
      <c r="E2264" t="s">
        <v>2379</v>
      </c>
      <c r="F2264" t="s">
        <v>2381</v>
      </c>
      <c r="G2264">
        <v>1</v>
      </c>
      <c r="H2264" t="s">
        <v>2379</v>
      </c>
      <c r="J2264" t="str">
        <f t="shared" si="140"/>
        <v>No</v>
      </c>
      <c r="K2264" t="str">
        <f t="shared" si="141"/>
        <v>No</v>
      </c>
      <c r="L2264" t="str">
        <f t="shared" si="142"/>
        <v>Normal Weight</v>
      </c>
      <c r="M2264" t="str">
        <f t="shared" si="143"/>
        <v>Normal</v>
      </c>
    </row>
    <row r="2265" spans="1:13" x14ac:dyDescent="0.25">
      <c r="A2265" t="s">
        <v>93</v>
      </c>
      <c r="B2265">
        <v>20.3</v>
      </c>
      <c r="C2265">
        <v>6.37</v>
      </c>
      <c r="D2265" t="s">
        <v>2379</v>
      </c>
      <c r="E2265" t="s">
        <v>2379</v>
      </c>
      <c r="F2265" t="s">
        <v>2381</v>
      </c>
      <c r="G2265">
        <v>1</v>
      </c>
      <c r="H2265" t="s">
        <v>2379</v>
      </c>
      <c r="J2265" t="str">
        <f t="shared" si="140"/>
        <v>No</v>
      </c>
      <c r="K2265" t="str">
        <f t="shared" si="141"/>
        <v>No</v>
      </c>
      <c r="L2265" t="str">
        <f t="shared" si="142"/>
        <v>Normal Weight</v>
      </c>
      <c r="M2265" t="str">
        <f t="shared" si="143"/>
        <v>Prediabetes</v>
      </c>
    </row>
    <row r="2266" spans="1:13" x14ac:dyDescent="0.25">
      <c r="A2266" t="s">
        <v>92</v>
      </c>
      <c r="B2266">
        <v>19.8</v>
      </c>
      <c r="C2266">
        <v>5.12</v>
      </c>
      <c r="D2266" t="s">
        <v>2379</v>
      </c>
      <c r="E2266" t="s">
        <v>2379</v>
      </c>
      <c r="F2266" t="s">
        <v>2381</v>
      </c>
      <c r="G2266">
        <v>1</v>
      </c>
      <c r="H2266" t="s">
        <v>2379</v>
      </c>
      <c r="J2266" t="str">
        <f t="shared" si="140"/>
        <v>No</v>
      </c>
      <c r="K2266" t="str">
        <f t="shared" si="141"/>
        <v>No</v>
      </c>
      <c r="L2266" t="str">
        <f t="shared" si="142"/>
        <v>Normal Weight</v>
      </c>
      <c r="M2266" t="str">
        <f t="shared" si="143"/>
        <v>Normal</v>
      </c>
    </row>
    <row r="2267" spans="1:13" x14ac:dyDescent="0.25">
      <c r="A2267" t="s">
        <v>91</v>
      </c>
      <c r="B2267">
        <v>21.87</v>
      </c>
      <c r="C2267">
        <v>8.59</v>
      </c>
      <c r="D2267" t="s">
        <v>2379</v>
      </c>
      <c r="E2267" t="s">
        <v>2379</v>
      </c>
      <c r="F2267" t="s">
        <v>2379</v>
      </c>
      <c r="G2267">
        <v>0</v>
      </c>
      <c r="H2267" t="s">
        <v>2379</v>
      </c>
      <c r="J2267" t="str">
        <f t="shared" si="140"/>
        <v>No</v>
      </c>
      <c r="K2267" t="str">
        <f t="shared" si="141"/>
        <v>No</v>
      </c>
      <c r="L2267" t="str">
        <f t="shared" si="142"/>
        <v>Normal Weight</v>
      </c>
      <c r="M2267" t="str">
        <f t="shared" si="143"/>
        <v>Diabetes</v>
      </c>
    </row>
    <row r="2268" spans="1:13" x14ac:dyDescent="0.25">
      <c r="A2268" t="s">
        <v>90</v>
      </c>
      <c r="B2268">
        <v>16.600000000000001</v>
      </c>
      <c r="C2268">
        <v>5.87</v>
      </c>
      <c r="D2268" t="s">
        <v>2379</v>
      </c>
      <c r="E2268" t="s">
        <v>2379</v>
      </c>
      <c r="F2268" t="s">
        <v>2379</v>
      </c>
      <c r="G2268">
        <v>1</v>
      </c>
      <c r="H2268" t="s">
        <v>2379</v>
      </c>
      <c r="J2268" t="str">
        <f t="shared" si="140"/>
        <v>No</v>
      </c>
      <c r="K2268" t="str">
        <f t="shared" si="141"/>
        <v>No</v>
      </c>
      <c r="L2268" t="str">
        <f t="shared" si="142"/>
        <v>Underweight</v>
      </c>
      <c r="M2268" t="str">
        <f t="shared" si="143"/>
        <v>Prediabetes</v>
      </c>
    </row>
    <row r="2269" spans="1:13" x14ac:dyDescent="0.25">
      <c r="A2269" t="s">
        <v>89</v>
      </c>
      <c r="B2269">
        <v>21.98</v>
      </c>
      <c r="C2269">
        <v>7.03</v>
      </c>
      <c r="D2269" t="s">
        <v>2379</v>
      </c>
      <c r="E2269" t="s">
        <v>2379</v>
      </c>
      <c r="F2269" t="s">
        <v>2379</v>
      </c>
      <c r="G2269">
        <v>0</v>
      </c>
      <c r="H2269" t="s">
        <v>2379</v>
      </c>
      <c r="J2269" t="str">
        <f t="shared" si="140"/>
        <v>No</v>
      </c>
      <c r="K2269" t="str">
        <f t="shared" si="141"/>
        <v>No</v>
      </c>
      <c r="L2269" t="str">
        <f t="shared" si="142"/>
        <v>Normal Weight</v>
      </c>
      <c r="M2269" t="str">
        <f t="shared" si="143"/>
        <v>Diabetes</v>
      </c>
    </row>
    <row r="2270" spans="1:13" x14ac:dyDescent="0.25">
      <c r="A2270" t="s">
        <v>88</v>
      </c>
      <c r="B2270">
        <v>19.7</v>
      </c>
      <c r="C2270">
        <v>5.51</v>
      </c>
      <c r="D2270" t="s">
        <v>2379</v>
      </c>
      <c r="E2270" t="s">
        <v>2379</v>
      </c>
      <c r="F2270" t="s">
        <v>2379</v>
      </c>
      <c r="G2270">
        <v>1</v>
      </c>
      <c r="H2270" t="s">
        <v>2379</v>
      </c>
      <c r="J2270" t="str">
        <f t="shared" si="140"/>
        <v>No</v>
      </c>
      <c r="K2270" t="str">
        <f t="shared" si="141"/>
        <v>No</v>
      </c>
      <c r="L2270" t="str">
        <f t="shared" si="142"/>
        <v>Normal Weight</v>
      </c>
      <c r="M2270" t="str">
        <f t="shared" si="143"/>
        <v>Normal</v>
      </c>
    </row>
    <row r="2271" spans="1:13" x14ac:dyDescent="0.25">
      <c r="A2271" t="s">
        <v>87</v>
      </c>
      <c r="B2271">
        <v>19.21</v>
      </c>
      <c r="C2271">
        <v>4.76</v>
      </c>
      <c r="D2271" t="s">
        <v>2379</v>
      </c>
      <c r="E2271" t="s">
        <v>2380</v>
      </c>
      <c r="F2271" t="s">
        <v>2379</v>
      </c>
      <c r="G2271">
        <v>1</v>
      </c>
      <c r="H2271" t="s">
        <v>2379</v>
      </c>
      <c r="J2271" t="str">
        <f t="shared" si="140"/>
        <v>No</v>
      </c>
      <c r="K2271" t="str">
        <f t="shared" si="141"/>
        <v>No</v>
      </c>
      <c r="L2271" t="str">
        <f t="shared" si="142"/>
        <v>Normal Weight</v>
      </c>
      <c r="M2271" t="str">
        <f t="shared" si="143"/>
        <v>Normal</v>
      </c>
    </row>
    <row r="2272" spans="1:13" x14ac:dyDescent="0.25">
      <c r="A2272" t="s">
        <v>86</v>
      </c>
      <c r="B2272">
        <v>19.3</v>
      </c>
      <c r="C2272">
        <v>4.7</v>
      </c>
      <c r="D2272" t="s">
        <v>2379</v>
      </c>
      <c r="E2272" t="s">
        <v>2380</v>
      </c>
      <c r="F2272" t="s">
        <v>2379</v>
      </c>
      <c r="G2272">
        <v>1</v>
      </c>
      <c r="H2272" t="s">
        <v>2379</v>
      </c>
      <c r="J2272" t="str">
        <f t="shared" si="140"/>
        <v>No</v>
      </c>
      <c r="K2272" t="str">
        <f t="shared" si="141"/>
        <v>No</v>
      </c>
      <c r="L2272" t="str">
        <f t="shared" si="142"/>
        <v>Normal Weight</v>
      </c>
      <c r="M2272" t="str">
        <f t="shared" si="143"/>
        <v>Normal</v>
      </c>
    </row>
    <row r="2273" spans="1:13" x14ac:dyDescent="0.25">
      <c r="A2273" t="s">
        <v>85</v>
      </c>
      <c r="B2273">
        <v>16.22</v>
      </c>
      <c r="C2273">
        <v>6.21</v>
      </c>
      <c r="D2273" t="s">
        <v>2380</v>
      </c>
      <c r="E2273" t="s">
        <v>2379</v>
      </c>
      <c r="F2273" t="s">
        <v>2379</v>
      </c>
      <c r="G2273">
        <v>0</v>
      </c>
      <c r="H2273" t="s">
        <v>2379</v>
      </c>
      <c r="J2273" t="str">
        <f t="shared" si="140"/>
        <v>Yes</v>
      </c>
      <c r="K2273" t="str">
        <f t="shared" si="141"/>
        <v>No</v>
      </c>
      <c r="L2273" t="str">
        <f t="shared" si="142"/>
        <v>Underweight</v>
      </c>
      <c r="M2273" t="str">
        <f t="shared" si="143"/>
        <v>Prediabetes</v>
      </c>
    </row>
    <row r="2274" spans="1:13" x14ac:dyDescent="0.25">
      <c r="A2274" t="s">
        <v>84</v>
      </c>
      <c r="B2274">
        <v>17.12</v>
      </c>
      <c r="C2274">
        <v>4.5199999999999996</v>
      </c>
      <c r="D2274" t="s">
        <v>2379</v>
      </c>
      <c r="E2274" t="s">
        <v>2380</v>
      </c>
      <c r="F2274" t="s">
        <v>2379</v>
      </c>
      <c r="G2274">
        <v>1</v>
      </c>
      <c r="H2274" t="s">
        <v>2379</v>
      </c>
      <c r="J2274" t="str">
        <f t="shared" si="140"/>
        <v>No</v>
      </c>
      <c r="K2274" t="str">
        <f t="shared" si="141"/>
        <v>No</v>
      </c>
      <c r="L2274" t="str">
        <f t="shared" si="142"/>
        <v>Underweight</v>
      </c>
      <c r="M2274" t="str">
        <f t="shared" si="143"/>
        <v>Normal</v>
      </c>
    </row>
    <row r="2275" spans="1:13" x14ac:dyDescent="0.25">
      <c r="A2275" t="s">
        <v>83</v>
      </c>
      <c r="B2275">
        <v>19.07</v>
      </c>
      <c r="C2275">
        <v>5.45</v>
      </c>
      <c r="D2275" t="s">
        <v>2379</v>
      </c>
      <c r="E2275" t="s">
        <v>2379</v>
      </c>
      <c r="F2275" t="s">
        <v>2379</v>
      </c>
      <c r="G2275">
        <v>1</v>
      </c>
      <c r="H2275" t="s">
        <v>2379</v>
      </c>
      <c r="J2275" t="str">
        <f t="shared" si="140"/>
        <v>No</v>
      </c>
      <c r="K2275" t="str">
        <f t="shared" si="141"/>
        <v>No</v>
      </c>
      <c r="L2275" t="str">
        <f t="shared" si="142"/>
        <v>Normal Weight</v>
      </c>
      <c r="M2275" t="str">
        <f t="shared" si="143"/>
        <v>Normal</v>
      </c>
    </row>
    <row r="2276" spans="1:13" x14ac:dyDescent="0.25">
      <c r="A2276" t="s">
        <v>82</v>
      </c>
      <c r="B2276">
        <v>15.56</v>
      </c>
      <c r="C2276">
        <v>4.42</v>
      </c>
      <c r="D2276" t="s">
        <v>2379</v>
      </c>
      <c r="E2276" t="s">
        <v>2379</v>
      </c>
      <c r="F2276" t="s">
        <v>2379</v>
      </c>
      <c r="G2276">
        <v>0</v>
      </c>
      <c r="H2276" t="s">
        <v>2379</v>
      </c>
      <c r="J2276" t="str">
        <f t="shared" si="140"/>
        <v>No</v>
      </c>
      <c r="K2276" t="str">
        <f t="shared" si="141"/>
        <v>No</v>
      </c>
      <c r="L2276" t="str">
        <f t="shared" si="142"/>
        <v>Underweight</v>
      </c>
      <c r="M2276" t="str">
        <f t="shared" si="143"/>
        <v>Normal</v>
      </c>
    </row>
    <row r="2277" spans="1:13" x14ac:dyDescent="0.25">
      <c r="A2277" t="s">
        <v>81</v>
      </c>
      <c r="B2277">
        <v>22.76</v>
      </c>
      <c r="C2277">
        <v>9.44</v>
      </c>
      <c r="D2277" t="s">
        <v>2379</v>
      </c>
      <c r="E2277" t="s">
        <v>2379</v>
      </c>
      <c r="F2277" t="s">
        <v>2379</v>
      </c>
      <c r="G2277">
        <v>0</v>
      </c>
      <c r="H2277" t="s">
        <v>2379</v>
      </c>
      <c r="J2277" t="str">
        <f t="shared" si="140"/>
        <v>No</v>
      </c>
      <c r="K2277" t="str">
        <f t="shared" si="141"/>
        <v>No</v>
      </c>
      <c r="L2277" t="str">
        <f t="shared" si="142"/>
        <v>Normal Weight</v>
      </c>
      <c r="M2277" t="str">
        <f t="shared" si="143"/>
        <v>Diabetes</v>
      </c>
    </row>
    <row r="2278" spans="1:13" x14ac:dyDescent="0.25">
      <c r="A2278" t="s">
        <v>80</v>
      </c>
      <c r="B2278">
        <v>22.79</v>
      </c>
      <c r="C2278">
        <v>6.15</v>
      </c>
      <c r="D2278" t="s">
        <v>2380</v>
      </c>
      <c r="E2278" t="s">
        <v>2379</v>
      </c>
      <c r="F2278" t="s">
        <v>2381</v>
      </c>
      <c r="G2278">
        <v>1</v>
      </c>
      <c r="H2278" t="s">
        <v>2379</v>
      </c>
      <c r="J2278" t="str">
        <f t="shared" si="140"/>
        <v>Yes</v>
      </c>
      <c r="K2278" t="str">
        <f t="shared" si="141"/>
        <v>No</v>
      </c>
      <c r="L2278" t="str">
        <f t="shared" si="142"/>
        <v>Normal Weight</v>
      </c>
      <c r="M2278" t="str">
        <f t="shared" si="143"/>
        <v>Prediabetes</v>
      </c>
    </row>
    <row r="2279" spans="1:13" x14ac:dyDescent="0.25">
      <c r="A2279" t="s">
        <v>79</v>
      </c>
      <c r="B2279">
        <v>17.41</v>
      </c>
      <c r="C2279">
        <v>5.13</v>
      </c>
      <c r="D2279" t="s">
        <v>2380</v>
      </c>
      <c r="E2279" t="s">
        <v>2379</v>
      </c>
      <c r="F2279" t="s">
        <v>2379</v>
      </c>
      <c r="G2279">
        <v>0</v>
      </c>
      <c r="H2279" t="s">
        <v>2379</v>
      </c>
      <c r="J2279" t="str">
        <f t="shared" si="140"/>
        <v>Yes</v>
      </c>
      <c r="K2279" t="str">
        <f t="shared" si="141"/>
        <v>No</v>
      </c>
      <c r="L2279" t="str">
        <f t="shared" si="142"/>
        <v>Underweight</v>
      </c>
      <c r="M2279" t="str">
        <f t="shared" si="143"/>
        <v>Normal</v>
      </c>
    </row>
    <row r="2280" spans="1:13" x14ac:dyDescent="0.25">
      <c r="A2280" t="s">
        <v>78</v>
      </c>
      <c r="B2280">
        <v>19.32</v>
      </c>
      <c r="C2280">
        <v>4.96</v>
      </c>
      <c r="D2280" t="s">
        <v>2380</v>
      </c>
      <c r="E2280" t="s">
        <v>2379</v>
      </c>
      <c r="F2280" t="s">
        <v>2379</v>
      </c>
      <c r="G2280">
        <v>0</v>
      </c>
      <c r="H2280" t="s">
        <v>2379</v>
      </c>
      <c r="J2280" t="str">
        <f t="shared" si="140"/>
        <v>Yes</v>
      </c>
      <c r="K2280" t="str">
        <f t="shared" si="141"/>
        <v>No</v>
      </c>
      <c r="L2280" t="str">
        <f t="shared" si="142"/>
        <v>Normal Weight</v>
      </c>
      <c r="M2280" t="str">
        <f t="shared" si="143"/>
        <v>Normal</v>
      </c>
    </row>
    <row r="2281" spans="1:13" x14ac:dyDescent="0.25">
      <c r="A2281" t="s">
        <v>77</v>
      </c>
      <c r="B2281">
        <v>18.25</v>
      </c>
      <c r="C2281">
        <v>10.95</v>
      </c>
      <c r="D2281" t="s">
        <v>2379</v>
      </c>
      <c r="E2281" t="s">
        <v>2379</v>
      </c>
      <c r="F2281" t="s">
        <v>2379</v>
      </c>
      <c r="G2281">
        <v>0</v>
      </c>
      <c r="H2281" t="s">
        <v>2379</v>
      </c>
      <c r="J2281" t="str">
        <f t="shared" si="140"/>
        <v>No</v>
      </c>
      <c r="K2281" t="str">
        <f t="shared" si="141"/>
        <v>No</v>
      </c>
      <c r="L2281" t="str">
        <f t="shared" si="142"/>
        <v>Underweight</v>
      </c>
      <c r="M2281" t="str">
        <f t="shared" si="143"/>
        <v>Diabetes</v>
      </c>
    </row>
    <row r="2282" spans="1:13" x14ac:dyDescent="0.25">
      <c r="A2282" t="s">
        <v>76</v>
      </c>
      <c r="B2282">
        <v>53.13</v>
      </c>
      <c r="C2282">
        <v>4.4400000000000004</v>
      </c>
      <c r="D2282" t="s">
        <v>2379</v>
      </c>
      <c r="E2282" t="s">
        <v>2380</v>
      </c>
      <c r="F2282" t="s">
        <v>2379</v>
      </c>
      <c r="G2282">
        <v>1</v>
      </c>
      <c r="H2282" t="s">
        <v>2379</v>
      </c>
      <c r="J2282" t="str">
        <f t="shared" si="140"/>
        <v>No</v>
      </c>
      <c r="K2282" t="str">
        <f t="shared" si="141"/>
        <v>No</v>
      </c>
      <c r="L2282" t="str">
        <f t="shared" si="142"/>
        <v>Obesity</v>
      </c>
      <c r="M2282" t="str">
        <f t="shared" si="143"/>
        <v>Normal</v>
      </c>
    </row>
    <row r="2283" spans="1:13" x14ac:dyDescent="0.25">
      <c r="A2283" t="s">
        <v>75</v>
      </c>
      <c r="B2283">
        <v>20.46</v>
      </c>
      <c r="C2283">
        <v>4.0199999999999996</v>
      </c>
      <c r="D2283" t="s">
        <v>2379</v>
      </c>
      <c r="E2283" t="s">
        <v>2379</v>
      </c>
      <c r="F2283" t="s">
        <v>2379</v>
      </c>
      <c r="G2283">
        <v>0</v>
      </c>
      <c r="H2283" t="s">
        <v>2379</v>
      </c>
      <c r="J2283" t="str">
        <f t="shared" si="140"/>
        <v>No</v>
      </c>
      <c r="K2283" t="str">
        <f t="shared" si="141"/>
        <v>No</v>
      </c>
      <c r="L2283" t="str">
        <f t="shared" si="142"/>
        <v>Normal Weight</v>
      </c>
      <c r="M2283" t="str">
        <f t="shared" si="143"/>
        <v>Normal</v>
      </c>
    </row>
    <row r="2284" spans="1:13" x14ac:dyDescent="0.25">
      <c r="A2284" t="s">
        <v>74</v>
      </c>
      <c r="B2284">
        <v>43.01</v>
      </c>
      <c r="C2284">
        <v>5.44</v>
      </c>
      <c r="D2284" t="s">
        <v>2379</v>
      </c>
      <c r="E2284" t="s">
        <v>2380</v>
      </c>
      <c r="F2284" t="s">
        <v>2379</v>
      </c>
      <c r="G2284">
        <v>1</v>
      </c>
      <c r="H2284" t="s">
        <v>2379</v>
      </c>
      <c r="J2284" t="str">
        <f t="shared" si="140"/>
        <v>No</v>
      </c>
      <c r="K2284" t="str">
        <f t="shared" si="141"/>
        <v>No</v>
      </c>
      <c r="L2284" t="str">
        <f t="shared" si="142"/>
        <v>Obesity</v>
      </c>
      <c r="M2284" t="str">
        <f t="shared" si="143"/>
        <v>Normal</v>
      </c>
    </row>
    <row r="2285" spans="1:13" x14ac:dyDescent="0.25">
      <c r="A2285" t="s">
        <v>73</v>
      </c>
      <c r="B2285">
        <v>15.01</v>
      </c>
      <c r="C2285">
        <v>4.1500000000000004</v>
      </c>
      <c r="D2285" t="s">
        <v>2379</v>
      </c>
      <c r="E2285" t="s">
        <v>2379</v>
      </c>
      <c r="F2285" t="s">
        <v>2381</v>
      </c>
      <c r="G2285">
        <v>1</v>
      </c>
      <c r="H2285" t="s">
        <v>2379</v>
      </c>
      <c r="J2285" t="str">
        <f t="shared" si="140"/>
        <v>No</v>
      </c>
      <c r="K2285" t="str">
        <f t="shared" si="141"/>
        <v>No</v>
      </c>
      <c r="L2285" t="str">
        <f t="shared" si="142"/>
        <v>Underweight</v>
      </c>
      <c r="M2285" t="str">
        <f t="shared" si="143"/>
        <v>Normal</v>
      </c>
    </row>
    <row r="2286" spans="1:13" x14ac:dyDescent="0.25">
      <c r="A2286" t="s">
        <v>72</v>
      </c>
      <c r="B2286">
        <v>41.14</v>
      </c>
      <c r="C2286">
        <v>6.02</v>
      </c>
      <c r="D2286" t="s">
        <v>2379</v>
      </c>
      <c r="E2286" t="s">
        <v>2380</v>
      </c>
      <c r="F2286" t="s">
        <v>2379</v>
      </c>
      <c r="G2286">
        <v>1</v>
      </c>
      <c r="H2286" t="s">
        <v>2379</v>
      </c>
      <c r="J2286" t="str">
        <f t="shared" si="140"/>
        <v>No</v>
      </c>
      <c r="K2286" t="str">
        <f t="shared" si="141"/>
        <v>No</v>
      </c>
      <c r="L2286" t="str">
        <f t="shared" si="142"/>
        <v>Obesity</v>
      </c>
      <c r="M2286" t="str">
        <f t="shared" si="143"/>
        <v>Prediabetes</v>
      </c>
    </row>
    <row r="2287" spans="1:13" x14ac:dyDescent="0.25">
      <c r="A2287" t="s">
        <v>71</v>
      </c>
      <c r="B2287">
        <v>16.55</v>
      </c>
      <c r="C2287">
        <v>7.73</v>
      </c>
      <c r="D2287" t="s">
        <v>2379</v>
      </c>
      <c r="E2287" t="s">
        <v>2379</v>
      </c>
      <c r="F2287" t="s">
        <v>2379</v>
      </c>
      <c r="G2287">
        <v>0</v>
      </c>
      <c r="H2287" t="s">
        <v>2379</v>
      </c>
      <c r="J2287" t="str">
        <f t="shared" si="140"/>
        <v>No</v>
      </c>
      <c r="K2287" t="str">
        <f t="shared" si="141"/>
        <v>No</v>
      </c>
      <c r="L2287" t="str">
        <f t="shared" si="142"/>
        <v>Underweight</v>
      </c>
      <c r="M2287" t="str">
        <f t="shared" si="143"/>
        <v>Diabetes</v>
      </c>
    </row>
    <row r="2288" spans="1:13" x14ac:dyDescent="0.25">
      <c r="A2288" t="s">
        <v>70</v>
      </c>
      <c r="B2288">
        <v>37.29</v>
      </c>
      <c r="C2288">
        <v>5.03</v>
      </c>
      <c r="D2288" t="s">
        <v>2379</v>
      </c>
      <c r="E2288" t="s">
        <v>2380</v>
      </c>
      <c r="F2288" t="s">
        <v>2379</v>
      </c>
      <c r="G2288">
        <v>1</v>
      </c>
      <c r="H2288" t="s">
        <v>2379</v>
      </c>
      <c r="J2288" t="str">
        <f t="shared" si="140"/>
        <v>No</v>
      </c>
      <c r="K2288" t="str">
        <f t="shared" si="141"/>
        <v>No</v>
      </c>
      <c r="L2288" t="str">
        <f t="shared" si="142"/>
        <v>Obesity</v>
      </c>
      <c r="M2288" t="str">
        <f t="shared" si="143"/>
        <v>Normal</v>
      </c>
    </row>
    <row r="2289" spans="1:13" x14ac:dyDescent="0.25">
      <c r="A2289" t="s">
        <v>69</v>
      </c>
      <c r="B2289">
        <v>16.739999999999998</v>
      </c>
      <c r="C2289">
        <v>4.08</v>
      </c>
      <c r="D2289" t="s">
        <v>2380</v>
      </c>
      <c r="E2289" t="s">
        <v>2379</v>
      </c>
      <c r="F2289" t="s">
        <v>2379</v>
      </c>
      <c r="G2289">
        <v>0</v>
      </c>
      <c r="H2289" t="s">
        <v>2379</v>
      </c>
      <c r="J2289" t="str">
        <f t="shared" si="140"/>
        <v>Yes</v>
      </c>
      <c r="K2289" t="str">
        <f t="shared" si="141"/>
        <v>No</v>
      </c>
      <c r="L2289" t="str">
        <f t="shared" si="142"/>
        <v>Underweight</v>
      </c>
      <c r="M2289" t="str">
        <f t="shared" si="143"/>
        <v>Normal</v>
      </c>
    </row>
    <row r="2290" spans="1:13" x14ac:dyDescent="0.25">
      <c r="A2290" t="s">
        <v>68</v>
      </c>
      <c r="B2290">
        <v>34.43</v>
      </c>
      <c r="C2290">
        <v>4.2699999999999996</v>
      </c>
      <c r="D2290" t="s">
        <v>2379</v>
      </c>
      <c r="E2290" t="s">
        <v>2380</v>
      </c>
      <c r="F2290" t="s">
        <v>2379</v>
      </c>
      <c r="G2290">
        <v>1</v>
      </c>
      <c r="H2290" t="s">
        <v>2379</v>
      </c>
      <c r="J2290" t="str">
        <f t="shared" si="140"/>
        <v>No</v>
      </c>
      <c r="K2290" t="str">
        <f t="shared" si="141"/>
        <v>No</v>
      </c>
      <c r="L2290" t="str">
        <f t="shared" si="142"/>
        <v>Obesity</v>
      </c>
      <c r="M2290" t="str">
        <f t="shared" si="143"/>
        <v>Normal</v>
      </c>
    </row>
    <row r="2291" spans="1:13" x14ac:dyDescent="0.25">
      <c r="A2291" t="s">
        <v>67</v>
      </c>
      <c r="B2291">
        <v>34.1</v>
      </c>
      <c r="C2291">
        <v>4.07</v>
      </c>
      <c r="D2291" t="s">
        <v>2379</v>
      </c>
      <c r="E2291" t="s">
        <v>2380</v>
      </c>
      <c r="F2291" t="s">
        <v>2379</v>
      </c>
      <c r="G2291">
        <v>1</v>
      </c>
      <c r="H2291" t="s">
        <v>2379</v>
      </c>
      <c r="J2291" t="str">
        <f t="shared" si="140"/>
        <v>No</v>
      </c>
      <c r="K2291" t="str">
        <f t="shared" si="141"/>
        <v>No</v>
      </c>
      <c r="L2291" t="str">
        <f t="shared" si="142"/>
        <v>Obesity</v>
      </c>
      <c r="M2291" t="str">
        <f t="shared" si="143"/>
        <v>Normal</v>
      </c>
    </row>
    <row r="2292" spans="1:13" x14ac:dyDescent="0.25">
      <c r="A2292" t="s">
        <v>66</v>
      </c>
      <c r="B2292">
        <v>19.3</v>
      </c>
      <c r="C2292">
        <v>10.36</v>
      </c>
      <c r="D2292" t="s">
        <v>2379</v>
      </c>
      <c r="E2292" t="s">
        <v>2379</v>
      </c>
      <c r="F2292" t="s">
        <v>2379</v>
      </c>
      <c r="G2292">
        <v>0</v>
      </c>
      <c r="H2292" t="s">
        <v>2379</v>
      </c>
      <c r="J2292" t="str">
        <f t="shared" si="140"/>
        <v>No</v>
      </c>
      <c r="K2292" t="str">
        <f t="shared" si="141"/>
        <v>No</v>
      </c>
      <c r="L2292" t="str">
        <f t="shared" si="142"/>
        <v>Normal Weight</v>
      </c>
      <c r="M2292" t="str">
        <f t="shared" si="143"/>
        <v>Diabetes</v>
      </c>
    </row>
    <row r="2293" spans="1:13" x14ac:dyDescent="0.25">
      <c r="A2293" t="s">
        <v>65</v>
      </c>
      <c r="B2293">
        <v>33.659999999999997</v>
      </c>
      <c r="C2293">
        <v>5.71</v>
      </c>
      <c r="D2293" t="s">
        <v>2379</v>
      </c>
      <c r="E2293" t="s">
        <v>2380</v>
      </c>
      <c r="F2293" t="s">
        <v>2379</v>
      </c>
      <c r="G2293">
        <v>1</v>
      </c>
      <c r="H2293" t="s">
        <v>2379</v>
      </c>
      <c r="J2293" t="str">
        <f t="shared" si="140"/>
        <v>No</v>
      </c>
      <c r="K2293" t="str">
        <f t="shared" si="141"/>
        <v>No</v>
      </c>
      <c r="L2293" t="str">
        <f t="shared" si="142"/>
        <v>Obesity</v>
      </c>
      <c r="M2293" t="str">
        <f t="shared" si="143"/>
        <v>Prediabetes</v>
      </c>
    </row>
    <row r="2294" spans="1:13" x14ac:dyDescent="0.25">
      <c r="A2294" t="s">
        <v>64</v>
      </c>
      <c r="B2294">
        <v>33.33</v>
      </c>
      <c r="C2294">
        <v>6.08</v>
      </c>
      <c r="D2294" t="s">
        <v>2379</v>
      </c>
      <c r="E2294" t="s">
        <v>2380</v>
      </c>
      <c r="F2294" t="s">
        <v>2379</v>
      </c>
      <c r="G2294">
        <v>1</v>
      </c>
      <c r="H2294" t="s">
        <v>2379</v>
      </c>
      <c r="J2294" t="str">
        <f t="shared" si="140"/>
        <v>No</v>
      </c>
      <c r="K2294" t="str">
        <f t="shared" si="141"/>
        <v>No</v>
      </c>
      <c r="L2294" t="str">
        <f t="shared" si="142"/>
        <v>Obesity</v>
      </c>
      <c r="M2294" t="str">
        <f t="shared" si="143"/>
        <v>Prediabetes</v>
      </c>
    </row>
    <row r="2295" spans="1:13" x14ac:dyDescent="0.25">
      <c r="A2295" t="s">
        <v>63</v>
      </c>
      <c r="B2295">
        <v>21.84</v>
      </c>
      <c r="C2295">
        <v>5.71</v>
      </c>
      <c r="D2295" t="s">
        <v>2379</v>
      </c>
      <c r="E2295" t="s">
        <v>2380</v>
      </c>
      <c r="F2295" t="s">
        <v>2379</v>
      </c>
      <c r="G2295">
        <v>1</v>
      </c>
      <c r="H2295" t="s">
        <v>2379</v>
      </c>
      <c r="J2295" t="str">
        <f t="shared" si="140"/>
        <v>No</v>
      </c>
      <c r="K2295" t="str">
        <f t="shared" si="141"/>
        <v>No</v>
      </c>
      <c r="L2295" t="str">
        <f t="shared" si="142"/>
        <v>Normal Weight</v>
      </c>
      <c r="M2295" t="str">
        <f t="shared" si="143"/>
        <v>Prediabetes</v>
      </c>
    </row>
    <row r="2296" spans="1:13" x14ac:dyDescent="0.25">
      <c r="A2296" t="s">
        <v>62</v>
      </c>
      <c r="B2296">
        <v>16.87</v>
      </c>
      <c r="C2296">
        <v>9.1300000000000008</v>
      </c>
      <c r="D2296" t="s">
        <v>2379</v>
      </c>
      <c r="E2296" t="s">
        <v>2379</v>
      </c>
      <c r="F2296" t="s">
        <v>2379</v>
      </c>
      <c r="G2296">
        <v>0</v>
      </c>
      <c r="H2296" t="s">
        <v>2379</v>
      </c>
      <c r="J2296" t="str">
        <f t="shared" si="140"/>
        <v>No</v>
      </c>
      <c r="K2296" t="str">
        <f t="shared" si="141"/>
        <v>No</v>
      </c>
      <c r="L2296" t="str">
        <f t="shared" si="142"/>
        <v>Underweight</v>
      </c>
      <c r="M2296" t="str">
        <f t="shared" si="143"/>
        <v>Diabetes</v>
      </c>
    </row>
    <row r="2297" spans="1:13" x14ac:dyDescent="0.25">
      <c r="A2297" t="s">
        <v>61</v>
      </c>
      <c r="B2297">
        <v>30.14</v>
      </c>
      <c r="C2297">
        <v>5.49</v>
      </c>
      <c r="D2297" t="s">
        <v>2379</v>
      </c>
      <c r="E2297" t="s">
        <v>2380</v>
      </c>
      <c r="F2297" t="s">
        <v>2379</v>
      </c>
      <c r="G2297">
        <v>1</v>
      </c>
      <c r="H2297" t="s">
        <v>2379</v>
      </c>
      <c r="J2297" t="str">
        <f t="shared" si="140"/>
        <v>No</v>
      </c>
      <c r="K2297" t="str">
        <f t="shared" si="141"/>
        <v>No</v>
      </c>
      <c r="L2297" t="str">
        <f t="shared" si="142"/>
        <v>Obesity</v>
      </c>
      <c r="M2297" t="str">
        <f t="shared" si="143"/>
        <v>Normal</v>
      </c>
    </row>
    <row r="2298" spans="1:13" x14ac:dyDescent="0.25">
      <c r="A2298" t="s">
        <v>60</v>
      </c>
      <c r="B2298">
        <v>23.21</v>
      </c>
      <c r="C2298">
        <v>4.37</v>
      </c>
      <c r="D2298" t="s">
        <v>2379</v>
      </c>
      <c r="E2298" t="s">
        <v>2380</v>
      </c>
      <c r="F2298" t="s">
        <v>2379</v>
      </c>
      <c r="G2298">
        <v>1</v>
      </c>
      <c r="H2298" t="s">
        <v>2379</v>
      </c>
      <c r="J2298" t="str">
        <f t="shared" si="140"/>
        <v>No</v>
      </c>
      <c r="K2298" t="str">
        <f t="shared" si="141"/>
        <v>No</v>
      </c>
      <c r="L2298" t="str">
        <f t="shared" si="142"/>
        <v>Normal Weight</v>
      </c>
      <c r="M2298" t="str">
        <f t="shared" si="143"/>
        <v>Normal</v>
      </c>
    </row>
    <row r="2299" spans="1:13" x14ac:dyDescent="0.25">
      <c r="A2299" t="s">
        <v>59</v>
      </c>
      <c r="B2299">
        <v>17.170000000000002</v>
      </c>
      <c r="C2299">
        <v>8.4600000000000009</v>
      </c>
      <c r="D2299" t="s">
        <v>2379</v>
      </c>
      <c r="E2299" t="s">
        <v>2379</v>
      </c>
      <c r="F2299" t="s">
        <v>2379</v>
      </c>
      <c r="G2299">
        <v>0</v>
      </c>
      <c r="H2299" t="s">
        <v>2379</v>
      </c>
      <c r="J2299" t="str">
        <f t="shared" si="140"/>
        <v>No</v>
      </c>
      <c r="K2299" t="str">
        <f t="shared" si="141"/>
        <v>No</v>
      </c>
      <c r="L2299" t="str">
        <f t="shared" si="142"/>
        <v>Underweight</v>
      </c>
      <c r="M2299" t="str">
        <f t="shared" si="143"/>
        <v>Diabetes</v>
      </c>
    </row>
    <row r="2300" spans="1:13" x14ac:dyDescent="0.25">
      <c r="A2300" t="s">
        <v>58</v>
      </c>
      <c r="B2300">
        <v>15.61</v>
      </c>
      <c r="C2300">
        <v>5.28</v>
      </c>
      <c r="D2300" t="s">
        <v>2379</v>
      </c>
      <c r="E2300" t="s">
        <v>2379</v>
      </c>
      <c r="F2300" t="s">
        <v>2379</v>
      </c>
      <c r="G2300">
        <v>1</v>
      </c>
      <c r="H2300" t="s">
        <v>2379</v>
      </c>
      <c r="J2300" t="str">
        <f t="shared" si="140"/>
        <v>No</v>
      </c>
      <c r="K2300" t="str">
        <f t="shared" si="141"/>
        <v>No</v>
      </c>
      <c r="L2300" t="str">
        <f t="shared" si="142"/>
        <v>Underweight</v>
      </c>
      <c r="M2300" t="str">
        <f t="shared" si="143"/>
        <v>Normal</v>
      </c>
    </row>
    <row r="2301" spans="1:13" x14ac:dyDescent="0.25">
      <c r="A2301" t="s">
        <v>57</v>
      </c>
      <c r="B2301">
        <v>17.98</v>
      </c>
      <c r="C2301">
        <v>5.33</v>
      </c>
      <c r="D2301" t="s">
        <v>2380</v>
      </c>
      <c r="E2301" t="s">
        <v>2379</v>
      </c>
      <c r="F2301" t="s">
        <v>2381</v>
      </c>
      <c r="G2301">
        <v>1</v>
      </c>
      <c r="H2301" t="s">
        <v>2379</v>
      </c>
      <c r="J2301" t="str">
        <f t="shared" si="140"/>
        <v>Yes</v>
      </c>
      <c r="K2301" t="str">
        <f t="shared" si="141"/>
        <v>No</v>
      </c>
      <c r="L2301" t="str">
        <f t="shared" si="142"/>
        <v>Underweight</v>
      </c>
      <c r="M2301" t="str">
        <f t="shared" si="143"/>
        <v>Normal</v>
      </c>
    </row>
    <row r="2302" spans="1:13" x14ac:dyDescent="0.25">
      <c r="A2302" t="s">
        <v>56</v>
      </c>
      <c r="B2302">
        <v>21.64</v>
      </c>
      <c r="C2302">
        <v>5.5</v>
      </c>
      <c r="D2302" t="s">
        <v>2379</v>
      </c>
      <c r="E2302" t="s">
        <v>2380</v>
      </c>
      <c r="F2302" t="s">
        <v>2379</v>
      </c>
      <c r="G2302">
        <v>1</v>
      </c>
      <c r="H2302" t="s">
        <v>2379</v>
      </c>
      <c r="J2302" t="str">
        <f t="shared" si="140"/>
        <v>No</v>
      </c>
      <c r="K2302" t="str">
        <f t="shared" si="141"/>
        <v>No</v>
      </c>
      <c r="L2302" t="str">
        <f t="shared" si="142"/>
        <v>Normal Weight</v>
      </c>
      <c r="M2302" t="str">
        <f t="shared" si="143"/>
        <v>Normal</v>
      </c>
    </row>
    <row r="2303" spans="1:13" x14ac:dyDescent="0.25">
      <c r="A2303" t="s">
        <v>55</v>
      </c>
      <c r="B2303">
        <v>16.399999999999999</v>
      </c>
      <c r="C2303">
        <v>5.4</v>
      </c>
      <c r="D2303" t="s">
        <v>2379</v>
      </c>
      <c r="E2303" t="s">
        <v>2379</v>
      </c>
      <c r="F2303" t="s">
        <v>2381</v>
      </c>
      <c r="G2303">
        <v>1</v>
      </c>
      <c r="H2303" t="s">
        <v>2379</v>
      </c>
      <c r="J2303" t="str">
        <f t="shared" si="140"/>
        <v>No</v>
      </c>
      <c r="K2303" t="str">
        <f t="shared" si="141"/>
        <v>No</v>
      </c>
      <c r="L2303" t="str">
        <f t="shared" si="142"/>
        <v>Underweight</v>
      </c>
      <c r="M2303" t="str">
        <f t="shared" si="143"/>
        <v>Normal</v>
      </c>
    </row>
    <row r="2304" spans="1:13" x14ac:dyDescent="0.25">
      <c r="A2304" t="s">
        <v>54</v>
      </c>
      <c r="B2304">
        <v>15.77</v>
      </c>
      <c r="C2304">
        <v>6.05</v>
      </c>
      <c r="D2304" t="s">
        <v>2380</v>
      </c>
      <c r="E2304" t="s">
        <v>2379</v>
      </c>
      <c r="F2304" t="s">
        <v>2379</v>
      </c>
      <c r="G2304">
        <v>1</v>
      </c>
      <c r="H2304" t="s">
        <v>2379</v>
      </c>
      <c r="J2304" t="str">
        <f t="shared" si="140"/>
        <v>Yes</v>
      </c>
      <c r="K2304" t="str">
        <f t="shared" si="141"/>
        <v>No</v>
      </c>
      <c r="L2304" t="str">
        <f t="shared" si="142"/>
        <v>Underweight</v>
      </c>
      <c r="M2304" t="str">
        <f t="shared" si="143"/>
        <v>Prediabetes</v>
      </c>
    </row>
    <row r="2305" spans="1:13" x14ac:dyDescent="0.25">
      <c r="A2305" t="s">
        <v>53</v>
      </c>
      <c r="B2305">
        <v>18.27</v>
      </c>
      <c r="C2305">
        <v>11.46</v>
      </c>
      <c r="D2305" t="s">
        <v>2379</v>
      </c>
      <c r="E2305" t="s">
        <v>2379</v>
      </c>
      <c r="F2305" t="s">
        <v>2379</v>
      </c>
      <c r="G2305">
        <v>0</v>
      </c>
      <c r="H2305" t="s">
        <v>2379</v>
      </c>
      <c r="J2305" t="str">
        <f t="shared" si="140"/>
        <v>No</v>
      </c>
      <c r="K2305" t="str">
        <f t="shared" si="141"/>
        <v>No</v>
      </c>
      <c r="L2305" t="str">
        <f t="shared" si="142"/>
        <v>Underweight</v>
      </c>
      <c r="M2305" t="str">
        <f t="shared" si="143"/>
        <v>Diabetes</v>
      </c>
    </row>
    <row r="2306" spans="1:13" x14ac:dyDescent="0.25">
      <c r="A2306" t="s">
        <v>52</v>
      </c>
      <c r="B2306">
        <v>16.489999999999998</v>
      </c>
      <c r="C2306">
        <v>8.48</v>
      </c>
      <c r="D2306" t="s">
        <v>2379</v>
      </c>
      <c r="E2306" t="s">
        <v>2379</v>
      </c>
      <c r="F2306" t="s">
        <v>2379</v>
      </c>
      <c r="G2306">
        <v>0</v>
      </c>
      <c r="H2306" t="s">
        <v>2379</v>
      </c>
      <c r="J2306" t="str">
        <f t="shared" si="140"/>
        <v>No</v>
      </c>
      <c r="K2306" t="str">
        <f t="shared" si="141"/>
        <v>No</v>
      </c>
      <c r="L2306" t="str">
        <f t="shared" si="142"/>
        <v>Underweight</v>
      </c>
      <c r="M2306" t="str">
        <f t="shared" si="143"/>
        <v>Diabetes</v>
      </c>
    </row>
    <row r="2307" spans="1:13" x14ac:dyDescent="0.25">
      <c r="A2307" t="s">
        <v>51</v>
      </c>
      <c r="B2307">
        <v>16.14</v>
      </c>
      <c r="C2307">
        <v>4.8600000000000003</v>
      </c>
      <c r="D2307" t="s">
        <v>2379</v>
      </c>
      <c r="E2307" t="s">
        <v>2379</v>
      </c>
      <c r="F2307" t="s">
        <v>2379</v>
      </c>
      <c r="G2307">
        <v>0</v>
      </c>
      <c r="H2307" t="s">
        <v>2379</v>
      </c>
      <c r="J2307" t="str">
        <f t="shared" ref="J2307:J2336" si="144">PROPER(D2307:D4641)</f>
        <v>No</v>
      </c>
      <c r="K2307" t="str">
        <f t="shared" ref="K2307:K2336" si="145">PROPER(H2307:H4641)</f>
        <v>No</v>
      </c>
      <c r="L2307" t="str">
        <f t="shared" ref="L2307:L2336" si="146">IF(B2307&lt;18.5,"Underweight",IF(B2307&lt;24.9,"Normal Weight",IF(B2307&lt;29.9,"Overweight","Obesity")))</f>
        <v>Underweight</v>
      </c>
      <c r="M2307" t="str">
        <f t="shared" ref="M2307:M2336" si="147">IF(C2307&lt;5.7,"Normal",IF(C2307&lt;6.4,"Prediabetes","Diabetes"))</f>
        <v>Normal</v>
      </c>
    </row>
    <row r="2308" spans="1:13" x14ac:dyDescent="0.25">
      <c r="A2308" t="s">
        <v>50</v>
      </c>
      <c r="B2308">
        <v>20.85</v>
      </c>
      <c r="C2308">
        <v>4.45</v>
      </c>
      <c r="D2308" t="s">
        <v>2380</v>
      </c>
      <c r="E2308" t="s">
        <v>2379</v>
      </c>
      <c r="F2308" t="s">
        <v>2379</v>
      </c>
      <c r="G2308">
        <v>1</v>
      </c>
      <c r="H2308" t="s">
        <v>2379</v>
      </c>
      <c r="J2308" t="str">
        <f t="shared" si="144"/>
        <v>Yes</v>
      </c>
      <c r="K2308" t="str">
        <f t="shared" si="145"/>
        <v>No</v>
      </c>
      <c r="L2308" t="str">
        <f t="shared" si="146"/>
        <v>Normal Weight</v>
      </c>
      <c r="M2308" t="str">
        <f t="shared" si="147"/>
        <v>Normal</v>
      </c>
    </row>
    <row r="2309" spans="1:13" x14ac:dyDescent="0.25">
      <c r="A2309" t="s">
        <v>49</v>
      </c>
      <c r="B2309">
        <v>15.88</v>
      </c>
      <c r="C2309">
        <v>4.3600000000000003</v>
      </c>
      <c r="D2309" t="s">
        <v>2379</v>
      </c>
      <c r="E2309" t="s">
        <v>2379</v>
      </c>
      <c r="F2309" t="s">
        <v>2379</v>
      </c>
      <c r="G2309">
        <v>0</v>
      </c>
      <c r="H2309" t="s">
        <v>2379</v>
      </c>
      <c r="J2309" t="str">
        <f t="shared" si="144"/>
        <v>No</v>
      </c>
      <c r="K2309" t="str">
        <f t="shared" si="145"/>
        <v>No</v>
      </c>
      <c r="L2309" t="str">
        <f t="shared" si="146"/>
        <v>Underweight</v>
      </c>
      <c r="M2309" t="str">
        <f t="shared" si="147"/>
        <v>Normal</v>
      </c>
    </row>
    <row r="2310" spans="1:13" x14ac:dyDescent="0.25">
      <c r="A2310" t="s">
        <v>48</v>
      </c>
      <c r="B2310">
        <v>20.66</v>
      </c>
      <c r="C2310">
        <v>5.8</v>
      </c>
      <c r="D2310" t="s">
        <v>2379</v>
      </c>
      <c r="E2310" t="s">
        <v>2380</v>
      </c>
      <c r="F2310" t="s">
        <v>2379</v>
      </c>
      <c r="G2310">
        <v>1</v>
      </c>
      <c r="H2310" t="s">
        <v>2379</v>
      </c>
      <c r="J2310" t="str">
        <f t="shared" si="144"/>
        <v>No</v>
      </c>
      <c r="K2310" t="str">
        <f t="shared" si="145"/>
        <v>No</v>
      </c>
      <c r="L2310" t="str">
        <f t="shared" si="146"/>
        <v>Normal Weight</v>
      </c>
      <c r="M2310" t="str">
        <f t="shared" si="147"/>
        <v>Prediabetes</v>
      </c>
    </row>
    <row r="2311" spans="1:13" x14ac:dyDescent="0.25">
      <c r="A2311" t="s">
        <v>47</v>
      </c>
      <c r="B2311">
        <v>20.399999999999999</v>
      </c>
      <c r="C2311">
        <v>5.27</v>
      </c>
      <c r="D2311" t="s">
        <v>2379</v>
      </c>
      <c r="E2311" t="s">
        <v>2379</v>
      </c>
      <c r="F2311" t="s">
        <v>2379</v>
      </c>
      <c r="G2311">
        <v>0</v>
      </c>
      <c r="H2311" t="s">
        <v>2379</v>
      </c>
      <c r="J2311" t="str">
        <f t="shared" si="144"/>
        <v>No</v>
      </c>
      <c r="K2311" t="str">
        <f t="shared" si="145"/>
        <v>No</v>
      </c>
      <c r="L2311" t="str">
        <f t="shared" si="146"/>
        <v>Normal Weight</v>
      </c>
      <c r="M2311" t="str">
        <f t="shared" si="147"/>
        <v>Normal</v>
      </c>
    </row>
    <row r="2312" spans="1:13" x14ac:dyDescent="0.25">
      <c r="A2312" t="s">
        <v>46</v>
      </c>
      <c r="B2312">
        <v>25.19</v>
      </c>
      <c r="C2312">
        <v>5.64</v>
      </c>
      <c r="D2312" t="s">
        <v>2380</v>
      </c>
      <c r="E2312" t="s">
        <v>2379</v>
      </c>
      <c r="F2312" t="s">
        <v>2379</v>
      </c>
      <c r="G2312">
        <v>0</v>
      </c>
      <c r="H2312" t="s">
        <v>2379</v>
      </c>
      <c r="J2312" t="str">
        <f t="shared" si="144"/>
        <v>Yes</v>
      </c>
      <c r="K2312" t="str">
        <f t="shared" si="145"/>
        <v>No</v>
      </c>
      <c r="L2312" t="str">
        <f t="shared" si="146"/>
        <v>Overweight</v>
      </c>
      <c r="M2312" t="str">
        <f t="shared" si="147"/>
        <v>Normal</v>
      </c>
    </row>
    <row r="2313" spans="1:13" x14ac:dyDescent="0.25">
      <c r="A2313" t="s">
        <v>45</v>
      </c>
      <c r="B2313">
        <v>20.54</v>
      </c>
      <c r="C2313">
        <v>4.2</v>
      </c>
      <c r="D2313" t="s">
        <v>2380</v>
      </c>
      <c r="E2313" t="s">
        <v>2379</v>
      </c>
      <c r="F2313" t="s">
        <v>2379</v>
      </c>
      <c r="G2313">
        <v>1</v>
      </c>
      <c r="H2313" t="s">
        <v>2379</v>
      </c>
      <c r="J2313" t="str">
        <f t="shared" si="144"/>
        <v>Yes</v>
      </c>
      <c r="K2313" t="str">
        <f t="shared" si="145"/>
        <v>No</v>
      </c>
      <c r="L2313" t="str">
        <f t="shared" si="146"/>
        <v>Normal Weight</v>
      </c>
      <c r="M2313" t="str">
        <f t="shared" si="147"/>
        <v>Normal</v>
      </c>
    </row>
    <row r="2314" spans="1:13" x14ac:dyDescent="0.25">
      <c r="A2314" t="s">
        <v>44</v>
      </c>
      <c r="B2314">
        <v>20.13</v>
      </c>
      <c r="C2314">
        <v>5.42</v>
      </c>
      <c r="D2314" t="s">
        <v>2379</v>
      </c>
      <c r="E2314" t="s">
        <v>2379</v>
      </c>
      <c r="F2314" t="s">
        <v>2379</v>
      </c>
      <c r="G2314">
        <v>0</v>
      </c>
      <c r="H2314" t="s">
        <v>2379</v>
      </c>
      <c r="J2314" t="str">
        <f t="shared" si="144"/>
        <v>No</v>
      </c>
      <c r="K2314" t="str">
        <f t="shared" si="145"/>
        <v>No</v>
      </c>
      <c r="L2314" t="str">
        <f t="shared" si="146"/>
        <v>Normal Weight</v>
      </c>
      <c r="M2314" t="str">
        <f t="shared" si="147"/>
        <v>Normal</v>
      </c>
    </row>
    <row r="2315" spans="1:13" x14ac:dyDescent="0.25">
      <c r="A2315" t="s">
        <v>43</v>
      </c>
      <c r="B2315">
        <v>18.93</v>
      </c>
      <c r="C2315">
        <v>6.11</v>
      </c>
      <c r="D2315" t="s">
        <v>2379</v>
      </c>
      <c r="E2315" t="s">
        <v>2379</v>
      </c>
      <c r="F2315" t="s">
        <v>2381</v>
      </c>
      <c r="G2315">
        <v>1</v>
      </c>
      <c r="H2315" t="s">
        <v>2379</v>
      </c>
      <c r="J2315" t="str">
        <f t="shared" si="144"/>
        <v>No</v>
      </c>
      <c r="K2315" t="str">
        <f t="shared" si="145"/>
        <v>No</v>
      </c>
      <c r="L2315" t="str">
        <f t="shared" si="146"/>
        <v>Normal Weight</v>
      </c>
      <c r="M2315" t="str">
        <f t="shared" si="147"/>
        <v>Prediabetes</v>
      </c>
    </row>
    <row r="2316" spans="1:13" x14ac:dyDescent="0.25">
      <c r="A2316" t="s">
        <v>42</v>
      </c>
      <c r="B2316">
        <v>24.14</v>
      </c>
      <c r="C2316">
        <v>5.29</v>
      </c>
      <c r="D2316" t="s">
        <v>2379</v>
      </c>
      <c r="E2316" t="s">
        <v>2380</v>
      </c>
      <c r="F2316" t="s">
        <v>2379</v>
      </c>
      <c r="G2316">
        <v>1</v>
      </c>
      <c r="H2316" t="s">
        <v>2379</v>
      </c>
      <c r="J2316" t="str">
        <f t="shared" si="144"/>
        <v>No</v>
      </c>
      <c r="K2316" t="str">
        <f t="shared" si="145"/>
        <v>No</v>
      </c>
      <c r="L2316" t="str">
        <f t="shared" si="146"/>
        <v>Normal Weight</v>
      </c>
      <c r="M2316" t="str">
        <f t="shared" si="147"/>
        <v>Normal</v>
      </c>
    </row>
    <row r="2317" spans="1:13" x14ac:dyDescent="0.25">
      <c r="A2317" t="s">
        <v>40</v>
      </c>
      <c r="B2317">
        <v>25.03</v>
      </c>
      <c r="C2317">
        <v>5.91</v>
      </c>
      <c r="D2317" t="s">
        <v>2379</v>
      </c>
      <c r="E2317" t="s">
        <v>2380</v>
      </c>
      <c r="F2317" t="s">
        <v>2379</v>
      </c>
      <c r="G2317">
        <v>1</v>
      </c>
      <c r="H2317" t="s">
        <v>2379</v>
      </c>
      <c r="J2317" t="str">
        <f t="shared" si="144"/>
        <v>No</v>
      </c>
      <c r="K2317" t="str">
        <f t="shared" si="145"/>
        <v>No</v>
      </c>
      <c r="L2317" t="str">
        <f t="shared" si="146"/>
        <v>Overweight</v>
      </c>
      <c r="M2317" t="str">
        <f t="shared" si="147"/>
        <v>Prediabetes</v>
      </c>
    </row>
    <row r="2318" spans="1:13" x14ac:dyDescent="0.25">
      <c r="A2318" t="s">
        <v>39</v>
      </c>
      <c r="B2318">
        <v>20.47</v>
      </c>
      <c r="C2318">
        <v>5.81</v>
      </c>
      <c r="D2318" t="s">
        <v>2380</v>
      </c>
      <c r="E2318" t="s">
        <v>2379</v>
      </c>
      <c r="F2318" t="s">
        <v>2379</v>
      </c>
      <c r="G2318">
        <v>1</v>
      </c>
      <c r="H2318" t="s">
        <v>2379</v>
      </c>
      <c r="J2318" t="str">
        <f t="shared" si="144"/>
        <v>Yes</v>
      </c>
      <c r="K2318" t="str">
        <f t="shared" si="145"/>
        <v>No</v>
      </c>
      <c r="L2318" t="str">
        <f t="shared" si="146"/>
        <v>Normal Weight</v>
      </c>
      <c r="M2318" t="str">
        <f t="shared" si="147"/>
        <v>Prediabetes</v>
      </c>
    </row>
    <row r="2319" spans="1:13" x14ac:dyDescent="0.25">
      <c r="A2319" t="s">
        <v>38</v>
      </c>
      <c r="B2319">
        <v>18.82</v>
      </c>
      <c r="C2319">
        <v>5.51</v>
      </c>
      <c r="D2319" t="s">
        <v>2380</v>
      </c>
      <c r="E2319" t="s">
        <v>2379</v>
      </c>
      <c r="F2319" t="s">
        <v>2379</v>
      </c>
      <c r="G2319">
        <v>0</v>
      </c>
      <c r="H2319" t="s">
        <v>2379</v>
      </c>
      <c r="J2319" t="str">
        <f t="shared" si="144"/>
        <v>Yes</v>
      </c>
      <c r="K2319" t="str">
        <f t="shared" si="145"/>
        <v>No</v>
      </c>
      <c r="L2319" t="str">
        <f t="shared" si="146"/>
        <v>Normal Weight</v>
      </c>
      <c r="M2319" t="str">
        <f t="shared" si="147"/>
        <v>Normal</v>
      </c>
    </row>
    <row r="2320" spans="1:13" x14ac:dyDescent="0.25">
      <c r="A2320" t="s">
        <v>37</v>
      </c>
      <c r="B2320">
        <v>17.079999999999998</v>
      </c>
      <c r="C2320">
        <v>5.73</v>
      </c>
      <c r="D2320" t="s">
        <v>2379</v>
      </c>
      <c r="E2320" t="s">
        <v>2379</v>
      </c>
      <c r="F2320" t="s">
        <v>2381</v>
      </c>
      <c r="G2320">
        <v>1</v>
      </c>
      <c r="H2320" t="s">
        <v>2379</v>
      </c>
      <c r="J2320" t="str">
        <f t="shared" si="144"/>
        <v>No</v>
      </c>
      <c r="K2320" t="str">
        <f t="shared" si="145"/>
        <v>No</v>
      </c>
      <c r="L2320" t="str">
        <f t="shared" si="146"/>
        <v>Underweight</v>
      </c>
      <c r="M2320" t="str">
        <f t="shared" si="147"/>
        <v>Prediabetes</v>
      </c>
    </row>
    <row r="2321" spans="1:13" x14ac:dyDescent="0.25">
      <c r="A2321" t="s">
        <v>35</v>
      </c>
      <c r="B2321">
        <v>19.21</v>
      </c>
      <c r="C2321">
        <v>5.53</v>
      </c>
      <c r="D2321" t="s">
        <v>2380</v>
      </c>
      <c r="E2321" t="s">
        <v>2379</v>
      </c>
      <c r="F2321" t="s">
        <v>2379</v>
      </c>
      <c r="G2321">
        <v>0</v>
      </c>
      <c r="H2321" t="s">
        <v>2379</v>
      </c>
      <c r="J2321" t="str">
        <f t="shared" si="144"/>
        <v>Yes</v>
      </c>
      <c r="K2321" t="str">
        <f t="shared" si="145"/>
        <v>No</v>
      </c>
      <c r="L2321" t="str">
        <f t="shared" si="146"/>
        <v>Normal Weight</v>
      </c>
      <c r="M2321" t="str">
        <f t="shared" si="147"/>
        <v>Normal</v>
      </c>
    </row>
    <row r="2322" spans="1:13" x14ac:dyDescent="0.25">
      <c r="A2322" t="s">
        <v>33</v>
      </c>
      <c r="B2322">
        <v>17.86</v>
      </c>
      <c r="C2322">
        <v>5.43</v>
      </c>
      <c r="D2322" t="s">
        <v>2379</v>
      </c>
      <c r="E2322" t="s">
        <v>2379</v>
      </c>
      <c r="F2322" t="s">
        <v>2381</v>
      </c>
      <c r="G2322">
        <v>1</v>
      </c>
      <c r="H2322" t="s">
        <v>2379</v>
      </c>
      <c r="J2322" t="str">
        <f t="shared" si="144"/>
        <v>No</v>
      </c>
      <c r="K2322" t="str">
        <f t="shared" si="145"/>
        <v>No</v>
      </c>
      <c r="L2322" t="str">
        <f t="shared" si="146"/>
        <v>Underweight</v>
      </c>
      <c r="M2322" t="str">
        <f t="shared" si="147"/>
        <v>Normal</v>
      </c>
    </row>
    <row r="2323" spans="1:13" x14ac:dyDescent="0.25">
      <c r="A2323" t="s">
        <v>32</v>
      </c>
      <c r="B2323">
        <v>21.38</v>
      </c>
      <c r="C2323">
        <v>8.01</v>
      </c>
      <c r="D2323" t="s">
        <v>2379</v>
      </c>
      <c r="E2323" t="s">
        <v>2379</v>
      </c>
      <c r="F2323" t="s">
        <v>2379</v>
      </c>
      <c r="G2323">
        <v>0</v>
      </c>
      <c r="H2323" t="s">
        <v>2379</v>
      </c>
      <c r="J2323" t="str">
        <f t="shared" si="144"/>
        <v>No</v>
      </c>
      <c r="K2323" t="str">
        <f t="shared" si="145"/>
        <v>No</v>
      </c>
      <c r="L2323" t="str">
        <f t="shared" si="146"/>
        <v>Normal Weight</v>
      </c>
      <c r="M2323" t="str">
        <f t="shared" si="147"/>
        <v>Diabetes</v>
      </c>
    </row>
    <row r="2324" spans="1:13" x14ac:dyDescent="0.25">
      <c r="A2324" t="s">
        <v>31</v>
      </c>
      <c r="B2324">
        <v>23.35</v>
      </c>
      <c r="C2324">
        <v>5.94</v>
      </c>
      <c r="D2324" t="s">
        <v>2379</v>
      </c>
      <c r="E2324" t="s">
        <v>2379</v>
      </c>
      <c r="F2324" t="s">
        <v>2379</v>
      </c>
      <c r="G2324">
        <v>0</v>
      </c>
      <c r="H2324" t="s">
        <v>2379</v>
      </c>
      <c r="J2324" t="str">
        <f t="shared" si="144"/>
        <v>No</v>
      </c>
      <c r="K2324" t="str">
        <f t="shared" si="145"/>
        <v>No</v>
      </c>
      <c r="L2324" t="str">
        <f t="shared" si="146"/>
        <v>Normal Weight</v>
      </c>
      <c r="M2324" t="str">
        <f t="shared" si="147"/>
        <v>Prediabetes</v>
      </c>
    </row>
    <row r="2325" spans="1:13" x14ac:dyDescent="0.25">
      <c r="A2325" t="s">
        <v>29</v>
      </c>
      <c r="B2325">
        <v>22.24</v>
      </c>
      <c r="C2325">
        <v>5.04</v>
      </c>
      <c r="D2325" t="s">
        <v>2379</v>
      </c>
      <c r="E2325" t="s">
        <v>2379</v>
      </c>
      <c r="F2325" t="s">
        <v>2379</v>
      </c>
      <c r="G2325">
        <v>0</v>
      </c>
      <c r="H2325" t="s">
        <v>2379</v>
      </c>
      <c r="J2325" t="str">
        <f t="shared" si="144"/>
        <v>No</v>
      </c>
      <c r="K2325" t="str">
        <f t="shared" si="145"/>
        <v>No</v>
      </c>
      <c r="L2325" t="str">
        <f t="shared" si="146"/>
        <v>Normal Weight</v>
      </c>
      <c r="M2325" t="str">
        <f t="shared" si="147"/>
        <v>Normal</v>
      </c>
    </row>
    <row r="2326" spans="1:13" x14ac:dyDescent="0.25">
      <c r="A2326" t="s">
        <v>28</v>
      </c>
      <c r="B2326">
        <v>24.76</v>
      </c>
      <c r="C2326">
        <v>4.54</v>
      </c>
      <c r="D2326" t="s">
        <v>2380</v>
      </c>
      <c r="E2326" t="s">
        <v>2379</v>
      </c>
      <c r="F2326" t="s">
        <v>2379</v>
      </c>
      <c r="G2326">
        <v>0</v>
      </c>
      <c r="H2326" t="s">
        <v>2379</v>
      </c>
      <c r="J2326" t="str">
        <f t="shared" si="144"/>
        <v>Yes</v>
      </c>
      <c r="K2326" t="str">
        <f t="shared" si="145"/>
        <v>No</v>
      </c>
      <c r="L2326" t="str">
        <f t="shared" si="146"/>
        <v>Normal Weight</v>
      </c>
      <c r="M2326" t="str">
        <f t="shared" si="147"/>
        <v>Normal</v>
      </c>
    </row>
    <row r="2327" spans="1:13" x14ac:dyDescent="0.25">
      <c r="A2327" t="s">
        <v>27</v>
      </c>
      <c r="B2327">
        <v>20.100000000000001</v>
      </c>
      <c r="C2327">
        <v>5.6</v>
      </c>
      <c r="D2327" t="s">
        <v>2380</v>
      </c>
      <c r="E2327" t="s">
        <v>2379</v>
      </c>
      <c r="F2327" t="s">
        <v>2381</v>
      </c>
      <c r="G2327">
        <v>1</v>
      </c>
      <c r="H2327" t="s">
        <v>2379</v>
      </c>
      <c r="J2327" t="str">
        <f t="shared" si="144"/>
        <v>Yes</v>
      </c>
      <c r="K2327" t="str">
        <f t="shared" si="145"/>
        <v>No</v>
      </c>
      <c r="L2327" t="str">
        <f t="shared" si="146"/>
        <v>Normal Weight</v>
      </c>
      <c r="M2327" t="str">
        <f t="shared" si="147"/>
        <v>Normal</v>
      </c>
    </row>
    <row r="2328" spans="1:13" x14ac:dyDescent="0.25">
      <c r="A2328" t="s">
        <v>26</v>
      </c>
      <c r="B2328">
        <v>21.77</v>
      </c>
      <c r="C2328">
        <v>10.67</v>
      </c>
      <c r="D2328" t="s">
        <v>2379</v>
      </c>
      <c r="E2328" t="s">
        <v>2379</v>
      </c>
      <c r="F2328" t="s">
        <v>2379</v>
      </c>
      <c r="G2328">
        <v>0</v>
      </c>
      <c r="H2328" t="s">
        <v>2379</v>
      </c>
      <c r="J2328" t="str">
        <f t="shared" si="144"/>
        <v>No</v>
      </c>
      <c r="K2328" t="str">
        <f t="shared" si="145"/>
        <v>No</v>
      </c>
      <c r="L2328" t="str">
        <f t="shared" si="146"/>
        <v>Normal Weight</v>
      </c>
      <c r="M2328" t="str">
        <f t="shared" si="147"/>
        <v>Diabetes</v>
      </c>
    </row>
    <row r="2329" spans="1:13" x14ac:dyDescent="0.25">
      <c r="A2329" t="s">
        <v>25</v>
      </c>
      <c r="B2329">
        <v>17.82</v>
      </c>
      <c r="C2329">
        <v>5.26</v>
      </c>
      <c r="D2329" t="s">
        <v>2380</v>
      </c>
      <c r="E2329" t="s">
        <v>2379</v>
      </c>
      <c r="F2329" t="s">
        <v>2379</v>
      </c>
      <c r="G2329">
        <v>1</v>
      </c>
      <c r="H2329" t="s">
        <v>2379</v>
      </c>
      <c r="J2329" t="str">
        <f t="shared" si="144"/>
        <v>Yes</v>
      </c>
      <c r="K2329" t="str">
        <f t="shared" si="145"/>
        <v>No</v>
      </c>
      <c r="L2329" t="str">
        <f t="shared" si="146"/>
        <v>Underweight</v>
      </c>
      <c r="M2329" t="str">
        <f t="shared" si="147"/>
        <v>Normal</v>
      </c>
    </row>
    <row r="2330" spans="1:13" x14ac:dyDescent="0.25">
      <c r="A2330" t="s">
        <v>24</v>
      </c>
      <c r="B2330">
        <v>17.07</v>
      </c>
      <c r="C2330">
        <v>5.22</v>
      </c>
      <c r="D2330" t="s">
        <v>2379</v>
      </c>
      <c r="E2330" t="s">
        <v>2379</v>
      </c>
      <c r="F2330" t="s">
        <v>2381</v>
      </c>
      <c r="G2330">
        <v>1</v>
      </c>
      <c r="H2330" t="s">
        <v>2379</v>
      </c>
      <c r="J2330" t="str">
        <f t="shared" si="144"/>
        <v>No</v>
      </c>
      <c r="K2330" t="str">
        <f t="shared" si="145"/>
        <v>No</v>
      </c>
      <c r="L2330" t="str">
        <f t="shared" si="146"/>
        <v>Underweight</v>
      </c>
      <c r="M2330" t="str">
        <f t="shared" si="147"/>
        <v>Normal</v>
      </c>
    </row>
    <row r="2331" spans="1:13" x14ac:dyDescent="0.25">
      <c r="A2331" t="s">
        <v>22</v>
      </c>
      <c r="B2331">
        <v>22.24</v>
      </c>
      <c r="C2331">
        <v>4.29</v>
      </c>
      <c r="D2331" t="s">
        <v>2380</v>
      </c>
      <c r="E2331" t="s">
        <v>2379</v>
      </c>
      <c r="F2331" t="s">
        <v>2379</v>
      </c>
      <c r="G2331">
        <v>0</v>
      </c>
      <c r="H2331" t="s">
        <v>2379</v>
      </c>
      <c r="J2331" t="str">
        <f t="shared" si="144"/>
        <v>Yes</v>
      </c>
      <c r="K2331" t="str">
        <f t="shared" si="145"/>
        <v>No</v>
      </c>
      <c r="L2331" t="str">
        <f t="shared" si="146"/>
        <v>Normal Weight</v>
      </c>
      <c r="M2331" t="str">
        <f t="shared" si="147"/>
        <v>Normal</v>
      </c>
    </row>
    <row r="2332" spans="1:13" x14ac:dyDescent="0.25">
      <c r="A2332" t="s">
        <v>21</v>
      </c>
      <c r="B2332">
        <v>22.34</v>
      </c>
      <c r="C2332">
        <v>5.57</v>
      </c>
      <c r="D2332" t="s">
        <v>2379</v>
      </c>
      <c r="E2332" t="s">
        <v>2379</v>
      </c>
      <c r="F2332" t="s">
        <v>2379</v>
      </c>
      <c r="G2332">
        <v>1</v>
      </c>
      <c r="H2332" t="s">
        <v>2379</v>
      </c>
      <c r="J2332" t="str">
        <f t="shared" si="144"/>
        <v>No</v>
      </c>
      <c r="K2332" t="str">
        <f t="shared" si="145"/>
        <v>No</v>
      </c>
      <c r="L2332" t="str">
        <f t="shared" si="146"/>
        <v>Normal Weight</v>
      </c>
      <c r="M2332" t="str">
        <f t="shared" si="147"/>
        <v>Normal</v>
      </c>
    </row>
    <row r="2333" spans="1:13" x14ac:dyDescent="0.25">
      <c r="A2333" t="s">
        <v>19</v>
      </c>
      <c r="B2333">
        <v>17.7</v>
      </c>
      <c r="C2333">
        <v>6.28</v>
      </c>
      <c r="D2333" t="s">
        <v>2379</v>
      </c>
      <c r="E2333" t="s">
        <v>2379</v>
      </c>
      <c r="F2333" t="s">
        <v>2379</v>
      </c>
      <c r="G2333">
        <v>1</v>
      </c>
      <c r="H2333" t="s">
        <v>2379</v>
      </c>
      <c r="J2333" t="str">
        <f t="shared" si="144"/>
        <v>No</v>
      </c>
      <c r="K2333" t="str">
        <f t="shared" si="145"/>
        <v>No</v>
      </c>
      <c r="L2333" t="str">
        <f t="shared" si="146"/>
        <v>Underweight</v>
      </c>
      <c r="M2333" t="str">
        <f t="shared" si="147"/>
        <v>Prediabetes</v>
      </c>
    </row>
    <row r="2334" spans="1:13" x14ac:dyDescent="0.25">
      <c r="A2334" t="s">
        <v>17</v>
      </c>
      <c r="B2334">
        <v>16.47</v>
      </c>
      <c r="C2334">
        <v>6.35</v>
      </c>
      <c r="D2334" t="s">
        <v>2379</v>
      </c>
      <c r="E2334" t="s">
        <v>2379</v>
      </c>
      <c r="F2334" t="s">
        <v>2381</v>
      </c>
      <c r="G2334">
        <v>1</v>
      </c>
      <c r="H2334" t="s">
        <v>2379</v>
      </c>
      <c r="J2334" t="str">
        <f t="shared" si="144"/>
        <v>No</v>
      </c>
      <c r="K2334" t="str">
        <f t="shared" si="145"/>
        <v>No</v>
      </c>
      <c r="L2334" t="str">
        <f t="shared" si="146"/>
        <v>Underweight</v>
      </c>
      <c r="M2334" t="str">
        <f t="shared" si="147"/>
        <v>Prediabetes</v>
      </c>
    </row>
    <row r="2335" spans="1:13" x14ac:dyDescent="0.25">
      <c r="A2335" t="s">
        <v>14</v>
      </c>
      <c r="B2335">
        <v>17.600000000000001</v>
      </c>
      <c r="C2335">
        <v>4.3899999999999997</v>
      </c>
      <c r="D2335" t="s">
        <v>2379</v>
      </c>
      <c r="E2335" t="s">
        <v>2379</v>
      </c>
      <c r="F2335" t="s">
        <v>2379</v>
      </c>
      <c r="G2335">
        <v>1</v>
      </c>
      <c r="H2335" t="s">
        <v>2379</v>
      </c>
      <c r="J2335" t="str">
        <f t="shared" si="144"/>
        <v>No</v>
      </c>
      <c r="K2335" t="str">
        <f t="shared" si="145"/>
        <v>No</v>
      </c>
      <c r="L2335" t="str">
        <f t="shared" si="146"/>
        <v>Underweight</v>
      </c>
      <c r="M2335" t="str">
        <f t="shared" si="147"/>
        <v>Normal</v>
      </c>
    </row>
    <row r="2336" spans="1:13" x14ac:dyDescent="0.25">
      <c r="A2336" t="s">
        <v>9</v>
      </c>
      <c r="B2336">
        <v>17.579999999999998</v>
      </c>
      <c r="C2336">
        <v>4.51</v>
      </c>
      <c r="D2336" t="s">
        <v>2379</v>
      </c>
      <c r="E2336" t="s">
        <v>2379</v>
      </c>
      <c r="F2336" t="s">
        <v>2379</v>
      </c>
      <c r="G2336">
        <v>1</v>
      </c>
      <c r="H2336" t="s">
        <v>2379</v>
      </c>
      <c r="J2336" t="str">
        <f t="shared" si="144"/>
        <v>No</v>
      </c>
      <c r="K2336" t="str">
        <f t="shared" si="145"/>
        <v>No</v>
      </c>
      <c r="L2336" t="str">
        <f t="shared" si="146"/>
        <v>Underweight</v>
      </c>
      <c r="M2336" t="str">
        <f t="shared" si="147"/>
        <v>Normal</v>
      </c>
    </row>
  </sheetData>
  <autoFilter ref="A1:H2336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346"/>
  <sheetViews>
    <sheetView topLeftCell="A2323" workbookViewId="0">
      <selection activeCell="E4" sqref="A1:N2344"/>
    </sheetView>
  </sheetViews>
  <sheetFormatPr defaultRowHeight="15" x14ac:dyDescent="0.25"/>
  <cols>
    <col min="1" max="1" width="12.85546875" bestFit="1" customWidth="1"/>
    <col min="7" max="7" width="13.140625" bestFit="1" customWidth="1"/>
    <col min="10" max="10" width="14.85546875" bestFit="1" customWidth="1"/>
    <col min="11" max="11" width="14" bestFit="1" customWidth="1"/>
    <col min="12" max="12" width="12.28515625" bestFit="1" customWidth="1"/>
    <col min="14" max="14" width="11.5703125" style="10" bestFit="1" customWidth="1"/>
    <col min="18" max="18" width="112.140625" bestFit="1" customWidth="1"/>
  </cols>
  <sheetData>
    <row r="1" spans="1:18" s="2" customFormat="1" ht="18.9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18" t="s">
        <v>6049</v>
      </c>
      <c r="K1" s="18" t="s">
        <v>6047</v>
      </c>
      <c r="L1" s="18" t="s">
        <v>6042</v>
      </c>
      <c r="M1" s="18" t="s">
        <v>6043</v>
      </c>
      <c r="N1" s="19" t="s">
        <v>6044</v>
      </c>
    </row>
    <row r="2" spans="1:18" x14ac:dyDescent="0.25">
      <c r="A2" t="s">
        <v>9</v>
      </c>
      <c r="B2">
        <v>1992</v>
      </c>
      <c r="C2" t="s">
        <v>10</v>
      </c>
      <c r="D2">
        <v>9</v>
      </c>
      <c r="E2">
        <v>0</v>
      </c>
      <c r="F2">
        <v>563.84</v>
      </c>
      <c r="G2" t="s">
        <v>11</v>
      </c>
      <c r="H2" t="s">
        <v>12</v>
      </c>
      <c r="I2" t="s">
        <v>13</v>
      </c>
      <c r="J2" t="str">
        <f>IF(ISBLANK(I2),"Null",I2)</f>
        <v>R1013</v>
      </c>
      <c r="K2">
        <f>IF(ISBLANK(B2),ROUND(AVERAGE($B$2:$B$2344),0),B2)</f>
        <v>1992</v>
      </c>
      <c r="L2" s="9" t="str">
        <f>CONCATENATE(D2,"/",C2,"/",K2)</f>
        <v>9/Jul/1992</v>
      </c>
      <c r="M2">
        <f ca="1">DATEDIF(L2,TODAY(),"Y")</f>
        <v>32</v>
      </c>
      <c r="N2" s="10">
        <v>563.84</v>
      </c>
    </row>
    <row r="3" spans="1:18" x14ac:dyDescent="0.25">
      <c r="A3" t="s">
        <v>14</v>
      </c>
      <c r="B3">
        <v>1992</v>
      </c>
      <c r="C3" t="s">
        <v>15</v>
      </c>
      <c r="D3">
        <v>30</v>
      </c>
      <c r="E3">
        <v>0</v>
      </c>
      <c r="F3">
        <v>570.62</v>
      </c>
      <c r="G3" t="s">
        <v>11</v>
      </c>
      <c r="H3" t="s">
        <v>16</v>
      </c>
      <c r="I3" t="s">
        <v>13</v>
      </c>
      <c r="J3" t="str">
        <f>IF(ISBLANK(I3),"Null",I3)</f>
        <v>R1013</v>
      </c>
      <c r="K3">
        <f>IF(ISBLANK(B3),ROUND(AVERAGE($B$2:$B$2344),0),B3)</f>
        <v>1992</v>
      </c>
      <c r="L3" s="9" t="str">
        <f>CONCATENATE(D3,"/",C3,"/",K3)</f>
        <v>30/Nov/1992</v>
      </c>
      <c r="M3">
        <f t="shared" ref="M3:M66" ca="1" si="0">DATEDIF(L3,TODAY(),"Y")</f>
        <v>31</v>
      </c>
      <c r="N3" s="10">
        <v>570.62</v>
      </c>
    </row>
    <row r="4" spans="1:18" x14ac:dyDescent="0.25">
      <c r="A4" t="s">
        <v>17</v>
      </c>
      <c r="B4">
        <v>1993</v>
      </c>
      <c r="C4" t="s">
        <v>18</v>
      </c>
      <c r="D4">
        <v>30</v>
      </c>
      <c r="E4">
        <v>0</v>
      </c>
      <c r="F4">
        <v>600</v>
      </c>
      <c r="G4" t="s">
        <v>11</v>
      </c>
      <c r="H4" t="s">
        <v>16</v>
      </c>
      <c r="I4" t="s">
        <v>13</v>
      </c>
      <c r="J4" t="str">
        <f>IF(ISBLANK(I4),"Null",I4)</f>
        <v>R1013</v>
      </c>
      <c r="K4">
        <f>IF(ISBLANK(B4),ROUND(AVERAGE($B$2:$B$2344),0),B4)</f>
        <v>1993</v>
      </c>
      <c r="L4" s="9" t="str">
        <f>CONCATENATE(D4,"/",C4,"/",K4)</f>
        <v>30/Jun/1993</v>
      </c>
      <c r="M4">
        <f t="shared" ca="1" si="0"/>
        <v>31</v>
      </c>
      <c r="N4" s="10">
        <v>600</v>
      </c>
    </row>
    <row r="5" spans="1:18" x14ac:dyDescent="0.25">
      <c r="A5" t="s">
        <v>19</v>
      </c>
      <c r="B5">
        <v>1992</v>
      </c>
      <c r="C5" t="s">
        <v>20</v>
      </c>
      <c r="D5">
        <v>13</v>
      </c>
      <c r="E5">
        <v>0</v>
      </c>
      <c r="F5">
        <v>604.54</v>
      </c>
      <c r="G5" t="s">
        <v>12</v>
      </c>
      <c r="H5" t="s">
        <v>12</v>
      </c>
      <c r="I5" t="s">
        <v>13</v>
      </c>
      <c r="J5" t="str">
        <f>IF(ISBLANK(I5),"Null",I5)</f>
        <v>R1013</v>
      </c>
      <c r="K5">
        <f>IF(ISBLANK(B5),ROUND(AVERAGE($B$2:$B$2344),0),B5)</f>
        <v>1992</v>
      </c>
      <c r="L5" s="9" t="str">
        <f>CONCATENATE(D5,"/",C5,"/",K5)</f>
        <v>13/Sep/1992</v>
      </c>
      <c r="M5">
        <f t="shared" ca="1" si="0"/>
        <v>32</v>
      </c>
      <c r="N5" s="10">
        <v>604.54</v>
      </c>
    </row>
    <row r="6" spans="1:18" x14ac:dyDescent="0.25">
      <c r="A6" t="s">
        <v>21</v>
      </c>
      <c r="B6">
        <v>1998</v>
      </c>
      <c r="C6" t="s">
        <v>10</v>
      </c>
      <c r="D6">
        <v>27</v>
      </c>
      <c r="E6">
        <v>0</v>
      </c>
      <c r="F6">
        <v>637.26</v>
      </c>
      <c r="G6" t="s">
        <v>12</v>
      </c>
      <c r="H6" t="s">
        <v>12</v>
      </c>
      <c r="I6" t="s">
        <v>13</v>
      </c>
      <c r="J6" t="str">
        <f>IF(ISBLANK(I6),"Null",I6)</f>
        <v>R1013</v>
      </c>
      <c r="K6">
        <f>IF(ISBLANK(B6),ROUND(AVERAGE($B$2:$B$2344),0),B6)</f>
        <v>1998</v>
      </c>
      <c r="L6" s="9" t="str">
        <f>CONCATENATE(D6,"/",C6,"/",K6)</f>
        <v>27/Jul/1998</v>
      </c>
      <c r="M6">
        <f t="shared" ca="1" si="0"/>
        <v>26</v>
      </c>
      <c r="N6" s="10">
        <v>637.26</v>
      </c>
      <c r="R6" s="17" t="s">
        <v>6054</v>
      </c>
    </row>
    <row r="7" spans="1:18" x14ac:dyDescent="0.25">
      <c r="A7" t="s">
        <v>22</v>
      </c>
      <c r="B7">
        <v>2001</v>
      </c>
      <c r="C7" t="s">
        <v>15</v>
      </c>
      <c r="D7">
        <v>20</v>
      </c>
      <c r="E7">
        <v>0</v>
      </c>
      <c r="F7">
        <v>646.14</v>
      </c>
      <c r="G7" t="s">
        <v>12</v>
      </c>
      <c r="H7" t="s">
        <v>12</v>
      </c>
      <c r="I7" t="s">
        <v>23</v>
      </c>
      <c r="J7" t="str">
        <f>IF(ISBLANK(I7),"Null",I7)</f>
        <v>R1012</v>
      </c>
      <c r="K7">
        <f>IF(ISBLANK(B7),ROUND(AVERAGE($B$2:$B$2344),0),B7)</f>
        <v>2001</v>
      </c>
      <c r="L7" s="9" t="str">
        <f>CONCATENATE(D7,"/",C7,"/",K7)</f>
        <v>20/Nov/2001</v>
      </c>
      <c r="M7">
        <f t="shared" ca="1" si="0"/>
        <v>23</v>
      </c>
      <c r="N7" s="10">
        <v>646.14</v>
      </c>
    </row>
    <row r="8" spans="1:18" x14ac:dyDescent="0.25">
      <c r="A8" t="s">
        <v>24</v>
      </c>
      <c r="B8">
        <v>1993</v>
      </c>
      <c r="C8" t="s">
        <v>18</v>
      </c>
      <c r="D8">
        <v>1</v>
      </c>
      <c r="E8">
        <v>0</v>
      </c>
      <c r="F8">
        <v>650</v>
      </c>
      <c r="G8" t="s">
        <v>12</v>
      </c>
      <c r="H8" t="s">
        <v>12</v>
      </c>
      <c r="I8" t="s">
        <v>13</v>
      </c>
      <c r="J8" t="str">
        <f>IF(ISBLANK(I8),"Null",I8)</f>
        <v>R1013</v>
      </c>
      <c r="K8">
        <f>IF(ISBLANK(B8),ROUND(AVERAGE($B$2:$B$2344),0),B8)</f>
        <v>1993</v>
      </c>
      <c r="L8" s="9" t="str">
        <f>CONCATENATE(D8,"/",C8,"/",K8)</f>
        <v>1/Jun/1993</v>
      </c>
      <c r="M8">
        <f t="shared" ca="1" si="0"/>
        <v>31</v>
      </c>
      <c r="N8" s="10">
        <v>650</v>
      </c>
      <c r="R8" s="17" t="s">
        <v>6055</v>
      </c>
    </row>
    <row r="9" spans="1:18" x14ac:dyDescent="0.25">
      <c r="A9" t="s">
        <v>25</v>
      </c>
      <c r="B9">
        <v>1995</v>
      </c>
      <c r="C9" t="s">
        <v>10</v>
      </c>
      <c r="D9">
        <v>4</v>
      </c>
      <c r="E9">
        <v>0</v>
      </c>
      <c r="F9">
        <v>650</v>
      </c>
      <c r="G9" t="s">
        <v>12</v>
      </c>
      <c r="H9" t="s">
        <v>12</v>
      </c>
      <c r="I9" t="s">
        <v>13</v>
      </c>
      <c r="J9" t="str">
        <f>IF(ISBLANK(I9),"Null",I9)</f>
        <v>R1013</v>
      </c>
      <c r="K9">
        <f>IF(ISBLANK(B9),ROUND(AVERAGE($B$2:$B$2344),0),B9)</f>
        <v>1995</v>
      </c>
      <c r="L9" s="9" t="str">
        <f>CONCATENATE(D9,"/",C9,"/",K9)</f>
        <v>4/Jul/1995</v>
      </c>
      <c r="M9">
        <f t="shared" ca="1" si="0"/>
        <v>29</v>
      </c>
      <c r="N9" s="10">
        <v>650</v>
      </c>
    </row>
    <row r="10" spans="1:18" x14ac:dyDescent="0.25">
      <c r="A10" t="s">
        <v>26</v>
      </c>
      <c r="B10">
        <v>2002</v>
      </c>
      <c r="C10" t="s">
        <v>15</v>
      </c>
      <c r="D10">
        <v>29</v>
      </c>
      <c r="E10">
        <v>0</v>
      </c>
      <c r="F10">
        <v>668</v>
      </c>
      <c r="G10" t="s">
        <v>12</v>
      </c>
      <c r="H10" t="s">
        <v>11</v>
      </c>
      <c r="I10" t="s">
        <v>23</v>
      </c>
      <c r="J10" t="str">
        <f>IF(ISBLANK(I10),"Null",I10)</f>
        <v>R1012</v>
      </c>
      <c r="K10">
        <f>IF(ISBLANK(B10),ROUND(AVERAGE($B$2:$B$2344),0),B10)</f>
        <v>2002</v>
      </c>
      <c r="L10" s="9" t="str">
        <f>CONCATENATE(D10,"/",C10,"/",K10)</f>
        <v>29/Nov/2002</v>
      </c>
      <c r="M10">
        <f t="shared" ca="1" si="0"/>
        <v>21</v>
      </c>
      <c r="N10" s="10">
        <v>668</v>
      </c>
      <c r="R10" s="17" t="s">
        <v>6056</v>
      </c>
    </row>
    <row r="11" spans="1:18" x14ac:dyDescent="0.25">
      <c r="A11" t="s">
        <v>27</v>
      </c>
      <c r="B11">
        <v>1997</v>
      </c>
      <c r="C11" t="s">
        <v>15</v>
      </c>
      <c r="D11">
        <v>9</v>
      </c>
      <c r="E11">
        <v>0</v>
      </c>
      <c r="F11">
        <v>670</v>
      </c>
      <c r="G11" t="s">
        <v>12</v>
      </c>
      <c r="H11" t="s">
        <v>12</v>
      </c>
      <c r="I11" t="s">
        <v>13</v>
      </c>
      <c r="J11" t="str">
        <f>IF(ISBLANK(I11),"Null",I11)</f>
        <v>R1013</v>
      </c>
      <c r="K11">
        <f>IF(ISBLANK(B11),ROUND(AVERAGE($B$2:$B$2344),0),B11)</f>
        <v>1997</v>
      </c>
      <c r="L11" s="9" t="str">
        <f>CONCATENATE(D11,"/",C11,"/",K11)</f>
        <v>9/Nov/1997</v>
      </c>
      <c r="M11">
        <f t="shared" ca="1" si="0"/>
        <v>27</v>
      </c>
      <c r="N11" s="10">
        <v>670</v>
      </c>
    </row>
    <row r="12" spans="1:18" x14ac:dyDescent="0.25">
      <c r="A12" t="s">
        <v>28</v>
      </c>
      <c r="B12">
        <v>2001</v>
      </c>
      <c r="C12" t="s">
        <v>20</v>
      </c>
      <c r="D12">
        <v>12</v>
      </c>
      <c r="E12">
        <v>0</v>
      </c>
      <c r="F12">
        <v>687.54</v>
      </c>
      <c r="G12" t="s">
        <v>12</v>
      </c>
      <c r="H12" t="s">
        <v>11</v>
      </c>
      <c r="I12" t="s">
        <v>13</v>
      </c>
      <c r="J12" t="str">
        <f>IF(ISBLANK(I12),"Null",I12)</f>
        <v>R1013</v>
      </c>
      <c r="K12">
        <f>IF(ISBLANK(B12),ROUND(AVERAGE($B$2:$B$2344),0),B12)</f>
        <v>2001</v>
      </c>
      <c r="L12" s="9" t="str">
        <f>CONCATENATE(D12,"/",C12,"/",K12)</f>
        <v>12/Sep/2001</v>
      </c>
      <c r="M12">
        <f t="shared" ca="1" si="0"/>
        <v>23</v>
      </c>
      <c r="N12" s="10">
        <v>687.54</v>
      </c>
      <c r="R12" t="s">
        <v>6057</v>
      </c>
    </row>
    <row r="13" spans="1:18" x14ac:dyDescent="0.25">
      <c r="A13" t="s">
        <v>29</v>
      </c>
      <c r="B13">
        <v>1999</v>
      </c>
      <c r="C13" t="s">
        <v>30</v>
      </c>
      <c r="D13">
        <v>26</v>
      </c>
      <c r="E13">
        <v>0</v>
      </c>
      <c r="F13">
        <v>700</v>
      </c>
      <c r="G13" t="s">
        <v>11</v>
      </c>
      <c r="H13" t="s">
        <v>12</v>
      </c>
      <c r="I13" t="s">
        <v>13</v>
      </c>
      <c r="J13" t="str">
        <f>IF(ISBLANK(I13),"Null",I13)</f>
        <v>R1013</v>
      </c>
      <c r="K13">
        <f>IF(ISBLANK(B13),ROUND(AVERAGE($B$2:$B$2344),0),B13)</f>
        <v>1999</v>
      </c>
      <c r="L13" s="9" t="str">
        <f>CONCATENATE(D13,"/",C13,"/",K13)</f>
        <v>26/Dec/1999</v>
      </c>
      <c r="M13">
        <f t="shared" ca="1" si="0"/>
        <v>24</v>
      </c>
      <c r="N13" s="10">
        <v>700</v>
      </c>
      <c r="R13" s="17" t="s">
        <v>6060</v>
      </c>
    </row>
    <row r="14" spans="1:18" x14ac:dyDescent="0.25">
      <c r="A14" t="s">
        <v>31</v>
      </c>
      <c r="B14">
        <v>1999</v>
      </c>
      <c r="C14" t="s">
        <v>30</v>
      </c>
      <c r="D14">
        <v>14</v>
      </c>
      <c r="E14">
        <v>0</v>
      </c>
      <c r="F14">
        <v>722.99</v>
      </c>
      <c r="G14" t="s">
        <v>12</v>
      </c>
      <c r="H14" t="s">
        <v>16</v>
      </c>
      <c r="I14" t="s">
        <v>13</v>
      </c>
      <c r="J14" t="str">
        <f>IF(ISBLANK(I14),"Null",I14)</f>
        <v>R1013</v>
      </c>
      <c r="K14">
        <f>IF(ISBLANK(B14),ROUND(AVERAGE($B$2:$B$2344),0),B14)</f>
        <v>1999</v>
      </c>
      <c r="L14" s="9" t="str">
        <f>CONCATENATE(D14,"/",C14,"/",K14)</f>
        <v>14/Dec/1999</v>
      </c>
      <c r="M14">
        <f t="shared" ca="1" si="0"/>
        <v>24</v>
      </c>
      <c r="N14" s="10">
        <v>722.99</v>
      </c>
      <c r="R14" s="17" t="s">
        <v>6058</v>
      </c>
    </row>
    <row r="15" spans="1:18" x14ac:dyDescent="0.25">
      <c r="A15" t="s">
        <v>32</v>
      </c>
      <c r="B15">
        <v>2002</v>
      </c>
      <c r="C15" t="s">
        <v>20</v>
      </c>
      <c r="D15">
        <v>19</v>
      </c>
      <c r="E15">
        <v>0</v>
      </c>
      <c r="F15">
        <v>750</v>
      </c>
      <c r="G15" t="s">
        <v>12</v>
      </c>
      <c r="H15" t="s">
        <v>16</v>
      </c>
      <c r="I15" t="s">
        <v>23</v>
      </c>
      <c r="J15" t="str">
        <f>IF(ISBLANK(I15),"Null",I15)</f>
        <v>R1012</v>
      </c>
      <c r="K15">
        <f>IF(ISBLANK(B15),ROUND(AVERAGE($B$2:$B$2344),0),B15)</f>
        <v>2002</v>
      </c>
      <c r="L15" s="9" t="str">
        <f>CONCATENATE(D15,"/",C15,"/",K15)</f>
        <v>19/Sep/2002</v>
      </c>
      <c r="M15">
        <f t="shared" ca="1" si="0"/>
        <v>22</v>
      </c>
      <c r="N15" s="10">
        <v>750</v>
      </c>
      <c r="R15" s="17" t="s">
        <v>6059</v>
      </c>
    </row>
    <row r="16" spans="1:18" x14ac:dyDescent="0.25">
      <c r="A16" t="s">
        <v>33</v>
      </c>
      <c r="B16">
        <v>1993</v>
      </c>
      <c r="C16" t="s">
        <v>34</v>
      </c>
      <c r="D16">
        <v>9</v>
      </c>
      <c r="E16">
        <v>0</v>
      </c>
      <c r="F16">
        <v>760</v>
      </c>
      <c r="G16" t="s">
        <v>12</v>
      </c>
      <c r="H16" t="s">
        <v>16</v>
      </c>
      <c r="I16" t="s">
        <v>13</v>
      </c>
      <c r="J16" t="str">
        <f>IF(ISBLANK(I16),"Null",I16)</f>
        <v>R1013</v>
      </c>
      <c r="K16">
        <f>IF(ISBLANK(B16),ROUND(AVERAGE($B$2:$B$2344),0),B16)</f>
        <v>1993</v>
      </c>
      <c r="L16" s="9" t="str">
        <f>CONCATENATE(D16,"/",C16,"/",K16)</f>
        <v>9/Aug/1993</v>
      </c>
      <c r="M16">
        <f t="shared" ca="1" si="0"/>
        <v>31</v>
      </c>
      <c r="N16" s="10">
        <v>760</v>
      </c>
      <c r="R16" s="17" t="s">
        <v>6061</v>
      </c>
    </row>
    <row r="17" spans="1:18" x14ac:dyDescent="0.25">
      <c r="A17" t="s">
        <v>35</v>
      </c>
      <c r="B17">
        <v>1996</v>
      </c>
      <c r="C17" t="s">
        <v>36</v>
      </c>
      <c r="D17">
        <v>22</v>
      </c>
      <c r="E17">
        <v>0</v>
      </c>
      <c r="F17">
        <v>760</v>
      </c>
      <c r="G17" t="s">
        <v>12</v>
      </c>
      <c r="H17" t="s">
        <v>12</v>
      </c>
      <c r="I17" t="s">
        <v>13</v>
      </c>
      <c r="J17" t="str">
        <f>IF(ISBLANK(I17),"Null",I17)</f>
        <v>R1013</v>
      </c>
      <c r="K17">
        <f>IF(ISBLANK(B17),ROUND(AVERAGE($B$2:$B$2344),0),B17)</f>
        <v>1996</v>
      </c>
      <c r="L17" s="9" t="str">
        <f>CONCATENATE(D17,"/",C17,"/",K17)</f>
        <v>22/Oct/1996</v>
      </c>
      <c r="M17">
        <f t="shared" ca="1" si="0"/>
        <v>28</v>
      </c>
      <c r="N17" s="10">
        <v>760</v>
      </c>
    </row>
    <row r="18" spans="1:18" x14ac:dyDescent="0.25">
      <c r="A18" t="s">
        <v>37</v>
      </c>
      <c r="B18">
        <v>1993</v>
      </c>
      <c r="C18" t="s">
        <v>18</v>
      </c>
      <c r="D18">
        <v>28</v>
      </c>
      <c r="E18">
        <v>0</v>
      </c>
      <c r="F18">
        <v>770</v>
      </c>
      <c r="G18" t="s">
        <v>12</v>
      </c>
      <c r="H18" t="s">
        <v>12</v>
      </c>
      <c r="I18" t="s">
        <v>13</v>
      </c>
      <c r="J18" t="str">
        <f>IF(ISBLANK(I18),"Null",I18)</f>
        <v>R1013</v>
      </c>
      <c r="K18">
        <f>IF(ISBLANK(B18),ROUND(AVERAGE($B$2:$B$2344),0),B18)</f>
        <v>1993</v>
      </c>
      <c r="L18" s="9" t="str">
        <f>CONCATENATE(D18,"/",C18,"/",K18)</f>
        <v>28/Jun/1993</v>
      </c>
      <c r="M18">
        <f t="shared" ca="1" si="0"/>
        <v>31</v>
      </c>
      <c r="N18" s="10">
        <v>770</v>
      </c>
      <c r="R18" s="17" t="s">
        <v>6072</v>
      </c>
    </row>
    <row r="19" spans="1:18" x14ac:dyDescent="0.25">
      <c r="A19" t="s">
        <v>38</v>
      </c>
      <c r="B19">
        <v>1996</v>
      </c>
      <c r="C19" t="s">
        <v>20</v>
      </c>
      <c r="D19">
        <v>18</v>
      </c>
      <c r="E19">
        <v>0</v>
      </c>
      <c r="F19">
        <v>770.38</v>
      </c>
      <c r="G19" t="s">
        <v>12</v>
      </c>
      <c r="H19" t="s">
        <v>11</v>
      </c>
      <c r="I19" t="s">
        <v>23</v>
      </c>
      <c r="J19" t="str">
        <f>IF(ISBLANK(I19),"Null",I19)</f>
        <v>R1012</v>
      </c>
      <c r="K19">
        <f>IF(ISBLANK(B19),ROUND(AVERAGE($B$2:$B$2344),0),B19)</f>
        <v>1996</v>
      </c>
      <c r="L19" s="9" t="str">
        <f>CONCATENATE(D19,"/",C19,"/",K19)</f>
        <v>18/Sep/1996</v>
      </c>
      <c r="M19">
        <f t="shared" ca="1" si="0"/>
        <v>28</v>
      </c>
      <c r="N19" s="10">
        <v>770.38</v>
      </c>
      <c r="R19" s="25">
        <f>SUM(N2:N2344)</f>
        <v>31768896.019999977</v>
      </c>
    </row>
    <row r="20" spans="1:18" x14ac:dyDescent="0.25">
      <c r="A20" t="s">
        <v>39</v>
      </c>
      <c r="B20">
        <v>1995</v>
      </c>
      <c r="C20" t="s">
        <v>30</v>
      </c>
      <c r="D20">
        <v>7</v>
      </c>
      <c r="E20">
        <v>0</v>
      </c>
      <c r="F20">
        <v>773.54</v>
      </c>
      <c r="G20" t="s">
        <v>12</v>
      </c>
      <c r="H20" t="s">
        <v>11</v>
      </c>
      <c r="I20" t="s">
        <v>13</v>
      </c>
      <c r="J20" t="str">
        <f>IF(ISBLANK(I20),"Null",I20)</f>
        <v>R1013</v>
      </c>
      <c r="K20">
        <f>IF(ISBLANK(B20),ROUND(AVERAGE($B$2:$B$2344),0),B20)</f>
        <v>1995</v>
      </c>
      <c r="L20" s="9" t="str">
        <f>CONCATENATE(D20,"/",C20,"/",K20)</f>
        <v>7/Dec/1995</v>
      </c>
      <c r="M20">
        <f t="shared" ca="1" si="0"/>
        <v>28</v>
      </c>
      <c r="N20" s="10">
        <v>773.54</v>
      </c>
    </row>
    <row r="21" spans="1:18" x14ac:dyDescent="0.25">
      <c r="A21" t="s">
        <v>40</v>
      </c>
      <c r="B21">
        <v>2004</v>
      </c>
      <c r="C21" t="s">
        <v>36</v>
      </c>
      <c r="D21">
        <v>7</v>
      </c>
      <c r="E21">
        <v>0</v>
      </c>
      <c r="F21">
        <v>830.52</v>
      </c>
      <c r="G21" t="s">
        <v>12</v>
      </c>
      <c r="H21" t="s">
        <v>11</v>
      </c>
      <c r="I21" t="s">
        <v>41</v>
      </c>
      <c r="J21" t="str">
        <f>IF(ISBLANK(I21),"Null",I21)</f>
        <v>R1011</v>
      </c>
      <c r="K21">
        <f>IF(ISBLANK(B21),ROUND(AVERAGE($B$2:$B$2344),0),B21)</f>
        <v>2004</v>
      </c>
      <c r="L21" s="9" t="str">
        <f>CONCATENATE(D21,"/",C21,"/",K21)</f>
        <v>7/Oct/2004</v>
      </c>
      <c r="M21">
        <f t="shared" ca="1" si="0"/>
        <v>20</v>
      </c>
      <c r="N21" s="10">
        <v>830.52</v>
      </c>
      <c r="R21" s="17" t="s">
        <v>6073</v>
      </c>
    </row>
    <row r="22" spans="1:18" x14ac:dyDescent="0.25">
      <c r="A22" t="s">
        <v>42</v>
      </c>
      <c r="B22">
        <v>2000</v>
      </c>
      <c r="C22" t="s">
        <v>15</v>
      </c>
      <c r="D22">
        <v>18</v>
      </c>
      <c r="E22">
        <v>0</v>
      </c>
      <c r="F22">
        <v>865.41</v>
      </c>
      <c r="G22" t="s">
        <v>12</v>
      </c>
      <c r="H22" t="s">
        <v>16</v>
      </c>
      <c r="I22" t="s">
        <v>13</v>
      </c>
      <c r="J22" t="str">
        <f>IF(ISBLANK(I22),"Null",I22)</f>
        <v>R1013</v>
      </c>
      <c r="K22">
        <f>IF(ISBLANK(B22),ROUND(AVERAGE($B$2:$B$2344),0),B22)</f>
        <v>2000</v>
      </c>
      <c r="L22" s="9" t="str">
        <f>CONCATENATE(D22,"/",C22,"/",K22)</f>
        <v>18/Nov/2000</v>
      </c>
      <c r="M22">
        <f t="shared" ca="1" si="0"/>
        <v>24</v>
      </c>
      <c r="N22" s="10">
        <v>865.41</v>
      </c>
      <c r="R22">
        <f>SUMIF(G2:G2344,"tier - 1",F2:F2344)</f>
        <v>9310917.4900000021</v>
      </c>
    </row>
    <row r="23" spans="1:18" x14ac:dyDescent="0.25">
      <c r="A23" t="s">
        <v>43</v>
      </c>
      <c r="B23">
        <v>1993</v>
      </c>
      <c r="C23" t="s">
        <v>15</v>
      </c>
      <c r="D23">
        <v>27</v>
      </c>
      <c r="E23">
        <v>0</v>
      </c>
      <c r="F23">
        <v>896.21</v>
      </c>
      <c r="G23" t="s">
        <v>12</v>
      </c>
      <c r="H23" t="s">
        <v>16</v>
      </c>
      <c r="I23" t="s">
        <v>13</v>
      </c>
      <c r="J23" t="str">
        <f>IF(ISBLANK(I23),"Null",I23)</f>
        <v>R1013</v>
      </c>
      <c r="K23">
        <f>IF(ISBLANK(B23),ROUND(AVERAGE($B$2:$B$2344),0),B23)</f>
        <v>1993</v>
      </c>
      <c r="L23" s="9" t="str">
        <f>CONCATENATE(D23,"/",C23,"/",K23)</f>
        <v>27/Nov/1993</v>
      </c>
      <c r="M23">
        <f t="shared" ca="1" si="0"/>
        <v>30</v>
      </c>
      <c r="N23" s="10">
        <v>896.21</v>
      </c>
      <c r="R23">
        <f>SUMIF(G2:G2344,"tier - 2",F2:F2344)</f>
        <v>15899488.889999989</v>
      </c>
    </row>
    <row r="24" spans="1:18" x14ac:dyDescent="0.25">
      <c r="A24" t="s">
        <v>44</v>
      </c>
      <c r="B24">
        <v>1994</v>
      </c>
      <c r="C24" t="s">
        <v>36</v>
      </c>
      <c r="D24">
        <v>30</v>
      </c>
      <c r="E24">
        <v>0</v>
      </c>
      <c r="F24">
        <v>915.07</v>
      </c>
      <c r="G24" t="s">
        <v>12</v>
      </c>
      <c r="H24" t="s">
        <v>16</v>
      </c>
      <c r="I24" t="s">
        <v>13</v>
      </c>
      <c r="J24" t="str">
        <f>IF(ISBLANK(I24),"Null",I24)</f>
        <v>R1013</v>
      </c>
      <c r="K24">
        <f>IF(ISBLANK(B24),ROUND(AVERAGE($B$2:$B$2344),0),B24)</f>
        <v>1994</v>
      </c>
      <c r="L24" s="9" t="str">
        <f>CONCATENATE(D24,"/",C24,"/",K24)</f>
        <v>30/Oct/1994</v>
      </c>
      <c r="M24">
        <f t="shared" ca="1" si="0"/>
        <v>30</v>
      </c>
      <c r="N24" s="10">
        <v>915.07</v>
      </c>
      <c r="R24">
        <f>SUMIF(G2:G2344,"tier - 3",F2:F2344)</f>
        <v>6558489.6399999931</v>
      </c>
    </row>
    <row r="25" spans="1:18" x14ac:dyDescent="0.25">
      <c r="A25" t="s">
        <v>45</v>
      </c>
      <c r="B25">
        <v>1995</v>
      </c>
      <c r="C25" t="s">
        <v>36</v>
      </c>
      <c r="D25">
        <v>28</v>
      </c>
      <c r="E25">
        <v>0</v>
      </c>
      <c r="F25">
        <v>928.59</v>
      </c>
      <c r="G25" t="s">
        <v>12</v>
      </c>
      <c r="H25" t="s">
        <v>16</v>
      </c>
      <c r="I25" t="s">
        <v>13</v>
      </c>
      <c r="J25" t="str">
        <f>IF(ISBLANK(I25),"Null",I25)</f>
        <v>R1013</v>
      </c>
      <c r="K25">
        <f>IF(ISBLANK(B25),ROUND(AVERAGE($B$2:$B$2344),0),B25)</f>
        <v>1995</v>
      </c>
      <c r="L25" s="9" t="str">
        <f>CONCATENATE(D25,"/",C25,"/",K25)</f>
        <v>28/Oct/1995</v>
      </c>
      <c r="M25">
        <f t="shared" ca="1" si="0"/>
        <v>29</v>
      </c>
      <c r="N25" s="10">
        <v>928.59</v>
      </c>
    </row>
    <row r="26" spans="1:18" x14ac:dyDescent="0.25">
      <c r="A26" t="s">
        <v>46</v>
      </c>
      <c r="B26">
        <v>2001</v>
      </c>
      <c r="C26" t="s">
        <v>34</v>
      </c>
      <c r="D26">
        <v>19</v>
      </c>
      <c r="E26">
        <v>0</v>
      </c>
      <c r="F26">
        <v>964.71</v>
      </c>
      <c r="G26" t="s">
        <v>12</v>
      </c>
      <c r="H26" t="s">
        <v>11</v>
      </c>
      <c r="I26" t="s">
        <v>13</v>
      </c>
      <c r="J26" t="str">
        <f>IF(ISBLANK(I26),"Null",I26)</f>
        <v>R1013</v>
      </c>
      <c r="K26">
        <f>IF(ISBLANK(B26),ROUND(AVERAGE($B$2:$B$2344),0),B26)</f>
        <v>2001</v>
      </c>
      <c r="L26" s="9" t="str">
        <f>CONCATENATE(D26,"/",C26,"/",K26)</f>
        <v>19/Aug/2001</v>
      </c>
      <c r="M26">
        <f t="shared" ca="1" si="0"/>
        <v>23</v>
      </c>
      <c r="N26" s="10">
        <v>964.71</v>
      </c>
    </row>
    <row r="27" spans="1:18" x14ac:dyDescent="0.25">
      <c r="A27" t="s">
        <v>47</v>
      </c>
      <c r="B27">
        <v>1994</v>
      </c>
      <c r="C27" t="s">
        <v>15</v>
      </c>
      <c r="D27">
        <v>22</v>
      </c>
      <c r="E27">
        <v>0</v>
      </c>
      <c r="F27">
        <v>1006.65</v>
      </c>
      <c r="G27" t="s">
        <v>12</v>
      </c>
      <c r="H27" t="s">
        <v>11</v>
      </c>
      <c r="I27" t="s">
        <v>13</v>
      </c>
      <c r="J27" t="str">
        <f>IF(ISBLANK(I27),"Null",I27)</f>
        <v>R1013</v>
      </c>
      <c r="K27">
        <f>IF(ISBLANK(B27),ROUND(AVERAGE($B$2:$B$2344),0),B27)</f>
        <v>1994</v>
      </c>
      <c r="L27" s="9" t="str">
        <f>CONCATENATE(D27,"/",C27,"/",K27)</f>
        <v>22/Nov/1994</v>
      </c>
      <c r="M27">
        <f t="shared" ca="1" si="0"/>
        <v>29</v>
      </c>
      <c r="N27" s="10">
        <v>1006.65</v>
      </c>
    </row>
    <row r="28" spans="1:18" x14ac:dyDescent="0.25">
      <c r="A28" t="s">
        <v>48</v>
      </c>
      <c r="B28">
        <v>2000</v>
      </c>
      <c r="C28" t="s">
        <v>36</v>
      </c>
      <c r="D28">
        <v>9</v>
      </c>
      <c r="E28">
        <v>0</v>
      </c>
      <c r="F28">
        <v>1012</v>
      </c>
      <c r="G28" t="s">
        <v>12</v>
      </c>
      <c r="H28" t="s">
        <v>11</v>
      </c>
      <c r="I28" t="s">
        <v>13</v>
      </c>
      <c r="J28" t="str">
        <f>IF(ISBLANK(I28),"Null",I28)</f>
        <v>R1013</v>
      </c>
      <c r="K28">
        <f>IF(ISBLANK(B28),ROUND(AVERAGE($B$2:$B$2344),0),B28)</f>
        <v>2000</v>
      </c>
      <c r="L28" s="9" t="str">
        <f>CONCATENATE(D28,"/",C28,"/",K28)</f>
        <v>9/Oct/2000</v>
      </c>
      <c r="M28">
        <f t="shared" ca="1" si="0"/>
        <v>24</v>
      </c>
      <c r="N28" s="10">
        <v>1012</v>
      </c>
    </row>
    <row r="29" spans="1:18" x14ac:dyDescent="0.25">
      <c r="A29" t="s">
        <v>49</v>
      </c>
      <c r="B29">
        <v>1999</v>
      </c>
      <c r="C29" t="s">
        <v>34</v>
      </c>
      <c r="D29">
        <v>5</v>
      </c>
      <c r="E29">
        <v>0</v>
      </c>
      <c r="F29">
        <v>1019</v>
      </c>
      <c r="G29" t="s">
        <v>12</v>
      </c>
      <c r="H29" t="s">
        <v>11</v>
      </c>
      <c r="I29" t="s">
        <v>13</v>
      </c>
      <c r="J29" t="str">
        <f>IF(ISBLANK(I29),"Null",I29)</f>
        <v>R1013</v>
      </c>
      <c r="K29">
        <f>IF(ISBLANK(B29),ROUND(AVERAGE($B$2:$B$2344),0),B29)</f>
        <v>1999</v>
      </c>
      <c r="L29" s="9" t="str">
        <f>CONCATENATE(D29,"/",C29,"/",K29)</f>
        <v>5/Aug/1999</v>
      </c>
      <c r="M29">
        <f t="shared" ca="1" si="0"/>
        <v>25</v>
      </c>
      <c r="N29" s="10">
        <v>1019</v>
      </c>
    </row>
    <row r="30" spans="1:18" x14ac:dyDescent="0.25">
      <c r="A30" t="s">
        <v>50</v>
      </c>
      <c r="B30">
        <v>1995</v>
      </c>
      <c r="C30" t="s">
        <v>36</v>
      </c>
      <c r="D30">
        <v>5</v>
      </c>
      <c r="E30">
        <v>0</v>
      </c>
      <c r="F30">
        <v>1033.74</v>
      </c>
      <c r="G30" t="s">
        <v>12</v>
      </c>
      <c r="H30" t="s">
        <v>16</v>
      </c>
      <c r="I30" t="s">
        <v>13</v>
      </c>
      <c r="J30" t="str">
        <f>IF(ISBLANK(I30),"Null",I30)</f>
        <v>R1013</v>
      </c>
      <c r="K30">
        <f>IF(ISBLANK(B30),ROUND(AVERAGE($B$2:$B$2344),0),B30)</f>
        <v>1995</v>
      </c>
      <c r="L30" s="9" t="str">
        <f>CONCATENATE(D30,"/",C30,"/",K30)</f>
        <v>5/Oct/1995</v>
      </c>
      <c r="M30">
        <f t="shared" ca="1" si="0"/>
        <v>29</v>
      </c>
      <c r="N30" s="10">
        <v>1033.74</v>
      </c>
    </row>
    <row r="31" spans="1:18" x14ac:dyDescent="0.25">
      <c r="A31" t="s">
        <v>51</v>
      </c>
      <c r="B31">
        <v>1994</v>
      </c>
      <c r="C31" t="s">
        <v>15</v>
      </c>
      <c r="D31">
        <v>17</v>
      </c>
      <c r="E31">
        <v>0</v>
      </c>
      <c r="F31">
        <v>1044</v>
      </c>
      <c r="G31" t="s">
        <v>12</v>
      </c>
      <c r="H31" t="s">
        <v>11</v>
      </c>
      <c r="I31" t="s">
        <v>13</v>
      </c>
      <c r="J31" t="str">
        <f>IF(ISBLANK(I31),"Null",I31)</f>
        <v>R1013</v>
      </c>
      <c r="K31">
        <f>IF(ISBLANK(B31),ROUND(AVERAGE($B$2:$B$2344),0),B31)</f>
        <v>1994</v>
      </c>
      <c r="L31" s="9" t="str">
        <f>CONCATENATE(D31,"/",C31,"/",K31)</f>
        <v>17/Nov/1994</v>
      </c>
      <c r="M31">
        <f t="shared" ca="1" si="0"/>
        <v>30</v>
      </c>
      <c r="N31" s="10">
        <v>1044</v>
      </c>
    </row>
    <row r="32" spans="1:18" x14ac:dyDescent="0.25">
      <c r="A32" t="s">
        <v>52</v>
      </c>
      <c r="B32">
        <v>2002</v>
      </c>
      <c r="C32" t="s">
        <v>10</v>
      </c>
      <c r="D32">
        <v>20</v>
      </c>
      <c r="E32">
        <v>0</v>
      </c>
      <c r="F32">
        <v>1047</v>
      </c>
      <c r="G32" t="s">
        <v>12</v>
      </c>
      <c r="H32" t="s">
        <v>16</v>
      </c>
      <c r="I32" t="s">
        <v>13</v>
      </c>
      <c r="J32" t="str">
        <f>IF(ISBLANK(I32),"Null",I32)</f>
        <v>R1013</v>
      </c>
      <c r="K32">
        <f>IF(ISBLANK(B32),ROUND(AVERAGE($B$2:$B$2344),0),B32)</f>
        <v>2002</v>
      </c>
      <c r="L32" s="9" t="str">
        <f>CONCATENATE(D32,"/",C32,"/",K32)</f>
        <v>20/Jul/2002</v>
      </c>
      <c r="M32">
        <f t="shared" ca="1" si="0"/>
        <v>22</v>
      </c>
      <c r="N32" s="10">
        <v>1047</v>
      </c>
    </row>
    <row r="33" spans="1:14" x14ac:dyDescent="0.25">
      <c r="A33" t="s">
        <v>53</v>
      </c>
      <c r="B33">
        <v>2002</v>
      </c>
      <c r="C33" t="s">
        <v>10</v>
      </c>
      <c r="D33">
        <v>1</v>
      </c>
      <c r="E33">
        <v>0</v>
      </c>
      <c r="F33">
        <v>1049</v>
      </c>
      <c r="G33" t="s">
        <v>12</v>
      </c>
      <c r="H33" t="s">
        <v>11</v>
      </c>
      <c r="I33" t="s">
        <v>23</v>
      </c>
      <c r="J33" t="str">
        <f>IF(ISBLANK(I33),"Null",I33)</f>
        <v>R1012</v>
      </c>
      <c r="K33">
        <f>IF(ISBLANK(B33),ROUND(AVERAGE($B$2:$B$2344),0),B33)</f>
        <v>2002</v>
      </c>
      <c r="L33" s="9" t="str">
        <f>CONCATENATE(D33,"/",C33,"/",K33)</f>
        <v>1/Jul/2002</v>
      </c>
      <c r="M33">
        <f t="shared" ca="1" si="0"/>
        <v>22</v>
      </c>
      <c r="N33" s="10">
        <v>1049</v>
      </c>
    </row>
    <row r="34" spans="1:14" x14ac:dyDescent="0.25">
      <c r="A34" t="s">
        <v>54</v>
      </c>
      <c r="B34">
        <v>1995</v>
      </c>
      <c r="C34" t="s">
        <v>18</v>
      </c>
      <c r="D34">
        <v>1</v>
      </c>
      <c r="E34">
        <v>0</v>
      </c>
      <c r="F34">
        <v>1056</v>
      </c>
      <c r="G34" t="s">
        <v>12</v>
      </c>
      <c r="H34" t="s">
        <v>11</v>
      </c>
      <c r="I34" t="s">
        <v>13</v>
      </c>
      <c r="J34" t="str">
        <f>IF(ISBLANK(I34),"Null",I34)</f>
        <v>R1013</v>
      </c>
      <c r="K34">
        <f>IF(ISBLANK(B34),ROUND(AVERAGE($B$2:$B$2344),0),B34)</f>
        <v>1995</v>
      </c>
      <c r="L34" s="9" t="str">
        <f>CONCATENATE(D34,"/",C34,"/",K34)</f>
        <v>1/Jun/1995</v>
      </c>
      <c r="M34">
        <f t="shared" ca="1" si="0"/>
        <v>29</v>
      </c>
      <c r="N34" s="10">
        <v>1056</v>
      </c>
    </row>
    <row r="35" spans="1:14" x14ac:dyDescent="0.25">
      <c r="A35" t="s">
        <v>55</v>
      </c>
      <c r="B35">
        <v>1993</v>
      </c>
      <c r="C35" t="s">
        <v>20</v>
      </c>
      <c r="D35">
        <v>28</v>
      </c>
      <c r="E35">
        <v>0</v>
      </c>
      <c r="F35">
        <v>1068</v>
      </c>
      <c r="G35" t="s">
        <v>12</v>
      </c>
      <c r="H35" t="s">
        <v>16</v>
      </c>
      <c r="I35" t="s">
        <v>13</v>
      </c>
      <c r="J35" t="str">
        <f>IF(ISBLANK(I35),"Null",I35)</f>
        <v>R1013</v>
      </c>
      <c r="K35">
        <f>IF(ISBLANK(B35),ROUND(AVERAGE($B$2:$B$2344),0),B35)</f>
        <v>1993</v>
      </c>
      <c r="L35" s="9" t="str">
        <f>CONCATENATE(D35,"/",C35,"/",K35)</f>
        <v>28/Sep/1993</v>
      </c>
      <c r="M35">
        <f t="shared" ca="1" si="0"/>
        <v>31</v>
      </c>
      <c r="N35" s="10">
        <v>1068</v>
      </c>
    </row>
    <row r="36" spans="1:14" x14ac:dyDescent="0.25">
      <c r="A36" t="s">
        <v>56</v>
      </c>
      <c r="B36">
        <v>2004</v>
      </c>
      <c r="C36" t="s">
        <v>34</v>
      </c>
      <c r="D36">
        <v>24</v>
      </c>
      <c r="E36">
        <v>0</v>
      </c>
      <c r="F36">
        <v>1070</v>
      </c>
      <c r="G36" t="s">
        <v>12</v>
      </c>
      <c r="H36" t="s">
        <v>12</v>
      </c>
      <c r="I36" t="s">
        <v>13</v>
      </c>
      <c r="J36" t="str">
        <f>IF(ISBLANK(I36),"Null",I36)</f>
        <v>R1013</v>
      </c>
      <c r="K36">
        <f>IF(ISBLANK(B36),ROUND(AVERAGE($B$2:$B$2344),0),B36)</f>
        <v>2004</v>
      </c>
      <c r="L36" s="9" t="str">
        <f>CONCATENATE(D36,"/",C36,"/",K36)</f>
        <v>24/Aug/2004</v>
      </c>
      <c r="M36">
        <f t="shared" ca="1" si="0"/>
        <v>20</v>
      </c>
      <c r="N36" s="10">
        <v>1070</v>
      </c>
    </row>
    <row r="37" spans="1:14" x14ac:dyDescent="0.25">
      <c r="A37" t="s">
        <v>57</v>
      </c>
      <c r="B37">
        <v>1997</v>
      </c>
      <c r="C37" t="s">
        <v>34</v>
      </c>
      <c r="D37">
        <v>13</v>
      </c>
      <c r="E37">
        <v>0</v>
      </c>
      <c r="F37">
        <v>1071</v>
      </c>
      <c r="G37" t="s">
        <v>12</v>
      </c>
      <c r="H37" t="s">
        <v>12</v>
      </c>
      <c r="I37" t="s">
        <v>13</v>
      </c>
      <c r="J37" t="str">
        <f>IF(ISBLANK(I37),"Null",I37)</f>
        <v>R1013</v>
      </c>
      <c r="K37">
        <f>IF(ISBLANK(B37),ROUND(AVERAGE($B$2:$B$2344),0),B37)</f>
        <v>1997</v>
      </c>
      <c r="L37" s="9" t="str">
        <f>CONCATENATE(D37,"/",C37,"/",K37)</f>
        <v>13/Aug/1997</v>
      </c>
      <c r="M37">
        <f t="shared" ca="1" si="0"/>
        <v>27</v>
      </c>
      <c r="N37" s="10">
        <v>1071</v>
      </c>
    </row>
    <row r="38" spans="1:14" x14ac:dyDescent="0.25">
      <c r="A38" t="s">
        <v>58</v>
      </c>
      <c r="B38">
        <v>1998</v>
      </c>
      <c r="C38" t="s">
        <v>30</v>
      </c>
      <c r="D38">
        <v>26</v>
      </c>
      <c r="E38">
        <v>0</v>
      </c>
      <c r="F38">
        <v>1082</v>
      </c>
      <c r="G38" t="s">
        <v>12</v>
      </c>
      <c r="H38" t="s">
        <v>11</v>
      </c>
      <c r="I38" t="s">
        <v>13</v>
      </c>
      <c r="J38" t="str">
        <f>IF(ISBLANK(I38),"Null",I38)</f>
        <v>R1013</v>
      </c>
      <c r="K38">
        <f>IF(ISBLANK(B38),ROUND(AVERAGE($B$2:$B$2344),0),B38)</f>
        <v>1998</v>
      </c>
      <c r="L38" s="9" t="str">
        <f>CONCATENATE(D38,"/",C38,"/",K38)</f>
        <v>26/Dec/1998</v>
      </c>
      <c r="M38">
        <f t="shared" ca="1" si="0"/>
        <v>25</v>
      </c>
      <c r="N38" s="10">
        <v>1082</v>
      </c>
    </row>
    <row r="39" spans="1:14" x14ac:dyDescent="0.25">
      <c r="A39" t="s">
        <v>59</v>
      </c>
      <c r="B39">
        <v>2002</v>
      </c>
      <c r="C39" t="s">
        <v>34</v>
      </c>
      <c r="D39">
        <v>13</v>
      </c>
      <c r="E39">
        <v>0</v>
      </c>
      <c r="F39">
        <v>1086</v>
      </c>
      <c r="G39" t="s">
        <v>12</v>
      </c>
      <c r="H39" t="s">
        <v>12</v>
      </c>
      <c r="I39" t="s">
        <v>13</v>
      </c>
      <c r="J39" t="str">
        <f>IF(ISBLANK(I39),"Null",I39)</f>
        <v>R1013</v>
      </c>
      <c r="K39">
        <f>IF(ISBLANK(B39),ROUND(AVERAGE($B$2:$B$2344),0),B39)</f>
        <v>2002</v>
      </c>
      <c r="L39" s="9" t="str">
        <f>CONCATENATE(D39,"/",C39,"/",K39)</f>
        <v>13/Aug/2002</v>
      </c>
      <c r="M39">
        <f t="shared" ca="1" si="0"/>
        <v>22</v>
      </c>
      <c r="N39" s="10">
        <v>1086</v>
      </c>
    </row>
    <row r="40" spans="1:14" x14ac:dyDescent="0.25">
      <c r="A40" t="s">
        <v>60</v>
      </c>
      <c r="B40">
        <v>2004</v>
      </c>
      <c r="C40" t="s">
        <v>15</v>
      </c>
      <c r="D40">
        <v>12</v>
      </c>
      <c r="E40">
        <v>0</v>
      </c>
      <c r="F40">
        <v>1121.8699999999999</v>
      </c>
      <c r="G40" t="s">
        <v>12</v>
      </c>
      <c r="H40" t="s">
        <v>16</v>
      </c>
      <c r="I40" t="s">
        <v>13</v>
      </c>
      <c r="J40" t="str">
        <f>IF(ISBLANK(I40),"Null",I40)</f>
        <v>R1013</v>
      </c>
      <c r="K40">
        <f>IF(ISBLANK(B40),ROUND(AVERAGE($B$2:$B$2344),0),B40)</f>
        <v>2004</v>
      </c>
      <c r="L40" s="9" t="str">
        <f>CONCATENATE(D40,"/",C40,"/",K40)</f>
        <v>12/Nov/2004</v>
      </c>
      <c r="M40">
        <f t="shared" ca="1" si="0"/>
        <v>20</v>
      </c>
      <c r="N40" s="10">
        <v>1121.8699999999999</v>
      </c>
    </row>
    <row r="41" spans="1:14" x14ac:dyDescent="0.25">
      <c r="A41" t="s">
        <v>61</v>
      </c>
      <c r="B41">
        <v>2004</v>
      </c>
      <c r="C41" t="s">
        <v>18</v>
      </c>
      <c r="D41">
        <v>14</v>
      </c>
      <c r="E41">
        <v>0</v>
      </c>
      <c r="F41">
        <v>1131.51</v>
      </c>
      <c r="G41" t="s">
        <v>12</v>
      </c>
      <c r="H41" t="s">
        <v>16</v>
      </c>
      <c r="I41" t="s">
        <v>13</v>
      </c>
      <c r="J41" t="str">
        <f>IF(ISBLANK(I41),"Null",I41)</f>
        <v>R1013</v>
      </c>
      <c r="K41">
        <f>IF(ISBLANK(B41),ROUND(AVERAGE($B$2:$B$2344),0),B41)</f>
        <v>2004</v>
      </c>
      <c r="L41" s="9" t="str">
        <f>CONCATENATE(D41,"/",C41,"/",K41)</f>
        <v>14/Jun/2004</v>
      </c>
      <c r="M41">
        <f t="shared" ca="1" si="0"/>
        <v>20</v>
      </c>
      <c r="N41" s="10">
        <v>1131.51</v>
      </c>
    </row>
    <row r="42" spans="1:14" x14ac:dyDescent="0.25">
      <c r="A42" t="s">
        <v>62</v>
      </c>
      <c r="B42">
        <v>2002</v>
      </c>
      <c r="C42" t="s">
        <v>10</v>
      </c>
      <c r="D42">
        <v>19</v>
      </c>
      <c r="E42">
        <v>0</v>
      </c>
      <c r="F42">
        <v>1132</v>
      </c>
      <c r="G42" t="s">
        <v>12</v>
      </c>
      <c r="H42" t="s">
        <v>16</v>
      </c>
      <c r="I42" t="s">
        <v>13</v>
      </c>
      <c r="J42" t="str">
        <f>IF(ISBLANK(I42),"Null",I42)</f>
        <v>R1013</v>
      </c>
      <c r="K42">
        <f>IF(ISBLANK(B42),ROUND(AVERAGE($B$2:$B$2344),0),B42)</f>
        <v>2002</v>
      </c>
      <c r="L42" s="9" t="str">
        <f>CONCATENATE(D42,"/",C42,"/",K42)</f>
        <v>19/Jul/2002</v>
      </c>
      <c r="M42">
        <f t="shared" ca="1" si="0"/>
        <v>22</v>
      </c>
      <c r="N42" s="10">
        <v>1132</v>
      </c>
    </row>
    <row r="43" spans="1:14" x14ac:dyDescent="0.25">
      <c r="A43" t="s">
        <v>63</v>
      </c>
      <c r="B43">
        <v>2004</v>
      </c>
      <c r="C43" t="s">
        <v>36</v>
      </c>
      <c r="D43">
        <v>6</v>
      </c>
      <c r="E43">
        <v>0</v>
      </c>
      <c r="F43">
        <v>1135</v>
      </c>
      <c r="G43" t="s">
        <v>12</v>
      </c>
      <c r="H43" t="s">
        <v>12</v>
      </c>
      <c r="I43" t="s">
        <v>13</v>
      </c>
      <c r="J43" t="str">
        <f>IF(ISBLANK(I43),"Null",I43)</f>
        <v>R1013</v>
      </c>
      <c r="K43">
        <f>IF(ISBLANK(B43),ROUND(AVERAGE($B$2:$B$2344),0),B43)</f>
        <v>2004</v>
      </c>
      <c r="L43" s="9" t="str">
        <f>CONCATENATE(D43,"/",C43,"/",K43)</f>
        <v>6/Oct/2004</v>
      </c>
      <c r="M43">
        <f t="shared" ca="1" si="0"/>
        <v>20</v>
      </c>
      <c r="N43" s="10">
        <v>1135</v>
      </c>
    </row>
    <row r="44" spans="1:14" x14ac:dyDescent="0.25">
      <c r="A44" t="s">
        <v>64</v>
      </c>
      <c r="B44">
        <v>2004</v>
      </c>
      <c r="C44" t="s">
        <v>18</v>
      </c>
      <c r="D44">
        <v>11</v>
      </c>
      <c r="E44">
        <v>0</v>
      </c>
      <c r="F44">
        <v>1135.94</v>
      </c>
      <c r="G44" t="s">
        <v>12</v>
      </c>
      <c r="H44" t="s">
        <v>12</v>
      </c>
      <c r="I44" t="s">
        <v>13</v>
      </c>
      <c r="J44" t="str">
        <f>IF(ISBLANK(I44),"Null",I44)</f>
        <v>R1013</v>
      </c>
      <c r="K44">
        <f>IF(ISBLANK(B44),ROUND(AVERAGE($B$2:$B$2344),0),B44)</f>
        <v>2004</v>
      </c>
      <c r="L44" s="9" t="str">
        <f>CONCATENATE(D44,"/",C44,"/",K44)</f>
        <v>11/Jun/2004</v>
      </c>
      <c r="M44">
        <f t="shared" ca="1" si="0"/>
        <v>20</v>
      </c>
      <c r="N44" s="10">
        <v>1135.94</v>
      </c>
    </row>
    <row r="45" spans="1:14" x14ac:dyDescent="0.25">
      <c r="A45" t="s">
        <v>65</v>
      </c>
      <c r="B45">
        <v>2004</v>
      </c>
      <c r="C45" t="s">
        <v>15</v>
      </c>
      <c r="D45">
        <v>28</v>
      </c>
      <c r="E45">
        <v>0</v>
      </c>
      <c r="F45">
        <v>1136.4000000000001</v>
      </c>
      <c r="G45" t="s">
        <v>12</v>
      </c>
      <c r="H45" t="s">
        <v>12</v>
      </c>
      <c r="I45" t="s">
        <v>13</v>
      </c>
      <c r="J45" t="str">
        <f>IF(ISBLANK(I45),"Null",I45)</f>
        <v>R1013</v>
      </c>
      <c r="K45">
        <f>IF(ISBLANK(B45),ROUND(AVERAGE($B$2:$B$2344),0),B45)</f>
        <v>2004</v>
      </c>
      <c r="L45" s="9" t="str">
        <f>CONCATENATE(D45,"/",C45,"/",K45)</f>
        <v>28/Nov/2004</v>
      </c>
      <c r="M45">
        <f t="shared" ca="1" si="0"/>
        <v>19</v>
      </c>
      <c r="N45" s="10">
        <v>1136.4000000000001</v>
      </c>
    </row>
    <row r="46" spans="1:14" x14ac:dyDescent="0.25">
      <c r="A46" t="s">
        <v>66</v>
      </c>
      <c r="B46">
        <v>2002</v>
      </c>
      <c r="C46" t="s">
        <v>34</v>
      </c>
      <c r="D46">
        <v>11</v>
      </c>
      <c r="E46">
        <v>0</v>
      </c>
      <c r="F46">
        <v>1137</v>
      </c>
      <c r="G46" t="s">
        <v>12</v>
      </c>
      <c r="H46" t="s">
        <v>16</v>
      </c>
      <c r="I46" t="s">
        <v>13</v>
      </c>
      <c r="J46" t="str">
        <f>IF(ISBLANK(I46),"Null",I46)</f>
        <v>R1013</v>
      </c>
      <c r="K46">
        <f>IF(ISBLANK(B46),ROUND(AVERAGE($B$2:$B$2344),0),B46)</f>
        <v>2002</v>
      </c>
      <c r="L46" s="9" t="str">
        <f>CONCATENATE(D46,"/",C46,"/",K46)</f>
        <v>11/Aug/2002</v>
      </c>
      <c r="M46">
        <f t="shared" ca="1" si="0"/>
        <v>22</v>
      </c>
      <c r="N46" s="10">
        <v>1137</v>
      </c>
    </row>
    <row r="47" spans="1:14" x14ac:dyDescent="0.25">
      <c r="A47" t="s">
        <v>6048</v>
      </c>
      <c r="B47">
        <v>2004</v>
      </c>
      <c r="C47" t="s">
        <v>15</v>
      </c>
      <c r="D47">
        <v>6</v>
      </c>
      <c r="E47">
        <v>0</v>
      </c>
      <c r="F47">
        <v>1137.01</v>
      </c>
      <c r="G47" t="s">
        <v>12</v>
      </c>
      <c r="H47" t="s">
        <v>16</v>
      </c>
      <c r="I47" t="s">
        <v>13</v>
      </c>
      <c r="J47" t="str">
        <f>IF(ISBLANK(I47),"Null",I47)</f>
        <v>R1013</v>
      </c>
      <c r="K47">
        <f>IF(ISBLANK(B47),ROUND(AVERAGE($B$2:$B$2344),0),B47)</f>
        <v>2004</v>
      </c>
      <c r="L47" s="9" t="str">
        <f>CONCATENATE(D47,"/",C47,"/",K47)</f>
        <v>6/Nov/2004</v>
      </c>
      <c r="M47">
        <f t="shared" ca="1" si="0"/>
        <v>20</v>
      </c>
      <c r="N47" s="10">
        <v>1137.01</v>
      </c>
    </row>
    <row r="48" spans="1:14" x14ac:dyDescent="0.25">
      <c r="A48" t="s">
        <v>67</v>
      </c>
      <c r="B48">
        <v>2004</v>
      </c>
      <c r="C48" t="s">
        <v>36</v>
      </c>
      <c r="D48">
        <v>15</v>
      </c>
      <c r="E48">
        <v>0</v>
      </c>
      <c r="F48">
        <v>1137.01</v>
      </c>
      <c r="G48" t="s">
        <v>12</v>
      </c>
      <c r="H48" t="s">
        <v>16</v>
      </c>
      <c r="I48" t="s">
        <v>13</v>
      </c>
      <c r="J48" t="str">
        <f>IF(ISBLANK(I48),"Null",I48)</f>
        <v>R1013</v>
      </c>
      <c r="K48">
        <f>IF(ISBLANK(B48),ROUND(AVERAGE($B$2:$B$2344),0),B48)</f>
        <v>2004</v>
      </c>
      <c r="L48" s="9" t="str">
        <f>CONCATENATE(D48,"/",C48,"/",K48)</f>
        <v>15/Oct/2004</v>
      </c>
      <c r="M48">
        <f t="shared" ca="1" si="0"/>
        <v>20</v>
      </c>
      <c r="N48" s="10">
        <v>1137.01</v>
      </c>
    </row>
    <row r="49" spans="1:14" x14ac:dyDescent="0.25">
      <c r="A49" t="s">
        <v>68</v>
      </c>
      <c r="B49">
        <v>2004</v>
      </c>
      <c r="C49" t="s">
        <v>15</v>
      </c>
      <c r="D49">
        <v>27</v>
      </c>
      <c r="E49">
        <v>0</v>
      </c>
      <c r="F49">
        <v>1137.47</v>
      </c>
      <c r="G49" t="s">
        <v>12</v>
      </c>
      <c r="H49" t="s">
        <v>11</v>
      </c>
      <c r="I49" t="s">
        <v>13</v>
      </c>
      <c r="J49" t="str">
        <f>IF(ISBLANK(I49),"Null",I49)</f>
        <v>R1013</v>
      </c>
      <c r="K49">
        <f>IF(ISBLANK(B49),ROUND(AVERAGE($B$2:$B$2344),0),B49)</f>
        <v>2004</v>
      </c>
      <c r="L49" s="9" t="str">
        <f>CONCATENATE(D49,"/",C49,"/",K49)</f>
        <v>27/Nov/2004</v>
      </c>
      <c r="M49">
        <f t="shared" ca="1" si="0"/>
        <v>19</v>
      </c>
      <c r="N49" s="10">
        <v>1137.47</v>
      </c>
    </row>
    <row r="50" spans="1:14" x14ac:dyDescent="0.25">
      <c r="A50" t="s">
        <v>69</v>
      </c>
      <c r="B50">
        <v>2001</v>
      </c>
      <c r="C50" t="s">
        <v>36</v>
      </c>
      <c r="D50">
        <v>25</v>
      </c>
      <c r="E50">
        <v>0</v>
      </c>
      <c r="F50">
        <v>1141</v>
      </c>
      <c r="G50" t="s">
        <v>12</v>
      </c>
      <c r="H50" t="s">
        <v>16</v>
      </c>
      <c r="I50" t="s">
        <v>13</v>
      </c>
      <c r="J50" t="str">
        <f>IF(ISBLANK(I50),"Null",I50)</f>
        <v>R1013</v>
      </c>
      <c r="K50">
        <f>IF(ISBLANK(B50),ROUND(AVERAGE($B$2:$B$2344),0),B50)</f>
        <v>2001</v>
      </c>
      <c r="L50" s="9" t="str">
        <f>CONCATENATE(D50,"/",C50,"/",K50)</f>
        <v>25/Oct/2001</v>
      </c>
      <c r="M50">
        <f t="shared" ca="1" si="0"/>
        <v>23</v>
      </c>
      <c r="N50" s="10">
        <v>1141</v>
      </c>
    </row>
    <row r="51" spans="1:14" x14ac:dyDescent="0.25">
      <c r="A51" t="s">
        <v>70</v>
      </c>
      <c r="B51">
        <v>2004</v>
      </c>
      <c r="C51" t="s">
        <v>20</v>
      </c>
      <c r="D51">
        <v>12</v>
      </c>
      <c r="E51">
        <v>0</v>
      </c>
      <c r="F51">
        <v>1141.45</v>
      </c>
      <c r="G51" t="s">
        <v>12</v>
      </c>
      <c r="H51" t="s">
        <v>12</v>
      </c>
      <c r="I51" t="s">
        <v>13</v>
      </c>
      <c r="J51" t="str">
        <f>IF(ISBLANK(I51),"Null",I51)</f>
        <v>R1013</v>
      </c>
      <c r="K51">
        <f>IF(ISBLANK(B51),ROUND(AVERAGE($B$2:$B$2344),0),B51)</f>
        <v>2004</v>
      </c>
      <c r="L51" s="9" t="str">
        <f>CONCATENATE(D51,"/",C51,"/",K51)</f>
        <v>12/Sep/2004</v>
      </c>
      <c r="M51">
        <f t="shared" ca="1" si="0"/>
        <v>20</v>
      </c>
      <c r="N51" s="10">
        <v>1141.45</v>
      </c>
    </row>
    <row r="52" spans="1:14" x14ac:dyDescent="0.25">
      <c r="A52" t="s">
        <v>71</v>
      </c>
      <c r="B52">
        <v>2002</v>
      </c>
      <c r="C52" t="s">
        <v>36</v>
      </c>
      <c r="D52">
        <v>1</v>
      </c>
      <c r="E52">
        <v>0</v>
      </c>
      <c r="F52">
        <v>1142</v>
      </c>
      <c r="G52" t="s">
        <v>12</v>
      </c>
      <c r="H52" t="s">
        <v>11</v>
      </c>
      <c r="I52" t="s">
        <v>41</v>
      </c>
      <c r="J52" t="str">
        <f>IF(ISBLANK(I52),"Null",I52)</f>
        <v>R1011</v>
      </c>
      <c r="K52">
        <f>IF(ISBLANK(B52),ROUND(AVERAGE($B$2:$B$2344),0),B52)</f>
        <v>2002</v>
      </c>
      <c r="L52" s="9" t="str">
        <f>CONCATENATE(D52,"/",C52,"/",K52)</f>
        <v>1/Oct/2002</v>
      </c>
      <c r="M52">
        <f t="shared" ca="1" si="0"/>
        <v>22</v>
      </c>
      <c r="N52" s="10">
        <v>1142</v>
      </c>
    </row>
    <row r="53" spans="1:14" x14ac:dyDescent="0.25">
      <c r="A53" t="s">
        <v>72</v>
      </c>
      <c r="B53">
        <v>2004</v>
      </c>
      <c r="C53" t="s">
        <v>18</v>
      </c>
      <c r="D53">
        <v>10</v>
      </c>
      <c r="E53">
        <v>0</v>
      </c>
      <c r="F53">
        <v>1146.8</v>
      </c>
      <c r="G53" t="s">
        <v>11</v>
      </c>
      <c r="H53" t="s">
        <v>11</v>
      </c>
      <c r="I53" t="s">
        <v>13</v>
      </c>
      <c r="J53" t="str">
        <f>IF(ISBLANK(I53),"Null",I53)</f>
        <v>R1013</v>
      </c>
      <c r="K53">
        <f>IF(ISBLANK(B53),ROUND(AVERAGE($B$2:$B$2344),0),B53)</f>
        <v>2004</v>
      </c>
      <c r="L53" s="9" t="str">
        <f>CONCATENATE(D53,"/",C53,"/",K53)</f>
        <v>10/Jun/2004</v>
      </c>
      <c r="M53">
        <f t="shared" ca="1" si="0"/>
        <v>20</v>
      </c>
      <c r="N53" s="10">
        <v>1146.8</v>
      </c>
    </row>
    <row r="54" spans="1:14" x14ac:dyDescent="0.25">
      <c r="A54" t="s">
        <v>73</v>
      </c>
      <c r="B54">
        <v>2003</v>
      </c>
      <c r="C54" t="s">
        <v>18</v>
      </c>
      <c r="D54">
        <v>12</v>
      </c>
      <c r="E54">
        <v>0</v>
      </c>
      <c r="F54">
        <v>1149</v>
      </c>
      <c r="G54" t="s">
        <v>11</v>
      </c>
      <c r="H54" t="s">
        <v>16</v>
      </c>
      <c r="I54" t="s">
        <v>23</v>
      </c>
      <c r="J54" t="str">
        <f>IF(ISBLANK(I54),"Null",I54)</f>
        <v>R1012</v>
      </c>
      <c r="K54">
        <f>IF(ISBLANK(B54),ROUND(AVERAGE($B$2:$B$2344),0),B54)</f>
        <v>2003</v>
      </c>
      <c r="L54" s="9" t="str">
        <f>CONCATENATE(D54,"/",C54,"/",K54)</f>
        <v>12/Jun/2003</v>
      </c>
      <c r="M54">
        <f t="shared" ca="1" si="0"/>
        <v>21</v>
      </c>
      <c r="N54" s="10">
        <v>1149</v>
      </c>
    </row>
    <row r="55" spans="1:14" x14ac:dyDescent="0.25">
      <c r="A55" t="s">
        <v>74</v>
      </c>
      <c r="B55">
        <v>2004</v>
      </c>
      <c r="C55" t="s">
        <v>10</v>
      </c>
      <c r="D55">
        <v>18</v>
      </c>
      <c r="E55">
        <v>0</v>
      </c>
      <c r="F55">
        <v>1149.4000000000001</v>
      </c>
      <c r="G55" t="s">
        <v>11</v>
      </c>
      <c r="H55" t="s">
        <v>11</v>
      </c>
      <c r="I55" t="s">
        <v>13</v>
      </c>
      <c r="J55" t="str">
        <f>IF(ISBLANK(I55),"Null",I55)</f>
        <v>R1013</v>
      </c>
      <c r="K55">
        <f>IF(ISBLANK(B55),ROUND(AVERAGE($B$2:$B$2344),0),B55)</f>
        <v>2004</v>
      </c>
      <c r="L55" s="9" t="str">
        <f>CONCATENATE(D55,"/",C55,"/",K55)</f>
        <v>18/Jul/2004</v>
      </c>
      <c r="M55">
        <f t="shared" ca="1" si="0"/>
        <v>20</v>
      </c>
      <c r="N55" s="10">
        <v>1149.4000000000001</v>
      </c>
    </row>
    <row r="56" spans="1:14" x14ac:dyDescent="0.25">
      <c r="A56" t="s">
        <v>75</v>
      </c>
      <c r="B56">
        <v>1994</v>
      </c>
      <c r="C56" t="s">
        <v>10</v>
      </c>
      <c r="D56">
        <v>26</v>
      </c>
      <c r="E56">
        <v>0</v>
      </c>
      <c r="F56">
        <v>1158.32</v>
      </c>
      <c r="G56" t="s">
        <v>11</v>
      </c>
      <c r="H56" t="s">
        <v>16</v>
      </c>
      <c r="I56" t="s">
        <v>13</v>
      </c>
      <c r="J56" t="str">
        <f>IF(ISBLANK(I56),"Null",I56)</f>
        <v>R1013</v>
      </c>
      <c r="K56">
        <f>IF(ISBLANK(B56),ROUND(AVERAGE($B$2:$B$2344),0),B56)</f>
        <v>1994</v>
      </c>
      <c r="L56" s="9" t="str">
        <f>CONCATENATE(D56,"/",C56,"/",K56)</f>
        <v>26/Jul/1994</v>
      </c>
      <c r="M56">
        <f t="shared" ca="1" si="0"/>
        <v>30</v>
      </c>
      <c r="N56" s="10">
        <v>1158.32</v>
      </c>
    </row>
    <row r="57" spans="1:14" x14ac:dyDescent="0.25">
      <c r="A57" t="s">
        <v>76</v>
      </c>
      <c r="B57">
        <v>2004</v>
      </c>
      <c r="C57" t="s">
        <v>15</v>
      </c>
      <c r="D57">
        <v>11</v>
      </c>
      <c r="E57">
        <v>0</v>
      </c>
      <c r="F57">
        <v>1163.46</v>
      </c>
      <c r="G57" t="s">
        <v>11</v>
      </c>
      <c r="H57" t="s">
        <v>12</v>
      </c>
      <c r="I57" t="s">
        <v>13</v>
      </c>
      <c r="J57" t="str">
        <f>IF(ISBLANK(I57),"Null",I57)</f>
        <v>R1013</v>
      </c>
      <c r="K57">
        <f>IF(ISBLANK(B57),ROUND(AVERAGE($B$2:$B$2344),0),B57)</f>
        <v>2004</v>
      </c>
      <c r="L57" s="9" t="str">
        <f>CONCATENATE(D57,"/",C57,"/",K57)</f>
        <v>11/Nov/2004</v>
      </c>
      <c r="M57">
        <f t="shared" ca="1" si="0"/>
        <v>20</v>
      </c>
      <c r="N57" s="10">
        <v>1163.46</v>
      </c>
    </row>
    <row r="58" spans="1:14" x14ac:dyDescent="0.25">
      <c r="A58" t="s">
        <v>77</v>
      </c>
      <c r="B58">
        <v>2002</v>
      </c>
      <c r="C58" t="s">
        <v>18</v>
      </c>
      <c r="D58">
        <v>11</v>
      </c>
      <c r="E58">
        <v>0</v>
      </c>
      <c r="F58">
        <v>1165</v>
      </c>
      <c r="G58" t="s">
        <v>11</v>
      </c>
      <c r="H58" t="s">
        <v>12</v>
      </c>
      <c r="I58" t="s">
        <v>23</v>
      </c>
      <c r="J58" t="str">
        <f>IF(ISBLANK(I58),"Null",I58)</f>
        <v>R1012</v>
      </c>
      <c r="K58">
        <f>IF(ISBLANK(B58),ROUND(AVERAGE($B$2:$B$2344),0),B58)</f>
        <v>2002</v>
      </c>
      <c r="L58" s="9" t="str">
        <f>CONCATENATE(D58,"/",C58,"/",K58)</f>
        <v>11/Jun/2002</v>
      </c>
      <c r="M58">
        <f t="shared" ca="1" si="0"/>
        <v>22</v>
      </c>
      <c r="N58" s="10">
        <v>1165</v>
      </c>
    </row>
    <row r="59" spans="1:14" x14ac:dyDescent="0.25">
      <c r="A59" t="s">
        <v>78</v>
      </c>
      <c r="B59">
        <v>2001</v>
      </c>
      <c r="C59" t="s">
        <v>15</v>
      </c>
      <c r="D59">
        <v>12</v>
      </c>
      <c r="E59">
        <v>0</v>
      </c>
      <c r="F59">
        <v>1167</v>
      </c>
      <c r="G59" t="s">
        <v>11</v>
      </c>
      <c r="H59" t="s">
        <v>16</v>
      </c>
      <c r="I59" t="s">
        <v>13</v>
      </c>
      <c r="J59" t="str">
        <f>IF(ISBLANK(I59),"Null",I59)</f>
        <v>R1013</v>
      </c>
      <c r="K59">
        <f>IF(ISBLANK(B59),ROUND(AVERAGE($B$2:$B$2344),0),B59)</f>
        <v>2001</v>
      </c>
      <c r="L59" s="9" t="str">
        <f>CONCATENATE(D59,"/",C59,"/",K59)</f>
        <v>12/Nov/2001</v>
      </c>
      <c r="M59">
        <f t="shared" ca="1" si="0"/>
        <v>23</v>
      </c>
      <c r="N59" s="10">
        <v>1167</v>
      </c>
    </row>
    <row r="60" spans="1:14" x14ac:dyDescent="0.25">
      <c r="A60" t="s">
        <v>79</v>
      </c>
      <c r="B60">
        <v>1996</v>
      </c>
      <c r="C60" t="s">
        <v>34</v>
      </c>
      <c r="D60">
        <v>11</v>
      </c>
      <c r="E60">
        <v>0</v>
      </c>
      <c r="F60">
        <v>1178</v>
      </c>
      <c r="G60" t="s">
        <v>11</v>
      </c>
      <c r="H60" t="s">
        <v>12</v>
      </c>
      <c r="I60" t="s">
        <v>13</v>
      </c>
      <c r="J60" t="str">
        <f>IF(ISBLANK(I60),"Null",I60)</f>
        <v>R1013</v>
      </c>
      <c r="K60">
        <f>IF(ISBLANK(B60),ROUND(AVERAGE($B$2:$B$2344),0),B60)</f>
        <v>1996</v>
      </c>
      <c r="L60" s="9" t="str">
        <f>CONCATENATE(D60,"/",C60,"/",K60)</f>
        <v>11/Aug/1996</v>
      </c>
      <c r="M60">
        <f t="shared" ca="1" si="0"/>
        <v>28</v>
      </c>
      <c r="N60" s="10">
        <v>1178</v>
      </c>
    </row>
    <row r="61" spans="1:14" x14ac:dyDescent="0.25">
      <c r="A61" t="s">
        <v>80</v>
      </c>
      <c r="B61">
        <v>1997</v>
      </c>
      <c r="C61" t="s">
        <v>18</v>
      </c>
      <c r="D61">
        <v>28</v>
      </c>
      <c r="E61">
        <v>0</v>
      </c>
      <c r="F61">
        <v>1178.07</v>
      </c>
      <c r="G61" t="s">
        <v>11</v>
      </c>
      <c r="H61" t="s">
        <v>11</v>
      </c>
      <c r="I61" t="s">
        <v>13</v>
      </c>
      <c r="J61" t="str">
        <f>IF(ISBLANK(I61),"Null",I61)</f>
        <v>R1013</v>
      </c>
      <c r="K61">
        <f>IF(ISBLANK(B61),ROUND(AVERAGE($B$2:$B$2344),0),B61)</f>
        <v>1997</v>
      </c>
      <c r="L61" s="9" t="str">
        <f>CONCATENATE(D61,"/",C61,"/",K61)</f>
        <v>28/Jun/1997</v>
      </c>
      <c r="M61">
        <f t="shared" ca="1" si="0"/>
        <v>27</v>
      </c>
      <c r="N61" s="10">
        <v>1178.07</v>
      </c>
    </row>
    <row r="62" spans="1:14" x14ac:dyDescent="0.25">
      <c r="A62" t="s">
        <v>81</v>
      </c>
      <c r="B62">
        <v>2002</v>
      </c>
      <c r="C62" t="s">
        <v>34</v>
      </c>
      <c r="D62">
        <v>26</v>
      </c>
      <c r="E62">
        <v>0</v>
      </c>
      <c r="F62">
        <v>1191</v>
      </c>
      <c r="G62" t="s">
        <v>11</v>
      </c>
      <c r="H62" t="s">
        <v>16</v>
      </c>
      <c r="I62" t="s">
        <v>13</v>
      </c>
      <c r="J62" t="str">
        <f>IF(ISBLANK(I62),"Null",I62)</f>
        <v>R1013</v>
      </c>
      <c r="K62">
        <f>IF(ISBLANK(B62),ROUND(AVERAGE($B$2:$B$2344),0),B62)</f>
        <v>2002</v>
      </c>
      <c r="L62" s="9" t="str">
        <f>CONCATENATE(D62,"/",C62,"/",K62)</f>
        <v>26/Aug/2002</v>
      </c>
      <c r="M62">
        <f t="shared" ca="1" si="0"/>
        <v>22</v>
      </c>
      <c r="N62" s="10">
        <v>1191</v>
      </c>
    </row>
    <row r="63" spans="1:14" x14ac:dyDescent="0.25">
      <c r="A63" t="s">
        <v>82</v>
      </c>
      <c r="B63">
        <v>1999</v>
      </c>
      <c r="C63" t="s">
        <v>18</v>
      </c>
      <c r="D63">
        <v>28</v>
      </c>
      <c r="E63">
        <v>0</v>
      </c>
      <c r="F63">
        <v>1200</v>
      </c>
      <c r="G63" t="s">
        <v>11</v>
      </c>
      <c r="H63" t="s">
        <v>12</v>
      </c>
      <c r="I63" t="s">
        <v>23</v>
      </c>
      <c r="J63" t="str">
        <f>IF(ISBLANK(I63),"Null",I63)</f>
        <v>R1012</v>
      </c>
      <c r="K63">
        <f>IF(ISBLANK(B63),ROUND(AVERAGE($B$2:$B$2344),0),B63)</f>
        <v>1999</v>
      </c>
      <c r="L63" s="9" t="str">
        <f>CONCATENATE(D63,"/",C63,"/",K63)</f>
        <v>28/Jun/1999</v>
      </c>
      <c r="M63">
        <f t="shared" ca="1" si="0"/>
        <v>25</v>
      </c>
      <c r="N63" s="10">
        <v>1200</v>
      </c>
    </row>
    <row r="64" spans="1:14" x14ac:dyDescent="0.25">
      <c r="A64" t="s">
        <v>83</v>
      </c>
      <c r="B64">
        <v>1992</v>
      </c>
      <c r="C64" t="s">
        <v>36</v>
      </c>
      <c r="D64">
        <v>6</v>
      </c>
      <c r="E64">
        <v>0</v>
      </c>
      <c r="F64">
        <v>1200.55</v>
      </c>
      <c r="G64" t="s">
        <v>11</v>
      </c>
      <c r="H64" t="s">
        <v>12</v>
      </c>
      <c r="I64" t="s">
        <v>13</v>
      </c>
      <c r="J64" t="str">
        <f>IF(ISBLANK(I64),"Null",I64)</f>
        <v>R1013</v>
      </c>
      <c r="K64">
        <f>IF(ISBLANK(B64),ROUND(AVERAGE($B$2:$B$2344),0),B64)</f>
        <v>1992</v>
      </c>
      <c r="L64" s="9" t="str">
        <f>CONCATENATE(D64,"/",C64,"/",K64)</f>
        <v>6/Oct/1992</v>
      </c>
      <c r="M64">
        <f t="shared" ca="1" si="0"/>
        <v>32</v>
      </c>
      <c r="N64" s="10">
        <v>1200.55</v>
      </c>
    </row>
    <row r="65" spans="1:14" x14ac:dyDescent="0.25">
      <c r="A65" t="s">
        <v>84</v>
      </c>
      <c r="B65">
        <v>2004</v>
      </c>
      <c r="C65" t="s">
        <v>18</v>
      </c>
      <c r="D65">
        <v>2</v>
      </c>
      <c r="E65">
        <v>0</v>
      </c>
      <c r="F65">
        <v>1210</v>
      </c>
      <c r="G65" t="s">
        <v>11</v>
      </c>
      <c r="H65" t="s">
        <v>16</v>
      </c>
      <c r="I65" t="s">
        <v>13</v>
      </c>
      <c r="J65" t="str">
        <f>IF(ISBLANK(I65),"Null",I65)</f>
        <v>R1013</v>
      </c>
      <c r="K65">
        <f>IF(ISBLANK(B65),ROUND(AVERAGE($B$2:$B$2344),0),B65)</f>
        <v>2004</v>
      </c>
      <c r="L65" s="9" t="str">
        <f>CONCATENATE(D65,"/",C65,"/",K65)</f>
        <v>2/Jun/2004</v>
      </c>
      <c r="M65">
        <f t="shared" ca="1" si="0"/>
        <v>20</v>
      </c>
      <c r="N65" s="10">
        <v>1210</v>
      </c>
    </row>
    <row r="66" spans="1:14" x14ac:dyDescent="0.25">
      <c r="A66" t="s">
        <v>85</v>
      </c>
      <c r="B66">
        <v>1996</v>
      </c>
      <c r="C66" t="s">
        <v>15</v>
      </c>
      <c r="D66">
        <v>4</v>
      </c>
      <c r="E66">
        <v>0</v>
      </c>
      <c r="F66">
        <v>1220</v>
      </c>
      <c r="G66" t="s">
        <v>11</v>
      </c>
      <c r="H66" t="s">
        <v>12</v>
      </c>
      <c r="I66" t="s">
        <v>23</v>
      </c>
      <c r="J66" t="str">
        <f>IF(ISBLANK(I66),"Null",I66)</f>
        <v>R1012</v>
      </c>
      <c r="K66">
        <f>IF(ISBLANK(B66),ROUND(AVERAGE($B$2:$B$2344),0),B66)</f>
        <v>1996</v>
      </c>
      <c r="L66" s="9" t="str">
        <f>CONCATENATE(D66,"/",C66,"/",K66)</f>
        <v>4/Nov/1996</v>
      </c>
      <c r="M66">
        <f t="shared" ca="1" si="0"/>
        <v>28</v>
      </c>
      <c r="N66" s="10">
        <v>1220</v>
      </c>
    </row>
    <row r="67" spans="1:14" x14ac:dyDescent="0.25">
      <c r="A67" t="s">
        <v>86</v>
      </c>
      <c r="B67">
        <v>2004</v>
      </c>
      <c r="C67" t="s">
        <v>10</v>
      </c>
      <c r="D67">
        <v>9</v>
      </c>
      <c r="E67">
        <v>0</v>
      </c>
      <c r="F67">
        <v>1224</v>
      </c>
      <c r="G67" t="s">
        <v>11</v>
      </c>
      <c r="H67" t="s">
        <v>16</v>
      </c>
      <c r="I67" t="s">
        <v>13</v>
      </c>
      <c r="J67" t="str">
        <f>IF(ISBLANK(I67),"Null",I67)</f>
        <v>R1013</v>
      </c>
      <c r="K67">
        <f>IF(ISBLANK(B67),ROUND(AVERAGE($B$2:$B$2344),0),B67)</f>
        <v>2004</v>
      </c>
      <c r="L67" s="9" t="str">
        <f>CONCATENATE(D67,"/",C67,"/",K67)</f>
        <v>9/Jul/2004</v>
      </c>
      <c r="M67">
        <f t="shared" ref="M67:M130" ca="1" si="1">DATEDIF(L67,TODAY(),"Y")</f>
        <v>20</v>
      </c>
      <c r="N67" s="10">
        <v>1224</v>
      </c>
    </row>
    <row r="68" spans="1:14" x14ac:dyDescent="0.25">
      <c r="A68" t="s">
        <v>87</v>
      </c>
      <c r="B68">
        <v>2004</v>
      </c>
      <c r="C68" t="s">
        <v>36</v>
      </c>
      <c r="D68">
        <v>16</v>
      </c>
      <c r="E68">
        <v>0</v>
      </c>
      <c r="F68">
        <v>1228</v>
      </c>
      <c r="G68" t="s">
        <v>11</v>
      </c>
      <c r="H68" t="s">
        <v>16</v>
      </c>
      <c r="I68" t="s">
        <v>23</v>
      </c>
      <c r="J68" t="str">
        <f>IF(ISBLANK(I68),"Null",I68)</f>
        <v>R1012</v>
      </c>
      <c r="K68">
        <f>IF(ISBLANK(B68),ROUND(AVERAGE($B$2:$B$2344),0),B68)</f>
        <v>2004</v>
      </c>
      <c r="L68" s="9" t="str">
        <f>CONCATENATE(D68,"/",C68,"/",K68)</f>
        <v>16/Oct/2004</v>
      </c>
      <c r="M68">
        <f t="shared" ca="1" si="1"/>
        <v>20</v>
      </c>
      <c r="N68" s="10">
        <v>1228</v>
      </c>
    </row>
    <row r="69" spans="1:14" x14ac:dyDescent="0.25">
      <c r="A69" t="s">
        <v>88</v>
      </c>
      <c r="B69">
        <v>1998</v>
      </c>
      <c r="C69" t="s">
        <v>10</v>
      </c>
      <c r="D69">
        <v>13</v>
      </c>
      <c r="E69">
        <v>0</v>
      </c>
      <c r="F69">
        <v>1234</v>
      </c>
      <c r="G69" t="s">
        <v>11</v>
      </c>
      <c r="H69" t="s">
        <v>16</v>
      </c>
      <c r="I69" t="s">
        <v>13</v>
      </c>
      <c r="J69" t="str">
        <f>IF(ISBLANK(I69),"Null",I69)</f>
        <v>R1013</v>
      </c>
      <c r="K69">
        <f>IF(ISBLANK(B69),ROUND(AVERAGE($B$2:$B$2344),0),B69)</f>
        <v>1998</v>
      </c>
      <c r="L69" s="9" t="str">
        <f>CONCATENATE(D69,"/",C69,"/",K69)</f>
        <v>13/Jul/1998</v>
      </c>
      <c r="M69">
        <f t="shared" ca="1" si="1"/>
        <v>26</v>
      </c>
      <c r="N69" s="10">
        <v>1234</v>
      </c>
    </row>
    <row r="70" spans="1:14" x14ac:dyDescent="0.25">
      <c r="A70" t="s">
        <v>89</v>
      </c>
      <c r="B70">
        <v>2002</v>
      </c>
      <c r="C70" t="s">
        <v>30</v>
      </c>
      <c r="D70">
        <v>12</v>
      </c>
      <c r="E70">
        <v>0</v>
      </c>
      <c r="F70">
        <v>1237</v>
      </c>
      <c r="G70" t="s">
        <v>11</v>
      </c>
      <c r="H70" t="s">
        <v>11</v>
      </c>
      <c r="I70" t="s">
        <v>13</v>
      </c>
      <c r="J70" t="str">
        <f>IF(ISBLANK(I70),"Null",I70)</f>
        <v>R1013</v>
      </c>
      <c r="K70">
        <f>IF(ISBLANK(B70),ROUND(AVERAGE($B$2:$B$2344),0),B70)</f>
        <v>2002</v>
      </c>
      <c r="L70" s="9" t="str">
        <f>CONCATENATE(D70,"/",C70,"/",K70)</f>
        <v>12/Dec/2002</v>
      </c>
      <c r="M70">
        <f t="shared" ca="1" si="1"/>
        <v>21</v>
      </c>
      <c r="N70" s="10">
        <v>1237</v>
      </c>
    </row>
    <row r="71" spans="1:14" x14ac:dyDescent="0.25">
      <c r="A71" t="s">
        <v>90</v>
      </c>
      <c r="B71">
        <v>1998</v>
      </c>
      <c r="C71" t="s">
        <v>36</v>
      </c>
      <c r="D71">
        <v>11</v>
      </c>
      <c r="E71">
        <v>0</v>
      </c>
      <c r="F71">
        <v>1240</v>
      </c>
      <c r="G71" t="s">
        <v>11</v>
      </c>
      <c r="H71" t="s">
        <v>16</v>
      </c>
      <c r="I71" t="s">
        <v>23</v>
      </c>
      <c r="J71" t="str">
        <f>IF(ISBLANK(I71),"Null",I71)</f>
        <v>R1012</v>
      </c>
      <c r="K71">
        <f>IF(ISBLANK(B71),ROUND(AVERAGE($B$2:$B$2344),0),B71)</f>
        <v>1998</v>
      </c>
      <c r="L71" s="9" t="str">
        <f>CONCATENATE(D71,"/",C71,"/",K71)</f>
        <v>11/Oct/1998</v>
      </c>
      <c r="M71">
        <f t="shared" ca="1" si="1"/>
        <v>26</v>
      </c>
      <c r="N71" s="10">
        <v>1240</v>
      </c>
    </row>
    <row r="72" spans="1:14" x14ac:dyDescent="0.25">
      <c r="A72" t="s">
        <v>91</v>
      </c>
      <c r="B72">
        <v>2002</v>
      </c>
      <c r="C72" t="s">
        <v>10</v>
      </c>
      <c r="D72">
        <v>1</v>
      </c>
      <c r="E72">
        <v>0</v>
      </c>
      <c r="F72">
        <v>1241</v>
      </c>
      <c r="G72" t="s">
        <v>11</v>
      </c>
      <c r="H72" t="s">
        <v>11</v>
      </c>
      <c r="I72" t="s">
        <v>13</v>
      </c>
      <c r="J72" t="str">
        <f>IF(ISBLANK(I72),"Null",I72)</f>
        <v>R1013</v>
      </c>
      <c r="K72">
        <f>IF(ISBLANK(B72),ROUND(AVERAGE($B$2:$B$2344),0),B72)</f>
        <v>2002</v>
      </c>
      <c r="L72" s="9" t="str">
        <f>CONCATENATE(D72,"/",C72,"/",K72)</f>
        <v>1/Jul/2002</v>
      </c>
      <c r="M72">
        <f t="shared" ca="1" si="1"/>
        <v>22</v>
      </c>
      <c r="N72" s="10">
        <v>1241</v>
      </c>
    </row>
    <row r="73" spans="1:14" x14ac:dyDescent="0.25">
      <c r="A73" t="s">
        <v>92</v>
      </c>
      <c r="B73">
        <v>2003</v>
      </c>
      <c r="C73" t="s">
        <v>34</v>
      </c>
      <c r="D73">
        <v>2</v>
      </c>
      <c r="E73">
        <v>0</v>
      </c>
      <c r="F73">
        <v>1241.57</v>
      </c>
      <c r="G73" t="s">
        <v>11</v>
      </c>
      <c r="H73" t="s">
        <v>11</v>
      </c>
      <c r="I73" t="s">
        <v>41</v>
      </c>
      <c r="J73" t="str">
        <f>IF(ISBLANK(I73),"Null",I73)</f>
        <v>R1011</v>
      </c>
      <c r="K73">
        <f>IF(ISBLANK(B73),ROUND(AVERAGE($B$2:$B$2344),0),B73)</f>
        <v>2003</v>
      </c>
      <c r="L73" s="9" t="str">
        <f>CONCATENATE(D73,"/",C73,"/",K73)</f>
        <v>2/Aug/2003</v>
      </c>
      <c r="M73">
        <f t="shared" ca="1" si="1"/>
        <v>21</v>
      </c>
      <c r="N73" s="10">
        <v>1241.57</v>
      </c>
    </row>
    <row r="74" spans="1:14" x14ac:dyDescent="0.25">
      <c r="A74" t="s">
        <v>93</v>
      </c>
      <c r="B74">
        <v>2003</v>
      </c>
      <c r="C74" t="s">
        <v>20</v>
      </c>
      <c r="D74">
        <v>15</v>
      </c>
      <c r="E74">
        <v>0</v>
      </c>
      <c r="F74">
        <v>1242.26</v>
      </c>
      <c r="G74" t="s">
        <v>11</v>
      </c>
      <c r="H74" t="s">
        <v>16</v>
      </c>
      <c r="I74" t="s">
        <v>41</v>
      </c>
      <c r="J74" t="str">
        <f>IF(ISBLANK(I74),"Null",I74)</f>
        <v>R1011</v>
      </c>
      <c r="K74">
        <f>IF(ISBLANK(B74),ROUND(AVERAGE($B$2:$B$2344),0),B74)</f>
        <v>2003</v>
      </c>
      <c r="L74" s="9" t="str">
        <f>CONCATENATE(D74,"/",C74,"/",K74)</f>
        <v>15/Sep/2003</v>
      </c>
      <c r="M74">
        <f t="shared" ca="1" si="1"/>
        <v>21</v>
      </c>
      <c r="N74" s="10">
        <v>1242.26</v>
      </c>
    </row>
    <row r="75" spans="1:14" x14ac:dyDescent="0.25">
      <c r="A75" t="s">
        <v>94</v>
      </c>
      <c r="B75">
        <v>2003</v>
      </c>
      <c r="C75" t="s">
        <v>20</v>
      </c>
      <c r="D75">
        <v>8</v>
      </c>
      <c r="E75">
        <v>0</v>
      </c>
      <c r="F75">
        <v>1242.82</v>
      </c>
      <c r="G75" t="s">
        <v>11</v>
      </c>
      <c r="H75" t="s">
        <v>16</v>
      </c>
      <c r="I75" t="s">
        <v>41</v>
      </c>
      <c r="J75" t="str">
        <f>IF(ISBLANK(I75),"Null",I75)</f>
        <v>R1011</v>
      </c>
      <c r="K75">
        <f>IF(ISBLANK(B75),ROUND(AVERAGE($B$2:$B$2344),0),B75)</f>
        <v>2003</v>
      </c>
      <c r="L75" s="9" t="str">
        <f>CONCATENATE(D75,"/",C75,"/",K75)</f>
        <v>8/Sep/2003</v>
      </c>
      <c r="M75">
        <f t="shared" ca="1" si="1"/>
        <v>21</v>
      </c>
      <c r="N75" s="10">
        <v>1242.82</v>
      </c>
    </row>
    <row r="76" spans="1:14" x14ac:dyDescent="0.25">
      <c r="A76" t="s">
        <v>95</v>
      </c>
      <c r="B76">
        <v>2003</v>
      </c>
      <c r="C76" t="s">
        <v>20</v>
      </c>
      <c r="D76">
        <v>15</v>
      </c>
      <c r="E76">
        <v>0</v>
      </c>
      <c r="F76">
        <v>1252.4100000000001</v>
      </c>
      <c r="G76" t="s">
        <v>11</v>
      </c>
      <c r="H76" t="s">
        <v>12</v>
      </c>
      <c r="I76" t="s">
        <v>41</v>
      </c>
      <c r="J76" t="str">
        <f>IF(ISBLANK(I76),"Null",I76)</f>
        <v>R1011</v>
      </c>
      <c r="K76">
        <f>IF(ISBLANK(B76),ROUND(AVERAGE($B$2:$B$2344),0),B76)</f>
        <v>2003</v>
      </c>
      <c r="L76" s="9" t="str">
        <f>CONCATENATE(D76,"/",C76,"/",K76)</f>
        <v>15/Sep/2003</v>
      </c>
      <c r="M76">
        <f t="shared" ca="1" si="1"/>
        <v>21</v>
      </c>
      <c r="N76" s="10">
        <v>1252.4100000000001</v>
      </c>
    </row>
    <row r="77" spans="1:14" x14ac:dyDescent="0.25">
      <c r="A77" t="s">
        <v>96</v>
      </c>
      <c r="B77">
        <v>1997</v>
      </c>
      <c r="C77" t="s">
        <v>15</v>
      </c>
      <c r="D77">
        <v>4</v>
      </c>
      <c r="E77">
        <v>0</v>
      </c>
      <c r="F77">
        <v>1253</v>
      </c>
      <c r="G77" t="s">
        <v>11</v>
      </c>
      <c r="H77" t="s">
        <v>11</v>
      </c>
      <c r="I77" t="s">
        <v>13</v>
      </c>
      <c r="J77" t="str">
        <f>IF(ISBLANK(I77),"Null",I77)</f>
        <v>R1013</v>
      </c>
      <c r="K77">
        <f>IF(ISBLANK(B77),ROUND(AVERAGE($B$2:$B$2344),0),B77)</f>
        <v>1997</v>
      </c>
      <c r="L77" s="9" t="str">
        <f>CONCATENATE(D77,"/",C77,"/",K77)</f>
        <v>4/Nov/1997</v>
      </c>
      <c r="M77">
        <f t="shared" ca="1" si="1"/>
        <v>27</v>
      </c>
      <c r="N77" s="10">
        <v>1253</v>
      </c>
    </row>
    <row r="78" spans="1:14" x14ac:dyDescent="0.25">
      <c r="A78" t="s">
        <v>97</v>
      </c>
      <c r="B78">
        <v>2003</v>
      </c>
      <c r="C78" t="s">
        <v>30</v>
      </c>
      <c r="D78">
        <v>10</v>
      </c>
      <c r="E78">
        <v>0</v>
      </c>
      <c r="F78">
        <v>1253.94</v>
      </c>
      <c r="G78" t="s">
        <v>11</v>
      </c>
      <c r="H78" t="s">
        <v>11</v>
      </c>
      <c r="I78" t="s">
        <v>41</v>
      </c>
      <c r="J78" t="str">
        <f>IF(ISBLANK(I78),"Null",I78)</f>
        <v>R1011</v>
      </c>
      <c r="K78">
        <f>IF(ISBLANK(B78),ROUND(AVERAGE($B$2:$B$2344),0),B78)</f>
        <v>2003</v>
      </c>
      <c r="L78" s="9" t="str">
        <f>CONCATENATE(D78,"/",C78,"/",K78)</f>
        <v>10/Dec/2003</v>
      </c>
      <c r="M78">
        <f t="shared" ca="1" si="1"/>
        <v>20</v>
      </c>
      <c r="N78" s="10">
        <v>1253.94</v>
      </c>
    </row>
    <row r="79" spans="1:14" x14ac:dyDescent="0.25">
      <c r="A79" t="s">
        <v>98</v>
      </c>
      <c r="B79">
        <v>2003</v>
      </c>
      <c r="C79" t="s">
        <v>36</v>
      </c>
      <c r="D79">
        <v>13</v>
      </c>
      <c r="E79">
        <v>0</v>
      </c>
      <c r="F79">
        <v>1256.3</v>
      </c>
      <c r="G79" t="s">
        <v>11</v>
      </c>
      <c r="H79" t="s">
        <v>12</v>
      </c>
      <c r="I79" t="s">
        <v>41</v>
      </c>
      <c r="J79" t="str">
        <f>IF(ISBLANK(I79),"Null",I79)</f>
        <v>R1011</v>
      </c>
      <c r="K79">
        <f>IF(ISBLANK(B79),ROUND(AVERAGE($B$2:$B$2344),0),B79)</f>
        <v>2003</v>
      </c>
      <c r="L79" s="9" t="str">
        <f>CONCATENATE(D79,"/",C79,"/",K79)</f>
        <v>13/Oct/2003</v>
      </c>
      <c r="M79">
        <f t="shared" ca="1" si="1"/>
        <v>21</v>
      </c>
      <c r="N79" s="10">
        <v>1256.3</v>
      </c>
    </row>
    <row r="80" spans="1:14" x14ac:dyDescent="0.25">
      <c r="A80" t="s">
        <v>99</v>
      </c>
      <c r="B80">
        <v>2003</v>
      </c>
      <c r="C80" t="s">
        <v>36</v>
      </c>
      <c r="D80">
        <v>30</v>
      </c>
      <c r="E80">
        <v>0</v>
      </c>
      <c r="F80">
        <v>1261.44</v>
      </c>
      <c r="G80" t="s">
        <v>11</v>
      </c>
      <c r="H80" t="s">
        <v>12</v>
      </c>
      <c r="I80" t="s">
        <v>41</v>
      </c>
      <c r="J80" t="str">
        <f>IF(ISBLANK(I80),"Null",I80)</f>
        <v>R1011</v>
      </c>
      <c r="K80">
        <f>IF(ISBLANK(B80),ROUND(AVERAGE($B$2:$B$2344),0),B80)</f>
        <v>2003</v>
      </c>
      <c r="L80" s="9" t="str">
        <f>CONCATENATE(D80,"/",C80,"/",K80)</f>
        <v>30/Oct/2003</v>
      </c>
      <c r="M80">
        <f t="shared" ca="1" si="1"/>
        <v>21</v>
      </c>
      <c r="N80" s="10">
        <v>1261.44</v>
      </c>
    </row>
    <row r="81" spans="1:14" x14ac:dyDescent="0.25">
      <c r="A81" t="s">
        <v>100</v>
      </c>
      <c r="B81">
        <v>2003</v>
      </c>
      <c r="C81" t="s">
        <v>34</v>
      </c>
      <c r="D81">
        <v>15</v>
      </c>
      <c r="E81">
        <v>0</v>
      </c>
      <c r="F81">
        <v>1261.8599999999999</v>
      </c>
      <c r="G81" t="s">
        <v>11</v>
      </c>
      <c r="H81" t="s">
        <v>12</v>
      </c>
      <c r="I81" t="s">
        <v>41</v>
      </c>
      <c r="J81" t="str">
        <f>IF(ISBLANK(I81),"Null",I81)</f>
        <v>R1011</v>
      </c>
      <c r="K81">
        <f>IF(ISBLANK(B81),ROUND(AVERAGE($B$2:$B$2344),0),B81)</f>
        <v>2003</v>
      </c>
      <c r="L81" s="9" t="str">
        <f>CONCATENATE(D81,"/",C81,"/",K81)</f>
        <v>15/Aug/2003</v>
      </c>
      <c r="M81">
        <f t="shared" ca="1" si="1"/>
        <v>21</v>
      </c>
      <c r="N81" s="10">
        <v>1261.8599999999999</v>
      </c>
    </row>
    <row r="82" spans="1:14" x14ac:dyDescent="0.25">
      <c r="A82" t="s">
        <v>101</v>
      </c>
      <c r="B82">
        <v>2003</v>
      </c>
      <c r="C82" t="s">
        <v>15</v>
      </c>
      <c r="D82">
        <v>21</v>
      </c>
      <c r="E82">
        <v>0</v>
      </c>
      <c r="F82">
        <v>1263.25</v>
      </c>
      <c r="G82" t="s">
        <v>11</v>
      </c>
      <c r="H82" t="s">
        <v>12</v>
      </c>
      <c r="I82" t="s">
        <v>41</v>
      </c>
      <c r="J82" t="str">
        <f>IF(ISBLANK(I82),"Null",I82)</f>
        <v>R1011</v>
      </c>
      <c r="K82">
        <f>IF(ISBLANK(B82),ROUND(AVERAGE($B$2:$B$2344),0),B82)</f>
        <v>2003</v>
      </c>
      <c r="L82" s="9" t="str">
        <f>CONCATENATE(D82,"/",C82,"/",K82)</f>
        <v>21/Nov/2003</v>
      </c>
      <c r="M82">
        <f t="shared" ca="1" si="1"/>
        <v>21</v>
      </c>
      <c r="N82" s="10">
        <v>1263.25</v>
      </c>
    </row>
    <row r="83" spans="1:14" x14ac:dyDescent="0.25">
      <c r="A83" t="s">
        <v>102</v>
      </c>
      <c r="B83">
        <v>2002</v>
      </c>
      <c r="C83" t="s">
        <v>30</v>
      </c>
      <c r="D83">
        <v>4</v>
      </c>
      <c r="E83">
        <v>0</v>
      </c>
      <c r="F83">
        <v>1267</v>
      </c>
      <c r="G83" t="s">
        <v>11</v>
      </c>
      <c r="H83" t="s">
        <v>16</v>
      </c>
      <c r="I83" t="s">
        <v>13</v>
      </c>
      <c r="J83" t="str">
        <f>IF(ISBLANK(I83),"Null",I83)</f>
        <v>R1013</v>
      </c>
      <c r="K83">
        <f>IF(ISBLANK(B83),ROUND(AVERAGE($B$2:$B$2344),0),B83)</f>
        <v>2002</v>
      </c>
      <c r="L83" s="9" t="str">
        <f>CONCATENATE(D83,"/",C83,"/",K83)</f>
        <v>4/Dec/2002</v>
      </c>
      <c r="M83">
        <f t="shared" ca="1" si="1"/>
        <v>21</v>
      </c>
      <c r="N83" s="10">
        <v>1267</v>
      </c>
    </row>
    <row r="84" spans="1:14" x14ac:dyDescent="0.25">
      <c r="A84" t="s">
        <v>103</v>
      </c>
      <c r="B84">
        <v>1997</v>
      </c>
      <c r="C84" t="s">
        <v>36</v>
      </c>
      <c r="D84">
        <v>26</v>
      </c>
      <c r="E84">
        <v>0</v>
      </c>
      <c r="F84">
        <v>1276</v>
      </c>
      <c r="G84" t="s">
        <v>11</v>
      </c>
      <c r="H84" t="s">
        <v>11</v>
      </c>
      <c r="I84" t="s">
        <v>23</v>
      </c>
      <c r="J84" t="str">
        <f>IF(ISBLANK(I84),"Null",I84)</f>
        <v>R1012</v>
      </c>
      <c r="K84">
        <f>IF(ISBLANK(B84),ROUND(AVERAGE($B$2:$B$2344),0),B84)</f>
        <v>1997</v>
      </c>
      <c r="L84" s="9" t="str">
        <f>CONCATENATE(D84,"/",C84,"/",K84)</f>
        <v>26/Oct/1997</v>
      </c>
      <c r="M84">
        <f t="shared" ca="1" si="1"/>
        <v>27</v>
      </c>
      <c r="N84" s="10">
        <v>1276</v>
      </c>
    </row>
    <row r="85" spans="1:14" x14ac:dyDescent="0.25">
      <c r="A85" t="s">
        <v>104</v>
      </c>
      <c r="B85">
        <v>2004</v>
      </c>
      <c r="C85" t="s">
        <v>20</v>
      </c>
      <c r="D85">
        <v>30</v>
      </c>
      <c r="E85">
        <v>0</v>
      </c>
      <c r="F85">
        <v>1283</v>
      </c>
      <c r="G85" t="s">
        <v>11</v>
      </c>
      <c r="H85" t="s">
        <v>16</v>
      </c>
      <c r="I85" t="s">
        <v>13</v>
      </c>
      <c r="J85" t="str">
        <f>IF(ISBLANK(I85),"Null",I85)</f>
        <v>R1013</v>
      </c>
      <c r="K85">
        <f>IF(ISBLANK(B85),ROUND(AVERAGE($B$2:$B$2344),0),B85)</f>
        <v>2004</v>
      </c>
      <c r="L85" s="9" t="str">
        <f>CONCATENATE(D85,"/",C85,"/",K85)</f>
        <v>30/Sep/2004</v>
      </c>
      <c r="M85">
        <f t="shared" ca="1" si="1"/>
        <v>20</v>
      </c>
      <c r="N85" s="10">
        <v>1283</v>
      </c>
    </row>
    <row r="86" spans="1:14" x14ac:dyDescent="0.25">
      <c r="A86" t="s">
        <v>105</v>
      </c>
      <c r="B86">
        <v>2004</v>
      </c>
      <c r="C86" t="s">
        <v>10</v>
      </c>
      <c r="D86">
        <v>28</v>
      </c>
      <c r="E86">
        <v>0</v>
      </c>
      <c r="F86">
        <v>1285</v>
      </c>
      <c r="G86" t="s">
        <v>11</v>
      </c>
      <c r="H86" t="s">
        <v>12</v>
      </c>
      <c r="I86" t="s">
        <v>13</v>
      </c>
      <c r="J86" t="str">
        <f>IF(ISBLANK(I86),"Null",I86)</f>
        <v>R1013</v>
      </c>
      <c r="K86">
        <f>IF(ISBLANK(B86),ROUND(AVERAGE($B$2:$B$2344),0),B86)</f>
        <v>2004</v>
      </c>
      <c r="L86" s="9" t="str">
        <f>CONCATENATE(D86,"/",C86,"/",K86)</f>
        <v>28/Jul/2004</v>
      </c>
      <c r="M86">
        <f t="shared" ca="1" si="1"/>
        <v>20</v>
      </c>
      <c r="N86" s="10">
        <v>1285</v>
      </c>
    </row>
    <row r="87" spans="1:14" x14ac:dyDescent="0.25">
      <c r="A87" t="s">
        <v>106</v>
      </c>
      <c r="B87">
        <v>2000</v>
      </c>
      <c r="C87" t="s">
        <v>18</v>
      </c>
      <c r="D87">
        <v>26</v>
      </c>
      <c r="E87">
        <v>0</v>
      </c>
      <c r="F87">
        <v>1286</v>
      </c>
      <c r="G87" t="s">
        <v>11</v>
      </c>
      <c r="H87" t="s">
        <v>11</v>
      </c>
      <c r="I87" t="s">
        <v>13</v>
      </c>
      <c r="J87" t="str">
        <f>IF(ISBLANK(I87),"Null",I87)</f>
        <v>R1013</v>
      </c>
      <c r="K87">
        <f>IF(ISBLANK(B87),ROUND(AVERAGE($B$2:$B$2344),0),B87)</f>
        <v>2000</v>
      </c>
      <c r="L87" s="9" t="str">
        <f>CONCATENATE(D87,"/",C87,"/",K87)</f>
        <v>26/Jun/2000</v>
      </c>
      <c r="M87">
        <f t="shared" ca="1" si="1"/>
        <v>24</v>
      </c>
      <c r="N87" s="10">
        <v>1286</v>
      </c>
    </row>
    <row r="88" spans="1:14" x14ac:dyDescent="0.25">
      <c r="A88" t="s">
        <v>107</v>
      </c>
      <c r="B88">
        <v>1998</v>
      </c>
      <c r="C88" t="s">
        <v>18</v>
      </c>
      <c r="D88">
        <v>4</v>
      </c>
      <c r="E88">
        <v>0</v>
      </c>
      <c r="F88">
        <v>1290.93</v>
      </c>
      <c r="G88" t="s">
        <v>11</v>
      </c>
      <c r="H88" t="s">
        <v>11</v>
      </c>
      <c r="I88" t="s">
        <v>13</v>
      </c>
      <c r="J88" t="str">
        <f>IF(ISBLANK(I88),"Null",I88)</f>
        <v>R1013</v>
      </c>
      <c r="K88">
        <f>IF(ISBLANK(B88),ROUND(AVERAGE($B$2:$B$2344),0),B88)</f>
        <v>1998</v>
      </c>
      <c r="L88" s="9" t="str">
        <f>CONCATENATE(D88,"/",C88,"/",K88)</f>
        <v>4/Jun/1998</v>
      </c>
      <c r="M88">
        <f t="shared" ca="1" si="1"/>
        <v>26</v>
      </c>
      <c r="N88" s="10">
        <v>1290.93</v>
      </c>
    </row>
    <row r="89" spans="1:14" x14ac:dyDescent="0.25">
      <c r="A89" t="s">
        <v>108</v>
      </c>
      <c r="B89">
        <v>2001</v>
      </c>
      <c r="C89" t="s">
        <v>15</v>
      </c>
      <c r="D89">
        <v>29</v>
      </c>
      <c r="E89">
        <v>0</v>
      </c>
      <c r="F89">
        <v>1293</v>
      </c>
      <c r="G89" t="s">
        <v>11</v>
      </c>
      <c r="H89" t="s">
        <v>12</v>
      </c>
      <c r="I89" t="s">
        <v>23</v>
      </c>
      <c r="J89" t="str">
        <f>IF(ISBLANK(I89),"Null",I89)</f>
        <v>R1012</v>
      </c>
      <c r="K89">
        <f>IF(ISBLANK(B89),ROUND(AVERAGE($B$2:$B$2344),0),B89)</f>
        <v>2001</v>
      </c>
      <c r="L89" s="9" t="str">
        <f>CONCATENATE(D89,"/",C89,"/",K89)</f>
        <v>29/Nov/2001</v>
      </c>
      <c r="M89">
        <f t="shared" ca="1" si="1"/>
        <v>22</v>
      </c>
      <c r="N89" s="10">
        <v>1293</v>
      </c>
    </row>
    <row r="90" spans="1:14" x14ac:dyDescent="0.25">
      <c r="A90" t="s">
        <v>109</v>
      </c>
      <c r="B90">
        <v>2002</v>
      </c>
      <c r="C90" t="s">
        <v>30</v>
      </c>
      <c r="D90">
        <v>10</v>
      </c>
      <c r="E90">
        <v>0</v>
      </c>
      <c r="F90">
        <v>1304</v>
      </c>
      <c r="G90" t="s">
        <v>11</v>
      </c>
      <c r="H90" t="s">
        <v>11</v>
      </c>
      <c r="I90" t="s">
        <v>23</v>
      </c>
      <c r="J90" t="str">
        <f>IF(ISBLANK(I90),"Null",I90)</f>
        <v>R1012</v>
      </c>
      <c r="K90">
        <f>IF(ISBLANK(B90),ROUND(AVERAGE($B$2:$B$2344),0),B90)</f>
        <v>2002</v>
      </c>
      <c r="L90" s="9" t="str">
        <f>CONCATENATE(D90,"/",C90,"/",K90)</f>
        <v>10/Dec/2002</v>
      </c>
      <c r="M90">
        <f t="shared" ca="1" si="1"/>
        <v>21</v>
      </c>
      <c r="N90" s="10">
        <v>1304</v>
      </c>
    </row>
    <row r="91" spans="1:14" x14ac:dyDescent="0.25">
      <c r="A91" t="s">
        <v>110</v>
      </c>
      <c r="B91">
        <v>1999</v>
      </c>
      <c r="C91" t="s">
        <v>30</v>
      </c>
      <c r="D91">
        <v>2</v>
      </c>
      <c r="E91">
        <v>0</v>
      </c>
      <c r="F91">
        <v>1304</v>
      </c>
      <c r="G91" t="s">
        <v>11</v>
      </c>
      <c r="H91" t="s">
        <v>11</v>
      </c>
      <c r="I91" t="s">
        <v>13</v>
      </c>
      <c r="J91" t="str">
        <f>IF(ISBLANK(I91),"Null",I91)</f>
        <v>R1013</v>
      </c>
      <c r="K91">
        <f>IF(ISBLANK(B91),ROUND(AVERAGE($B$2:$B$2344),0),B91)</f>
        <v>1999</v>
      </c>
      <c r="L91" s="9" t="str">
        <f>CONCATENATE(D91,"/",C91,"/",K91)</f>
        <v>2/Dec/1999</v>
      </c>
      <c r="M91">
        <f t="shared" ca="1" si="1"/>
        <v>24</v>
      </c>
      <c r="N91" s="10">
        <v>1304</v>
      </c>
    </row>
    <row r="92" spans="1:14" x14ac:dyDescent="0.25">
      <c r="A92" t="s">
        <v>111</v>
      </c>
      <c r="B92">
        <v>2002</v>
      </c>
      <c r="C92" t="s">
        <v>36</v>
      </c>
      <c r="D92">
        <v>13</v>
      </c>
      <c r="E92">
        <v>0</v>
      </c>
      <c r="F92">
        <v>1315</v>
      </c>
      <c r="G92" t="s">
        <v>11</v>
      </c>
      <c r="H92" t="s">
        <v>11</v>
      </c>
      <c r="I92" t="s">
        <v>13</v>
      </c>
      <c r="J92" t="str">
        <f>IF(ISBLANK(I92),"Null",I92)</f>
        <v>R1013</v>
      </c>
      <c r="K92">
        <f>IF(ISBLANK(B92),ROUND(AVERAGE($B$2:$B$2344),0),B92)</f>
        <v>2002</v>
      </c>
      <c r="L92" s="9" t="str">
        <f>CONCATENATE(D92,"/",C92,"/",K92)</f>
        <v>13/Oct/2002</v>
      </c>
      <c r="M92">
        <f t="shared" ca="1" si="1"/>
        <v>22</v>
      </c>
      <c r="N92" s="10">
        <v>1315</v>
      </c>
    </row>
    <row r="93" spans="1:14" x14ac:dyDescent="0.25">
      <c r="A93" t="s">
        <v>112</v>
      </c>
      <c r="B93">
        <v>1999</v>
      </c>
      <c r="C93" t="s">
        <v>36</v>
      </c>
      <c r="D93">
        <v>14</v>
      </c>
      <c r="E93">
        <v>0</v>
      </c>
      <c r="F93">
        <v>1329.17</v>
      </c>
      <c r="G93" t="s">
        <v>11</v>
      </c>
      <c r="H93" t="s">
        <v>12</v>
      </c>
      <c r="I93" t="s">
        <v>13</v>
      </c>
      <c r="J93" t="str">
        <f>IF(ISBLANK(I93),"Null",I93)</f>
        <v>R1013</v>
      </c>
      <c r="K93">
        <f>IF(ISBLANK(B93),ROUND(AVERAGE($B$2:$B$2344),0),B93)</f>
        <v>1999</v>
      </c>
      <c r="L93" s="9" t="str">
        <f>CONCATENATE(D93,"/",C93,"/",K93)</f>
        <v>14/Oct/1999</v>
      </c>
      <c r="M93">
        <f t="shared" ca="1" si="1"/>
        <v>25</v>
      </c>
      <c r="N93" s="10">
        <v>1329.17</v>
      </c>
    </row>
    <row r="94" spans="1:14" x14ac:dyDescent="0.25">
      <c r="A94" t="s">
        <v>113</v>
      </c>
      <c r="B94">
        <v>1998</v>
      </c>
      <c r="C94" t="s">
        <v>10</v>
      </c>
      <c r="D94">
        <v>12</v>
      </c>
      <c r="E94">
        <v>0</v>
      </c>
      <c r="F94">
        <v>1332.61</v>
      </c>
      <c r="G94" t="s">
        <v>11</v>
      </c>
      <c r="H94" t="s">
        <v>12</v>
      </c>
      <c r="I94" t="s">
        <v>13</v>
      </c>
      <c r="J94" t="str">
        <f>IF(ISBLANK(I94),"Null",I94)</f>
        <v>R1013</v>
      </c>
      <c r="K94">
        <f>IF(ISBLANK(B94),ROUND(AVERAGE($B$2:$B$2344),0),B94)</f>
        <v>1998</v>
      </c>
      <c r="L94" s="9" t="str">
        <f>CONCATENATE(D94,"/",C94,"/",K94)</f>
        <v>12/Jul/1998</v>
      </c>
      <c r="M94">
        <f t="shared" ca="1" si="1"/>
        <v>26</v>
      </c>
      <c r="N94" s="10">
        <v>1332.61</v>
      </c>
    </row>
    <row r="95" spans="1:14" x14ac:dyDescent="0.25">
      <c r="A95" t="s">
        <v>114</v>
      </c>
      <c r="B95">
        <v>1995</v>
      </c>
      <c r="C95" t="s">
        <v>10</v>
      </c>
      <c r="D95">
        <v>30</v>
      </c>
      <c r="E95">
        <v>0</v>
      </c>
      <c r="F95">
        <v>1338</v>
      </c>
      <c r="G95" t="s">
        <v>11</v>
      </c>
      <c r="H95" t="s">
        <v>12</v>
      </c>
      <c r="I95" t="s">
        <v>23</v>
      </c>
      <c r="J95" t="str">
        <f>IF(ISBLANK(I95),"Null",I95)</f>
        <v>R1012</v>
      </c>
      <c r="K95">
        <f>IF(ISBLANK(B95),ROUND(AVERAGE($B$2:$B$2344),0),B95)</f>
        <v>1995</v>
      </c>
      <c r="L95" s="9" t="str">
        <f>CONCATENATE(D95,"/",C95,"/",K95)</f>
        <v>30/Jul/1995</v>
      </c>
      <c r="M95">
        <f t="shared" ca="1" si="1"/>
        <v>29</v>
      </c>
      <c r="N95" s="10">
        <v>1338</v>
      </c>
    </row>
    <row r="96" spans="1:14" x14ac:dyDescent="0.25">
      <c r="A96" t="s">
        <v>115</v>
      </c>
      <c r="B96">
        <v>1997</v>
      </c>
      <c r="C96" t="s">
        <v>15</v>
      </c>
      <c r="D96">
        <v>7</v>
      </c>
      <c r="E96">
        <v>0</v>
      </c>
      <c r="F96">
        <v>1341.16</v>
      </c>
      <c r="G96" t="s">
        <v>11</v>
      </c>
      <c r="H96" t="s">
        <v>11</v>
      </c>
      <c r="I96" t="s">
        <v>23</v>
      </c>
      <c r="J96" t="str">
        <f>IF(ISBLANK(I96),"Null",I96)</f>
        <v>R1012</v>
      </c>
      <c r="K96">
        <f>IF(ISBLANK(B96),ROUND(AVERAGE($B$2:$B$2344),0),B96)</f>
        <v>1997</v>
      </c>
      <c r="L96" s="9" t="str">
        <f>CONCATENATE(D96,"/",C96,"/",K96)</f>
        <v>7/Nov/1997</v>
      </c>
      <c r="M96">
        <f t="shared" ca="1" si="1"/>
        <v>27</v>
      </c>
      <c r="N96" s="10">
        <v>1341.16</v>
      </c>
    </row>
    <row r="97" spans="1:14" x14ac:dyDescent="0.25">
      <c r="A97" t="s">
        <v>116</v>
      </c>
      <c r="B97">
        <v>1998</v>
      </c>
      <c r="C97" t="s">
        <v>30</v>
      </c>
      <c r="D97">
        <v>3</v>
      </c>
      <c r="E97">
        <v>0</v>
      </c>
      <c r="F97">
        <v>1359</v>
      </c>
      <c r="G97" t="s">
        <v>11</v>
      </c>
      <c r="H97" t="s">
        <v>16</v>
      </c>
      <c r="I97" t="s">
        <v>13</v>
      </c>
      <c r="J97" t="str">
        <f>IF(ISBLANK(I97),"Null",I97)</f>
        <v>R1013</v>
      </c>
      <c r="K97">
        <f>IF(ISBLANK(B97),ROUND(AVERAGE($B$2:$B$2344),0),B97)</f>
        <v>1998</v>
      </c>
      <c r="L97" s="9" t="str">
        <f>CONCATENATE(D97,"/",C97,"/",K97)</f>
        <v>3/Dec/1998</v>
      </c>
      <c r="M97">
        <f t="shared" ca="1" si="1"/>
        <v>25</v>
      </c>
      <c r="N97" s="10">
        <v>1359</v>
      </c>
    </row>
    <row r="98" spans="1:14" x14ac:dyDescent="0.25">
      <c r="A98" t="s">
        <v>117</v>
      </c>
      <c r="B98">
        <v>2002</v>
      </c>
      <c r="C98" t="s">
        <v>34</v>
      </c>
      <c r="D98">
        <v>15</v>
      </c>
      <c r="E98">
        <v>0</v>
      </c>
      <c r="F98">
        <v>1382</v>
      </c>
      <c r="G98" t="s">
        <v>11</v>
      </c>
      <c r="H98" t="s">
        <v>16</v>
      </c>
      <c r="I98" t="s">
        <v>13</v>
      </c>
      <c r="J98" t="str">
        <f>IF(ISBLANK(I98),"Null",I98)</f>
        <v>R1013</v>
      </c>
      <c r="K98">
        <f>IF(ISBLANK(B98),ROUND(AVERAGE($B$2:$B$2344),0),B98)</f>
        <v>2002</v>
      </c>
      <c r="L98" s="9" t="str">
        <f>CONCATENATE(D98,"/",C98,"/",K98)</f>
        <v>15/Aug/2002</v>
      </c>
      <c r="M98">
        <f t="shared" ca="1" si="1"/>
        <v>22</v>
      </c>
      <c r="N98" s="10">
        <v>1382</v>
      </c>
    </row>
    <row r="99" spans="1:14" x14ac:dyDescent="0.25">
      <c r="A99" t="s">
        <v>118</v>
      </c>
      <c r="B99">
        <v>1999</v>
      </c>
      <c r="C99" t="s">
        <v>10</v>
      </c>
      <c r="D99">
        <v>6</v>
      </c>
      <c r="E99">
        <v>0</v>
      </c>
      <c r="F99">
        <v>1389</v>
      </c>
      <c r="G99" t="s">
        <v>11</v>
      </c>
      <c r="H99" t="s">
        <v>11</v>
      </c>
      <c r="I99" t="s">
        <v>13</v>
      </c>
      <c r="J99" t="str">
        <f>IF(ISBLANK(I99),"Null",I99)</f>
        <v>R1013</v>
      </c>
      <c r="K99">
        <f>IF(ISBLANK(B99),ROUND(AVERAGE($B$2:$B$2344),0),B99)</f>
        <v>1999</v>
      </c>
      <c r="L99" s="9" t="str">
        <f>CONCATENATE(D99,"/",C99,"/",K99)</f>
        <v>6/Jul/1999</v>
      </c>
      <c r="M99">
        <f t="shared" ca="1" si="1"/>
        <v>25</v>
      </c>
      <c r="N99" s="10">
        <v>1389</v>
      </c>
    </row>
    <row r="100" spans="1:14" x14ac:dyDescent="0.25">
      <c r="A100" t="s">
        <v>119</v>
      </c>
      <c r="B100">
        <v>2002</v>
      </c>
      <c r="C100" t="s">
        <v>15</v>
      </c>
      <c r="D100">
        <v>14</v>
      </c>
      <c r="E100">
        <v>0</v>
      </c>
      <c r="F100">
        <v>1390</v>
      </c>
      <c r="G100" t="s">
        <v>11</v>
      </c>
      <c r="H100" t="s">
        <v>11</v>
      </c>
      <c r="I100" t="s">
        <v>13</v>
      </c>
      <c r="J100" t="str">
        <f>IF(ISBLANK(I100),"Null",I100)</f>
        <v>R1013</v>
      </c>
      <c r="K100">
        <f>IF(ISBLANK(B100),ROUND(AVERAGE($B$2:$B$2344),0),B100)</f>
        <v>2002</v>
      </c>
      <c r="L100" s="9" t="str">
        <f>CONCATENATE(D100,"/",C100,"/",K100)</f>
        <v>14/Nov/2002</v>
      </c>
      <c r="M100">
        <f t="shared" ca="1" si="1"/>
        <v>22</v>
      </c>
      <c r="N100" s="10">
        <v>1390</v>
      </c>
    </row>
    <row r="101" spans="1:14" x14ac:dyDescent="0.25">
      <c r="A101" t="s">
        <v>120</v>
      </c>
      <c r="B101">
        <v>2002</v>
      </c>
      <c r="C101" t="s">
        <v>30</v>
      </c>
      <c r="D101">
        <v>22</v>
      </c>
      <c r="E101">
        <v>0</v>
      </c>
      <c r="F101">
        <v>1391.53</v>
      </c>
      <c r="G101" t="s">
        <v>11</v>
      </c>
      <c r="H101" t="s">
        <v>16</v>
      </c>
      <c r="I101" t="s">
        <v>13</v>
      </c>
      <c r="J101" t="str">
        <f>IF(ISBLANK(I101),"Null",I101)</f>
        <v>R1013</v>
      </c>
      <c r="K101">
        <f>IF(ISBLANK(B101),ROUND(AVERAGE($B$2:$B$2344),0),B101)</f>
        <v>2002</v>
      </c>
      <c r="L101" s="9" t="str">
        <f>CONCATENATE(D101,"/",C101,"/",K101)</f>
        <v>22/Dec/2002</v>
      </c>
      <c r="M101">
        <f t="shared" ca="1" si="1"/>
        <v>21</v>
      </c>
      <c r="N101" s="10">
        <v>1391.53</v>
      </c>
    </row>
    <row r="102" spans="1:14" x14ac:dyDescent="0.25">
      <c r="A102" t="s">
        <v>121</v>
      </c>
      <c r="B102">
        <v>1998</v>
      </c>
      <c r="C102" t="s">
        <v>20</v>
      </c>
      <c r="D102">
        <v>5</v>
      </c>
      <c r="E102">
        <v>0</v>
      </c>
      <c r="F102">
        <v>1400.44</v>
      </c>
      <c r="G102" t="s">
        <v>11</v>
      </c>
      <c r="H102" t="s">
        <v>11</v>
      </c>
      <c r="I102" t="s">
        <v>13</v>
      </c>
      <c r="J102" t="str">
        <f>IF(ISBLANK(I102),"Null",I102)</f>
        <v>R1013</v>
      </c>
      <c r="K102">
        <f>IF(ISBLANK(B102),ROUND(AVERAGE($B$2:$B$2344),0),B102)</f>
        <v>1998</v>
      </c>
      <c r="L102" s="9" t="str">
        <f>CONCATENATE(D102,"/",C102,"/",K102)</f>
        <v>5/Sep/1998</v>
      </c>
      <c r="M102">
        <f t="shared" ca="1" si="1"/>
        <v>26</v>
      </c>
      <c r="N102" s="10">
        <v>1400.44</v>
      </c>
    </row>
    <row r="103" spans="1:14" x14ac:dyDescent="0.25">
      <c r="A103" t="s">
        <v>122</v>
      </c>
      <c r="B103">
        <v>1997</v>
      </c>
      <c r="C103" t="s">
        <v>36</v>
      </c>
      <c r="D103">
        <v>27</v>
      </c>
      <c r="E103">
        <v>0</v>
      </c>
      <c r="F103">
        <v>1402</v>
      </c>
      <c r="G103" t="s">
        <v>11</v>
      </c>
      <c r="H103" t="s">
        <v>12</v>
      </c>
      <c r="I103" t="s">
        <v>41</v>
      </c>
      <c r="J103" t="str">
        <f>IF(ISBLANK(I103),"Null",I103)</f>
        <v>R1011</v>
      </c>
      <c r="K103">
        <f>IF(ISBLANK(B103),ROUND(AVERAGE($B$2:$B$2344),0),B103)</f>
        <v>1997</v>
      </c>
      <c r="L103" s="9" t="str">
        <f>CONCATENATE(D103,"/",C103,"/",K103)</f>
        <v>27/Oct/1997</v>
      </c>
      <c r="M103">
        <f t="shared" ca="1" si="1"/>
        <v>27</v>
      </c>
      <c r="N103" s="10">
        <v>1402</v>
      </c>
    </row>
    <row r="104" spans="1:14" x14ac:dyDescent="0.25">
      <c r="A104" t="s">
        <v>123</v>
      </c>
      <c r="B104">
        <v>1996</v>
      </c>
      <c r="C104" t="s">
        <v>18</v>
      </c>
      <c r="D104">
        <v>23</v>
      </c>
      <c r="E104">
        <v>0</v>
      </c>
      <c r="F104">
        <v>1417</v>
      </c>
      <c r="G104" t="s">
        <v>11</v>
      </c>
      <c r="H104" t="s">
        <v>12</v>
      </c>
      <c r="I104" t="s">
        <v>13</v>
      </c>
      <c r="J104" t="str">
        <f>IF(ISBLANK(I104),"Null",I104)</f>
        <v>R1013</v>
      </c>
      <c r="K104">
        <f>IF(ISBLANK(B104),ROUND(AVERAGE($B$2:$B$2344),0),B104)</f>
        <v>1996</v>
      </c>
      <c r="L104" s="9" t="str">
        <f>CONCATENATE(D104,"/",C104,"/",K104)</f>
        <v>23/Jun/1996</v>
      </c>
      <c r="M104">
        <f t="shared" ca="1" si="1"/>
        <v>28</v>
      </c>
      <c r="N104" s="10">
        <v>1417</v>
      </c>
    </row>
    <row r="105" spans="1:14" x14ac:dyDescent="0.25">
      <c r="A105" t="s">
        <v>124</v>
      </c>
      <c r="B105">
        <v>2001</v>
      </c>
      <c r="C105" t="s">
        <v>34</v>
      </c>
      <c r="D105">
        <v>23</v>
      </c>
      <c r="E105">
        <v>0</v>
      </c>
      <c r="F105">
        <v>1421</v>
      </c>
      <c r="G105" t="s">
        <v>11</v>
      </c>
      <c r="H105" t="s">
        <v>11</v>
      </c>
      <c r="I105" t="s">
        <v>13</v>
      </c>
      <c r="J105" t="str">
        <f>IF(ISBLANK(I105),"Null",I105)</f>
        <v>R1013</v>
      </c>
      <c r="K105">
        <f>IF(ISBLANK(B105),ROUND(AVERAGE($B$2:$B$2344),0),B105)</f>
        <v>2001</v>
      </c>
      <c r="L105" s="9" t="str">
        <f>CONCATENATE(D105,"/",C105,"/",K105)</f>
        <v>23/Aug/2001</v>
      </c>
      <c r="M105">
        <f t="shared" ca="1" si="1"/>
        <v>23</v>
      </c>
      <c r="N105" s="10">
        <v>1421</v>
      </c>
    </row>
    <row r="106" spans="1:14" x14ac:dyDescent="0.25">
      <c r="A106" t="s">
        <v>125</v>
      </c>
      <c r="B106">
        <v>1997</v>
      </c>
      <c r="C106" t="s">
        <v>30</v>
      </c>
      <c r="D106">
        <v>5</v>
      </c>
      <c r="E106">
        <v>0</v>
      </c>
      <c r="F106">
        <v>1422</v>
      </c>
      <c r="G106" t="s">
        <v>11</v>
      </c>
      <c r="H106" t="s">
        <v>11</v>
      </c>
      <c r="I106" t="s">
        <v>13</v>
      </c>
      <c r="J106" t="str">
        <f>IF(ISBLANK(I106),"Null",I106)</f>
        <v>R1013</v>
      </c>
      <c r="K106">
        <f>IF(ISBLANK(B106),ROUND(AVERAGE($B$2:$B$2344),0),B106)</f>
        <v>1997</v>
      </c>
      <c r="L106" s="9" t="str">
        <f>CONCATENATE(D106,"/",C106,"/",K106)</f>
        <v>5/Dec/1997</v>
      </c>
      <c r="M106">
        <f t="shared" ca="1" si="1"/>
        <v>26</v>
      </c>
      <c r="N106" s="10">
        <v>1422</v>
      </c>
    </row>
    <row r="107" spans="1:14" x14ac:dyDescent="0.25">
      <c r="A107" t="s">
        <v>126</v>
      </c>
      <c r="B107">
        <v>2000</v>
      </c>
      <c r="C107" t="s">
        <v>20</v>
      </c>
      <c r="D107">
        <v>1</v>
      </c>
      <c r="E107">
        <v>0</v>
      </c>
      <c r="F107">
        <v>1438</v>
      </c>
      <c r="G107" t="s">
        <v>11</v>
      </c>
      <c r="H107" t="s">
        <v>11</v>
      </c>
      <c r="I107" t="s">
        <v>13</v>
      </c>
      <c r="J107" t="str">
        <f>IF(ISBLANK(I107),"Null",I107)</f>
        <v>R1013</v>
      </c>
      <c r="K107">
        <f>IF(ISBLANK(B107),ROUND(AVERAGE($B$2:$B$2344),0),B107)</f>
        <v>2000</v>
      </c>
      <c r="L107" s="9" t="str">
        <f>CONCATENATE(D107,"/",C107,"/",K107)</f>
        <v>1/Sep/2000</v>
      </c>
      <c r="M107">
        <f t="shared" ca="1" si="1"/>
        <v>24</v>
      </c>
      <c r="N107" s="10">
        <v>1438</v>
      </c>
    </row>
    <row r="108" spans="1:14" x14ac:dyDescent="0.25">
      <c r="A108" t="s">
        <v>127</v>
      </c>
      <c r="B108">
        <v>1997</v>
      </c>
      <c r="C108" t="s">
        <v>18</v>
      </c>
      <c r="D108">
        <v>19</v>
      </c>
      <c r="E108">
        <v>0</v>
      </c>
      <c r="F108">
        <v>1445</v>
      </c>
      <c r="G108" t="s">
        <v>11</v>
      </c>
      <c r="H108" t="s">
        <v>16</v>
      </c>
      <c r="I108" t="s">
        <v>13</v>
      </c>
      <c r="J108" t="str">
        <f>IF(ISBLANK(I108),"Null",I108)</f>
        <v>R1013</v>
      </c>
      <c r="K108">
        <f>IF(ISBLANK(B108),ROUND(AVERAGE($B$2:$B$2344),0),B108)</f>
        <v>1997</v>
      </c>
      <c r="L108" s="9" t="str">
        <f>CONCATENATE(D108,"/",C108,"/",K108)</f>
        <v>19/Jun/1997</v>
      </c>
      <c r="M108">
        <f t="shared" ca="1" si="1"/>
        <v>27</v>
      </c>
      <c r="N108" s="10">
        <v>1445</v>
      </c>
    </row>
    <row r="109" spans="1:14" x14ac:dyDescent="0.25">
      <c r="A109" t="s">
        <v>128</v>
      </c>
      <c r="B109">
        <v>2003</v>
      </c>
      <c r="C109" t="s">
        <v>18</v>
      </c>
      <c r="D109">
        <v>20</v>
      </c>
      <c r="E109">
        <v>0</v>
      </c>
      <c r="F109">
        <v>1467</v>
      </c>
      <c r="G109" t="s">
        <v>11</v>
      </c>
      <c r="H109" t="s">
        <v>11</v>
      </c>
      <c r="I109" t="s">
        <v>13</v>
      </c>
      <c r="J109" t="str">
        <f>IF(ISBLANK(I109),"Null",I109)</f>
        <v>R1013</v>
      </c>
      <c r="K109">
        <f>IF(ISBLANK(B109),ROUND(AVERAGE($B$2:$B$2344),0),B109)</f>
        <v>2003</v>
      </c>
      <c r="L109" s="9" t="str">
        <f>CONCATENATE(D109,"/",C109,"/",K109)</f>
        <v>20/Jun/2003</v>
      </c>
      <c r="M109">
        <f t="shared" ca="1" si="1"/>
        <v>21</v>
      </c>
      <c r="N109" s="10">
        <v>1467</v>
      </c>
    </row>
    <row r="110" spans="1:14" x14ac:dyDescent="0.25">
      <c r="A110" t="s">
        <v>129</v>
      </c>
      <c r="B110">
        <v>1998</v>
      </c>
      <c r="C110" t="s">
        <v>30</v>
      </c>
      <c r="D110">
        <v>7</v>
      </c>
      <c r="E110">
        <v>0</v>
      </c>
      <c r="F110">
        <v>1477</v>
      </c>
      <c r="G110" t="s">
        <v>11</v>
      </c>
      <c r="H110" t="s">
        <v>16</v>
      </c>
      <c r="I110" t="s">
        <v>13</v>
      </c>
      <c r="J110" t="str">
        <f>IF(ISBLANK(I110),"Null",I110)</f>
        <v>R1013</v>
      </c>
      <c r="K110">
        <f>IF(ISBLANK(B110),ROUND(AVERAGE($B$2:$B$2344),0),B110)</f>
        <v>1998</v>
      </c>
      <c r="L110" s="9" t="str">
        <f>CONCATENATE(D110,"/",C110,"/",K110)</f>
        <v>7/Dec/1998</v>
      </c>
      <c r="M110">
        <f t="shared" ca="1" si="1"/>
        <v>25</v>
      </c>
      <c r="N110" s="10">
        <v>1477</v>
      </c>
    </row>
    <row r="111" spans="1:14" x14ac:dyDescent="0.25">
      <c r="A111" t="s">
        <v>130</v>
      </c>
      <c r="B111">
        <v>1997</v>
      </c>
      <c r="C111" t="s">
        <v>18</v>
      </c>
      <c r="D111">
        <v>9</v>
      </c>
      <c r="E111">
        <v>0</v>
      </c>
      <c r="F111">
        <v>1481</v>
      </c>
      <c r="G111" t="s">
        <v>11</v>
      </c>
      <c r="H111" t="s">
        <v>16</v>
      </c>
      <c r="I111" t="s">
        <v>23</v>
      </c>
      <c r="J111" t="str">
        <f>IF(ISBLANK(I111),"Null",I111)</f>
        <v>R1012</v>
      </c>
      <c r="K111">
        <f>IF(ISBLANK(B111),ROUND(AVERAGE($B$2:$B$2344),0),B111)</f>
        <v>1997</v>
      </c>
      <c r="L111" s="9" t="str">
        <f>CONCATENATE(D111,"/",C111,"/",K111)</f>
        <v>9/Jun/1997</v>
      </c>
      <c r="M111">
        <f t="shared" ca="1" si="1"/>
        <v>27</v>
      </c>
      <c r="N111" s="10">
        <v>1481</v>
      </c>
    </row>
    <row r="112" spans="1:14" x14ac:dyDescent="0.25">
      <c r="A112" t="s">
        <v>131</v>
      </c>
      <c r="B112">
        <v>1995</v>
      </c>
      <c r="C112" t="s">
        <v>36</v>
      </c>
      <c r="D112">
        <v>7</v>
      </c>
      <c r="E112">
        <v>0</v>
      </c>
      <c r="F112">
        <v>1493</v>
      </c>
      <c r="G112" t="s">
        <v>11</v>
      </c>
      <c r="H112" t="s">
        <v>12</v>
      </c>
      <c r="I112" t="s">
        <v>13</v>
      </c>
      <c r="J112" t="str">
        <f>IF(ISBLANK(I112),"Null",I112)</f>
        <v>R1013</v>
      </c>
      <c r="K112">
        <f>IF(ISBLANK(B112),ROUND(AVERAGE($B$2:$B$2344),0),B112)</f>
        <v>1995</v>
      </c>
      <c r="L112" s="9" t="str">
        <f>CONCATENATE(D112,"/",C112,"/",K112)</f>
        <v>7/Oct/1995</v>
      </c>
      <c r="M112">
        <f t="shared" ca="1" si="1"/>
        <v>29</v>
      </c>
      <c r="N112" s="10">
        <v>1493</v>
      </c>
    </row>
    <row r="113" spans="1:14" x14ac:dyDescent="0.25">
      <c r="A113" t="s">
        <v>132</v>
      </c>
      <c r="B113">
        <v>1998</v>
      </c>
      <c r="C113" t="s">
        <v>18</v>
      </c>
      <c r="D113">
        <v>19</v>
      </c>
      <c r="E113">
        <v>0</v>
      </c>
      <c r="F113">
        <v>1497</v>
      </c>
      <c r="G113" t="s">
        <v>11</v>
      </c>
      <c r="H113" t="s">
        <v>11</v>
      </c>
      <c r="I113" t="s">
        <v>13</v>
      </c>
      <c r="J113" t="str">
        <f>IF(ISBLANK(I113),"Null",I113)</f>
        <v>R1013</v>
      </c>
      <c r="K113">
        <f>IF(ISBLANK(B113),ROUND(AVERAGE($B$2:$B$2344),0),B113)</f>
        <v>1998</v>
      </c>
      <c r="L113" s="9" t="str">
        <f>CONCATENATE(D113,"/",C113,"/",K113)</f>
        <v>19/Jun/1998</v>
      </c>
      <c r="M113">
        <f t="shared" ca="1" si="1"/>
        <v>26</v>
      </c>
      <c r="N113" s="10">
        <v>1497</v>
      </c>
    </row>
    <row r="114" spans="1:14" x14ac:dyDescent="0.25">
      <c r="A114" t="s">
        <v>133</v>
      </c>
      <c r="B114">
        <v>2001</v>
      </c>
      <c r="C114" t="s">
        <v>34</v>
      </c>
      <c r="D114">
        <v>25</v>
      </c>
      <c r="E114">
        <v>0</v>
      </c>
      <c r="F114">
        <v>1515.34</v>
      </c>
      <c r="G114" t="s">
        <v>11</v>
      </c>
      <c r="H114" t="s">
        <v>12</v>
      </c>
      <c r="I114" t="s">
        <v>13</v>
      </c>
      <c r="J114" t="str">
        <f>IF(ISBLANK(I114),"Null",I114)</f>
        <v>R1013</v>
      </c>
      <c r="K114">
        <f>IF(ISBLANK(B114),ROUND(AVERAGE($B$2:$B$2344),0),B114)</f>
        <v>2001</v>
      </c>
      <c r="L114" s="9" t="str">
        <f>CONCATENATE(D114,"/",C114,"/",K114)</f>
        <v>25/Aug/2001</v>
      </c>
      <c r="M114">
        <f t="shared" ca="1" si="1"/>
        <v>23</v>
      </c>
      <c r="N114" s="10">
        <v>1515.34</v>
      </c>
    </row>
    <row r="115" spans="1:14" x14ac:dyDescent="0.25">
      <c r="A115" t="s">
        <v>134</v>
      </c>
      <c r="B115">
        <v>2001</v>
      </c>
      <c r="C115" t="s">
        <v>10</v>
      </c>
      <c r="D115">
        <v>7</v>
      </c>
      <c r="E115">
        <v>0</v>
      </c>
      <c r="F115">
        <v>1526.31</v>
      </c>
      <c r="G115" t="s">
        <v>11</v>
      </c>
      <c r="H115" t="s">
        <v>12</v>
      </c>
      <c r="I115" t="s">
        <v>41</v>
      </c>
      <c r="J115" t="str">
        <f>IF(ISBLANK(I115),"Null",I115)</f>
        <v>R1011</v>
      </c>
      <c r="K115">
        <f>IF(ISBLANK(B115),ROUND(AVERAGE($B$2:$B$2344),0),B115)</f>
        <v>2001</v>
      </c>
      <c r="L115" s="9" t="str">
        <f>CONCATENATE(D115,"/",C115,"/",K115)</f>
        <v>7/Jul/2001</v>
      </c>
      <c r="M115">
        <f t="shared" ca="1" si="1"/>
        <v>23</v>
      </c>
      <c r="N115" s="10">
        <v>1526.31</v>
      </c>
    </row>
    <row r="116" spans="1:14" x14ac:dyDescent="0.25">
      <c r="A116" t="s">
        <v>135</v>
      </c>
      <c r="B116">
        <v>2001</v>
      </c>
      <c r="C116" t="s">
        <v>18</v>
      </c>
      <c r="D116">
        <v>2</v>
      </c>
      <c r="E116">
        <v>0</v>
      </c>
      <c r="F116">
        <v>1532.47</v>
      </c>
      <c r="G116" t="s">
        <v>11</v>
      </c>
      <c r="H116" t="s">
        <v>11</v>
      </c>
      <c r="I116" t="s">
        <v>13</v>
      </c>
      <c r="J116" t="str">
        <f>IF(ISBLANK(I116),"Null",I116)</f>
        <v>R1013</v>
      </c>
      <c r="K116">
        <f>IF(ISBLANK(B116),ROUND(AVERAGE($B$2:$B$2344),0),B116)</f>
        <v>2001</v>
      </c>
      <c r="L116" s="9" t="str">
        <f>CONCATENATE(D116,"/",C116,"/",K116)</f>
        <v>2/Jun/2001</v>
      </c>
      <c r="M116">
        <f t="shared" ca="1" si="1"/>
        <v>23</v>
      </c>
      <c r="N116" s="10">
        <v>1532.47</v>
      </c>
    </row>
    <row r="117" spans="1:14" x14ac:dyDescent="0.25">
      <c r="A117" t="s">
        <v>136</v>
      </c>
      <c r="B117">
        <v>2001</v>
      </c>
      <c r="C117" t="s">
        <v>30</v>
      </c>
      <c r="D117">
        <v>5</v>
      </c>
      <c r="E117">
        <v>0</v>
      </c>
      <c r="F117">
        <v>1534.3</v>
      </c>
      <c r="G117" t="s">
        <v>11</v>
      </c>
      <c r="H117" t="s">
        <v>11</v>
      </c>
      <c r="I117" t="s">
        <v>13</v>
      </c>
      <c r="J117" t="str">
        <f>IF(ISBLANK(I117),"Null",I117)</f>
        <v>R1013</v>
      </c>
      <c r="K117">
        <f>IF(ISBLANK(B117),ROUND(AVERAGE($B$2:$B$2344),0),B117)</f>
        <v>2001</v>
      </c>
      <c r="L117" s="9" t="str">
        <f>CONCATENATE(D117,"/",C117,"/",K117)</f>
        <v>5/Dec/2001</v>
      </c>
      <c r="M117">
        <f t="shared" ca="1" si="1"/>
        <v>22</v>
      </c>
      <c r="N117" s="10">
        <v>1534.3</v>
      </c>
    </row>
    <row r="118" spans="1:14" x14ac:dyDescent="0.25">
      <c r="A118" t="s">
        <v>137</v>
      </c>
      <c r="B118">
        <v>1992</v>
      </c>
      <c r="C118" t="s">
        <v>20</v>
      </c>
      <c r="D118">
        <v>22</v>
      </c>
      <c r="E118">
        <v>0</v>
      </c>
      <c r="F118">
        <v>1566.88</v>
      </c>
      <c r="G118" t="s">
        <v>11</v>
      </c>
      <c r="H118" t="s">
        <v>16</v>
      </c>
      <c r="I118" t="s">
        <v>13</v>
      </c>
      <c r="J118" t="str">
        <f>IF(ISBLANK(I118),"Null",I118)</f>
        <v>R1013</v>
      </c>
      <c r="K118">
        <f>IF(ISBLANK(B118),ROUND(AVERAGE($B$2:$B$2344),0),B118)</f>
        <v>1992</v>
      </c>
      <c r="L118" s="9" t="str">
        <f>CONCATENATE(D118,"/",C118,"/",K118)</f>
        <v>22/Sep/1992</v>
      </c>
      <c r="M118">
        <f t="shared" ca="1" si="1"/>
        <v>32</v>
      </c>
      <c r="N118" s="10">
        <v>1566.88</v>
      </c>
    </row>
    <row r="119" spans="1:14" x14ac:dyDescent="0.25">
      <c r="A119" t="s">
        <v>138</v>
      </c>
      <c r="B119">
        <v>2004</v>
      </c>
      <c r="C119" t="s">
        <v>15</v>
      </c>
      <c r="D119">
        <v>19</v>
      </c>
      <c r="E119">
        <v>0</v>
      </c>
      <c r="F119">
        <v>1607.51</v>
      </c>
      <c r="G119" t="s">
        <v>11</v>
      </c>
      <c r="H119" t="s">
        <v>12</v>
      </c>
      <c r="I119" t="s">
        <v>13</v>
      </c>
      <c r="J119" t="str">
        <f>IF(ISBLANK(I119),"Null",I119)</f>
        <v>R1013</v>
      </c>
      <c r="K119">
        <f>IF(ISBLANK(B119),ROUND(AVERAGE($B$2:$B$2344),0),B119)</f>
        <v>2004</v>
      </c>
      <c r="L119" s="9" t="str">
        <f>CONCATENATE(D119,"/",C119,"/",K119)</f>
        <v>19/Nov/2004</v>
      </c>
      <c r="M119">
        <f t="shared" ca="1" si="1"/>
        <v>20</v>
      </c>
      <c r="N119" s="10">
        <v>1607.51</v>
      </c>
    </row>
    <row r="120" spans="1:14" x14ac:dyDescent="0.25">
      <c r="A120" t="s">
        <v>139</v>
      </c>
      <c r="B120">
        <v>2004</v>
      </c>
      <c r="C120" t="s">
        <v>10</v>
      </c>
      <c r="D120">
        <v>22</v>
      </c>
      <c r="E120">
        <v>0</v>
      </c>
      <c r="F120">
        <v>1615.77</v>
      </c>
      <c r="G120" t="s">
        <v>11</v>
      </c>
      <c r="H120" t="s">
        <v>16</v>
      </c>
      <c r="I120" t="s">
        <v>13</v>
      </c>
      <c r="J120" t="str">
        <f>IF(ISBLANK(I120),"Null",I120)</f>
        <v>R1013</v>
      </c>
      <c r="K120">
        <f>IF(ISBLANK(B120),ROUND(AVERAGE($B$2:$B$2344),0),B120)</f>
        <v>2004</v>
      </c>
      <c r="L120" s="9" t="str">
        <f>CONCATENATE(D120,"/",C120,"/",K120)</f>
        <v>22/Jul/2004</v>
      </c>
      <c r="M120">
        <f t="shared" ca="1" si="1"/>
        <v>20</v>
      </c>
      <c r="N120" s="10">
        <v>1615.77</v>
      </c>
    </row>
    <row r="121" spans="1:14" x14ac:dyDescent="0.25">
      <c r="A121" t="s">
        <v>140</v>
      </c>
      <c r="B121">
        <v>1995</v>
      </c>
      <c r="C121" t="s">
        <v>34</v>
      </c>
      <c r="D121">
        <v>5</v>
      </c>
      <c r="E121">
        <v>0</v>
      </c>
      <c r="F121">
        <v>1617.16</v>
      </c>
      <c r="G121" t="s">
        <v>11</v>
      </c>
      <c r="H121" t="s">
        <v>16</v>
      </c>
      <c r="I121" t="s">
        <v>13</v>
      </c>
      <c r="J121" t="str">
        <f>IF(ISBLANK(I121),"Null",I121)</f>
        <v>R1013</v>
      </c>
      <c r="K121">
        <f>IF(ISBLANK(B121),ROUND(AVERAGE($B$2:$B$2344),0),B121)</f>
        <v>1995</v>
      </c>
      <c r="L121" s="9" t="str">
        <f>CONCATENATE(D121,"/",C121,"/",K121)</f>
        <v>5/Aug/1995</v>
      </c>
      <c r="M121">
        <f t="shared" ca="1" si="1"/>
        <v>29</v>
      </c>
      <c r="N121" s="10">
        <v>1617.16</v>
      </c>
    </row>
    <row r="122" spans="1:14" x14ac:dyDescent="0.25">
      <c r="A122" t="s">
        <v>141</v>
      </c>
      <c r="B122">
        <v>2003</v>
      </c>
      <c r="C122" t="s">
        <v>20</v>
      </c>
      <c r="D122">
        <v>14</v>
      </c>
      <c r="E122">
        <v>0</v>
      </c>
      <c r="F122">
        <v>1621.34</v>
      </c>
      <c r="G122" t="s">
        <v>11</v>
      </c>
      <c r="H122" t="s">
        <v>11</v>
      </c>
      <c r="I122" t="s">
        <v>23</v>
      </c>
      <c r="J122" t="str">
        <f>IF(ISBLANK(I122),"Null",I122)</f>
        <v>R1012</v>
      </c>
      <c r="K122">
        <f>IF(ISBLANK(B122),ROUND(AVERAGE($B$2:$B$2344),0),B122)</f>
        <v>2003</v>
      </c>
      <c r="L122" s="9" t="str">
        <f>CONCATENATE(D122,"/",C122,"/",K122)</f>
        <v>14/Sep/2003</v>
      </c>
      <c r="M122">
        <f t="shared" ca="1" si="1"/>
        <v>21</v>
      </c>
      <c r="N122" s="10">
        <v>1621.34</v>
      </c>
    </row>
    <row r="123" spans="1:14" x14ac:dyDescent="0.25">
      <c r="A123" t="s">
        <v>142</v>
      </c>
      <c r="B123">
        <v>2004</v>
      </c>
      <c r="C123" t="s">
        <v>34</v>
      </c>
      <c r="D123">
        <v>21</v>
      </c>
      <c r="E123">
        <v>0</v>
      </c>
      <c r="F123">
        <v>1621.88</v>
      </c>
      <c r="G123" t="s">
        <v>11</v>
      </c>
      <c r="H123" t="s">
        <v>11</v>
      </c>
      <c r="I123" t="s">
        <v>13</v>
      </c>
      <c r="J123" t="str">
        <f>IF(ISBLANK(I123),"Null",I123)</f>
        <v>R1013</v>
      </c>
      <c r="K123">
        <f>IF(ISBLANK(B123),ROUND(AVERAGE($B$2:$B$2344),0),B123)</f>
        <v>2004</v>
      </c>
      <c r="L123" s="9" t="str">
        <f>CONCATENATE(D123,"/",C123,"/",K123)</f>
        <v>21/Aug/2004</v>
      </c>
      <c r="M123">
        <f t="shared" ca="1" si="1"/>
        <v>20</v>
      </c>
      <c r="N123" s="10">
        <v>1621.88</v>
      </c>
    </row>
    <row r="124" spans="1:14" x14ac:dyDescent="0.25">
      <c r="A124" t="s">
        <v>143</v>
      </c>
      <c r="B124">
        <v>2004</v>
      </c>
      <c r="C124" t="s">
        <v>10</v>
      </c>
      <c r="D124">
        <v>25</v>
      </c>
      <c r="E124">
        <v>0</v>
      </c>
      <c r="F124">
        <v>1622.19</v>
      </c>
      <c r="G124" t="s">
        <v>11</v>
      </c>
      <c r="H124" t="s">
        <v>16</v>
      </c>
      <c r="I124" t="s">
        <v>13</v>
      </c>
      <c r="J124" t="str">
        <f>IF(ISBLANK(I124),"Null",I124)</f>
        <v>R1013</v>
      </c>
      <c r="K124">
        <f>IF(ISBLANK(B124),ROUND(AVERAGE($B$2:$B$2344),0),B124)</f>
        <v>2004</v>
      </c>
      <c r="L124" s="9" t="str">
        <f>CONCATENATE(D124,"/",C124,"/",K124)</f>
        <v>25/Jul/2004</v>
      </c>
      <c r="M124">
        <f t="shared" ca="1" si="1"/>
        <v>20</v>
      </c>
      <c r="N124" s="10">
        <v>1622.19</v>
      </c>
    </row>
    <row r="125" spans="1:14" x14ac:dyDescent="0.25">
      <c r="A125" t="s">
        <v>144</v>
      </c>
      <c r="B125">
        <v>2003</v>
      </c>
      <c r="C125" t="s">
        <v>20</v>
      </c>
      <c r="D125">
        <v>9</v>
      </c>
      <c r="E125">
        <v>0</v>
      </c>
      <c r="F125">
        <v>1625.43</v>
      </c>
      <c r="G125" t="s">
        <v>11</v>
      </c>
      <c r="H125" t="s">
        <v>12</v>
      </c>
      <c r="I125" t="s">
        <v>23</v>
      </c>
      <c r="J125" t="str">
        <f>IF(ISBLANK(I125),"Null",I125)</f>
        <v>R1012</v>
      </c>
      <c r="K125">
        <f>IF(ISBLANK(B125),ROUND(AVERAGE($B$2:$B$2344),0),B125)</f>
        <v>2003</v>
      </c>
      <c r="L125" s="9" t="str">
        <f>CONCATENATE(D125,"/",C125,"/",K125)</f>
        <v>9/Sep/2003</v>
      </c>
      <c r="M125">
        <f t="shared" ca="1" si="1"/>
        <v>21</v>
      </c>
      <c r="N125" s="10">
        <v>1625.43</v>
      </c>
    </row>
    <row r="126" spans="1:14" x14ac:dyDescent="0.25">
      <c r="A126" t="s">
        <v>145</v>
      </c>
      <c r="B126">
        <v>2003</v>
      </c>
      <c r="C126" t="s">
        <v>30</v>
      </c>
      <c r="D126">
        <v>4</v>
      </c>
      <c r="E126">
        <v>0</v>
      </c>
      <c r="F126">
        <v>1627.28</v>
      </c>
      <c r="G126" t="s">
        <v>11</v>
      </c>
      <c r="H126" t="s">
        <v>11</v>
      </c>
      <c r="I126" t="s">
        <v>23</v>
      </c>
      <c r="J126" t="str">
        <f>IF(ISBLANK(I126),"Null",I126)</f>
        <v>R1012</v>
      </c>
      <c r="K126">
        <f>IF(ISBLANK(B126),ROUND(AVERAGE($B$2:$B$2344),0),B126)</f>
        <v>2003</v>
      </c>
      <c r="L126" s="9" t="str">
        <f>CONCATENATE(D126,"/",C126,"/",K126)</f>
        <v>4/Dec/2003</v>
      </c>
      <c r="M126">
        <f t="shared" ca="1" si="1"/>
        <v>20</v>
      </c>
      <c r="N126" s="10">
        <v>1627.28</v>
      </c>
    </row>
    <row r="127" spans="1:14" x14ac:dyDescent="0.25">
      <c r="A127" t="s">
        <v>146</v>
      </c>
      <c r="B127">
        <v>2003</v>
      </c>
      <c r="C127" t="s">
        <v>10</v>
      </c>
      <c r="D127">
        <v>17</v>
      </c>
      <c r="E127">
        <v>0</v>
      </c>
      <c r="F127">
        <v>1628.47</v>
      </c>
      <c r="G127" t="s">
        <v>11</v>
      </c>
      <c r="H127" t="s">
        <v>16</v>
      </c>
      <c r="I127" t="s">
        <v>23</v>
      </c>
      <c r="J127" t="str">
        <f>IF(ISBLANK(I127),"Null",I127)</f>
        <v>R1012</v>
      </c>
      <c r="K127">
        <f>IF(ISBLANK(B127),ROUND(AVERAGE($B$2:$B$2344),0),B127)</f>
        <v>2003</v>
      </c>
      <c r="L127" s="9" t="str">
        <f>CONCATENATE(D127,"/",C127,"/",K127)</f>
        <v>17/Jul/2003</v>
      </c>
      <c r="M127">
        <f t="shared" ca="1" si="1"/>
        <v>21</v>
      </c>
      <c r="N127" s="10">
        <v>1628.47</v>
      </c>
    </row>
    <row r="128" spans="1:14" x14ac:dyDescent="0.25">
      <c r="A128" t="s">
        <v>147</v>
      </c>
      <c r="B128">
        <v>2004</v>
      </c>
      <c r="C128" t="s">
        <v>36</v>
      </c>
      <c r="D128">
        <v>4</v>
      </c>
      <c r="E128">
        <v>0</v>
      </c>
      <c r="F128">
        <v>1629.83</v>
      </c>
      <c r="G128" t="s">
        <v>11</v>
      </c>
      <c r="H128" t="s">
        <v>11</v>
      </c>
      <c r="I128" t="s">
        <v>13</v>
      </c>
      <c r="J128" t="str">
        <f>IF(ISBLANK(I128),"Null",I128)</f>
        <v>R1013</v>
      </c>
      <c r="K128">
        <f>IF(ISBLANK(B128),ROUND(AVERAGE($B$2:$B$2344),0),B128)</f>
        <v>2004</v>
      </c>
      <c r="L128" s="9" t="str">
        <f>CONCATENATE(D128,"/",C128,"/",K128)</f>
        <v>4/Oct/2004</v>
      </c>
      <c r="M128">
        <f t="shared" ca="1" si="1"/>
        <v>20</v>
      </c>
      <c r="N128" s="10">
        <v>1629.83</v>
      </c>
    </row>
    <row r="129" spans="1:14" x14ac:dyDescent="0.25">
      <c r="A129" t="s">
        <v>148</v>
      </c>
      <c r="B129">
        <v>2004</v>
      </c>
      <c r="C129" t="s">
        <v>30</v>
      </c>
      <c r="D129">
        <v>5</v>
      </c>
      <c r="E129">
        <v>0</v>
      </c>
      <c r="F129">
        <v>1631.67</v>
      </c>
      <c r="G129" t="s">
        <v>11</v>
      </c>
      <c r="H129" t="s">
        <v>12</v>
      </c>
      <c r="I129" t="s">
        <v>13</v>
      </c>
      <c r="J129" t="str">
        <f>IF(ISBLANK(I129),"Null",I129)</f>
        <v>R1013</v>
      </c>
      <c r="K129">
        <f>IF(ISBLANK(B129),ROUND(AVERAGE($B$2:$B$2344),0),B129)</f>
        <v>2004</v>
      </c>
      <c r="L129" s="9" t="str">
        <f>CONCATENATE(D129,"/",C129,"/",K129)</f>
        <v>5/Dec/2004</v>
      </c>
      <c r="M129">
        <f t="shared" ca="1" si="1"/>
        <v>19</v>
      </c>
      <c r="N129" s="10">
        <v>1631.67</v>
      </c>
    </row>
    <row r="130" spans="1:14" x14ac:dyDescent="0.25">
      <c r="A130" t="s">
        <v>149</v>
      </c>
      <c r="B130">
        <v>2004</v>
      </c>
      <c r="C130" t="s">
        <v>10</v>
      </c>
      <c r="D130">
        <v>9</v>
      </c>
      <c r="E130">
        <v>0</v>
      </c>
      <c r="F130">
        <v>1631.82</v>
      </c>
      <c r="G130" t="s">
        <v>11</v>
      </c>
      <c r="H130" t="s">
        <v>16</v>
      </c>
      <c r="I130" t="s">
        <v>13</v>
      </c>
      <c r="J130" t="str">
        <f>IF(ISBLANK(I130),"Null",I130)</f>
        <v>R1013</v>
      </c>
      <c r="K130">
        <f>IF(ISBLANK(B130),ROUND(AVERAGE($B$2:$B$2344),0),B130)</f>
        <v>2004</v>
      </c>
      <c r="L130" s="9" t="str">
        <f>CONCATENATE(D130,"/",C130,"/",K130)</f>
        <v>9/Jul/2004</v>
      </c>
      <c r="M130">
        <f t="shared" ca="1" si="1"/>
        <v>20</v>
      </c>
      <c r="N130" s="10">
        <v>1631.82</v>
      </c>
    </row>
    <row r="131" spans="1:14" x14ac:dyDescent="0.25">
      <c r="A131" t="s">
        <v>150</v>
      </c>
      <c r="B131">
        <v>2003</v>
      </c>
      <c r="C131" t="s">
        <v>36</v>
      </c>
      <c r="D131">
        <v>3</v>
      </c>
      <c r="E131">
        <v>0</v>
      </c>
      <c r="F131">
        <v>1632.04</v>
      </c>
      <c r="G131" t="s">
        <v>11</v>
      </c>
      <c r="H131" t="s">
        <v>11</v>
      </c>
      <c r="I131" t="s">
        <v>23</v>
      </c>
      <c r="J131" t="str">
        <f>IF(ISBLANK(I131),"Null",I131)</f>
        <v>R1012</v>
      </c>
      <c r="K131">
        <f>IF(ISBLANK(B131),ROUND(AVERAGE($B$2:$B$2344),0),B131)</f>
        <v>2003</v>
      </c>
      <c r="L131" s="9" t="str">
        <f>CONCATENATE(D131,"/",C131,"/",K131)</f>
        <v>3/Oct/2003</v>
      </c>
      <c r="M131">
        <f t="shared" ref="M131:M194" ca="1" si="2">DATEDIF(L131,TODAY(),"Y")</f>
        <v>21</v>
      </c>
      <c r="N131" s="10">
        <v>1632.04</v>
      </c>
    </row>
    <row r="132" spans="1:14" x14ac:dyDescent="0.25">
      <c r="A132" t="s">
        <v>151</v>
      </c>
      <c r="B132">
        <v>2003</v>
      </c>
      <c r="C132" t="s">
        <v>20</v>
      </c>
      <c r="D132">
        <v>16</v>
      </c>
      <c r="E132">
        <v>0</v>
      </c>
      <c r="F132">
        <v>1632.56</v>
      </c>
      <c r="G132" t="s">
        <v>11</v>
      </c>
      <c r="H132" t="s">
        <v>11</v>
      </c>
      <c r="I132" t="s">
        <v>23</v>
      </c>
      <c r="J132" t="str">
        <f>IF(ISBLANK(I132),"Null",I132)</f>
        <v>R1012</v>
      </c>
      <c r="K132">
        <f>IF(ISBLANK(B132),ROUND(AVERAGE($B$2:$B$2344),0),B132)</f>
        <v>2003</v>
      </c>
      <c r="L132" s="9" t="str">
        <f>CONCATENATE(D132,"/",C132,"/",K132)</f>
        <v>16/Sep/2003</v>
      </c>
      <c r="M132">
        <f t="shared" ca="1" si="2"/>
        <v>21</v>
      </c>
      <c r="N132" s="10">
        <v>1632.56</v>
      </c>
    </row>
    <row r="133" spans="1:14" x14ac:dyDescent="0.25">
      <c r="A133" t="s">
        <v>152</v>
      </c>
      <c r="B133">
        <v>2004</v>
      </c>
      <c r="C133" t="s">
        <v>30</v>
      </c>
      <c r="D133">
        <v>13</v>
      </c>
      <c r="E133">
        <v>0</v>
      </c>
      <c r="F133">
        <v>1633.04</v>
      </c>
      <c r="G133" t="s">
        <v>11</v>
      </c>
      <c r="H133" t="s">
        <v>11</v>
      </c>
      <c r="I133" t="s">
        <v>13</v>
      </c>
      <c r="J133" t="str">
        <f>IF(ISBLANK(I133),"Null",I133)</f>
        <v>R1013</v>
      </c>
      <c r="K133">
        <f>IF(ISBLANK(B133),ROUND(AVERAGE($B$2:$B$2344),0),B133)</f>
        <v>2004</v>
      </c>
      <c r="L133" s="9" t="str">
        <f>CONCATENATE(D133,"/",C133,"/",K133)</f>
        <v>13/Dec/2004</v>
      </c>
      <c r="M133">
        <f t="shared" ca="1" si="2"/>
        <v>19</v>
      </c>
      <c r="N133" s="10">
        <v>1633.04</v>
      </c>
    </row>
    <row r="134" spans="1:14" x14ac:dyDescent="0.25">
      <c r="A134" t="s">
        <v>153</v>
      </c>
      <c r="B134">
        <v>2004</v>
      </c>
      <c r="C134" t="s">
        <v>34</v>
      </c>
      <c r="D134">
        <v>8</v>
      </c>
      <c r="E134">
        <v>0</v>
      </c>
      <c r="F134">
        <v>1633.96</v>
      </c>
      <c r="G134" t="s">
        <v>11</v>
      </c>
      <c r="H134" t="s">
        <v>16</v>
      </c>
      <c r="I134" t="s">
        <v>13</v>
      </c>
      <c r="J134" t="str">
        <f>IF(ISBLANK(I134),"Null",I134)</f>
        <v>R1013</v>
      </c>
      <c r="K134">
        <f>IF(ISBLANK(B134),ROUND(AVERAGE($B$2:$B$2344),0),B134)</f>
        <v>2004</v>
      </c>
      <c r="L134" s="9" t="str">
        <f>CONCATENATE(D134,"/",C134,"/",K134)</f>
        <v>8/Aug/2004</v>
      </c>
      <c r="M134">
        <f t="shared" ca="1" si="2"/>
        <v>20</v>
      </c>
      <c r="N134" s="10">
        <v>1633.96</v>
      </c>
    </row>
    <row r="135" spans="1:14" x14ac:dyDescent="0.25">
      <c r="A135" t="s">
        <v>154</v>
      </c>
      <c r="B135">
        <v>2004</v>
      </c>
      <c r="C135" t="s">
        <v>18</v>
      </c>
      <c r="D135">
        <v>13</v>
      </c>
      <c r="E135">
        <v>0</v>
      </c>
      <c r="F135">
        <v>1634.57</v>
      </c>
      <c r="G135" t="s">
        <v>11</v>
      </c>
      <c r="H135" t="s">
        <v>11</v>
      </c>
      <c r="I135" t="s">
        <v>13</v>
      </c>
      <c r="J135" t="str">
        <f>IF(ISBLANK(I135),"Null",I135)</f>
        <v>R1013</v>
      </c>
      <c r="K135">
        <f>IF(ISBLANK(B135),ROUND(AVERAGE($B$2:$B$2344),0),B135)</f>
        <v>2004</v>
      </c>
      <c r="L135" s="9" t="str">
        <f>CONCATENATE(D135,"/",C135,"/",K135)</f>
        <v>13/Jun/2004</v>
      </c>
      <c r="M135">
        <f t="shared" ca="1" si="2"/>
        <v>20</v>
      </c>
      <c r="N135" s="10">
        <v>1634.57</v>
      </c>
    </row>
    <row r="136" spans="1:14" x14ac:dyDescent="0.25">
      <c r="A136" t="s">
        <v>155</v>
      </c>
      <c r="B136">
        <v>2003</v>
      </c>
      <c r="C136" t="s">
        <v>30</v>
      </c>
      <c r="D136">
        <v>30</v>
      </c>
      <c r="E136">
        <v>0</v>
      </c>
      <c r="F136">
        <v>1635.73</v>
      </c>
      <c r="G136" t="s">
        <v>11</v>
      </c>
      <c r="H136" t="s">
        <v>12</v>
      </c>
      <c r="I136" t="s">
        <v>23</v>
      </c>
      <c r="J136" t="str">
        <f>IF(ISBLANK(I136),"Null",I136)</f>
        <v>R1012</v>
      </c>
      <c r="K136">
        <f>IF(ISBLANK(B136),ROUND(AVERAGE($B$2:$B$2344),0),B136)</f>
        <v>2003</v>
      </c>
      <c r="L136" s="9" t="str">
        <f>CONCATENATE(D136,"/",C136,"/",K136)</f>
        <v>30/Dec/2003</v>
      </c>
      <c r="M136">
        <f t="shared" ca="1" si="2"/>
        <v>20</v>
      </c>
      <c r="N136" s="10">
        <v>1635.73</v>
      </c>
    </row>
    <row r="137" spans="1:14" x14ac:dyDescent="0.25">
      <c r="A137" t="s">
        <v>156</v>
      </c>
      <c r="B137">
        <v>2003</v>
      </c>
      <c r="C137" t="s">
        <v>20</v>
      </c>
      <c r="D137">
        <v>16</v>
      </c>
      <c r="E137">
        <v>0</v>
      </c>
      <c r="F137">
        <v>1639.56</v>
      </c>
      <c r="G137" t="s">
        <v>11</v>
      </c>
      <c r="H137" t="s">
        <v>11</v>
      </c>
      <c r="I137" t="s">
        <v>23</v>
      </c>
      <c r="J137" t="str">
        <f>IF(ISBLANK(I137),"Null",I137)</f>
        <v>R1012</v>
      </c>
      <c r="K137">
        <f>IF(ISBLANK(B137),ROUND(AVERAGE($B$2:$B$2344),0),B137)</f>
        <v>2003</v>
      </c>
      <c r="L137" s="9" t="str">
        <f>CONCATENATE(D137,"/",C137,"/",K137)</f>
        <v>16/Sep/2003</v>
      </c>
      <c r="M137">
        <f t="shared" ca="1" si="2"/>
        <v>21</v>
      </c>
      <c r="N137" s="10">
        <v>1639.56</v>
      </c>
    </row>
    <row r="138" spans="1:14" x14ac:dyDescent="0.25">
      <c r="A138" t="s">
        <v>157</v>
      </c>
      <c r="B138">
        <v>2003</v>
      </c>
      <c r="C138" t="s">
        <v>34</v>
      </c>
      <c r="D138">
        <v>21</v>
      </c>
      <c r="E138">
        <v>0</v>
      </c>
      <c r="F138">
        <v>1639.56</v>
      </c>
      <c r="G138" t="s">
        <v>11</v>
      </c>
      <c r="H138" t="s">
        <v>11</v>
      </c>
      <c r="I138" t="s">
        <v>23</v>
      </c>
      <c r="J138" t="str">
        <f>IF(ISBLANK(I138),"Null",I138)</f>
        <v>R1012</v>
      </c>
      <c r="K138">
        <f>IF(ISBLANK(B138),ROUND(AVERAGE($B$2:$B$2344),0),B138)</f>
        <v>2003</v>
      </c>
      <c r="L138" s="9" t="str">
        <f>CONCATENATE(D138,"/",C138,"/",K138)</f>
        <v>21/Aug/2003</v>
      </c>
      <c r="M138">
        <f t="shared" ca="1" si="2"/>
        <v>21</v>
      </c>
      <c r="N138" s="10">
        <v>1639.56</v>
      </c>
    </row>
    <row r="139" spans="1:14" x14ac:dyDescent="0.25">
      <c r="A139" t="s">
        <v>158</v>
      </c>
      <c r="B139">
        <v>2003</v>
      </c>
      <c r="C139" t="s">
        <v>30</v>
      </c>
      <c r="D139">
        <v>30</v>
      </c>
      <c r="E139">
        <v>0</v>
      </c>
      <c r="F139">
        <v>1646.43</v>
      </c>
      <c r="G139" t="s">
        <v>11</v>
      </c>
      <c r="H139" t="s">
        <v>16</v>
      </c>
      <c r="I139" t="s">
        <v>23</v>
      </c>
      <c r="J139" t="str">
        <f>IF(ISBLANK(I139),"Null",I139)</f>
        <v>R1012</v>
      </c>
      <c r="K139">
        <f>IF(ISBLANK(B139),ROUND(AVERAGE($B$2:$B$2344),0),B139)</f>
        <v>2003</v>
      </c>
      <c r="L139" s="9" t="str">
        <f>CONCATENATE(D139,"/",C139,"/",K139)</f>
        <v>30/Dec/2003</v>
      </c>
      <c r="M139">
        <f t="shared" ca="1" si="2"/>
        <v>20</v>
      </c>
      <c r="N139" s="10">
        <v>1646.43</v>
      </c>
    </row>
    <row r="140" spans="1:14" x14ac:dyDescent="0.25">
      <c r="A140" t="s">
        <v>159</v>
      </c>
      <c r="B140">
        <v>2000</v>
      </c>
      <c r="C140" t="s">
        <v>36</v>
      </c>
      <c r="D140">
        <v>23</v>
      </c>
      <c r="E140">
        <v>0</v>
      </c>
      <c r="F140">
        <v>1665</v>
      </c>
      <c r="G140" t="s">
        <v>11</v>
      </c>
      <c r="H140" t="s">
        <v>11</v>
      </c>
      <c r="I140" t="s">
        <v>13</v>
      </c>
      <c r="J140" t="str">
        <f>IF(ISBLANK(I140),"Null",I140)</f>
        <v>R1013</v>
      </c>
      <c r="K140">
        <f>IF(ISBLANK(B140),ROUND(AVERAGE($B$2:$B$2344),0),B140)</f>
        <v>2000</v>
      </c>
      <c r="L140" s="9" t="str">
        <f>CONCATENATE(D140,"/",C140,"/",K140)</f>
        <v>23/Oct/2000</v>
      </c>
      <c r="M140">
        <f t="shared" ca="1" si="2"/>
        <v>24</v>
      </c>
      <c r="N140" s="10">
        <v>1665</v>
      </c>
    </row>
    <row r="141" spans="1:14" x14ac:dyDescent="0.25">
      <c r="A141" t="s">
        <v>160</v>
      </c>
      <c r="B141">
        <v>2000</v>
      </c>
      <c r="C141" t="s">
        <v>18</v>
      </c>
      <c r="D141">
        <v>10</v>
      </c>
      <c r="E141">
        <v>0</v>
      </c>
      <c r="F141">
        <v>1674.63</v>
      </c>
      <c r="G141" t="s">
        <v>11</v>
      </c>
      <c r="H141" t="s">
        <v>11</v>
      </c>
      <c r="I141" t="s">
        <v>13</v>
      </c>
      <c r="J141" t="str">
        <f>IF(ISBLANK(I141),"Null",I141)</f>
        <v>R1013</v>
      </c>
      <c r="K141">
        <f>IF(ISBLANK(B141),ROUND(AVERAGE($B$2:$B$2344),0),B141)</f>
        <v>2000</v>
      </c>
      <c r="L141" s="9" t="str">
        <f>CONCATENATE(D141,"/",C141,"/",K141)</f>
        <v>10/Jun/2000</v>
      </c>
      <c r="M141">
        <f t="shared" ca="1" si="2"/>
        <v>24</v>
      </c>
      <c r="N141" s="10">
        <v>1674.63</v>
      </c>
    </row>
    <row r="142" spans="1:14" x14ac:dyDescent="0.25">
      <c r="A142" t="s">
        <v>161</v>
      </c>
      <c r="B142">
        <v>2000</v>
      </c>
      <c r="C142" t="s">
        <v>36</v>
      </c>
      <c r="D142">
        <v>21</v>
      </c>
      <c r="E142">
        <v>0</v>
      </c>
      <c r="F142">
        <v>1682.6</v>
      </c>
      <c r="G142" t="s">
        <v>11</v>
      </c>
      <c r="H142" t="s">
        <v>11</v>
      </c>
      <c r="I142" t="s">
        <v>41</v>
      </c>
      <c r="J142" t="str">
        <f>IF(ISBLANK(I142),"Null",I142)</f>
        <v>R1011</v>
      </c>
      <c r="K142">
        <f>IF(ISBLANK(B142),ROUND(AVERAGE($B$2:$B$2344),0),B142)</f>
        <v>2000</v>
      </c>
      <c r="L142" s="9" t="str">
        <f>CONCATENATE(D142,"/",C142,"/",K142)</f>
        <v>21/Oct/2000</v>
      </c>
      <c r="M142">
        <f t="shared" ca="1" si="2"/>
        <v>24</v>
      </c>
      <c r="N142" s="10">
        <v>1682.6</v>
      </c>
    </row>
    <row r="143" spans="1:14" x14ac:dyDescent="0.25">
      <c r="A143" t="s">
        <v>162</v>
      </c>
      <c r="B143">
        <v>2004</v>
      </c>
      <c r="C143" t="s">
        <v>15</v>
      </c>
      <c r="D143">
        <v>17</v>
      </c>
      <c r="E143">
        <v>0</v>
      </c>
      <c r="F143">
        <v>1694.8</v>
      </c>
      <c r="G143" t="s">
        <v>11</v>
      </c>
      <c r="H143" t="s">
        <v>11</v>
      </c>
      <c r="I143" t="s">
        <v>163</v>
      </c>
      <c r="J143" t="str">
        <f>IF(ISBLANK(I143),"Null",I143)</f>
        <v>R1015</v>
      </c>
      <c r="K143">
        <f>IF(ISBLANK(B143),ROUND(AVERAGE($B$2:$B$2344),0),B143)</f>
        <v>2004</v>
      </c>
      <c r="L143" s="9" t="str">
        <f>CONCATENATE(D143,"/",C143,"/",K143)</f>
        <v>17/Nov/2004</v>
      </c>
      <c r="M143">
        <f t="shared" ca="1" si="2"/>
        <v>20</v>
      </c>
      <c r="N143" s="10">
        <v>1694.8</v>
      </c>
    </row>
    <row r="144" spans="1:14" x14ac:dyDescent="0.25">
      <c r="A144" t="s">
        <v>164</v>
      </c>
      <c r="B144">
        <v>2004</v>
      </c>
      <c r="C144" t="s">
        <v>30</v>
      </c>
      <c r="D144">
        <v>10</v>
      </c>
      <c r="E144">
        <v>0</v>
      </c>
      <c r="F144">
        <v>1702.46</v>
      </c>
      <c r="G144" t="s">
        <v>11</v>
      </c>
      <c r="H144" t="s">
        <v>12</v>
      </c>
      <c r="I144" t="s">
        <v>165</v>
      </c>
      <c r="J144" t="str">
        <f>IF(ISBLANK(I144),"Null",I144)</f>
        <v>R1019</v>
      </c>
      <c r="K144">
        <f>IF(ISBLANK(B144),ROUND(AVERAGE($B$2:$B$2344),0),B144)</f>
        <v>2004</v>
      </c>
      <c r="L144" s="9" t="str">
        <f>CONCATENATE(D144,"/",C144,"/",K144)</f>
        <v>10/Dec/2004</v>
      </c>
      <c r="M144">
        <f t="shared" ca="1" si="2"/>
        <v>19</v>
      </c>
      <c r="N144" s="10">
        <v>1702.46</v>
      </c>
    </row>
    <row r="145" spans="1:14" x14ac:dyDescent="0.25">
      <c r="A145" t="s">
        <v>166</v>
      </c>
      <c r="B145">
        <v>2004</v>
      </c>
      <c r="C145" t="s">
        <v>15</v>
      </c>
      <c r="D145">
        <v>7</v>
      </c>
      <c r="E145">
        <v>0</v>
      </c>
      <c r="F145">
        <v>1704.57</v>
      </c>
      <c r="G145" t="s">
        <v>11</v>
      </c>
      <c r="H145" t="s">
        <v>16</v>
      </c>
      <c r="I145" t="s">
        <v>167</v>
      </c>
      <c r="J145" t="str">
        <f>IF(ISBLANK(I145),"Null",I145)</f>
        <v>R1016</v>
      </c>
      <c r="K145">
        <f>IF(ISBLANK(B145),ROUND(AVERAGE($B$2:$B$2344),0),B145)</f>
        <v>2004</v>
      </c>
      <c r="L145" s="9" t="str">
        <f>CONCATENATE(D145,"/",C145,"/",K145)</f>
        <v>7/Nov/2004</v>
      </c>
      <c r="M145">
        <f t="shared" ca="1" si="2"/>
        <v>20</v>
      </c>
      <c r="N145" s="10">
        <v>1704.57</v>
      </c>
    </row>
    <row r="146" spans="1:14" x14ac:dyDescent="0.25">
      <c r="A146" t="s">
        <v>168</v>
      </c>
      <c r="B146">
        <v>2004</v>
      </c>
      <c r="C146" t="s">
        <v>30</v>
      </c>
      <c r="D146">
        <v>14</v>
      </c>
      <c r="E146">
        <v>0</v>
      </c>
      <c r="F146">
        <v>1704.7</v>
      </c>
      <c r="G146" t="s">
        <v>11</v>
      </c>
      <c r="H146" t="s">
        <v>12</v>
      </c>
      <c r="I146" t="s">
        <v>169</v>
      </c>
      <c r="J146" t="str">
        <f>IF(ISBLANK(I146),"Null",I146)</f>
        <v>R1018</v>
      </c>
      <c r="K146">
        <f>IF(ISBLANK(B146),ROUND(AVERAGE($B$2:$B$2344),0),B146)</f>
        <v>2004</v>
      </c>
      <c r="L146" s="9" t="str">
        <f>CONCATENATE(D146,"/",C146,"/",K146)</f>
        <v>14/Dec/2004</v>
      </c>
      <c r="M146">
        <f t="shared" ca="1" si="2"/>
        <v>19</v>
      </c>
      <c r="N146" s="10">
        <v>1704.7</v>
      </c>
    </row>
    <row r="147" spans="1:14" x14ac:dyDescent="0.25">
      <c r="A147" t="s">
        <v>170</v>
      </c>
      <c r="B147">
        <v>2004</v>
      </c>
      <c r="C147" t="s">
        <v>30</v>
      </c>
      <c r="D147">
        <v>6</v>
      </c>
      <c r="E147">
        <v>0</v>
      </c>
      <c r="F147">
        <v>1705.62</v>
      </c>
      <c r="G147" t="s">
        <v>11</v>
      </c>
      <c r="H147" t="s">
        <v>11</v>
      </c>
      <c r="I147" t="s">
        <v>163</v>
      </c>
      <c r="J147" t="str">
        <f>IF(ISBLANK(I147),"Null",I147)</f>
        <v>R1015</v>
      </c>
      <c r="K147">
        <f>IF(ISBLANK(B147),ROUND(AVERAGE($B$2:$B$2344),0),B147)</f>
        <v>2004</v>
      </c>
      <c r="L147" s="9" t="str">
        <f>CONCATENATE(D147,"/",C147,"/",K147)</f>
        <v>6/Dec/2004</v>
      </c>
      <c r="M147">
        <f t="shared" ca="1" si="2"/>
        <v>19</v>
      </c>
      <c r="N147" s="10">
        <v>1705.62</v>
      </c>
    </row>
    <row r="148" spans="1:14" x14ac:dyDescent="0.25">
      <c r="A148" t="s">
        <v>171</v>
      </c>
      <c r="B148">
        <v>2004</v>
      </c>
      <c r="C148" t="s">
        <v>36</v>
      </c>
      <c r="D148">
        <v>17</v>
      </c>
      <c r="E148">
        <v>0</v>
      </c>
      <c r="F148">
        <v>1708</v>
      </c>
      <c r="G148" t="s">
        <v>12</v>
      </c>
      <c r="H148" t="s">
        <v>11</v>
      </c>
      <c r="I148" t="s">
        <v>167</v>
      </c>
      <c r="J148" t="str">
        <f>IF(ISBLANK(I148),"Null",I148)</f>
        <v>R1016</v>
      </c>
      <c r="K148">
        <f>IF(ISBLANK(B148),ROUND(AVERAGE($B$2:$B$2344),0),B148)</f>
        <v>2004</v>
      </c>
      <c r="L148" s="9" t="str">
        <f>CONCATENATE(D148,"/",C148,"/",K148)</f>
        <v>17/Oct/2004</v>
      </c>
      <c r="M148">
        <f t="shared" ca="1" si="2"/>
        <v>20</v>
      </c>
      <c r="N148" s="10">
        <v>1708</v>
      </c>
    </row>
    <row r="149" spans="1:14" x14ac:dyDescent="0.25">
      <c r="A149" t="s">
        <v>172</v>
      </c>
      <c r="B149">
        <v>2004</v>
      </c>
      <c r="C149" t="s">
        <v>30</v>
      </c>
      <c r="D149">
        <v>12</v>
      </c>
      <c r="E149">
        <v>0</v>
      </c>
      <c r="F149">
        <v>1708.93</v>
      </c>
      <c r="G149" t="s">
        <v>12</v>
      </c>
      <c r="H149" t="s">
        <v>16</v>
      </c>
      <c r="I149" t="s">
        <v>165</v>
      </c>
      <c r="J149" t="str">
        <f>IF(ISBLANK(I149),"Null",I149)</f>
        <v>R1019</v>
      </c>
      <c r="K149">
        <f>IF(ISBLANK(B149),ROUND(AVERAGE($B$2:$B$2344),0),B149)</f>
        <v>2004</v>
      </c>
      <c r="L149" s="9" t="str">
        <f>CONCATENATE(D149,"/",C149,"/",K149)</f>
        <v>12/Dec/2004</v>
      </c>
      <c r="M149">
        <f t="shared" ca="1" si="2"/>
        <v>19</v>
      </c>
      <c r="N149" s="10">
        <v>1708.93</v>
      </c>
    </row>
    <row r="150" spans="1:14" x14ac:dyDescent="0.25">
      <c r="A150" t="s">
        <v>173</v>
      </c>
      <c r="B150">
        <v>2004</v>
      </c>
      <c r="C150" t="s">
        <v>20</v>
      </c>
      <c r="D150">
        <v>19</v>
      </c>
      <c r="E150">
        <v>1</v>
      </c>
      <c r="F150">
        <v>1711.03</v>
      </c>
      <c r="G150" t="s">
        <v>12</v>
      </c>
      <c r="H150" t="s">
        <v>12</v>
      </c>
      <c r="I150" t="s">
        <v>13</v>
      </c>
      <c r="J150" t="str">
        <f>IF(ISBLANK(I150),"Null",I150)</f>
        <v>R1013</v>
      </c>
      <c r="K150">
        <f>IF(ISBLANK(B150),ROUND(AVERAGE($B$2:$B$2344),0),B150)</f>
        <v>2004</v>
      </c>
      <c r="L150" s="9" t="str">
        <f>CONCATENATE(D150,"/",C150,"/",K150)</f>
        <v>19/Sep/2004</v>
      </c>
      <c r="M150">
        <f t="shared" ca="1" si="2"/>
        <v>20</v>
      </c>
      <c r="N150" s="10">
        <v>1711.03</v>
      </c>
    </row>
    <row r="151" spans="1:14" x14ac:dyDescent="0.25">
      <c r="A151" t="s">
        <v>174</v>
      </c>
      <c r="B151">
        <v>2004</v>
      </c>
      <c r="C151" t="s">
        <v>20</v>
      </c>
      <c r="D151">
        <v>21</v>
      </c>
      <c r="E151">
        <v>0</v>
      </c>
      <c r="F151">
        <v>1712.23</v>
      </c>
      <c r="G151" t="s">
        <v>12</v>
      </c>
      <c r="H151" t="s">
        <v>16</v>
      </c>
      <c r="I151" t="s">
        <v>167</v>
      </c>
      <c r="J151" t="str">
        <f>IF(ISBLANK(I151),"Null",I151)</f>
        <v>R1016</v>
      </c>
      <c r="K151">
        <f>IF(ISBLANK(B151),ROUND(AVERAGE($B$2:$B$2344),0),B151)</f>
        <v>2004</v>
      </c>
      <c r="L151" s="9" t="str">
        <f>CONCATENATE(D151,"/",C151,"/",K151)</f>
        <v>21/Sep/2004</v>
      </c>
      <c r="M151">
        <f t="shared" ca="1" si="2"/>
        <v>20</v>
      </c>
      <c r="N151" s="10">
        <v>1712.23</v>
      </c>
    </row>
    <row r="152" spans="1:14" x14ac:dyDescent="0.25">
      <c r="A152" t="s">
        <v>175</v>
      </c>
      <c r="B152">
        <v>2004</v>
      </c>
      <c r="C152" t="s">
        <v>18</v>
      </c>
      <c r="D152">
        <v>10</v>
      </c>
      <c r="E152">
        <v>1</v>
      </c>
      <c r="F152">
        <v>1719.44</v>
      </c>
      <c r="G152" t="s">
        <v>12</v>
      </c>
      <c r="H152" t="s">
        <v>12</v>
      </c>
      <c r="I152" t="s">
        <v>13</v>
      </c>
      <c r="J152" t="str">
        <f>IF(ISBLANK(I152),"Null",I152)</f>
        <v>R1013</v>
      </c>
      <c r="K152">
        <f>IF(ISBLANK(B152),ROUND(AVERAGE($B$2:$B$2344),0),B152)</f>
        <v>2004</v>
      </c>
      <c r="L152" s="9" t="str">
        <f>CONCATENATE(D152,"/",C152,"/",K152)</f>
        <v>10/Jun/2004</v>
      </c>
      <c r="M152">
        <f t="shared" ca="1" si="2"/>
        <v>20</v>
      </c>
      <c r="N152" s="10">
        <v>1719.44</v>
      </c>
    </row>
    <row r="153" spans="1:14" x14ac:dyDescent="0.25">
      <c r="A153" t="s">
        <v>176</v>
      </c>
      <c r="B153">
        <v>2004</v>
      </c>
      <c r="C153" t="s">
        <v>20</v>
      </c>
      <c r="D153">
        <v>11</v>
      </c>
      <c r="E153">
        <v>1</v>
      </c>
      <c r="F153">
        <v>1720.35</v>
      </c>
      <c r="G153" t="s">
        <v>12</v>
      </c>
      <c r="H153" t="s">
        <v>12</v>
      </c>
      <c r="I153" t="s">
        <v>13</v>
      </c>
      <c r="J153" t="str">
        <f>IF(ISBLANK(I153),"Null",I153)</f>
        <v>R1013</v>
      </c>
      <c r="K153">
        <f>IF(ISBLANK(B153),ROUND(AVERAGE($B$2:$B$2344),0),B153)</f>
        <v>2004</v>
      </c>
      <c r="L153" s="9" t="str">
        <f>CONCATENATE(D153,"/",C153,"/",K153)</f>
        <v>11/Sep/2004</v>
      </c>
      <c r="M153">
        <f t="shared" ca="1" si="2"/>
        <v>20</v>
      </c>
      <c r="N153" s="10">
        <v>1720.35</v>
      </c>
    </row>
    <row r="154" spans="1:14" x14ac:dyDescent="0.25">
      <c r="A154" t="s">
        <v>177</v>
      </c>
      <c r="B154">
        <v>2004</v>
      </c>
      <c r="C154" t="s">
        <v>36</v>
      </c>
      <c r="D154">
        <v>21</v>
      </c>
      <c r="E154">
        <v>1</v>
      </c>
      <c r="F154">
        <v>1725.55</v>
      </c>
      <c r="G154" t="s">
        <v>12</v>
      </c>
      <c r="H154" t="s">
        <v>11</v>
      </c>
      <c r="I154" t="s">
        <v>13</v>
      </c>
      <c r="J154" t="str">
        <f>IF(ISBLANK(I154),"Null",I154)</f>
        <v>R1013</v>
      </c>
      <c r="K154">
        <f>IF(ISBLANK(B154),ROUND(AVERAGE($B$2:$B$2344),0),B154)</f>
        <v>2004</v>
      </c>
      <c r="L154" s="9" t="str">
        <f>CONCATENATE(D154,"/",C154,"/",K154)</f>
        <v>21/Oct/2004</v>
      </c>
      <c r="M154">
        <f t="shared" ca="1" si="2"/>
        <v>20</v>
      </c>
      <c r="N154" s="10">
        <v>1725.55</v>
      </c>
    </row>
    <row r="155" spans="1:14" x14ac:dyDescent="0.25">
      <c r="A155" t="s">
        <v>178</v>
      </c>
      <c r="B155">
        <v>2004</v>
      </c>
      <c r="C155" t="s">
        <v>20</v>
      </c>
      <c r="D155">
        <v>9</v>
      </c>
      <c r="E155">
        <v>1</v>
      </c>
      <c r="F155">
        <v>1727.54</v>
      </c>
      <c r="G155" t="s">
        <v>12</v>
      </c>
      <c r="H155" t="s">
        <v>16</v>
      </c>
      <c r="I155" t="s">
        <v>13</v>
      </c>
      <c r="J155" t="str">
        <f>IF(ISBLANK(I155),"Null",I155)</f>
        <v>R1013</v>
      </c>
      <c r="K155">
        <f>IF(ISBLANK(B155),ROUND(AVERAGE($B$2:$B$2344),0),B155)</f>
        <v>2004</v>
      </c>
      <c r="L155" s="9" t="str">
        <f>CONCATENATE(D155,"/",C155,"/",K155)</f>
        <v>9/Sep/2004</v>
      </c>
      <c r="M155">
        <f t="shared" ca="1" si="2"/>
        <v>20</v>
      </c>
      <c r="N155" s="10">
        <v>1727.54</v>
      </c>
    </row>
    <row r="156" spans="1:14" x14ac:dyDescent="0.25">
      <c r="A156" t="s">
        <v>179</v>
      </c>
      <c r="B156">
        <v>2003</v>
      </c>
      <c r="C156" t="s">
        <v>15</v>
      </c>
      <c r="D156">
        <v>21</v>
      </c>
      <c r="E156">
        <v>0</v>
      </c>
      <c r="F156">
        <v>1727.79</v>
      </c>
      <c r="G156" t="s">
        <v>12</v>
      </c>
      <c r="H156" t="s">
        <v>12</v>
      </c>
      <c r="I156" t="s">
        <v>41</v>
      </c>
      <c r="J156" t="str">
        <f>IF(ISBLANK(I156),"Null",I156)</f>
        <v>R1011</v>
      </c>
      <c r="K156">
        <f>IF(ISBLANK(B156),ROUND(AVERAGE($B$2:$B$2344),0),B156)</f>
        <v>2003</v>
      </c>
      <c r="L156" s="9" t="str">
        <f>CONCATENATE(D156,"/",C156,"/",K156)</f>
        <v>21/Nov/2003</v>
      </c>
      <c r="M156">
        <f t="shared" ca="1" si="2"/>
        <v>21</v>
      </c>
      <c r="N156" s="10">
        <v>1727.79</v>
      </c>
    </row>
    <row r="157" spans="1:14" x14ac:dyDescent="0.25">
      <c r="A157" t="s">
        <v>180</v>
      </c>
      <c r="B157">
        <v>2003</v>
      </c>
      <c r="C157" t="s">
        <v>20</v>
      </c>
      <c r="D157">
        <v>1</v>
      </c>
      <c r="E157">
        <v>0</v>
      </c>
      <c r="F157">
        <v>1728.9</v>
      </c>
      <c r="G157" t="s">
        <v>12</v>
      </c>
      <c r="H157" t="s">
        <v>11</v>
      </c>
      <c r="I157" t="s">
        <v>41</v>
      </c>
      <c r="J157" t="str">
        <f>IF(ISBLANK(I157),"Null",I157)</f>
        <v>R1011</v>
      </c>
      <c r="K157">
        <f>IF(ISBLANK(B157),ROUND(AVERAGE($B$2:$B$2344),0),B157)</f>
        <v>2003</v>
      </c>
      <c r="L157" s="9" t="str">
        <f>CONCATENATE(D157,"/",C157,"/",K157)</f>
        <v>1/Sep/2003</v>
      </c>
      <c r="M157">
        <f t="shared" ca="1" si="2"/>
        <v>21</v>
      </c>
      <c r="N157" s="10">
        <v>1728.9</v>
      </c>
    </row>
    <row r="158" spans="1:14" x14ac:dyDescent="0.25">
      <c r="A158" t="s">
        <v>181</v>
      </c>
      <c r="B158">
        <v>2003</v>
      </c>
      <c r="C158" t="s">
        <v>15</v>
      </c>
      <c r="D158">
        <v>9</v>
      </c>
      <c r="E158">
        <v>0</v>
      </c>
      <c r="F158">
        <v>1731.68</v>
      </c>
      <c r="G158" t="s">
        <v>12</v>
      </c>
      <c r="H158" t="s">
        <v>11</v>
      </c>
      <c r="I158" t="s">
        <v>41</v>
      </c>
      <c r="J158" t="str">
        <f>IF(ISBLANK(I158),"Null",I158)</f>
        <v>R1011</v>
      </c>
      <c r="K158">
        <f>IF(ISBLANK(B158),ROUND(AVERAGE($B$2:$B$2344),0),B158)</f>
        <v>2003</v>
      </c>
      <c r="L158" s="9" t="str">
        <f>CONCATENATE(D158,"/",C158,"/",K158)</f>
        <v>9/Nov/2003</v>
      </c>
      <c r="M158">
        <f t="shared" ca="1" si="2"/>
        <v>21</v>
      </c>
      <c r="N158" s="10">
        <v>1731.68</v>
      </c>
    </row>
    <row r="159" spans="1:14" x14ac:dyDescent="0.25">
      <c r="A159" t="s">
        <v>182</v>
      </c>
      <c r="B159">
        <v>2003</v>
      </c>
      <c r="C159" t="s">
        <v>15</v>
      </c>
      <c r="D159">
        <v>14</v>
      </c>
      <c r="E159">
        <v>0</v>
      </c>
      <c r="F159">
        <v>1737.38</v>
      </c>
      <c r="G159" t="s">
        <v>12</v>
      </c>
      <c r="H159" t="s">
        <v>11</v>
      </c>
      <c r="I159" t="s">
        <v>41</v>
      </c>
      <c r="J159" t="str">
        <f>IF(ISBLANK(I159),"Null",I159)</f>
        <v>R1011</v>
      </c>
      <c r="K159">
        <f>IF(ISBLANK(B159),ROUND(AVERAGE($B$2:$B$2344),0),B159)</f>
        <v>2003</v>
      </c>
      <c r="L159" s="9" t="str">
        <f>CONCATENATE(D159,"/",C159,"/",K159)</f>
        <v>14/Nov/2003</v>
      </c>
      <c r="M159">
        <f t="shared" ca="1" si="2"/>
        <v>21</v>
      </c>
      <c r="N159" s="10">
        <v>1737.38</v>
      </c>
    </row>
    <row r="160" spans="1:14" x14ac:dyDescent="0.25">
      <c r="A160" t="s">
        <v>183</v>
      </c>
      <c r="B160">
        <v>2003</v>
      </c>
      <c r="C160" t="s">
        <v>10</v>
      </c>
      <c r="D160">
        <v>25</v>
      </c>
      <c r="E160">
        <v>0</v>
      </c>
      <c r="F160">
        <v>1743.21</v>
      </c>
      <c r="G160" t="s">
        <v>12</v>
      </c>
      <c r="H160" t="s">
        <v>16</v>
      </c>
      <c r="I160" t="s">
        <v>41</v>
      </c>
      <c r="J160" t="str">
        <f>IF(ISBLANK(I160),"Null",I160)</f>
        <v>R1011</v>
      </c>
      <c r="K160">
        <f>IF(ISBLANK(B160),ROUND(AVERAGE($B$2:$B$2344),0),B160)</f>
        <v>2003</v>
      </c>
      <c r="L160" s="9" t="str">
        <f>CONCATENATE(D160,"/",C160,"/",K160)</f>
        <v>25/Jul/2003</v>
      </c>
      <c r="M160">
        <f t="shared" ca="1" si="2"/>
        <v>21</v>
      </c>
      <c r="N160" s="10">
        <v>1743.21</v>
      </c>
    </row>
    <row r="161" spans="1:14" x14ac:dyDescent="0.25">
      <c r="A161" t="s">
        <v>184</v>
      </c>
      <c r="B161">
        <v>2003</v>
      </c>
      <c r="C161" t="s">
        <v>10</v>
      </c>
      <c r="D161">
        <v>28</v>
      </c>
      <c r="E161">
        <v>0</v>
      </c>
      <c r="F161">
        <v>1744.47</v>
      </c>
      <c r="G161" t="s">
        <v>12</v>
      </c>
      <c r="H161" t="s">
        <v>16</v>
      </c>
      <c r="I161" t="s">
        <v>41</v>
      </c>
      <c r="J161" t="str">
        <f>IF(ISBLANK(I161),"Null",I161)</f>
        <v>R1011</v>
      </c>
      <c r="K161">
        <f>IF(ISBLANK(B161),ROUND(AVERAGE($B$2:$B$2344),0),B161)</f>
        <v>2003</v>
      </c>
      <c r="L161" s="9" t="str">
        <f>CONCATENATE(D161,"/",C161,"/",K161)</f>
        <v>28/Jul/2003</v>
      </c>
      <c r="M161">
        <f t="shared" ca="1" si="2"/>
        <v>21</v>
      </c>
      <c r="N161" s="10">
        <v>1744.47</v>
      </c>
    </row>
    <row r="162" spans="1:14" x14ac:dyDescent="0.25">
      <c r="A162" t="s">
        <v>185</v>
      </c>
      <c r="B162">
        <v>2003</v>
      </c>
      <c r="C162" t="s">
        <v>20</v>
      </c>
      <c r="D162">
        <v>26</v>
      </c>
      <c r="E162">
        <v>0</v>
      </c>
      <c r="F162">
        <v>1748.77</v>
      </c>
      <c r="G162" t="s">
        <v>12</v>
      </c>
      <c r="H162" t="s">
        <v>16</v>
      </c>
      <c r="I162" t="s">
        <v>41</v>
      </c>
      <c r="J162" t="str">
        <f>IF(ISBLANK(I162),"Null",I162)</f>
        <v>R1011</v>
      </c>
      <c r="K162">
        <f>IF(ISBLANK(B162),ROUND(AVERAGE($B$2:$B$2344),0),B162)</f>
        <v>2003</v>
      </c>
      <c r="L162" s="9" t="str">
        <f>CONCATENATE(D162,"/",C162,"/",K162)</f>
        <v>26/Sep/2003</v>
      </c>
      <c r="M162">
        <f t="shared" ca="1" si="2"/>
        <v>21</v>
      </c>
      <c r="N162" s="10">
        <v>1748.77</v>
      </c>
    </row>
    <row r="163" spans="1:14" x14ac:dyDescent="0.25">
      <c r="A163" t="s">
        <v>186</v>
      </c>
      <c r="B163">
        <v>1998</v>
      </c>
      <c r="C163" t="s">
        <v>36</v>
      </c>
      <c r="D163">
        <v>7</v>
      </c>
      <c r="E163">
        <v>0</v>
      </c>
      <c r="F163">
        <v>1756.6</v>
      </c>
      <c r="G163" t="s">
        <v>12</v>
      </c>
      <c r="H163" t="s">
        <v>12</v>
      </c>
      <c r="I163" t="s">
        <v>13</v>
      </c>
      <c r="J163" t="str">
        <f>IF(ISBLANK(I163),"Null",I163)</f>
        <v>R1013</v>
      </c>
      <c r="K163">
        <f>IF(ISBLANK(B163),ROUND(AVERAGE($B$2:$B$2344),0),B163)</f>
        <v>1998</v>
      </c>
      <c r="L163" s="9" t="str">
        <f>CONCATENATE(D163,"/",C163,"/",K163)</f>
        <v>7/Oct/1998</v>
      </c>
      <c r="M163">
        <f t="shared" ca="1" si="2"/>
        <v>26</v>
      </c>
      <c r="N163" s="10">
        <v>1756.6</v>
      </c>
    </row>
    <row r="164" spans="1:14" x14ac:dyDescent="0.25">
      <c r="A164" t="s">
        <v>187</v>
      </c>
      <c r="B164">
        <v>2003</v>
      </c>
      <c r="C164" t="s">
        <v>15</v>
      </c>
      <c r="D164">
        <v>19</v>
      </c>
      <c r="E164">
        <v>0</v>
      </c>
      <c r="F164">
        <v>1759.34</v>
      </c>
      <c r="G164" t="s">
        <v>12</v>
      </c>
      <c r="H164" t="s">
        <v>16</v>
      </c>
      <c r="I164" t="s">
        <v>41</v>
      </c>
      <c r="J164" t="str">
        <f>IF(ISBLANK(I164),"Null",I164)</f>
        <v>R1011</v>
      </c>
      <c r="K164">
        <f>IF(ISBLANK(B164),ROUND(AVERAGE($B$2:$B$2344),0),B164)</f>
        <v>2003</v>
      </c>
      <c r="L164" s="9" t="str">
        <f>CONCATENATE(D164,"/",C164,"/",K164)</f>
        <v>19/Nov/2003</v>
      </c>
      <c r="M164">
        <f t="shared" ca="1" si="2"/>
        <v>21</v>
      </c>
      <c r="N164" s="10">
        <v>1759.34</v>
      </c>
    </row>
    <row r="165" spans="1:14" x14ac:dyDescent="0.25">
      <c r="A165" t="s">
        <v>188</v>
      </c>
      <c r="B165">
        <v>2002</v>
      </c>
      <c r="C165" t="s">
        <v>30</v>
      </c>
      <c r="D165">
        <v>13</v>
      </c>
      <c r="E165">
        <v>0</v>
      </c>
      <c r="F165">
        <v>1769.53</v>
      </c>
      <c r="G165" t="s">
        <v>12</v>
      </c>
      <c r="H165" t="s">
        <v>12</v>
      </c>
      <c r="I165" t="s">
        <v>23</v>
      </c>
      <c r="J165" t="str">
        <f>IF(ISBLANK(I165),"Null",I165)</f>
        <v>R1012</v>
      </c>
      <c r="K165">
        <f>IF(ISBLANK(B165),ROUND(AVERAGE($B$2:$B$2344),0),B165)</f>
        <v>2002</v>
      </c>
      <c r="L165" s="9" t="str">
        <f>CONCATENATE(D165,"/",C165,"/",K165)</f>
        <v>13/Dec/2002</v>
      </c>
      <c r="M165">
        <f t="shared" ca="1" si="2"/>
        <v>21</v>
      </c>
      <c r="N165" s="10">
        <v>1769.53</v>
      </c>
    </row>
    <row r="166" spans="1:14" x14ac:dyDescent="0.25">
      <c r="A166" t="s">
        <v>189</v>
      </c>
      <c r="B166">
        <v>1999</v>
      </c>
      <c r="C166" t="s">
        <v>20</v>
      </c>
      <c r="D166">
        <v>25</v>
      </c>
      <c r="E166">
        <v>0</v>
      </c>
      <c r="F166">
        <v>1815.88</v>
      </c>
      <c r="G166" t="s">
        <v>12</v>
      </c>
      <c r="H166" t="s">
        <v>12</v>
      </c>
      <c r="I166" t="s">
        <v>13</v>
      </c>
      <c r="J166" t="str">
        <f>IF(ISBLANK(I166),"Null",I166)</f>
        <v>R1013</v>
      </c>
      <c r="K166">
        <f>IF(ISBLANK(B166),ROUND(AVERAGE($B$2:$B$2344),0),B166)</f>
        <v>1999</v>
      </c>
      <c r="L166" s="9" t="str">
        <f>CONCATENATE(D166,"/",C166,"/",K166)</f>
        <v>25/Sep/1999</v>
      </c>
      <c r="M166">
        <f t="shared" ca="1" si="2"/>
        <v>25</v>
      </c>
      <c r="N166" s="10">
        <v>1815.88</v>
      </c>
    </row>
    <row r="167" spans="1:14" x14ac:dyDescent="0.25">
      <c r="A167" t="s">
        <v>190</v>
      </c>
      <c r="B167">
        <v>2004</v>
      </c>
      <c r="C167" t="s">
        <v>34</v>
      </c>
      <c r="D167">
        <v>19</v>
      </c>
      <c r="E167">
        <v>0</v>
      </c>
      <c r="F167">
        <v>1822.54</v>
      </c>
      <c r="G167" t="s">
        <v>12</v>
      </c>
      <c r="H167" t="s">
        <v>16</v>
      </c>
      <c r="I167" t="s">
        <v>23</v>
      </c>
      <c r="J167" t="str">
        <f>IF(ISBLANK(I167),"Null",I167)</f>
        <v>R1012</v>
      </c>
      <c r="K167">
        <f>IF(ISBLANK(B167),ROUND(AVERAGE($B$2:$B$2344),0),B167)</f>
        <v>2004</v>
      </c>
      <c r="L167" s="9" t="str">
        <f>CONCATENATE(D167,"/",C167,"/",K167)</f>
        <v>19/Aug/2004</v>
      </c>
      <c r="M167">
        <f t="shared" ca="1" si="2"/>
        <v>20</v>
      </c>
      <c r="N167" s="10">
        <v>1822.54</v>
      </c>
    </row>
    <row r="168" spans="1:14" x14ac:dyDescent="0.25">
      <c r="A168" t="s">
        <v>191</v>
      </c>
      <c r="B168">
        <v>1999</v>
      </c>
      <c r="C168" t="s">
        <v>15</v>
      </c>
      <c r="D168">
        <v>17</v>
      </c>
      <c r="E168">
        <v>0</v>
      </c>
      <c r="F168">
        <v>1824.29</v>
      </c>
      <c r="G168" t="s">
        <v>12</v>
      </c>
      <c r="H168" t="s">
        <v>12</v>
      </c>
      <c r="I168" t="s">
        <v>13</v>
      </c>
      <c r="J168" t="str">
        <f>IF(ISBLANK(I168),"Null",I168)</f>
        <v>R1013</v>
      </c>
      <c r="K168">
        <f>IF(ISBLANK(B168),ROUND(AVERAGE($B$2:$B$2344),0),B168)</f>
        <v>1999</v>
      </c>
      <c r="L168" s="9" t="str">
        <f>CONCATENATE(D168,"/",C168,"/",K168)</f>
        <v>17/Nov/1999</v>
      </c>
      <c r="M168">
        <f t="shared" ca="1" si="2"/>
        <v>25</v>
      </c>
      <c r="N168" s="10">
        <v>1824.29</v>
      </c>
    </row>
    <row r="169" spans="1:14" x14ac:dyDescent="0.25">
      <c r="A169" t="s">
        <v>192</v>
      </c>
      <c r="B169">
        <v>1999</v>
      </c>
      <c r="C169" t="s">
        <v>36</v>
      </c>
      <c r="D169">
        <v>1</v>
      </c>
      <c r="E169">
        <v>0</v>
      </c>
      <c r="F169">
        <v>1826.84</v>
      </c>
      <c r="G169" t="s">
        <v>12</v>
      </c>
      <c r="H169" t="s">
        <v>11</v>
      </c>
      <c r="I169" t="s">
        <v>41</v>
      </c>
      <c r="J169" t="str">
        <f>IF(ISBLANK(I169),"Null",I169)</f>
        <v>R1011</v>
      </c>
      <c r="K169">
        <f>IF(ISBLANK(B169),ROUND(AVERAGE($B$2:$B$2344),0),B169)</f>
        <v>1999</v>
      </c>
      <c r="L169" s="9" t="str">
        <f>CONCATENATE(D169,"/",C169,"/",K169)</f>
        <v>1/Oct/1999</v>
      </c>
      <c r="M169">
        <f t="shared" ca="1" si="2"/>
        <v>25</v>
      </c>
      <c r="N169" s="10">
        <v>1826.84</v>
      </c>
    </row>
    <row r="170" spans="1:14" x14ac:dyDescent="0.25">
      <c r="A170" t="s">
        <v>193</v>
      </c>
      <c r="B170">
        <v>2003</v>
      </c>
      <c r="C170" t="s">
        <v>34</v>
      </c>
      <c r="D170">
        <v>11</v>
      </c>
      <c r="E170">
        <v>1</v>
      </c>
      <c r="F170">
        <v>1832.09</v>
      </c>
      <c r="G170" t="s">
        <v>12</v>
      </c>
      <c r="H170" t="s">
        <v>12</v>
      </c>
      <c r="I170" t="s">
        <v>41</v>
      </c>
      <c r="J170" t="str">
        <f>IF(ISBLANK(I170),"Null",I170)</f>
        <v>R1011</v>
      </c>
      <c r="K170">
        <f>IF(ISBLANK(B170),ROUND(AVERAGE($B$2:$B$2344),0),B170)</f>
        <v>2003</v>
      </c>
      <c r="L170" s="9" t="str">
        <f>CONCATENATE(D170,"/",C170,"/",K170)</f>
        <v>11/Aug/2003</v>
      </c>
      <c r="M170">
        <f t="shared" ca="1" si="2"/>
        <v>21</v>
      </c>
      <c r="N170" s="10">
        <v>1832.09</v>
      </c>
    </row>
    <row r="171" spans="1:14" x14ac:dyDescent="0.25">
      <c r="A171" t="s">
        <v>194</v>
      </c>
      <c r="B171">
        <v>2003</v>
      </c>
      <c r="C171" t="s">
        <v>34</v>
      </c>
      <c r="D171">
        <v>4</v>
      </c>
      <c r="E171">
        <v>1</v>
      </c>
      <c r="F171">
        <v>1837.24</v>
      </c>
      <c r="G171" t="s">
        <v>12</v>
      </c>
      <c r="H171" t="s">
        <v>11</v>
      </c>
      <c r="I171" t="s">
        <v>41</v>
      </c>
      <c r="J171" t="str">
        <f>IF(ISBLANK(I171),"Null",I171)</f>
        <v>R1011</v>
      </c>
      <c r="K171">
        <f>IF(ISBLANK(B171),ROUND(AVERAGE($B$2:$B$2344),0),B171)</f>
        <v>2003</v>
      </c>
      <c r="L171" s="9" t="str">
        <f>CONCATENATE(D171,"/",C171,"/",K171)</f>
        <v>4/Aug/2003</v>
      </c>
      <c r="M171">
        <f t="shared" ca="1" si="2"/>
        <v>21</v>
      </c>
      <c r="N171" s="10">
        <v>1837.24</v>
      </c>
    </row>
    <row r="172" spans="1:14" x14ac:dyDescent="0.25">
      <c r="A172" t="s">
        <v>195</v>
      </c>
      <c r="B172">
        <v>1999</v>
      </c>
      <c r="C172" t="s">
        <v>30</v>
      </c>
      <c r="D172">
        <v>12</v>
      </c>
      <c r="E172">
        <v>0</v>
      </c>
      <c r="F172">
        <v>1837.28</v>
      </c>
      <c r="G172" t="s">
        <v>12</v>
      </c>
      <c r="H172" t="s">
        <v>11</v>
      </c>
      <c r="I172" t="s">
        <v>13</v>
      </c>
      <c r="J172" t="str">
        <f>IF(ISBLANK(I172),"Null",I172)</f>
        <v>R1013</v>
      </c>
      <c r="K172">
        <f>IF(ISBLANK(B172),ROUND(AVERAGE($B$2:$B$2344),0),B172)</f>
        <v>1999</v>
      </c>
      <c r="L172" s="9" t="str">
        <f>CONCATENATE(D172,"/",C172,"/",K172)</f>
        <v>12/Dec/1999</v>
      </c>
      <c r="M172">
        <f t="shared" ca="1" si="2"/>
        <v>24</v>
      </c>
      <c r="N172" s="10">
        <v>1837.28</v>
      </c>
    </row>
    <row r="173" spans="1:14" x14ac:dyDescent="0.25">
      <c r="A173" t="s">
        <v>196</v>
      </c>
      <c r="B173">
        <v>2003</v>
      </c>
      <c r="C173" t="s">
        <v>10</v>
      </c>
      <c r="D173">
        <v>20</v>
      </c>
      <c r="E173">
        <v>1</v>
      </c>
      <c r="F173">
        <v>1842.52</v>
      </c>
      <c r="G173" t="s">
        <v>12</v>
      </c>
      <c r="H173" t="s">
        <v>11</v>
      </c>
      <c r="I173" t="s">
        <v>41</v>
      </c>
      <c r="J173" t="str">
        <f>IF(ISBLANK(I173),"Null",I173)</f>
        <v>R1011</v>
      </c>
      <c r="K173">
        <f>IF(ISBLANK(B173),ROUND(AVERAGE($B$2:$B$2344),0),B173)</f>
        <v>2003</v>
      </c>
      <c r="L173" s="9" t="str">
        <f>CONCATENATE(D173,"/",C173,"/",K173)</f>
        <v>20/Jul/2003</v>
      </c>
      <c r="M173">
        <f t="shared" ca="1" si="2"/>
        <v>21</v>
      </c>
      <c r="N173" s="10">
        <v>1842.52</v>
      </c>
    </row>
    <row r="174" spans="1:14" x14ac:dyDescent="0.25">
      <c r="A174" t="s">
        <v>197</v>
      </c>
      <c r="B174">
        <v>1994</v>
      </c>
      <c r="C174" t="s">
        <v>30</v>
      </c>
      <c r="D174">
        <v>6</v>
      </c>
      <c r="E174">
        <v>0</v>
      </c>
      <c r="F174">
        <v>1850.55</v>
      </c>
      <c r="G174" t="s">
        <v>12</v>
      </c>
      <c r="H174" t="s">
        <v>11</v>
      </c>
      <c r="I174" t="s">
        <v>23</v>
      </c>
      <c r="J174" t="str">
        <f>IF(ISBLANK(I174),"Null",I174)</f>
        <v>R1012</v>
      </c>
      <c r="K174">
        <f>IF(ISBLANK(B174),ROUND(AVERAGE($B$2:$B$2344),0),B174)</f>
        <v>1994</v>
      </c>
      <c r="L174" s="9" t="str">
        <f>CONCATENATE(D174,"/",C174,"/",K174)</f>
        <v>6/Dec/1994</v>
      </c>
      <c r="M174">
        <f t="shared" ca="1" si="2"/>
        <v>29</v>
      </c>
      <c r="N174" s="10">
        <v>1850.55</v>
      </c>
    </row>
    <row r="175" spans="1:14" x14ac:dyDescent="0.25">
      <c r="A175" t="s">
        <v>198</v>
      </c>
      <c r="B175">
        <v>2004</v>
      </c>
      <c r="C175" t="s">
        <v>30</v>
      </c>
      <c r="D175">
        <v>27</v>
      </c>
      <c r="E175">
        <v>0</v>
      </c>
      <c r="F175">
        <v>1863.45</v>
      </c>
      <c r="G175" t="s">
        <v>12</v>
      </c>
      <c r="H175" t="s">
        <v>16</v>
      </c>
      <c r="I175" t="s">
        <v>199</v>
      </c>
      <c r="J175" t="str">
        <f>IF(ISBLANK(I175),"Null",I175)</f>
        <v>R1025</v>
      </c>
      <c r="K175">
        <f>IF(ISBLANK(B175),ROUND(AVERAGE($B$2:$B$2344),0),B175)</f>
        <v>2004</v>
      </c>
      <c r="L175" s="9" t="str">
        <f>CONCATENATE(D175,"/",C175,"/",K175)</f>
        <v>27/Dec/2004</v>
      </c>
      <c r="M175">
        <f t="shared" ca="1" si="2"/>
        <v>19</v>
      </c>
      <c r="N175" s="10">
        <v>1863.45</v>
      </c>
    </row>
    <row r="176" spans="1:14" x14ac:dyDescent="0.25">
      <c r="A176" t="s">
        <v>200</v>
      </c>
      <c r="B176">
        <v>1996</v>
      </c>
      <c r="C176" t="s">
        <v>10</v>
      </c>
      <c r="D176">
        <v>2</v>
      </c>
      <c r="E176">
        <v>0</v>
      </c>
      <c r="F176">
        <v>1865.98</v>
      </c>
      <c r="G176" t="s">
        <v>12</v>
      </c>
      <c r="H176" t="s">
        <v>12</v>
      </c>
      <c r="I176" t="s">
        <v>23</v>
      </c>
      <c r="J176" t="str">
        <f>IF(ISBLANK(I176),"Null",I176)</f>
        <v>R1012</v>
      </c>
      <c r="K176">
        <f>IF(ISBLANK(B176),ROUND(AVERAGE($B$2:$B$2344),0),B176)</f>
        <v>1996</v>
      </c>
      <c r="L176" s="9" t="str">
        <f>CONCATENATE(D176,"/",C176,"/",K176)</f>
        <v>2/Jul/1996</v>
      </c>
      <c r="M176">
        <f t="shared" ca="1" si="2"/>
        <v>28</v>
      </c>
      <c r="N176" s="10">
        <v>1865.98</v>
      </c>
    </row>
    <row r="177" spans="1:14" x14ac:dyDescent="0.25">
      <c r="A177" t="s">
        <v>201</v>
      </c>
      <c r="B177">
        <v>2002</v>
      </c>
      <c r="C177" t="s">
        <v>20</v>
      </c>
      <c r="D177">
        <v>22</v>
      </c>
      <c r="E177">
        <v>0</v>
      </c>
      <c r="F177">
        <v>1875.34</v>
      </c>
      <c r="G177" t="s">
        <v>12</v>
      </c>
      <c r="H177" t="s">
        <v>11</v>
      </c>
      <c r="I177" t="s">
        <v>41</v>
      </c>
      <c r="J177" t="str">
        <f>IF(ISBLANK(I177),"Null",I177)</f>
        <v>R1011</v>
      </c>
      <c r="K177">
        <f>IF(ISBLANK(B177),ROUND(AVERAGE($B$2:$B$2344),0),B177)</f>
        <v>2002</v>
      </c>
      <c r="L177" s="9" t="str">
        <f>CONCATENATE(D177,"/",C177,"/",K177)</f>
        <v>22/Sep/2002</v>
      </c>
      <c r="M177">
        <f t="shared" ca="1" si="2"/>
        <v>22</v>
      </c>
      <c r="N177" s="10">
        <v>1875.34</v>
      </c>
    </row>
    <row r="178" spans="1:14" x14ac:dyDescent="0.25">
      <c r="A178" t="s">
        <v>202</v>
      </c>
      <c r="B178">
        <v>2002</v>
      </c>
      <c r="C178" t="s">
        <v>36</v>
      </c>
      <c r="D178">
        <v>29</v>
      </c>
      <c r="E178">
        <v>0</v>
      </c>
      <c r="F178">
        <v>1877.93</v>
      </c>
      <c r="G178" t="s">
        <v>12</v>
      </c>
      <c r="H178" t="s">
        <v>16</v>
      </c>
      <c r="I178" t="s">
        <v>13</v>
      </c>
      <c r="J178" t="str">
        <f>IF(ISBLANK(I178),"Null",I178)</f>
        <v>R1013</v>
      </c>
      <c r="K178">
        <f>IF(ISBLANK(B178),ROUND(AVERAGE($B$2:$B$2344),0),B178)</f>
        <v>2002</v>
      </c>
      <c r="L178" s="9" t="str">
        <f>CONCATENATE(D178,"/",C178,"/",K178)</f>
        <v>29/Oct/2002</v>
      </c>
      <c r="M178">
        <f t="shared" ca="1" si="2"/>
        <v>22</v>
      </c>
      <c r="N178" s="10">
        <v>1877.93</v>
      </c>
    </row>
    <row r="179" spans="1:14" x14ac:dyDescent="0.25">
      <c r="A179" t="s">
        <v>203</v>
      </c>
      <c r="B179">
        <v>2002</v>
      </c>
      <c r="C179" t="s">
        <v>34</v>
      </c>
      <c r="D179">
        <v>29</v>
      </c>
      <c r="E179">
        <v>0</v>
      </c>
      <c r="F179">
        <v>1880.07</v>
      </c>
      <c r="G179" t="s">
        <v>12</v>
      </c>
      <c r="H179" t="s">
        <v>11</v>
      </c>
      <c r="I179" t="s">
        <v>13</v>
      </c>
      <c r="J179" t="str">
        <f>IF(ISBLANK(I179),"Null",I179)</f>
        <v>R1013</v>
      </c>
      <c r="K179">
        <f>IF(ISBLANK(B179),ROUND(AVERAGE($B$2:$B$2344),0),B179)</f>
        <v>2002</v>
      </c>
      <c r="L179" s="9" t="str">
        <f>CONCATENATE(D179,"/",C179,"/",K179)</f>
        <v>29/Aug/2002</v>
      </c>
      <c r="M179">
        <f t="shared" ca="1" si="2"/>
        <v>22</v>
      </c>
      <c r="N179" s="10">
        <v>1880.07</v>
      </c>
    </row>
    <row r="180" spans="1:14" x14ac:dyDescent="0.25">
      <c r="A180" t="s">
        <v>204</v>
      </c>
      <c r="B180">
        <v>2002</v>
      </c>
      <c r="C180" t="s">
        <v>34</v>
      </c>
      <c r="D180">
        <v>21</v>
      </c>
      <c r="E180">
        <v>0</v>
      </c>
      <c r="F180">
        <v>1880.49</v>
      </c>
      <c r="G180" t="s">
        <v>12</v>
      </c>
      <c r="H180" t="s">
        <v>16</v>
      </c>
      <c r="I180" t="s">
        <v>41</v>
      </c>
      <c r="J180" t="str">
        <f>IF(ISBLANK(I180),"Null",I180)</f>
        <v>R1011</v>
      </c>
      <c r="K180">
        <f>IF(ISBLANK(B180),ROUND(AVERAGE($B$2:$B$2344),0),B180)</f>
        <v>2002</v>
      </c>
      <c r="L180" s="9" t="str">
        <f>CONCATENATE(D180,"/",C180,"/",K180)</f>
        <v>21/Aug/2002</v>
      </c>
      <c r="M180">
        <f t="shared" ca="1" si="2"/>
        <v>22</v>
      </c>
      <c r="N180" s="10">
        <v>1880.49</v>
      </c>
    </row>
    <row r="181" spans="1:14" x14ac:dyDescent="0.25">
      <c r="A181" t="s">
        <v>205</v>
      </c>
      <c r="B181">
        <v>2001</v>
      </c>
      <c r="C181" t="s">
        <v>34</v>
      </c>
      <c r="D181">
        <v>10</v>
      </c>
      <c r="E181">
        <v>0</v>
      </c>
      <c r="F181">
        <v>1906.36</v>
      </c>
      <c r="G181" t="s">
        <v>12</v>
      </c>
      <c r="H181" t="s">
        <v>16</v>
      </c>
      <c r="I181" t="s">
        <v>23</v>
      </c>
      <c r="J181" t="str">
        <f>IF(ISBLANK(I181),"Null",I181)</f>
        <v>R1012</v>
      </c>
      <c r="K181">
        <f>IF(ISBLANK(B181),ROUND(AVERAGE($B$2:$B$2344),0),B181)</f>
        <v>2001</v>
      </c>
      <c r="L181" s="9" t="str">
        <f>CONCATENATE(D181,"/",C181,"/",K181)</f>
        <v>10/Aug/2001</v>
      </c>
      <c r="M181">
        <f t="shared" ca="1" si="2"/>
        <v>23</v>
      </c>
      <c r="N181" s="10">
        <v>1906.36</v>
      </c>
    </row>
    <row r="182" spans="1:14" x14ac:dyDescent="0.25">
      <c r="A182" t="s">
        <v>206</v>
      </c>
      <c r="B182">
        <v>1994</v>
      </c>
      <c r="C182" t="s">
        <v>36</v>
      </c>
      <c r="D182">
        <v>6</v>
      </c>
      <c r="E182">
        <v>0</v>
      </c>
      <c r="F182">
        <v>1908.9</v>
      </c>
      <c r="G182" t="s">
        <v>12</v>
      </c>
      <c r="H182" t="s">
        <v>12</v>
      </c>
      <c r="I182" t="s">
        <v>13</v>
      </c>
      <c r="J182" t="str">
        <f>IF(ISBLANK(I182),"Null",I182)</f>
        <v>R1013</v>
      </c>
      <c r="K182">
        <f>IF(ISBLANK(B182),ROUND(AVERAGE($B$2:$B$2344),0),B182)</f>
        <v>1994</v>
      </c>
      <c r="L182" s="9" t="str">
        <f>CONCATENATE(D182,"/",C182,"/",K182)</f>
        <v>6/Oct/1994</v>
      </c>
      <c r="M182">
        <f t="shared" ca="1" si="2"/>
        <v>30</v>
      </c>
      <c r="N182" s="10">
        <v>1908.9</v>
      </c>
    </row>
    <row r="183" spans="1:14" x14ac:dyDescent="0.25">
      <c r="A183" t="s">
        <v>207</v>
      </c>
      <c r="B183">
        <v>2001</v>
      </c>
      <c r="C183" t="s">
        <v>34</v>
      </c>
      <c r="D183">
        <v>3</v>
      </c>
      <c r="E183">
        <v>0</v>
      </c>
      <c r="F183">
        <v>1909.53</v>
      </c>
      <c r="G183" t="s">
        <v>12</v>
      </c>
      <c r="H183" t="s">
        <v>12</v>
      </c>
      <c r="I183" t="s">
        <v>23</v>
      </c>
      <c r="J183" t="str">
        <f>IF(ISBLANK(I183),"Null",I183)</f>
        <v>R1012</v>
      </c>
      <c r="K183">
        <f>IF(ISBLANK(B183),ROUND(AVERAGE($B$2:$B$2344),0),B183)</f>
        <v>2001</v>
      </c>
      <c r="L183" s="9" t="str">
        <f>CONCATENATE(D183,"/",C183,"/",K183)</f>
        <v>3/Aug/2001</v>
      </c>
      <c r="M183">
        <f t="shared" ca="1" si="2"/>
        <v>23</v>
      </c>
      <c r="N183" s="10">
        <v>1909.53</v>
      </c>
    </row>
    <row r="184" spans="1:14" x14ac:dyDescent="0.25">
      <c r="A184" t="s">
        <v>208</v>
      </c>
      <c r="B184">
        <v>2001</v>
      </c>
      <c r="C184" t="s">
        <v>30</v>
      </c>
      <c r="D184">
        <v>9</v>
      </c>
      <c r="E184">
        <v>0</v>
      </c>
      <c r="F184">
        <v>1917.32</v>
      </c>
      <c r="G184" t="s">
        <v>12</v>
      </c>
      <c r="H184" t="s">
        <v>11</v>
      </c>
      <c r="I184" t="s">
        <v>23</v>
      </c>
      <c r="J184" t="str">
        <f>IF(ISBLANK(I184),"Null",I184)</f>
        <v>R1012</v>
      </c>
      <c r="K184">
        <f>IF(ISBLANK(B184),ROUND(AVERAGE($B$2:$B$2344),0),B184)</f>
        <v>2001</v>
      </c>
      <c r="L184" s="9" t="str">
        <f>CONCATENATE(D184,"/",C184,"/",K184)</f>
        <v>9/Dec/2001</v>
      </c>
      <c r="M184">
        <f t="shared" ca="1" si="2"/>
        <v>22</v>
      </c>
      <c r="N184" s="10">
        <v>1917.32</v>
      </c>
    </row>
    <row r="185" spans="1:14" x14ac:dyDescent="0.25">
      <c r="A185" t="s">
        <v>209</v>
      </c>
      <c r="B185">
        <v>2002</v>
      </c>
      <c r="C185" t="s">
        <v>20</v>
      </c>
      <c r="D185">
        <v>7</v>
      </c>
      <c r="E185">
        <v>1</v>
      </c>
      <c r="F185">
        <v>1964.78</v>
      </c>
      <c r="G185" t="s">
        <v>12</v>
      </c>
      <c r="H185" t="s">
        <v>16</v>
      </c>
      <c r="I185" t="s">
        <v>41</v>
      </c>
      <c r="J185" t="str">
        <f>IF(ISBLANK(I185),"Null",I185)</f>
        <v>R1011</v>
      </c>
      <c r="K185">
        <f>IF(ISBLANK(B185),ROUND(AVERAGE($B$2:$B$2344),0),B185)</f>
        <v>2002</v>
      </c>
      <c r="L185" s="9" t="str">
        <f>CONCATENATE(D185,"/",C185,"/",K185)</f>
        <v>7/Sep/2002</v>
      </c>
      <c r="M185">
        <f t="shared" ca="1" si="2"/>
        <v>22</v>
      </c>
      <c r="N185" s="10">
        <v>1964.78</v>
      </c>
    </row>
    <row r="186" spans="1:14" x14ac:dyDescent="0.25">
      <c r="A186" t="s">
        <v>210</v>
      </c>
      <c r="B186">
        <v>2002</v>
      </c>
      <c r="C186" t="s">
        <v>10</v>
      </c>
      <c r="D186">
        <v>29</v>
      </c>
      <c r="E186">
        <v>0</v>
      </c>
      <c r="F186">
        <v>1967.02</v>
      </c>
      <c r="G186" t="s">
        <v>12</v>
      </c>
      <c r="H186" t="s">
        <v>11</v>
      </c>
      <c r="I186" t="s">
        <v>167</v>
      </c>
      <c r="J186" t="str">
        <f>IF(ISBLANK(I186),"Null",I186)</f>
        <v>R1016</v>
      </c>
      <c r="K186">
        <f>IF(ISBLANK(B186),ROUND(AVERAGE($B$2:$B$2344),0),B186)</f>
        <v>2002</v>
      </c>
      <c r="L186" s="9" t="str">
        <f>CONCATENATE(D186,"/",C186,"/",K186)</f>
        <v>29/Jul/2002</v>
      </c>
      <c r="M186">
        <f t="shared" ca="1" si="2"/>
        <v>22</v>
      </c>
      <c r="N186" s="10">
        <v>1967.02</v>
      </c>
    </row>
    <row r="187" spans="1:14" x14ac:dyDescent="0.25">
      <c r="A187" t="s">
        <v>211</v>
      </c>
      <c r="B187">
        <v>1998</v>
      </c>
      <c r="C187" t="s">
        <v>20</v>
      </c>
      <c r="D187">
        <v>28</v>
      </c>
      <c r="E187">
        <v>0</v>
      </c>
      <c r="F187">
        <v>1969.61</v>
      </c>
      <c r="G187" t="s">
        <v>12</v>
      </c>
      <c r="H187" t="s">
        <v>12</v>
      </c>
      <c r="I187" t="s">
        <v>41</v>
      </c>
      <c r="J187" t="str">
        <f>IF(ISBLANK(I187),"Null",I187)</f>
        <v>R1011</v>
      </c>
      <c r="K187">
        <f>IF(ISBLANK(B187),ROUND(AVERAGE($B$2:$B$2344),0),B187)</f>
        <v>1998</v>
      </c>
      <c r="L187" s="9" t="str">
        <f>CONCATENATE(D187,"/",C187,"/",K187)</f>
        <v>28/Sep/1998</v>
      </c>
      <c r="M187">
        <f t="shared" ca="1" si="2"/>
        <v>26</v>
      </c>
      <c r="N187" s="10">
        <v>1969.61</v>
      </c>
    </row>
    <row r="188" spans="1:14" x14ac:dyDescent="0.25">
      <c r="A188" t="s">
        <v>212</v>
      </c>
      <c r="B188">
        <v>1998</v>
      </c>
      <c r="C188" t="s">
        <v>36</v>
      </c>
      <c r="D188">
        <v>5</v>
      </c>
      <c r="E188">
        <v>0</v>
      </c>
      <c r="F188">
        <v>1972.95</v>
      </c>
      <c r="G188" t="s">
        <v>12</v>
      </c>
      <c r="H188" t="s">
        <v>16</v>
      </c>
      <c r="I188" t="s">
        <v>41</v>
      </c>
      <c r="J188" t="str">
        <f>IF(ISBLANK(I188),"Null",I188)</f>
        <v>R1011</v>
      </c>
      <c r="K188">
        <f>IF(ISBLANK(B188),ROUND(AVERAGE($B$2:$B$2344),0),B188)</f>
        <v>1998</v>
      </c>
      <c r="L188" s="9" t="str">
        <f>CONCATENATE(D188,"/",C188,"/",K188)</f>
        <v>5/Oct/1998</v>
      </c>
      <c r="M188">
        <f t="shared" ca="1" si="2"/>
        <v>26</v>
      </c>
      <c r="N188" s="10">
        <v>1972.95</v>
      </c>
    </row>
    <row r="189" spans="1:14" x14ac:dyDescent="0.25">
      <c r="A189" t="s">
        <v>213</v>
      </c>
      <c r="B189">
        <v>1998</v>
      </c>
      <c r="C189" t="s">
        <v>20</v>
      </c>
      <c r="D189">
        <v>29</v>
      </c>
      <c r="E189">
        <v>0</v>
      </c>
      <c r="F189">
        <v>1977.82</v>
      </c>
      <c r="G189" t="s">
        <v>12</v>
      </c>
      <c r="H189" t="s">
        <v>16</v>
      </c>
      <c r="I189" t="s">
        <v>41</v>
      </c>
      <c r="J189" t="str">
        <f>IF(ISBLANK(I189),"Null",I189)</f>
        <v>R1011</v>
      </c>
      <c r="K189">
        <f>IF(ISBLANK(B189),ROUND(AVERAGE($B$2:$B$2344),0),B189)</f>
        <v>1998</v>
      </c>
      <c r="L189" s="9" t="str">
        <f>CONCATENATE(D189,"/",C189,"/",K189)</f>
        <v>29/Sep/1998</v>
      </c>
      <c r="M189">
        <f t="shared" ca="1" si="2"/>
        <v>26</v>
      </c>
      <c r="N189" s="10">
        <v>1977.82</v>
      </c>
    </row>
    <row r="190" spans="1:14" x14ac:dyDescent="0.25">
      <c r="A190" t="s">
        <v>214</v>
      </c>
      <c r="B190">
        <v>2002</v>
      </c>
      <c r="C190" t="s">
        <v>10</v>
      </c>
      <c r="D190">
        <v>16</v>
      </c>
      <c r="E190">
        <v>1</v>
      </c>
      <c r="F190">
        <v>1980.07</v>
      </c>
      <c r="G190" t="s">
        <v>12</v>
      </c>
      <c r="H190" t="s">
        <v>12</v>
      </c>
      <c r="I190" t="s">
        <v>41</v>
      </c>
      <c r="J190" t="str">
        <f>IF(ISBLANK(I190),"Null",I190)</f>
        <v>R1011</v>
      </c>
      <c r="K190">
        <f>IF(ISBLANK(B190),ROUND(AVERAGE($B$2:$B$2344),0),B190)</f>
        <v>2002</v>
      </c>
      <c r="L190" s="9" t="str">
        <f>CONCATENATE(D190,"/",C190,"/",K190)</f>
        <v>16/Jul/2002</v>
      </c>
      <c r="M190">
        <f t="shared" ca="1" si="2"/>
        <v>22</v>
      </c>
      <c r="N190" s="10">
        <v>1980.07</v>
      </c>
    </row>
    <row r="191" spans="1:14" x14ac:dyDescent="0.25">
      <c r="A191" t="s">
        <v>215</v>
      </c>
      <c r="B191">
        <v>1998</v>
      </c>
      <c r="C191" t="s">
        <v>30</v>
      </c>
      <c r="D191">
        <v>29</v>
      </c>
      <c r="E191">
        <v>0</v>
      </c>
      <c r="F191">
        <v>1981.58</v>
      </c>
      <c r="G191" t="s">
        <v>12</v>
      </c>
      <c r="H191" t="s">
        <v>16</v>
      </c>
      <c r="I191" t="s">
        <v>13</v>
      </c>
      <c r="J191" t="str">
        <f>IF(ISBLANK(I191),"Null",I191)</f>
        <v>R1013</v>
      </c>
      <c r="K191">
        <f>IF(ISBLANK(B191),ROUND(AVERAGE($B$2:$B$2344),0),B191)</f>
        <v>1998</v>
      </c>
      <c r="L191" s="9" t="str">
        <f>CONCATENATE(D191,"/",C191,"/",K191)</f>
        <v>29/Dec/1998</v>
      </c>
      <c r="M191">
        <f t="shared" ca="1" si="2"/>
        <v>25</v>
      </c>
      <c r="N191" s="10">
        <v>1981.58</v>
      </c>
    </row>
    <row r="192" spans="1:14" x14ac:dyDescent="0.25">
      <c r="A192" t="s">
        <v>216</v>
      </c>
      <c r="B192">
        <v>2002</v>
      </c>
      <c r="C192" t="s">
        <v>20</v>
      </c>
      <c r="D192">
        <v>29</v>
      </c>
      <c r="E192">
        <v>0</v>
      </c>
      <c r="F192">
        <v>1984.45</v>
      </c>
      <c r="G192" t="s">
        <v>12</v>
      </c>
      <c r="H192" t="s">
        <v>12</v>
      </c>
      <c r="I192" t="s">
        <v>167</v>
      </c>
      <c r="J192" t="str">
        <f>IF(ISBLANK(I192),"Null",I192)</f>
        <v>R1016</v>
      </c>
      <c r="K192">
        <f>IF(ISBLANK(B192),ROUND(AVERAGE($B$2:$B$2344),0),B192)</f>
        <v>2002</v>
      </c>
      <c r="L192" s="9" t="str">
        <f>CONCATENATE(D192,"/",C192,"/",K192)</f>
        <v>29/Sep/2002</v>
      </c>
      <c r="M192">
        <f t="shared" ca="1" si="2"/>
        <v>22</v>
      </c>
      <c r="N192" s="10">
        <v>1984.45</v>
      </c>
    </row>
    <row r="193" spans="1:14" x14ac:dyDescent="0.25">
      <c r="A193" t="s">
        <v>217</v>
      </c>
      <c r="B193">
        <v>1998</v>
      </c>
      <c r="C193" t="s">
        <v>20</v>
      </c>
      <c r="D193">
        <v>14</v>
      </c>
      <c r="E193">
        <v>0</v>
      </c>
      <c r="F193">
        <v>1986.93</v>
      </c>
      <c r="G193" t="s">
        <v>12</v>
      </c>
      <c r="H193" t="s">
        <v>11</v>
      </c>
      <c r="I193" t="s">
        <v>13</v>
      </c>
      <c r="J193" t="str">
        <f>IF(ISBLANK(I193),"Null",I193)</f>
        <v>R1013</v>
      </c>
      <c r="K193">
        <f>IF(ISBLANK(B193),ROUND(AVERAGE($B$2:$B$2344),0),B193)</f>
        <v>1998</v>
      </c>
      <c r="L193" s="9" t="str">
        <f>CONCATENATE(D193,"/",C193,"/",K193)</f>
        <v>14/Sep/1998</v>
      </c>
      <c r="M193">
        <f t="shared" ca="1" si="2"/>
        <v>26</v>
      </c>
      <c r="N193" s="10">
        <v>1986.93</v>
      </c>
    </row>
    <row r="194" spans="1:14" x14ac:dyDescent="0.25">
      <c r="A194" t="s">
        <v>218</v>
      </c>
      <c r="B194">
        <v>2001</v>
      </c>
      <c r="C194" t="s">
        <v>34</v>
      </c>
      <c r="D194">
        <v>14</v>
      </c>
      <c r="E194">
        <v>0</v>
      </c>
      <c r="F194">
        <v>2007.95</v>
      </c>
      <c r="G194" t="s">
        <v>12</v>
      </c>
      <c r="H194" t="s">
        <v>11</v>
      </c>
      <c r="I194" t="s">
        <v>41</v>
      </c>
      <c r="J194" t="str">
        <f>IF(ISBLANK(I194),"Null",I194)</f>
        <v>R1011</v>
      </c>
      <c r="K194">
        <f>IF(ISBLANK(B194),ROUND(AVERAGE($B$2:$B$2344),0),B194)</f>
        <v>2001</v>
      </c>
      <c r="L194" s="9" t="str">
        <f>CONCATENATE(D194,"/",C194,"/",K194)</f>
        <v>14/Aug/2001</v>
      </c>
      <c r="M194">
        <f t="shared" ca="1" si="2"/>
        <v>23</v>
      </c>
      <c r="N194" s="10">
        <v>2007.95</v>
      </c>
    </row>
    <row r="195" spans="1:14" x14ac:dyDescent="0.25">
      <c r="A195" t="s">
        <v>219</v>
      </c>
      <c r="B195">
        <v>2001</v>
      </c>
      <c r="C195" t="s">
        <v>10</v>
      </c>
      <c r="D195">
        <v>1</v>
      </c>
      <c r="E195">
        <v>0</v>
      </c>
      <c r="F195">
        <v>2020.18</v>
      </c>
      <c r="G195" t="s">
        <v>12</v>
      </c>
      <c r="H195" t="s">
        <v>16</v>
      </c>
      <c r="I195" t="s">
        <v>41</v>
      </c>
      <c r="J195" t="str">
        <f>IF(ISBLANK(I195),"Null",I195)</f>
        <v>R1011</v>
      </c>
      <c r="K195">
        <f>IF(ISBLANK(B195),ROUND(AVERAGE($B$2:$B$2344),0),B195)</f>
        <v>2001</v>
      </c>
      <c r="L195" s="9" t="str">
        <f>CONCATENATE(D195,"/",C195,"/",K195)</f>
        <v>1/Jul/2001</v>
      </c>
      <c r="M195">
        <f t="shared" ref="M195:M258" ca="1" si="3">DATEDIF(L195,TODAY(),"Y")</f>
        <v>23</v>
      </c>
      <c r="N195" s="10">
        <v>2020.18</v>
      </c>
    </row>
    <row r="196" spans="1:14" x14ac:dyDescent="0.25">
      <c r="A196" t="s">
        <v>220</v>
      </c>
      <c r="B196">
        <v>2001</v>
      </c>
      <c r="C196" t="s">
        <v>20</v>
      </c>
      <c r="D196">
        <v>6</v>
      </c>
      <c r="E196">
        <v>0</v>
      </c>
      <c r="F196">
        <v>2020.55</v>
      </c>
      <c r="G196" t="s">
        <v>12</v>
      </c>
      <c r="H196" t="s">
        <v>11</v>
      </c>
      <c r="I196" t="s">
        <v>13</v>
      </c>
      <c r="J196" t="str">
        <f>IF(ISBLANK(I196),"Null",I196)</f>
        <v>R1013</v>
      </c>
      <c r="K196">
        <f>IF(ISBLANK(B196),ROUND(AVERAGE($B$2:$B$2344),0),B196)</f>
        <v>2001</v>
      </c>
      <c r="L196" s="9" t="str">
        <f>CONCATENATE(D196,"/",C196,"/",K196)</f>
        <v>6/Sep/2001</v>
      </c>
      <c r="M196">
        <f t="shared" ca="1" si="3"/>
        <v>23</v>
      </c>
      <c r="N196" s="10">
        <v>2020.55</v>
      </c>
    </row>
    <row r="197" spans="1:14" x14ac:dyDescent="0.25">
      <c r="A197" t="s">
        <v>221</v>
      </c>
      <c r="B197">
        <v>2001</v>
      </c>
      <c r="C197" t="s">
        <v>34</v>
      </c>
      <c r="D197">
        <v>4</v>
      </c>
      <c r="E197">
        <v>0</v>
      </c>
      <c r="F197">
        <v>2026.97</v>
      </c>
      <c r="G197" t="s">
        <v>12</v>
      </c>
      <c r="H197" t="s">
        <v>11</v>
      </c>
      <c r="I197" t="s">
        <v>13</v>
      </c>
      <c r="J197" t="str">
        <f>IF(ISBLANK(I197),"Null",I197)</f>
        <v>R1013</v>
      </c>
      <c r="K197">
        <f>IF(ISBLANK(B197),ROUND(AVERAGE($B$2:$B$2344),0),B197)</f>
        <v>2001</v>
      </c>
      <c r="L197" s="9" t="str">
        <f>CONCATENATE(D197,"/",C197,"/",K197)</f>
        <v>4/Aug/2001</v>
      </c>
      <c r="M197">
        <f t="shared" ca="1" si="3"/>
        <v>23</v>
      </c>
      <c r="N197" s="10">
        <v>2026.97</v>
      </c>
    </row>
    <row r="198" spans="1:14" x14ac:dyDescent="0.25">
      <c r="A198" t="s">
        <v>222</v>
      </c>
      <c r="B198">
        <v>2000</v>
      </c>
      <c r="C198" t="s">
        <v>20</v>
      </c>
      <c r="D198">
        <v>2</v>
      </c>
      <c r="E198">
        <v>0</v>
      </c>
      <c r="F198">
        <v>2045.69</v>
      </c>
      <c r="G198" t="s">
        <v>12</v>
      </c>
      <c r="H198" t="s">
        <v>12</v>
      </c>
      <c r="I198" t="s">
        <v>23</v>
      </c>
      <c r="J198" t="str">
        <f>IF(ISBLANK(I198),"Null",I198)</f>
        <v>R1012</v>
      </c>
      <c r="K198">
        <f>IF(ISBLANK(B198),ROUND(AVERAGE($B$2:$B$2344),0),B198)</f>
        <v>2000</v>
      </c>
      <c r="L198" s="9" t="str">
        <f>CONCATENATE(D198,"/",C198,"/",K198)</f>
        <v>2/Sep/2000</v>
      </c>
      <c r="M198">
        <f t="shared" ca="1" si="3"/>
        <v>24</v>
      </c>
      <c r="N198" s="10">
        <v>2045.69</v>
      </c>
    </row>
    <row r="199" spans="1:14" x14ac:dyDescent="0.25">
      <c r="A199" t="s">
        <v>223</v>
      </c>
      <c r="B199">
        <v>2000</v>
      </c>
      <c r="C199" t="s">
        <v>10</v>
      </c>
      <c r="D199">
        <v>26</v>
      </c>
      <c r="E199">
        <v>0</v>
      </c>
      <c r="F199">
        <v>2055.3200000000002</v>
      </c>
      <c r="G199" t="s">
        <v>12</v>
      </c>
      <c r="H199" t="s">
        <v>12</v>
      </c>
      <c r="I199" t="s">
        <v>23</v>
      </c>
      <c r="J199" t="str">
        <f>IF(ISBLANK(I199),"Null",I199)</f>
        <v>R1012</v>
      </c>
      <c r="K199">
        <f>IF(ISBLANK(B199),ROUND(AVERAGE($B$2:$B$2344),0),B199)</f>
        <v>2000</v>
      </c>
      <c r="L199" s="9" t="str">
        <f>CONCATENATE(D199,"/",C199,"/",K199)</f>
        <v>26/Jul/2000</v>
      </c>
      <c r="M199">
        <f t="shared" ca="1" si="3"/>
        <v>24</v>
      </c>
      <c r="N199" s="10">
        <v>2055.3200000000002</v>
      </c>
    </row>
    <row r="200" spans="1:14" x14ac:dyDescent="0.25">
      <c r="A200" t="s">
        <v>224</v>
      </c>
      <c r="B200">
        <v>2004</v>
      </c>
      <c r="C200" t="s">
        <v>18</v>
      </c>
      <c r="D200">
        <v>12</v>
      </c>
      <c r="E200">
        <v>0</v>
      </c>
      <c r="F200">
        <v>2094.1</v>
      </c>
      <c r="G200" t="s">
        <v>12</v>
      </c>
      <c r="H200" t="s">
        <v>11</v>
      </c>
      <c r="I200" t="s">
        <v>199</v>
      </c>
      <c r="J200" t="str">
        <f>IF(ISBLANK(I200),"Null",I200)</f>
        <v>R1025</v>
      </c>
      <c r="K200">
        <f>IF(ISBLANK(B200),ROUND(AVERAGE($B$2:$B$2344),0),B200)</f>
        <v>2004</v>
      </c>
      <c r="L200" s="9" t="str">
        <f>CONCATENATE(D200,"/",C200,"/",K200)</f>
        <v>12/Jun/2004</v>
      </c>
      <c r="M200">
        <f t="shared" ca="1" si="3"/>
        <v>20</v>
      </c>
      <c r="N200" s="10">
        <v>2094.1</v>
      </c>
    </row>
    <row r="201" spans="1:14" x14ac:dyDescent="0.25">
      <c r="A201" t="s">
        <v>225</v>
      </c>
      <c r="B201">
        <v>2001</v>
      </c>
      <c r="C201" t="s">
        <v>34</v>
      </c>
      <c r="D201">
        <v>14</v>
      </c>
      <c r="E201">
        <v>0</v>
      </c>
      <c r="F201">
        <v>2102.2600000000002</v>
      </c>
      <c r="G201" t="s">
        <v>12</v>
      </c>
      <c r="H201" t="s">
        <v>11</v>
      </c>
      <c r="I201" t="s">
        <v>165</v>
      </c>
      <c r="J201" t="str">
        <f>IF(ISBLANK(I201),"Null",I201)</f>
        <v>R1019</v>
      </c>
      <c r="K201">
        <f>IF(ISBLANK(B201),ROUND(AVERAGE($B$2:$B$2344),0),B201)</f>
        <v>2001</v>
      </c>
      <c r="L201" s="9" t="str">
        <f>CONCATENATE(D201,"/",C201,"/",K201)</f>
        <v>14/Aug/2001</v>
      </c>
      <c r="M201">
        <f t="shared" ca="1" si="3"/>
        <v>23</v>
      </c>
      <c r="N201" s="10">
        <v>2102.2600000000002</v>
      </c>
    </row>
    <row r="202" spans="1:14" x14ac:dyDescent="0.25">
      <c r="A202" t="s">
        <v>226</v>
      </c>
      <c r="B202">
        <v>2001</v>
      </c>
      <c r="C202" t="s">
        <v>18</v>
      </c>
      <c r="D202">
        <v>22</v>
      </c>
      <c r="E202">
        <v>1</v>
      </c>
      <c r="F202">
        <v>2103.08</v>
      </c>
      <c r="G202" t="s">
        <v>12</v>
      </c>
      <c r="H202" t="s">
        <v>11</v>
      </c>
      <c r="I202" t="s">
        <v>41</v>
      </c>
      <c r="J202" t="str">
        <f>IF(ISBLANK(I202),"Null",I202)</f>
        <v>R1011</v>
      </c>
      <c r="K202">
        <f>IF(ISBLANK(B202),ROUND(AVERAGE($B$2:$B$2344),0),B202)</f>
        <v>2001</v>
      </c>
      <c r="L202" s="9" t="str">
        <f>CONCATENATE(D202,"/",C202,"/",K202)</f>
        <v>22/Jun/2001</v>
      </c>
      <c r="M202">
        <f t="shared" ca="1" si="3"/>
        <v>23</v>
      </c>
      <c r="N202" s="10">
        <v>2103.08</v>
      </c>
    </row>
    <row r="203" spans="1:14" x14ac:dyDescent="0.25">
      <c r="A203" t="s">
        <v>227</v>
      </c>
      <c r="B203">
        <v>2001</v>
      </c>
      <c r="C203" t="s">
        <v>15</v>
      </c>
      <c r="D203">
        <v>28</v>
      </c>
      <c r="E203">
        <v>0</v>
      </c>
      <c r="F203">
        <v>2104.11</v>
      </c>
      <c r="G203" t="s">
        <v>11</v>
      </c>
      <c r="H203" t="s">
        <v>16</v>
      </c>
      <c r="I203" t="s">
        <v>167</v>
      </c>
      <c r="J203" t="str">
        <f>IF(ISBLANK(I203),"Null",I203)</f>
        <v>R1016</v>
      </c>
      <c r="K203">
        <f>IF(ISBLANK(B203),ROUND(AVERAGE($B$2:$B$2344),0),B203)</f>
        <v>2001</v>
      </c>
      <c r="L203" s="9" t="str">
        <f>CONCATENATE(D203,"/",C203,"/",K203)</f>
        <v>28/Nov/2001</v>
      </c>
      <c r="M203">
        <f t="shared" ca="1" si="3"/>
        <v>22</v>
      </c>
      <c r="N203" s="10">
        <v>2104.11</v>
      </c>
    </row>
    <row r="204" spans="1:14" x14ac:dyDescent="0.25">
      <c r="A204" t="s">
        <v>228</v>
      </c>
      <c r="B204">
        <v>1989</v>
      </c>
      <c r="C204" t="s">
        <v>10</v>
      </c>
      <c r="D204">
        <v>21</v>
      </c>
      <c r="E204">
        <v>3</v>
      </c>
      <c r="F204">
        <v>2106.2600000000002</v>
      </c>
      <c r="G204" t="s">
        <v>11</v>
      </c>
      <c r="H204" t="s">
        <v>11</v>
      </c>
      <c r="I204" t="s">
        <v>13</v>
      </c>
      <c r="J204" t="str">
        <f>IF(ISBLANK(I204),"Null",I204)</f>
        <v>R1013</v>
      </c>
      <c r="K204">
        <f>IF(ISBLANK(B204),ROUND(AVERAGE($B$2:$B$2344),0),B204)</f>
        <v>1989</v>
      </c>
      <c r="L204" s="9" t="str">
        <f>CONCATENATE(D204,"/",C204,"/",K204)</f>
        <v>21/Jul/1989</v>
      </c>
      <c r="M204">
        <f t="shared" ca="1" si="3"/>
        <v>35</v>
      </c>
      <c r="N204" s="10">
        <v>2106.2600000000002</v>
      </c>
    </row>
    <row r="205" spans="1:14" x14ac:dyDescent="0.25">
      <c r="A205" t="s">
        <v>229</v>
      </c>
      <c r="B205">
        <v>2003</v>
      </c>
      <c r="C205" t="s">
        <v>20</v>
      </c>
      <c r="D205">
        <v>30</v>
      </c>
      <c r="E205">
        <v>0</v>
      </c>
      <c r="F205">
        <v>2117.34</v>
      </c>
      <c r="G205" t="s">
        <v>11</v>
      </c>
      <c r="H205" t="s">
        <v>12</v>
      </c>
      <c r="I205" t="s">
        <v>23</v>
      </c>
      <c r="J205" t="str">
        <f>IF(ISBLANK(I205),"Null",I205)</f>
        <v>R1012</v>
      </c>
      <c r="K205">
        <f>IF(ISBLANK(B205),ROUND(AVERAGE($B$2:$B$2344),0),B205)</f>
        <v>2003</v>
      </c>
      <c r="L205" s="9" t="str">
        <f>CONCATENATE(D205,"/",C205,"/",K205)</f>
        <v>30/Sep/2003</v>
      </c>
      <c r="M205">
        <f t="shared" ca="1" si="3"/>
        <v>21</v>
      </c>
      <c r="N205" s="10">
        <v>2117.34</v>
      </c>
    </row>
    <row r="206" spans="1:14" x14ac:dyDescent="0.25">
      <c r="A206" t="s">
        <v>230</v>
      </c>
      <c r="B206">
        <v>2004</v>
      </c>
      <c r="C206" t="s">
        <v>15</v>
      </c>
      <c r="D206">
        <v>4</v>
      </c>
      <c r="E206">
        <v>0</v>
      </c>
      <c r="F206">
        <v>2118.61</v>
      </c>
      <c r="G206" t="s">
        <v>11</v>
      </c>
      <c r="H206" t="s">
        <v>16</v>
      </c>
      <c r="I206" t="s">
        <v>23</v>
      </c>
      <c r="J206" t="str">
        <f>IF(ISBLANK(I206),"Null",I206)</f>
        <v>R1012</v>
      </c>
      <c r="K206">
        <f>IF(ISBLANK(B206),ROUND(AVERAGE($B$2:$B$2344),0),B206)</f>
        <v>2004</v>
      </c>
      <c r="L206" s="9" t="str">
        <f>CONCATENATE(D206,"/",C206,"/",K206)</f>
        <v>4/Nov/2004</v>
      </c>
      <c r="M206">
        <f t="shared" ca="1" si="3"/>
        <v>20</v>
      </c>
      <c r="N206" s="10">
        <v>2118.61</v>
      </c>
    </row>
    <row r="207" spans="1:14" x14ac:dyDescent="0.25">
      <c r="A207" t="s">
        <v>231</v>
      </c>
      <c r="B207">
        <v>2003</v>
      </c>
      <c r="C207" t="s">
        <v>34</v>
      </c>
      <c r="D207">
        <v>30</v>
      </c>
      <c r="E207">
        <v>0</v>
      </c>
      <c r="F207">
        <v>2128.4299999999998</v>
      </c>
      <c r="G207" t="s">
        <v>11</v>
      </c>
      <c r="H207" t="s">
        <v>16</v>
      </c>
      <c r="I207" t="s">
        <v>23</v>
      </c>
      <c r="J207" t="str">
        <f>IF(ISBLANK(I207),"Null",I207)</f>
        <v>R1012</v>
      </c>
      <c r="K207">
        <f>IF(ISBLANK(B207),ROUND(AVERAGE($B$2:$B$2344),0),B207)</f>
        <v>2003</v>
      </c>
      <c r="L207" s="9" t="str">
        <f>CONCATENATE(D207,"/",C207,"/",K207)</f>
        <v>30/Aug/2003</v>
      </c>
      <c r="M207">
        <f t="shared" ca="1" si="3"/>
        <v>21</v>
      </c>
      <c r="N207" s="10">
        <v>2128.4299999999998</v>
      </c>
    </row>
    <row r="208" spans="1:14" x14ac:dyDescent="0.25">
      <c r="A208" t="s">
        <v>232</v>
      </c>
      <c r="B208">
        <v>2003</v>
      </c>
      <c r="C208" t="s">
        <v>30</v>
      </c>
      <c r="D208">
        <v>22</v>
      </c>
      <c r="E208">
        <v>0</v>
      </c>
      <c r="F208">
        <v>2130.6799999999998</v>
      </c>
      <c r="G208" t="s">
        <v>11</v>
      </c>
      <c r="H208" t="s">
        <v>12</v>
      </c>
      <c r="I208" t="s">
        <v>23</v>
      </c>
      <c r="J208" t="str">
        <f>IF(ISBLANK(I208),"Null",I208)</f>
        <v>R1012</v>
      </c>
      <c r="K208">
        <f>IF(ISBLANK(B208),ROUND(AVERAGE($B$2:$B$2344),0),B208)</f>
        <v>2003</v>
      </c>
      <c r="L208" s="9" t="str">
        <f>CONCATENATE(D208,"/",C208,"/",K208)</f>
        <v>22/Dec/2003</v>
      </c>
      <c r="M208">
        <f t="shared" ca="1" si="3"/>
        <v>20</v>
      </c>
      <c r="N208" s="10">
        <v>2130.6799999999998</v>
      </c>
    </row>
    <row r="209" spans="1:14" x14ac:dyDescent="0.25">
      <c r="A209" t="s">
        <v>233</v>
      </c>
      <c r="B209">
        <v>2003</v>
      </c>
      <c r="C209" t="s">
        <v>20</v>
      </c>
      <c r="D209">
        <v>1</v>
      </c>
      <c r="E209">
        <v>0</v>
      </c>
      <c r="F209">
        <v>2134.9</v>
      </c>
      <c r="G209" t="s">
        <v>11</v>
      </c>
      <c r="H209" t="s">
        <v>12</v>
      </c>
      <c r="I209" t="s">
        <v>23</v>
      </c>
      <c r="J209" t="str">
        <f>IF(ISBLANK(I209),"Null",I209)</f>
        <v>R1012</v>
      </c>
      <c r="K209">
        <f>IF(ISBLANK(B209),ROUND(AVERAGE($B$2:$B$2344),0),B209)</f>
        <v>2003</v>
      </c>
      <c r="L209" s="9" t="str">
        <f>CONCATENATE(D209,"/",C209,"/",K209)</f>
        <v>1/Sep/2003</v>
      </c>
      <c r="M209">
        <f t="shared" ca="1" si="3"/>
        <v>21</v>
      </c>
      <c r="N209" s="10">
        <v>2134.9</v>
      </c>
    </row>
    <row r="210" spans="1:14" x14ac:dyDescent="0.25">
      <c r="A210" t="s">
        <v>234</v>
      </c>
      <c r="B210">
        <v>2003</v>
      </c>
      <c r="C210" t="s">
        <v>20</v>
      </c>
      <c r="D210">
        <v>26</v>
      </c>
      <c r="E210">
        <v>0</v>
      </c>
      <c r="F210">
        <v>2136.88</v>
      </c>
      <c r="G210" t="s">
        <v>11</v>
      </c>
      <c r="H210" t="s">
        <v>11</v>
      </c>
      <c r="I210" t="s">
        <v>23</v>
      </c>
      <c r="J210" t="str">
        <f>IF(ISBLANK(I210),"Null",I210)</f>
        <v>R1012</v>
      </c>
      <c r="K210">
        <f>IF(ISBLANK(B210),ROUND(AVERAGE($B$2:$B$2344),0),B210)</f>
        <v>2003</v>
      </c>
      <c r="L210" s="9" t="str">
        <f>CONCATENATE(D210,"/",C210,"/",K210)</f>
        <v>26/Sep/2003</v>
      </c>
      <c r="M210">
        <f t="shared" ca="1" si="3"/>
        <v>21</v>
      </c>
      <c r="N210" s="10">
        <v>2136.88</v>
      </c>
    </row>
    <row r="211" spans="1:14" x14ac:dyDescent="0.25">
      <c r="A211" t="s">
        <v>235</v>
      </c>
      <c r="B211">
        <v>1997</v>
      </c>
      <c r="C211" t="s">
        <v>20</v>
      </c>
      <c r="D211">
        <v>3</v>
      </c>
      <c r="E211">
        <v>0</v>
      </c>
      <c r="F211">
        <v>2137.65</v>
      </c>
      <c r="G211" t="s">
        <v>12</v>
      </c>
      <c r="H211" t="s">
        <v>16</v>
      </c>
      <c r="I211" t="s">
        <v>13</v>
      </c>
      <c r="J211" t="str">
        <f>IF(ISBLANK(I211),"Null",I211)</f>
        <v>R1013</v>
      </c>
      <c r="K211">
        <f>IF(ISBLANK(B211),ROUND(AVERAGE($B$2:$B$2344),0),B211)</f>
        <v>1997</v>
      </c>
      <c r="L211" s="9" t="str">
        <f>CONCATENATE(D211,"/",C211,"/",K211)</f>
        <v>3/Sep/1997</v>
      </c>
      <c r="M211">
        <f t="shared" ca="1" si="3"/>
        <v>27</v>
      </c>
      <c r="N211" s="10">
        <v>2137.65</v>
      </c>
    </row>
    <row r="212" spans="1:14" x14ac:dyDescent="0.25">
      <c r="A212" t="s">
        <v>236</v>
      </c>
      <c r="B212">
        <v>2003</v>
      </c>
      <c r="C212" t="s">
        <v>34</v>
      </c>
      <c r="D212">
        <v>19</v>
      </c>
      <c r="E212">
        <v>0</v>
      </c>
      <c r="F212">
        <v>2138.0700000000002</v>
      </c>
      <c r="G212" t="s">
        <v>11</v>
      </c>
      <c r="H212" t="s">
        <v>16</v>
      </c>
      <c r="I212" t="s">
        <v>23</v>
      </c>
      <c r="J212" t="str">
        <f>IF(ISBLANK(I212),"Null",I212)</f>
        <v>R1012</v>
      </c>
      <c r="K212">
        <f>IF(ISBLANK(B212),ROUND(AVERAGE($B$2:$B$2344),0),B212)</f>
        <v>2003</v>
      </c>
      <c r="L212" s="9" t="str">
        <f>CONCATENATE(D212,"/",C212,"/",K212)</f>
        <v>19/Aug/2003</v>
      </c>
      <c r="M212">
        <f t="shared" ca="1" si="3"/>
        <v>21</v>
      </c>
      <c r="N212" s="10">
        <v>2138.0700000000002</v>
      </c>
    </row>
    <row r="213" spans="1:14" x14ac:dyDescent="0.25">
      <c r="A213" t="s">
        <v>237</v>
      </c>
      <c r="B213">
        <v>2004</v>
      </c>
      <c r="C213" t="s">
        <v>36</v>
      </c>
      <c r="D213">
        <v>4</v>
      </c>
      <c r="E213">
        <v>0</v>
      </c>
      <c r="F213">
        <v>2144.85</v>
      </c>
      <c r="G213" t="s">
        <v>11</v>
      </c>
      <c r="H213" t="s">
        <v>16</v>
      </c>
      <c r="I213" t="s">
        <v>41</v>
      </c>
      <c r="J213" t="str">
        <f>IF(ISBLANK(I213),"Null",I213)</f>
        <v>R1011</v>
      </c>
      <c r="K213">
        <f>IF(ISBLANK(B213),ROUND(AVERAGE($B$2:$B$2344),0),B213)</f>
        <v>2004</v>
      </c>
      <c r="L213" s="9" t="str">
        <f>CONCATENATE(D213,"/",C213,"/",K213)</f>
        <v>4/Oct/2004</v>
      </c>
      <c r="M213">
        <f t="shared" ca="1" si="3"/>
        <v>20</v>
      </c>
      <c r="N213" s="10">
        <v>2144.85</v>
      </c>
    </row>
    <row r="214" spans="1:14" x14ac:dyDescent="0.25">
      <c r="A214" t="s">
        <v>238</v>
      </c>
      <c r="B214">
        <v>2000</v>
      </c>
      <c r="C214" t="s">
        <v>30</v>
      </c>
      <c r="D214">
        <v>27</v>
      </c>
      <c r="E214">
        <v>0</v>
      </c>
      <c r="F214">
        <v>2150.4699999999998</v>
      </c>
      <c r="G214" t="s">
        <v>11</v>
      </c>
      <c r="H214" t="s">
        <v>12</v>
      </c>
      <c r="I214" t="s">
        <v>41</v>
      </c>
      <c r="J214" t="str">
        <f>IF(ISBLANK(I214),"Null",I214)</f>
        <v>R1011</v>
      </c>
      <c r="K214">
        <f>IF(ISBLANK(B214),ROUND(AVERAGE($B$2:$B$2344),0),B214)</f>
        <v>2000</v>
      </c>
      <c r="L214" s="9" t="str">
        <f>CONCATENATE(D214,"/",C214,"/",K214)</f>
        <v>27/Dec/2000</v>
      </c>
      <c r="M214">
        <f t="shared" ca="1" si="3"/>
        <v>23</v>
      </c>
      <c r="N214" s="10">
        <v>2150.4699999999998</v>
      </c>
    </row>
    <row r="215" spans="1:14" x14ac:dyDescent="0.25">
      <c r="A215" t="s">
        <v>239</v>
      </c>
      <c r="B215">
        <v>2000</v>
      </c>
      <c r="C215" t="s">
        <v>36</v>
      </c>
      <c r="D215">
        <v>22</v>
      </c>
      <c r="E215">
        <v>0</v>
      </c>
      <c r="F215">
        <v>2154.36</v>
      </c>
      <c r="G215" t="s">
        <v>11</v>
      </c>
      <c r="H215" t="s">
        <v>11</v>
      </c>
      <c r="I215" t="s">
        <v>41</v>
      </c>
      <c r="J215" t="str">
        <f>IF(ISBLANK(I215),"Null",I215)</f>
        <v>R1011</v>
      </c>
      <c r="K215">
        <f>IF(ISBLANK(B215),ROUND(AVERAGE($B$2:$B$2344),0),B215)</f>
        <v>2000</v>
      </c>
      <c r="L215" s="9" t="str">
        <f>CONCATENATE(D215,"/",C215,"/",K215)</f>
        <v>22/Oct/2000</v>
      </c>
      <c r="M215">
        <f t="shared" ca="1" si="3"/>
        <v>24</v>
      </c>
      <c r="N215" s="10">
        <v>2154.36</v>
      </c>
    </row>
    <row r="216" spans="1:14" x14ac:dyDescent="0.25">
      <c r="A216" t="s">
        <v>240</v>
      </c>
      <c r="B216">
        <v>2000</v>
      </c>
      <c r="C216" t="s">
        <v>15</v>
      </c>
      <c r="D216">
        <v>29</v>
      </c>
      <c r="E216">
        <v>0</v>
      </c>
      <c r="F216">
        <v>2155.6799999999998</v>
      </c>
      <c r="G216" t="s">
        <v>11</v>
      </c>
      <c r="H216" t="s">
        <v>12</v>
      </c>
      <c r="I216" t="s">
        <v>13</v>
      </c>
      <c r="J216" t="str">
        <f>IF(ISBLANK(I216),"Null",I216)</f>
        <v>R1013</v>
      </c>
      <c r="K216">
        <f>IF(ISBLANK(B216),ROUND(AVERAGE($B$2:$B$2344),0),B216)</f>
        <v>2000</v>
      </c>
      <c r="L216" s="9" t="str">
        <f>CONCATENATE(D216,"/",C216,"/",K216)</f>
        <v>29/Nov/2000</v>
      </c>
      <c r="M216">
        <f t="shared" ca="1" si="3"/>
        <v>23</v>
      </c>
      <c r="N216" s="10">
        <v>2155.6799999999998</v>
      </c>
    </row>
    <row r="217" spans="1:14" x14ac:dyDescent="0.25">
      <c r="A217" t="s">
        <v>241</v>
      </c>
      <c r="B217">
        <v>2000</v>
      </c>
      <c r="C217" t="s">
        <v>30</v>
      </c>
      <c r="D217">
        <v>10</v>
      </c>
      <c r="E217">
        <v>0</v>
      </c>
      <c r="F217">
        <v>2156.75</v>
      </c>
      <c r="G217" t="s">
        <v>11</v>
      </c>
      <c r="H217" t="s">
        <v>11</v>
      </c>
      <c r="I217" t="s">
        <v>13</v>
      </c>
      <c r="J217" t="str">
        <f>IF(ISBLANK(I217),"Null",I217)</f>
        <v>R1013</v>
      </c>
      <c r="K217">
        <f>IF(ISBLANK(B217),ROUND(AVERAGE($B$2:$B$2344),0),B217)</f>
        <v>2000</v>
      </c>
      <c r="L217" s="9" t="str">
        <f>CONCATENATE(D217,"/",C217,"/",K217)</f>
        <v>10/Dec/2000</v>
      </c>
      <c r="M217">
        <f t="shared" ca="1" si="3"/>
        <v>23</v>
      </c>
      <c r="N217" s="10">
        <v>2156.75</v>
      </c>
    </row>
    <row r="218" spans="1:14" x14ac:dyDescent="0.25">
      <c r="A218" t="s">
        <v>242</v>
      </c>
      <c r="B218">
        <v>2000</v>
      </c>
      <c r="C218" t="s">
        <v>34</v>
      </c>
      <c r="D218">
        <v>23</v>
      </c>
      <c r="E218">
        <v>0</v>
      </c>
      <c r="F218">
        <v>2166.73</v>
      </c>
      <c r="G218" t="s">
        <v>11</v>
      </c>
      <c r="H218" t="s">
        <v>11</v>
      </c>
      <c r="I218" t="s">
        <v>41</v>
      </c>
      <c r="J218" t="str">
        <f>IF(ISBLANK(I218),"Null",I218)</f>
        <v>R1011</v>
      </c>
      <c r="K218">
        <f>IF(ISBLANK(B218),ROUND(AVERAGE($B$2:$B$2344),0),B218)</f>
        <v>2000</v>
      </c>
      <c r="L218" s="9" t="str">
        <f>CONCATENATE(D218,"/",C218,"/",K218)</f>
        <v>23/Aug/2000</v>
      </c>
      <c r="M218">
        <f t="shared" ca="1" si="3"/>
        <v>24</v>
      </c>
      <c r="N218" s="10">
        <v>2166.73</v>
      </c>
    </row>
    <row r="219" spans="1:14" x14ac:dyDescent="0.25">
      <c r="A219" t="s">
        <v>243</v>
      </c>
      <c r="B219">
        <v>1994</v>
      </c>
      <c r="C219" t="s">
        <v>20</v>
      </c>
      <c r="D219">
        <v>27</v>
      </c>
      <c r="E219">
        <v>0</v>
      </c>
      <c r="F219">
        <v>2170.08</v>
      </c>
      <c r="G219" t="s">
        <v>11</v>
      </c>
      <c r="H219" t="s">
        <v>11</v>
      </c>
      <c r="I219" t="s">
        <v>13</v>
      </c>
      <c r="J219" t="str">
        <f>IF(ISBLANK(I219),"Null",I219)</f>
        <v>R1013</v>
      </c>
      <c r="K219">
        <f>IF(ISBLANK(B219),ROUND(AVERAGE($B$2:$B$2344),0),B219)</f>
        <v>1994</v>
      </c>
      <c r="L219" s="9" t="str">
        <f>CONCATENATE(D219,"/",C219,"/",K219)</f>
        <v>27/Sep/1994</v>
      </c>
      <c r="M219">
        <f t="shared" ca="1" si="3"/>
        <v>30</v>
      </c>
      <c r="N219" s="10">
        <v>2170.08</v>
      </c>
    </row>
    <row r="220" spans="1:14" x14ac:dyDescent="0.25">
      <c r="A220" t="s">
        <v>244</v>
      </c>
      <c r="B220">
        <v>1991</v>
      </c>
      <c r="C220" t="s">
        <v>30</v>
      </c>
      <c r="D220">
        <v>16</v>
      </c>
      <c r="E220">
        <v>3</v>
      </c>
      <c r="F220">
        <v>2193.1999999999998</v>
      </c>
      <c r="G220" t="s">
        <v>11</v>
      </c>
      <c r="H220" t="s">
        <v>11</v>
      </c>
      <c r="I220" t="s">
        <v>23</v>
      </c>
      <c r="J220" t="str">
        <f>IF(ISBLANK(I220),"Null",I220)</f>
        <v>R1012</v>
      </c>
      <c r="K220">
        <f>IF(ISBLANK(B220),ROUND(AVERAGE($B$2:$B$2344),0),B220)</f>
        <v>1991</v>
      </c>
      <c r="L220" s="9" t="str">
        <f>CONCATENATE(D220,"/",C220,"/",K220)</f>
        <v>16/Dec/1991</v>
      </c>
      <c r="M220">
        <f t="shared" ca="1" si="3"/>
        <v>32</v>
      </c>
      <c r="N220" s="10">
        <v>2193.1999999999998</v>
      </c>
    </row>
    <row r="221" spans="1:14" x14ac:dyDescent="0.25">
      <c r="A221" t="s">
        <v>245</v>
      </c>
      <c r="B221">
        <v>2004</v>
      </c>
      <c r="C221" t="s">
        <v>30</v>
      </c>
      <c r="D221">
        <v>7</v>
      </c>
      <c r="E221">
        <v>0</v>
      </c>
      <c r="F221">
        <v>2196.4699999999998</v>
      </c>
      <c r="G221" t="s">
        <v>11</v>
      </c>
      <c r="H221" t="s">
        <v>12</v>
      </c>
      <c r="I221" t="s">
        <v>246</v>
      </c>
      <c r="J221" t="str">
        <f>IF(ISBLANK(I221),"Null",I221)</f>
        <v>R1024</v>
      </c>
      <c r="K221">
        <f>IF(ISBLANK(B221),ROUND(AVERAGE($B$2:$B$2344),0),B221)</f>
        <v>2004</v>
      </c>
      <c r="L221" s="9" t="str">
        <f>CONCATENATE(D221,"/",C221,"/",K221)</f>
        <v>7/Dec/2004</v>
      </c>
      <c r="M221">
        <f t="shared" ca="1" si="3"/>
        <v>19</v>
      </c>
      <c r="N221" s="10">
        <v>2196.4699999999998</v>
      </c>
    </row>
    <row r="222" spans="1:14" x14ac:dyDescent="0.25">
      <c r="A222" t="s">
        <v>247</v>
      </c>
      <c r="B222">
        <v>2004</v>
      </c>
      <c r="C222" t="s">
        <v>20</v>
      </c>
      <c r="D222">
        <v>3</v>
      </c>
      <c r="E222">
        <v>0</v>
      </c>
      <c r="F222">
        <v>2198.19</v>
      </c>
      <c r="G222" t="s">
        <v>11</v>
      </c>
      <c r="H222" t="s">
        <v>16</v>
      </c>
      <c r="I222" t="s">
        <v>248</v>
      </c>
      <c r="J222" t="str">
        <f>IF(ISBLANK(I222),"Null",I222)</f>
        <v>R1023</v>
      </c>
      <c r="K222">
        <f>IF(ISBLANK(B222),ROUND(AVERAGE($B$2:$B$2344),0),B222)</f>
        <v>2004</v>
      </c>
      <c r="L222" s="9" t="str">
        <f>CONCATENATE(D222,"/",C222,"/",K222)</f>
        <v>3/Sep/2004</v>
      </c>
      <c r="M222">
        <f t="shared" ca="1" si="3"/>
        <v>20</v>
      </c>
      <c r="N222" s="10">
        <v>2198.19</v>
      </c>
    </row>
    <row r="223" spans="1:14" x14ac:dyDescent="0.25">
      <c r="A223" t="s">
        <v>249</v>
      </c>
      <c r="B223">
        <v>2004</v>
      </c>
      <c r="C223" t="s">
        <v>20</v>
      </c>
      <c r="D223">
        <v>12</v>
      </c>
      <c r="E223">
        <v>0</v>
      </c>
      <c r="F223">
        <v>2200.83</v>
      </c>
      <c r="G223" t="s">
        <v>11</v>
      </c>
      <c r="H223" t="s">
        <v>11</v>
      </c>
      <c r="I223" t="s">
        <v>246</v>
      </c>
      <c r="J223" t="str">
        <f>IF(ISBLANK(I223),"Null",I223)</f>
        <v>R1024</v>
      </c>
      <c r="K223">
        <f>IF(ISBLANK(B223),ROUND(AVERAGE($B$2:$B$2344),0),B223)</f>
        <v>2004</v>
      </c>
      <c r="L223" s="9" t="str">
        <f>CONCATENATE(D223,"/",C223,"/",K223)</f>
        <v>12/Sep/2004</v>
      </c>
      <c r="M223">
        <f t="shared" ca="1" si="3"/>
        <v>20</v>
      </c>
      <c r="N223" s="10">
        <v>2200.83</v>
      </c>
    </row>
    <row r="224" spans="1:14" x14ac:dyDescent="0.25">
      <c r="A224" t="s">
        <v>250</v>
      </c>
      <c r="B224">
        <v>2004</v>
      </c>
      <c r="C224" t="s">
        <v>10</v>
      </c>
      <c r="D224">
        <v>27</v>
      </c>
      <c r="E224">
        <v>1</v>
      </c>
      <c r="F224">
        <v>2201.1</v>
      </c>
      <c r="G224" t="s">
        <v>11</v>
      </c>
      <c r="H224" t="s">
        <v>12</v>
      </c>
      <c r="I224" t="s">
        <v>13</v>
      </c>
      <c r="J224" t="str">
        <f>IF(ISBLANK(I224),"Null",I224)</f>
        <v>R1013</v>
      </c>
      <c r="K224">
        <f>IF(ISBLANK(B224),ROUND(AVERAGE($B$2:$B$2344),0),B224)</f>
        <v>2004</v>
      </c>
      <c r="L224" s="9" t="str">
        <f>CONCATENATE(D224,"/",C224,"/",K224)</f>
        <v>27/Jul/2004</v>
      </c>
      <c r="M224">
        <f t="shared" ca="1" si="3"/>
        <v>20</v>
      </c>
      <c r="N224" s="10">
        <v>2201.1</v>
      </c>
    </row>
    <row r="225" spans="1:14" x14ac:dyDescent="0.25">
      <c r="A225" t="s">
        <v>251</v>
      </c>
      <c r="B225">
        <v>2004</v>
      </c>
      <c r="C225" t="s">
        <v>34</v>
      </c>
      <c r="D225">
        <v>6</v>
      </c>
      <c r="E225">
        <v>0</v>
      </c>
      <c r="F225">
        <v>2203.4699999999998</v>
      </c>
      <c r="G225" t="s">
        <v>11</v>
      </c>
      <c r="H225" t="s">
        <v>11</v>
      </c>
      <c r="I225" t="s">
        <v>246</v>
      </c>
      <c r="J225" t="str">
        <f>IF(ISBLANK(I225),"Null",I225)</f>
        <v>R1024</v>
      </c>
      <c r="K225">
        <f>IF(ISBLANK(B225),ROUND(AVERAGE($B$2:$B$2344),0),B225)</f>
        <v>2004</v>
      </c>
      <c r="L225" s="9" t="str">
        <f>CONCATENATE(D225,"/",C225,"/",K225)</f>
        <v>6/Aug/2004</v>
      </c>
      <c r="M225">
        <f t="shared" ca="1" si="3"/>
        <v>20</v>
      </c>
      <c r="N225" s="10">
        <v>2203.4699999999998</v>
      </c>
    </row>
    <row r="226" spans="1:14" x14ac:dyDescent="0.25">
      <c r="A226" t="s">
        <v>252</v>
      </c>
      <c r="B226">
        <v>2004</v>
      </c>
      <c r="C226" t="s">
        <v>36</v>
      </c>
      <c r="D226">
        <v>28</v>
      </c>
      <c r="E226">
        <v>0</v>
      </c>
      <c r="F226">
        <v>2203.7399999999998</v>
      </c>
      <c r="G226" t="s">
        <v>11</v>
      </c>
      <c r="H226" t="s">
        <v>11</v>
      </c>
      <c r="I226" t="s">
        <v>246</v>
      </c>
      <c r="J226" t="str">
        <f>IF(ISBLANK(I226),"Null",I226)</f>
        <v>R1024</v>
      </c>
      <c r="K226">
        <f>IF(ISBLANK(B226),ROUND(AVERAGE($B$2:$B$2344),0),B226)</f>
        <v>2004</v>
      </c>
      <c r="L226" s="9" t="str">
        <f>CONCATENATE(D226,"/",C226,"/",K226)</f>
        <v>28/Oct/2004</v>
      </c>
      <c r="M226">
        <f t="shared" ca="1" si="3"/>
        <v>20</v>
      </c>
      <c r="N226" s="10">
        <v>2203.7399999999998</v>
      </c>
    </row>
    <row r="227" spans="1:14" x14ac:dyDescent="0.25">
      <c r="A227" t="s">
        <v>253</v>
      </c>
      <c r="B227">
        <v>2004</v>
      </c>
      <c r="C227" t="s">
        <v>15</v>
      </c>
      <c r="D227">
        <v>13</v>
      </c>
      <c r="E227">
        <v>0</v>
      </c>
      <c r="F227">
        <v>2205.98</v>
      </c>
      <c r="G227" t="s">
        <v>11</v>
      </c>
      <c r="H227" t="s">
        <v>12</v>
      </c>
      <c r="I227" t="s">
        <v>246</v>
      </c>
      <c r="J227" t="str">
        <f>IF(ISBLANK(I227),"Null",I227)</f>
        <v>R1024</v>
      </c>
      <c r="K227">
        <f>IF(ISBLANK(B227),ROUND(AVERAGE($B$2:$B$2344),0),B227)</f>
        <v>2004</v>
      </c>
      <c r="L227" s="9" t="str">
        <f>CONCATENATE(D227,"/",C227,"/",K227)</f>
        <v>13/Nov/2004</v>
      </c>
      <c r="M227">
        <f t="shared" ca="1" si="3"/>
        <v>20</v>
      </c>
      <c r="N227" s="10">
        <v>2205.98</v>
      </c>
    </row>
    <row r="228" spans="1:14" x14ac:dyDescent="0.25">
      <c r="A228" t="s">
        <v>254</v>
      </c>
      <c r="B228">
        <v>2004</v>
      </c>
      <c r="C228" t="s">
        <v>34</v>
      </c>
      <c r="D228">
        <v>6</v>
      </c>
      <c r="E228">
        <v>0</v>
      </c>
      <c r="F228">
        <v>2207.6999999999998</v>
      </c>
      <c r="G228" t="s">
        <v>11</v>
      </c>
      <c r="H228" t="s">
        <v>11</v>
      </c>
      <c r="I228" t="s">
        <v>246</v>
      </c>
      <c r="J228" t="str">
        <f>IF(ISBLANK(I228),"Null",I228)</f>
        <v>R1024</v>
      </c>
      <c r="K228">
        <f>IF(ISBLANK(B228),ROUND(AVERAGE($B$2:$B$2344),0),B228)</f>
        <v>2004</v>
      </c>
      <c r="L228" s="9" t="str">
        <f>CONCATENATE(D228,"/",C228,"/",K228)</f>
        <v>6/Aug/2004</v>
      </c>
      <c r="M228">
        <f t="shared" ca="1" si="3"/>
        <v>20</v>
      </c>
      <c r="N228" s="10">
        <v>2207.6999999999998</v>
      </c>
    </row>
    <row r="229" spans="1:14" x14ac:dyDescent="0.25">
      <c r="A229" t="s">
        <v>255</v>
      </c>
      <c r="B229">
        <v>2004</v>
      </c>
      <c r="C229" t="s">
        <v>10</v>
      </c>
      <c r="D229">
        <v>27</v>
      </c>
      <c r="E229">
        <v>0</v>
      </c>
      <c r="F229">
        <v>2211.13</v>
      </c>
      <c r="G229" t="s">
        <v>11</v>
      </c>
      <c r="H229" t="s">
        <v>11</v>
      </c>
      <c r="I229" t="s">
        <v>246</v>
      </c>
      <c r="J229" t="str">
        <f>IF(ISBLANK(I229),"Null",I229)</f>
        <v>R1024</v>
      </c>
      <c r="K229">
        <f>IF(ISBLANK(B229),ROUND(AVERAGE($B$2:$B$2344),0),B229)</f>
        <v>2004</v>
      </c>
      <c r="L229" s="9" t="str">
        <f>CONCATENATE(D229,"/",C229,"/",K229)</f>
        <v>27/Jul/2004</v>
      </c>
      <c r="M229">
        <f t="shared" ca="1" si="3"/>
        <v>20</v>
      </c>
      <c r="N229" s="10">
        <v>2211.13</v>
      </c>
    </row>
    <row r="230" spans="1:14" x14ac:dyDescent="0.25">
      <c r="A230" t="s">
        <v>256</v>
      </c>
      <c r="B230">
        <v>1994</v>
      </c>
      <c r="C230" t="s">
        <v>15</v>
      </c>
      <c r="D230">
        <v>17</v>
      </c>
      <c r="E230">
        <v>0</v>
      </c>
      <c r="F230">
        <v>2213.21</v>
      </c>
      <c r="G230" t="s">
        <v>11</v>
      </c>
      <c r="H230" t="s">
        <v>11</v>
      </c>
      <c r="I230" t="s">
        <v>13</v>
      </c>
      <c r="J230" t="str">
        <f>IF(ISBLANK(I230),"Null",I230)</f>
        <v>R1013</v>
      </c>
      <c r="K230">
        <f>IF(ISBLANK(B230),ROUND(AVERAGE($B$2:$B$2344),0),B230)</f>
        <v>1994</v>
      </c>
      <c r="L230" s="9" t="str">
        <f>CONCATENATE(D230,"/",C230,"/",K230)</f>
        <v>17/Nov/1994</v>
      </c>
      <c r="M230">
        <f t="shared" ca="1" si="3"/>
        <v>30</v>
      </c>
      <c r="N230" s="10">
        <v>2213.21</v>
      </c>
    </row>
    <row r="231" spans="1:14" x14ac:dyDescent="0.25">
      <c r="A231" t="s">
        <v>257</v>
      </c>
      <c r="B231">
        <v>2004</v>
      </c>
      <c r="C231" t="s">
        <v>18</v>
      </c>
      <c r="D231">
        <v>13</v>
      </c>
      <c r="E231">
        <v>0</v>
      </c>
      <c r="F231">
        <v>2217.4699999999998</v>
      </c>
      <c r="G231" t="s">
        <v>11</v>
      </c>
      <c r="H231" t="s">
        <v>16</v>
      </c>
      <c r="I231" t="s">
        <v>246</v>
      </c>
      <c r="J231" t="str">
        <f>IF(ISBLANK(I231),"Null",I231)</f>
        <v>R1024</v>
      </c>
      <c r="K231">
        <f>IF(ISBLANK(B231),ROUND(AVERAGE($B$2:$B$2344),0),B231)</f>
        <v>2004</v>
      </c>
      <c r="L231" s="9" t="str">
        <f>CONCATENATE(D231,"/",C231,"/",K231)</f>
        <v>13/Jun/2004</v>
      </c>
      <c r="M231">
        <f t="shared" ca="1" si="3"/>
        <v>20</v>
      </c>
      <c r="N231" s="10">
        <v>2217.4699999999998</v>
      </c>
    </row>
    <row r="232" spans="1:14" x14ac:dyDescent="0.25">
      <c r="A232" t="s">
        <v>258</v>
      </c>
      <c r="B232">
        <v>2004</v>
      </c>
      <c r="C232" t="s">
        <v>20</v>
      </c>
      <c r="D232">
        <v>25</v>
      </c>
      <c r="E232">
        <v>0</v>
      </c>
      <c r="F232">
        <v>2217.6</v>
      </c>
      <c r="G232" t="s">
        <v>11</v>
      </c>
      <c r="H232" t="s">
        <v>16</v>
      </c>
      <c r="I232" t="s">
        <v>246</v>
      </c>
      <c r="J232" t="str">
        <f>IF(ISBLANK(I232),"Null",I232)</f>
        <v>R1024</v>
      </c>
      <c r="K232">
        <f>IF(ISBLANK(B232),ROUND(AVERAGE($B$2:$B$2344),0),B232)</f>
        <v>2004</v>
      </c>
      <c r="L232" s="9" t="str">
        <f>CONCATENATE(D232,"/",C232,"/",K232)</f>
        <v>25/Sep/2004</v>
      </c>
      <c r="M232">
        <f t="shared" ca="1" si="3"/>
        <v>20</v>
      </c>
      <c r="N232" s="10">
        <v>2217.6</v>
      </c>
    </row>
    <row r="233" spans="1:14" x14ac:dyDescent="0.25">
      <c r="A233" t="s">
        <v>259</v>
      </c>
      <c r="B233">
        <v>2004</v>
      </c>
      <c r="C233" t="s">
        <v>30</v>
      </c>
      <c r="D233">
        <v>12</v>
      </c>
      <c r="E233">
        <v>1</v>
      </c>
      <c r="F233">
        <v>2219.4499999999998</v>
      </c>
      <c r="G233" t="s">
        <v>11</v>
      </c>
      <c r="H233" t="s">
        <v>16</v>
      </c>
      <c r="I233" t="s">
        <v>13</v>
      </c>
      <c r="J233" t="str">
        <f>IF(ISBLANK(I233),"Null",I233)</f>
        <v>R1013</v>
      </c>
      <c r="K233">
        <f>IF(ISBLANK(B233),ROUND(AVERAGE($B$2:$B$2344),0),B233)</f>
        <v>2004</v>
      </c>
      <c r="L233" s="9" t="str">
        <f>CONCATENATE(D233,"/",C233,"/",K233)</f>
        <v>12/Dec/2004</v>
      </c>
      <c r="M233">
        <f t="shared" ca="1" si="3"/>
        <v>19</v>
      </c>
      <c r="N233" s="10">
        <v>2219.4499999999998</v>
      </c>
    </row>
    <row r="234" spans="1:14" x14ac:dyDescent="0.25">
      <c r="A234" t="s">
        <v>260</v>
      </c>
      <c r="B234">
        <v>2003</v>
      </c>
      <c r="C234" t="s">
        <v>30</v>
      </c>
      <c r="D234">
        <v>10</v>
      </c>
      <c r="E234">
        <v>1</v>
      </c>
      <c r="F234">
        <v>2221.56</v>
      </c>
      <c r="G234" t="s">
        <v>11</v>
      </c>
      <c r="H234" t="s">
        <v>12</v>
      </c>
      <c r="I234" t="s">
        <v>23</v>
      </c>
      <c r="J234" t="str">
        <f>IF(ISBLANK(I234),"Null",I234)</f>
        <v>R1012</v>
      </c>
      <c r="K234">
        <f>IF(ISBLANK(B234),ROUND(AVERAGE($B$2:$B$2344),0),B234)</f>
        <v>2003</v>
      </c>
      <c r="L234" s="9" t="str">
        <f>CONCATENATE(D234,"/",C234,"/",K234)</f>
        <v>10/Dec/2003</v>
      </c>
      <c r="M234">
        <f t="shared" ca="1" si="3"/>
        <v>20</v>
      </c>
      <c r="N234" s="10">
        <v>2221.56</v>
      </c>
    </row>
    <row r="235" spans="1:14" x14ac:dyDescent="0.25">
      <c r="A235" t="s">
        <v>261</v>
      </c>
      <c r="B235">
        <v>2000</v>
      </c>
      <c r="C235" t="s">
        <v>18</v>
      </c>
      <c r="D235">
        <v>30</v>
      </c>
      <c r="E235">
        <v>0</v>
      </c>
      <c r="F235">
        <v>2250.84</v>
      </c>
      <c r="G235" t="s">
        <v>11</v>
      </c>
      <c r="H235" t="s">
        <v>11</v>
      </c>
      <c r="I235" t="s">
        <v>169</v>
      </c>
      <c r="J235" t="str">
        <f>IF(ISBLANK(I235),"Null",I235)</f>
        <v>R1018</v>
      </c>
      <c r="K235">
        <f>IF(ISBLANK(B235),ROUND(AVERAGE($B$2:$B$2344),0),B235)</f>
        <v>2000</v>
      </c>
      <c r="L235" s="9" t="str">
        <f>CONCATENATE(D235,"/",C235,"/",K235)</f>
        <v>30/Jun/2000</v>
      </c>
      <c r="M235">
        <f t="shared" ca="1" si="3"/>
        <v>24</v>
      </c>
      <c r="N235" s="10">
        <v>2250.84</v>
      </c>
    </row>
    <row r="236" spans="1:14" x14ac:dyDescent="0.25">
      <c r="A236" t="s">
        <v>262</v>
      </c>
      <c r="B236">
        <v>2000</v>
      </c>
      <c r="C236" t="s">
        <v>30</v>
      </c>
      <c r="D236">
        <v>11</v>
      </c>
      <c r="E236">
        <v>0</v>
      </c>
      <c r="F236">
        <v>2254.8000000000002</v>
      </c>
      <c r="G236" t="s">
        <v>11</v>
      </c>
      <c r="H236" t="s">
        <v>12</v>
      </c>
      <c r="I236" t="s">
        <v>167</v>
      </c>
      <c r="J236" t="str">
        <f>IF(ISBLANK(I236),"Null",I236)</f>
        <v>R1016</v>
      </c>
      <c r="K236">
        <f>IF(ISBLANK(B236),ROUND(AVERAGE($B$2:$B$2344),0),B236)</f>
        <v>2000</v>
      </c>
      <c r="L236" s="9" t="str">
        <f>CONCATENATE(D236,"/",C236,"/",K236)</f>
        <v>11/Dec/2000</v>
      </c>
      <c r="M236">
        <f t="shared" ca="1" si="3"/>
        <v>23</v>
      </c>
      <c r="N236" s="10">
        <v>2254.8000000000002</v>
      </c>
    </row>
    <row r="237" spans="1:14" x14ac:dyDescent="0.25">
      <c r="A237" t="s">
        <v>263</v>
      </c>
      <c r="B237">
        <v>2002</v>
      </c>
      <c r="C237" t="s">
        <v>10</v>
      </c>
      <c r="D237">
        <v>15</v>
      </c>
      <c r="E237">
        <v>0</v>
      </c>
      <c r="F237">
        <v>2257.48</v>
      </c>
      <c r="G237" t="s">
        <v>11</v>
      </c>
      <c r="H237" t="s">
        <v>16</v>
      </c>
      <c r="I237" t="s">
        <v>23</v>
      </c>
      <c r="J237" t="str">
        <f>IF(ISBLANK(I237),"Null",I237)</f>
        <v>R1012</v>
      </c>
      <c r="K237">
        <f>IF(ISBLANK(B237),ROUND(AVERAGE($B$2:$B$2344),0),B237)</f>
        <v>2002</v>
      </c>
      <c r="L237" s="9" t="str">
        <f>CONCATENATE(D237,"/",C237,"/",K237)</f>
        <v>15/Jul/2002</v>
      </c>
      <c r="M237">
        <f t="shared" ca="1" si="3"/>
        <v>22</v>
      </c>
      <c r="N237" s="10">
        <v>2257.48</v>
      </c>
    </row>
    <row r="238" spans="1:14" x14ac:dyDescent="0.25">
      <c r="A238" t="s">
        <v>264</v>
      </c>
      <c r="B238">
        <v>2002</v>
      </c>
      <c r="C238" t="s">
        <v>15</v>
      </c>
      <c r="D238">
        <v>12</v>
      </c>
      <c r="E238">
        <v>0</v>
      </c>
      <c r="F238">
        <v>2261.5700000000002</v>
      </c>
      <c r="G238" t="s">
        <v>11</v>
      </c>
      <c r="H238" t="s">
        <v>16</v>
      </c>
      <c r="I238" t="s">
        <v>23</v>
      </c>
      <c r="J238" t="str">
        <f>IF(ISBLANK(I238),"Null",I238)</f>
        <v>R1012</v>
      </c>
      <c r="K238">
        <f>IF(ISBLANK(B238),ROUND(AVERAGE($B$2:$B$2344),0),B238)</f>
        <v>2002</v>
      </c>
      <c r="L238" s="9" t="str">
        <f>CONCATENATE(D238,"/",C238,"/",K238)</f>
        <v>12/Nov/2002</v>
      </c>
      <c r="M238">
        <f t="shared" ca="1" si="3"/>
        <v>22</v>
      </c>
      <c r="N238" s="10">
        <v>2261.5700000000002</v>
      </c>
    </row>
    <row r="239" spans="1:14" x14ac:dyDescent="0.25">
      <c r="A239" t="s">
        <v>265</v>
      </c>
      <c r="B239">
        <v>1991</v>
      </c>
      <c r="C239" t="s">
        <v>18</v>
      </c>
      <c r="D239">
        <v>16</v>
      </c>
      <c r="E239">
        <v>3</v>
      </c>
      <c r="F239">
        <v>2277.7199999999998</v>
      </c>
      <c r="G239" t="s">
        <v>11</v>
      </c>
      <c r="H239" t="s">
        <v>16</v>
      </c>
      <c r="I239" t="s">
        <v>13</v>
      </c>
      <c r="J239" t="str">
        <f>IF(ISBLANK(I239),"Null",I239)</f>
        <v>R1013</v>
      </c>
      <c r="K239">
        <f>IF(ISBLANK(B239),ROUND(AVERAGE($B$2:$B$2344),0),B239)</f>
        <v>1991</v>
      </c>
      <c r="L239" s="9" t="str">
        <f>CONCATENATE(D239,"/",C239,"/",K239)</f>
        <v>16/Jun/1991</v>
      </c>
      <c r="M239">
        <f t="shared" ca="1" si="3"/>
        <v>33</v>
      </c>
      <c r="N239" s="10">
        <v>2277.7199999999998</v>
      </c>
    </row>
    <row r="240" spans="1:14" x14ac:dyDescent="0.25">
      <c r="A240" t="s">
        <v>266</v>
      </c>
      <c r="B240">
        <v>1989</v>
      </c>
      <c r="C240" t="s">
        <v>36</v>
      </c>
      <c r="D240">
        <v>5</v>
      </c>
      <c r="E240">
        <v>3</v>
      </c>
      <c r="F240">
        <v>2295.2399999999998</v>
      </c>
      <c r="G240" t="s">
        <v>11</v>
      </c>
      <c r="H240" t="s">
        <v>16</v>
      </c>
      <c r="I240" t="s">
        <v>13</v>
      </c>
      <c r="J240" t="str">
        <f>IF(ISBLANK(I240),"Null",I240)</f>
        <v>R1013</v>
      </c>
      <c r="K240">
        <f>IF(ISBLANK(B240),ROUND(AVERAGE($B$2:$B$2344),0),B240)</f>
        <v>1989</v>
      </c>
      <c r="L240" s="9" t="str">
        <f>CONCATENATE(D240,"/",C240,"/",K240)</f>
        <v>5/Oct/1989</v>
      </c>
      <c r="M240">
        <f t="shared" ca="1" si="3"/>
        <v>35</v>
      </c>
      <c r="N240" s="10">
        <v>2295.2399999999998</v>
      </c>
    </row>
    <row r="241" spans="1:14" x14ac:dyDescent="0.25">
      <c r="A241" t="s">
        <v>267</v>
      </c>
      <c r="B241">
        <v>1996</v>
      </c>
      <c r="C241" t="s">
        <v>15</v>
      </c>
      <c r="D241">
        <v>28</v>
      </c>
      <c r="E241">
        <v>0</v>
      </c>
      <c r="F241">
        <v>2302.3000000000002</v>
      </c>
      <c r="G241" t="s">
        <v>16</v>
      </c>
      <c r="H241" t="s">
        <v>11</v>
      </c>
      <c r="I241" t="s">
        <v>41</v>
      </c>
      <c r="J241" t="str">
        <f>IF(ISBLANK(I241),"Null",I241)</f>
        <v>R1011</v>
      </c>
      <c r="K241">
        <f>IF(ISBLANK(B241),ROUND(AVERAGE($B$2:$B$2344),0),B241)</f>
        <v>1996</v>
      </c>
      <c r="L241" s="9" t="str">
        <f>CONCATENATE(D241,"/",C241,"/",K241)</f>
        <v>28/Nov/1996</v>
      </c>
      <c r="M241">
        <f t="shared" ca="1" si="3"/>
        <v>27</v>
      </c>
      <c r="N241" s="10">
        <v>2302.3000000000002</v>
      </c>
    </row>
    <row r="242" spans="1:14" x14ac:dyDescent="0.25">
      <c r="A242" t="s">
        <v>268</v>
      </c>
      <c r="B242">
        <v>2004</v>
      </c>
      <c r="C242" t="s">
        <v>20</v>
      </c>
      <c r="D242">
        <v>6</v>
      </c>
      <c r="E242">
        <v>2</v>
      </c>
      <c r="F242">
        <v>2304</v>
      </c>
      <c r="G242" t="s">
        <v>11</v>
      </c>
      <c r="H242" t="s">
        <v>12</v>
      </c>
      <c r="I242" t="s">
        <v>13</v>
      </c>
      <c r="J242" t="str">
        <f>IF(ISBLANK(I242),"Null",I242)</f>
        <v>R1013</v>
      </c>
      <c r="K242">
        <f>IF(ISBLANK(B242),ROUND(AVERAGE($B$2:$B$2344),0),B242)</f>
        <v>2004</v>
      </c>
      <c r="L242" s="9" t="str">
        <f>CONCATENATE(D242,"/",C242,"/",K242)</f>
        <v>6/Sep/2004</v>
      </c>
      <c r="M242">
        <f t="shared" ca="1" si="3"/>
        <v>20</v>
      </c>
      <c r="N242" s="10">
        <v>2304</v>
      </c>
    </row>
    <row r="243" spans="1:14" x14ac:dyDescent="0.25">
      <c r="A243" t="s">
        <v>269</v>
      </c>
      <c r="B243">
        <v>1996</v>
      </c>
      <c r="C243" t="s">
        <v>30</v>
      </c>
      <c r="D243">
        <v>17</v>
      </c>
      <c r="E243">
        <v>0</v>
      </c>
      <c r="F243">
        <v>2322.62</v>
      </c>
      <c r="G243" t="s">
        <v>11</v>
      </c>
      <c r="H243" t="s">
        <v>16</v>
      </c>
      <c r="I243" t="s">
        <v>13</v>
      </c>
      <c r="J243" t="str">
        <f>IF(ISBLANK(I243),"Null",I243)</f>
        <v>R1013</v>
      </c>
      <c r="K243">
        <f>IF(ISBLANK(B243),ROUND(AVERAGE($B$2:$B$2344),0),B243)</f>
        <v>1996</v>
      </c>
      <c r="L243" s="9" t="str">
        <f>CONCATENATE(D243,"/",C243,"/",K243)</f>
        <v>17/Dec/1996</v>
      </c>
      <c r="M243">
        <f t="shared" ca="1" si="3"/>
        <v>27</v>
      </c>
      <c r="N243" s="10">
        <v>2322.62</v>
      </c>
    </row>
    <row r="244" spans="1:14" x14ac:dyDescent="0.25">
      <c r="A244" t="s">
        <v>270</v>
      </c>
      <c r="B244">
        <v>2003</v>
      </c>
      <c r="C244" t="s">
        <v>15</v>
      </c>
      <c r="D244">
        <v>18</v>
      </c>
      <c r="E244">
        <v>1</v>
      </c>
      <c r="F244">
        <v>2331.52</v>
      </c>
      <c r="G244" t="s">
        <v>11</v>
      </c>
      <c r="H244" t="s">
        <v>12</v>
      </c>
      <c r="I244" t="s">
        <v>41</v>
      </c>
      <c r="J244" t="str">
        <f>IF(ISBLANK(I244),"Null",I244)</f>
        <v>R1011</v>
      </c>
      <c r="K244">
        <f>IF(ISBLANK(B244),ROUND(AVERAGE($B$2:$B$2344),0),B244)</f>
        <v>2003</v>
      </c>
      <c r="L244" s="9" t="str">
        <f>CONCATENATE(D244,"/",C244,"/",K244)</f>
        <v>18/Nov/2003</v>
      </c>
      <c r="M244">
        <f t="shared" ca="1" si="3"/>
        <v>21</v>
      </c>
      <c r="N244" s="10">
        <v>2331.52</v>
      </c>
    </row>
    <row r="245" spans="1:14" x14ac:dyDescent="0.25">
      <c r="A245" t="s">
        <v>271</v>
      </c>
      <c r="B245">
        <v>1998</v>
      </c>
      <c r="C245" t="s">
        <v>36</v>
      </c>
      <c r="D245">
        <v>21</v>
      </c>
      <c r="E245">
        <v>0</v>
      </c>
      <c r="F245">
        <v>2352.9699999999998</v>
      </c>
      <c r="G245" t="s">
        <v>12</v>
      </c>
      <c r="H245" t="s">
        <v>12</v>
      </c>
      <c r="I245" t="s">
        <v>23</v>
      </c>
      <c r="J245" t="str">
        <f>IF(ISBLANK(I245),"Null",I245)</f>
        <v>R1012</v>
      </c>
      <c r="K245">
        <f>IF(ISBLANK(B245),ROUND(AVERAGE($B$2:$B$2344),0),B245)</f>
        <v>1998</v>
      </c>
      <c r="L245" s="9" t="str">
        <f>CONCATENATE(D245,"/",C245,"/",K245)</f>
        <v>21/Oct/1998</v>
      </c>
      <c r="M245">
        <f t="shared" ca="1" si="3"/>
        <v>26</v>
      </c>
      <c r="N245" s="10">
        <v>2352.9699999999998</v>
      </c>
    </row>
    <row r="246" spans="1:14" x14ac:dyDescent="0.25">
      <c r="A246" t="s">
        <v>272</v>
      </c>
      <c r="B246">
        <v>2002</v>
      </c>
      <c r="C246" t="s">
        <v>15</v>
      </c>
      <c r="D246">
        <v>5</v>
      </c>
      <c r="E246">
        <v>1</v>
      </c>
      <c r="F246">
        <v>2362.23</v>
      </c>
      <c r="G246" t="s">
        <v>11</v>
      </c>
      <c r="H246" t="s">
        <v>16</v>
      </c>
      <c r="I246" t="s">
        <v>23</v>
      </c>
      <c r="J246" t="str">
        <f>IF(ISBLANK(I246),"Null",I246)</f>
        <v>R1012</v>
      </c>
      <c r="K246">
        <f>IF(ISBLANK(B246),ROUND(AVERAGE($B$2:$B$2344),0),B246)</f>
        <v>2002</v>
      </c>
      <c r="L246" s="9" t="str">
        <f>CONCATENATE(D246,"/",C246,"/",K246)</f>
        <v>5/Nov/2002</v>
      </c>
      <c r="M246">
        <f t="shared" ca="1" si="3"/>
        <v>22</v>
      </c>
      <c r="N246" s="10">
        <v>2362.23</v>
      </c>
    </row>
    <row r="247" spans="1:14" x14ac:dyDescent="0.25">
      <c r="A247" t="s">
        <v>273</v>
      </c>
      <c r="B247">
        <v>1988</v>
      </c>
      <c r="C247" t="s">
        <v>30</v>
      </c>
      <c r="D247">
        <v>12</v>
      </c>
      <c r="E247">
        <v>3</v>
      </c>
      <c r="F247">
        <v>2373.3000000000002</v>
      </c>
      <c r="G247" t="s">
        <v>11</v>
      </c>
      <c r="H247" t="s">
        <v>11</v>
      </c>
      <c r="I247" t="s">
        <v>13</v>
      </c>
      <c r="J247" t="str">
        <f>IF(ISBLANK(I247),"Null",I247)</f>
        <v>R1013</v>
      </c>
      <c r="K247">
        <f>IF(ISBLANK(B247),ROUND(AVERAGE($B$2:$B$2344),0),B247)</f>
        <v>1988</v>
      </c>
      <c r="L247" s="9" t="str">
        <f>CONCATENATE(D247,"/",C247,"/",K247)</f>
        <v>12/Dec/1988</v>
      </c>
      <c r="M247">
        <f t="shared" ca="1" si="3"/>
        <v>35</v>
      </c>
      <c r="N247" s="10">
        <v>2373.3000000000002</v>
      </c>
    </row>
    <row r="248" spans="1:14" x14ac:dyDescent="0.25">
      <c r="A248" t="s">
        <v>274</v>
      </c>
      <c r="B248">
        <v>1999</v>
      </c>
      <c r="C248" t="s">
        <v>30</v>
      </c>
      <c r="D248">
        <v>17</v>
      </c>
      <c r="E248">
        <v>0</v>
      </c>
      <c r="F248">
        <v>2395.17</v>
      </c>
      <c r="G248" t="s">
        <v>11</v>
      </c>
      <c r="H248" t="s">
        <v>16</v>
      </c>
      <c r="I248" t="s">
        <v>275</v>
      </c>
      <c r="J248" t="str">
        <f>IF(ISBLANK(I248),"Null",I248)</f>
        <v>R1014</v>
      </c>
      <c r="K248">
        <f>IF(ISBLANK(B248),ROUND(AVERAGE($B$2:$B$2344),0),B248)</f>
        <v>1999</v>
      </c>
      <c r="L248" s="9" t="str">
        <f>CONCATENATE(D248,"/",C248,"/",K248)</f>
        <v>17/Dec/1999</v>
      </c>
      <c r="M248">
        <f t="shared" ca="1" si="3"/>
        <v>24</v>
      </c>
      <c r="N248" s="10">
        <v>2395.17</v>
      </c>
    </row>
    <row r="249" spans="1:14" x14ac:dyDescent="0.25">
      <c r="A249" t="s">
        <v>276</v>
      </c>
      <c r="B249">
        <v>1999</v>
      </c>
      <c r="C249" t="s">
        <v>34</v>
      </c>
      <c r="D249">
        <v>10</v>
      </c>
      <c r="E249">
        <v>0</v>
      </c>
      <c r="F249">
        <v>2396.1</v>
      </c>
      <c r="G249" t="s">
        <v>11</v>
      </c>
      <c r="H249" t="s">
        <v>16</v>
      </c>
      <c r="I249" t="s">
        <v>165</v>
      </c>
      <c r="J249" t="str">
        <f>IF(ISBLANK(I249),"Null",I249)</f>
        <v>R1019</v>
      </c>
      <c r="K249">
        <f>IF(ISBLANK(B249),ROUND(AVERAGE($B$2:$B$2344),0),B249)</f>
        <v>1999</v>
      </c>
      <c r="L249" s="9" t="str">
        <f>CONCATENATE(D249,"/",C249,"/",K249)</f>
        <v>10/Aug/1999</v>
      </c>
      <c r="M249">
        <f t="shared" ca="1" si="3"/>
        <v>25</v>
      </c>
      <c r="N249" s="10">
        <v>2396.1</v>
      </c>
    </row>
    <row r="250" spans="1:14" x14ac:dyDescent="0.25">
      <c r="A250" t="s">
        <v>277</v>
      </c>
      <c r="B250">
        <v>2001</v>
      </c>
      <c r="C250" t="s">
        <v>18</v>
      </c>
      <c r="D250">
        <v>3</v>
      </c>
      <c r="E250">
        <v>0</v>
      </c>
      <c r="F250">
        <v>2404.73</v>
      </c>
      <c r="G250" t="s">
        <v>11</v>
      </c>
      <c r="H250" t="s">
        <v>12</v>
      </c>
      <c r="I250" t="s">
        <v>23</v>
      </c>
      <c r="J250" t="str">
        <f>IF(ISBLANK(I250),"Null",I250)</f>
        <v>R1012</v>
      </c>
      <c r="K250">
        <f>IF(ISBLANK(B250),ROUND(AVERAGE($B$2:$B$2344),0),B250)</f>
        <v>2001</v>
      </c>
      <c r="L250" s="9" t="str">
        <f>CONCATENATE(D250,"/",C250,"/",K250)</f>
        <v>3/Jun/2001</v>
      </c>
      <c r="M250">
        <f t="shared" ca="1" si="3"/>
        <v>23</v>
      </c>
      <c r="N250" s="10">
        <v>2404.73</v>
      </c>
    </row>
    <row r="251" spans="1:14" x14ac:dyDescent="0.25">
      <c r="A251" t="s">
        <v>278</v>
      </c>
      <c r="B251">
        <v>1999</v>
      </c>
      <c r="C251" t="s">
        <v>15</v>
      </c>
      <c r="D251">
        <v>12</v>
      </c>
      <c r="E251">
        <v>1</v>
      </c>
      <c r="F251">
        <v>2416.96</v>
      </c>
      <c r="G251" t="s">
        <v>11</v>
      </c>
      <c r="H251" t="s">
        <v>11</v>
      </c>
      <c r="I251" t="s">
        <v>41</v>
      </c>
      <c r="J251" t="str">
        <f>IF(ISBLANK(I251),"Null",I251)</f>
        <v>R1011</v>
      </c>
      <c r="K251">
        <f>IF(ISBLANK(B251),ROUND(AVERAGE($B$2:$B$2344),0),B251)</f>
        <v>1999</v>
      </c>
      <c r="L251" s="9" t="str">
        <f>CONCATENATE(D251,"/",C251,"/",K251)</f>
        <v>12/Nov/1999</v>
      </c>
      <c r="M251">
        <f t="shared" ca="1" si="3"/>
        <v>25</v>
      </c>
      <c r="N251" s="10">
        <v>2416.96</v>
      </c>
    </row>
    <row r="252" spans="1:14" x14ac:dyDescent="0.25">
      <c r="A252" t="s">
        <v>279</v>
      </c>
      <c r="B252">
        <v>1999</v>
      </c>
      <c r="C252" t="s">
        <v>15</v>
      </c>
      <c r="D252">
        <v>21</v>
      </c>
      <c r="E252">
        <v>1</v>
      </c>
      <c r="F252">
        <v>2438.06</v>
      </c>
      <c r="G252" t="s">
        <v>11</v>
      </c>
      <c r="H252" t="s">
        <v>11</v>
      </c>
      <c r="I252" t="s">
        <v>13</v>
      </c>
      <c r="J252" t="str">
        <f>IF(ISBLANK(I252),"Null",I252)</f>
        <v>R1013</v>
      </c>
      <c r="K252">
        <f>IF(ISBLANK(B252),ROUND(AVERAGE($B$2:$B$2344),0),B252)</f>
        <v>1999</v>
      </c>
      <c r="L252" s="9" t="str">
        <f>CONCATENATE(D252,"/",C252,"/",K252)</f>
        <v>21/Nov/1999</v>
      </c>
      <c r="M252">
        <f t="shared" ca="1" si="3"/>
        <v>25</v>
      </c>
      <c r="N252" s="10">
        <v>2438.06</v>
      </c>
    </row>
    <row r="253" spans="1:14" x14ac:dyDescent="0.25">
      <c r="A253" t="s">
        <v>280</v>
      </c>
      <c r="B253">
        <v>2002</v>
      </c>
      <c r="C253" t="s">
        <v>10</v>
      </c>
      <c r="D253">
        <v>29</v>
      </c>
      <c r="E253">
        <v>0</v>
      </c>
      <c r="F253">
        <v>2457.21</v>
      </c>
      <c r="G253" t="s">
        <v>11</v>
      </c>
      <c r="H253" t="s">
        <v>16</v>
      </c>
      <c r="I253" t="s">
        <v>246</v>
      </c>
      <c r="J253" t="str">
        <f>IF(ISBLANK(I253),"Null",I253)</f>
        <v>R1024</v>
      </c>
      <c r="K253">
        <f>IF(ISBLANK(B253),ROUND(AVERAGE($B$2:$B$2344),0),B253)</f>
        <v>2002</v>
      </c>
      <c r="L253" s="9" t="str">
        <f>CONCATENATE(D253,"/",C253,"/",K253)</f>
        <v>29/Jul/2002</v>
      </c>
      <c r="M253">
        <f t="shared" ca="1" si="3"/>
        <v>22</v>
      </c>
      <c r="N253" s="10">
        <v>2457.21</v>
      </c>
    </row>
    <row r="254" spans="1:14" x14ac:dyDescent="0.25">
      <c r="A254" t="s">
        <v>281</v>
      </c>
      <c r="B254">
        <v>1998</v>
      </c>
      <c r="C254" t="s">
        <v>15</v>
      </c>
      <c r="D254">
        <v>19</v>
      </c>
      <c r="E254">
        <v>0</v>
      </c>
      <c r="F254">
        <v>2457.5</v>
      </c>
      <c r="G254" t="s">
        <v>11</v>
      </c>
      <c r="H254" t="s">
        <v>16</v>
      </c>
      <c r="I254" t="s">
        <v>41</v>
      </c>
      <c r="J254" t="str">
        <f>IF(ISBLANK(I254),"Null",I254)</f>
        <v>R1011</v>
      </c>
      <c r="K254">
        <f>IF(ISBLANK(B254),ROUND(AVERAGE($B$2:$B$2344),0),B254)</f>
        <v>1998</v>
      </c>
      <c r="L254" s="9" t="str">
        <f>CONCATENATE(D254,"/",C254,"/",K254)</f>
        <v>19/Nov/1998</v>
      </c>
      <c r="M254">
        <f t="shared" ca="1" si="3"/>
        <v>26</v>
      </c>
      <c r="N254" s="10">
        <v>2457.5</v>
      </c>
    </row>
    <row r="255" spans="1:14" x14ac:dyDescent="0.25">
      <c r="A255" t="s">
        <v>282</v>
      </c>
      <c r="B255">
        <v>2002</v>
      </c>
      <c r="C255" t="s">
        <v>10</v>
      </c>
      <c r="D255">
        <v>11</v>
      </c>
      <c r="E255">
        <v>0</v>
      </c>
      <c r="F255">
        <v>2459.7199999999998</v>
      </c>
      <c r="G255" t="s">
        <v>11</v>
      </c>
      <c r="H255" t="s">
        <v>11</v>
      </c>
      <c r="I255" t="s">
        <v>246</v>
      </c>
      <c r="J255" t="str">
        <f>IF(ISBLANK(I255),"Null",I255)</f>
        <v>R1024</v>
      </c>
      <c r="K255">
        <f>IF(ISBLANK(B255),ROUND(AVERAGE($B$2:$B$2344),0),B255)</f>
        <v>2002</v>
      </c>
      <c r="L255" s="9" t="str">
        <f>CONCATENATE(D255,"/",C255,"/",K255)</f>
        <v>11/Jul/2002</v>
      </c>
      <c r="M255">
        <f t="shared" ca="1" si="3"/>
        <v>22</v>
      </c>
      <c r="N255" s="10">
        <v>2459.7199999999998</v>
      </c>
    </row>
    <row r="256" spans="1:14" x14ac:dyDescent="0.25">
      <c r="A256" t="s">
        <v>283</v>
      </c>
      <c r="B256">
        <v>1998</v>
      </c>
      <c r="C256" t="s">
        <v>34</v>
      </c>
      <c r="D256">
        <v>17</v>
      </c>
      <c r="E256">
        <v>0</v>
      </c>
      <c r="F256">
        <v>2464.62</v>
      </c>
      <c r="G256" t="s">
        <v>11</v>
      </c>
      <c r="H256" t="s">
        <v>12</v>
      </c>
      <c r="I256" t="s">
        <v>13</v>
      </c>
      <c r="J256" t="str">
        <f>IF(ISBLANK(I256),"Null",I256)</f>
        <v>R1013</v>
      </c>
      <c r="K256">
        <f>IF(ISBLANK(B256),ROUND(AVERAGE($B$2:$B$2344),0),B256)</f>
        <v>1998</v>
      </c>
      <c r="L256" s="9" t="str">
        <f>CONCATENATE(D256,"/",C256,"/",K256)</f>
        <v>17/Aug/1998</v>
      </c>
      <c r="M256">
        <f t="shared" ca="1" si="3"/>
        <v>26</v>
      </c>
      <c r="N256" s="10">
        <v>2464.62</v>
      </c>
    </row>
    <row r="257" spans="1:14" x14ac:dyDescent="0.25">
      <c r="A257" t="s">
        <v>284</v>
      </c>
      <c r="B257">
        <v>1998</v>
      </c>
      <c r="C257" t="s">
        <v>10</v>
      </c>
      <c r="D257">
        <v>2</v>
      </c>
      <c r="E257">
        <v>0</v>
      </c>
      <c r="F257">
        <v>2473.33</v>
      </c>
      <c r="G257" t="s">
        <v>11</v>
      </c>
      <c r="H257" t="s">
        <v>12</v>
      </c>
      <c r="I257" t="s">
        <v>13</v>
      </c>
      <c r="J257" t="str">
        <f>IF(ISBLANK(I257),"Null",I257)</f>
        <v>R1013</v>
      </c>
      <c r="K257">
        <f>IF(ISBLANK(B257),ROUND(AVERAGE($B$2:$B$2344),0),B257)</f>
        <v>1998</v>
      </c>
      <c r="L257" s="9" t="str">
        <f>CONCATENATE(D257,"/",C257,"/",K257)</f>
        <v>2/Jul/1998</v>
      </c>
      <c r="M257">
        <f t="shared" ca="1" si="3"/>
        <v>26</v>
      </c>
      <c r="N257" s="10">
        <v>2473.33</v>
      </c>
    </row>
    <row r="258" spans="1:14" x14ac:dyDescent="0.25">
      <c r="A258" t="s">
        <v>285</v>
      </c>
      <c r="B258">
        <v>1998</v>
      </c>
      <c r="C258" t="s">
        <v>18</v>
      </c>
      <c r="D258">
        <v>20</v>
      </c>
      <c r="E258">
        <v>0</v>
      </c>
      <c r="F258">
        <v>2480.98</v>
      </c>
      <c r="G258" t="s">
        <v>11</v>
      </c>
      <c r="H258" t="s">
        <v>11</v>
      </c>
      <c r="I258" t="s">
        <v>13</v>
      </c>
      <c r="J258" t="str">
        <f>IF(ISBLANK(I258),"Null",I258)</f>
        <v>R1013</v>
      </c>
      <c r="K258">
        <f>IF(ISBLANK(B258),ROUND(AVERAGE($B$2:$B$2344),0),B258)</f>
        <v>1998</v>
      </c>
      <c r="L258" s="9" t="str">
        <f>CONCATENATE(D258,"/",C258,"/",K258)</f>
        <v>20/Jun/1998</v>
      </c>
      <c r="M258">
        <f t="shared" ca="1" si="3"/>
        <v>26</v>
      </c>
      <c r="N258" s="10">
        <v>2480.98</v>
      </c>
    </row>
    <row r="259" spans="1:14" x14ac:dyDescent="0.25">
      <c r="A259" t="s">
        <v>286</v>
      </c>
      <c r="B259">
        <v>1995</v>
      </c>
      <c r="C259" t="s">
        <v>15</v>
      </c>
      <c r="D259">
        <v>6</v>
      </c>
      <c r="E259">
        <v>0</v>
      </c>
      <c r="F259">
        <v>2483.7399999999998</v>
      </c>
      <c r="G259" t="s">
        <v>12</v>
      </c>
      <c r="H259" t="s">
        <v>11</v>
      </c>
      <c r="I259" t="s">
        <v>13</v>
      </c>
      <c r="J259" t="str">
        <f>IF(ISBLANK(I259),"Null",I259)</f>
        <v>R1013</v>
      </c>
      <c r="K259">
        <f>IF(ISBLANK(B259),ROUND(AVERAGE($B$2:$B$2344),0),B259)</f>
        <v>1995</v>
      </c>
      <c r="L259" s="9" t="str">
        <f>CONCATENATE(D259,"/",C259,"/",K259)</f>
        <v>6/Nov/1995</v>
      </c>
      <c r="M259">
        <f t="shared" ref="M259:M322" ca="1" si="4">DATEDIF(L259,TODAY(),"Y")</f>
        <v>29</v>
      </c>
      <c r="N259" s="10">
        <v>2483.7399999999998</v>
      </c>
    </row>
    <row r="260" spans="1:14" x14ac:dyDescent="0.25">
      <c r="A260" t="s">
        <v>287</v>
      </c>
      <c r="B260">
        <v>1995</v>
      </c>
      <c r="C260" t="s">
        <v>36</v>
      </c>
      <c r="D260">
        <v>14</v>
      </c>
      <c r="E260">
        <v>0</v>
      </c>
      <c r="F260">
        <v>2494.02</v>
      </c>
      <c r="G260" t="s">
        <v>12</v>
      </c>
      <c r="H260" t="s">
        <v>16</v>
      </c>
      <c r="I260" t="s">
        <v>41</v>
      </c>
      <c r="J260" t="str">
        <f>IF(ISBLANK(I260),"Null",I260)</f>
        <v>R1011</v>
      </c>
      <c r="K260">
        <f>IF(ISBLANK(B260),ROUND(AVERAGE($B$2:$B$2344),0),B260)</f>
        <v>1995</v>
      </c>
      <c r="L260" s="9" t="str">
        <f>CONCATENATE(D260,"/",C260,"/",K260)</f>
        <v>14/Oct/1995</v>
      </c>
      <c r="M260">
        <f t="shared" ca="1" si="4"/>
        <v>29</v>
      </c>
      <c r="N260" s="10">
        <v>2494.02</v>
      </c>
    </row>
    <row r="261" spans="1:14" x14ac:dyDescent="0.25">
      <c r="A261" t="s">
        <v>288</v>
      </c>
      <c r="B261">
        <v>1995</v>
      </c>
      <c r="C261" t="s">
        <v>10</v>
      </c>
      <c r="D261">
        <v>9</v>
      </c>
      <c r="E261">
        <v>0</v>
      </c>
      <c r="F261">
        <v>2497.04</v>
      </c>
      <c r="G261" t="s">
        <v>12</v>
      </c>
      <c r="H261" t="s">
        <v>12</v>
      </c>
      <c r="I261" t="s">
        <v>13</v>
      </c>
      <c r="J261" t="str">
        <f>IF(ISBLANK(I261),"Null",I261)</f>
        <v>R1013</v>
      </c>
      <c r="K261">
        <f>IF(ISBLANK(B261),ROUND(AVERAGE($B$2:$B$2344),0),B261)</f>
        <v>1995</v>
      </c>
      <c r="L261" s="9" t="str">
        <f>CONCATENATE(D261,"/",C261,"/",K261)</f>
        <v>9/Jul/1995</v>
      </c>
      <c r="M261">
        <f t="shared" ca="1" si="4"/>
        <v>29</v>
      </c>
      <c r="N261" s="10">
        <v>2497.04</v>
      </c>
    </row>
    <row r="262" spans="1:14" x14ac:dyDescent="0.25">
      <c r="A262" t="s">
        <v>289</v>
      </c>
      <c r="B262">
        <v>1995</v>
      </c>
      <c r="C262" t="s">
        <v>36</v>
      </c>
      <c r="D262">
        <v>15</v>
      </c>
      <c r="E262">
        <v>0</v>
      </c>
      <c r="F262">
        <v>2498.41</v>
      </c>
      <c r="G262" t="s">
        <v>12</v>
      </c>
      <c r="H262" t="s">
        <v>12</v>
      </c>
      <c r="I262" t="s">
        <v>13</v>
      </c>
      <c r="J262" t="str">
        <f>IF(ISBLANK(I262),"Null",I262)</f>
        <v>R1013</v>
      </c>
      <c r="K262">
        <f>IF(ISBLANK(B262),ROUND(AVERAGE($B$2:$B$2344),0),B262)</f>
        <v>1995</v>
      </c>
      <c r="L262" s="9" t="str">
        <f>CONCATENATE(D262,"/",C262,"/",K262)</f>
        <v>15/Oct/1995</v>
      </c>
      <c r="M262">
        <f t="shared" ca="1" si="4"/>
        <v>29</v>
      </c>
      <c r="N262" s="10">
        <v>2498.41</v>
      </c>
    </row>
    <row r="263" spans="1:14" x14ac:dyDescent="0.25">
      <c r="A263" t="s">
        <v>290</v>
      </c>
      <c r="B263">
        <v>2004</v>
      </c>
      <c r="C263" t="s">
        <v>20</v>
      </c>
      <c r="D263">
        <v>6</v>
      </c>
      <c r="E263">
        <v>0</v>
      </c>
      <c r="F263">
        <v>2500.9299999999998</v>
      </c>
      <c r="G263" t="s">
        <v>11</v>
      </c>
      <c r="H263" t="s">
        <v>11</v>
      </c>
      <c r="I263" t="s">
        <v>23</v>
      </c>
      <c r="J263" t="str">
        <f>IF(ISBLANK(I263),"Null",I263)</f>
        <v>R1012</v>
      </c>
      <c r="K263">
        <f>IF(ISBLANK(B263),ROUND(AVERAGE($B$2:$B$2344),0),B263)</f>
        <v>2004</v>
      </c>
      <c r="L263" s="9" t="str">
        <f>CONCATENATE(D263,"/",C263,"/",K263)</f>
        <v>6/Sep/2004</v>
      </c>
      <c r="M263">
        <f t="shared" ca="1" si="4"/>
        <v>20</v>
      </c>
      <c r="N263" s="10">
        <v>2500.9299999999998</v>
      </c>
    </row>
    <row r="264" spans="1:14" x14ac:dyDescent="0.25">
      <c r="A264" t="s">
        <v>291</v>
      </c>
      <c r="B264">
        <v>1991</v>
      </c>
      <c r="C264" t="s">
        <v>34</v>
      </c>
      <c r="D264">
        <v>5</v>
      </c>
      <c r="E264">
        <v>3</v>
      </c>
      <c r="F264">
        <v>2510.79</v>
      </c>
      <c r="G264" t="s">
        <v>11</v>
      </c>
      <c r="H264" t="s">
        <v>16</v>
      </c>
      <c r="I264" t="s">
        <v>13</v>
      </c>
      <c r="J264" t="str">
        <f>IF(ISBLANK(I264),"Null",I264)</f>
        <v>R1013</v>
      </c>
      <c r="K264">
        <f>IF(ISBLANK(B264),ROUND(AVERAGE($B$2:$B$2344),0),B264)</f>
        <v>1991</v>
      </c>
      <c r="L264" s="9" t="str">
        <f>CONCATENATE(D264,"/",C264,"/",K264)</f>
        <v>5/Aug/1991</v>
      </c>
      <c r="M264">
        <f t="shared" ca="1" si="4"/>
        <v>33</v>
      </c>
      <c r="N264" s="10">
        <v>2510.79</v>
      </c>
    </row>
    <row r="265" spans="1:14" x14ac:dyDescent="0.25">
      <c r="A265" t="s">
        <v>292</v>
      </c>
      <c r="B265">
        <v>1997</v>
      </c>
      <c r="C265" t="s">
        <v>15</v>
      </c>
      <c r="D265">
        <v>2</v>
      </c>
      <c r="E265">
        <v>0</v>
      </c>
      <c r="F265">
        <v>2523.17</v>
      </c>
      <c r="G265" t="s">
        <v>12</v>
      </c>
      <c r="H265" t="s">
        <v>16</v>
      </c>
      <c r="I265" t="s">
        <v>23</v>
      </c>
      <c r="J265" t="str">
        <f>IF(ISBLANK(I265),"Null",I265)</f>
        <v>R1012</v>
      </c>
      <c r="K265">
        <f>IF(ISBLANK(B265),ROUND(AVERAGE($B$2:$B$2344),0),B265)</f>
        <v>1997</v>
      </c>
      <c r="L265" s="9" t="str">
        <f>CONCATENATE(D265,"/",C265,"/",K265)</f>
        <v>2/Nov/1997</v>
      </c>
      <c r="M265">
        <f t="shared" ca="1" si="4"/>
        <v>27</v>
      </c>
      <c r="N265" s="10">
        <v>2523.17</v>
      </c>
    </row>
    <row r="266" spans="1:14" x14ac:dyDescent="0.25">
      <c r="A266" t="s">
        <v>293</v>
      </c>
      <c r="B266">
        <v>2000</v>
      </c>
      <c r="C266" t="s">
        <v>34</v>
      </c>
      <c r="D266">
        <v>25</v>
      </c>
      <c r="E266">
        <v>0</v>
      </c>
      <c r="F266">
        <v>2527.8200000000002</v>
      </c>
      <c r="G266" t="s">
        <v>11</v>
      </c>
      <c r="H266" t="s">
        <v>12</v>
      </c>
      <c r="I266" t="s">
        <v>23</v>
      </c>
      <c r="J266" t="str">
        <f>IF(ISBLANK(I266),"Null",I266)</f>
        <v>R1012</v>
      </c>
      <c r="K266">
        <f>IF(ISBLANK(B266),ROUND(AVERAGE($B$2:$B$2344),0),B266)</f>
        <v>2000</v>
      </c>
      <c r="L266" s="9" t="str">
        <f>CONCATENATE(D266,"/",C266,"/",K266)</f>
        <v>25/Aug/2000</v>
      </c>
      <c r="M266">
        <f t="shared" ca="1" si="4"/>
        <v>24</v>
      </c>
      <c r="N266" s="10">
        <v>2527.8200000000002</v>
      </c>
    </row>
    <row r="267" spans="1:14" x14ac:dyDescent="0.25">
      <c r="A267" t="s">
        <v>294</v>
      </c>
      <c r="B267">
        <v>1997</v>
      </c>
      <c r="C267" t="s">
        <v>10</v>
      </c>
      <c r="D267">
        <v>28</v>
      </c>
      <c r="E267">
        <v>0</v>
      </c>
      <c r="F267">
        <v>2534.39</v>
      </c>
      <c r="G267" t="s">
        <v>12</v>
      </c>
      <c r="H267" t="s">
        <v>12</v>
      </c>
      <c r="I267" t="s">
        <v>23</v>
      </c>
      <c r="J267" t="str">
        <f>IF(ISBLANK(I267),"Null",I267)</f>
        <v>R1012</v>
      </c>
      <c r="K267">
        <f>IF(ISBLANK(B267),ROUND(AVERAGE($B$2:$B$2344),0),B267)</f>
        <v>1997</v>
      </c>
      <c r="L267" s="9" t="str">
        <f>CONCATENATE(D267,"/",C267,"/",K267)</f>
        <v>28/Jul/1997</v>
      </c>
      <c r="M267">
        <f t="shared" ca="1" si="4"/>
        <v>27</v>
      </c>
      <c r="N267" s="10">
        <v>2534.39</v>
      </c>
    </row>
    <row r="268" spans="1:14" x14ac:dyDescent="0.25">
      <c r="A268" t="s">
        <v>295</v>
      </c>
      <c r="B268">
        <v>1990</v>
      </c>
      <c r="C268" t="s">
        <v>36</v>
      </c>
      <c r="D268">
        <v>1</v>
      </c>
      <c r="E268">
        <v>3</v>
      </c>
      <c r="F268">
        <v>2540.39</v>
      </c>
      <c r="G268" t="s">
        <v>11</v>
      </c>
      <c r="H268" t="s">
        <v>11</v>
      </c>
      <c r="I268" t="s">
        <v>13</v>
      </c>
      <c r="J268" t="str">
        <f>IF(ISBLANK(I268),"Null",I268)</f>
        <v>R1013</v>
      </c>
      <c r="K268">
        <f>IF(ISBLANK(B268),ROUND(AVERAGE($B$2:$B$2344),0),B268)</f>
        <v>1990</v>
      </c>
      <c r="L268" s="9" t="str">
        <f>CONCATENATE(D268,"/",C268,"/",K268)</f>
        <v>1/Oct/1990</v>
      </c>
      <c r="M268">
        <f t="shared" ca="1" si="4"/>
        <v>34</v>
      </c>
      <c r="N268" s="10">
        <v>2540.39</v>
      </c>
    </row>
    <row r="269" spans="1:14" x14ac:dyDescent="0.25">
      <c r="A269" t="s">
        <v>296</v>
      </c>
      <c r="B269">
        <v>1991</v>
      </c>
      <c r="C269" t="s">
        <v>15</v>
      </c>
      <c r="D269">
        <v>17</v>
      </c>
      <c r="E269">
        <v>3</v>
      </c>
      <c r="F269">
        <v>2545.6799999999998</v>
      </c>
      <c r="G269" t="s">
        <v>11</v>
      </c>
      <c r="H269" t="s">
        <v>16</v>
      </c>
      <c r="I269" t="s">
        <v>13</v>
      </c>
      <c r="J269" t="str">
        <f>IF(ISBLANK(I269),"Null",I269)</f>
        <v>R1013</v>
      </c>
      <c r="K269">
        <f>IF(ISBLANK(B269),ROUND(AVERAGE($B$2:$B$2344),0),B269)</f>
        <v>1991</v>
      </c>
      <c r="L269" s="9" t="str">
        <f>CONCATENATE(D269,"/",C269,"/",K269)</f>
        <v>17/Nov/1991</v>
      </c>
      <c r="M269">
        <f t="shared" ca="1" si="4"/>
        <v>33</v>
      </c>
      <c r="N269" s="10">
        <v>2545.6799999999998</v>
      </c>
    </row>
    <row r="270" spans="1:14" x14ac:dyDescent="0.25">
      <c r="A270" t="s">
        <v>297</v>
      </c>
      <c r="B270">
        <v>2002</v>
      </c>
      <c r="C270" t="s">
        <v>36</v>
      </c>
      <c r="D270">
        <v>11</v>
      </c>
      <c r="E270">
        <v>2</v>
      </c>
      <c r="F270">
        <v>2566.4699999999998</v>
      </c>
      <c r="G270" t="s">
        <v>11</v>
      </c>
      <c r="H270" t="s">
        <v>12</v>
      </c>
      <c r="I270" t="s">
        <v>13</v>
      </c>
      <c r="J270" t="str">
        <f>IF(ISBLANK(I270),"Null",I270)</f>
        <v>R1013</v>
      </c>
      <c r="K270">
        <f>IF(ISBLANK(B270),ROUND(AVERAGE($B$2:$B$2344),0),B270)</f>
        <v>2002</v>
      </c>
      <c r="L270" s="9" t="str">
        <f>CONCATENATE(D270,"/",C270,"/",K270)</f>
        <v>11/Oct/2002</v>
      </c>
      <c r="M270">
        <f t="shared" ca="1" si="4"/>
        <v>22</v>
      </c>
      <c r="N270" s="10">
        <v>2566.4699999999998</v>
      </c>
    </row>
    <row r="271" spans="1:14" x14ac:dyDescent="0.25">
      <c r="A271" t="s">
        <v>298</v>
      </c>
      <c r="B271">
        <v>2002</v>
      </c>
      <c r="C271" t="s">
        <v>10</v>
      </c>
      <c r="D271">
        <v>20</v>
      </c>
      <c r="E271">
        <v>0</v>
      </c>
      <c r="F271">
        <v>2585.04</v>
      </c>
      <c r="G271" t="s">
        <v>11</v>
      </c>
      <c r="H271" t="s">
        <v>11</v>
      </c>
      <c r="I271" t="s">
        <v>299</v>
      </c>
      <c r="J271" t="str">
        <f>IF(ISBLANK(I271),"Null",I271)</f>
        <v>R1021</v>
      </c>
      <c r="K271">
        <f>IF(ISBLANK(B271),ROUND(AVERAGE($B$2:$B$2344),0),B271)</f>
        <v>2002</v>
      </c>
      <c r="L271" s="9" t="str">
        <f>CONCATENATE(D271,"/",C271,"/",K271)</f>
        <v>20/Jul/2002</v>
      </c>
      <c r="M271">
        <f t="shared" ca="1" si="4"/>
        <v>22</v>
      </c>
      <c r="N271" s="10">
        <v>2585.04</v>
      </c>
    </row>
    <row r="272" spans="1:14" x14ac:dyDescent="0.25">
      <c r="A272" t="s">
        <v>300</v>
      </c>
      <c r="B272">
        <v>2001</v>
      </c>
      <c r="C272" t="s">
        <v>36</v>
      </c>
      <c r="D272">
        <v>15</v>
      </c>
      <c r="E272">
        <v>1</v>
      </c>
      <c r="F272">
        <v>2585.27</v>
      </c>
      <c r="G272" t="s">
        <v>11</v>
      </c>
      <c r="H272" t="s">
        <v>12</v>
      </c>
      <c r="I272" t="s">
        <v>41</v>
      </c>
      <c r="J272" t="str">
        <f>IF(ISBLANK(I272),"Null",I272)</f>
        <v>R1011</v>
      </c>
      <c r="K272">
        <f>IF(ISBLANK(B272),ROUND(AVERAGE($B$2:$B$2344),0),B272)</f>
        <v>2001</v>
      </c>
      <c r="L272" s="9" t="str">
        <f>CONCATENATE(D272,"/",C272,"/",K272)</f>
        <v>15/Oct/2001</v>
      </c>
      <c r="M272">
        <f t="shared" ca="1" si="4"/>
        <v>23</v>
      </c>
      <c r="N272" s="10">
        <v>2585.27</v>
      </c>
    </row>
    <row r="273" spans="1:14" x14ac:dyDescent="0.25">
      <c r="A273" t="s">
        <v>301</v>
      </c>
      <c r="B273">
        <v>2001</v>
      </c>
      <c r="C273" t="s">
        <v>10</v>
      </c>
      <c r="D273">
        <v>28</v>
      </c>
      <c r="E273">
        <v>0</v>
      </c>
      <c r="F273">
        <v>2585.85</v>
      </c>
      <c r="G273" t="s">
        <v>11</v>
      </c>
      <c r="H273" t="s">
        <v>11</v>
      </c>
      <c r="I273" t="s">
        <v>246</v>
      </c>
      <c r="J273" t="str">
        <f>IF(ISBLANK(I273),"Null",I273)</f>
        <v>R1024</v>
      </c>
      <c r="K273">
        <f>IF(ISBLANK(B273),ROUND(AVERAGE($B$2:$B$2344),0),B273)</f>
        <v>2001</v>
      </c>
      <c r="L273" s="9" t="str">
        <f>CONCATENATE(D273,"/",C273,"/",K273)</f>
        <v>28/Jul/2001</v>
      </c>
      <c r="M273">
        <f t="shared" ca="1" si="4"/>
        <v>23</v>
      </c>
      <c r="N273" s="10">
        <v>2585.85</v>
      </c>
    </row>
    <row r="274" spans="1:14" x14ac:dyDescent="0.25">
      <c r="A274" t="s">
        <v>302</v>
      </c>
      <c r="B274">
        <v>2001</v>
      </c>
      <c r="C274" t="s">
        <v>34</v>
      </c>
      <c r="D274">
        <v>26</v>
      </c>
      <c r="E274">
        <v>1</v>
      </c>
      <c r="F274">
        <v>2597.7800000000002</v>
      </c>
      <c r="G274" t="s">
        <v>11</v>
      </c>
      <c r="H274" t="s">
        <v>16</v>
      </c>
      <c r="I274" t="s">
        <v>41</v>
      </c>
      <c r="J274" t="str">
        <f>IF(ISBLANK(I274),"Null",I274)</f>
        <v>R1011</v>
      </c>
      <c r="K274">
        <f>IF(ISBLANK(B274),ROUND(AVERAGE($B$2:$B$2344),0),B274)</f>
        <v>2001</v>
      </c>
      <c r="L274" s="9" t="str">
        <f>CONCATENATE(D274,"/",C274,"/",K274)</f>
        <v>26/Aug/2001</v>
      </c>
      <c r="M274">
        <f t="shared" ca="1" si="4"/>
        <v>23</v>
      </c>
      <c r="N274" s="10">
        <v>2597.7800000000002</v>
      </c>
    </row>
    <row r="275" spans="1:14" x14ac:dyDescent="0.25">
      <c r="A275" t="s">
        <v>303</v>
      </c>
      <c r="B275">
        <v>1997</v>
      </c>
      <c r="C275" t="s">
        <v>34</v>
      </c>
      <c r="D275">
        <v>26</v>
      </c>
      <c r="E275">
        <v>0</v>
      </c>
      <c r="F275">
        <v>2632.99</v>
      </c>
      <c r="G275" t="s">
        <v>11</v>
      </c>
      <c r="H275" t="s">
        <v>16</v>
      </c>
      <c r="I275" t="s">
        <v>41</v>
      </c>
      <c r="J275" t="str">
        <f>IF(ISBLANK(I275),"Null",I275)</f>
        <v>R1011</v>
      </c>
      <c r="K275">
        <f>IF(ISBLANK(B275),ROUND(AVERAGE($B$2:$B$2344),0),B275)</f>
        <v>1997</v>
      </c>
      <c r="L275" s="9" t="str">
        <f>CONCATENATE(D275,"/",C275,"/",K275)</f>
        <v>26/Aug/1997</v>
      </c>
      <c r="M275">
        <f t="shared" ca="1" si="4"/>
        <v>27</v>
      </c>
      <c r="N275" s="10">
        <v>2632.99</v>
      </c>
    </row>
    <row r="276" spans="1:14" x14ac:dyDescent="0.25">
      <c r="A276" t="s">
        <v>304</v>
      </c>
      <c r="B276">
        <v>2000</v>
      </c>
      <c r="C276" t="s">
        <v>18</v>
      </c>
      <c r="D276">
        <v>24</v>
      </c>
      <c r="E276">
        <v>1</v>
      </c>
      <c r="F276">
        <v>2639.04</v>
      </c>
      <c r="G276" t="s">
        <v>11</v>
      </c>
      <c r="H276" t="s">
        <v>11</v>
      </c>
      <c r="I276" t="s">
        <v>23</v>
      </c>
      <c r="J276" t="str">
        <f>IF(ISBLANK(I276),"Null",I276)</f>
        <v>R1012</v>
      </c>
      <c r="K276">
        <f>IF(ISBLANK(B276),ROUND(AVERAGE($B$2:$B$2344),0),B276)</f>
        <v>2000</v>
      </c>
      <c r="L276" s="9" t="str">
        <f>CONCATENATE(D276,"/",C276,"/",K276)</f>
        <v>24/Jun/2000</v>
      </c>
      <c r="M276">
        <f t="shared" ca="1" si="4"/>
        <v>24</v>
      </c>
      <c r="N276" s="10">
        <v>2639.04</v>
      </c>
    </row>
    <row r="277" spans="1:14" x14ac:dyDescent="0.25">
      <c r="A277" t="s">
        <v>305</v>
      </c>
      <c r="B277">
        <v>2000</v>
      </c>
      <c r="C277" t="s">
        <v>30</v>
      </c>
      <c r="D277">
        <v>9</v>
      </c>
      <c r="E277">
        <v>1</v>
      </c>
      <c r="F277">
        <v>2643.27</v>
      </c>
      <c r="G277" t="s">
        <v>11</v>
      </c>
      <c r="H277" t="s">
        <v>16</v>
      </c>
      <c r="I277" t="s">
        <v>23</v>
      </c>
      <c r="J277" t="str">
        <f>IF(ISBLANK(I277),"Null",I277)</f>
        <v>R1012</v>
      </c>
      <c r="K277">
        <f>IF(ISBLANK(B277),ROUND(AVERAGE($B$2:$B$2344),0),B277)</f>
        <v>2000</v>
      </c>
      <c r="L277" s="9" t="str">
        <f>CONCATENATE(D277,"/",C277,"/",K277)</f>
        <v>9/Dec/2000</v>
      </c>
      <c r="M277">
        <f t="shared" ca="1" si="4"/>
        <v>23</v>
      </c>
      <c r="N277" s="10">
        <v>2643.27</v>
      </c>
    </row>
    <row r="278" spans="1:14" x14ac:dyDescent="0.25">
      <c r="A278" t="s">
        <v>306</v>
      </c>
      <c r="B278">
        <v>1996</v>
      </c>
      <c r="C278" t="s">
        <v>34</v>
      </c>
      <c r="D278">
        <v>5</v>
      </c>
      <c r="E278">
        <v>0</v>
      </c>
      <c r="F278">
        <v>2680.95</v>
      </c>
      <c r="G278" t="s">
        <v>12</v>
      </c>
      <c r="H278" t="s">
        <v>11</v>
      </c>
      <c r="I278" t="s">
        <v>23</v>
      </c>
      <c r="J278" t="str">
        <f>IF(ISBLANK(I278),"Null",I278)</f>
        <v>R1012</v>
      </c>
      <c r="K278">
        <f>IF(ISBLANK(B278),ROUND(AVERAGE($B$2:$B$2344),0),B278)</f>
        <v>1996</v>
      </c>
      <c r="L278" s="9" t="str">
        <f>CONCATENATE(D278,"/",C278,"/",K278)</f>
        <v>5/Aug/1996</v>
      </c>
      <c r="M278">
        <f t="shared" ca="1" si="4"/>
        <v>28</v>
      </c>
      <c r="N278" s="10">
        <v>2680.95</v>
      </c>
    </row>
    <row r="279" spans="1:14" x14ac:dyDescent="0.25">
      <c r="A279" t="s">
        <v>307</v>
      </c>
      <c r="B279">
        <v>1994</v>
      </c>
      <c r="C279" t="s">
        <v>20</v>
      </c>
      <c r="D279">
        <v>17</v>
      </c>
      <c r="E279">
        <v>0</v>
      </c>
      <c r="F279">
        <v>2684.69</v>
      </c>
      <c r="G279" t="s">
        <v>11</v>
      </c>
      <c r="H279" t="s">
        <v>11</v>
      </c>
      <c r="I279" t="s">
        <v>13</v>
      </c>
      <c r="J279" t="str">
        <f>IF(ISBLANK(I279),"Null",I279)</f>
        <v>R1013</v>
      </c>
      <c r="K279">
        <f>IF(ISBLANK(B279),ROUND(AVERAGE($B$2:$B$2344),0),B279)</f>
        <v>1994</v>
      </c>
      <c r="L279" s="9" t="str">
        <f>CONCATENATE(D279,"/",C279,"/",K279)</f>
        <v>17/Sep/1994</v>
      </c>
      <c r="M279">
        <f t="shared" ca="1" si="4"/>
        <v>30</v>
      </c>
      <c r="N279" s="10">
        <v>2684.69</v>
      </c>
    </row>
    <row r="280" spans="1:14" x14ac:dyDescent="0.25">
      <c r="A280" t="s">
        <v>308</v>
      </c>
      <c r="B280">
        <v>1994</v>
      </c>
      <c r="C280" t="s">
        <v>36</v>
      </c>
      <c r="D280">
        <v>2</v>
      </c>
      <c r="E280">
        <v>0</v>
      </c>
      <c r="F280">
        <v>2689.5</v>
      </c>
      <c r="G280" t="s">
        <v>12</v>
      </c>
      <c r="H280" t="s">
        <v>11</v>
      </c>
      <c r="I280" t="s">
        <v>13</v>
      </c>
      <c r="J280" t="str">
        <f>IF(ISBLANK(I280),"Null",I280)</f>
        <v>R1013</v>
      </c>
      <c r="K280">
        <f>IF(ISBLANK(B280),ROUND(AVERAGE($B$2:$B$2344),0),B280)</f>
        <v>1994</v>
      </c>
      <c r="L280" s="9" t="str">
        <f>CONCATENATE(D280,"/",C280,"/",K280)</f>
        <v>2/Oct/1994</v>
      </c>
      <c r="M280">
        <f t="shared" ca="1" si="4"/>
        <v>30</v>
      </c>
      <c r="N280" s="10">
        <v>2689.5</v>
      </c>
    </row>
    <row r="281" spans="1:14" x14ac:dyDescent="0.25">
      <c r="A281" t="s">
        <v>309</v>
      </c>
      <c r="B281">
        <v>1999</v>
      </c>
      <c r="C281" t="s">
        <v>18</v>
      </c>
      <c r="D281">
        <v>11</v>
      </c>
      <c r="E281">
        <v>0</v>
      </c>
      <c r="F281">
        <v>2690.11</v>
      </c>
      <c r="G281" t="s">
        <v>11</v>
      </c>
      <c r="H281" t="s">
        <v>11</v>
      </c>
      <c r="I281" t="s">
        <v>23</v>
      </c>
      <c r="J281" t="str">
        <f>IF(ISBLANK(I281),"Null",I281)</f>
        <v>R1012</v>
      </c>
      <c r="K281">
        <f>IF(ISBLANK(B281),ROUND(AVERAGE($B$2:$B$2344),0),B281)</f>
        <v>1999</v>
      </c>
      <c r="L281" s="9" t="str">
        <f>CONCATENATE(D281,"/",C281,"/",K281)</f>
        <v>11/Jun/1999</v>
      </c>
      <c r="M281">
        <f t="shared" ca="1" si="4"/>
        <v>25</v>
      </c>
      <c r="N281" s="10">
        <v>2690.11</v>
      </c>
    </row>
    <row r="282" spans="1:14" x14ac:dyDescent="0.25">
      <c r="A282" t="s">
        <v>310</v>
      </c>
      <c r="B282">
        <v>1996</v>
      </c>
      <c r="C282" t="s">
        <v>18</v>
      </c>
      <c r="D282">
        <v>13</v>
      </c>
      <c r="E282">
        <v>0</v>
      </c>
      <c r="F282">
        <v>2699.57</v>
      </c>
      <c r="G282" t="s">
        <v>11</v>
      </c>
      <c r="H282" t="s">
        <v>16</v>
      </c>
      <c r="I282" t="s">
        <v>23</v>
      </c>
      <c r="J282" t="str">
        <f>IF(ISBLANK(I282),"Null",I282)</f>
        <v>R1012</v>
      </c>
      <c r="K282">
        <f>IF(ISBLANK(B282),ROUND(AVERAGE($B$2:$B$2344),0),B282)</f>
        <v>1996</v>
      </c>
      <c r="L282" s="9" t="str">
        <f>CONCATENATE(D282,"/",C282,"/",K282)</f>
        <v>13/Jun/1996</v>
      </c>
      <c r="M282">
        <f t="shared" ca="1" si="4"/>
        <v>28</v>
      </c>
      <c r="N282" s="10">
        <v>2699.57</v>
      </c>
    </row>
    <row r="283" spans="1:14" x14ac:dyDescent="0.25">
      <c r="A283" t="s">
        <v>311</v>
      </c>
      <c r="B283">
        <v>2003</v>
      </c>
      <c r="C283" t="s">
        <v>10</v>
      </c>
      <c r="D283">
        <v>17</v>
      </c>
      <c r="E283">
        <v>1</v>
      </c>
      <c r="F283">
        <v>2709.11</v>
      </c>
      <c r="G283" t="s">
        <v>11</v>
      </c>
      <c r="H283" t="s">
        <v>11</v>
      </c>
      <c r="I283" t="s">
        <v>23</v>
      </c>
      <c r="J283" t="str">
        <f>IF(ISBLANK(I283),"Null",I283)</f>
        <v>R1012</v>
      </c>
      <c r="K283">
        <f>IF(ISBLANK(B283),ROUND(AVERAGE($B$2:$B$2344),0),B283)</f>
        <v>2003</v>
      </c>
      <c r="L283" s="9" t="str">
        <f>CONCATENATE(D283,"/",C283,"/",K283)</f>
        <v>17/Jul/2003</v>
      </c>
      <c r="M283">
        <f t="shared" ca="1" si="4"/>
        <v>21</v>
      </c>
      <c r="N283" s="10">
        <v>2709.11</v>
      </c>
    </row>
    <row r="284" spans="1:14" x14ac:dyDescent="0.25">
      <c r="A284" t="s">
        <v>312</v>
      </c>
      <c r="B284">
        <v>2003</v>
      </c>
      <c r="C284" t="s">
        <v>15</v>
      </c>
      <c r="D284">
        <v>21</v>
      </c>
      <c r="E284">
        <v>1</v>
      </c>
      <c r="F284">
        <v>2709.24</v>
      </c>
      <c r="G284" t="s">
        <v>11</v>
      </c>
      <c r="H284" t="s">
        <v>11</v>
      </c>
      <c r="I284" t="s">
        <v>23</v>
      </c>
      <c r="J284" t="str">
        <f>IF(ISBLANK(I284),"Null",I284)</f>
        <v>R1012</v>
      </c>
      <c r="K284">
        <f>IF(ISBLANK(B284),ROUND(AVERAGE($B$2:$B$2344),0),B284)</f>
        <v>2003</v>
      </c>
      <c r="L284" s="9" t="str">
        <f>CONCATENATE(D284,"/",C284,"/",K284)</f>
        <v>21/Nov/2003</v>
      </c>
      <c r="M284">
        <f t="shared" ca="1" si="4"/>
        <v>21</v>
      </c>
      <c r="N284" s="10">
        <v>2709.24</v>
      </c>
    </row>
    <row r="285" spans="1:14" x14ac:dyDescent="0.25">
      <c r="A285" t="s">
        <v>313</v>
      </c>
      <c r="B285">
        <v>2003</v>
      </c>
      <c r="C285" t="s">
        <v>30</v>
      </c>
      <c r="D285">
        <v>1</v>
      </c>
      <c r="E285">
        <v>1</v>
      </c>
      <c r="F285">
        <v>2710.83</v>
      </c>
      <c r="G285" t="s">
        <v>11</v>
      </c>
      <c r="H285" t="s">
        <v>12</v>
      </c>
      <c r="I285" t="s">
        <v>23</v>
      </c>
      <c r="J285" t="str">
        <f>IF(ISBLANK(I285),"Null",I285)</f>
        <v>R1012</v>
      </c>
      <c r="K285">
        <f>IF(ISBLANK(B285),ROUND(AVERAGE($B$2:$B$2344),0),B285)</f>
        <v>2003</v>
      </c>
      <c r="L285" s="9" t="str">
        <f>CONCATENATE(D285,"/",C285,"/",K285)</f>
        <v>1/Dec/2003</v>
      </c>
      <c r="M285">
        <f t="shared" ca="1" si="4"/>
        <v>20</v>
      </c>
      <c r="N285" s="10">
        <v>2710.83</v>
      </c>
    </row>
    <row r="286" spans="1:14" x14ac:dyDescent="0.25">
      <c r="A286" t="s">
        <v>314</v>
      </c>
      <c r="B286">
        <v>2003</v>
      </c>
      <c r="C286" t="s">
        <v>34</v>
      </c>
      <c r="D286">
        <v>6</v>
      </c>
      <c r="E286">
        <v>1</v>
      </c>
      <c r="F286">
        <v>2719.28</v>
      </c>
      <c r="G286" t="s">
        <v>11</v>
      </c>
      <c r="H286" t="s">
        <v>11</v>
      </c>
      <c r="I286" t="s">
        <v>23</v>
      </c>
      <c r="J286" t="str">
        <f>IF(ISBLANK(I286),"Null",I286)</f>
        <v>R1012</v>
      </c>
      <c r="K286">
        <f>IF(ISBLANK(B286),ROUND(AVERAGE($B$2:$B$2344),0),B286)</f>
        <v>2003</v>
      </c>
      <c r="L286" s="9" t="str">
        <f>CONCATENATE(D286,"/",C286,"/",K286)</f>
        <v>6/Aug/2003</v>
      </c>
      <c r="M286">
        <f t="shared" ca="1" si="4"/>
        <v>21</v>
      </c>
      <c r="N286" s="10">
        <v>2719.28</v>
      </c>
    </row>
    <row r="287" spans="1:14" x14ac:dyDescent="0.25">
      <c r="A287" t="s">
        <v>315</v>
      </c>
      <c r="B287">
        <v>1997</v>
      </c>
      <c r="C287" t="s">
        <v>36</v>
      </c>
      <c r="D287">
        <v>30</v>
      </c>
      <c r="E287">
        <v>0</v>
      </c>
      <c r="F287">
        <v>2721.32</v>
      </c>
      <c r="G287" t="s">
        <v>16</v>
      </c>
      <c r="H287" t="s">
        <v>12</v>
      </c>
      <c r="I287" t="s">
        <v>275</v>
      </c>
      <c r="J287" t="str">
        <f>IF(ISBLANK(I287),"Null",I287)</f>
        <v>R1014</v>
      </c>
      <c r="K287">
        <f>IF(ISBLANK(B287),ROUND(AVERAGE($B$2:$B$2344),0),B287)</f>
        <v>1997</v>
      </c>
      <c r="L287" s="9" t="str">
        <f>CONCATENATE(D287,"/",C287,"/",K287)</f>
        <v>30/Oct/1997</v>
      </c>
      <c r="M287">
        <f t="shared" ca="1" si="4"/>
        <v>27</v>
      </c>
      <c r="N287" s="10">
        <v>2721.32</v>
      </c>
    </row>
    <row r="288" spans="1:14" x14ac:dyDescent="0.25">
      <c r="A288" t="s">
        <v>316</v>
      </c>
      <c r="B288">
        <v>1988</v>
      </c>
      <c r="C288" t="s">
        <v>34</v>
      </c>
      <c r="D288">
        <v>20</v>
      </c>
      <c r="E288">
        <v>3</v>
      </c>
      <c r="F288">
        <v>2726.06</v>
      </c>
      <c r="G288" t="s">
        <v>11</v>
      </c>
      <c r="H288" t="s">
        <v>11</v>
      </c>
      <c r="I288" t="s">
        <v>13</v>
      </c>
      <c r="J288" t="str">
        <f>IF(ISBLANK(I288),"Null",I288)</f>
        <v>R1013</v>
      </c>
      <c r="K288">
        <f>IF(ISBLANK(B288),ROUND(AVERAGE($B$2:$B$2344),0),B288)</f>
        <v>1988</v>
      </c>
      <c r="L288" s="9" t="str">
        <f>CONCATENATE(D288,"/",C288,"/",K288)</f>
        <v>20/Aug/1988</v>
      </c>
      <c r="M288">
        <f t="shared" ca="1" si="4"/>
        <v>36</v>
      </c>
      <c r="N288" s="10">
        <v>2726.06</v>
      </c>
    </row>
    <row r="289" spans="1:14" x14ac:dyDescent="0.25">
      <c r="A289" t="s">
        <v>317</v>
      </c>
      <c r="B289">
        <v>1997</v>
      </c>
      <c r="C289" t="s">
        <v>36</v>
      </c>
      <c r="D289">
        <v>6</v>
      </c>
      <c r="E289">
        <v>0</v>
      </c>
      <c r="F289">
        <v>2727.4</v>
      </c>
      <c r="G289" t="s">
        <v>12</v>
      </c>
      <c r="H289" t="s">
        <v>12</v>
      </c>
      <c r="I289" t="s">
        <v>167</v>
      </c>
      <c r="J289" t="str">
        <f>IF(ISBLANK(I289),"Null",I289)</f>
        <v>R1016</v>
      </c>
      <c r="K289">
        <f>IF(ISBLANK(B289),ROUND(AVERAGE($B$2:$B$2344),0),B289)</f>
        <v>1997</v>
      </c>
      <c r="L289" s="9" t="str">
        <f>CONCATENATE(D289,"/",C289,"/",K289)</f>
        <v>6/Oct/1997</v>
      </c>
      <c r="M289">
        <f t="shared" ca="1" si="4"/>
        <v>27</v>
      </c>
      <c r="N289" s="10">
        <v>2727.4</v>
      </c>
    </row>
    <row r="290" spans="1:14" x14ac:dyDescent="0.25">
      <c r="A290" t="s">
        <v>318</v>
      </c>
      <c r="B290">
        <v>2003</v>
      </c>
      <c r="C290" t="s">
        <v>30</v>
      </c>
      <c r="D290">
        <v>3</v>
      </c>
      <c r="E290">
        <v>1</v>
      </c>
      <c r="F290">
        <v>2730.11</v>
      </c>
      <c r="G290" t="s">
        <v>11</v>
      </c>
      <c r="H290" t="s">
        <v>12</v>
      </c>
      <c r="I290" t="s">
        <v>23</v>
      </c>
      <c r="J290" t="str">
        <f>IF(ISBLANK(I290),"Null",I290)</f>
        <v>R1012</v>
      </c>
      <c r="K290">
        <f>IF(ISBLANK(B290),ROUND(AVERAGE($B$2:$B$2344),0),B290)</f>
        <v>2003</v>
      </c>
      <c r="L290" s="9" t="str">
        <f>CONCATENATE(D290,"/",C290,"/",K290)</f>
        <v>3/Dec/2003</v>
      </c>
      <c r="M290">
        <f t="shared" ca="1" si="4"/>
        <v>20</v>
      </c>
      <c r="N290" s="10">
        <v>2730.11</v>
      </c>
    </row>
    <row r="291" spans="1:14" x14ac:dyDescent="0.25">
      <c r="A291" t="s">
        <v>319</v>
      </c>
      <c r="B291">
        <v>2000</v>
      </c>
      <c r="C291" t="s">
        <v>30</v>
      </c>
      <c r="D291">
        <v>17</v>
      </c>
      <c r="E291">
        <v>0</v>
      </c>
      <c r="F291">
        <v>2731.91</v>
      </c>
      <c r="G291" t="s">
        <v>11</v>
      </c>
      <c r="H291" t="s">
        <v>12</v>
      </c>
      <c r="I291" t="s">
        <v>246</v>
      </c>
      <c r="J291" t="str">
        <f>IF(ISBLANK(I291),"Null",I291)</f>
        <v>R1024</v>
      </c>
      <c r="K291">
        <f>IF(ISBLANK(B291),ROUND(AVERAGE($B$2:$B$2344),0),B291)</f>
        <v>2000</v>
      </c>
      <c r="L291" s="9" t="str">
        <f>CONCATENATE(D291,"/",C291,"/",K291)</f>
        <v>17/Dec/2000</v>
      </c>
      <c r="M291">
        <f t="shared" ca="1" si="4"/>
        <v>23</v>
      </c>
      <c r="N291" s="10">
        <v>2731.91</v>
      </c>
    </row>
    <row r="292" spans="1:14" x14ac:dyDescent="0.25">
      <c r="A292" t="s">
        <v>320</v>
      </c>
      <c r="B292">
        <v>2000</v>
      </c>
      <c r="C292" t="s">
        <v>36</v>
      </c>
      <c r="D292">
        <v>3</v>
      </c>
      <c r="E292">
        <v>0</v>
      </c>
      <c r="F292">
        <v>2741.95</v>
      </c>
      <c r="G292" t="s">
        <v>11</v>
      </c>
      <c r="H292" t="s">
        <v>12</v>
      </c>
      <c r="I292" t="s">
        <v>246</v>
      </c>
      <c r="J292" t="str">
        <f>IF(ISBLANK(I292),"Null",I292)</f>
        <v>R1024</v>
      </c>
      <c r="K292">
        <f>IF(ISBLANK(B292),ROUND(AVERAGE($B$2:$B$2344),0),B292)</f>
        <v>2000</v>
      </c>
      <c r="L292" s="9" t="str">
        <f>CONCATENATE(D292,"/",C292,"/",K292)</f>
        <v>3/Oct/2000</v>
      </c>
      <c r="M292">
        <f t="shared" ca="1" si="4"/>
        <v>24</v>
      </c>
      <c r="N292" s="10">
        <v>2741.95</v>
      </c>
    </row>
    <row r="293" spans="1:14" x14ac:dyDescent="0.25">
      <c r="A293" t="s">
        <v>321</v>
      </c>
      <c r="B293">
        <v>2000</v>
      </c>
      <c r="C293" t="s">
        <v>36</v>
      </c>
      <c r="D293">
        <v>11</v>
      </c>
      <c r="E293">
        <v>0</v>
      </c>
      <c r="F293">
        <v>2755.02</v>
      </c>
      <c r="G293" t="s">
        <v>11</v>
      </c>
      <c r="H293" t="s">
        <v>16</v>
      </c>
      <c r="I293" t="s">
        <v>246</v>
      </c>
      <c r="J293" t="str">
        <f>IF(ISBLANK(I293),"Null",I293)</f>
        <v>R1024</v>
      </c>
      <c r="K293">
        <f>IF(ISBLANK(B293),ROUND(AVERAGE($B$2:$B$2344),0),B293)</f>
        <v>2000</v>
      </c>
      <c r="L293" s="9" t="str">
        <f>CONCATENATE(D293,"/",C293,"/",K293)</f>
        <v>11/Oct/2000</v>
      </c>
      <c r="M293">
        <f t="shared" ca="1" si="4"/>
        <v>24</v>
      </c>
      <c r="N293" s="10">
        <v>2755.02</v>
      </c>
    </row>
    <row r="294" spans="1:14" x14ac:dyDescent="0.25">
      <c r="A294" t="s">
        <v>322</v>
      </c>
      <c r="B294">
        <v>1997</v>
      </c>
      <c r="C294" t="s">
        <v>34</v>
      </c>
      <c r="D294">
        <v>10</v>
      </c>
      <c r="E294">
        <v>0</v>
      </c>
      <c r="F294">
        <v>2758.99</v>
      </c>
      <c r="G294" t="s">
        <v>11</v>
      </c>
      <c r="H294" t="s">
        <v>16</v>
      </c>
      <c r="I294" t="s">
        <v>23</v>
      </c>
      <c r="J294" t="str">
        <f>IF(ISBLANK(I294),"Null",I294)</f>
        <v>R1012</v>
      </c>
      <c r="K294">
        <f>IF(ISBLANK(B294),ROUND(AVERAGE($B$2:$B$2344),0),B294)</f>
        <v>1997</v>
      </c>
      <c r="L294" s="9" t="str">
        <f>CONCATENATE(D294,"/",C294,"/",K294)</f>
        <v>10/Aug/1997</v>
      </c>
      <c r="M294">
        <f t="shared" ca="1" si="4"/>
        <v>27</v>
      </c>
      <c r="N294" s="10">
        <v>2758.99</v>
      </c>
    </row>
    <row r="295" spans="1:14" x14ac:dyDescent="0.25">
      <c r="A295" t="s">
        <v>323</v>
      </c>
      <c r="B295">
        <v>2004</v>
      </c>
      <c r="C295" t="s">
        <v>15</v>
      </c>
      <c r="D295">
        <v>14</v>
      </c>
      <c r="E295">
        <v>0</v>
      </c>
      <c r="F295">
        <v>2773.46</v>
      </c>
      <c r="G295" t="s">
        <v>11</v>
      </c>
      <c r="H295" t="s">
        <v>16</v>
      </c>
      <c r="I295" t="s">
        <v>299</v>
      </c>
      <c r="J295" t="str">
        <f>IF(ISBLANK(I295),"Null",I295)</f>
        <v>R1021</v>
      </c>
      <c r="K295">
        <f>IF(ISBLANK(B295),ROUND(AVERAGE($B$2:$B$2344),0),B295)</f>
        <v>2004</v>
      </c>
      <c r="L295" s="9" t="str">
        <f>CONCATENATE(D295,"/",C295,"/",K295)</f>
        <v>14/Nov/2004</v>
      </c>
      <c r="M295">
        <f t="shared" ca="1" si="4"/>
        <v>20</v>
      </c>
      <c r="N295" s="10">
        <v>2773.46</v>
      </c>
    </row>
    <row r="296" spans="1:14" x14ac:dyDescent="0.25">
      <c r="A296" t="s">
        <v>6048</v>
      </c>
      <c r="B296">
        <v>1999</v>
      </c>
      <c r="C296" t="s">
        <v>18</v>
      </c>
      <c r="D296">
        <v>9</v>
      </c>
      <c r="E296">
        <v>1</v>
      </c>
      <c r="F296">
        <v>2775.19</v>
      </c>
      <c r="G296" t="s">
        <v>11</v>
      </c>
      <c r="H296" t="s">
        <v>16</v>
      </c>
      <c r="I296" t="s">
        <v>23</v>
      </c>
      <c r="J296" t="str">
        <f>IF(ISBLANK(I296),"Null",I296)</f>
        <v>R1012</v>
      </c>
      <c r="K296">
        <f>IF(ISBLANK(B296),ROUND(AVERAGE($B$2:$B$2344),0),B296)</f>
        <v>1999</v>
      </c>
      <c r="L296" s="9" t="str">
        <f>CONCATENATE(D296,"/",C296,"/",K296)</f>
        <v>9/Jun/1999</v>
      </c>
      <c r="M296">
        <f t="shared" ca="1" si="4"/>
        <v>25</v>
      </c>
      <c r="N296" s="10">
        <v>2775.19</v>
      </c>
    </row>
    <row r="297" spans="1:14" x14ac:dyDescent="0.25">
      <c r="A297" t="s">
        <v>324</v>
      </c>
      <c r="B297">
        <v>1999</v>
      </c>
      <c r="C297" t="s">
        <v>34</v>
      </c>
      <c r="D297">
        <v>29</v>
      </c>
      <c r="E297">
        <v>1</v>
      </c>
      <c r="F297">
        <v>2775.19</v>
      </c>
      <c r="G297" t="s">
        <v>11</v>
      </c>
      <c r="H297" t="s">
        <v>16</v>
      </c>
      <c r="I297" t="s">
        <v>23</v>
      </c>
      <c r="J297" t="str">
        <f>IF(ISBLANK(I297),"Null",I297)</f>
        <v>R1012</v>
      </c>
      <c r="K297">
        <f>IF(ISBLANK(B297),ROUND(AVERAGE($B$2:$B$2344),0),B297)</f>
        <v>1999</v>
      </c>
      <c r="L297" s="9" t="str">
        <f>CONCATENATE(D297,"/",C297,"/",K297)</f>
        <v>29/Aug/1999</v>
      </c>
      <c r="M297">
        <f t="shared" ca="1" si="4"/>
        <v>25</v>
      </c>
      <c r="N297" s="10">
        <v>2775.19</v>
      </c>
    </row>
    <row r="298" spans="1:14" x14ac:dyDescent="0.25">
      <c r="A298" t="s">
        <v>325</v>
      </c>
      <c r="B298">
        <v>1999</v>
      </c>
      <c r="C298" t="s">
        <v>30</v>
      </c>
      <c r="D298">
        <v>24</v>
      </c>
      <c r="E298">
        <v>1</v>
      </c>
      <c r="F298">
        <v>2789.06</v>
      </c>
      <c r="G298" t="s">
        <v>11</v>
      </c>
      <c r="H298" t="s">
        <v>12</v>
      </c>
      <c r="I298" t="s">
        <v>23</v>
      </c>
      <c r="J298" t="str">
        <f>IF(ISBLANK(I298),"Null",I298)</f>
        <v>R1012</v>
      </c>
      <c r="K298">
        <f>IF(ISBLANK(B298),ROUND(AVERAGE($B$2:$B$2344),0),B298)</f>
        <v>1999</v>
      </c>
      <c r="L298" s="9" t="str">
        <f>CONCATENATE(D298,"/",C298,"/",K298)</f>
        <v>24/Dec/1999</v>
      </c>
      <c r="M298">
        <f t="shared" ca="1" si="4"/>
        <v>24</v>
      </c>
      <c r="N298" s="10">
        <v>2789.06</v>
      </c>
    </row>
    <row r="299" spans="1:14" x14ac:dyDescent="0.25">
      <c r="A299" t="s">
        <v>326</v>
      </c>
      <c r="B299">
        <v>2004</v>
      </c>
      <c r="C299" t="s">
        <v>34</v>
      </c>
      <c r="D299">
        <v>4</v>
      </c>
      <c r="E299">
        <v>2</v>
      </c>
      <c r="F299">
        <v>2801.26</v>
      </c>
      <c r="G299" t="s">
        <v>11</v>
      </c>
      <c r="H299" t="s">
        <v>12</v>
      </c>
      <c r="I299" t="s">
        <v>13</v>
      </c>
      <c r="J299" t="str">
        <f>IF(ISBLANK(I299),"Null",I299)</f>
        <v>R1013</v>
      </c>
      <c r="K299">
        <f>IF(ISBLANK(B299),ROUND(AVERAGE($B$2:$B$2344),0),B299)</f>
        <v>2004</v>
      </c>
      <c r="L299" s="9" t="str">
        <f>CONCATENATE(D299,"/",C299,"/",K299)</f>
        <v>4/Aug/2004</v>
      </c>
      <c r="M299">
        <f t="shared" ca="1" si="4"/>
        <v>20</v>
      </c>
      <c r="N299" s="10">
        <v>2801.26</v>
      </c>
    </row>
    <row r="300" spans="1:14" x14ac:dyDescent="0.25">
      <c r="A300" t="s">
        <v>327</v>
      </c>
      <c r="B300">
        <v>2003</v>
      </c>
      <c r="C300" t="s">
        <v>20</v>
      </c>
      <c r="D300">
        <v>23</v>
      </c>
      <c r="E300">
        <v>2</v>
      </c>
      <c r="F300">
        <v>2803.7</v>
      </c>
      <c r="G300" t="s">
        <v>11</v>
      </c>
      <c r="H300" t="s">
        <v>16</v>
      </c>
      <c r="I300" t="s">
        <v>23</v>
      </c>
      <c r="J300" t="str">
        <f>IF(ISBLANK(I300),"Null",I300)</f>
        <v>R1012</v>
      </c>
      <c r="K300">
        <f>IF(ISBLANK(B300),ROUND(AVERAGE($B$2:$B$2344),0),B300)</f>
        <v>2003</v>
      </c>
      <c r="L300" s="9" t="str">
        <f>CONCATENATE(D300,"/",C300,"/",K300)</f>
        <v>23/Sep/2003</v>
      </c>
      <c r="M300">
        <f t="shared" ca="1" si="4"/>
        <v>21</v>
      </c>
      <c r="N300" s="10">
        <v>2803.7</v>
      </c>
    </row>
    <row r="301" spans="1:14" x14ac:dyDescent="0.25">
      <c r="A301" t="s">
        <v>328</v>
      </c>
      <c r="B301">
        <v>2000</v>
      </c>
      <c r="C301" t="s">
        <v>36</v>
      </c>
      <c r="D301">
        <v>1</v>
      </c>
      <c r="E301">
        <v>0</v>
      </c>
      <c r="F301">
        <v>2819.51</v>
      </c>
      <c r="G301" t="s">
        <v>11</v>
      </c>
      <c r="H301" t="s">
        <v>12</v>
      </c>
      <c r="I301" t="s">
        <v>41</v>
      </c>
      <c r="J301" t="str">
        <f>IF(ISBLANK(I301),"Null",I301)</f>
        <v>R1011</v>
      </c>
      <c r="K301">
        <f>IF(ISBLANK(B301),ROUND(AVERAGE($B$2:$B$2344),0),B301)</f>
        <v>2000</v>
      </c>
      <c r="L301" s="9" t="str">
        <f>CONCATENATE(D301,"/",C301,"/",K301)</f>
        <v>1/Oct/2000</v>
      </c>
      <c r="M301">
        <f t="shared" ca="1" si="4"/>
        <v>24</v>
      </c>
      <c r="N301" s="10">
        <v>2819.51</v>
      </c>
    </row>
    <row r="302" spans="1:14" x14ac:dyDescent="0.25">
      <c r="A302" t="s">
        <v>329</v>
      </c>
      <c r="B302">
        <v>1998</v>
      </c>
      <c r="C302" t="s">
        <v>15</v>
      </c>
      <c r="D302">
        <v>15</v>
      </c>
      <c r="E302">
        <v>0</v>
      </c>
      <c r="F302">
        <v>2842.76</v>
      </c>
      <c r="G302" t="s">
        <v>11</v>
      </c>
      <c r="H302" t="s">
        <v>12</v>
      </c>
      <c r="I302" t="s">
        <v>23</v>
      </c>
      <c r="J302" t="str">
        <f>IF(ISBLANK(I302),"Null",I302)</f>
        <v>R1012</v>
      </c>
      <c r="K302">
        <f>IF(ISBLANK(B302),ROUND(AVERAGE($B$2:$B$2344),0),B302)</f>
        <v>1998</v>
      </c>
      <c r="L302" s="9" t="str">
        <f>CONCATENATE(D302,"/",C302,"/",K302)</f>
        <v>15/Nov/1998</v>
      </c>
      <c r="M302">
        <f t="shared" ca="1" si="4"/>
        <v>26</v>
      </c>
      <c r="N302" s="10">
        <v>2842.76</v>
      </c>
    </row>
    <row r="303" spans="1:14" x14ac:dyDescent="0.25">
      <c r="A303" t="s">
        <v>330</v>
      </c>
      <c r="B303">
        <v>1998</v>
      </c>
      <c r="C303" t="s">
        <v>18</v>
      </c>
      <c r="D303">
        <v>17</v>
      </c>
      <c r="E303">
        <v>0</v>
      </c>
      <c r="F303">
        <v>2850.68</v>
      </c>
      <c r="G303" t="s">
        <v>11</v>
      </c>
      <c r="H303" t="s">
        <v>12</v>
      </c>
      <c r="I303" t="s">
        <v>23</v>
      </c>
      <c r="J303" t="str">
        <f>IF(ISBLANK(I303),"Null",I303)</f>
        <v>R1012</v>
      </c>
      <c r="K303">
        <f>IF(ISBLANK(B303),ROUND(AVERAGE($B$2:$B$2344),0),B303)</f>
        <v>1998</v>
      </c>
      <c r="L303" s="9" t="str">
        <f>CONCATENATE(D303,"/",C303,"/",K303)</f>
        <v>17/Jun/1998</v>
      </c>
      <c r="M303">
        <f t="shared" ca="1" si="4"/>
        <v>26</v>
      </c>
      <c r="N303" s="10">
        <v>2850.68</v>
      </c>
    </row>
    <row r="304" spans="1:14" x14ac:dyDescent="0.25">
      <c r="A304" t="s">
        <v>331</v>
      </c>
      <c r="B304">
        <v>1998</v>
      </c>
      <c r="C304" t="s">
        <v>20</v>
      </c>
      <c r="D304">
        <v>4</v>
      </c>
      <c r="E304">
        <v>0</v>
      </c>
      <c r="F304">
        <v>2855.44</v>
      </c>
      <c r="G304" t="s">
        <v>11</v>
      </c>
      <c r="H304" t="s">
        <v>12</v>
      </c>
      <c r="I304" t="s">
        <v>23</v>
      </c>
      <c r="J304" t="str">
        <f>IF(ISBLANK(I304),"Null",I304)</f>
        <v>R1012</v>
      </c>
      <c r="K304">
        <f>IF(ISBLANK(B304),ROUND(AVERAGE($B$2:$B$2344),0),B304)</f>
        <v>1998</v>
      </c>
      <c r="L304" s="9" t="str">
        <f>CONCATENATE(D304,"/",C304,"/",K304)</f>
        <v>4/Sep/1998</v>
      </c>
      <c r="M304">
        <f t="shared" ca="1" si="4"/>
        <v>26</v>
      </c>
      <c r="N304" s="10">
        <v>2855.44</v>
      </c>
    </row>
    <row r="305" spans="1:14" x14ac:dyDescent="0.25">
      <c r="A305" t="s">
        <v>332</v>
      </c>
      <c r="B305">
        <v>1993</v>
      </c>
      <c r="C305" t="s">
        <v>15</v>
      </c>
      <c r="D305">
        <v>1</v>
      </c>
      <c r="E305">
        <v>0</v>
      </c>
      <c r="F305">
        <v>2866.09</v>
      </c>
      <c r="G305" t="s">
        <v>12</v>
      </c>
      <c r="H305" t="s">
        <v>12</v>
      </c>
      <c r="I305" t="s">
        <v>41</v>
      </c>
      <c r="J305" t="str">
        <f>IF(ISBLANK(I305),"Null",I305)</f>
        <v>R1011</v>
      </c>
      <c r="K305">
        <f>IF(ISBLANK(B305),ROUND(AVERAGE($B$2:$B$2344),0),B305)</f>
        <v>1993</v>
      </c>
      <c r="L305" s="9" t="str">
        <f>CONCATENATE(D305,"/",C305,"/",K305)</f>
        <v>1/Nov/1993</v>
      </c>
      <c r="M305">
        <f t="shared" ca="1" si="4"/>
        <v>31</v>
      </c>
      <c r="N305" s="10">
        <v>2866.09</v>
      </c>
    </row>
    <row r="306" spans="1:14" x14ac:dyDescent="0.25">
      <c r="A306" t="s">
        <v>333</v>
      </c>
      <c r="B306">
        <v>1993</v>
      </c>
      <c r="C306" t="s">
        <v>34</v>
      </c>
      <c r="D306">
        <v>12</v>
      </c>
      <c r="E306">
        <v>0</v>
      </c>
      <c r="F306">
        <v>2867.12</v>
      </c>
      <c r="G306" t="s">
        <v>16</v>
      </c>
      <c r="H306" t="s">
        <v>12</v>
      </c>
      <c r="I306" t="s">
        <v>13</v>
      </c>
      <c r="J306" t="str">
        <f>IF(ISBLANK(I306),"Null",I306)</f>
        <v>R1013</v>
      </c>
      <c r="K306">
        <f>IF(ISBLANK(B306),ROUND(AVERAGE($B$2:$B$2344),0),B306)</f>
        <v>1993</v>
      </c>
      <c r="L306" s="9" t="str">
        <f>CONCATENATE(D306,"/",C306,"/",K306)</f>
        <v>12/Aug/1993</v>
      </c>
      <c r="M306">
        <f t="shared" ca="1" si="4"/>
        <v>31</v>
      </c>
      <c r="N306" s="10">
        <v>2867.12</v>
      </c>
    </row>
    <row r="307" spans="1:14" x14ac:dyDescent="0.25">
      <c r="A307" t="s">
        <v>334</v>
      </c>
      <c r="B307">
        <v>1996</v>
      </c>
      <c r="C307" t="s">
        <v>18</v>
      </c>
      <c r="D307">
        <v>21</v>
      </c>
      <c r="E307">
        <v>0</v>
      </c>
      <c r="F307">
        <v>2897.32</v>
      </c>
      <c r="G307" t="s">
        <v>12</v>
      </c>
      <c r="H307" t="s">
        <v>12</v>
      </c>
      <c r="I307" t="s">
        <v>167</v>
      </c>
      <c r="J307" t="str">
        <f>IF(ISBLANK(I307),"Null",I307)</f>
        <v>R1016</v>
      </c>
      <c r="K307">
        <f>IF(ISBLANK(B307),ROUND(AVERAGE($B$2:$B$2344),0),B307)</f>
        <v>1996</v>
      </c>
      <c r="L307" s="9" t="str">
        <f>CONCATENATE(D307,"/",C307,"/",K307)</f>
        <v>21/Jun/1996</v>
      </c>
      <c r="M307">
        <f t="shared" ca="1" si="4"/>
        <v>28</v>
      </c>
      <c r="N307" s="10">
        <v>2897.32</v>
      </c>
    </row>
    <row r="308" spans="1:14" x14ac:dyDescent="0.25">
      <c r="A308" t="s">
        <v>335</v>
      </c>
      <c r="B308">
        <v>2000</v>
      </c>
      <c r="C308" t="s">
        <v>10</v>
      </c>
      <c r="D308">
        <v>14</v>
      </c>
      <c r="E308">
        <v>0</v>
      </c>
      <c r="F308">
        <v>2897.46</v>
      </c>
      <c r="G308" t="s">
        <v>11</v>
      </c>
      <c r="H308" t="s">
        <v>16</v>
      </c>
      <c r="I308" t="s">
        <v>23</v>
      </c>
      <c r="J308" t="str">
        <f>IF(ISBLANK(I308),"Null",I308)</f>
        <v>R1012</v>
      </c>
      <c r="K308">
        <f>IF(ISBLANK(B308),ROUND(AVERAGE($B$2:$B$2344),0),B308)</f>
        <v>2000</v>
      </c>
      <c r="L308" s="9" t="str">
        <f>CONCATENATE(D308,"/",C308,"/",K308)</f>
        <v>14/Jul/2000</v>
      </c>
      <c r="M308">
        <f t="shared" ca="1" si="4"/>
        <v>24</v>
      </c>
      <c r="N308" s="10">
        <v>2897.46</v>
      </c>
    </row>
    <row r="309" spans="1:14" x14ac:dyDescent="0.25">
      <c r="A309" t="s">
        <v>336</v>
      </c>
      <c r="B309">
        <v>1999</v>
      </c>
      <c r="C309" t="s">
        <v>15</v>
      </c>
      <c r="D309">
        <v>1</v>
      </c>
      <c r="E309">
        <v>0</v>
      </c>
      <c r="F309">
        <v>2899.49</v>
      </c>
      <c r="G309" t="s">
        <v>11</v>
      </c>
      <c r="H309" t="s">
        <v>11</v>
      </c>
      <c r="I309" t="s">
        <v>246</v>
      </c>
      <c r="J309" t="str">
        <f>IF(ISBLANK(I309),"Null",I309)</f>
        <v>R1024</v>
      </c>
      <c r="K309">
        <f>IF(ISBLANK(B309),ROUND(AVERAGE($B$2:$B$2344),0),B309)</f>
        <v>1999</v>
      </c>
      <c r="L309" s="9" t="str">
        <f>CONCATENATE(D309,"/",C309,"/",K309)</f>
        <v>1/Nov/1999</v>
      </c>
      <c r="M309">
        <f t="shared" ca="1" si="4"/>
        <v>25</v>
      </c>
      <c r="N309" s="10">
        <v>2899.49</v>
      </c>
    </row>
    <row r="310" spans="1:14" x14ac:dyDescent="0.25">
      <c r="A310" t="s">
        <v>337</v>
      </c>
      <c r="B310">
        <v>1996</v>
      </c>
      <c r="C310" t="s">
        <v>36</v>
      </c>
      <c r="D310">
        <v>24</v>
      </c>
      <c r="E310">
        <v>1</v>
      </c>
      <c r="F310">
        <v>2902.91</v>
      </c>
      <c r="G310" t="s">
        <v>11</v>
      </c>
      <c r="H310" t="s">
        <v>11</v>
      </c>
      <c r="I310" t="s">
        <v>13</v>
      </c>
      <c r="J310" t="str">
        <f>IF(ISBLANK(I310),"Null",I310)</f>
        <v>R1013</v>
      </c>
      <c r="K310">
        <f>IF(ISBLANK(B310),ROUND(AVERAGE($B$2:$B$2344),0),B310)</f>
        <v>1996</v>
      </c>
      <c r="L310" s="9" t="str">
        <f>CONCATENATE(D310,"/",C310,"/",K310)</f>
        <v>24/Oct/1996</v>
      </c>
      <c r="M310">
        <f t="shared" ca="1" si="4"/>
        <v>28</v>
      </c>
      <c r="N310" s="10">
        <v>2902.91</v>
      </c>
    </row>
    <row r="311" spans="1:14" x14ac:dyDescent="0.25">
      <c r="A311" t="s">
        <v>338</v>
      </c>
      <c r="B311">
        <v>1996</v>
      </c>
      <c r="C311" t="s">
        <v>18</v>
      </c>
      <c r="D311">
        <v>13</v>
      </c>
      <c r="E311">
        <v>1</v>
      </c>
      <c r="F311">
        <v>2904.09</v>
      </c>
      <c r="G311" t="s">
        <v>11</v>
      </c>
      <c r="H311" t="s">
        <v>11</v>
      </c>
      <c r="I311" t="s">
        <v>41</v>
      </c>
      <c r="J311" t="str">
        <f>IF(ISBLANK(I311),"Null",I311)</f>
        <v>R1011</v>
      </c>
      <c r="K311">
        <f>IF(ISBLANK(B311),ROUND(AVERAGE($B$2:$B$2344),0),B311)</f>
        <v>1996</v>
      </c>
      <c r="L311" s="9" t="str">
        <f>CONCATENATE(D311,"/",C311,"/",K311)</f>
        <v>13/Jun/1996</v>
      </c>
      <c r="M311">
        <f t="shared" ca="1" si="4"/>
        <v>28</v>
      </c>
      <c r="N311" s="10">
        <v>2904.09</v>
      </c>
    </row>
    <row r="312" spans="1:14" x14ac:dyDescent="0.25">
      <c r="A312" t="s">
        <v>339</v>
      </c>
      <c r="B312">
        <v>2003</v>
      </c>
      <c r="C312" t="s">
        <v>18</v>
      </c>
      <c r="D312">
        <v>5</v>
      </c>
      <c r="E312">
        <v>2</v>
      </c>
      <c r="F312">
        <v>2913.57</v>
      </c>
      <c r="G312" t="s">
        <v>11</v>
      </c>
      <c r="H312" t="s">
        <v>11</v>
      </c>
      <c r="I312" t="s">
        <v>41</v>
      </c>
      <c r="J312" t="str">
        <f>IF(ISBLANK(I312),"Null",I312)</f>
        <v>R1011</v>
      </c>
      <c r="K312">
        <f>IF(ISBLANK(B312),ROUND(AVERAGE($B$2:$B$2344),0),B312)</f>
        <v>2003</v>
      </c>
      <c r="L312" s="9" t="str">
        <f>CONCATENATE(D312,"/",C312,"/",K312)</f>
        <v>5/Jun/2003</v>
      </c>
      <c r="M312">
        <f t="shared" ca="1" si="4"/>
        <v>21</v>
      </c>
      <c r="N312" s="10">
        <v>2913.57</v>
      </c>
    </row>
    <row r="313" spans="1:14" x14ac:dyDescent="0.25">
      <c r="A313" t="s">
        <v>340</v>
      </c>
      <c r="B313">
        <v>1996</v>
      </c>
      <c r="C313" t="s">
        <v>18</v>
      </c>
      <c r="D313">
        <v>30</v>
      </c>
      <c r="E313">
        <v>1</v>
      </c>
      <c r="F313">
        <v>2927.06</v>
      </c>
      <c r="G313" t="s">
        <v>11</v>
      </c>
      <c r="H313" t="s">
        <v>11</v>
      </c>
      <c r="I313" t="s">
        <v>13</v>
      </c>
      <c r="J313" t="str">
        <f>IF(ISBLANK(I313),"Null",I313)</f>
        <v>R1013</v>
      </c>
      <c r="K313">
        <f>IF(ISBLANK(B313),ROUND(AVERAGE($B$2:$B$2344),0),B313)</f>
        <v>1996</v>
      </c>
      <c r="L313" s="9" t="str">
        <f>CONCATENATE(D313,"/",C313,"/",K313)</f>
        <v>30/Jun/1996</v>
      </c>
      <c r="M313">
        <f t="shared" ca="1" si="4"/>
        <v>28</v>
      </c>
      <c r="N313" s="10">
        <v>2927.06</v>
      </c>
    </row>
    <row r="314" spans="1:14" x14ac:dyDescent="0.25">
      <c r="A314" t="s">
        <v>341</v>
      </c>
      <c r="B314">
        <v>2002</v>
      </c>
      <c r="C314" t="s">
        <v>20</v>
      </c>
      <c r="D314">
        <v>30</v>
      </c>
      <c r="E314">
        <v>0</v>
      </c>
      <c r="F314">
        <v>2943.41</v>
      </c>
      <c r="G314" t="s">
        <v>11</v>
      </c>
      <c r="H314" t="s">
        <v>12</v>
      </c>
      <c r="I314" t="s">
        <v>23</v>
      </c>
      <c r="J314" t="str">
        <f>IF(ISBLANK(I314),"Null",I314)</f>
        <v>R1012</v>
      </c>
      <c r="K314">
        <f>IF(ISBLANK(B314),ROUND(AVERAGE($B$2:$B$2344),0),B314)</f>
        <v>2002</v>
      </c>
      <c r="L314" s="9" t="str">
        <f>CONCATENATE(D314,"/",C314,"/",K314)</f>
        <v>30/Sep/2002</v>
      </c>
      <c r="M314">
        <f t="shared" ca="1" si="4"/>
        <v>22</v>
      </c>
      <c r="N314" s="10">
        <v>2943.41</v>
      </c>
    </row>
    <row r="315" spans="1:14" x14ac:dyDescent="0.25">
      <c r="A315" t="s">
        <v>342</v>
      </c>
      <c r="B315">
        <v>1995</v>
      </c>
      <c r="C315" t="s">
        <v>20</v>
      </c>
      <c r="D315">
        <v>24</v>
      </c>
      <c r="E315">
        <v>0</v>
      </c>
      <c r="F315">
        <v>2974.13</v>
      </c>
      <c r="G315" t="s">
        <v>11</v>
      </c>
      <c r="H315" t="s">
        <v>16</v>
      </c>
      <c r="I315" t="s">
        <v>41</v>
      </c>
      <c r="J315" t="str">
        <f>IF(ISBLANK(I315),"Null",I315)</f>
        <v>R1011</v>
      </c>
      <c r="K315">
        <f>IF(ISBLANK(B315),ROUND(AVERAGE($B$2:$B$2344),0),B315)</f>
        <v>1995</v>
      </c>
      <c r="L315" s="9" t="str">
        <f>CONCATENATE(D315,"/",C315,"/",K315)</f>
        <v>24/Sep/1995</v>
      </c>
      <c r="M315">
        <f t="shared" ca="1" si="4"/>
        <v>29</v>
      </c>
      <c r="N315" s="10">
        <v>2974.13</v>
      </c>
    </row>
    <row r="316" spans="1:14" x14ac:dyDescent="0.25">
      <c r="A316" t="s">
        <v>343</v>
      </c>
      <c r="B316">
        <v>1987</v>
      </c>
      <c r="C316" t="s">
        <v>18</v>
      </c>
      <c r="D316">
        <v>18</v>
      </c>
      <c r="E316">
        <v>3</v>
      </c>
      <c r="F316">
        <v>2979.52</v>
      </c>
      <c r="G316" t="s">
        <v>11</v>
      </c>
      <c r="H316" t="s">
        <v>12</v>
      </c>
      <c r="I316" t="s">
        <v>13</v>
      </c>
      <c r="J316" t="str">
        <f>IF(ISBLANK(I316),"Null",I316)</f>
        <v>R1013</v>
      </c>
      <c r="K316">
        <f>IF(ISBLANK(B316),ROUND(AVERAGE($B$2:$B$2344),0),B316)</f>
        <v>1987</v>
      </c>
      <c r="L316" s="9" t="str">
        <f>CONCATENATE(D316,"/",C316,"/",K316)</f>
        <v>18/Jun/1987</v>
      </c>
      <c r="M316">
        <f t="shared" ca="1" si="4"/>
        <v>37</v>
      </c>
      <c r="N316" s="10">
        <v>2979.52</v>
      </c>
    </row>
    <row r="317" spans="1:14" x14ac:dyDescent="0.25">
      <c r="A317" t="s">
        <v>344</v>
      </c>
      <c r="B317">
        <v>1991</v>
      </c>
      <c r="C317" t="s">
        <v>15</v>
      </c>
      <c r="D317">
        <v>20</v>
      </c>
      <c r="E317">
        <v>3</v>
      </c>
      <c r="F317">
        <v>2985.67</v>
      </c>
      <c r="G317" t="s">
        <v>11</v>
      </c>
      <c r="H317" t="s">
        <v>11</v>
      </c>
      <c r="I317" t="s">
        <v>13</v>
      </c>
      <c r="J317" t="str">
        <f>IF(ISBLANK(I317),"Null",I317)</f>
        <v>R1013</v>
      </c>
      <c r="K317">
        <f>IF(ISBLANK(B317),ROUND(AVERAGE($B$2:$B$2344),0),B317)</f>
        <v>1991</v>
      </c>
      <c r="L317" s="9" t="str">
        <f>CONCATENATE(D317,"/",C317,"/",K317)</f>
        <v>20/Nov/1991</v>
      </c>
      <c r="M317">
        <f t="shared" ca="1" si="4"/>
        <v>33</v>
      </c>
      <c r="N317" s="10">
        <v>2985.67</v>
      </c>
    </row>
    <row r="318" spans="1:14" x14ac:dyDescent="0.25">
      <c r="A318" t="s">
        <v>345</v>
      </c>
      <c r="B318">
        <v>2002</v>
      </c>
      <c r="C318" t="s">
        <v>30</v>
      </c>
      <c r="D318">
        <v>15</v>
      </c>
      <c r="E318">
        <v>0</v>
      </c>
      <c r="F318">
        <v>3012.22</v>
      </c>
      <c r="G318" t="s">
        <v>11</v>
      </c>
      <c r="H318" t="s">
        <v>12</v>
      </c>
      <c r="I318" t="s">
        <v>23</v>
      </c>
      <c r="J318" t="str">
        <f>IF(ISBLANK(I318),"Null",I318)</f>
        <v>R1012</v>
      </c>
      <c r="K318">
        <f>IF(ISBLANK(B318),ROUND(AVERAGE($B$2:$B$2344),0),B318)</f>
        <v>2002</v>
      </c>
      <c r="L318" s="9" t="str">
        <f>CONCATENATE(D318,"/",C318,"/",K318)</f>
        <v>15/Dec/2002</v>
      </c>
      <c r="M318">
        <f t="shared" ca="1" si="4"/>
        <v>21</v>
      </c>
      <c r="N318" s="10">
        <v>3012.22</v>
      </c>
    </row>
    <row r="319" spans="1:14" x14ac:dyDescent="0.25">
      <c r="A319" t="s">
        <v>346</v>
      </c>
      <c r="B319">
        <v>1988</v>
      </c>
      <c r="C319" t="s">
        <v>20</v>
      </c>
      <c r="D319">
        <v>28</v>
      </c>
      <c r="E319">
        <v>3</v>
      </c>
      <c r="F319">
        <v>3018.04</v>
      </c>
      <c r="G319" t="s">
        <v>11</v>
      </c>
      <c r="H319" t="s">
        <v>11</v>
      </c>
      <c r="I319" t="s">
        <v>23</v>
      </c>
      <c r="J319" t="str">
        <f>IF(ISBLANK(I319),"Null",I319)</f>
        <v>R1012</v>
      </c>
      <c r="K319">
        <f>IF(ISBLANK(B319),ROUND(AVERAGE($B$2:$B$2344),0),B319)</f>
        <v>1988</v>
      </c>
      <c r="L319" s="9" t="str">
        <f>CONCATENATE(D319,"/",C319,"/",K319)</f>
        <v>28/Sep/1988</v>
      </c>
      <c r="M319">
        <f t="shared" ca="1" si="4"/>
        <v>36</v>
      </c>
      <c r="N319" s="10">
        <v>3018.04</v>
      </c>
    </row>
    <row r="320" spans="1:14" x14ac:dyDescent="0.25">
      <c r="A320" t="s">
        <v>347</v>
      </c>
      <c r="B320">
        <v>1997</v>
      </c>
      <c r="C320" t="s">
        <v>30</v>
      </c>
      <c r="D320">
        <v>19</v>
      </c>
      <c r="E320">
        <v>0</v>
      </c>
      <c r="F320">
        <v>3021.81</v>
      </c>
      <c r="G320" t="s">
        <v>11</v>
      </c>
      <c r="H320" t="s">
        <v>12</v>
      </c>
      <c r="I320" t="s">
        <v>23</v>
      </c>
      <c r="J320" t="str">
        <f>IF(ISBLANK(I320),"Null",I320)</f>
        <v>R1012</v>
      </c>
      <c r="K320">
        <f>IF(ISBLANK(B320),ROUND(AVERAGE($B$2:$B$2344),0),B320)</f>
        <v>1997</v>
      </c>
      <c r="L320" s="9" t="str">
        <f>CONCATENATE(D320,"/",C320,"/",K320)</f>
        <v>19/Dec/1997</v>
      </c>
      <c r="M320">
        <f t="shared" ca="1" si="4"/>
        <v>26</v>
      </c>
      <c r="N320" s="10">
        <v>3021.81</v>
      </c>
    </row>
    <row r="321" spans="1:14" x14ac:dyDescent="0.25">
      <c r="A321" t="s">
        <v>348</v>
      </c>
      <c r="B321">
        <v>1998</v>
      </c>
      <c r="C321" t="s">
        <v>20</v>
      </c>
      <c r="D321">
        <v>15</v>
      </c>
      <c r="E321">
        <v>0</v>
      </c>
      <c r="F321">
        <v>3044.21</v>
      </c>
      <c r="G321" t="s">
        <v>11</v>
      </c>
      <c r="H321" t="s">
        <v>12</v>
      </c>
      <c r="I321" t="s">
        <v>246</v>
      </c>
      <c r="J321" t="str">
        <f>IF(ISBLANK(I321),"Null",I321)</f>
        <v>R1024</v>
      </c>
      <c r="K321">
        <f>IF(ISBLANK(B321),ROUND(AVERAGE($B$2:$B$2344),0),B321)</f>
        <v>1998</v>
      </c>
      <c r="L321" s="9" t="str">
        <f>CONCATENATE(D321,"/",C321,"/",K321)</f>
        <v>15/Sep/1998</v>
      </c>
      <c r="M321">
        <f t="shared" ca="1" si="4"/>
        <v>26</v>
      </c>
      <c r="N321" s="10">
        <v>3044.21</v>
      </c>
    </row>
    <row r="322" spans="1:14" x14ac:dyDescent="0.25">
      <c r="A322" t="s">
        <v>349</v>
      </c>
      <c r="B322">
        <v>1998</v>
      </c>
      <c r="C322" t="s">
        <v>34</v>
      </c>
      <c r="D322">
        <v>9</v>
      </c>
      <c r="E322">
        <v>0</v>
      </c>
      <c r="F322">
        <v>3046.06</v>
      </c>
      <c r="G322" t="s">
        <v>11</v>
      </c>
      <c r="H322" t="s">
        <v>16</v>
      </c>
      <c r="I322" t="s">
        <v>248</v>
      </c>
      <c r="J322" t="str">
        <f>IF(ISBLANK(I322),"Null",I322)</f>
        <v>R1023</v>
      </c>
      <c r="K322">
        <f>IF(ISBLANK(B322),ROUND(AVERAGE($B$2:$B$2344),0),B322)</f>
        <v>1998</v>
      </c>
      <c r="L322" s="9" t="str">
        <f>CONCATENATE(D322,"/",C322,"/",K322)</f>
        <v>9/Aug/1998</v>
      </c>
      <c r="M322">
        <f t="shared" ca="1" si="4"/>
        <v>26</v>
      </c>
      <c r="N322" s="10">
        <v>3046.06</v>
      </c>
    </row>
    <row r="323" spans="1:14" x14ac:dyDescent="0.25">
      <c r="A323" t="s">
        <v>350</v>
      </c>
      <c r="B323">
        <v>1997</v>
      </c>
      <c r="C323" t="s">
        <v>30</v>
      </c>
      <c r="D323">
        <v>22</v>
      </c>
      <c r="E323">
        <v>0</v>
      </c>
      <c r="F323">
        <v>3051.73</v>
      </c>
      <c r="G323" t="s">
        <v>11</v>
      </c>
      <c r="H323" t="s">
        <v>11</v>
      </c>
      <c r="I323" t="s">
        <v>41</v>
      </c>
      <c r="J323" t="str">
        <f>IF(ISBLANK(I323),"Null",I323)</f>
        <v>R1011</v>
      </c>
      <c r="K323">
        <f>IF(ISBLANK(B323),ROUND(AVERAGE($B$2:$B$2344),0),B323)</f>
        <v>1997</v>
      </c>
      <c r="L323" s="9" t="str">
        <f>CONCATENATE(D323,"/",C323,"/",K323)</f>
        <v>22/Dec/1997</v>
      </c>
      <c r="M323">
        <f t="shared" ref="M323:M386" ca="1" si="5">DATEDIF(L323,TODAY(),"Y")</f>
        <v>26</v>
      </c>
      <c r="N323" s="10">
        <v>3051.73</v>
      </c>
    </row>
    <row r="324" spans="1:14" x14ac:dyDescent="0.25">
      <c r="A324" t="s">
        <v>351</v>
      </c>
      <c r="B324">
        <v>2002</v>
      </c>
      <c r="C324" t="s">
        <v>18</v>
      </c>
      <c r="D324">
        <v>21</v>
      </c>
      <c r="E324">
        <v>2</v>
      </c>
      <c r="F324">
        <v>3056.39</v>
      </c>
      <c r="G324" t="s">
        <v>11</v>
      </c>
      <c r="H324" t="s">
        <v>12</v>
      </c>
      <c r="I324" t="s">
        <v>13</v>
      </c>
      <c r="J324" t="str">
        <f>IF(ISBLANK(I324),"Null",I324)</f>
        <v>R1013</v>
      </c>
      <c r="K324">
        <f>IF(ISBLANK(B324),ROUND(AVERAGE($B$2:$B$2344),0),B324)</f>
        <v>2002</v>
      </c>
      <c r="L324" s="9" t="str">
        <f>CONCATENATE(D324,"/",C324,"/",K324)</f>
        <v>21/Jun/2002</v>
      </c>
      <c r="M324">
        <f t="shared" ca="1" si="5"/>
        <v>22</v>
      </c>
      <c r="N324" s="10">
        <v>3056.39</v>
      </c>
    </row>
    <row r="325" spans="1:14" x14ac:dyDescent="0.25">
      <c r="A325" t="s">
        <v>352</v>
      </c>
      <c r="B325">
        <v>1994</v>
      </c>
      <c r="C325" t="s">
        <v>20</v>
      </c>
      <c r="D325">
        <v>26</v>
      </c>
      <c r="E325">
        <v>0</v>
      </c>
      <c r="F325">
        <v>3062.51</v>
      </c>
      <c r="G325" t="s">
        <v>12</v>
      </c>
      <c r="H325" t="s">
        <v>16</v>
      </c>
      <c r="I325" t="s">
        <v>23</v>
      </c>
      <c r="J325" t="str">
        <f>IF(ISBLANK(I325),"Null",I325)</f>
        <v>R1012</v>
      </c>
      <c r="K325">
        <f>IF(ISBLANK(B325),ROUND(AVERAGE($B$2:$B$2344),0),B325)</f>
        <v>1994</v>
      </c>
      <c r="L325" s="9" t="str">
        <f>CONCATENATE(D325,"/",C325,"/",K325)</f>
        <v>26/Sep/1994</v>
      </c>
      <c r="M325">
        <f t="shared" ca="1" si="5"/>
        <v>30</v>
      </c>
      <c r="N325" s="10">
        <v>3062.51</v>
      </c>
    </row>
    <row r="326" spans="1:14" x14ac:dyDescent="0.25">
      <c r="A326" t="s">
        <v>353</v>
      </c>
      <c r="B326">
        <v>1989</v>
      </c>
      <c r="C326" t="s">
        <v>36</v>
      </c>
      <c r="D326">
        <v>1</v>
      </c>
      <c r="E326">
        <v>3</v>
      </c>
      <c r="F326">
        <v>3065.49</v>
      </c>
      <c r="G326" t="s">
        <v>11</v>
      </c>
      <c r="H326" t="s">
        <v>16</v>
      </c>
      <c r="I326" t="s">
        <v>23</v>
      </c>
      <c r="J326" t="str">
        <f>IF(ISBLANK(I326),"Null",I326)</f>
        <v>R1012</v>
      </c>
      <c r="K326">
        <f>IF(ISBLANK(B326),ROUND(AVERAGE($B$2:$B$2344),0),B326)</f>
        <v>1989</v>
      </c>
      <c r="L326" s="9" t="str">
        <f>CONCATENATE(D326,"/",C326,"/",K326)</f>
        <v>1/Oct/1989</v>
      </c>
      <c r="M326">
        <f t="shared" ca="1" si="5"/>
        <v>35</v>
      </c>
      <c r="N326" s="10">
        <v>3065.49</v>
      </c>
    </row>
    <row r="327" spans="1:14" x14ac:dyDescent="0.25">
      <c r="A327" t="s">
        <v>354</v>
      </c>
      <c r="B327">
        <v>1995</v>
      </c>
      <c r="C327" t="s">
        <v>20</v>
      </c>
      <c r="D327">
        <v>10</v>
      </c>
      <c r="E327">
        <v>0</v>
      </c>
      <c r="F327">
        <v>3070.81</v>
      </c>
      <c r="G327" t="s">
        <v>12</v>
      </c>
      <c r="H327" t="s">
        <v>16</v>
      </c>
      <c r="I327" t="s">
        <v>355</v>
      </c>
      <c r="J327" t="str">
        <f>IF(ISBLANK(I327),"Null",I327)</f>
        <v>R1017</v>
      </c>
      <c r="K327">
        <f>IF(ISBLANK(B327),ROUND(AVERAGE($B$2:$B$2344),0),B327)</f>
        <v>1995</v>
      </c>
      <c r="L327" s="9" t="str">
        <f>CONCATENATE(D327,"/",C327,"/",K327)</f>
        <v>10/Sep/1995</v>
      </c>
      <c r="M327">
        <f t="shared" ca="1" si="5"/>
        <v>29</v>
      </c>
      <c r="N327" s="10">
        <v>3070.81</v>
      </c>
    </row>
    <row r="328" spans="1:14" x14ac:dyDescent="0.25">
      <c r="A328" t="s">
        <v>356</v>
      </c>
      <c r="B328">
        <v>2001</v>
      </c>
      <c r="C328" t="s">
        <v>36</v>
      </c>
      <c r="D328">
        <v>13</v>
      </c>
      <c r="E328">
        <v>2</v>
      </c>
      <c r="F328">
        <v>3077.1</v>
      </c>
      <c r="G328" t="s">
        <v>11</v>
      </c>
      <c r="H328" t="s">
        <v>16</v>
      </c>
      <c r="I328" t="s">
        <v>23</v>
      </c>
      <c r="J328" t="str">
        <f>IF(ISBLANK(I328),"Null",I328)</f>
        <v>R1012</v>
      </c>
      <c r="K328">
        <f>IF(ISBLANK(B328),ROUND(AVERAGE($B$2:$B$2344),0),B328)</f>
        <v>2001</v>
      </c>
      <c r="L328" s="9" t="str">
        <f>CONCATENATE(D328,"/",C328,"/",K328)</f>
        <v>13/Oct/2001</v>
      </c>
      <c r="M328">
        <f t="shared" ca="1" si="5"/>
        <v>23</v>
      </c>
      <c r="N328" s="10">
        <v>3077.1</v>
      </c>
    </row>
    <row r="329" spans="1:14" x14ac:dyDescent="0.25">
      <c r="A329" t="s">
        <v>357</v>
      </c>
      <c r="B329">
        <v>1987</v>
      </c>
      <c r="C329" t="s">
        <v>34</v>
      </c>
      <c r="D329">
        <v>1</v>
      </c>
      <c r="E329">
        <v>3</v>
      </c>
      <c r="F329">
        <v>3088.06</v>
      </c>
      <c r="G329" t="s">
        <v>11</v>
      </c>
      <c r="H329" t="s">
        <v>11</v>
      </c>
      <c r="I329" t="s">
        <v>13</v>
      </c>
      <c r="J329" t="str">
        <f>IF(ISBLANK(I329),"Null",I329)</f>
        <v>R1013</v>
      </c>
      <c r="K329">
        <f>IF(ISBLANK(B329),ROUND(AVERAGE($B$2:$B$2344),0),B329)</f>
        <v>1987</v>
      </c>
      <c r="L329" s="9" t="str">
        <f>CONCATENATE(D329,"/",C329,"/",K329)</f>
        <v>1/Aug/1987</v>
      </c>
      <c r="M329">
        <f t="shared" ca="1" si="5"/>
        <v>37</v>
      </c>
      <c r="N329" s="10">
        <v>3088.06</v>
      </c>
    </row>
    <row r="330" spans="1:14" x14ac:dyDescent="0.25">
      <c r="A330" t="s">
        <v>358</v>
      </c>
      <c r="B330">
        <v>1999</v>
      </c>
      <c r="C330" t="s">
        <v>18</v>
      </c>
      <c r="D330">
        <v>25</v>
      </c>
      <c r="E330">
        <v>0</v>
      </c>
      <c r="F330">
        <v>3128.35</v>
      </c>
      <c r="G330" t="s">
        <v>11</v>
      </c>
      <c r="H330" t="s">
        <v>12</v>
      </c>
      <c r="I330" t="s">
        <v>299</v>
      </c>
      <c r="J330" t="str">
        <f>IF(ISBLANK(I330),"Null",I330)</f>
        <v>R1021</v>
      </c>
      <c r="K330">
        <f>IF(ISBLANK(B330),ROUND(AVERAGE($B$2:$B$2344),0),B330)</f>
        <v>1999</v>
      </c>
      <c r="L330" s="9" t="str">
        <f>CONCATENATE(D330,"/",C330,"/",K330)</f>
        <v>25/Jun/1999</v>
      </c>
      <c r="M330">
        <f t="shared" ca="1" si="5"/>
        <v>25</v>
      </c>
      <c r="N330" s="10">
        <v>3128.35</v>
      </c>
    </row>
    <row r="331" spans="1:14" x14ac:dyDescent="0.25">
      <c r="A331" t="s">
        <v>359</v>
      </c>
      <c r="B331">
        <v>1994</v>
      </c>
      <c r="C331" t="s">
        <v>10</v>
      </c>
      <c r="D331">
        <v>10</v>
      </c>
      <c r="E331">
        <v>0</v>
      </c>
      <c r="F331">
        <v>3161.45</v>
      </c>
      <c r="G331" t="s">
        <v>11</v>
      </c>
      <c r="H331" t="s">
        <v>16</v>
      </c>
      <c r="I331" t="s">
        <v>41</v>
      </c>
      <c r="J331" t="str">
        <f>IF(ISBLANK(I331),"Null",I331)</f>
        <v>R1011</v>
      </c>
      <c r="K331">
        <f>IF(ISBLANK(B331),ROUND(AVERAGE($B$2:$B$2344),0),B331)</f>
        <v>1994</v>
      </c>
      <c r="L331" s="9" t="str">
        <f>CONCATENATE(D331,"/",C331,"/",K331)</f>
        <v>10/Jul/1994</v>
      </c>
      <c r="M331">
        <f t="shared" ca="1" si="5"/>
        <v>30</v>
      </c>
      <c r="N331" s="10">
        <v>3161.45</v>
      </c>
    </row>
    <row r="332" spans="1:14" x14ac:dyDescent="0.25">
      <c r="A332" t="s">
        <v>360</v>
      </c>
      <c r="B332">
        <v>1993</v>
      </c>
      <c r="C332" t="s">
        <v>20</v>
      </c>
      <c r="D332">
        <v>25</v>
      </c>
      <c r="E332">
        <v>0</v>
      </c>
      <c r="F332">
        <v>3162.02</v>
      </c>
      <c r="G332" t="s">
        <v>11</v>
      </c>
      <c r="H332" t="s">
        <v>12</v>
      </c>
      <c r="I332" t="s">
        <v>13</v>
      </c>
      <c r="J332" t="str">
        <f>IF(ISBLANK(I332),"Null",I332)</f>
        <v>R1013</v>
      </c>
      <c r="K332">
        <f>IF(ISBLANK(B332),ROUND(AVERAGE($B$2:$B$2344),0),B332)</f>
        <v>1993</v>
      </c>
      <c r="L332" s="9" t="str">
        <f>CONCATENATE(D332,"/",C332,"/",K332)</f>
        <v>25/Sep/1993</v>
      </c>
      <c r="M332">
        <f t="shared" ca="1" si="5"/>
        <v>31</v>
      </c>
      <c r="N332" s="10">
        <v>3162.02</v>
      </c>
    </row>
    <row r="333" spans="1:14" x14ac:dyDescent="0.25">
      <c r="A333" t="s">
        <v>361</v>
      </c>
      <c r="B333">
        <v>2001</v>
      </c>
      <c r="C333" t="s">
        <v>34</v>
      </c>
      <c r="D333">
        <v>29</v>
      </c>
      <c r="E333">
        <v>1</v>
      </c>
      <c r="F333">
        <v>3167.46</v>
      </c>
      <c r="G333" t="s">
        <v>11</v>
      </c>
      <c r="H333" t="s">
        <v>12</v>
      </c>
      <c r="I333" t="s">
        <v>246</v>
      </c>
      <c r="J333" t="str">
        <f>IF(ISBLANK(I333),"Null",I333)</f>
        <v>R1024</v>
      </c>
      <c r="K333">
        <f>IF(ISBLANK(B333),ROUND(AVERAGE($B$2:$B$2344),0),B333)</f>
        <v>2001</v>
      </c>
      <c r="L333" s="9" t="str">
        <f>CONCATENATE(D333,"/",C333,"/",K333)</f>
        <v>29/Aug/2001</v>
      </c>
      <c r="M333">
        <f t="shared" ca="1" si="5"/>
        <v>23</v>
      </c>
      <c r="N333" s="10">
        <v>3167.46</v>
      </c>
    </row>
    <row r="334" spans="1:14" x14ac:dyDescent="0.25">
      <c r="A334" t="s">
        <v>362</v>
      </c>
      <c r="B334">
        <v>1994</v>
      </c>
      <c r="C334" t="s">
        <v>36</v>
      </c>
      <c r="D334">
        <v>25</v>
      </c>
      <c r="E334">
        <v>0</v>
      </c>
      <c r="F334">
        <v>3171.61</v>
      </c>
      <c r="G334" t="s">
        <v>11</v>
      </c>
      <c r="H334" t="s">
        <v>12</v>
      </c>
      <c r="I334" t="s">
        <v>13</v>
      </c>
      <c r="J334" t="str">
        <f>IF(ISBLANK(I334),"Null",I334)</f>
        <v>R1013</v>
      </c>
      <c r="K334">
        <f>IF(ISBLANK(B334),ROUND(AVERAGE($B$2:$B$2344),0),B334)</f>
        <v>1994</v>
      </c>
      <c r="L334" s="9" t="str">
        <f>CONCATENATE(D334,"/",C334,"/",K334)</f>
        <v>25/Oct/1994</v>
      </c>
      <c r="M334">
        <f t="shared" ca="1" si="5"/>
        <v>30</v>
      </c>
      <c r="N334" s="10">
        <v>3171.61</v>
      </c>
    </row>
    <row r="335" spans="1:14" x14ac:dyDescent="0.25">
      <c r="A335" t="s">
        <v>363</v>
      </c>
      <c r="B335">
        <v>1994</v>
      </c>
      <c r="C335" t="s">
        <v>10</v>
      </c>
      <c r="D335">
        <v>6</v>
      </c>
      <c r="E335">
        <v>0</v>
      </c>
      <c r="F335">
        <v>3172.02</v>
      </c>
      <c r="G335" t="s">
        <v>11</v>
      </c>
      <c r="H335" t="s">
        <v>16</v>
      </c>
      <c r="I335" t="s">
        <v>41</v>
      </c>
      <c r="J335" t="str">
        <f>IF(ISBLANK(I335),"Null",I335)</f>
        <v>R1011</v>
      </c>
      <c r="K335">
        <f>IF(ISBLANK(B335),ROUND(AVERAGE($B$2:$B$2344),0),B335)</f>
        <v>1994</v>
      </c>
      <c r="L335" s="9" t="str">
        <f>CONCATENATE(D335,"/",C335,"/",K335)</f>
        <v>6/Jul/1994</v>
      </c>
      <c r="M335">
        <f t="shared" ca="1" si="5"/>
        <v>30</v>
      </c>
      <c r="N335" s="10">
        <v>3172.02</v>
      </c>
    </row>
    <row r="336" spans="1:14" x14ac:dyDescent="0.25">
      <c r="A336" t="s">
        <v>364</v>
      </c>
      <c r="B336">
        <v>1996</v>
      </c>
      <c r="C336" t="s">
        <v>34</v>
      </c>
      <c r="D336">
        <v>14</v>
      </c>
      <c r="E336">
        <v>0</v>
      </c>
      <c r="F336">
        <v>3176.29</v>
      </c>
      <c r="G336" t="s">
        <v>11</v>
      </c>
      <c r="H336" t="s">
        <v>11</v>
      </c>
      <c r="I336" t="s">
        <v>23</v>
      </c>
      <c r="J336" t="str">
        <f>IF(ISBLANK(I336),"Null",I336)</f>
        <v>R1012</v>
      </c>
      <c r="K336">
        <f>IF(ISBLANK(B336),ROUND(AVERAGE($B$2:$B$2344),0),B336)</f>
        <v>1996</v>
      </c>
      <c r="L336" s="9" t="str">
        <f>CONCATENATE(D336,"/",C336,"/",K336)</f>
        <v>14/Aug/1996</v>
      </c>
      <c r="M336">
        <f t="shared" ca="1" si="5"/>
        <v>28</v>
      </c>
      <c r="N336" s="10">
        <v>3176.29</v>
      </c>
    </row>
    <row r="337" spans="1:14" x14ac:dyDescent="0.25">
      <c r="A337" t="s">
        <v>365</v>
      </c>
      <c r="B337">
        <v>1996</v>
      </c>
      <c r="C337" t="s">
        <v>10</v>
      </c>
      <c r="D337">
        <v>3</v>
      </c>
      <c r="E337">
        <v>0</v>
      </c>
      <c r="F337">
        <v>3176.82</v>
      </c>
      <c r="G337" t="s">
        <v>11</v>
      </c>
      <c r="H337" t="s">
        <v>16</v>
      </c>
      <c r="I337" t="s">
        <v>23</v>
      </c>
      <c r="J337" t="str">
        <f>IF(ISBLANK(I337),"Null",I337)</f>
        <v>R1012</v>
      </c>
      <c r="K337">
        <f>IF(ISBLANK(B337),ROUND(AVERAGE($B$2:$B$2344),0),B337)</f>
        <v>1996</v>
      </c>
      <c r="L337" s="9" t="str">
        <f>CONCATENATE(D337,"/",C337,"/",K337)</f>
        <v>3/Jul/1996</v>
      </c>
      <c r="M337">
        <f t="shared" ca="1" si="5"/>
        <v>28</v>
      </c>
      <c r="N337" s="10">
        <v>3176.82</v>
      </c>
    </row>
    <row r="338" spans="1:14" x14ac:dyDescent="0.25">
      <c r="A338" t="s">
        <v>366</v>
      </c>
      <c r="B338">
        <v>2000</v>
      </c>
      <c r="C338" t="s">
        <v>20</v>
      </c>
      <c r="D338">
        <v>23</v>
      </c>
      <c r="E338">
        <v>0</v>
      </c>
      <c r="F338">
        <v>3179.96</v>
      </c>
      <c r="G338" t="s">
        <v>11</v>
      </c>
      <c r="H338" t="s">
        <v>11</v>
      </c>
      <c r="I338" t="s">
        <v>23</v>
      </c>
      <c r="J338" t="str">
        <f>IF(ISBLANK(I338),"Null",I338)</f>
        <v>R1012</v>
      </c>
      <c r="K338">
        <f>IF(ISBLANK(B338),ROUND(AVERAGE($B$2:$B$2344),0),B338)</f>
        <v>2000</v>
      </c>
      <c r="L338" s="9" t="str">
        <f>CONCATENATE(D338,"/",C338,"/",K338)</f>
        <v>23/Sep/2000</v>
      </c>
      <c r="M338">
        <f t="shared" ca="1" si="5"/>
        <v>24</v>
      </c>
      <c r="N338" s="10">
        <v>3179.96</v>
      </c>
    </row>
    <row r="339" spans="1:14" x14ac:dyDescent="0.25">
      <c r="A339" t="s">
        <v>367</v>
      </c>
      <c r="B339">
        <v>2001</v>
      </c>
      <c r="C339" t="s">
        <v>20</v>
      </c>
      <c r="D339">
        <v>2</v>
      </c>
      <c r="E339">
        <v>2</v>
      </c>
      <c r="F339">
        <v>3180.51</v>
      </c>
      <c r="G339" t="s">
        <v>11</v>
      </c>
      <c r="H339" t="s">
        <v>11</v>
      </c>
      <c r="I339" t="s">
        <v>13</v>
      </c>
      <c r="J339" t="str">
        <f>IF(ISBLANK(I339),"Null",I339)</f>
        <v>R1013</v>
      </c>
      <c r="K339">
        <f>IF(ISBLANK(B339),ROUND(AVERAGE($B$2:$B$2344),0),B339)</f>
        <v>2001</v>
      </c>
      <c r="L339" s="9" t="str">
        <f>CONCATENATE(D339,"/",C339,"/",K339)</f>
        <v>2/Sep/2001</v>
      </c>
      <c r="M339">
        <f t="shared" ca="1" si="5"/>
        <v>23</v>
      </c>
      <c r="N339" s="10">
        <v>3180.51</v>
      </c>
    </row>
    <row r="340" spans="1:14" x14ac:dyDescent="0.25">
      <c r="A340" t="s">
        <v>368</v>
      </c>
      <c r="B340">
        <v>1996</v>
      </c>
      <c r="C340" t="s">
        <v>36</v>
      </c>
      <c r="D340">
        <v>11</v>
      </c>
      <c r="E340">
        <v>0</v>
      </c>
      <c r="F340">
        <v>3201.25</v>
      </c>
      <c r="G340" t="s">
        <v>11</v>
      </c>
      <c r="H340" t="s">
        <v>12</v>
      </c>
      <c r="I340" t="s">
        <v>23</v>
      </c>
      <c r="J340" t="str">
        <f>IF(ISBLANK(I340),"Null",I340)</f>
        <v>R1012</v>
      </c>
      <c r="K340">
        <f>IF(ISBLANK(B340),ROUND(AVERAGE($B$2:$B$2344),0),B340)</f>
        <v>1996</v>
      </c>
      <c r="L340" s="9" t="str">
        <f>CONCATENATE(D340,"/",C340,"/",K340)</f>
        <v>11/Oct/1996</v>
      </c>
      <c r="M340">
        <f t="shared" ca="1" si="5"/>
        <v>28</v>
      </c>
      <c r="N340" s="10">
        <v>3201.25</v>
      </c>
    </row>
    <row r="341" spans="1:14" x14ac:dyDescent="0.25">
      <c r="A341" t="s">
        <v>369</v>
      </c>
      <c r="B341">
        <v>1997</v>
      </c>
      <c r="C341" t="s">
        <v>10</v>
      </c>
      <c r="D341">
        <v>5</v>
      </c>
      <c r="E341">
        <v>0</v>
      </c>
      <c r="F341">
        <v>3206.49</v>
      </c>
      <c r="G341" t="s">
        <v>11</v>
      </c>
      <c r="H341" t="s">
        <v>12</v>
      </c>
      <c r="I341" t="s">
        <v>246</v>
      </c>
      <c r="J341" t="str">
        <f>IF(ISBLANK(I341),"Null",I341)</f>
        <v>R1024</v>
      </c>
      <c r="K341">
        <f>IF(ISBLANK(B341),ROUND(AVERAGE($B$2:$B$2344),0),B341)</f>
        <v>1997</v>
      </c>
      <c r="L341" s="9" t="str">
        <f>CONCATENATE(D341,"/",C341,"/",K341)</f>
        <v>5/Jul/1997</v>
      </c>
      <c r="M341">
        <f t="shared" ca="1" si="5"/>
        <v>27</v>
      </c>
      <c r="N341" s="10">
        <v>3206.49</v>
      </c>
    </row>
    <row r="342" spans="1:14" x14ac:dyDescent="0.25">
      <c r="A342" t="s">
        <v>370</v>
      </c>
      <c r="B342">
        <v>1997</v>
      </c>
      <c r="C342" t="s">
        <v>30</v>
      </c>
      <c r="D342">
        <v>22</v>
      </c>
      <c r="E342">
        <v>1</v>
      </c>
      <c r="F342">
        <v>3208.79</v>
      </c>
      <c r="G342" t="s">
        <v>11</v>
      </c>
      <c r="H342" t="s">
        <v>12</v>
      </c>
      <c r="I342" t="s">
        <v>41</v>
      </c>
      <c r="J342" t="str">
        <f>IF(ISBLANK(I342),"Null",I342)</f>
        <v>R1011</v>
      </c>
      <c r="K342">
        <f>IF(ISBLANK(B342),ROUND(AVERAGE($B$2:$B$2344),0),B342)</f>
        <v>1997</v>
      </c>
      <c r="L342" s="9" t="str">
        <f>CONCATENATE(D342,"/",C342,"/",K342)</f>
        <v>22/Dec/1997</v>
      </c>
      <c r="M342">
        <f t="shared" ca="1" si="5"/>
        <v>26</v>
      </c>
      <c r="N342" s="10">
        <v>3208.79</v>
      </c>
    </row>
    <row r="343" spans="1:14" x14ac:dyDescent="0.25">
      <c r="A343" t="s">
        <v>371</v>
      </c>
      <c r="B343">
        <v>1997</v>
      </c>
      <c r="C343" t="s">
        <v>10</v>
      </c>
      <c r="D343">
        <v>6</v>
      </c>
      <c r="E343">
        <v>0</v>
      </c>
      <c r="F343">
        <v>3213.62</v>
      </c>
      <c r="G343" t="s">
        <v>11</v>
      </c>
      <c r="H343" t="s">
        <v>11</v>
      </c>
      <c r="I343" t="s">
        <v>246</v>
      </c>
      <c r="J343" t="str">
        <f>IF(ISBLANK(I343),"Null",I343)</f>
        <v>R1024</v>
      </c>
      <c r="K343">
        <f>IF(ISBLANK(B343),ROUND(AVERAGE($B$2:$B$2344),0),B343)</f>
        <v>1997</v>
      </c>
      <c r="L343" s="9" t="str">
        <f>CONCATENATE(D343,"/",C343,"/",K343)</f>
        <v>6/Jul/1997</v>
      </c>
      <c r="M343">
        <f t="shared" ca="1" si="5"/>
        <v>27</v>
      </c>
      <c r="N343" s="10">
        <v>3213.62</v>
      </c>
    </row>
    <row r="344" spans="1:14" x14ac:dyDescent="0.25">
      <c r="A344" t="s">
        <v>372</v>
      </c>
      <c r="B344">
        <v>1997</v>
      </c>
      <c r="C344" t="s">
        <v>34</v>
      </c>
      <c r="D344">
        <v>2</v>
      </c>
      <c r="E344">
        <v>1</v>
      </c>
      <c r="F344">
        <v>3227.12</v>
      </c>
      <c r="G344" t="s">
        <v>11</v>
      </c>
      <c r="H344" t="s">
        <v>12</v>
      </c>
      <c r="I344" t="s">
        <v>13</v>
      </c>
      <c r="J344" t="str">
        <f>IF(ISBLANK(I344),"Null",I344)</f>
        <v>R1013</v>
      </c>
      <c r="K344">
        <f>IF(ISBLANK(B344),ROUND(AVERAGE($B$2:$B$2344),0),B344)</f>
        <v>1997</v>
      </c>
      <c r="L344" s="9" t="str">
        <f>CONCATENATE(D344,"/",C344,"/",K344)</f>
        <v>2/Aug/1997</v>
      </c>
      <c r="M344">
        <f t="shared" ca="1" si="5"/>
        <v>27</v>
      </c>
      <c r="N344" s="10">
        <v>3227.12</v>
      </c>
    </row>
    <row r="345" spans="1:14" x14ac:dyDescent="0.25">
      <c r="A345" t="s">
        <v>373</v>
      </c>
      <c r="B345">
        <v>1997</v>
      </c>
      <c r="C345" t="s">
        <v>20</v>
      </c>
      <c r="D345">
        <v>2</v>
      </c>
      <c r="E345">
        <v>1</v>
      </c>
      <c r="F345">
        <v>3238.44</v>
      </c>
      <c r="G345" t="s">
        <v>11</v>
      </c>
      <c r="H345" t="s">
        <v>12</v>
      </c>
      <c r="I345" t="s">
        <v>13</v>
      </c>
      <c r="J345" t="str">
        <f>IF(ISBLANK(I345),"Null",I345)</f>
        <v>R1013</v>
      </c>
      <c r="K345">
        <f>IF(ISBLANK(B345),ROUND(AVERAGE($B$2:$B$2344),0),B345)</f>
        <v>1997</v>
      </c>
      <c r="L345" s="9" t="str">
        <f>CONCATENATE(D345,"/",C345,"/",K345)</f>
        <v>2/Sep/1997</v>
      </c>
      <c r="M345">
        <f t="shared" ca="1" si="5"/>
        <v>27</v>
      </c>
      <c r="N345" s="10">
        <v>3238.44</v>
      </c>
    </row>
    <row r="346" spans="1:14" x14ac:dyDescent="0.25">
      <c r="A346" t="s">
        <v>374</v>
      </c>
      <c r="B346">
        <v>1991</v>
      </c>
      <c r="C346" t="s">
        <v>15</v>
      </c>
      <c r="D346">
        <v>13</v>
      </c>
      <c r="E346">
        <v>0</v>
      </c>
      <c r="F346">
        <v>3260.2</v>
      </c>
      <c r="G346" t="s">
        <v>12</v>
      </c>
      <c r="H346" t="s">
        <v>11</v>
      </c>
      <c r="I346" t="s">
        <v>41</v>
      </c>
      <c r="J346" t="str">
        <f>IF(ISBLANK(I346),"Null",I346)</f>
        <v>R1011</v>
      </c>
      <c r="K346">
        <f>IF(ISBLANK(B346),ROUND(AVERAGE($B$2:$B$2344),0),B346)</f>
        <v>1991</v>
      </c>
      <c r="L346" s="9" t="str">
        <f>CONCATENATE(D346,"/",C346,"/",K346)</f>
        <v>13/Nov/1991</v>
      </c>
      <c r="M346">
        <f t="shared" ca="1" si="5"/>
        <v>33</v>
      </c>
      <c r="N346" s="10">
        <v>3260.2</v>
      </c>
    </row>
    <row r="347" spans="1:14" x14ac:dyDescent="0.25">
      <c r="A347" t="s">
        <v>375</v>
      </c>
      <c r="B347">
        <v>1994</v>
      </c>
      <c r="C347" t="s">
        <v>30</v>
      </c>
      <c r="D347">
        <v>2</v>
      </c>
      <c r="E347">
        <v>0</v>
      </c>
      <c r="F347">
        <v>3268.85</v>
      </c>
      <c r="G347" t="s">
        <v>12</v>
      </c>
      <c r="H347" t="s">
        <v>16</v>
      </c>
      <c r="I347" t="s">
        <v>167</v>
      </c>
      <c r="J347" t="str">
        <f>IF(ISBLANK(I347),"Null",I347)</f>
        <v>R1016</v>
      </c>
      <c r="K347">
        <f>IF(ISBLANK(B347),ROUND(AVERAGE($B$2:$B$2344),0),B347)</f>
        <v>1994</v>
      </c>
      <c r="L347" s="9" t="str">
        <f>CONCATENATE(D347,"/",C347,"/",K347)</f>
        <v>2/Dec/1994</v>
      </c>
      <c r="M347">
        <f t="shared" ca="1" si="5"/>
        <v>29</v>
      </c>
      <c r="N347" s="10">
        <v>3268.85</v>
      </c>
    </row>
    <row r="348" spans="1:14" x14ac:dyDescent="0.25">
      <c r="A348" t="s">
        <v>376</v>
      </c>
      <c r="B348">
        <v>1994</v>
      </c>
      <c r="C348" t="s">
        <v>10</v>
      </c>
      <c r="D348">
        <v>1</v>
      </c>
      <c r="E348">
        <v>1</v>
      </c>
      <c r="F348">
        <v>3277.16</v>
      </c>
      <c r="G348" t="s">
        <v>11</v>
      </c>
      <c r="H348" t="s">
        <v>12</v>
      </c>
      <c r="I348" t="s">
        <v>41</v>
      </c>
      <c r="J348" t="str">
        <f>IF(ISBLANK(I348),"Null",I348)</f>
        <v>R1011</v>
      </c>
      <c r="K348">
        <f>IF(ISBLANK(B348),ROUND(AVERAGE($B$2:$B$2344),0),B348)</f>
        <v>1994</v>
      </c>
      <c r="L348" s="9" t="str">
        <f>CONCATENATE(D348,"/",C348,"/",K348)</f>
        <v>1/Jul/1994</v>
      </c>
      <c r="M348">
        <f t="shared" ca="1" si="5"/>
        <v>30</v>
      </c>
      <c r="N348" s="10">
        <v>3277.16</v>
      </c>
    </row>
    <row r="349" spans="1:14" x14ac:dyDescent="0.25">
      <c r="A349" t="s">
        <v>377</v>
      </c>
      <c r="B349">
        <v>2001</v>
      </c>
      <c r="C349" t="s">
        <v>36</v>
      </c>
      <c r="D349">
        <v>6</v>
      </c>
      <c r="E349">
        <v>2</v>
      </c>
      <c r="F349">
        <v>3279.87</v>
      </c>
      <c r="G349" t="s">
        <v>11</v>
      </c>
      <c r="H349" t="s">
        <v>16</v>
      </c>
      <c r="I349" t="s">
        <v>355</v>
      </c>
      <c r="J349" t="str">
        <f>IF(ISBLANK(I349),"Null",I349)</f>
        <v>R1017</v>
      </c>
      <c r="K349">
        <f>IF(ISBLANK(B349),ROUND(AVERAGE($B$2:$B$2344),0),B349)</f>
        <v>2001</v>
      </c>
      <c r="L349" s="9" t="str">
        <f>CONCATENATE(D349,"/",C349,"/",K349)</f>
        <v>6/Oct/2001</v>
      </c>
      <c r="M349">
        <f t="shared" ca="1" si="5"/>
        <v>23</v>
      </c>
      <c r="N349" s="10">
        <v>3279.87</v>
      </c>
    </row>
    <row r="350" spans="1:14" x14ac:dyDescent="0.25">
      <c r="A350" t="s">
        <v>378</v>
      </c>
      <c r="B350">
        <v>2003</v>
      </c>
      <c r="C350" t="s">
        <v>10</v>
      </c>
      <c r="D350">
        <v>3</v>
      </c>
      <c r="E350">
        <v>0</v>
      </c>
      <c r="F350">
        <v>3280.22</v>
      </c>
      <c r="G350" t="s">
        <v>11</v>
      </c>
      <c r="H350" t="s">
        <v>12</v>
      </c>
      <c r="I350" t="s">
        <v>41</v>
      </c>
      <c r="J350" t="str">
        <f>IF(ISBLANK(I350),"Null",I350)</f>
        <v>R1011</v>
      </c>
      <c r="K350">
        <f>IF(ISBLANK(B350),ROUND(AVERAGE($B$2:$B$2344),0),B350)</f>
        <v>2003</v>
      </c>
      <c r="L350" s="9" t="str">
        <f>CONCATENATE(D350,"/",C350,"/",K350)</f>
        <v>3/Jul/2003</v>
      </c>
      <c r="M350">
        <f t="shared" ca="1" si="5"/>
        <v>21</v>
      </c>
      <c r="N350" s="10">
        <v>3280.22</v>
      </c>
    </row>
    <row r="351" spans="1:14" x14ac:dyDescent="0.25">
      <c r="A351" t="s">
        <v>379</v>
      </c>
      <c r="B351">
        <v>1996</v>
      </c>
      <c r="C351" t="s">
        <v>15</v>
      </c>
      <c r="D351">
        <v>17</v>
      </c>
      <c r="E351">
        <v>1</v>
      </c>
      <c r="F351">
        <v>3292.53</v>
      </c>
      <c r="G351" t="s">
        <v>11</v>
      </c>
      <c r="H351" t="s">
        <v>11</v>
      </c>
      <c r="I351" t="s">
        <v>23</v>
      </c>
      <c r="J351" t="str">
        <f>IF(ISBLANK(I351),"Null",I351)</f>
        <v>R1012</v>
      </c>
      <c r="K351">
        <f>IF(ISBLANK(B351),ROUND(AVERAGE($B$2:$B$2344),0),B351)</f>
        <v>1996</v>
      </c>
      <c r="L351" s="9" t="str">
        <f>CONCATENATE(D351,"/",C351,"/",K351)</f>
        <v>17/Nov/1996</v>
      </c>
      <c r="M351">
        <f t="shared" ca="1" si="5"/>
        <v>28</v>
      </c>
      <c r="N351" s="10">
        <v>3292.53</v>
      </c>
    </row>
    <row r="352" spans="1:14" x14ac:dyDescent="0.25">
      <c r="A352" t="s">
        <v>380</v>
      </c>
      <c r="B352">
        <v>2003</v>
      </c>
      <c r="C352" t="s">
        <v>30</v>
      </c>
      <c r="D352">
        <v>5</v>
      </c>
      <c r="E352">
        <v>0</v>
      </c>
      <c r="F352">
        <v>3300.7</v>
      </c>
      <c r="G352" t="s">
        <v>11</v>
      </c>
      <c r="H352" t="s">
        <v>11</v>
      </c>
      <c r="I352" t="s">
        <v>199</v>
      </c>
      <c r="J352" t="str">
        <f>IF(ISBLANK(I352),"Null",I352)</f>
        <v>R1025</v>
      </c>
      <c r="K352">
        <f>IF(ISBLANK(B352),ROUND(AVERAGE($B$2:$B$2344),0),B352)</f>
        <v>2003</v>
      </c>
      <c r="L352" s="9" t="str">
        <f>CONCATENATE(D352,"/",C352,"/",K352)</f>
        <v>5/Dec/2003</v>
      </c>
      <c r="M352">
        <f t="shared" ca="1" si="5"/>
        <v>20</v>
      </c>
      <c r="N352" s="10">
        <v>3300.7</v>
      </c>
    </row>
    <row r="353" spans="1:14" x14ac:dyDescent="0.25">
      <c r="A353" t="s">
        <v>381</v>
      </c>
      <c r="B353">
        <v>2003</v>
      </c>
      <c r="C353" t="s">
        <v>15</v>
      </c>
      <c r="D353">
        <v>18</v>
      </c>
      <c r="E353">
        <v>0</v>
      </c>
      <c r="F353">
        <v>3308.46</v>
      </c>
      <c r="G353" t="s">
        <v>11</v>
      </c>
      <c r="H353" t="s">
        <v>16</v>
      </c>
      <c r="I353" t="s">
        <v>299</v>
      </c>
      <c r="J353" t="str">
        <f>IF(ISBLANK(I353),"Null",I353)</f>
        <v>R1021</v>
      </c>
      <c r="K353">
        <f>IF(ISBLANK(B353),ROUND(AVERAGE($B$2:$B$2344),0),B353)</f>
        <v>2003</v>
      </c>
      <c r="L353" s="9" t="str">
        <f>CONCATENATE(D353,"/",C353,"/",K353)</f>
        <v>18/Nov/2003</v>
      </c>
      <c r="M353">
        <f t="shared" ca="1" si="5"/>
        <v>21</v>
      </c>
      <c r="N353" s="10">
        <v>3308.46</v>
      </c>
    </row>
    <row r="354" spans="1:14" x14ac:dyDescent="0.25">
      <c r="A354" t="s">
        <v>382</v>
      </c>
      <c r="B354">
        <v>1997</v>
      </c>
      <c r="C354" t="s">
        <v>18</v>
      </c>
      <c r="D354">
        <v>20</v>
      </c>
      <c r="E354">
        <v>1</v>
      </c>
      <c r="F354">
        <v>3309.79</v>
      </c>
      <c r="G354" t="s">
        <v>12</v>
      </c>
      <c r="H354" t="s">
        <v>12</v>
      </c>
      <c r="I354" t="s">
        <v>355</v>
      </c>
      <c r="J354" t="str">
        <f>IF(ISBLANK(I354),"Null",I354)</f>
        <v>R1017</v>
      </c>
      <c r="K354">
        <f>IF(ISBLANK(B354),ROUND(AVERAGE($B$2:$B$2344),0),B354)</f>
        <v>1997</v>
      </c>
      <c r="L354" s="9" t="str">
        <f>CONCATENATE(D354,"/",C354,"/",K354)</f>
        <v>20/Jun/1997</v>
      </c>
      <c r="M354">
        <f t="shared" ca="1" si="5"/>
        <v>27</v>
      </c>
      <c r="N354" s="10">
        <v>3309.79</v>
      </c>
    </row>
    <row r="355" spans="1:14" x14ac:dyDescent="0.25">
      <c r="A355" t="s">
        <v>383</v>
      </c>
      <c r="B355">
        <v>1991</v>
      </c>
      <c r="C355" t="s">
        <v>20</v>
      </c>
      <c r="D355">
        <v>1</v>
      </c>
      <c r="E355">
        <v>3</v>
      </c>
      <c r="F355">
        <v>3342.79</v>
      </c>
      <c r="G355" t="s">
        <v>11</v>
      </c>
      <c r="H355" t="s">
        <v>16</v>
      </c>
      <c r="I355" t="s">
        <v>13</v>
      </c>
      <c r="J355" t="str">
        <f>IF(ISBLANK(I355),"Null",I355)</f>
        <v>R1013</v>
      </c>
      <c r="K355">
        <f>IF(ISBLANK(B355),ROUND(AVERAGE($B$2:$B$2344),0),B355)</f>
        <v>1991</v>
      </c>
      <c r="L355" s="9" t="str">
        <f>CONCATENATE(D355,"/",C355,"/",K355)</f>
        <v>1/Sep/1991</v>
      </c>
      <c r="M355">
        <f t="shared" ca="1" si="5"/>
        <v>33</v>
      </c>
      <c r="N355" s="10">
        <v>3342.79</v>
      </c>
    </row>
    <row r="356" spans="1:14" x14ac:dyDescent="0.25">
      <c r="A356" t="s">
        <v>384</v>
      </c>
      <c r="B356">
        <v>1993</v>
      </c>
      <c r="C356" t="s">
        <v>36</v>
      </c>
      <c r="D356">
        <v>28</v>
      </c>
      <c r="E356">
        <v>0</v>
      </c>
      <c r="F356">
        <v>3353.28</v>
      </c>
      <c r="G356" t="s">
        <v>11</v>
      </c>
      <c r="H356" t="s">
        <v>16</v>
      </c>
      <c r="I356" t="s">
        <v>41</v>
      </c>
      <c r="J356" t="str">
        <f>IF(ISBLANK(I356),"Null",I356)</f>
        <v>R1011</v>
      </c>
      <c r="K356">
        <f>IF(ISBLANK(B356),ROUND(AVERAGE($B$2:$B$2344),0),B356)</f>
        <v>1993</v>
      </c>
      <c r="L356" s="9" t="str">
        <f>CONCATENATE(D356,"/",C356,"/",K356)</f>
        <v>28/Oct/1993</v>
      </c>
      <c r="M356">
        <f t="shared" ca="1" si="5"/>
        <v>31</v>
      </c>
      <c r="N356" s="10">
        <v>3353.28</v>
      </c>
    </row>
    <row r="357" spans="1:14" x14ac:dyDescent="0.25">
      <c r="A357" t="s">
        <v>385</v>
      </c>
      <c r="B357">
        <v>1995</v>
      </c>
      <c r="C357" t="s">
        <v>18</v>
      </c>
      <c r="D357">
        <v>23</v>
      </c>
      <c r="E357">
        <v>0</v>
      </c>
      <c r="F357">
        <v>3353.47</v>
      </c>
      <c r="G357" t="s">
        <v>11</v>
      </c>
      <c r="H357" t="s">
        <v>12</v>
      </c>
      <c r="I357" t="s">
        <v>23</v>
      </c>
      <c r="J357" t="str">
        <f>IF(ISBLANK(I357),"Null",I357)</f>
        <v>R1012</v>
      </c>
      <c r="K357">
        <f>IF(ISBLANK(B357),ROUND(AVERAGE($B$2:$B$2344),0),B357)</f>
        <v>1995</v>
      </c>
      <c r="L357" s="9" t="str">
        <f>CONCATENATE(D357,"/",C357,"/",K357)</f>
        <v>23/Jun/1995</v>
      </c>
      <c r="M357">
        <f t="shared" ca="1" si="5"/>
        <v>29</v>
      </c>
      <c r="N357" s="10">
        <v>3353.47</v>
      </c>
    </row>
    <row r="358" spans="1:14" x14ac:dyDescent="0.25">
      <c r="A358" t="s">
        <v>386</v>
      </c>
      <c r="B358">
        <v>1993</v>
      </c>
      <c r="C358" t="s">
        <v>36</v>
      </c>
      <c r="D358">
        <v>7</v>
      </c>
      <c r="E358">
        <v>0</v>
      </c>
      <c r="F358">
        <v>3366.67</v>
      </c>
      <c r="G358" t="s">
        <v>11</v>
      </c>
      <c r="H358" t="s">
        <v>11</v>
      </c>
      <c r="I358" t="s">
        <v>13</v>
      </c>
      <c r="J358" t="str">
        <f>IF(ISBLANK(I358),"Null",I358)</f>
        <v>R1013</v>
      </c>
      <c r="K358">
        <f>IF(ISBLANK(B358),ROUND(AVERAGE($B$2:$B$2344),0),B358)</f>
        <v>1993</v>
      </c>
      <c r="L358" s="9" t="str">
        <f>CONCATENATE(D358,"/",C358,"/",K358)</f>
        <v>7/Oct/1993</v>
      </c>
      <c r="M358">
        <f t="shared" ca="1" si="5"/>
        <v>31</v>
      </c>
      <c r="N358" s="10">
        <v>3366.67</v>
      </c>
    </row>
    <row r="359" spans="1:14" x14ac:dyDescent="0.25">
      <c r="A359" t="s">
        <v>387</v>
      </c>
      <c r="B359">
        <v>1996</v>
      </c>
      <c r="C359" t="s">
        <v>30</v>
      </c>
      <c r="D359">
        <v>14</v>
      </c>
      <c r="E359">
        <v>1</v>
      </c>
      <c r="F359">
        <v>3378.91</v>
      </c>
      <c r="G359" t="s">
        <v>11</v>
      </c>
      <c r="H359" t="s">
        <v>16</v>
      </c>
      <c r="I359" t="s">
        <v>41</v>
      </c>
      <c r="J359" t="str">
        <f>IF(ISBLANK(I359),"Null",I359)</f>
        <v>R1011</v>
      </c>
      <c r="K359">
        <f>IF(ISBLANK(B359),ROUND(AVERAGE($B$2:$B$2344),0),B359)</f>
        <v>1996</v>
      </c>
      <c r="L359" s="9" t="str">
        <f>CONCATENATE(D359,"/",C359,"/",K359)</f>
        <v>14/Dec/1996</v>
      </c>
      <c r="M359">
        <f t="shared" ca="1" si="5"/>
        <v>27</v>
      </c>
      <c r="N359" s="10">
        <v>3378.91</v>
      </c>
    </row>
    <row r="360" spans="1:14" x14ac:dyDescent="0.25">
      <c r="A360" t="s">
        <v>388</v>
      </c>
      <c r="B360">
        <v>1996</v>
      </c>
      <c r="C360" t="s">
        <v>15</v>
      </c>
      <c r="D360">
        <v>13</v>
      </c>
      <c r="E360">
        <v>0</v>
      </c>
      <c r="F360">
        <v>3385.4</v>
      </c>
      <c r="G360" t="s">
        <v>11</v>
      </c>
      <c r="H360" t="s">
        <v>11</v>
      </c>
      <c r="I360" t="s">
        <v>246</v>
      </c>
      <c r="J360" t="str">
        <f>IF(ISBLANK(I360),"Null",I360)</f>
        <v>R1024</v>
      </c>
      <c r="K360">
        <f>IF(ISBLANK(B360),ROUND(AVERAGE($B$2:$B$2344),0),B360)</f>
        <v>1996</v>
      </c>
      <c r="L360" s="9" t="str">
        <f>CONCATENATE(D360,"/",C360,"/",K360)</f>
        <v>13/Nov/1996</v>
      </c>
      <c r="M360">
        <f t="shared" ca="1" si="5"/>
        <v>28</v>
      </c>
      <c r="N360" s="10">
        <v>3385.4</v>
      </c>
    </row>
    <row r="361" spans="1:14" x14ac:dyDescent="0.25">
      <c r="A361" t="s">
        <v>389</v>
      </c>
      <c r="B361">
        <v>1996</v>
      </c>
      <c r="C361" t="s">
        <v>34</v>
      </c>
      <c r="D361">
        <v>10</v>
      </c>
      <c r="E361">
        <v>1</v>
      </c>
      <c r="F361">
        <v>3392.37</v>
      </c>
      <c r="G361" t="s">
        <v>11</v>
      </c>
      <c r="H361" t="s">
        <v>12</v>
      </c>
      <c r="I361" t="s">
        <v>13</v>
      </c>
      <c r="J361" t="str">
        <f>IF(ISBLANK(I361),"Null",I361)</f>
        <v>R1013</v>
      </c>
      <c r="K361">
        <f>IF(ISBLANK(B361),ROUND(AVERAGE($B$2:$B$2344),0),B361)</f>
        <v>1996</v>
      </c>
      <c r="L361" s="9" t="str">
        <f>CONCATENATE(D361,"/",C361,"/",K361)</f>
        <v>10/Aug/1996</v>
      </c>
      <c r="M361">
        <f t="shared" ca="1" si="5"/>
        <v>28</v>
      </c>
      <c r="N361" s="10">
        <v>3392.37</v>
      </c>
    </row>
    <row r="362" spans="1:14" x14ac:dyDescent="0.25">
      <c r="A362" t="s">
        <v>390</v>
      </c>
      <c r="B362">
        <v>1996</v>
      </c>
      <c r="C362" t="s">
        <v>36</v>
      </c>
      <c r="D362">
        <v>27</v>
      </c>
      <c r="E362">
        <v>1</v>
      </c>
      <c r="F362">
        <v>3392.98</v>
      </c>
      <c r="G362" t="s">
        <v>11</v>
      </c>
      <c r="H362" t="s">
        <v>12</v>
      </c>
      <c r="I362" t="s">
        <v>13</v>
      </c>
      <c r="J362" t="str">
        <f>IF(ISBLANK(I362),"Null",I362)</f>
        <v>R1013</v>
      </c>
      <c r="K362">
        <f>IF(ISBLANK(B362),ROUND(AVERAGE($B$2:$B$2344),0),B362)</f>
        <v>1996</v>
      </c>
      <c r="L362" s="9" t="str">
        <f>CONCATENATE(D362,"/",C362,"/",K362)</f>
        <v>27/Oct/1996</v>
      </c>
      <c r="M362">
        <f t="shared" ca="1" si="5"/>
        <v>28</v>
      </c>
      <c r="N362" s="10">
        <v>3392.98</v>
      </c>
    </row>
    <row r="363" spans="1:14" x14ac:dyDescent="0.25">
      <c r="A363" t="s">
        <v>391</v>
      </c>
      <c r="B363">
        <v>2004</v>
      </c>
      <c r="C363" t="s">
        <v>10</v>
      </c>
      <c r="D363">
        <v>16</v>
      </c>
      <c r="E363">
        <v>2</v>
      </c>
      <c r="F363">
        <v>3393.36</v>
      </c>
      <c r="G363" t="s">
        <v>11</v>
      </c>
      <c r="H363" t="s">
        <v>11</v>
      </c>
      <c r="I363" t="s">
        <v>248</v>
      </c>
      <c r="J363" t="str">
        <f>IF(ISBLANK(I363),"Null",I363)</f>
        <v>R1023</v>
      </c>
      <c r="K363">
        <f>IF(ISBLANK(B363),ROUND(AVERAGE($B$2:$B$2344),0),B363)</f>
        <v>2004</v>
      </c>
      <c r="L363" s="9" t="str">
        <f>CONCATENATE(D363,"/",C363,"/",K363)</f>
        <v>16/Jul/2004</v>
      </c>
      <c r="M363">
        <f t="shared" ca="1" si="5"/>
        <v>20</v>
      </c>
      <c r="N363" s="10">
        <v>3393.36</v>
      </c>
    </row>
    <row r="364" spans="1:14" x14ac:dyDescent="0.25">
      <c r="A364" t="s">
        <v>392</v>
      </c>
      <c r="B364">
        <v>1996</v>
      </c>
      <c r="C364" t="s">
        <v>30</v>
      </c>
      <c r="D364">
        <v>19</v>
      </c>
      <c r="E364">
        <v>1</v>
      </c>
      <c r="F364">
        <v>3410.32</v>
      </c>
      <c r="G364" t="s">
        <v>11</v>
      </c>
      <c r="H364" t="s">
        <v>11</v>
      </c>
      <c r="I364" t="s">
        <v>41</v>
      </c>
      <c r="J364" t="str">
        <f>IF(ISBLANK(I364),"Null",I364)</f>
        <v>R1011</v>
      </c>
      <c r="K364">
        <f>IF(ISBLANK(B364),ROUND(AVERAGE($B$2:$B$2344),0),B364)</f>
        <v>1996</v>
      </c>
      <c r="L364" s="9" t="str">
        <f>CONCATENATE(D364,"/",C364,"/",K364)</f>
        <v>19/Dec/1996</v>
      </c>
      <c r="M364">
        <f t="shared" ca="1" si="5"/>
        <v>27</v>
      </c>
      <c r="N364" s="10">
        <v>3410.32</v>
      </c>
    </row>
    <row r="365" spans="1:14" x14ac:dyDescent="0.25">
      <c r="A365" t="s">
        <v>393</v>
      </c>
      <c r="B365">
        <v>2001</v>
      </c>
      <c r="C365" t="s">
        <v>30</v>
      </c>
      <c r="D365">
        <v>26</v>
      </c>
      <c r="E365">
        <v>0</v>
      </c>
      <c r="F365">
        <v>3434.38</v>
      </c>
      <c r="G365" t="s">
        <v>11</v>
      </c>
      <c r="H365" t="s">
        <v>11</v>
      </c>
      <c r="I365" t="s">
        <v>41</v>
      </c>
      <c r="J365" t="str">
        <f>IF(ISBLANK(I365),"Null",I365)</f>
        <v>R1011</v>
      </c>
      <c r="K365">
        <f>IF(ISBLANK(B365),ROUND(AVERAGE($B$2:$B$2344),0),B365)</f>
        <v>2001</v>
      </c>
      <c r="L365" s="9" t="str">
        <f>CONCATENATE(D365,"/",C365,"/",K365)</f>
        <v>26/Dec/2001</v>
      </c>
      <c r="M365">
        <f t="shared" ca="1" si="5"/>
        <v>22</v>
      </c>
      <c r="N365" s="10">
        <v>3434.38</v>
      </c>
    </row>
    <row r="366" spans="1:14" x14ac:dyDescent="0.25">
      <c r="A366" t="s">
        <v>394</v>
      </c>
      <c r="B366">
        <v>1986</v>
      </c>
      <c r="C366" t="s">
        <v>34</v>
      </c>
      <c r="D366">
        <v>27</v>
      </c>
      <c r="E366">
        <v>3</v>
      </c>
      <c r="F366">
        <v>3436.5</v>
      </c>
      <c r="G366" t="s">
        <v>11</v>
      </c>
      <c r="H366" t="s">
        <v>16</v>
      </c>
      <c r="I366" t="s">
        <v>13</v>
      </c>
      <c r="J366" t="str">
        <f>IF(ISBLANK(I366),"Null",I366)</f>
        <v>R1013</v>
      </c>
      <c r="K366">
        <f>IF(ISBLANK(B366),ROUND(AVERAGE($B$2:$B$2344),0),B366)</f>
        <v>1986</v>
      </c>
      <c r="L366" s="9" t="str">
        <f>CONCATENATE(D366,"/",C366,"/",K366)</f>
        <v>27/Aug/1986</v>
      </c>
      <c r="M366">
        <f t="shared" ca="1" si="5"/>
        <v>38</v>
      </c>
      <c r="N366" s="10">
        <v>3436.5</v>
      </c>
    </row>
    <row r="367" spans="1:14" x14ac:dyDescent="0.25">
      <c r="A367" t="s">
        <v>395</v>
      </c>
      <c r="B367">
        <v>2000</v>
      </c>
      <c r="C367" t="s">
        <v>18</v>
      </c>
      <c r="D367">
        <v>20</v>
      </c>
      <c r="E367">
        <v>3</v>
      </c>
      <c r="F367">
        <v>3443.06</v>
      </c>
      <c r="G367" t="s">
        <v>11</v>
      </c>
      <c r="H367" t="s">
        <v>16</v>
      </c>
      <c r="I367" t="s">
        <v>41</v>
      </c>
      <c r="J367" t="str">
        <f>IF(ISBLANK(I367),"Null",I367)</f>
        <v>R1011</v>
      </c>
      <c r="K367">
        <f>IF(ISBLANK(B367),ROUND(AVERAGE($B$2:$B$2344),0),B367)</f>
        <v>2000</v>
      </c>
      <c r="L367" s="9" t="str">
        <f>CONCATENATE(D367,"/",C367,"/",K367)</f>
        <v>20/Jun/2000</v>
      </c>
      <c r="M367">
        <f t="shared" ca="1" si="5"/>
        <v>24</v>
      </c>
      <c r="N367" s="10">
        <v>3443.06</v>
      </c>
    </row>
    <row r="368" spans="1:14" x14ac:dyDescent="0.25">
      <c r="A368" t="s">
        <v>396</v>
      </c>
      <c r="B368">
        <v>1987</v>
      </c>
      <c r="C368" t="s">
        <v>20</v>
      </c>
      <c r="D368">
        <v>14</v>
      </c>
      <c r="E368">
        <v>3</v>
      </c>
      <c r="F368">
        <v>3453.77</v>
      </c>
      <c r="G368" t="s">
        <v>11</v>
      </c>
      <c r="H368" t="s">
        <v>16</v>
      </c>
      <c r="I368" t="s">
        <v>41</v>
      </c>
      <c r="J368" t="str">
        <f>IF(ISBLANK(I368),"Null",I368)</f>
        <v>R1011</v>
      </c>
      <c r="K368">
        <f>IF(ISBLANK(B368),ROUND(AVERAGE($B$2:$B$2344),0),B368)</f>
        <v>1987</v>
      </c>
      <c r="L368" s="9" t="str">
        <f>CONCATENATE(D368,"/",C368,"/",K368)</f>
        <v>14/Sep/1987</v>
      </c>
      <c r="M368">
        <f t="shared" ca="1" si="5"/>
        <v>37</v>
      </c>
      <c r="N368" s="10">
        <v>3453.77</v>
      </c>
    </row>
    <row r="369" spans="1:14" x14ac:dyDescent="0.25">
      <c r="A369" t="s">
        <v>397</v>
      </c>
      <c r="B369">
        <v>2003</v>
      </c>
      <c r="C369" t="s">
        <v>10</v>
      </c>
      <c r="D369">
        <v>29</v>
      </c>
      <c r="E369">
        <v>0</v>
      </c>
      <c r="F369">
        <v>3463.51</v>
      </c>
      <c r="G369" t="s">
        <v>11</v>
      </c>
      <c r="H369" t="s">
        <v>16</v>
      </c>
      <c r="I369" t="s">
        <v>199</v>
      </c>
      <c r="J369" t="str">
        <f>IF(ISBLANK(I369),"Null",I369)</f>
        <v>R1025</v>
      </c>
      <c r="K369">
        <f>IF(ISBLANK(B369),ROUND(AVERAGE($B$2:$B$2344),0),B369)</f>
        <v>2003</v>
      </c>
      <c r="L369" s="9" t="str">
        <f>CONCATENATE(D369,"/",C369,"/",K369)</f>
        <v>29/Jul/2003</v>
      </c>
      <c r="M369">
        <f t="shared" ca="1" si="5"/>
        <v>21</v>
      </c>
      <c r="N369" s="10">
        <v>3463.51</v>
      </c>
    </row>
    <row r="370" spans="1:14" x14ac:dyDescent="0.25">
      <c r="A370" t="s">
        <v>398</v>
      </c>
      <c r="B370">
        <v>1993</v>
      </c>
      <c r="C370" t="s">
        <v>36</v>
      </c>
      <c r="D370">
        <v>12</v>
      </c>
      <c r="E370">
        <v>1</v>
      </c>
      <c r="F370">
        <v>3471.41</v>
      </c>
      <c r="G370" t="s">
        <v>11</v>
      </c>
      <c r="H370" t="s">
        <v>11</v>
      </c>
      <c r="I370" t="s">
        <v>13</v>
      </c>
      <c r="J370" t="str">
        <f>IF(ISBLANK(I370),"Null",I370)</f>
        <v>R1013</v>
      </c>
      <c r="K370">
        <f>IF(ISBLANK(B370),ROUND(AVERAGE($B$2:$B$2344),0),B370)</f>
        <v>1993</v>
      </c>
      <c r="L370" s="9" t="str">
        <f>CONCATENATE(D370,"/",C370,"/",K370)</f>
        <v>12/Oct/1993</v>
      </c>
      <c r="M370">
        <f t="shared" ca="1" si="5"/>
        <v>31</v>
      </c>
      <c r="N370" s="10">
        <v>3471.41</v>
      </c>
    </row>
    <row r="371" spans="1:14" x14ac:dyDescent="0.25">
      <c r="A371" t="s">
        <v>399</v>
      </c>
      <c r="B371">
        <v>2004</v>
      </c>
      <c r="C371" t="s">
        <v>18</v>
      </c>
      <c r="D371">
        <v>26</v>
      </c>
      <c r="E371">
        <v>3</v>
      </c>
      <c r="F371">
        <v>3481.87</v>
      </c>
      <c r="G371" t="s">
        <v>11</v>
      </c>
      <c r="H371" t="s">
        <v>12</v>
      </c>
      <c r="I371" t="s">
        <v>167</v>
      </c>
      <c r="J371" t="str">
        <f>IF(ISBLANK(I371),"Null",I371)</f>
        <v>R1016</v>
      </c>
      <c r="K371">
        <f>IF(ISBLANK(B371),ROUND(AVERAGE($B$2:$B$2344),0),B371)</f>
        <v>2004</v>
      </c>
      <c r="L371" s="9" t="str">
        <f>CONCATENATE(D371,"/",C371,"/",K371)</f>
        <v>26/Jun/2004</v>
      </c>
      <c r="M371">
        <f t="shared" ca="1" si="5"/>
        <v>20</v>
      </c>
      <c r="N371" s="10">
        <v>3481.87</v>
      </c>
    </row>
    <row r="372" spans="1:14" x14ac:dyDescent="0.25">
      <c r="A372" t="s">
        <v>400</v>
      </c>
      <c r="B372">
        <v>1996</v>
      </c>
      <c r="C372" t="s">
        <v>20</v>
      </c>
      <c r="D372">
        <v>19</v>
      </c>
      <c r="E372">
        <v>2</v>
      </c>
      <c r="F372">
        <v>3484.33</v>
      </c>
      <c r="G372" t="s">
        <v>12</v>
      </c>
      <c r="H372" t="s">
        <v>12</v>
      </c>
      <c r="I372" t="s">
        <v>41</v>
      </c>
      <c r="J372" t="str">
        <f>IF(ISBLANK(I372),"Null",I372)</f>
        <v>R1011</v>
      </c>
      <c r="K372">
        <f>IF(ISBLANK(B372),ROUND(AVERAGE($B$2:$B$2344),0),B372)</f>
        <v>1996</v>
      </c>
      <c r="L372" s="9" t="str">
        <f>CONCATENATE(D372,"/",C372,"/",K372)</f>
        <v>19/Sep/1996</v>
      </c>
      <c r="M372">
        <f t="shared" ca="1" si="5"/>
        <v>28</v>
      </c>
      <c r="N372" s="10">
        <v>3484.33</v>
      </c>
    </row>
    <row r="373" spans="1:14" x14ac:dyDescent="0.25">
      <c r="A373" t="s">
        <v>401</v>
      </c>
      <c r="B373">
        <v>1996</v>
      </c>
      <c r="C373" t="s">
        <v>20</v>
      </c>
      <c r="D373">
        <v>18</v>
      </c>
      <c r="E373">
        <v>1</v>
      </c>
      <c r="F373">
        <v>3490.55</v>
      </c>
      <c r="G373" t="s">
        <v>16</v>
      </c>
      <c r="H373" t="s">
        <v>11</v>
      </c>
      <c r="I373" t="s">
        <v>163</v>
      </c>
      <c r="J373" t="str">
        <f>IF(ISBLANK(I373),"Null",I373)</f>
        <v>R1015</v>
      </c>
      <c r="K373">
        <f>IF(ISBLANK(B373),ROUND(AVERAGE($B$2:$B$2344),0),B373)</f>
        <v>1996</v>
      </c>
      <c r="L373" s="9" t="str">
        <f>CONCATENATE(D373,"/",C373,"/",K373)</f>
        <v>18/Sep/1996</v>
      </c>
      <c r="M373">
        <f t="shared" ca="1" si="5"/>
        <v>28</v>
      </c>
      <c r="N373" s="10">
        <v>3490.55</v>
      </c>
    </row>
    <row r="374" spans="1:14" x14ac:dyDescent="0.25">
      <c r="A374" t="s">
        <v>402</v>
      </c>
      <c r="B374">
        <v>1999</v>
      </c>
      <c r="C374" t="s">
        <v>20</v>
      </c>
      <c r="D374">
        <v>22</v>
      </c>
      <c r="E374">
        <v>2</v>
      </c>
      <c r="F374">
        <v>3500.61</v>
      </c>
      <c r="G374" t="s">
        <v>11</v>
      </c>
      <c r="H374" t="s">
        <v>11</v>
      </c>
      <c r="I374" t="s">
        <v>13</v>
      </c>
      <c r="J374" t="str">
        <f>IF(ISBLANK(I374),"Null",I374)</f>
        <v>R1013</v>
      </c>
      <c r="K374">
        <f>IF(ISBLANK(B374),ROUND(AVERAGE($B$2:$B$2344),0),B374)</f>
        <v>1999</v>
      </c>
      <c r="L374" s="9" t="str">
        <f>CONCATENATE(D374,"/",C374,"/",K374)</f>
        <v>22/Sep/1999</v>
      </c>
      <c r="M374">
        <f t="shared" ca="1" si="5"/>
        <v>25</v>
      </c>
      <c r="N374" s="10">
        <v>3500.61</v>
      </c>
    </row>
    <row r="375" spans="1:14" x14ac:dyDescent="0.25">
      <c r="A375" t="s">
        <v>403</v>
      </c>
      <c r="B375">
        <v>1998</v>
      </c>
      <c r="C375" t="s">
        <v>20</v>
      </c>
      <c r="D375">
        <v>16</v>
      </c>
      <c r="E375">
        <v>2</v>
      </c>
      <c r="F375">
        <v>3537.7</v>
      </c>
      <c r="G375" t="s">
        <v>12</v>
      </c>
      <c r="H375" t="s">
        <v>12</v>
      </c>
      <c r="I375" t="s">
        <v>23</v>
      </c>
      <c r="J375" t="str">
        <f>IF(ISBLANK(I375),"Null",I375)</f>
        <v>R1012</v>
      </c>
      <c r="K375">
        <f>IF(ISBLANK(B375),ROUND(AVERAGE($B$2:$B$2344),0),B375)</f>
        <v>1998</v>
      </c>
      <c r="L375" s="9" t="str">
        <f>CONCATENATE(D375,"/",C375,"/",K375)</f>
        <v>16/Sep/1998</v>
      </c>
      <c r="M375">
        <f t="shared" ca="1" si="5"/>
        <v>26</v>
      </c>
      <c r="N375" s="10">
        <v>3537.7</v>
      </c>
    </row>
    <row r="376" spans="1:14" x14ac:dyDescent="0.25">
      <c r="A376" t="s">
        <v>404</v>
      </c>
      <c r="B376">
        <v>2003</v>
      </c>
      <c r="C376" t="s">
        <v>34</v>
      </c>
      <c r="D376">
        <v>24</v>
      </c>
      <c r="E376">
        <v>0</v>
      </c>
      <c r="F376">
        <v>3538.9</v>
      </c>
      <c r="G376" t="s">
        <v>11</v>
      </c>
      <c r="H376" t="s">
        <v>11</v>
      </c>
      <c r="I376" t="s">
        <v>23</v>
      </c>
      <c r="J376" t="str">
        <f>IF(ISBLANK(I376),"Null",I376)</f>
        <v>R1012</v>
      </c>
      <c r="K376">
        <f>IF(ISBLANK(B376),ROUND(AVERAGE($B$2:$B$2344),0),B376)</f>
        <v>2003</v>
      </c>
      <c r="L376" s="9" t="str">
        <f>CONCATENATE(D376,"/",C376,"/",K376)</f>
        <v>24/Aug/2003</v>
      </c>
      <c r="M376">
        <f t="shared" ca="1" si="5"/>
        <v>21</v>
      </c>
      <c r="N376" s="10">
        <v>3538.9</v>
      </c>
    </row>
    <row r="377" spans="1:14" x14ac:dyDescent="0.25">
      <c r="A377" t="s">
        <v>405</v>
      </c>
      <c r="B377">
        <v>1988</v>
      </c>
      <c r="C377" t="s">
        <v>36</v>
      </c>
      <c r="D377">
        <v>15</v>
      </c>
      <c r="E377">
        <v>3</v>
      </c>
      <c r="F377">
        <v>3540.12</v>
      </c>
      <c r="G377" t="s">
        <v>11</v>
      </c>
      <c r="H377" t="s">
        <v>16</v>
      </c>
      <c r="I377" t="s">
        <v>13</v>
      </c>
      <c r="J377" t="str">
        <f>IF(ISBLANK(I377),"Null",I377)</f>
        <v>R1013</v>
      </c>
      <c r="K377">
        <f>IF(ISBLANK(B377),ROUND(AVERAGE($B$2:$B$2344),0),B377)</f>
        <v>1988</v>
      </c>
      <c r="L377" s="9" t="str">
        <f>CONCATENATE(D377,"/",C377,"/",K377)</f>
        <v>15/Oct/1988</v>
      </c>
      <c r="M377">
        <f t="shared" ca="1" si="5"/>
        <v>36</v>
      </c>
      <c r="N377" s="10">
        <v>3540.12</v>
      </c>
    </row>
    <row r="378" spans="1:14" x14ac:dyDescent="0.25">
      <c r="A378" t="s">
        <v>406</v>
      </c>
      <c r="B378">
        <v>1992</v>
      </c>
      <c r="C378" t="s">
        <v>30</v>
      </c>
      <c r="D378">
        <v>22</v>
      </c>
      <c r="E378">
        <v>0</v>
      </c>
      <c r="F378">
        <v>3554.2</v>
      </c>
      <c r="G378" t="s">
        <v>11</v>
      </c>
      <c r="H378" t="s">
        <v>12</v>
      </c>
      <c r="I378" t="s">
        <v>41</v>
      </c>
      <c r="J378" t="str">
        <f>IF(ISBLANK(I378),"Null",I378)</f>
        <v>R1011</v>
      </c>
      <c r="K378">
        <f>IF(ISBLANK(B378),ROUND(AVERAGE($B$2:$B$2344),0),B378)</f>
        <v>1992</v>
      </c>
      <c r="L378" s="9" t="str">
        <f>CONCATENATE(D378,"/",C378,"/",K378)</f>
        <v>22/Dec/1992</v>
      </c>
      <c r="M378">
        <f t="shared" ca="1" si="5"/>
        <v>31</v>
      </c>
      <c r="N378" s="10">
        <v>3554.2</v>
      </c>
    </row>
    <row r="379" spans="1:14" x14ac:dyDescent="0.25">
      <c r="A379" t="s">
        <v>407</v>
      </c>
      <c r="B379">
        <v>1994</v>
      </c>
      <c r="C379" t="s">
        <v>20</v>
      </c>
      <c r="D379">
        <v>24</v>
      </c>
      <c r="E379">
        <v>0</v>
      </c>
      <c r="F379">
        <v>3556.92</v>
      </c>
      <c r="G379" t="s">
        <v>11</v>
      </c>
      <c r="H379" t="s">
        <v>12</v>
      </c>
      <c r="I379" t="s">
        <v>23</v>
      </c>
      <c r="J379" t="str">
        <f>IF(ISBLANK(I379),"Null",I379)</f>
        <v>R1012</v>
      </c>
      <c r="K379">
        <f>IF(ISBLANK(B379),ROUND(AVERAGE($B$2:$B$2344),0),B379)</f>
        <v>1994</v>
      </c>
      <c r="L379" s="9" t="str">
        <f>CONCATENATE(D379,"/",C379,"/",K379)</f>
        <v>24/Sep/1994</v>
      </c>
      <c r="M379">
        <f t="shared" ca="1" si="5"/>
        <v>30</v>
      </c>
      <c r="N379" s="10">
        <v>3556.92</v>
      </c>
    </row>
    <row r="380" spans="1:14" x14ac:dyDescent="0.25">
      <c r="A380" t="s">
        <v>408</v>
      </c>
      <c r="B380">
        <v>1995</v>
      </c>
      <c r="C380" t="s">
        <v>36</v>
      </c>
      <c r="D380">
        <v>9</v>
      </c>
      <c r="E380">
        <v>0</v>
      </c>
      <c r="F380">
        <v>3558.62</v>
      </c>
      <c r="G380" t="s">
        <v>11</v>
      </c>
      <c r="H380" t="s">
        <v>12</v>
      </c>
      <c r="I380" t="s">
        <v>246</v>
      </c>
      <c r="J380" t="str">
        <f>IF(ISBLANK(I380),"Null",I380)</f>
        <v>R1024</v>
      </c>
      <c r="K380">
        <f>IF(ISBLANK(B380),ROUND(AVERAGE($B$2:$B$2344),0),B380)</f>
        <v>1995</v>
      </c>
      <c r="L380" s="9" t="str">
        <f>CONCATENATE(D380,"/",C380,"/",K380)</f>
        <v>9/Oct/1995</v>
      </c>
      <c r="M380">
        <f t="shared" ca="1" si="5"/>
        <v>29</v>
      </c>
      <c r="N380" s="10">
        <v>3558.62</v>
      </c>
    </row>
    <row r="381" spans="1:14" x14ac:dyDescent="0.25">
      <c r="A381" t="s">
        <v>409</v>
      </c>
      <c r="B381">
        <v>1995</v>
      </c>
      <c r="C381" t="s">
        <v>18</v>
      </c>
      <c r="D381">
        <v>16</v>
      </c>
      <c r="E381">
        <v>1</v>
      </c>
      <c r="F381">
        <v>3561.89</v>
      </c>
      <c r="G381" t="s">
        <v>11</v>
      </c>
      <c r="H381" t="s">
        <v>16</v>
      </c>
      <c r="I381" t="s">
        <v>13</v>
      </c>
      <c r="J381" t="str">
        <f>IF(ISBLANK(I381),"Null",I381)</f>
        <v>R1013</v>
      </c>
      <c r="K381">
        <f>IF(ISBLANK(B381),ROUND(AVERAGE($B$2:$B$2344),0),B381)</f>
        <v>1995</v>
      </c>
      <c r="L381" s="9" t="str">
        <f>CONCATENATE(D381,"/",C381,"/",K381)</f>
        <v>16/Jun/1995</v>
      </c>
      <c r="M381">
        <f t="shared" ca="1" si="5"/>
        <v>29</v>
      </c>
      <c r="N381" s="10">
        <v>3561.89</v>
      </c>
    </row>
    <row r="382" spans="1:14" x14ac:dyDescent="0.25">
      <c r="A382" t="s">
        <v>410</v>
      </c>
      <c r="B382">
        <v>1981</v>
      </c>
      <c r="C382" t="s">
        <v>36</v>
      </c>
      <c r="D382">
        <v>10</v>
      </c>
      <c r="E382">
        <v>1</v>
      </c>
      <c r="F382">
        <v>3562.87</v>
      </c>
      <c r="G382" t="s">
        <v>11</v>
      </c>
      <c r="H382" t="s">
        <v>16</v>
      </c>
      <c r="I382" t="s">
        <v>13</v>
      </c>
      <c r="J382" t="str">
        <f>IF(ISBLANK(I382),"Null",I382)</f>
        <v>R1013</v>
      </c>
      <c r="K382">
        <f>IF(ISBLANK(B382),ROUND(AVERAGE($B$2:$B$2344),0),B382)</f>
        <v>1981</v>
      </c>
      <c r="L382" s="9" t="str">
        <f>CONCATENATE(D382,"/",C382,"/",K382)</f>
        <v>10/Oct/1981</v>
      </c>
      <c r="M382">
        <f t="shared" ca="1" si="5"/>
        <v>43</v>
      </c>
      <c r="N382" s="10">
        <v>3562.87</v>
      </c>
    </row>
    <row r="383" spans="1:14" x14ac:dyDescent="0.25">
      <c r="A383" t="s">
        <v>411</v>
      </c>
      <c r="B383">
        <v>1988</v>
      </c>
      <c r="C383" t="s">
        <v>34</v>
      </c>
      <c r="D383">
        <v>18</v>
      </c>
      <c r="E383">
        <v>3</v>
      </c>
      <c r="F383">
        <v>3569.96</v>
      </c>
      <c r="G383" t="s">
        <v>11</v>
      </c>
      <c r="H383" t="s">
        <v>16</v>
      </c>
      <c r="I383" t="s">
        <v>23</v>
      </c>
      <c r="J383" t="str">
        <f>IF(ISBLANK(I383),"Null",I383)</f>
        <v>R1012</v>
      </c>
      <c r="K383">
        <f>IF(ISBLANK(B383),ROUND(AVERAGE($B$2:$B$2344),0),B383)</f>
        <v>1988</v>
      </c>
      <c r="L383" s="9" t="str">
        <f>CONCATENATE(D383,"/",C383,"/",K383)</f>
        <v>18/Aug/1988</v>
      </c>
      <c r="M383">
        <f t="shared" ca="1" si="5"/>
        <v>36</v>
      </c>
      <c r="N383" s="10">
        <v>3569.96</v>
      </c>
    </row>
    <row r="384" spans="1:14" x14ac:dyDescent="0.25">
      <c r="A384" t="s">
        <v>412</v>
      </c>
      <c r="B384">
        <v>1995</v>
      </c>
      <c r="C384" t="s">
        <v>34</v>
      </c>
      <c r="D384">
        <v>23</v>
      </c>
      <c r="E384">
        <v>1</v>
      </c>
      <c r="F384">
        <v>3578</v>
      </c>
      <c r="G384" t="s">
        <v>11</v>
      </c>
      <c r="H384" t="s">
        <v>12</v>
      </c>
      <c r="I384" t="s">
        <v>41</v>
      </c>
      <c r="J384" t="str">
        <f>IF(ISBLANK(I384),"Null",I384)</f>
        <v>R1011</v>
      </c>
      <c r="K384">
        <f>IF(ISBLANK(B384),ROUND(AVERAGE($B$2:$B$2344),0),B384)</f>
        <v>1995</v>
      </c>
      <c r="L384" s="9" t="str">
        <f>CONCATENATE(D384,"/",C384,"/",K384)</f>
        <v>23/Aug/1995</v>
      </c>
      <c r="M384">
        <f t="shared" ca="1" si="5"/>
        <v>29</v>
      </c>
      <c r="N384" s="10">
        <v>3578</v>
      </c>
    </row>
    <row r="385" spans="1:14" x14ac:dyDescent="0.25">
      <c r="A385" t="s">
        <v>413</v>
      </c>
      <c r="B385">
        <v>2001</v>
      </c>
      <c r="C385" t="s">
        <v>15</v>
      </c>
      <c r="D385">
        <v>11</v>
      </c>
      <c r="E385">
        <v>2</v>
      </c>
      <c r="F385">
        <v>3579.83</v>
      </c>
      <c r="G385" t="s">
        <v>11</v>
      </c>
      <c r="H385" t="s">
        <v>11</v>
      </c>
      <c r="I385" t="s">
        <v>23</v>
      </c>
      <c r="J385" t="str">
        <f>IF(ISBLANK(I385),"Null",I385)</f>
        <v>R1012</v>
      </c>
      <c r="K385">
        <f>IF(ISBLANK(B385),ROUND(AVERAGE($B$2:$B$2344),0),B385)</f>
        <v>2001</v>
      </c>
      <c r="L385" s="9" t="str">
        <f>CONCATENATE(D385,"/",C385,"/",K385)</f>
        <v>11/Nov/2001</v>
      </c>
      <c r="M385">
        <f t="shared" ca="1" si="5"/>
        <v>23</v>
      </c>
      <c r="N385" s="10">
        <v>3579.83</v>
      </c>
    </row>
    <row r="386" spans="1:14" x14ac:dyDescent="0.25">
      <c r="A386" t="s">
        <v>414</v>
      </c>
      <c r="B386">
        <v>1986</v>
      </c>
      <c r="C386" t="s">
        <v>30</v>
      </c>
      <c r="D386">
        <v>27</v>
      </c>
      <c r="E386">
        <v>3</v>
      </c>
      <c r="F386">
        <v>3589.14</v>
      </c>
      <c r="G386" t="s">
        <v>11</v>
      </c>
      <c r="H386" t="s">
        <v>11</v>
      </c>
      <c r="I386" t="s">
        <v>13</v>
      </c>
      <c r="J386" t="str">
        <f>IF(ISBLANK(I386),"Null",I386)</f>
        <v>R1013</v>
      </c>
      <c r="K386">
        <f>IF(ISBLANK(B386),ROUND(AVERAGE($B$2:$B$2344),0),B386)</f>
        <v>1986</v>
      </c>
      <c r="L386" s="9" t="str">
        <f>CONCATENATE(D386,"/",C386,"/",K386)</f>
        <v>27/Dec/1986</v>
      </c>
      <c r="M386">
        <f t="shared" ca="1" si="5"/>
        <v>37</v>
      </c>
      <c r="N386" s="10">
        <v>3589.14</v>
      </c>
    </row>
    <row r="387" spans="1:14" x14ac:dyDescent="0.25">
      <c r="A387" t="s">
        <v>415</v>
      </c>
      <c r="B387">
        <v>1999</v>
      </c>
      <c r="C387" t="s">
        <v>18</v>
      </c>
      <c r="D387">
        <v>6</v>
      </c>
      <c r="E387">
        <v>3</v>
      </c>
      <c r="F387">
        <v>3591.48</v>
      </c>
      <c r="G387" t="s">
        <v>11</v>
      </c>
      <c r="H387" t="s">
        <v>12</v>
      </c>
      <c r="I387" t="s">
        <v>41</v>
      </c>
      <c r="J387" t="str">
        <f>IF(ISBLANK(I387),"Null",I387)</f>
        <v>R1011</v>
      </c>
      <c r="K387">
        <f>IF(ISBLANK(B387),ROUND(AVERAGE($B$2:$B$2344),0),B387)</f>
        <v>1999</v>
      </c>
      <c r="L387" s="9" t="str">
        <f>CONCATENATE(D387,"/",C387,"/",K387)</f>
        <v>6/Jun/1999</v>
      </c>
      <c r="M387">
        <f t="shared" ref="M387:M450" ca="1" si="6">DATEDIF(L387,TODAY(),"Y")</f>
        <v>25</v>
      </c>
      <c r="N387" s="10">
        <v>3591.48</v>
      </c>
    </row>
    <row r="388" spans="1:14" x14ac:dyDescent="0.25">
      <c r="A388" t="s">
        <v>416</v>
      </c>
      <c r="B388">
        <v>1997</v>
      </c>
      <c r="C388" t="s">
        <v>15</v>
      </c>
      <c r="D388">
        <v>4</v>
      </c>
      <c r="E388">
        <v>1</v>
      </c>
      <c r="F388">
        <v>3594.17</v>
      </c>
      <c r="G388" t="s">
        <v>11</v>
      </c>
      <c r="H388" t="s">
        <v>11</v>
      </c>
      <c r="I388" t="s">
        <v>23</v>
      </c>
      <c r="J388" t="str">
        <f>IF(ISBLANK(I388),"Null",I388)</f>
        <v>R1012</v>
      </c>
      <c r="K388">
        <f>IF(ISBLANK(B388),ROUND(AVERAGE($B$2:$B$2344),0),B388)</f>
        <v>1997</v>
      </c>
      <c r="L388" s="9" t="str">
        <f>CONCATENATE(D388,"/",C388,"/",K388)</f>
        <v>4/Nov/1997</v>
      </c>
      <c r="M388">
        <f t="shared" ca="1" si="6"/>
        <v>27</v>
      </c>
      <c r="N388" s="10">
        <v>3594.17</v>
      </c>
    </row>
    <row r="389" spans="1:14" x14ac:dyDescent="0.25">
      <c r="A389" t="s">
        <v>417</v>
      </c>
      <c r="B389">
        <v>1999</v>
      </c>
      <c r="C389" t="s">
        <v>34</v>
      </c>
      <c r="D389">
        <v>12</v>
      </c>
      <c r="E389">
        <v>3</v>
      </c>
      <c r="F389">
        <v>3597.6</v>
      </c>
      <c r="G389" t="s">
        <v>11</v>
      </c>
      <c r="H389" t="s">
        <v>11</v>
      </c>
      <c r="I389" t="s">
        <v>41</v>
      </c>
      <c r="J389" t="str">
        <f>IF(ISBLANK(I389),"Null",I389)</f>
        <v>R1011</v>
      </c>
      <c r="K389">
        <f>IF(ISBLANK(B389),ROUND(AVERAGE($B$2:$B$2344),0),B389)</f>
        <v>1999</v>
      </c>
      <c r="L389" s="9" t="str">
        <f>CONCATENATE(D389,"/",C389,"/",K389)</f>
        <v>12/Aug/1999</v>
      </c>
      <c r="M389">
        <f t="shared" ca="1" si="6"/>
        <v>25</v>
      </c>
      <c r="N389" s="10">
        <v>3597.6</v>
      </c>
    </row>
    <row r="390" spans="1:14" x14ac:dyDescent="0.25">
      <c r="A390" t="s">
        <v>418</v>
      </c>
      <c r="B390">
        <v>1988</v>
      </c>
      <c r="C390" t="s">
        <v>15</v>
      </c>
      <c r="D390">
        <v>4</v>
      </c>
      <c r="E390">
        <v>3</v>
      </c>
      <c r="F390">
        <v>3603.6</v>
      </c>
      <c r="G390" t="s">
        <v>11</v>
      </c>
      <c r="H390" t="s">
        <v>16</v>
      </c>
      <c r="I390" t="s">
        <v>13</v>
      </c>
      <c r="J390" t="str">
        <f>IF(ISBLANK(I390),"Null",I390)</f>
        <v>R1013</v>
      </c>
      <c r="K390">
        <f>IF(ISBLANK(B390),ROUND(AVERAGE($B$2:$B$2344),0),B390)</f>
        <v>1988</v>
      </c>
      <c r="L390" s="9" t="str">
        <f>CONCATENATE(D390,"/",C390,"/",K390)</f>
        <v>4/Nov/1988</v>
      </c>
      <c r="M390">
        <f t="shared" ca="1" si="6"/>
        <v>36</v>
      </c>
      <c r="N390" s="10">
        <v>3603.6</v>
      </c>
    </row>
    <row r="391" spans="1:14" x14ac:dyDescent="0.25">
      <c r="A391" t="s">
        <v>419</v>
      </c>
      <c r="B391">
        <v>1990</v>
      </c>
      <c r="C391" t="s">
        <v>36</v>
      </c>
      <c r="D391">
        <v>11</v>
      </c>
      <c r="E391">
        <v>3</v>
      </c>
      <c r="F391">
        <v>3606.43</v>
      </c>
      <c r="G391" t="s">
        <v>11</v>
      </c>
      <c r="H391" t="s">
        <v>16</v>
      </c>
      <c r="I391" t="s">
        <v>13</v>
      </c>
      <c r="J391" t="str">
        <f>IF(ISBLANK(I391),"Null",I391)</f>
        <v>R1013</v>
      </c>
      <c r="K391">
        <f>IF(ISBLANK(B391),ROUND(AVERAGE($B$2:$B$2344),0),B391)</f>
        <v>1990</v>
      </c>
      <c r="L391" s="9" t="str">
        <f>CONCATENATE(D391,"/",C391,"/",K391)</f>
        <v>11/Oct/1990</v>
      </c>
      <c r="M391">
        <f t="shared" ca="1" si="6"/>
        <v>34</v>
      </c>
      <c r="N391" s="10">
        <v>3606.43</v>
      </c>
    </row>
    <row r="392" spans="1:14" x14ac:dyDescent="0.25">
      <c r="A392" t="s">
        <v>420</v>
      </c>
      <c r="B392">
        <v>1985</v>
      </c>
      <c r="C392" t="s">
        <v>18</v>
      </c>
      <c r="D392">
        <v>14</v>
      </c>
      <c r="E392">
        <v>3</v>
      </c>
      <c r="F392">
        <v>3622.13</v>
      </c>
      <c r="G392" t="s">
        <v>11</v>
      </c>
      <c r="H392" t="s">
        <v>16</v>
      </c>
      <c r="I392" t="s">
        <v>13</v>
      </c>
      <c r="J392" t="str">
        <f>IF(ISBLANK(I392),"Null",I392)</f>
        <v>R1013</v>
      </c>
      <c r="K392">
        <f>IF(ISBLANK(B392),ROUND(AVERAGE($B$2:$B$2344),0),B392)</f>
        <v>1985</v>
      </c>
      <c r="L392" s="9" t="str">
        <f>CONCATENATE(D392,"/",C392,"/",K392)</f>
        <v>14/Jun/1985</v>
      </c>
      <c r="M392">
        <f t="shared" ca="1" si="6"/>
        <v>39</v>
      </c>
      <c r="N392" s="10">
        <v>3622.13</v>
      </c>
    </row>
    <row r="393" spans="1:14" x14ac:dyDescent="0.25">
      <c r="A393" t="s">
        <v>421</v>
      </c>
      <c r="B393">
        <v>1992</v>
      </c>
      <c r="C393" t="s">
        <v>15</v>
      </c>
      <c r="D393">
        <v>17</v>
      </c>
      <c r="E393">
        <v>0</v>
      </c>
      <c r="F393">
        <v>3645.09</v>
      </c>
      <c r="G393" t="s">
        <v>16</v>
      </c>
      <c r="H393" t="s">
        <v>11</v>
      </c>
      <c r="I393" t="s">
        <v>275</v>
      </c>
      <c r="J393" t="str">
        <f>IF(ISBLANK(I393),"Null",I393)</f>
        <v>R1014</v>
      </c>
      <c r="K393">
        <f>IF(ISBLANK(B393),ROUND(AVERAGE($B$2:$B$2344),0),B393)</f>
        <v>1992</v>
      </c>
      <c r="L393" s="9" t="str">
        <f>CONCATENATE(D393,"/",C393,"/",K393)</f>
        <v>17/Nov/1992</v>
      </c>
      <c r="M393">
        <f t="shared" ca="1" si="6"/>
        <v>32</v>
      </c>
      <c r="N393" s="10">
        <v>3645.09</v>
      </c>
    </row>
    <row r="394" spans="1:14" x14ac:dyDescent="0.25">
      <c r="A394" t="s">
        <v>422</v>
      </c>
      <c r="B394">
        <v>1990</v>
      </c>
      <c r="C394" t="s">
        <v>15</v>
      </c>
      <c r="D394">
        <v>8</v>
      </c>
      <c r="E394">
        <v>3</v>
      </c>
      <c r="F394">
        <v>3653.29</v>
      </c>
      <c r="G394" t="s">
        <v>11</v>
      </c>
      <c r="H394" t="s">
        <v>12</v>
      </c>
      <c r="I394" t="s">
        <v>41</v>
      </c>
      <c r="J394" t="str">
        <f>IF(ISBLANK(I394),"Null",I394)</f>
        <v>R1011</v>
      </c>
      <c r="K394">
        <f>IF(ISBLANK(B394),ROUND(AVERAGE($B$2:$B$2344),0),B394)</f>
        <v>1990</v>
      </c>
      <c r="L394" s="9" t="str">
        <f>CONCATENATE(D394,"/",C394,"/",K394)</f>
        <v>8/Nov/1990</v>
      </c>
      <c r="M394">
        <f t="shared" ca="1" si="6"/>
        <v>34</v>
      </c>
      <c r="N394" s="10">
        <v>3653.29</v>
      </c>
    </row>
    <row r="395" spans="1:14" x14ac:dyDescent="0.25">
      <c r="A395" t="s">
        <v>423</v>
      </c>
      <c r="B395">
        <v>1992</v>
      </c>
      <c r="C395" t="s">
        <v>20</v>
      </c>
      <c r="D395">
        <v>14</v>
      </c>
      <c r="E395">
        <v>1</v>
      </c>
      <c r="F395">
        <v>3659.35</v>
      </c>
      <c r="G395" t="s">
        <v>12</v>
      </c>
      <c r="H395" t="s">
        <v>16</v>
      </c>
      <c r="I395" t="s">
        <v>41</v>
      </c>
      <c r="J395" t="str">
        <f>IF(ISBLANK(I395),"Null",I395)</f>
        <v>R1011</v>
      </c>
      <c r="K395">
        <f>IF(ISBLANK(B395),ROUND(AVERAGE($B$2:$B$2344),0),B395)</f>
        <v>1992</v>
      </c>
      <c r="L395" s="9" t="str">
        <f>CONCATENATE(D395,"/",C395,"/",K395)</f>
        <v>14/Sep/1992</v>
      </c>
      <c r="M395">
        <f t="shared" ca="1" si="6"/>
        <v>32</v>
      </c>
      <c r="N395" s="10">
        <v>3659.35</v>
      </c>
    </row>
    <row r="396" spans="1:14" x14ac:dyDescent="0.25">
      <c r="A396" t="s">
        <v>424</v>
      </c>
      <c r="B396">
        <v>1984</v>
      </c>
      <c r="C396" t="s">
        <v>10</v>
      </c>
      <c r="D396">
        <v>6</v>
      </c>
      <c r="E396">
        <v>3</v>
      </c>
      <c r="F396">
        <v>3678.86</v>
      </c>
      <c r="G396" t="s">
        <v>11</v>
      </c>
      <c r="H396" t="s">
        <v>12</v>
      </c>
      <c r="I396" t="s">
        <v>13</v>
      </c>
      <c r="J396" t="str">
        <f>IF(ISBLANK(I396),"Null",I396)</f>
        <v>R1013</v>
      </c>
      <c r="K396">
        <f>IF(ISBLANK(B396),ROUND(AVERAGE($B$2:$B$2344),0),B396)</f>
        <v>1984</v>
      </c>
      <c r="L396" s="9" t="str">
        <f>CONCATENATE(D396,"/",C396,"/",K396)</f>
        <v>6/Jul/1984</v>
      </c>
      <c r="M396">
        <f t="shared" ca="1" si="6"/>
        <v>40</v>
      </c>
      <c r="N396" s="10">
        <v>3678.86</v>
      </c>
    </row>
    <row r="397" spans="1:14" x14ac:dyDescent="0.25">
      <c r="A397" t="s">
        <v>425</v>
      </c>
      <c r="B397">
        <v>2003</v>
      </c>
      <c r="C397" t="s">
        <v>10</v>
      </c>
      <c r="D397">
        <v>10</v>
      </c>
      <c r="E397">
        <v>0</v>
      </c>
      <c r="F397">
        <v>3688.35</v>
      </c>
      <c r="G397" t="s">
        <v>11</v>
      </c>
      <c r="H397" t="s">
        <v>11</v>
      </c>
      <c r="I397" t="s">
        <v>299</v>
      </c>
      <c r="J397" t="str">
        <f>IF(ISBLANK(I397),"Null",I397)</f>
        <v>R1021</v>
      </c>
      <c r="K397">
        <f>IF(ISBLANK(B397),ROUND(AVERAGE($B$2:$B$2344),0),B397)</f>
        <v>2003</v>
      </c>
      <c r="L397" s="9" t="str">
        <f>CONCATENATE(D397,"/",C397,"/",K397)</f>
        <v>10/Jul/2003</v>
      </c>
      <c r="M397">
        <f t="shared" ca="1" si="6"/>
        <v>21</v>
      </c>
      <c r="N397" s="10">
        <v>3688.35</v>
      </c>
    </row>
    <row r="398" spans="1:14" x14ac:dyDescent="0.25">
      <c r="A398" t="s">
        <v>426</v>
      </c>
      <c r="B398">
        <v>1981</v>
      </c>
      <c r="C398" t="s">
        <v>30</v>
      </c>
      <c r="D398">
        <v>14</v>
      </c>
      <c r="E398">
        <v>1</v>
      </c>
      <c r="F398">
        <v>3688.38</v>
      </c>
      <c r="G398" t="s">
        <v>11</v>
      </c>
      <c r="H398" t="s">
        <v>11</v>
      </c>
      <c r="I398" t="s">
        <v>13</v>
      </c>
      <c r="J398" t="str">
        <f>IF(ISBLANK(I398),"Null",I398)</f>
        <v>R1013</v>
      </c>
      <c r="K398">
        <f>IF(ISBLANK(B398),ROUND(AVERAGE($B$2:$B$2344),0),B398)</f>
        <v>1981</v>
      </c>
      <c r="L398" s="9" t="str">
        <f>CONCATENATE(D398,"/",C398,"/",K398)</f>
        <v>14/Dec/1981</v>
      </c>
      <c r="M398">
        <f t="shared" ca="1" si="6"/>
        <v>42</v>
      </c>
      <c r="N398" s="10">
        <v>3688.38</v>
      </c>
    </row>
    <row r="399" spans="1:14" x14ac:dyDescent="0.25">
      <c r="A399" t="s">
        <v>427</v>
      </c>
      <c r="B399">
        <v>1995</v>
      </c>
      <c r="C399" t="s">
        <v>36</v>
      </c>
      <c r="D399">
        <v>21</v>
      </c>
      <c r="E399">
        <v>2</v>
      </c>
      <c r="F399">
        <v>3693.43</v>
      </c>
      <c r="G399" t="s">
        <v>11</v>
      </c>
      <c r="H399" t="s">
        <v>12</v>
      </c>
      <c r="I399" t="s">
        <v>41</v>
      </c>
      <c r="J399" t="str">
        <f>IF(ISBLANK(I399),"Null",I399)</f>
        <v>R1011</v>
      </c>
      <c r="K399">
        <f>IF(ISBLANK(B399),ROUND(AVERAGE($B$2:$B$2344),0),B399)</f>
        <v>1995</v>
      </c>
      <c r="L399" s="9" t="str">
        <f>CONCATENATE(D399,"/",C399,"/",K399)</f>
        <v>21/Oct/1995</v>
      </c>
      <c r="M399">
        <f t="shared" ca="1" si="6"/>
        <v>29</v>
      </c>
      <c r="N399" s="10">
        <v>3693.43</v>
      </c>
    </row>
    <row r="400" spans="1:14" x14ac:dyDescent="0.25">
      <c r="A400" t="s">
        <v>428</v>
      </c>
      <c r="B400">
        <v>1988</v>
      </c>
      <c r="C400" t="s">
        <v>34</v>
      </c>
      <c r="D400">
        <v>18</v>
      </c>
      <c r="E400">
        <v>3</v>
      </c>
      <c r="F400">
        <v>3699.54</v>
      </c>
      <c r="G400" t="s">
        <v>11</v>
      </c>
      <c r="H400" t="s">
        <v>12</v>
      </c>
      <c r="I400" t="s">
        <v>13</v>
      </c>
      <c r="J400" t="str">
        <f>IF(ISBLANK(I400),"Null",I400)</f>
        <v>R1013</v>
      </c>
      <c r="K400">
        <f>IF(ISBLANK(B400),ROUND(AVERAGE($B$2:$B$2344),0),B400)</f>
        <v>1988</v>
      </c>
      <c r="L400" s="9" t="str">
        <f>CONCATENATE(D400,"/",C400,"/",K400)</f>
        <v>18/Aug/1988</v>
      </c>
      <c r="M400">
        <f t="shared" ca="1" si="6"/>
        <v>36</v>
      </c>
      <c r="N400" s="10">
        <v>3699.54</v>
      </c>
    </row>
    <row r="401" spans="1:14" x14ac:dyDescent="0.25">
      <c r="A401" t="s">
        <v>429</v>
      </c>
      <c r="B401">
        <v>1989</v>
      </c>
      <c r="C401" t="s">
        <v>30</v>
      </c>
      <c r="D401">
        <v>2</v>
      </c>
      <c r="E401">
        <v>0</v>
      </c>
      <c r="F401">
        <v>3704.35</v>
      </c>
      <c r="G401" t="s">
        <v>11</v>
      </c>
      <c r="H401" t="s">
        <v>11</v>
      </c>
      <c r="I401" t="s">
        <v>13</v>
      </c>
      <c r="J401" t="str">
        <f>IF(ISBLANK(I401),"Null",I401)</f>
        <v>R1013</v>
      </c>
      <c r="K401">
        <f>IF(ISBLANK(B401),ROUND(AVERAGE($B$2:$B$2344),0),B401)</f>
        <v>1989</v>
      </c>
      <c r="L401" s="9" t="str">
        <f>CONCATENATE(D401,"/",C401,"/",K401)</f>
        <v>2/Dec/1989</v>
      </c>
      <c r="M401">
        <f t="shared" ca="1" si="6"/>
        <v>34</v>
      </c>
      <c r="N401" s="10">
        <v>3704.35</v>
      </c>
    </row>
    <row r="402" spans="1:14" x14ac:dyDescent="0.25">
      <c r="A402" t="s">
        <v>430</v>
      </c>
      <c r="B402">
        <v>2004</v>
      </c>
      <c r="C402" t="s">
        <v>15</v>
      </c>
      <c r="D402">
        <v>5</v>
      </c>
      <c r="E402">
        <v>0</v>
      </c>
      <c r="F402">
        <v>3722.23</v>
      </c>
      <c r="G402" t="s">
        <v>11</v>
      </c>
      <c r="H402" t="s">
        <v>11</v>
      </c>
      <c r="I402" t="s">
        <v>199</v>
      </c>
      <c r="J402" t="str">
        <f>IF(ISBLANK(I402),"Null",I402)</f>
        <v>R1025</v>
      </c>
      <c r="K402">
        <f>IF(ISBLANK(B402),ROUND(AVERAGE($B$2:$B$2344),0),B402)</f>
        <v>2004</v>
      </c>
      <c r="L402" s="9" t="str">
        <f>CONCATENATE(D402,"/",C402,"/",K402)</f>
        <v>5/Nov/2004</v>
      </c>
      <c r="M402">
        <f t="shared" ca="1" si="6"/>
        <v>20</v>
      </c>
      <c r="N402" s="10">
        <v>3722.23</v>
      </c>
    </row>
    <row r="403" spans="1:14" x14ac:dyDescent="0.25">
      <c r="A403" t="s">
        <v>431</v>
      </c>
      <c r="B403">
        <v>1986</v>
      </c>
      <c r="C403" t="s">
        <v>30</v>
      </c>
      <c r="D403">
        <v>1</v>
      </c>
      <c r="E403">
        <v>3</v>
      </c>
      <c r="F403">
        <v>3731.6</v>
      </c>
      <c r="G403" t="s">
        <v>11</v>
      </c>
      <c r="H403" t="s">
        <v>11</v>
      </c>
      <c r="I403" t="s">
        <v>13</v>
      </c>
      <c r="J403" t="str">
        <f>IF(ISBLANK(I403),"Null",I403)</f>
        <v>R1013</v>
      </c>
      <c r="K403">
        <f>IF(ISBLANK(B403),ROUND(AVERAGE($B$2:$B$2344),0),B403)</f>
        <v>1986</v>
      </c>
      <c r="L403" s="9" t="str">
        <f>CONCATENATE(D403,"/",C403,"/",K403)</f>
        <v>1/Dec/1986</v>
      </c>
      <c r="M403">
        <f t="shared" ca="1" si="6"/>
        <v>37</v>
      </c>
      <c r="N403" s="10">
        <v>3731.6</v>
      </c>
    </row>
    <row r="404" spans="1:14" x14ac:dyDescent="0.25">
      <c r="A404" t="s">
        <v>432</v>
      </c>
      <c r="B404">
        <v>1994</v>
      </c>
      <c r="C404" t="s">
        <v>34</v>
      </c>
      <c r="D404">
        <v>22</v>
      </c>
      <c r="E404">
        <v>0</v>
      </c>
      <c r="F404">
        <v>3732.63</v>
      </c>
      <c r="G404" t="s">
        <v>11</v>
      </c>
      <c r="H404" t="s">
        <v>12</v>
      </c>
      <c r="I404" t="s">
        <v>246</v>
      </c>
      <c r="J404" t="str">
        <f>IF(ISBLANK(I404),"Null",I404)</f>
        <v>R1024</v>
      </c>
      <c r="K404">
        <f>IF(ISBLANK(B404),ROUND(AVERAGE($B$2:$B$2344),0),B404)</f>
        <v>1994</v>
      </c>
      <c r="L404" s="9" t="str">
        <f>CONCATENATE(D404,"/",C404,"/",K404)</f>
        <v>22/Aug/1994</v>
      </c>
      <c r="M404">
        <f t="shared" ca="1" si="6"/>
        <v>30</v>
      </c>
      <c r="N404" s="10">
        <v>3732.63</v>
      </c>
    </row>
    <row r="405" spans="1:14" x14ac:dyDescent="0.25">
      <c r="A405" t="s">
        <v>433</v>
      </c>
      <c r="B405">
        <v>1993</v>
      </c>
      <c r="C405" t="s">
        <v>18</v>
      </c>
      <c r="D405">
        <v>22</v>
      </c>
      <c r="E405">
        <v>0</v>
      </c>
      <c r="F405">
        <v>3736.46</v>
      </c>
      <c r="G405" t="s">
        <v>11</v>
      </c>
      <c r="H405" t="s">
        <v>11</v>
      </c>
      <c r="I405" t="s">
        <v>23</v>
      </c>
      <c r="J405" t="str">
        <f>IF(ISBLANK(I405),"Null",I405)</f>
        <v>R1012</v>
      </c>
      <c r="K405">
        <f>IF(ISBLANK(B405),ROUND(AVERAGE($B$2:$B$2344),0),B405)</f>
        <v>1993</v>
      </c>
      <c r="L405" s="9" t="str">
        <f>CONCATENATE(D405,"/",C405,"/",K405)</f>
        <v>22/Jun/1993</v>
      </c>
      <c r="M405">
        <f t="shared" ca="1" si="6"/>
        <v>31</v>
      </c>
      <c r="N405" s="10">
        <v>3736.46</v>
      </c>
    </row>
    <row r="406" spans="1:14" x14ac:dyDescent="0.25">
      <c r="A406" t="s">
        <v>434</v>
      </c>
      <c r="B406">
        <v>1986</v>
      </c>
      <c r="C406" t="s">
        <v>20</v>
      </c>
      <c r="D406">
        <v>9</v>
      </c>
      <c r="E406">
        <v>3</v>
      </c>
      <c r="F406">
        <v>3748.56</v>
      </c>
      <c r="G406" t="s">
        <v>11</v>
      </c>
      <c r="H406" t="s">
        <v>11</v>
      </c>
      <c r="I406" t="s">
        <v>13</v>
      </c>
      <c r="J406" t="str">
        <f>IF(ISBLANK(I406),"Null",I406)</f>
        <v>R1013</v>
      </c>
      <c r="K406">
        <f>IF(ISBLANK(B406),ROUND(AVERAGE($B$2:$B$2344),0),B406)</f>
        <v>1986</v>
      </c>
      <c r="L406" s="9" t="str">
        <f>CONCATENATE(D406,"/",C406,"/",K406)</f>
        <v>9/Sep/1986</v>
      </c>
      <c r="M406">
        <f t="shared" ca="1" si="6"/>
        <v>38</v>
      </c>
      <c r="N406" s="10">
        <v>3748.56</v>
      </c>
    </row>
    <row r="407" spans="1:14" x14ac:dyDescent="0.25">
      <c r="A407" t="s">
        <v>435</v>
      </c>
      <c r="B407">
        <v>1991</v>
      </c>
      <c r="C407" t="s">
        <v>36</v>
      </c>
      <c r="D407">
        <v>28</v>
      </c>
      <c r="E407">
        <v>0</v>
      </c>
      <c r="F407">
        <v>3756.62</v>
      </c>
      <c r="G407" t="s">
        <v>11</v>
      </c>
      <c r="H407" t="s">
        <v>11</v>
      </c>
      <c r="I407" t="s">
        <v>13</v>
      </c>
      <c r="J407" t="str">
        <f>IF(ISBLANK(I407),"Null",I407)</f>
        <v>R1013</v>
      </c>
      <c r="K407">
        <f>IF(ISBLANK(B407),ROUND(AVERAGE($B$2:$B$2344),0),B407)</f>
        <v>1991</v>
      </c>
      <c r="L407" s="9" t="str">
        <f>CONCATENATE(D407,"/",C407,"/",K407)</f>
        <v>28/Oct/1991</v>
      </c>
      <c r="M407">
        <f t="shared" ca="1" si="6"/>
        <v>33</v>
      </c>
      <c r="N407" s="10">
        <v>3756.62</v>
      </c>
    </row>
    <row r="408" spans="1:14" x14ac:dyDescent="0.25">
      <c r="A408" t="s">
        <v>436</v>
      </c>
      <c r="B408">
        <v>1991</v>
      </c>
      <c r="C408" t="s">
        <v>34</v>
      </c>
      <c r="D408">
        <v>25</v>
      </c>
      <c r="E408">
        <v>0</v>
      </c>
      <c r="F408">
        <v>3757.84</v>
      </c>
      <c r="G408" t="s">
        <v>11</v>
      </c>
      <c r="H408" t="s">
        <v>16</v>
      </c>
      <c r="I408" t="s">
        <v>13</v>
      </c>
      <c r="J408" t="str">
        <f>IF(ISBLANK(I408),"Null",I408)</f>
        <v>R1013</v>
      </c>
      <c r="K408">
        <f>IF(ISBLANK(B408),ROUND(AVERAGE($B$2:$B$2344),0),B408)</f>
        <v>1991</v>
      </c>
      <c r="L408" s="9" t="str">
        <f>CONCATENATE(D408,"/",C408,"/",K408)</f>
        <v>25/Aug/1991</v>
      </c>
      <c r="M408">
        <f t="shared" ca="1" si="6"/>
        <v>33</v>
      </c>
      <c r="N408" s="10">
        <v>3757.84</v>
      </c>
    </row>
    <row r="409" spans="1:14" x14ac:dyDescent="0.25">
      <c r="A409" t="s">
        <v>437</v>
      </c>
      <c r="B409">
        <v>1991</v>
      </c>
      <c r="C409" t="s">
        <v>36</v>
      </c>
      <c r="D409">
        <v>24</v>
      </c>
      <c r="E409">
        <v>0</v>
      </c>
      <c r="F409">
        <v>3761.29</v>
      </c>
      <c r="G409" t="s">
        <v>11</v>
      </c>
      <c r="H409" t="s">
        <v>12</v>
      </c>
      <c r="I409" t="s">
        <v>41</v>
      </c>
      <c r="J409" t="str">
        <f>IF(ISBLANK(I409),"Null",I409)</f>
        <v>R1011</v>
      </c>
      <c r="K409">
        <f>IF(ISBLANK(B409),ROUND(AVERAGE($B$2:$B$2344),0),B409)</f>
        <v>1991</v>
      </c>
      <c r="L409" s="9" t="str">
        <f>CONCATENATE(D409,"/",C409,"/",K409)</f>
        <v>24/Oct/1991</v>
      </c>
      <c r="M409">
        <f t="shared" ca="1" si="6"/>
        <v>33</v>
      </c>
      <c r="N409" s="10">
        <v>3761.29</v>
      </c>
    </row>
    <row r="410" spans="1:14" x14ac:dyDescent="0.25">
      <c r="A410" t="s">
        <v>438</v>
      </c>
      <c r="B410">
        <v>1994</v>
      </c>
      <c r="C410" t="s">
        <v>15</v>
      </c>
      <c r="D410">
        <v>21</v>
      </c>
      <c r="E410">
        <v>1</v>
      </c>
      <c r="F410">
        <v>3766.88</v>
      </c>
      <c r="G410" t="s">
        <v>11</v>
      </c>
      <c r="H410" t="s">
        <v>16</v>
      </c>
      <c r="I410" t="s">
        <v>13</v>
      </c>
      <c r="J410" t="str">
        <f>IF(ISBLANK(I410),"Null",I410)</f>
        <v>R1013</v>
      </c>
      <c r="K410">
        <f>IF(ISBLANK(B410),ROUND(AVERAGE($B$2:$B$2344),0),B410)</f>
        <v>1994</v>
      </c>
      <c r="L410" s="9" t="str">
        <f>CONCATENATE(D410,"/",C410,"/",K410)</f>
        <v>21/Nov/1994</v>
      </c>
      <c r="M410">
        <f t="shared" ca="1" si="6"/>
        <v>30</v>
      </c>
      <c r="N410" s="10">
        <v>3766.88</v>
      </c>
    </row>
    <row r="411" spans="1:14" x14ac:dyDescent="0.25">
      <c r="A411" t="s">
        <v>439</v>
      </c>
      <c r="B411">
        <v>1987</v>
      </c>
      <c r="C411" t="s">
        <v>36</v>
      </c>
      <c r="D411">
        <v>24</v>
      </c>
      <c r="E411">
        <v>3</v>
      </c>
      <c r="F411">
        <v>3773.23</v>
      </c>
      <c r="G411" t="s">
        <v>11</v>
      </c>
      <c r="H411" t="s">
        <v>12</v>
      </c>
      <c r="I411" t="s">
        <v>13</v>
      </c>
      <c r="J411" t="str">
        <f>IF(ISBLANK(I411),"Null",I411)</f>
        <v>R1013</v>
      </c>
      <c r="K411">
        <f>IF(ISBLANK(B411),ROUND(AVERAGE($B$2:$B$2344),0),B411)</f>
        <v>1987</v>
      </c>
      <c r="L411" s="9" t="str">
        <f>CONCATENATE(D411,"/",C411,"/",K411)</f>
        <v>24/Oct/1987</v>
      </c>
      <c r="M411">
        <f t="shared" ca="1" si="6"/>
        <v>37</v>
      </c>
      <c r="N411" s="10">
        <v>3773.23</v>
      </c>
    </row>
    <row r="412" spans="1:14" x14ac:dyDescent="0.25">
      <c r="A412" t="s">
        <v>440</v>
      </c>
      <c r="B412">
        <v>1981</v>
      </c>
      <c r="C412" t="s">
        <v>30</v>
      </c>
      <c r="D412">
        <v>13</v>
      </c>
      <c r="E412">
        <v>1</v>
      </c>
      <c r="F412">
        <v>3785.77</v>
      </c>
      <c r="G412" t="s">
        <v>11</v>
      </c>
      <c r="H412" t="s">
        <v>16</v>
      </c>
      <c r="I412" t="s">
        <v>13</v>
      </c>
      <c r="J412" t="str">
        <f>IF(ISBLANK(I412),"Null",I412)</f>
        <v>R1013</v>
      </c>
      <c r="K412">
        <f>IF(ISBLANK(B412),ROUND(AVERAGE($B$2:$B$2344),0),B412)</f>
        <v>1981</v>
      </c>
      <c r="L412" s="9" t="str">
        <f>CONCATENATE(D412,"/",C412,"/",K412)</f>
        <v>13/Dec/1981</v>
      </c>
      <c r="M412">
        <f t="shared" ca="1" si="6"/>
        <v>42</v>
      </c>
      <c r="N412" s="10">
        <v>3785.77</v>
      </c>
    </row>
    <row r="413" spans="1:14" x14ac:dyDescent="0.25">
      <c r="A413" t="s">
        <v>441</v>
      </c>
      <c r="B413">
        <v>1988</v>
      </c>
      <c r="C413" t="s">
        <v>34</v>
      </c>
      <c r="D413">
        <v>28</v>
      </c>
      <c r="E413">
        <v>3</v>
      </c>
      <c r="F413">
        <v>3793.55</v>
      </c>
      <c r="G413" t="s">
        <v>11</v>
      </c>
      <c r="H413" t="s">
        <v>12</v>
      </c>
      <c r="I413" t="s">
        <v>13</v>
      </c>
      <c r="J413" t="str">
        <f>IF(ISBLANK(I413),"Null",I413)</f>
        <v>R1013</v>
      </c>
      <c r="K413">
        <f>IF(ISBLANK(B413),ROUND(AVERAGE($B$2:$B$2344),0),B413)</f>
        <v>1988</v>
      </c>
      <c r="L413" s="9" t="str">
        <f>CONCATENATE(D413,"/",C413,"/",K413)</f>
        <v>28/Aug/1988</v>
      </c>
      <c r="M413">
        <f t="shared" ca="1" si="6"/>
        <v>36</v>
      </c>
      <c r="N413" s="10">
        <v>3793.55</v>
      </c>
    </row>
    <row r="414" spans="1:14" x14ac:dyDescent="0.25">
      <c r="A414" t="s">
        <v>442</v>
      </c>
      <c r="B414">
        <v>1999</v>
      </c>
      <c r="C414" t="s">
        <v>18</v>
      </c>
      <c r="D414">
        <v>24</v>
      </c>
      <c r="E414">
        <v>0</v>
      </c>
      <c r="F414">
        <v>3796.36</v>
      </c>
      <c r="G414" t="s">
        <v>11</v>
      </c>
      <c r="H414" t="s">
        <v>12</v>
      </c>
      <c r="I414" t="s">
        <v>23</v>
      </c>
      <c r="J414" t="str">
        <f>IF(ISBLANK(I414),"Null",I414)</f>
        <v>R1012</v>
      </c>
      <c r="K414">
        <f>IF(ISBLANK(B414),ROUND(AVERAGE($B$2:$B$2344),0),B414)</f>
        <v>1999</v>
      </c>
      <c r="L414" s="9" t="str">
        <f>CONCATENATE(D414,"/",C414,"/",K414)</f>
        <v>24/Jun/1999</v>
      </c>
      <c r="M414">
        <f t="shared" ca="1" si="6"/>
        <v>25</v>
      </c>
      <c r="N414" s="10">
        <v>3796.36</v>
      </c>
    </row>
    <row r="415" spans="1:14" x14ac:dyDescent="0.25">
      <c r="A415" t="s">
        <v>443</v>
      </c>
      <c r="B415">
        <v>1981</v>
      </c>
      <c r="C415" t="s">
        <v>20</v>
      </c>
      <c r="D415">
        <v>29</v>
      </c>
      <c r="E415">
        <v>1</v>
      </c>
      <c r="F415">
        <v>3797.2</v>
      </c>
      <c r="G415" t="s">
        <v>11</v>
      </c>
      <c r="H415" t="s">
        <v>12</v>
      </c>
      <c r="I415" t="s">
        <v>23</v>
      </c>
      <c r="J415" t="str">
        <f>IF(ISBLANK(I415),"Null",I415)</f>
        <v>R1012</v>
      </c>
      <c r="K415">
        <f>IF(ISBLANK(B415),ROUND(AVERAGE($B$2:$B$2344),0),B415)</f>
        <v>1981</v>
      </c>
      <c r="L415" s="9" t="str">
        <f>CONCATENATE(D415,"/",C415,"/",K415)</f>
        <v>29/Sep/1981</v>
      </c>
      <c r="M415">
        <f t="shared" ca="1" si="6"/>
        <v>43</v>
      </c>
      <c r="N415" s="10">
        <v>3797.2</v>
      </c>
    </row>
    <row r="416" spans="1:14" x14ac:dyDescent="0.25">
      <c r="A416" t="s">
        <v>444</v>
      </c>
      <c r="B416">
        <v>1994</v>
      </c>
      <c r="C416" t="s">
        <v>34</v>
      </c>
      <c r="D416">
        <v>12</v>
      </c>
      <c r="E416">
        <v>2</v>
      </c>
      <c r="F416">
        <v>3847.67</v>
      </c>
      <c r="G416" t="s">
        <v>12</v>
      </c>
      <c r="H416" t="s">
        <v>11</v>
      </c>
      <c r="I416" t="s">
        <v>41</v>
      </c>
      <c r="J416" t="str">
        <f>IF(ISBLANK(I416),"Null",I416)</f>
        <v>R1011</v>
      </c>
      <c r="K416">
        <f>IF(ISBLANK(B416),ROUND(AVERAGE($B$2:$B$2344),0),B416)</f>
        <v>1994</v>
      </c>
      <c r="L416" s="9" t="str">
        <f>CONCATENATE(D416,"/",C416,"/",K416)</f>
        <v>12/Aug/1994</v>
      </c>
      <c r="M416">
        <f t="shared" ca="1" si="6"/>
        <v>30</v>
      </c>
      <c r="N416" s="10">
        <v>3847.67</v>
      </c>
    </row>
    <row r="417" spans="1:14" x14ac:dyDescent="0.25">
      <c r="A417" t="s">
        <v>445</v>
      </c>
      <c r="B417">
        <v>1991</v>
      </c>
      <c r="C417" t="s">
        <v>34</v>
      </c>
      <c r="D417">
        <v>19</v>
      </c>
      <c r="E417">
        <v>0</v>
      </c>
      <c r="F417">
        <v>3857.76</v>
      </c>
      <c r="G417" t="s">
        <v>12</v>
      </c>
      <c r="H417" t="s">
        <v>16</v>
      </c>
      <c r="I417" t="s">
        <v>167</v>
      </c>
      <c r="J417" t="str">
        <f>IF(ISBLANK(I417),"Null",I417)</f>
        <v>R1016</v>
      </c>
      <c r="K417">
        <f>IF(ISBLANK(B417),ROUND(AVERAGE($B$2:$B$2344),0),B417)</f>
        <v>1991</v>
      </c>
      <c r="L417" s="9" t="str">
        <f>CONCATENATE(D417,"/",C417,"/",K417)</f>
        <v>19/Aug/1991</v>
      </c>
      <c r="M417">
        <f t="shared" ca="1" si="6"/>
        <v>33</v>
      </c>
      <c r="N417" s="10">
        <v>3857.76</v>
      </c>
    </row>
    <row r="418" spans="1:14" x14ac:dyDescent="0.25">
      <c r="A418" t="s">
        <v>446</v>
      </c>
      <c r="B418">
        <v>2001</v>
      </c>
      <c r="C418" t="s">
        <v>18</v>
      </c>
      <c r="D418">
        <v>6</v>
      </c>
      <c r="E418">
        <v>0</v>
      </c>
      <c r="F418">
        <v>3858.51</v>
      </c>
      <c r="G418" t="s">
        <v>11</v>
      </c>
      <c r="H418" t="s">
        <v>12</v>
      </c>
      <c r="I418" t="s">
        <v>199</v>
      </c>
      <c r="J418" t="str">
        <f>IF(ISBLANK(I418),"Null",I418)</f>
        <v>R1025</v>
      </c>
      <c r="K418">
        <f>IF(ISBLANK(B418),ROUND(AVERAGE($B$2:$B$2344),0),B418)</f>
        <v>2001</v>
      </c>
      <c r="L418" s="9" t="str">
        <f>CONCATENATE(D418,"/",C418,"/",K418)</f>
        <v>6/Jun/2001</v>
      </c>
      <c r="M418">
        <f t="shared" ca="1" si="6"/>
        <v>23</v>
      </c>
      <c r="N418" s="10">
        <v>3858.51</v>
      </c>
    </row>
    <row r="419" spans="1:14" x14ac:dyDescent="0.25">
      <c r="A419" t="s">
        <v>447</v>
      </c>
      <c r="B419">
        <v>2001</v>
      </c>
      <c r="C419" t="s">
        <v>36</v>
      </c>
      <c r="D419">
        <v>18</v>
      </c>
      <c r="E419">
        <v>3</v>
      </c>
      <c r="F419">
        <v>3861.21</v>
      </c>
      <c r="G419" t="s">
        <v>11</v>
      </c>
      <c r="H419" t="s">
        <v>11</v>
      </c>
      <c r="I419" t="s">
        <v>167</v>
      </c>
      <c r="J419" t="str">
        <f>IF(ISBLANK(I419),"Null",I419)</f>
        <v>R1016</v>
      </c>
      <c r="K419">
        <f>IF(ISBLANK(B419),ROUND(AVERAGE($B$2:$B$2344),0),B419)</f>
        <v>2001</v>
      </c>
      <c r="L419" s="9" t="str">
        <f>CONCATENATE(D419,"/",C419,"/",K419)</f>
        <v>18/Oct/2001</v>
      </c>
      <c r="M419">
        <f t="shared" ca="1" si="6"/>
        <v>23</v>
      </c>
      <c r="N419" s="10">
        <v>3861.21</v>
      </c>
    </row>
    <row r="420" spans="1:14" x14ac:dyDescent="0.25">
      <c r="A420" t="s">
        <v>448</v>
      </c>
      <c r="B420">
        <v>1990</v>
      </c>
      <c r="C420" t="s">
        <v>18</v>
      </c>
      <c r="D420">
        <v>24</v>
      </c>
      <c r="E420">
        <v>0</v>
      </c>
      <c r="F420">
        <v>3866.86</v>
      </c>
      <c r="G420" t="s">
        <v>16</v>
      </c>
      <c r="H420" t="s">
        <v>16</v>
      </c>
      <c r="I420" t="s">
        <v>23</v>
      </c>
      <c r="J420" t="str">
        <f>IF(ISBLANK(I420),"Null",I420)</f>
        <v>R1012</v>
      </c>
      <c r="K420">
        <f>IF(ISBLANK(B420),ROUND(AVERAGE($B$2:$B$2344),0),B420)</f>
        <v>1990</v>
      </c>
      <c r="L420" s="9" t="str">
        <f>CONCATENATE(D420,"/",C420,"/",K420)</f>
        <v>24/Jun/1990</v>
      </c>
      <c r="M420">
        <f t="shared" ca="1" si="6"/>
        <v>34</v>
      </c>
      <c r="N420" s="10">
        <v>3866.86</v>
      </c>
    </row>
    <row r="421" spans="1:14" x14ac:dyDescent="0.25">
      <c r="A421" t="s">
        <v>449</v>
      </c>
      <c r="B421">
        <v>1991</v>
      </c>
      <c r="C421" t="s">
        <v>10</v>
      </c>
      <c r="D421">
        <v>25</v>
      </c>
      <c r="E421">
        <v>1</v>
      </c>
      <c r="F421">
        <v>3875.73</v>
      </c>
      <c r="G421" t="s">
        <v>11</v>
      </c>
      <c r="H421" t="s">
        <v>12</v>
      </c>
      <c r="I421" t="s">
        <v>13</v>
      </c>
      <c r="J421" t="str">
        <f>IF(ISBLANK(I421),"Null",I421)</f>
        <v>R1013</v>
      </c>
      <c r="K421">
        <f>IF(ISBLANK(B421),ROUND(AVERAGE($B$2:$B$2344),0),B421)</f>
        <v>1991</v>
      </c>
      <c r="L421" s="9" t="str">
        <f>CONCATENATE(D421,"/",C421,"/",K421)</f>
        <v>25/Jul/1991</v>
      </c>
      <c r="M421">
        <f t="shared" ca="1" si="6"/>
        <v>33</v>
      </c>
      <c r="N421" s="10">
        <v>3875.73</v>
      </c>
    </row>
    <row r="422" spans="1:14" x14ac:dyDescent="0.25">
      <c r="A422" t="s">
        <v>450</v>
      </c>
      <c r="B422">
        <v>1996</v>
      </c>
      <c r="C422" t="s">
        <v>36</v>
      </c>
      <c r="D422">
        <v>23</v>
      </c>
      <c r="E422">
        <v>2</v>
      </c>
      <c r="F422">
        <v>3877.3</v>
      </c>
      <c r="G422" t="s">
        <v>16</v>
      </c>
      <c r="H422" t="s">
        <v>12</v>
      </c>
      <c r="I422" t="s">
        <v>23</v>
      </c>
      <c r="J422" t="str">
        <f>IF(ISBLANK(I422),"Null",I422)</f>
        <v>R1012</v>
      </c>
      <c r="K422">
        <f>IF(ISBLANK(B422),ROUND(AVERAGE($B$2:$B$2344),0),B422)</f>
        <v>1996</v>
      </c>
      <c r="L422" s="9" t="str">
        <f>CONCATENATE(D422,"/",C422,"/",K422)</f>
        <v>23/Oct/1996</v>
      </c>
      <c r="M422">
        <f t="shared" ca="1" si="6"/>
        <v>28</v>
      </c>
      <c r="N422" s="10">
        <v>3877.3</v>
      </c>
    </row>
    <row r="423" spans="1:14" x14ac:dyDescent="0.25">
      <c r="A423" t="s">
        <v>451</v>
      </c>
      <c r="B423">
        <v>2004</v>
      </c>
      <c r="C423" t="s">
        <v>10</v>
      </c>
      <c r="D423">
        <v>13</v>
      </c>
      <c r="E423">
        <v>0</v>
      </c>
      <c r="F423">
        <v>3889.2</v>
      </c>
      <c r="G423" t="s">
        <v>11</v>
      </c>
      <c r="H423" t="s">
        <v>11</v>
      </c>
      <c r="I423" t="s">
        <v>23</v>
      </c>
      <c r="J423" t="str">
        <f>IF(ISBLANK(I423),"Null",I423)</f>
        <v>R1012</v>
      </c>
      <c r="K423">
        <f>IF(ISBLANK(B423),ROUND(AVERAGE($B$2:$B$2344),0),B423)</f>
        <v>2004</v>
      </c>
      <c r="L423" s="9" t="str">
        <f>CONCATENATE(D423,"/",C423,"/",K423)</f>
        <v>13/Jul/2004</v>
      </c>
      <c r="M423">
        <f t="shared" ca="1" si="6"/>
        <v>20</v>
      </c>
      <c r="N423" s="10">
        <v>3889.2</v>
      </c>
    </row>
    <row r="424" spans="1:14" x14ac:dyDescent="0.25">
      <c r="A424" t="s">
        <v>452</v>
      </c>
      <c r="B424">
        <v>1993</v>
      </c>
      <c r="C424" t="s">
        <v>20</v>
      </c>
      <c r="D424">
        <v>14</v>
      </c>
      <c r="E424">
        <v>0</v>
      </c>
      <c r="F424">
        <v>3898.35</v>
      </c>
      <c r="G424" t="s">
        <v>11</v>
      </c>
      <c r="H424" t="s">
        <v>11</v>
      </c>
      <c r="I424" t="s">
        <v>23</v>
      </c>
      <c r="J424" t="str">
        <f>IF(ISBLANK(I424),"Null",I424)</f>
        <v>R1012</v>
      </c>
      <c r="K424">
        <f>IF(ISBLANK(B424),ROUND(AVERAGE($B$2:$B$2344),0),B424)</f>
        <v>1993</v>
      </c>
      <c r="L424" s="9" t="str">
        <f>CONCATENATE(D424,"/",C424,"/",K424)</f>
        <v>14/Sep/1993</v>
      </c>
      <c r="M424">
        <f t="shared" ca="1" si="6"/>
        <v>31</v>
      </c>
      <c r="N424" s="10">
        <v>3898.35</v>
      </c>
    </row>
    <row r="425" spans="1:14" x14ac:dyDescent="0.25">
      <c r="A425" t="s">
        <v>453</v>
      </c>
      <c r="B425">
        <v>1981</v>
      </c>
      <c r="C425" t="s">
        <v>34</v>
      </c>
      <c r="D425">
        <v>27</v>
      </c>
      <c r="E425">
        <v>1</v>
      </c>
      <c r="F425">
        <v>3902.07</v>
      </c>
      <c r="G425" t="s">
        <v>11</v>
      </c>
      <c r="H425" t="s">
        <v>11</v>
      </c>
      <c r="I425" t="s">
        <v>13</v>
      </c>
      <c r="J425" t="str">
        <f>IF(ISBLANK(I425),"Null",I425)</f>
        <v>R1013</v>
      </c>
      <c r="K425">
        <f>IF(ISBLANK(B425),ROUND(AVERAGE($B$2:$B$2344),0),B425)</f>
        <v>1981</v>
      </c>
      <c r="L425" s="9" t="str">
        <f>CONCATENATE(D425,"/",C425,"/",K425)</f>
        <v>27/Aug/1981</v>
      </c>
      <c r="M425">
        <f t="shared" ca="1" si="6"/>
        <v>43</v>
      </c>
      <c r="N425" s="10">
        <v>3902.07</v>
      </c>
    </row>
    <row r="426" spans="1:14" x14ac:dyDescent="0.25">
      <c r="A426" t="s">
        <v>454</v>
      </c>
      <c r="B426">
        <v>1997</v>
      </c>
      <c r="C426" t="s">
        <v>15</v>
      </c>
      <c r="D426">
        <v>24</v>
      </c>
      <c r="E426">
        <v>3</v>
      </c>
      <c r="F426">
        <v>3906.13</v>
      </c>
      <c r="G426" t="s">
        <v>12</v>
      </c>
      <c r="H426" t="s">
        <v>12</v>
      </c>
      <c r="I426" t="s">
        <v>41</v>
      </c>
      <c r="J426" t="str">
        <f>IF(ISBLANK(I426),"Null",I426)</f>
        <v>R1011</v>
      </c>
      <c r="K426">
        <f>IF(ISBLANK(B426),ROUND(AVERAGE($B$2:$B$2344),0),B426)</f>
        <v>1997</v>
      </c>
      <c r="L426" s="9" t="str">
        <f>CONCATENATE(D426,"/",C426,"/",K426)</f>
        <v>24/Nov/1997</v>
      </c>
      <c r="M426">
        <f t="shared" ca="1" si="6"/>
        <v>26</v>
      </c>
      <c r="N426" s="10">
        <v>3906.13</v>
      </c>
    </row>
    <row r="427" spans="1:14" x14ac:dyDescent="0.25">
      <c r="A427" t="s">
        <v>455</v>
      </c>
      <c r="B427">
        <v>1985</v>
      </c>
      <c r="C427" t="s">
        <v>10</v>
      </c>
      <c r="D427">
        <v>5</v>
      </c>
      <c r="E427">
        <v>3</v>
      </c>
      <c r="F427">
        <v>3910.44</v>
      </c>
      <c r="G427" t="s">
        <v>11</v>
      </c>
      <c r="H427" t="s">
        <v>11</v>
      </c>
      <c r="I427" t="s">
        <v>13</v>
      </c>
      <c r="J427" t="str">
        <f>IF(ISBLANK(I427),"Null",I427)</f>
        <v>R1013</v>
      </c>
      <c r="K427">
        <f>IF(ISBLANK(B427),ROUND(AVERAGE($B$2:$B$2344),0),B427)</f>
        <v>1985</v>
      </c>
      <c r="L427" s="9" t="str">
        <f>CONCATENATE(D427,"/",C427,"/",K427)</f>
        <v>5/Jul/1985</v>
      </c>
      <c r="M427">
        <f t="shared" ca="1" si="6"/>
        <v>39</v>
      </c>
      <c r="N427" s="10">
        <v>3910.44</v>
      </c>
    </row>
    <row r="428" spans="1:14" x14ac:dyDescent="0.25">
      <c r="A428" t="s">
        <v>456</v>
      </c>
      <c r="B428">
        <v>2000</v>
      </c>
      <c r="C428" t="s">
        <v>10</v>
      </c>
      <c r="D428">
        <v>10</v>
      </c>
      <c r="E428">
        <v>2</v>
      </c>
      <c r="F428">
        <v>3925.76</v>
      </c>
      <c r="G428" t="s">
        <v>11</v>
      </c>
      <c r="H428" t="s">
        <v>11</v>
      </c>
      <c r="I428" t="s">
        <v>246</v>
      </c>
      <c r="J428" t="str">
        <f>IF(ISBLANK(I428),"Null",I428)</f>
        <v>R1024</v>
      </c>
      <c r="K428">
        <f>IF(ISBLANK(B428),ROUND(AVERAGE($B$2:$B$2344),0),B428)</f>
        <v>2000</v>
      </c>
      <c r="L428" s="9" t="str">
        <f>CONCATENATE(D428,"/",C428,"/",K428)</f>
        <v>10/Jul/2000</v>
      </c>
      <c r="M428">
        <f t="shared" ca="1" si="6"/>
        <v>24</v>
      </c>
      <c r="N428" s="10">
        <v>3925.76</v>
      </c>
    </row>
    <row r="429" spans="1:14" x14ac:dyDescent="0.25">
      <c r="A429" t="s">
        <v>457</v>
      </c>
      <c r="B429">
        <v>2002</v>
      </c>
      <c r="C429" t="s">
        <v>18</v>
      </c>
      <c r="D429">
        <v>15</v>
      </c>
      <c r="E429">
        <v>0</v>
      </c>
      <c r="F429">
        <v>3931.51</v>
      </c>
      <c r="G429" t="s">
        <v>11</v>
      </c>
      <c r="H429" t="s">
        <v>12</v>
      </c>
      <c r="I429" t="s">
        <v>41</v>
      </c>
      <c r="J429" t="str">
        <f>IF(ISBLANK(I429),"Null",I429)</f>
        <v>R1011</v>
      </c>
      <c r="K429">
        <f>IF(ISBLANK(B429),ROUND(AVERAGE($B$2:$B$2344),0),B429)</f>
        <v>2002</v>
      </c>
      <c r="L429" s="9" t="str">
        <f>CONCATENATE(D429,"/",C429,"/",K429)</f>
        <v>15/Jun/2002</v>
      </c>
      <c r="M429">
        <f t="shared" ca="1" si="6"/>
        <v>22</v>
      </c>
      <c r="N429" s="10">
        <v>3931.51</v>
      </c>
    </row>
    <row r="430" spans="1:14" x14ac:dyDescent="0.25">
      <c r="A430" t="s">
        <v>458</v>
      </c>
      <c r="B430">
        <v>1988</v>
      </c>
      <c r="C430" t="s">
        <v>36</v>
      </c>
      <c r="D430">
        <v>24</v>
      </c>
      <c r="E430">
        <v>0</v>
      </c>
      <c r="F430">
        <v>3935.18</v>
      </c>
      <c r="G430" t="s">
        <v>12</v>
      </c>
      <c r="H430" t="s">
        <v>16</v>
      </c>
      <c r="I430" t="s">
        <v>13</v>
      </c>
      <c r="J430" t="str">
        <f>IF(ISBLANK(I430),"Null",I430)</f>
        <v>R1013</v>
      </c>
      <c r="K430">
        <f>IF(ISBLANK(B430),ROUND(AVERAGE($B$2:$B$2344),0),B430)</f>
        <v>1988</v>
      </c>
      <c r="L430" s="9" t="str">
        <f>CONCATENATE(D430,"/",C430,"/",K430)</f>
        <v>24/Oct/1988</v>
      </c>
      <c r="M430">
        <f t="shared" ca="1" si="6"/>
        <v>36</v>
      </c>
      <c r="N430" s="10">
        <v>3935.18</v>
      </c>
    </row>
    <row r="431" spans="1:14" x14ac:dyDescent="0.25">
      <c r="A431" t="s">
        <v>459</v>
      </c>
      <c r="B431">
        <v>1993</v>
      </c>
      <c r="C431" t="s">
        <v>20</v>
      </c>
      <c r="D431">
        <v>29</v>
      </c>
      <c r="E431">
        <v>0</v>
      </c>
      <c r="F431">
        <v>3943.6</v>
      </c>
      <c r="G431" t="s">
        <v>11</v>
      </c>
      <c r="H431" t="s">
        <v>12</v>
      </c>
      <c r="I431" t="s">
        <v>246</v>
      </c>
      <c r="J431" t="str">
        <f>IF(ISBLANK(I431),"Null",I431)</f>
        <v>R1024</v>
      </c>
      <c r="K431">
        <f>IF(ISBLANK(B431),ROUND(AVERAGE($B$2:$B$2344),0),B431)</f>
        <v>1993</v>
      </c>
      <c r="L431" s="9" t="str">
        <f>CONCATENATE(D431,"/",C431,"/",K431)</f>
        <v>29/Sep/1993</v>
      </c>
      <c r="M431">
        <f t="shared" ca="1" si="6"/>
        <v>31</v>
      </c>
      <c r="N431" s="10">
        <v>3943.6</v>
      </c>
    </row>
    <row r="432" spans="1:14" x14ac:dyDescent="0.25">
      <c r="A432" t="s">
        <v>460</v>
      </c>
      <c r="B432">
        <v>1993</v>
      </c>
      <c r="C432" t="s">
        <v>15</v>
      </c>
      <c r="D432">
        <v>11</v>
      </c>
      <c r="E432">
        <v>1</v>
      </c>
      <c r="F432">
        <v>3947.41</v>
      </c>
      <c r="G432" t="s">
        <v>11</v>
      </c>
      <c r="H432" t="s">
        <v>11</v>
      </c>
      <c r="I432" t="s">
        <v>13</v>
      </c>
      <c r="J432" t="str">
        <f>IF(ISBLANK(I432),"Null",I432)</f>
        <v>R1013</v>
      </c>
      <c r="K432">
        <f>IF(ISBLANK(B432),ROUND(AVERAGE($B$2:$B$2344),0),B432)</f>
        <v>1993</v>
      </c>
      <c r="L432" s="9" t="str">
        <f>CONCATENATE(D432,"/",C432,"/",K432)</f>
        <v>11/Nov/1993</v>
      </c>
      <c r="M432">
        <f t="shared" ca="1" si="6"/>
        <v>31</v>
      </c>
      <c r="N432" s="10">
        <v>3947.41</v>
      </c>
    </row>
    <row r="433" spans="1:14" x14ac:dyDescent="0.25">
      <c r="A433" t="s">
        <v>461</v>
      </c>
      <c r="B433">
        <v>1999</v>
      </c>
      <c r="C433" t="s">
        <v>10</v>
      </c>
      <c r="D433">
        <v>10</v>
      </c>
      <c r="E433">
        <v>0</v>
      </c>
      <c r="F433">
        <v>3955.98</v>
      </c>
      <c r="G433" t="s">
        <v>11</v>
      </c>
      <c r="H433" t="s">
        <v>12</v>
      </c>
      <c r="I433" t="s">
        <v>299</v>
      </c>
      <c r="J433" t="str">
        <f>IF(ISBLANK(I433),"Null",I433)</f>
        <v>R1021</v>
      </c>
      <c r="K433">
        <f>IF(ISBLANK(B433),ROUND(AVERAGE($B$2:$B$2344),0),B433)</f>
        <v>1999</v>
      </c>
      <c r="L433" s="9" t="str">
        <f>CONCATENATE(D433,"/",C433,"/",K433)</f>
        <v>10/Jul/1999</v>
      </c>
      <c r="M433">
        <f t="shared" ca="1" si="6"/>
        <v>25</v>
      </c>
      <c r="N433" s="10">
        <v>3955.98</v>
      </c>
    </row>
    <row r="434" spans="1:14" x14ac:dyDescent="0.25">
      <c r="A434" t="s">
        <v>462</v>
      </c>
      <c r="B434">
        <v>1995</v>
      </c>
      <c r="C434" t="s">
        <v>10</v>
      </c>
      <c r="D434">
        <v>11</v>
      </c>
      <c r="E434">
        <v>1</v>
      </c>
      <c r="F434">
        <v>3956.07</v>
      </c>
      <c r="G434" t="s">
        <v>11</v>
      </c>
      <c r="H434" t="s">
        <v>11</v>
      </c>
      <c r="I434" t="s">
        <v>23</v>
      </c>
      <c r="J434" t="str">
        <f>IF(ISBLANK(I434),"Null",I434)</f>
        <v>R1012</v>
      </c>
      <c r="K434">
        <f>IF(ISBLANK(B434),ROUND(AVERAGE($B$2:$B$2344),0),B434)</f>
        <v>1995</v>
      </c>
      <c r="L434" s="9" t="str">
        <f>CONCATENATE(D434,"/",C434,"/",K434)</f>
        <v>11/Jul/1995</v>
      </c>
      <c r="M434">
        <f t="shared" ca="1" si="6"/>
        <v>29</v>
      </c>
      <c r="N434" s="10">
        <v>3956.07</v>
      </c>
    </row>
    <row r="435" spans="1:14" x14ac:dyDescent="0.25">
      <c r="A435" t="s">
        <v>463</v>
      </c>
      <c r="B435">
        <v>1990</v>
      </c>
      <c r="C435" t="s">
        <v>10</v>
      </c>
      <c r="D435">
        <v>29</v>
      </c>
      <c r="E435">
        <v>0</v>
      </c>
      <c r="F435">
        <v>3972.92</v>
      </c>
      <c r="G435" t="s">
        <v>11</v>
      </c>
      <c r="H435" t="s">
        <v>12</v>
      </c>
      <c r="I435" t="s">
        <v>13</v>
      </c>
      <c r="J435" t="str">
        <f>IF(ISBLANK(I435),"Null",I435)</f>
        <v>R1013</v>
      </c>
      <c r="K435">
        <f>IF(ISBLANK(B435),ROUND(AVERAGE($B$2:$B$2344),0),B435)</f>
        <v>1990</v>
      </c>
      <c r="L435" s="9" t="str">
        <f>CONCATENATE(D435,"/",C435,"/",K435)</f>
        <v>29/Jul/1990</v>
      </c>
      <c r="M435">
        <f t="shared" ca="1" si="6"/>
        <v>34</v>
      </c>
      <c r="N435" s="10">
        <v>3972.92</v>
      </c>
    </row>
    <row r="436" spans="1:14" x14ac:dyDescent="0.25">
      <c r="A436" t="s">
        <v>464</v>
      </c>
      <c r="B436">
        <v>1996</v>
      </c>
      <c r="C436" t="s">
        <v>34</v>
      </c>
      <c r="D436">
        <v>17</v>
      </c>
      <c r="E436">
        <v>2</v>
      </c>
      <c r="F436">
        <v>3981.98</v>
      </c>
      <c r="G436" t="s">
        <v>11</v>
      </c>
      <c r="H436" t="s">
        <v>11</v>
      </c>
      <c r="I436" t="s">
        <v>13</v>
      </c>
      <c r="J436" t="str">
        <f>IF(ISBLANK(I436),"Null",I436)</f>
        <v>R1013</v>
      </c>
      <c r="K436">
        <f>IF(ISBLANK(B436),ROUND(AVERAGE($B$2:$B$2344),0),B436)</f>
        <v>1996</v>
      </c>
      <c r="L436" s="9" t="str">
        <f>CONCATENATE(D436,"/",C436,"/",K436)</f>
        <v>17/Aug/1996</v>
      </c>
      <c r="M436">
        <f t="shared" ca="1" si="6"/>
        <v>28</v>
      </c>
      <c r="N436" s="10">
        <v>3981.98</v>
      </c>
    </row>
    <row r="437" spans="1:14" x14ac:dyDescent="0.25">
      <c r="A437" t="s">
        <v>465</v>
      </c>
      <c r="B437">
        <v>1996</v>
      </c>
      <c r="C437" t="s">
        <v>20</v>
      </c>
      <c r="D437">
        <v>8</v>
      </c>
      <c r="E437">
        <v>2</v>
      </c>
      <c r="F437">
        <v>3987.93</v>
      </c>
      <c r="G437" t="s">
        <v>11</v>
      </c>
      <c r="H437" t="s">
        <v>11</v>
      </c>
      <c r="I437" t="s">
        <v>41</v>
      </c>
      <c r="J437" t="str">
        <f>IF(ISBLANK(I437),"Null",I437)</f>
        <v>R1011</v>
      </c>
      <c r="K437">
        <f>IF(ISBLANK(B437),ROUND(AVERAGE($B$2:$B$2344),0),B437)</f>
        <v>1996</v>
      </c>
      <c r="L437" s="9" t="str">
        <f>CONCATENATE(D437,"/",C437,"/",K437)</f>
        <v>8/Sep/1996</v>
      </c>
      <c r="M437">
        <f t="shared" ca="1" si="6"/>
        <v>28</v>
      </c>
      <c r="N437" s="10">
        <v>3987.93</v>
      </c>
    </row>
    <row r="438" spans="1:14" x14ac:dyDescent="0.25">
      <c r="A438" t="s">
        <v>466</v>
      </c>
      <c r="B438">
        <v>1990</v>
      </c>
      <c r="C438" t="s">
        <v>15</v>
      </c>
      <c r="D438">
        <v>22</v>
      </c>
      <c r="E438">
        <v>0</v>
      </c>
      <c r="F438">
        <v>3989.84</v>
      </c>
      <c r="G438" t="s">
        <v>11</v>
      </c>
      <c r="H438" t="s">
        <v>11</v>
      </c>
      <c r="I438" t="s">
        <v>41</v>
      </c>
      <c r="J438" t="str">
        <f>IF(ISBLANK(I438),"Null",I438)</f>
        <v>R1011</v>
      </c>
      <c r="K438">
        <f>IF(ISBLANK(B438),ROUND(AVERAGE($B$2:$B$2344),0),B438)</f>
        <v>1990</v>
      </c>
      <c r="L438" s="9" t="str">
        <f>CONCATENATE(D438,"/",C438,"/",K438)</f>
        <v>22/Nov/1990</v>
      </c>
      <c r="M438">
        <f t="shared" ca="1" si="6"/>
        <v>33</v>
      </c>
      <c r="N438" s="10">
        <v>3989.84</v>
      </c>
    </row>
    <row r="439" spans="1:14" x14ac:dyDescent="0.25">
      <c r="A439" t="s">
        <v>467</v>
      </c>
      <c r="B439">
        <v>1990</v>
      </c>
      <c r="C439" t="s">
        <v>15</v>
      </c>
      <c r="D439">
        <v>1</v>
      </c>
      <c r="E439">
        <v>0</v>
      </c>
      <c r="F439">
        <v>3994.18</v>
      </c>
      <c r="G439" t="s">
        <v>11</v>
      </c>
      <c r="H439" t="s">
        <v>11</v>
      </c>
      <c r="I439" t="s">
        <v>13</v>
      </c>
      <c r="J439" t="str">
        <f>IF(ISBLANK(I439),"Null",I439)</f>
        <v>R1013</v>
      </c>
      <c r="K439">
        <f>IF(ISBLANK(B439),ROUND(AVERAGE($B$2:$B$2344),0),B439)</f>
        <v>1990</v>
      </c>
      <c r="L439" s="9" t="str">
        <f>CONCATENATE(D439,"/",C439,"/",K439)</f>
        <v>1/Nov/1990</v>
      </c>
      <c r="M439">
        <f t="shared" ca="1" si="6"/>
        <v>34</v>
      </c>
      <c r="N439" s="10">
        <v>3994.18</v>
      </c>
    </row>
    <row r="440" spans="1:14" x14ac:dyDescent="0.25">
      <c r="A440" t="s">
        <v>468</v>
      </c>
      <c r="B440">
        <v>1989</v>
      </c>
      <c r="C440" t="s">
        <v>10</v>
      </c>
      <c r="D440">
        <v>10</v>
      </c>
      <c r="E440">
        <v>3</v>
      </c>
      <c r="F440">
        <v>4002.36</v>
      </c>
      <c r="G440" t="s">
        <v>11</v>
      </c>
      <c r="H440" t="s">
        <v>16</v>
      </c>
      <c r="I440" t="s">
        <v>13</v>
      </c>
      <c r="J440" t="str">
        <f>IF(ISBLANK(I440),"Null",I440)</f>
        <v>R1013</v>
      </c>
      <c r="K440">
        <f>IF(ISBLANK(B440),ROUND(AVERAGE($B$2:$B$2344),0),B440)</f>
        <v>1989</v>
      </c>
      <c r="L440" s="9" t="str">
        <f>CONCATENATE(D440,"/",C440,"/",K440)</f>
        <v>10/Jul/1989</v>
      </c>
      <c r="M440">
        <f t="shared" ca="1" si="6"/>
        <v>35</v>
      </c>
      <c r="N440" s="10">
        <v>4002.36</v>
      </c>
    </row>
    <row r="441" spans="1:14" x14ac:dyDescent="0.25">
      <c r="A441" t="s">
        <v>469</v>
      </c>
      <c r="B441">
        <v>2000</v>
      </c>
      <c r="C441" t="s">
        <v>20</v>
      </c>
      <c r="D441">
        <v>13</v>
      </c>
      <c r="E441">
        <v>3</v>
      </c>
      <c r="F441">
        <v>4005.42</v>
      </c>
      <c r="G441" t="s">
        <v>11</v>
      </c>
      <c r="H441" t="s">
        <v>16</v>
      </c>
      <c r="I441" t="s">
        <v>163</v>
      </c>
      <c r="J441" t="str">
        <f>IF(ISBLANK(I441),"Null",I441)</f>
        <v>R1015</v>
      </c>
      <c r="K441">
        <f>IF(ISBLANK(B441),ROUND(AVERAGE($B$2:$B$2344),0),B441)</f>
        <v>2000</v>
      </c>
      <c r="L441" s="9" t="str">
        <f>CONCATENATE(D441,"/",C441,"/",K441)</f>
        <v>13/Sep/2000</v>
      </c>
      <c r="M441">
        <f t="shared" ca="1" si="6"/>
        <v>24</v>
      </c>
      <c r="N441" s="10">
        <v>4005.42</v>
      </c>
    </row>
    <row r="442" spans="1:14" x14ac:dyDescent="0.25">
      <c r="A442" t="s">
        <v>470</v>
      </c>
      <c r="B442">
        <v>1992</v>
      </c>
      <c r="C442" t="s">
        <v>36</v>
      </c>
      <c r="D442">
        <v>11</v>
      </c>
      <c r="E442">
        <v>1</v>
      </c>
      <c r="F442">
        <v>4032.24</v>
      </c>
      <c r="G442" t="s">
        <v>12</v>
      </c>
      <c r="H442" t="s">
        <v>12</v>
      </c>
      <c r="I442" t="s">
        <v>23</v>
      </c>
      <c r="J442" t="str">
        <f>IF(ISBLANK(I442),"Null",I442)</f>
        <v>R1012</v>
      </c>
      <c r="K442">
        <f>IF(ISBLANK(B442),ROUND(AVERAGE($B$2:$B$2344),0),B442)</f>
        <v>1992</v>
      </c>
      <c r="L442" s="9" t="str">
        <f>CONCATENATE(D442,"/",C442,"/",K442)</f>
        <v>11/Oct/1992</v>
      </c>
      <c r="M442">
        <f t="shared" ca="1" si="6"/>
        <v>32</v>
      </c>
      <c r="N442" s="10">
        <v>4032.24</v>
      </c>
    </row>
    <row r="443" spans="1:14" x14ac:dyDescent="0.25">
      <c r="A443" t="s">
        <v>471</v>
      </c>
      <c r="B443">
        <v>1984</v>
      </c>
      <c r="C443" t="s">
        <v>10</v>
      </c>
      <c r="D443">
        <v>7</v>
      </c>
      <c r="E443">
        <v>3</v>
      </c>
      <c r="F443">
        <v>4038.41</v>
      </c>
      <c r="G443" t="s">
        <v>11</v>
      </c>
      <c r="H443" t="s">
        <v>16</v>
      </c>
      <c r="I443" t="s">
        <v>13</v>
      </c>
      <c r="J443" t="str">
        <f>IF(ISBLANK(I443),"Null",I443)</f>
        <v>R1013</v>
      </c>
      <c r="K443">
        <f>IF(ISBLANK(B443),ROUND(AVERAGE($B$2:$B$2344),0),B443)</f>
        <v>1984</v>
      </c>
      <c r="L443" s="9" t="str">
        <f>CONCATENATE(D443,"/",C443,"/",K443)</f>
        <v>7/Jul/1984</v>
      </c>
      <c r="M443">
        <f t="shared" ca="1" si="6"/>
        <v>40</v>
      </c>
      <c r="N443" s="10">
        <v>4038.41</v>
      </c>
    </row>
    <row r="444" spans="1:14" x14ac:dyDescent="0.25">
      <c r="A444" t="s">
        <v>472</v>
      </c>
      <c r="B444">
        <v>1983</v>
      </c>
      <c r="C444" t="s">
        <v>15</v>
      </c>
      <c r="D444">
        <v>10</v>
      </c>
      <c r="E444">
        <v>3</v>
      </c>
      <c r="F444">
        <v>4039.9</v>
      </c>
      <c r="G444" t="s">
        <v>11</v>
      </c>
      <c r="H444" t="s">
        <v>16</v>
      </c>
      <c r="I444" t="s">
        <v>13</v>
      </c>
      <c r="J444" t="str">
        <f>IF(ISBLANK(I444),"Null",I444)</f>
        <v>R1013</v>
      </c>
      <c r="K444">
        <f>IF(ISBLANK(B444),ROUND(AVERAGE($B$2:$B$2344),0),B444)</f>
        <v>1983</v>
      </c>
      <c r="L444" s="9" t="str">
        <f>CONCATENATE(D444,"/",C444,"/",K444)</f>
        <v>10/Nov/1983</v>
      </c>
      <c r="M444">
        <f t="shared" ca="1" si="6"/>
        <v>41</v>
      </c>
      <c r="N444" s="10">
        <v>4039.9</v>
      </c>
    </row>
    <row r="445" spans="1:14" x14ac:dyDescent="0.25">
      <c r="A445" t="s">
        <v>473</v>
      </c>
      <c r="B445">
        <v>1993</v>
      </c>
      <c r="C445" t="s">
        <v>30</v>
      </c>
      <c r="D445">
        <v>26</v>
      </c>
      <c r="E445">
        <v>1</v>
      </c>
      <c r="F445">
        <v>4040.56</v>
      </c>
      <c r="G445" t="s">
        <v>12</v>
      </c>
      <c r="H445" t="s">
        <v>12</v>
      </c>
      <c r="I445" t="s">
        <v>163</v>
      </c>
      <c r="J445" t="str">
        <f>IF(ISBLANK(I445),"Null",I445)</f>
        <v>R1015</v>
      </c>
      <c r="K445">
        <f>IF(ISBLANK(B445),ROUND(AVERAGE($B$2:$B$2344),0),B445)</f>
        <v>1993</v>
      </c>
      <c r="L445" s="9" t="str">
        <f>CONCATENATE(D445,"/",C445,"/",K445)</f>
        <v>26/Dec/1993</v>
      </c>
      <c r="M445">
        <f t="shared" ca="1" si="6"/>
        <v>30</v>
      </c>
      <c r="N445" s="10">
        <v>4040.56</v>
      </c>
    </row>
    <row r="446" spans="1:14" x14ac:dyDescent="0.25">
      <c r="A446" t="s">
        <v>474</v>
      </c>
      <c r="B446">
        <v>1988</v>
      </c>
      <c r="C446" t="s">
        <v>15</v>
      </c>
      <c r="D446">
        <v>30</v>
      </c>
      <c r="E446">
        <v>3</v>
      </c>
      <c r="F446">
        <v>4047.94</v>
      </c>
      <c r="G446" t="s">
        <v>11</v>
      </c>
      <c r="H446" t="s">
        <v>16</v>
      </c>
      <c r="I446" t="s">
        <v>13</v>
      </c>
      <c r="J446" t="str">
        <f>IF(ISBLANK(I446),"Null",I446)</f>
        <v>R1013</v>
      </c>
      <c r="K446">
        <f>IF(ISBLANK(B446),ROUND(AVERAGE($B$2:$B$2344),0),B446)</f>
        <v>1988</v>
      </c>
      <c r="L446" s="9" t="str">
        <f>CONCATENATE(D446,"/",C446,"/",K446)</f>
        <v>30/Nov/1988</v>
      </c>
      <c r="M446">
        <f t="shared" ca="1" si="6"/>
        <v>35</v>
      </c>
      <c r="N446" s="10">
        <v>4047.94</v>
      </c>
    </row>
    <row r="447" spans="1:14" x14ac:dyDescent="0.25">
      <c r="A447" t="s">
        <v>475</v>
      </c>
      <c r="B447">
        <v>1993</v>
      </c>
      <c r="C447" t="s">
        <v>34</v>
      </c>
      <c r="D447">
        <v>13</v>
      </c>
      <c r="E447">
        <v>2</v>
      </c>
      <c r="F447">
        <v>4058.12</v>
      </c>
      <c r="G447" t="s">
        <v>11</v>
      </c>
      <c r="H447" t="s">
        <v>16</v>
      </c>
      <c r="I447" t="s">
        <v>13</v>
      </c>
      <c r="J447" t="str">
        <f>IF(ISBLANK(I447),"Null",I447)</f>
        <v>R1013</v>
      </c>
      <c r="K447">
        <f>IF(ISBLANK(B447),ROUND(AVERAGE($B$2:$B$2344),0),B447)</f>
        <v>1993</v>
      </c>
      <c r="L447" s="9" t="str">
        <f>CONCATENATE(D447,"/",C447,"/",K447)</f>
        <v>13/Aug/1993</v>
      </c>
      <c r="M447">
        <f t="shared" ca="1" si="6"/>
        <v>31</v>
      </c>
      <c r="N447" s="10">
        <v>4058.12</v>
      </c>
    </row>
    <row r="448" spans="1:14" x14ac:dyDescent="0.25">
      <c r="A448" t="s">
        <v>476</v>
      </c>
      <c r="B448">
        <v>1995</v>
      </c>
      <c r="C448" t="s">
        <v>20</v>
      </c>
      <c r="D448">
        <v>14</v>
      </c>
      <c r="E448">
        <v>2</v>
      </c>
      <c r="F448">
        <v>4058.71</v>
      </c>
      <c r="G448" t="s">
        <v>12</v>
      </c>
      <c r="H448" t="s">
        <v>12</v>
      </c>
      <c r="I448" t="s">
        <v>23</v>
      </c>
      <c r="J448" t="str">
        <f>IF(ISBLANK(I448),"Null",I448)</f>
        <v>R1012</v>
      </c>
      <c r="K448">
        <f>IF(ISBLANK(B448),ROUND(AVERAGE($B$2:$B$2344),0),B448)</f>
        <v>1995</v>
      </c>
      <c r="L448" s="9" t="str">
        <f>CONCATENATE(D448,"/",C448,"/",K448)</f>
        <v>14/Sep/1995</v>
      </c>
      <c r="M448">
        <f t="shared" ca="1" si="6"/>
        <v>29</v>
      </c>
      <c r="N448" s="10">
        <v>4058.71</v>
      </c>
    </row>
    <row r="449" spans="1:14" x14ac:dyDescent="0.25">
      <c r="A449" t="s">
        <v>477</v>
      </c>
      <c r="B449">
        <v>1983</v>
      </c>
      <c r="C449" t="s">
        <v>20</v>
      </c>
      <c r="D449">
        <v>16</v>
      </c>
      <c r="E449">
        <v>3</v>
      </c>
      <c r="F449">
        <v>4070.42</v>
      </c>
      <c r="G449" t="s">
        <v>11</v>
      </c>
      <c r="H449" t="s">
        <v>16</v>
      </c>
      <c r="I449" t="s">
        <v>13</v>
      </c>
      <c r="J449" t="str">
        <f>IF(ISBLANK(I449),"Null",I449)</f>
        <v>R1013</v>
      </c>
      <c r="K449">
        <f>IF(ISBLANK(B449),ROUND(AVERAGE($B$2:$B$2344),0),B449)</f>
        <v>1983</v>
      </c>
      <c r="L449" s="9" t="str">
        <f>CONCATENATE(D449,"/",C449,"/",K449)</f>
        <v>16/Sep/1983</v>
      </c>
      <c r="M449">
        <f t="shared" ca="1" si="6"/>
        <v>41</v>
      </c>
      <c r="N449" s="10">
        <v>4070.42</v>
      </c>
    </row>
    <row r="450" spans="1:14" x14ac:dyDescent="0.25">
      <c r="A450" t="s">
        <v>478</v>
      </c>
      <c r="B450">
        <v>2002</v>
      </c>
      <c r="C450" t="s">
        <v>36</v>
      </c>
      <c r="D450">
        <v>18</v>
      </c>
      <c r="E450">
        <v>0</v>
      </c>
      <c r="F450">
        <v>4070.51</v>
      </c>
      <c r="G450" t="s">
        <v>11</v>
      </c>
      <c r="H450" t="s">
        <v>16</v>
      </c>
      <c r="I450" t="s">
        <v>23</v>
      </c>
      <c r="J450" t="str">
        <f>IF(ISBLANK(I450),"Null",I450)</f>
        <v>R1012</v>
      </c>
      <c r="K450">
        <f>IF(ISBLANK(B450),ROUND(AVERAGE($B$2:$B$2344),0),B450)</f>
        <v>2002</v>
      </c>
      <c r="L450" s="9" t="str">
        <f>CONCATENATE(D450,"/",C450,"/",K450)</f>
        <v>18/Oct/2002</v>
      </c>
      <c r="M450">
        <f t="shared" ca="1" si="6"/>
        <v>22</v>
      </c>
      <c r="N450" s="10">
        <v>4070.51</v>
      </c>
    </row>
    <row r="451" spans="1:14" x14ac:dyDescent="0.25">
      <c r="A451" t="s">
        <v>479</v>
      </c>
      <c r="B451">
        <v>1990</v>
      </c>
      <c r="C451" t="s">
        <v>30</v>
      </c>
      <c r="D451">
        <v>1</v>
      </c>
      <c r="E451">
        <v>1</v>
      </c>
      <c r="F451">
        <v>4074.45</v>
      </c>
      <c r="G451" t="s">
        <v>12</v>
      </c>
      <c r="H451" t="s">
        <v>11</v>
      </c>
      <c r="I451" t="s">
        <v>13</v>
      </c>
      <c r="J451" t="str">
        <f>IF(ISBLANK(I451),"Null",I451)</f>
        <v>R1013</v>
      </c>
      <c r="K451">
        <f>IF(ISBLANK(B451),ROUND(AVERAGE($B$2:$B$2344),0),B451)</f>
        <v>1990</v>
      </c>
      <c r="L451" s="9" t="str">
        <f>CONCATENATE(D451,"/",C451,"/",K451)</f>
        <v>1/Dec/1990</v>
      </c>
      <c r="M451">
        <f t="shared" ref="M451:M514" ca="1" si="7">DATEDIF(L451,TODAY(),"Y")</f>
        <v>33</v>
      </c>
      <c r="N451" s="10">
        <v>4074.45</v>
      </c>
    </row>
    <row r="452" spans="1:14" x14ac:dyDescent="0.25">
      <c r="A452" t="s">
        <v>480</v>
      </c>
      <c r="B452">
        <v>1990</v>
      </c>
      <c r="C452" t="s">
        <v>30</v>
      </c>
      <c r="D452">
        <v>14</v>
      </c>
      <c r="E452">
        <v>1</v>
      </c>
      <c r="F452">
        <v>4076.5</v>
      </c>
      <c r="G452" t="s">
        <v>11</v>
      </c>
      <c r="H452" t="s">
        <v>12</v>
      </c>
      <c r="I452" t="s">
        <v>41</v>
      </c>
      <c r="J452" t="str">
        <f>IF(ISBLANK(I452),"Null",I452)</f>
        <v>R1011</v>
      </c>
      <c r="K452">
        <f>IF(ISBLANK(B452),ROUND(AVERAGE($B$2:$B$2344),0),B452)</f>
        <v>1990</v>
      </c>
      <c r="L452" s="9" t="str">
        <f>CONCATENATE(D452,"/",C452,"/",K452)</f>
        <v>14/Dec/1990</v>
      </c>
      <c r="M452">
        <f t="shared" ca="1" si="7"/>
        <v>33</v>
      </c>
      <c r="N452" s="10">
        <v>4076.5</v>
      </c>
    </row>
    <row r="453" spans="1:14" x14ac:dyDescent="0.25">
      <c r="A453" t="s">
        <v>481</v>
      </c>
      <c r="B453">
        <v>1994</v>
      </c>
      <c r="C453" t="s">
        <v>34</v>
      </c>
      <c r="D453">
        <v>21</v>
      </c>
      <c r="E453">
        <v>1</v>
      </c>
      <c r="F453">
        <v>4133.6400000000003</v>
      </c>
      <c r="G453" t="s">
        <v>11</v>
      </c>
      <c r="H453" t="s">
        <v>12</v>
      </c>
      <c r="I453" t="s">
        <v>23</v>
      </c>
      <c r="J453" t="str">
        <f>IF(ISBLANK(I453),"Null",I453)</f>
        <v>R1012</v>
      </c>
      <c r="K453">
        <f>IF(ISBLANK(B453),ROUND(AVERAGE($B$2:$B$2344),0),B453)</f>
        <v>1994</v>
      </c>
      <c r="L453" s="9" t="str">
        <f>CONCATENATE(D453,"/",C453,"/",K453)</f>
        <v>21/Aug/1994</v>
      </c>
      <c r="M453">
        <f t="shared" ca="1" si="7"/>
        <v>30</v>
      </c>
      <c r="N453" s="10">
        <v>4133.6400000000003</v>
      </c>
    </row>
    <row r="454" spans="1:14" x14ac:dyDescent="0.25">
      <c r="A454" t="s">
        <v>482</v>
      </c>
      <c r="B454">
        <v>1991</v>
      </c>
      <c r="C454" t="s">
        <v>34</v>
      </c>
      <c r="D454">
        <v>6</v>
      </c>
      <c r="E454">
        <v>0</v>
      </c>
      <c r="F454">
        <v>4134.08</v>
      </c>
      <c r="G454" t="s">
        <v>11</v>
      </c>
      <c r="H454" t="s">
        <v>16</v>
      </c>
      <c r="I454" t="s">
        <v>23</v>
      </c>
      <c r="J454" t="str">
        <f>IF(ISBLANK(I454),"Null",I454)</f>
        <v>R1012</v>
      </c>
      <c r="K454">
        <f>IF(ISBLANK(B454),ROUND(AVERAGE($B$2:$B$2344),0),B454)</f>
        <v>1991</v>
      </c>
      <c r="L454" s="9" t="str">
        <f>CONCATENATE(D454,"/",C454,"/",K454)</f>
        <v>6/Aug/1991</v>
      </c>
      <c r="M454">
        <f t="shared" ca="1" si="7"/>
        <v>33</v>
      </c>
      <c r="N454" s="10">
        <v>4134.08</v>
      </c>
    </row>
    <row r="455" spans="1:14" x14ac:dyDescent="0.25">
      <c r="A455" t="s">
        <v>483</v>
      </c>
      <c r="B455">
        <v>1992</v>
      </c>
      <c r="C455" t="s">
        <v>18</v>
      </c>
      <c r="D455">
        <v>18</v>
      </c>
      <c r="E455">
        <v>0</v>
      </c>
      <c r="F455">
        <v>4137.5200000000004</v>
      </c>
      <c r="G455" t="s">
        <v>11</v>
      </c>
      <c r="H455" t="s">
        <v>12</v>
      </c>
      <c r="I455" t="s">
        <v>246</v>
      </c>
      <c r="J455" t="str">
        <f>IF(ISBLANK(I455),"Null",I455)</f>
        <v>R1024</v>
      </c>
      <c r="K455">
        <f>IF(ISBLANK(B455),ROUND(AVERAGE($B$2:$B$2344),0),B455)</f>
        <v>1992</v>
      </c>
      <c r="L455" s="9" t="str">
        <f>CONCATENATE(D455,"/",C455,"/",K455)</f>
        <v>18/Jun/1992</v>
      </c>
      <c r="M455">
        <f t="shared" ca="1" si="7"/>
        <v>32</v>
      </c>
      <c r="N455" s="10">
        <v>4137.5200000000004</v>
      </c>
    </row>
    <row r="456" spans="1:14" x14ac:dyDescent="0.25">
      <c r="A456" t="s">
        <v>484</v>
      </c>
      <c r="B456">
        <v>1992</v>
      </c>
      <c r="C456" t="s">
        <v>18</v>
      </c>
      <c r="D456">
        <v>28</v>
      </c>
      <c r="E456">
        <v>1</v>
      </c>
      <c r="F456">
        <v>4149.74</v>
      </c>
      <c r="G456" t="s">
        <v>11</v>
      </c>
      <c r="H456" t="s">
        <v>16</v>
      </c>
      <c r="I456" t="s">
        <v>41</v>
      </c>
      <c r="J456" t="str">
        <f>IF(ISBLANK(I456),"Null",I456)</f>
        <v>R1011</v>
      </c>
      <c r="K456">
        <f>IF(ISBLANK(B456),ROUND(AVERAGE($B$2:$B$2344),0),B456)</f>
        <v>1992</v>
      </c>
      <c r="L456" s="9" t="str">
        <f>CONCATENATE(D456,"/",C456,"/",K456)</f>
        <v>28/Jun/1992</v>
      </c>
      <c r="M456">
        <f t="shared" ca="1" si="7"/>
        <v>32</v>
      </c>
      <c r="N456" s="10">
        <v>4149.74</v>
      </c>
    </row>
    <row r="457" spans="1:14" x14ac:dyDescent="0.25">
      <c r="A457" t="s">
        <v>485</v>
      </c>
      <c r="B457">
        <v>1992</v>
      </c>
      <c r="C457" t="s">
        <v>34</v>
      </c>
      <c r="D457">
        <v>4</v>
      </c>
      <c r="E457">
        <v>1</v>
      </c>
      <c r="F457">
        <v>4151.03</v>
      </c>
      <c r="G457" t="s">
        <v>11</v>
      </c>
      <c r="H457" t="s">
        <v>11</v>
      </c>
      <c r="I457" t="s">
        <v>13</v>
      </c>
      <c r="J457" t="str">
        <f>IF(ISBLANK(I457),"Null",I457)</f>
        <v>R1013</v>
      </c>
      <c r="K457">
        <f>IF(ISBLANK(B457),ROUND(AVERAGE($B$2:$B$2344),0),B457)</f>
        <v>1992</v>
      </c>
      <c r="L457" s="9" t="str">
        <f>CONCATENATE(D457,"/",C457,"/",K457)</f>
        <v>4/Aug/1992</v>
      </c>
      <c r="M457">
        <f t="shared" ca="1" si="7"/>
        <v>32</v>
      </c>
      <c r="N457" s="10">
        <v>4151.03</v>
      </c>
    </row>
    <row r="458" spans="1:14" x14ac:dyDescent="0.25">
      <c r="A458" t="s">
        <v>486</v>
      </c>
      <c r="B458">
        <v>1998</v>
      </c>
      <c r="C458" t="s">
        <v>15</v>
      </c>
      <c r="D458">
        <v>26</v>
      </c>
      <c r="E458">
        <v>0</v>
      </c>
      <c r="F458">
        <v>4154.97</v>
      </c>
      <c r="G458" t="s">
        <v>11</v>
      </c>
      <c r="H458" t="s">
        <v>16</v>
      </c>
      <c r="I458" t="s">
        <v>23</v>
      </c>
      <c r="J458" t="str">
        <f>IF(ISBLANK(I458),"Null",I458)</f>
        <v>R1012</v>
      </c>
      <c r="K458">
        <f>IF(ISBLANK(B458),ROUND(AVERAGE($B$2:$B$2344),0),B458)</f>
        <v>1998</v>
      </c>
      <c r="L458" s="9" t="str">
        <f>CONCATENATE(D458,"/",C458,"/",K458)</f>
        <v>26/Nov/1998</v>
      </c>
      <c r="M458">
        <f t="shared" ca="1" si="7"/>
        <v>25</v>
      </c>
      <c r="N458" s="10">
        <v>4154.97</v>
      </c>
    </row>
    <row r="459" spans="1:14" x14ac:dyDescent="0.25">
      <c r="A459" t="s">
        <v>487</v>
      </c>
      <c r="B459">
        <v>1984</v>
      </c>
      <c r="C459" t="s">
        <v>20</v>
      </c>
      <c r="D459">
        <v>16</v>
      </c>
      <c r="E459">
        <v>3</v>
      </c>
      <c r="F459">
        <v>4163.21</v>
      </c>
      <c r="G459" t="s">
        <v>11</v>
      </c>
      <c r="H459" t="s">
        <v>11</v>
      </c>
      <c r="I459" t="s">
        <v>23</v>
      </c>
      <c r="J459" t="str">
        <f>IF(ISBLANK(I459),"Null",I459)</f>
        <v>R1012</v>
      </c>
      <c r="K459">
        <f>IF(ISBLANK(B459),ROUND(AVERAGE($B$2:$B$2344),0),B459)</f>
        <v>1984</v>
      </c>
      <c r="L459" s="9" t="str">
        <f>CONCATENATE(D459,"/",C459,"/",K459)</f>
        <v>16/Sep/1984</v>
      </c>
      <c r="M459">
        <f t="shared" ca="1" si="7"/>
        <v>40</v>
      </c>
      <c r="N459" s="10">
        <v>4163.21</v>
      </c>
    </row>
    <row r="460" spans="1:14" x14ac:dyDescent="0.25">
      <c r="A460" t="s">
        <v>488</v>
      </c>
      <c r="B460">
        <v>1989</v>
      </c>
      <c r="C460" t="s">
        <v>18</v>
      </c>
      <c r="D460">
        <v>25</v>
      </c>
      <c r="E460">
        <v>0</v>
      </c>
      <c r="F460">
        <v>4185.1000000000004</v>
      </c>
      <c r="G460" t="s">
        <v>11</v>
      </c>
      <c r="H460" t="s">
        <v>12</v>
      </c>
      <c r="I460" t="s">
        <v>13</v>
      </c>
      <c r="J460" t="str">
        <f>IF(ISBLANK(I460),"Null",I460)</f>
        <v>R1013</v>
      </c>
      <c r="K460">
        <f>IF(ISBLANK(B460),ROUND(AVERAGE($B$2:$B$2344),0),B460)</f>
        <v>1989</v>
      </c>
      <c r="L460" s="9" t="str">
        <f>CONCATENATE(D460,"/",C460,"/",K460)</f>
        <v>25/Jun/1989</v>
      </c>
      <c r="M460">
        <f t="shared" ca="1" si="7"/>
        <v>35</v>
      </c>
      <c r="N460" s="10">
        <v>4185.1000000000004</v>
      </c>
    </row>
    <row r="461" spans="1:14" x14ac:dyDescent="0.25">
      <c r="A461" t="s">
        <v>489</v>
      </c>
      <c r="B461">
        <v>1995</v>
      </c>
      <c r="C461" t="s">
        <v>36</v>
      </c>
      <c r="D461">
        <v>3</v>
      </c>
      <c r="E461">
        <v>0</v>
      </c>
      <c r="F461">
        <v>4188.7299999999996</v>
      </c>
      <c r="G461" t="s">
        <v>11</v>
      </c>
      <c r="H461" t="s">
        <v>11</v>
      </c>
      <c r="I461" t="s">
        <v>199</v>
      </c>
      <c r="J461" t="str">
        <f>IF(ISBLANK(I461),"Null",I461)</f>
        <v>R1025</v>
      </c>
      <c r="K461">
        <f>IF(ISBLANK(B461),ROUND(AVERAGE($B$2:$B$2344),0),B461)</f>
        <v>1995</v>
      </c>
      <c r="L461" s="9" t="str">
        <f>CONCATENATE(D461,"/",C461,"/",K461)</f>
        <v>3/Oct/1995</v>
      </c>
      <c r="M461">
        <f t="shared" ca="1" si="7"/>
        <v>29</v>
      </c>
      <c r="N461" s="10">
        <v>4188.7299999999996</v>
      </c>
    </row>
    <row r="462" spans="1:14" x14ac:dyDescent="0.25">
      <c r="A462" t="s">
        <v>490</v>
      </c>
      <c r="B462">
        <v>1997</v>
      </c>
      <c r="C462" t="s">
        <v>20</v>
      </c>
      <c r="D462">
        <v>6</v>
      </c>
      <c r="E462">
        <v>2</v>
      </c>
      <c r="F462">
        <v>4189.1099999999997</v>
      </c>
      <c r="G462" t="s">
        <v>11</v>
      </c>
      <c r="H462" t="s">
        <v>11</v>
      </c>
      <c r="I462" t="s">
        <v>23</v>
      </c>
      <c r="J462" t="str">
        <f>IF(ISBLANK(I462),"Null",I462)</f>
        <v>R1012</v>
      </c>
      <c r="K462">
        <f>IF(ISBLANK(B462),ROUND(AVERAGE($B$2:$B$2344),0),B462)</f>
        <v>1997</v>
      </c>
      <c r="L462" s="9" t="str">
        <f>CONCATENATE(D462,"/",C462,"/",K462)</f>
        <v>6/Sep/1997</v>
      </c>
      <c r="M462">
        <f t="shared" ca="1" si="7"/>
        <v>27</v>
      </c>
      <c r="N462" s="10">
        <v>4189.1099999999997</v>
      </c>
    </row>
    <row r="463" spans="1:14" x14ac:dyDescent="0.25">
      <c r="A463" t="s">
        <v>491</v>
      </c>
      <c r="B463">
        <v>1998</v>
      </c>
      <c r="C463" t="s">
        <v>30</v>
      </c>
      <c r="D463">
        <v>14</v>
      </c>
      <c r="E463">
        <v>3</v>
      </c>
      <c r="F463">
        <v>4234.93</v>
      </c>
      <c r="G463" t="s">
        <v>11</v>
      </c>
      <c r="H463" t="s">
        <v>16</v>
      </c>
      <c r="I463" t="s">
        <v>41</v>
      </c>
      <c r="J463" t="str">
        <f>IF(ISBLANK(I463),"Null",I463)</f>
        <v>R1011</v>
      </c>
      <c r="K463">
        <f>IF(ISBLANK(B463),ROUND(AVERAGE($B$2:$B$2344),0),B463)</f>
        <v>1998</v>
      </c>
      <c r="L463" s="9" t="str">
        <f>CONCATENATE(D463,"/",C463,"/",K463)</f>
        <v>14/Dec/1998</v>
      </c>
      <c r="M463">
        <f t="shared" ca="1" si="7"/>
        <v>25</v>
      </c>
      <c r="N463" s="10">
        <v>4234.93</v>
      </c>
    </row>
    <row r="464" spans="1:14" x14ac:dyDescent="0.25">
      <c r="A464" t="s">
        <v>492</v>
      </c>
      <c r="B464">
        <v>1992</v>
      </c>
      <c r="C464" t="s">
        <v>18</v>
      </c>
      <c r="D464">
        <v>27</v>
      </c>
      <c r="E464">
        <v>1</v>
      </c>
      <c r="F464">
        <v>4237.13</v>
      </c>
      <c r="G464" t="s">
        <v>12</v>
      </c>
      <c r="H464" t="s">
        <v>16</v>
      </c>
      <c r="I464" t="s">
        <v>167</v>
      </c>
      <c r="J464" t="str">
        <f>IF(ISBLANK(I464),"Null",I464)</f>
        <v>R1016</v>
      </c>
      <c r="K464">
        <f>IF(ISBLANK(B464),ROUND(AVERAGE($B$2:$B$2344),0),B464)</f>
        <v>1992</v>
      </c>
      <c r="L464" s="9" t="str">
        <f>CONCATENATE(D464,"/",C464,"/",K464)</f>
        <v>27/Jun/1992</v>
      </c>
      <c r="M464">
        <f t="shared" ca="1" si="7"/>
        <v>32</v>
      </c>
      <c r="N464" s="10">
        <v>4237.13</v>
      </c>
    </row>
    <row r="465" spans="1:14" x14ac:dyDescent="0.25">
      <c r="A465" t="s">
        <v>493</v>
      </c>
      <c r="B465">
        <v>1991</v>
      </c>
      <c r="C465" t="s">
        <v>15</v>
      </c>
      <c r="D465">
        <v>3</v>
      </c>
      <c r="E465">
        <v>1</v>
      </c>
      <c r="F465">
        <v>4239.8900000000003</v>
      </c>
      <c r="G465" t="s">
        <v>11</v>
      </c>
      <c r="H465" t="s">
        <v>11</v>
      </c>
      <c r="I465" t="s">
        <v>23</v>
      </c>
      <c r="J465" t="str">
        <f>IF(ISBLANK(I465),"Null",I465)</f>
        <v>R1012</v>
      </c>
      <c r="K465">
        <f>IF(ISBLANK(B465),ROUND(AVERAGE($B$2:$B$2344),0),B465)</f>
        <v>1991</v>
      </c>
      <c r="L465" s="9" t="str">
        <f>CONCATENATE(D465,"/",C465,"/",K465)</f>
        <v>3/Nov/1991</v>
      </c>
      <c r="M465">
        <f t="shared" ca="1" si="7"/>
        <v>33</v>
      </c>
      <c r="N465" s="10">
        <v>4239.8900000000003</v>
      </c>
    </row>
    <row r="466" spans="1:14" x14ac:dyDescent="0.25">
      <c r="A466" t="s">
        <v>494</v>
      </c>
      <c r="B466">
        <v>1991</v>
      </c>
      <c r="C466" t="s">
        <v>30</v>
      </c>
      <c r="D466">
        <v>1</v>
      </c>
      <c r="E466">
        <v>1</v>
      </c>
      <c r="F466">
        <v>4243.59</v>
      </c>
      <c r="G466" t="s">
        <v>12</v>
      </c>
      <c r="H466" t="s">
        <v>16</v>
      </c>
      <c r="I466" t="s">
        <v>23</v>
      </c>
      <c r="J466" t="str">
        <f>IF(ISBLANK(I466),"Null",I466)</f>
        <v>R1012</v>
      </c>
      <c r="K466">
        <f>IF(ISBLANK(B466),ROUND(AVERAGE($B$2:$B$2344),0),B466)</f>
        <v>1991</v>
      </c>
      <c r="L466" s="9" t="str">
        <f>CONCATENATE(D466,"/",C466,"/",K466)</f>
        <v>1/Dec/1991</v>
      </c>
      <c r="M466">
        <f t="shared" ca="1" si="7"/>
        <v>32</v>
      </c>
      <c r="N466" s="10">
        <v>4243.59</v>
      </c>
    </row>
    <row r="467" spans="1:14" x14ac:dyDescent="0.25">
      <c r="A467" t="s">
        <v>495</v>
      </c>
      <c r="B467">
        <v>1982</v>
      </c>
      <c r="C467" t="s">
        <v>18</v>
      </c>
      <c r="D467">
        <v>16</v>
      </c>
      <c r="E467">
        <v>3</v>
      </c>
      <c r="F467">
        <v>4250.24</v>
      </c>
      <c r="G467" t="s">
        <v>11</v>
      </c>
      <c r="H467" t="s">
        <v>12</v>
      </c>
      <c r="I467" t="s">
        <v>13</v>
      </c>
      <c r="J467" t="str">
        <f>IF(ISBLANK(I467),"Null",I467)</f>
        <v>R1013</v>
      </c>
      <c r="K467">
        <f>IF(ISBLANK(B467),ROUND(AVERAGE($B$2:$B$2344),0),B467)</f>
        <v>1982</v>
      </c>
      <c r="L467" s="9" t="str">
        <f>CONCATENATE(D467,"/",C467,"/",K467)</f>
        <v>16/Jun/1982</v>
      </c>
      <c r="M467">
        <f t="shared" ca="1" si="7"/>
        <v>42</v>
      </c>
      <c r="N467" s="10">
        <v>4250.24</v>
      </c>
    </row>
    <row r="468" spans="1:14" x14ac:dyDescent="0.25">
      <c r="A468" t="s">
        <v>496</v>
      </c>
      <c r="B468">
        <v>1995</v>
      </c>
      <c r="C468" t="s">
        <v>36</v>
      </c>
      <c r="D468">
        <v>14</v>
      </c>
      <c r="E468">
        <v>3</v>
      </c>
      <c r="F468">
        <v>4260.74</v>
      </c>
      <c r="G468" t="s">
        <v>12</v>
      </c>
      <c r="H468" t="s">
        <v>11</v>
      </c>
      <c r="I468" t="s">
        <v>41</v>
      </c>
      <c r="J468" t="str">
        <f>IF(ISBLANK(I468),"Null",I468)</f>
        <v>R1011</v>
      </c>
      <c r="K468">
        <f>IF(ISBLANK(B468),ROUND(AVERAGE($B$2:$B$2344),0),B468)</f>
        <v>1995</v>
      </c>
      <c r="L468" s="9" t="str">
        <f>CONCATENATE(D468,"/",C468,"/",K468)</f>
        <v>14/Oct/1995</v>
      </c>
      <c r="M468">
        <f t="shared" ca="1" si="7"/>
        <v>29</v>
      </c>
      <c r="N468" s="10">
        <v>4260.74</v>
      </c>
    </row>
    <row r="469" spans="1:14" x14ac:dyDescent="0.25">
      <c r="A469" t="s">
        <v>497</v>
      </c>
      <c r="B469">
        <v>1983</v>
      </c>
      <c r="C469" t="s">
        <v>15</v>
      </c>
      <c r="D469">
        <v>20</v>
      </c>
      <c r="E469">
        <v>3</v>
      </c>
      <c r="F469">
        <v>4265.01</v>
      </c>
      <c r="G469" t="s">
        <v>11</v>
      </c>
      <c r="H469" t="s">
        <v>16</v>
      </c>
      <c r="I469" t="s">
        <v>23</v>
      </c>
      <c r="J469" t="str">
        <f>IF(ISBLANK(I469),"Null",I469)</f>
        <v>R1012</v>
      </c>
      <c r="K469">
        <f>IF(ISBLANK(B469),ROUND(AVERAGE($B$2:$B$2344),0),B469)</f>
        <v>1983</v>
      </c>
      <c r="L469" s="9" t="str">
        <f>CONCATENATE(D469,"/",C469,"/",K469)</f>
        <v>20/Nov/1983</v>
      </c>
      <c r="M469">
        <f t="shared" ca="1" si="7"/>
        <v>41</v>
      </c>
      <c r="N469" s="10">
        <v>4265.01</v>
      </c>
    </row>
    <row r="470" spans="1:14" x14ac:dyDescent="0.25">
      <c r="A470" t="s">
        <v>498</v>
      </c>
      <c r="B470">
        <v>1992</v>
      </c>
      <c r="C470" t="s">
        <v>18</v>
      </c>
      <c r="D470">
        <v>18</v>
      </c>
      <c r="E470">
        <v>2</v>
      </c>
      <c r="F470">
        <v>4266.17</v>
      </c>
      <c r="G470" t="s">
        <v>12</v>
      </c>
      <c r="H470" t="s">
        <v>11</v>
      </c>
      <c r="I470" t="s">
        <v>13</v>
      </c>
      <c r="J470" t="str">
        <f>IF(ISBLANK(I470),"Null",I470)</f>
        <v>R1013</v>
      </c>
      <c r="K470">
        <f>IF(ISBLANK(B470),ROUND(AVERAGE($B$2:$B$2344),0),B470)</f>
        <v>1992</v>
      </c>
      <c r="L470" s="9" t="str">
        <f>CONCATENATE(D470,"/",C470,"/",K470)</f>
        <v>18/Jun/1992</v>
      </c>
      <c r="M470">
        <f t="shared" ca="1" si="7"/>
        <v>32</v>
      </c>
      <c r="N470" s="10">
        <v>4266.17</v>
      </c>
    </row>
    <row r="471" spans="1:14" x14ac:dyDescent="0.25">
      <c r="A471" t="s">
        <v>499</v>
      </c>
      <c r="B471">
        <v>2003</v>
      </c>
      <c r="C471" t="s">
        <v>18</v>
      </c>
      <c r="D471">
        <v>8</v>
      </c>
      <c r="E471">
        <v>0</v>
      </c>
      <c r="F471">
        <v>4278.55</v>
      </c>
      <c r="G471" t="s">
        <v>11</v>
      </c>
      <c r="H471" t="s">
        <v>16</v>
      </c>
      <c r="I471" t="s">
        <v>299</v>
      </c>
      <c r="J471" t="str">
        <f>IF(ISBLANK(I471),"Null",I471)</f>
        <v>R1021</v>
      </c>
      <c r="K471">
        <f>IF(ISBLANK(B471),ROUND(AVERAGE($B$2:$B$2344),0),B471)</f>
        <v>2003</v>
      </c>
      <c r="L471" s="9" t="str">
        <f>CONCATENATE(D471,"/",C471,"/",K471)</f>
        <v>8/Jun/2003</v>
      </c>
      <c r="M471">
        <f t="shared" ca="1" si="7"/>
        <v>21</v>
      </c>
      <c r="N471" s="10">
        <v>4278.55</v>
      </c>
    </row>
    <row r="472" spans="1:14" x14ac:dyDescent="0.25">
      <c r="A472" t="s">
        <v>500</v>
      </c>
      <c r="B472">
        <v>2000</v>
      </c>
      <c r="C472" t="s">
        <v>15</v>
      </c>
      <c r="D472">
        <v>25</v>
      </c>
      <c r="E472">
        <v>3</v>
      </c>
      <c r="F472">
        <v>4296.2700000000004</v>
      </c>
      <c r="G472" t="s">
        <v>11</v>
      </c>
      <c r="H472" t="s">
        <v>12</v>
      </c>
      <c r="I472" t="s">
        <v>23</v>
      </c>
      <c r="J472" t="str">
        <f>IF(ISBLANK(I472),"Null",I472)</f>
        <v>R1012</v>
      </c>
      <c r="K472">
        <f>IF(ISBLANK(B472),ROUND(AVERAGE($B$2:$B$2344),0),B472)</f>
        <v>2000</v>
      </c>
      <c r="L472" s="9" t="str">
        <f>CONCATENATE(D472,"/",C472,"/",K472)</f>
        <v>25/Nov/2000</v>
      </c>
      <c r="M472">
        <f t="shared" ca="1" si="7"/>
        <v>23</v>
      </c>
      <c r="N472" s="10">
        <v>4296.2700000000004</v>
      </c>
    </row>
    <row r="473" spans="1:14" x14ac:dyDescent="0.25">
      <c r="A473" t="s">
        <v>501</v>
      </c>
      <c r="B473">
        <v>1988</v>
      </c>
      <c r="C473" t="s">
        <v>30</v>
      </c>
      <c r="D473">
        <v>19</v>
      </c>
      <c r="E473">
        <v>0</v>
      </c>
      <c r="F473">
        <v>4320.41</v>
      </c>
      <c r="G473" t="s">
        <v>11</v>
      </c>
      <c r="H473" t="s">
        <v>16</v>
      </c>
      <c r="I473" t="s">
        <v>23</v>
      </c>
      <c r="J473" t="str">
        <f>IF(ISBLANK(I473),"Null",I473)</f>
        <v>R1012</v>
      </c>
      <c r="K473">
        <f>IF(ISBLANK(B473),ROUND(AVERAGE($B$2:$B$2344),0),B473)</f>
        <v>1988</v>
      </c>
      <c r="L473" s="9" t="str">
        <f>CONCATENATE(D473,"/",C473,"/",K473)</f>
        <v>19/Dec/1988</v>
      </c>
      <c r="M473">
        <f t="shared" ca="1" si="7"/>
        <v>35</v>
      </c>
      <c r="N473" s="10">
        <v>4320.41</v>
      </c>
    </row>
    <row r="474" spans="1:14" x14ac:dyDescent="0.25">
      <c r="A474" t="s">
        <v>502</v>
      </c>
      <c r="B474">
        <v>1994</v>
      </c>
      <c r="C474" t="s">
        <v>15</v>
      </c>
      <c r="D474">
        <v>2</v>
      </c>
      <c r="E474">
        <v>1</v>
      </c>
      <c r="F474">
        <v>4337.74</v>
      </c>
      <c r="G474" t="s">
        <v>11</v>
      </c>
      <c r="H474" t="s">
        <v>16</v>
      </c>
      <c r="I474" t="s">
        <v>246</v>
      </c>
      <c r="J474" t="str">
        <f>IF(ISBLANK(I474),"Null",I474)</f>
        <v>R1024</v>
      </c>
      <c r="K474">
        <f>IF(ISBLANK(B474),ROUND(AVERAGE($B$2:$B$2344),0),B474)</f>
        <v>1994</v>
      </c>
      <c r="L474" s="9" t="str">
        <f>CONCATENATE(D474,"/",C474,"/",K474)</f>
        <v>2/Nov/1994</v>
      </c>
      <c r="M474">
        <f t="shared" ca="1" si="7"/>
        <v>30</v>
      </c>
      <c r="N474" s="10">
        <v>4337.74</v>
      </c>
    </row>
    <row r="475" spans="1:14" x14ac:dyDescent="0.25">
      <c r="A475" t="s">
        <v>503</v>
      </c>
      <c r="B475">
        <v>1994</v>
      </c>
      <c r="C475" t="s">
        <v>36</v>
      </c>
      <c r="D475">
        <v>26</v>
      </c>
      <c r="E475">
        <v>2</v>
      </c>
      <c r="F475">
        <v>4340.4399999999996</v>
      </c>
      <c r="G475" t="s">
        <v>11</v>
      </c>
      <c r="H475" t="s">
        <v>16</v>
      </c>
      <c r="I475" t="s">
        <v>13</v>
      </c>
      <c r="J475" t="str">
        <f>IF(ISBLANK(I475),"Null",I475)</f>
        <v>R1013</v>
      </c>
      <c r="K475">
        <f>IF(ISBLANK(B475),ROUND(AVERAGE($B$2:$B$2344),0),B475)</f>
        <v>1994</v>
      </c>
      <c r="L475" s="9" t="str">
        <f>CONCATENATE(D475,"/",C475,"/",K475)</f>
        <v>26/Oct/1994</v>
      </c>
      <c r="M475">
        <f t="shared" ca="1" si="7"/>
        <v>30</v>
      </c>
      <c r="N475" s="10">
        <v>4340.4399999999996</v>
      </c>
    </row>
    <row r="476" spans="1:14" x14ac:dyDescent="0.25">
      <c r="A476" t="s">
        <v>504</v>
      </c>
      <c r="B476">
        <v>1991</v>
      </c>
      <c r="C476" t="s">
        <v>18</v>
      </c>
      <c r="D476">
        <v>1</v>
      </c>
      <c r="E476">
        <v>0</v>
      </c>
      <c r="F476">
        <v>4347.0200000000004</v>
      </c>
      <c r="G476" t="s">
        <v>11</v>
      </c>
      <c r="H476" t="s">
        <v>16</v>
      </c>
      <c r="I476" t="s">
        <v>246</v>
      </c>
      <c r="J476" t="str">
        <f>IF(ISBLANK(I476),"Null",I476)</f>
        <v>R1024</v>
      </c>
      <c r="K476">
        <f>IF(ISBLANK(B476),ROUND(AVERAGE($B$2:$B$2344),0),B476)</f>
        <v>1991</v>
      </c>
      <c r="L476" s="9" t="str">
        <f>CONCATENATE(D476,"/",C476,"/",K476)</f>
        <v>1/Jun/1991</v>
      </c>
      <c r="M476">
        <f t="shared" ca="1" si="7"/>
        <v>33</v>
      </c>
      <c r="N476" s="10">
        <v>4347.0200000000004</v>
      </c>
    </row>
    <row r="477" spans="1:14" x14ac:dyDescent="0.25">
      <c r="A477" t="s">
        <v>505</v>
      </c>
      <c r="B477">
        <v>1994</v>
      </c>
      <c r="C477" t="s">
        <v>15</v>
      </c>
      <c r="D477">
        <v>1</v>
      </c>
      <c r="E477">
        <v>2</v>
      </c>
      <c r="F477">
        <v>4349.46</v>
      </c>
      <c r="G477" t="s">
        <v>11</v>
      </c>
      <c r="H477" t="s">
        <v>11</v>
      </c>
      <c r="I477" t="s">
        <v>13</v>
      </c>
      <c r="J477" t="str">
        <f>IF(ISBLANK(I477),"Null",I477)</f>
        <v>R1013</v>
      </c>
      <c r="K477">
        <f>IF(ISBLANK(B477),ROUND(AVERAGE($B$2:$B$2344),0),B477)</f>
        <v>1994</v>
      </c>
      <c r="L477" s="9" t="str">
        <f>CONCATENATE(D477,"/",C477,"/",K477)</f>
        <v>1/Nov/1994</v>
      </c>
      <c r="M477">
        <f t="shared" ca="1" si="7"/>
        <v>30</v>
      </c>
      <c r="N477" s="10">
        <v>4349.46</v>
      </c>
    </row>
    <row r="478" spans="1:14" x14ac:dyDescent="0.25">
      <c r="A478" t="s">
        <v>506</v>
      </c>
      <c r="B478">
        <v>1991</v>
      </c>
      <c r="C478" t="s">
        <v>20</v>
      </c>
      <c r="D478">
        <v>13</v>
      </c>
      <c r="E478">
        <v>1</v>
      </c>
      <c r="F478">
        <v>4350.51</v>
      </c>
      <c r="G478" t="s">
        <v>11</v>
      </c>
      <c r="H478" t="s">
        <v>11</v>
      </c>
      <c r="I478" t="s">
        <v>13</v>
      </c>
      <c r="J478" t="str">
        <f>IF(ISBLANK(I478),"Null",I478)</f>
        <v>R1013</v>
      </c>
      <c r="K478">
        <f>IF(ISBLANK(B478),ROUND(AVERAGE($B$2:$B$2344),0),B478)</f>
        <v>1991</v>
      </c>
      <c r="L478" s="9" t="str">
        <f>CONCATENATE(D478,"/",C478,"/",K478)</f>
        <v>13/Sep/1991</v>
      </c>
      <c r="M478">
        <f t="shared" ca="1" si="7"/>
        <v>33</v>
      </c>
      <c r="N478" s="10">
        <v>4350.51</v>
      </c>
    </row>
    <row r="479" spans="1:14" x14ac:dyDescent="0.25">
      <c r="A479" t="s">
        <v>507</v>
      </c>
      <c r="B479">
        <v>1990</v>
      </c>
      <c r="C479" t="s">
        <v>34</v>
      </c>
      <c r="D479">
        <v>28</v>
      </c>
      <c r="E479">
        <v>0</v>
      </c>
      <c r="F479">
        <v>4357.04</v>
      </c>
      <c r="G479" t="s">
        <v>11</v>
      </c>
      <c r="H479" t="s">
        <v>12</v>
      </c>
      <c r="I479" t="s">
        <v>23</v>
      </c>
      <c r="J479" t="str">
        <f>IF(ISBLANK(I479),"Null",I479)</f>
        <v>R1012</v>
      </c>
      <c r="K479">
        <f>IF(ISBLANK(B479),ROUND(AVERAGE($B$2:$B$2344),0),B479)</f>
        <v>1990</v>
      </c>
      <c r="L479" s="9" t="str">
        <f>CONCATENATE(D479,"/",C479,"/",K479)</f>
        <v>28/Aug/1990</v>
      </c>
      <c r="M479">
        <f t="shared" ca="1" si="7"/>
        <v>34</v>
      </c>
      <c r="N479" s="10">
        <v>4357.04</v>
      </c>
    </row>
    <row r="480" spans="1:14" x14ac:dyDescent="0.25">
      <c r="A480" t="s">
        <v>508</v>
      </c>
      <c r="B480">
        <v>1997</v>
      </c>
      <c r="C480" t="s">
        <v>15</v>
      </c>
      <c r="D480">
        <v>29</v>
      </c>
      <c r="E480">
        <v>3</v>
      </c>
      <c r="F480">
        <v>4391.6499999999996</v>
      </c>
      <c r="G480" t="s">
        <v>11</v>
      </c>
      <c r="H480" t="s">
        <v>11</v>
      </c>
      <c r="I480" t="s">
        <v>41</v>
      </c>
      <c r="J480" t="str">
        <f>IF(ISBLANK(I480),"Null",I480)</f>
        <v>R1011</v>
      </c>
      <c r="K480">
        <f>IF(ISBLANK(B480),ROUND(AVERAGE($B$2:$B$2344),0),B480)</f>
        <v>1997</v>
      </c>
      <c r="L480" s="9" t="str">
        <f>CONCATENATE(D480,"/",C480,"/",K480)</f>
        <v>29/Nov/1997</v>
      </c>
      <c r="M480">
        <f t="shared" ca="1" si="7"/>
        <v>26</v>
      </c>
      <c r="N480" s="10">
        <v>4391.6499999999996</v>
      </c>
    </row>
    <row r="481" spans="1:14" x14ac:dyDescent="0.25">
      <c r="A481" t="s">
        <v>509</v>
      </c>
      <c r="B481">
        <v>1982</v>
      </c>
      <c r="C481" t="s">
        <v>18</v>
      </c>
      <c r="D481">
        <v>29</v>
      </c>
      <c r="E481">
        <v>3</v>
      </c>
      <c r="F481">
        <v>4392.7</v>
      </c>
      <c r="G481" t="s">
        <v>11</v>
      </c>
      <c r="H481" t="s">
        <v>11</v>
      </c>
      <c r="I481" t="s">
        <v>13</v>
      </c>
      <c r="J481" t="str">
        <f>IF(ISBLANK(I481),"Null",I481)</f>
        <v>R1013</v>
      </c>
      <c r="K481">
        <f>IF(ISBLANK(B481),ROUND(AVERAGE($B$2:$B$2344),0),B481)</f>
        <v>1982</v>
      </c>
      <c r="L481" s="9" t="str">
        <f>CONCATENATE(D481,"/",C481,"/",K481)</f>
        <v>29/Jun/1982</v>
      </c>
      <c r="M481">
        <f t="shared" ca="1" si="7"/>
        <v>42</v>
      </c>
      <c r="N481" s="10">
        <v>4392.7</v>
      </c>
    </row>
    <row r="482" spans="1:14" x14ac:dyDescent="0.25">
      <c r="A482" t="s">
        <v>510</v>
      </c>
      <c r="B482">
        <v>1988</v>
      </c>
      <c r="C482" t="s">
        <v>10</v>
      </c>
      <c r="D482">
        <v>18</v>
      </c>
      <c r="E482">
        <v>3</v>
      </c>
      <c r="F482">
        <v>4397.3100000000004</v>
      </c>
      <c r="G482" t="s">
        <v>11</v>
      </c>
      <c r="H482" t="s">
        <v>11</v>
      </c>
      <c r="I482" t="s">
        <v>13</v>
      </c>
      <c r="J482" t="str">
        <f>IF(ISBLANK(I482),"Null",I482)</f>
        <v>R1013</v>
      </c>
      <c r="K482">
        <f>IF(ISBLANK(B482),ROUND(AVERAGE($B$2:$B$2344),0),B482)</f>
        <v>1988</v>
      </c>
      <c r="L482" s="9" t="str">
        <f>CONCATENATE(D482,"/",C482,"/",K482)</f>
        <v>18/Jul/1988</v>
      </c>
      <c r="M482">
        <f t="shared" ca="1" si="7"/>
        <v>36</v>
      </c>
      <c r="N482" s="10">
        <v>4397.3100000000004</v>
      </c>
    </row>
    <row r="483" spans="1:14" x14ac:dyDescent="0.25">
      <c r="A483" t="s">
        <v>511</v>
      </c>
      <c r="B483">
        <v>1986</v>
      </c>
      <c r="C483" t="s">
        <v>34</v>
      </c>
      <c r="D483">
        <v>11</v>
      </c>
      <c r="E483">
        <v>0</v>
      </c>
      <c r="F483">
        <v>4399.7299999999996</v>
      </c>
      <c r="G483" t="s">
        <v>12</v>
      </c>
      <c r="H483" t="s">
        <v>11</v>
      </c>
      <c r="I483" t="s">
        <v>13</v>
      </c>
      <c r="J483" t="str">
        <f>IF(ISBLANK(I483),"Null",I483)</f>
        <v>R1013</v>
      </c>
      <c r="K483">
        <f>IF(ISBLANK(B483),ROUND(AVERAGE($B$2:$B$2344),0),B483)</f>
        <v>1986</v>
      </c>
      <c r="L483" s="9" t="str">
        <f>CONCATENATE(D483,"/",C483,"/",K483)</f>
        <v>11/Aug/1986</v>
      </c>
      <c r="M483">
        <f t="shared" ca="1" si="7"/>
        <v>38</v>
      </c>
      <c r="N483" s="10">
        <v>4399.7299999999996</v>
      </c>
    </row>
    <row r="484" spans="1:14" x14ac:dyDescent="0.25">
      <c r="A484" t="s">
        <v>512</v>
      </c>
      <c r="B484">
        <v>1986</v>
      </c>
      <c r="C484" t="s">
        <v>10</v>
      </c>
      <c r="D484">
        <v>13</v>
      </c>
      <c r="E484">
        <v>0</v>
      </c>
      <c r="F484">
        <v>4402.2299999999996</v>
      </c>
      <c r="G484" t="s">
        <v>11</v>
      </c>
      <c r="H484" t="s">
        <v>11</v>
      </c>
      <c r="I484" t="s">
        <v>41</v>
      </c>
      <c r="J484" t="str">
        <f>IF(ISBLANK(I484),"Null",I484)</f>
        <v>R1011</v>
      </c>
      <c r="K484">
        <f>IF(ISBLANK(B484),ROUND(AVERAGE($B$2:$B$2344),0),B484)</f>
        <v>1986</v>
      </c>
      <c r="L484" s="9" t="str">
        <f>CONCATENATE(D484,"/",C484,"/",K484)</f>
        <v>13/Jul/1986</v>
      </c>
      <c r="M484">
        <f t="shared" ca="1" si="7"/>
        <v>38</v>
      </c>
      <c r="N484" s="10">
        <v>4402.2299999999996</v>
      </c>
    </row>
    <row r="485" spans="1:14" x14ac:dyDescent="0.25">
      <c r="A485" t="s">
        <v>513</v>
      </c>
      <c r="B485">
        <v>1988</v>
      </c>
      <c r="C485" t="s">
        <v>20</v>
      </c>
      <c r="D485">
        <v>16</v>
      </c>
      <c r="E485">
        <v>0</v>
      </c>
      <c r="F485">
        <v>4415.16</v>
      </c>
      <c r="G485" t="s">
        <v>11</v>
      </c>
      <c r="H485" t="s">
        <v>16</v>
      </c>
      <c r="I485" t="s">
        <v>13</v>
      </c>
      <c r="J485" t="str">
        <f>IF(ISBLANK(I485),"Null",I485)</f>
        <v>R1013</v>
      </c>
      <c r="K485">
        <f>IF(ISBLANK(B485),ROUND(AVERAGE($B$2:$B$2344),0),B485)</f>
        <v>1988</v>
      </c>
      <c r="L485" s="9" t="str">
        <f>CONCATENATE(D485,"/",C485,"/",K485)</f>
        <v>16/Sep/1988</v>
      </c>
      <c r="M485">
        <f t="shared" ca="1" si="7"/>
        <v>36</v>
      </c>
      <c r="N485" s="10">
        <v>4415.16</v>
      </c>
    </row>
    <row r="486" spans="1:14" x14ac:dyDescent="0.25">
      <c r="A486" t="s">
        <v>514</v>
      </c>
      <c r="B486">
        <v>1992</v>
      </c>
      <c r="C486" t="s">
        <v>34</v>
      </c>
      <c r="D486">
        <v>15</v>
      </c>
      <c r="E486">
        <v>0</v>
      </c>
      <c r="F486">
        <v>4420.95</v>
      </c>
      <c r="G486" t="s">
        <v>11</v>
      </c>
      <c r="H486" t="s">
        <v>12</v>
      </c>
      <c r="I486" t="s">
        <v>515</v>
      </c>
      <c r="J486" t="str">
        <f>IF(ISBLANK(I486),"Null",I486)</f>
        <v>R1020</v>
      </c>
      <c r="K486">
        <f>IF(ISBLANK(B486),ROUND(AVERAGE($B$2:$B$2344),0),B486)</f>
        <v>1992</v>
      </c>
      <c r="L486" s="9" t="str">
        <f>CONCATENATE(D486,"/",C486,"/",K486)</f>
        <v>15/Aug/1992</v>
      </c>
      <c r="M486">
        <f t="shared" ca="1" si="7"/>
        <v>32</v>
      </c>
      <c r="N486" s="10">
        <v>4420.95</v>
      </c>
    </row>
    <row r="487" spans="1:14" x14ac:dyDescent="0.25">
      <c r="A487" t="s">
        <v>516</v>
      </c>
      <c r="B487">
        <v>1994</v>
      </c>
      <c r="C487" t="s">
        <v>30</v>
      </c>
      <c r="D487">
        <v>29</v>
      </c>
      <c r="E487">
        <v>2</v>
      </c>
      <c r="F487">
        <v>4428.8900000000003</v>
      </c>
      <c r="G487" t="s">
        <v>12</v>
      </c>
      <c r="H487" t="s">
        <v>16</v>
      </c>
      <c r="I487" t="s">
        <v>355</v>
      </c>
      <c r="J487" t="str">
        <f>IF(ISBLANK(I487),"Null",I487)</f>
        <v>R1017</v>
      </c>
      <c r="K487">
        <f>IF(ISBLANK(B487),ROUND(AVERAGE($B$2:$B$2344),0),B487)</f>
        <v>1994</v>
      </c>
      <c r="L487" s="9" t="str">
        <f>CONCATENATE(D487,"/",C487,"/",K487)</f>
        <v>29/Dec/1994</v>
      </c>
      <c r="M487">
        <f t="shared" ca="1" si="7"/>
        <v>29</v>
      </c>
      <c r="N487" s="10">
        <v>4428.8900000000003</v>
      </c>
    </row>
    <row r="488" spans="1:14" x14ac:dyDescent="0.25">
      <c r="A488" t="s">
        <v>517</v>
      </c>
      <c r="B488">
        <v>1993</v>
      </c>
      <c r="C488" t="s">
        <v>20</v>
      </c>
      <c r="D488">
        <v>4</v>
      </c>
      <c r="E488">
        <v>2</v>
      </c>
      <c r="F488">
        <v>4433.3900000000003</v>
      </c>
      <c r="G488" t="s">
        <v>11</v>
      </c>
      <c r="H488" t="s">
        <v>12</v>
      </c>
      <c r="I488" t="s">
        <v>23</v>
      </c>
      <c r="J488" t="str">
        <f>IF(ISBLANK(I488),"Null",I488)</f>
        <v>R1012</v>
      </c>
      <c r="K488">
        <f>IF(ISBLANK(B488),ROUND(AVERAGE($B$2:$B$2344),0),B488)</f>
        <v>1993</v>
      </c>
      <c r="L488" s="9" t="str">
        <f>CONCATENATE(D488,"/",C488,"/",K488)</f>
        <v>4/Sep/1993</v>
      </c>
      <c r="M488">
        <f t="shared" ca="1" si="7"/>
        <v>31</v>
      </c>
      <c r="N488" s="10">
        <v>4433.3900000000003</v>
      </c>
    </row>
    <row r="489" spans="1:14" x14ac:dyDescent="0.25">
      <c r="A489" t="s">
        <v>518</v>
      </c>
      <c r="B489">
        <v>1993</v>
      </c>
      <c r="C489" t="s">
        <v>30</v>
      </c>
      <c r="D489">
        <v>23</v>
      </c>
      <c r="E489">
        <v>2</v>
      </c>
      <c r="F489">
        <v>4433.92</v>
      </c>
      <c r="G489" t="s">
        <v>11</v>
      </c>
      <c r="H489" t="s">
        <v>11</v>
      </c>
      <c r="I489" t="s">
        <v>23</v>
      </c>
      <c r="J489" t="str">
        <f>IF(ISBLANK(I489),"Null",I489)</f>
        <v>R1012</v>
      </c>
      <c r="K489">
        <f>IF(ISBLANK(B489),ROUND(AVERAGE($B$2:$B$2344),0),B489)</f>
        <v>1993</v>
      </c>
      <c r="L489" s="9" t="str">
        <f>CONCATENATE(D489,"/",C489,"/",K489)</f>
        <v>23/Dec/1993</v>
      </c>
      <c r="M489">
        <f t="shared" ca="1" si="7"/>
        <v>30</v>
      </c>
      <c r="N489" s="10">
        <v>4433.92</v>
      </c>
    </row>
    <row r="490" spans="1:14" x14ac:dyDescent="0.25">
      <c r="A490" t="s">
        <v>519</v>
      </c>
      <c r="B490">
        <v>1994</v>
      </c>
      <c r="C490" t="s">
        <v>36</v>
      </c>
      <c r="D490">
        <v>8</v>
      </c>
      <c r="E490">
        <v>2</v>
      </c>
      <c r="F490">
        <v>4435.09</v>
      </c>
      <c r="G490" t="s">
        <v>12</v>
      </c>
      <c r="H490" t="s">
        <v>11</v>
      </c>
      <c r="I490" t="s">
        <v>167</v>
      </c>
      <c r="J490" t="str">
        <f>IF(ISBLANK(I490),"Null",I490)</f>
        <v>R1016</v>
      </c>
      <c r="K490">
        <f>IF(ISBLANK(B490),ROUND(AVERAGE($B$2:$B$2344),0),B490)</f>
        <v>1994</v>
      </c>
      <c r="L490" s="9" t="str">
        <f>CONCATENATE(D490,"/",C490,"/",K490)</f>
        <v>8/Oct/1994</v>
      </c>
      <c r="M490">
        <f t="shared" ca="1" si="7"/>
        <v>30</v>
      </c>
      <c r="N490" s="10">
        <v>4435.09</v>
      </c>
    </row>
    <row r="491" spans="1:14" x14ac:dyDescent="0.25">
      <c r="A491" t="s">
        <v>520</v>
      </c>
      <c r="B491">
        <v>1994</v>
      </c>
      <c r="C491" t="s">
        <v>36</v>
      </c>
      <c r="D491">
        <v>24</v>
      </c>
      <c r="E491">
        <v>2</v>
      </c>
      <c r="F491">
        <v>4438.26</v>
      </c>
      <c r="G491" t="s">
        <v>11</v>
      </c>
      <c r="H491" t="s">
        <v>12</v>
      </c>
      <c r="I491" t="s">
        <v>355</v>
      </c>
      <c r="J491" t="str">
        <f>IF(ISBLANK(I491),"Null",I491)</f>
        <v>R1017</v>
      </c>
      <c r="K491">
        <f>IF(ISBLANK(B491),ROUND(AVERAGE($B$2:$B$2344),0),B491)</f>
        <v>1994</v>
      </c>
      <c r="L491" s="9" t="str">
        <f>CONCATENATE(D491,"/",C491,"/",K491)</f>
        <v>24/Oct/1994</v>
      </c>
      <c r="M491">
        <f t="shared" ca="1" si="7"/>
        <v>30</v>
      </c>
      <c r="N491" s="10">
        <v>4438.26</v>
      </c>
    </row>
    <row r="492" spans="1:14" x14ac:dyDescent="0.25">
      <c r="A492" t="s">
        <v>521</v>
      </c>
      <c r="B492">
        <v>1991</v>
      </c>
      <c r="C492" t="s">
        <v>20</v>
      </c>
      <c r="D492">
        <v>3</v>
      </c>
      <c r="E492">
        <v>1</v>
      </c>
      <c r="F492">
        <v>4441.21</v>
      </c>
      <c r="G492" t="s">
        <v>16</v>
      </c>
      <c r="H492" t="s">
        <v>11</v>
      </c>
      <c r="I492" t="s">
        <v>275</v>
      </c>
      <c r="J492" t="str">
        <f>IF(ISBLANK(I492),"Null",I492)</f>
        <v>R1014</v>
      </c>
      <c r="K492">
        <f>IF(ISBLANK(B492),ROUND(AVERAGE($B$2:$B$2344),0),B492)</f>
        <v>1991</v>
      </c>
      <c r="L492" s="9" t="str">
        <f>CONCATENATE(D492,"/",C492,"/",K492)</f>
        <v>3/Sep/1991</v>
      </c>
      <c r="M492">
        <f t="shared" ca="1" si="7"/>
        <v>33</v>
      </c>
      <c r="N492" s="10">
        <v>4441.21</v>
      </c>
    </row>
    <row r="493" spans="1:14" x14ac:dyDescent="0.25">
      <c r="A493" t="s">
        <v>522</v>
      </c>
      <c r="B493">
        <v>1994</v>
      </c>
      <c r="C493" t="s">
        <v>18</v>
      </c>
      <c r="D493">
        <v>28</v>
      </c>
      <c r="E493">
        <v>3</v>
      </c>
      <c r="F493">
        <v>4449.46</v>
      </c>
      <c r="G493" t="s">
        <v>16</v>
      </c>
      <c r="H493" t="s">
        <v>11</v>
      </c>
      <c r="I493" t="s">
        <v>13</v>
      </c>
      <c r="J493" t="str">
        <f>IF(ISBLANK(I493),"Null",I493)</f>
        <v>R1013</v>
      </c>
      <c r="K493">
        <f>IF(ISBLANK(B493),ROUND(AVERAGE($B$2:$B$2344),0),B493)</f>
        <v>1994</v>
      </c>
      <c r="L493" s="9" t="str">
        <f>CONCATENATE(D493,"/",C493,"/",K493)</f>
        <v>28/Jun/1994</v>
      </c>
      <c r="M493">
        <f t="shared" ca="1" si="7"/>
        <v>30</v>
      </c>
      <c r="N493" s="10">
        <v>4449.46</v>
      </c>
    </row>
    <row r="494" spans="1:14" x14ac:dyDescent="0.25">
      <c r="A494" t="s">
        <v>523</v>
      </c>
      <c r="B494">
        <v>1990</v>
      </c>
      <c r="C494" t="s">
        <v>34</v>
      </c>
      <c r="D494">
        <v>8</v>
      </c>
      <c r="E494">
        <v>1</v>
      </c>
      <c r="F494">
        <v>4454.3999999999996</v>
      </c>
      <c r="G494" t="s">
        <v>11</v>
      </c>
      <c r="H494" t="s">
        <v>12</v>
      </c>
      <c r="I494" t="s">
        <v>23</v>
      </c>
      <c r="J494" t="str">
        <f>IF(ISBLANK(I494),"Null",I494)</f>
        <v>R1012</v>
      </c>
      <c r="K494">
        <f>IF(ISBLANK(B494),ROUND(AVERAGE($B$2:$B$2344),0),B494)</f>
        <v>1990</v>
      </c>
      <c r="L494" s="9" t="str">
        <f>CONCATENATE(D494,"/",C494,"/",K494)</f>
        <v>8/Aug/1990</v>
      </c>
      <c r="M494">
        <f t="shared" ca="1" si="7"/>
        <v>34</v>
      </c>
      <c r="N494" s="10">
        <v>4454.3999999999996</v>
      </c>
    </row>
    <row r="495" spans="1:14" x14ac:dyDescent="0.25">
      <c r="A495" t="s">
        <v>524</v>
      </c>
      <c r="B495">
        <v>1990</v>
      </c>
      <c r="C495" t="s">
        <v>10</v>
      </c>
      <c r="D495">
        <v>15</v>
      </c>
      <c r="E495">
        <v>1</v>
      </c>
      <c r="F495">
        <v>4462.72</v>
      </c>
      <c r="G495" t="s">
        <v>11</v>
      </c>
      <c r="H495" t="s">
        <v>12</v>
      </c>
      <c r="I495" t="s">
        <v>23</v>
      </c>
      <c r="J495" t="str">
        <f>IF(ISBLANK(I495),"Null",I495)</f>
        <v>R1012</v>
      </c>
      <c r="K495">
        <f>IF(ISBLANK(B495),ROUND(AVERAGE($B$2:$B$2344),0),B495)</f>
        <v>1990</v>
      </c>
      <c r="L495" s="9" t="str">
        <f>CONCATENATE(D495,"/",C495,"/",K495)</f>
        <v>15/Jul/1990</v>
      </c>
      <c r="M495">
        <f t="shared" ca="1" si="7"/>
        <v>34</v>
      </c>
      <c r="N495" s="10">
        <v>4462.72</v>
      </c>
    </row>
    <row r="496" spans="1:14" x14ac:dyDescent="0.25">
      <c r="A496" t="s">
        <v>525</v>
      </c>
      <c r="B496">
        <v>1991</v>
      </c>
      <c r="C496" t="s">
        <v>10</v>
      </c>
      <c r="D496">
        <v>4</v>
      </c>
      <c r="E496">
        <v>2</v>
      </c>
      <c r="F496">
        <v>4463.21</v>
      </c>
      <c r="G496" t="s">
        <v>12</v>
      </c>
      <c r="H496" t="s">
        <v>12</v>
      </c>
      <c r="I496" t="s">
        <v>13</v>
      </c>
      <c r="J496" t="str">
        <f>IF(ISBLANK(I496),"Null",I496)</f>
        <v>R1013</v>
      </c>
      <c r="K496">
        <f>IF(ISBLANK(B496),ROUND(AVERAGE($B$2:$B$2344),0),B496)</f>
        <v>1991</v>
      </c>
      <c r="L496" s="9" t="str">
        <f>CONCATENATE(D496,"/",C496,"/",K496)</f>
        <v>4/Jul/1991</v>
      </c>
      <c r="M496">
        <f t="shared" ca="1" si="7"/>
        <v>33</v>
      </c>
      <c r="N496" s="10">
        <v>4463.21</v>
      </c>
    </row>
    <row r="497" spans="1:14" x14ac:dyDescent="0.25">
      <c r="A497" t="s">
        <v>526</v>
      </c>
      <c r="B497">
        <v>1999</v>
      </c>
      <c r="C497" t="s">
        <v>15</v>
      </c>
      <c r="D497">
        <v>20</v>
      </c>
      <c r="E497">
        <v>3</v>
      </c>
      <c r="F497">
        <v>4466.62</v>
      </c>
      <c r="G497" t="s">
        <v>11</v>
      </c>
      <c r="H497" t="s">
        <v>11</v>
      </c>
      <c r="I497" t="s">
        <v>23</v>
      </c>
      <c r="J497" t="str">
        <f>IF(ISBLANK(I497),"Null",I497)</f>
        <v>R1012</v>
      </c>
      <c r="K497">
        <f>IF(ISBLANK(B497),ROUND(AVERAGE($B$2:$B$2344),0),B497)</f>
        <v>1999</v>
      </c>
      <c r="L497" s="9" t="str">
        <f>CONCATENATE(D497,"/",C497,"/",K497)</f>
        <v>20/Nov/1999</v>
      </c>
      <c r="M497">
        <f t="shared" ca="1" si="7"/>
        <v>25</v>
      </c>
      <c r="N497" s="10">
        <v>4466.62</v>
      </c>
    </row>
    <row r="498" spans="1:14" x14ac:dyDescent="0.25">
      <c r="A498" t="s">
        <v>527</v>
      </c>
      <c r="B498">
        <v>2004</v>
      </c>
      <c r="C498" t="s">
        <v>10</v>
      </c>
      <c r="D498">
        <v>18</v>
      </c>
      <c r="E498">
        <v>0</v>
      </c>
      <c r="F498">
        <v>4468.25</v>
      </c>
      <c r="G498" t="s">
        <v>11</v>
      </c>
      <c r="H498" t="s">
        <v>11</v>
      </c>
      <c r="I498" t="s">
        <v>23</v>
      </c>
      <c r="J498" t="str">
        <f>IF(ISBLANK(I498),"Null",I498)</f>
        <v>R1012</v>
      </c>
      <c r="K498">
        <f>IF(ISBLANK(B498),ROUND(AVERAGE($B$2:$B$2344),0),B498)</f>
        <v>2004</v>
      </c>
      <c r="L498" s="9" t="str">
        <f>CONCATENATE(D498,"/",C498,"/",K498)</f>
        <v>18/Jul/2004</v>
      </c>
      <c r="M498">
        <f t="shared" ca="1" si="7"/>
        <v>20</v>
      </c>
      <c r="N498" s="10">
        <v>4468.25</v>
      </c>
    </row>
    <row r="499" spans="1:14" x14ac:dyDescent="0.25">
      <c r="A499" t="s">
        <v>528</v>
      </c>
      <c r="B499">
        <v>1992</v>
      </c>
      <c r="C499" t="s">
        <v>10</v>
      </c>
      <c r="D499">
        <v>12</v>
      </c>
      <c r="E499">
        <v>0</v>
      </c>
      <c r="F499">
        <v>4488.58</v>
      </c>
      <c r="G499" t="s">
        <v>11</v>
      </c>
      <c r="H499" t="s">
        <v>12</v>
      </c>
      <c r="I499" t="s">
        <v>23</v>
      </c>
      <c r="J499" t="str">
        <f>IF(ISBLANK(I499),"Null",I499)</f>
        <v>R1012</v>
      </c>
      <c r="K499">
        <f>IF(ISBLANK(B499),ROUND(AVERAGE($B$2:$B$2344),0),B499)</f>
        <v>1992</v>
      </c>
      <c r="L499" s="9" t="str">
        <f>CONCATENATE(D499,"/",C499,"/",K499)</f>
        <v>12/Jul/1992</v>
      </c>
      <c r="M499">
        <f t="shared" ca="1" si="7"/>
        <v>32</v>
      </c>
      <c r="N499" s="10">
        <v>4488.58</v>
      </c>
    </row>
    <row r="500" spans="1:14" x14ac:dyDescent="0.25">
      <c r="A500" t="s">
        <v>529</v>
      </c>
      <c r="B500">
        <v>1988</v>
      </c>
      <c r="C500" t="s">
        <v>18</v>
      </c>
      <c r="D500">
        <v>26</v>
      </c>
      <c r="E500">
        <v>0</v>
      </c>
      <c r="F500">
        <v>4500.34</v>
      </c>
      <c r="G500" t="s">
        <v>11</v>
      </c>
      <c r="H500" t="s">
        <v>16</v>
      </c>
      <c r="I500" t="s">
        <v>355</v>
      </c>
      <c r="J500" t="str">
        <f>IF(ISBLANK(I500),"Null",I500)</f>
        <v>R1017</v>
      </c>
      <c r="K500">
        <f>IF(ISBLANK(B500),ROUND(AVERAGE($B$2:$B$2344),0),B500)</f>
        <v>1988</v>
      </c>
      <c r="L500" s="9" t="str">
        <f>CONCATENATE(D500,"/",C500,"/",K500)</f>
        <v>26/Jun/1988</v>
      </c>
      <c r="M500">
        <f t="shared" ca="1" si="7"/>
        <v>36</v>
      </c>
      <c r="N500" s="10">
        <v>4500.34</v>
      </c>
    </row>
    <row r="501" spans="1:14" x14ac:dyDescent="0.25">
      <c r="A501" t="s">
        <v>530</v>
      </c>
      <c r="B501">
        <v>1997</v>
      </c>
      <c r="C501" t="s">
        <v>36</v>
      </c>
      <c r="D501">
        <v>13</v>
      </c>
      <c r="E501">
        <v>4</v>
      </c>
      <c r="F501">
        <v>4504.66</v>
      </c>
      <c r="G501" t="s">
        <v>16</v>
      </c>
      <c r="H501" t="s">
        <v>11</v>
      </c>
      <c r="I501" t="s">
        <v>13</v>
      </c>
      <c r="J501" t="str">
        <f>IF(ISBLANK(I501),"Null",I501)</f>
        <v>R1013</v>
      </c>
      <c r="K501">
        <f>IF(ISBLANK(B501),ROUND(AVERAGE($B$2:$B$2344),0),B501)</f>
        <v>1997</v>
      </c>
      <c r="L501" s="9" t="str">
        <f>CONCATENATE(D501,"/",C501,"/",K501)</f>
        <v>13/Oct/1997</v>
      </c>
      <c r="M501">
        <f t="shared" ca="1" si="7"/>
        <v>27</v>
      </c>
      <c r="N501" s="10">
        <v>4504.66</v>
      </c>
    </row>
    <row r="502" spans="1:14" x14ac:dyDescent="0.25">
      <c r="A502" t="s">
        <v>531</v>
      </c>
      <c r="B502">
        <v>1982</v>
      </c>
      <c r="C502" t="s">
        <v>20</v>
      </c>
      <c r="D502">
        <v>27</v>
      </c>
      <c r="E502">
        <v>3</v>
      </c>
      <c r="F502">
        <v>4511.41</v>
      </c>
      <c r="G502" t="s">
        <v>11</v>
      </c>
      <c r="H502" t="s">
        <v>12</v>
      </c>
      <c r="I502" t="s">
        <v>13</v>
      </c>
      <c r="J502" t="str">
        <f>IF(ISBLANK(I502),"Null",I502)</f>
        <v>R1013</v>
      </c>
      <c r="K502">
        <f>IF(ISBLANK(B502),ROUND(AVERAGE($B$2:$B$2344),0),B502)</f>
        <v>1982</v>
      </c>
      <c r="L502" s="9" t="str">
        <f>CONCATENATE(D502,"/",C502,"/",K502)</f>
        <v>27/Sep/1982</v>
      </c>
      <c r="M502">
        <f t="shared" ca="1" si="7"/>
        <v>42</v>
      </c>
      <c r="N502" s="10">
        <v>4511.41</v>
      </c>
    </row>
    <row r="503" spans="1:14" x14ac:dyDescent="0.25">
      <c r="A503" t="s">
        <v>532</v>
      </c>
      <c r="B503">
        <v>1980</v>
      </c>
      <c r="C503" t="s">
        <v>18</v>
      </c>
      <c r="D503">
        <v>16</v>
      </c>
      <c r="E503">
        <v>2</v>
      </c>
      <c r="F503">
        <v>4515.71</v>
      </c>
      <c r="G503" t="s">
        <v>11</v>
      </c>
      <c r="H503" t="s">
        <v>12</v>
      </c>
      <c r="I503" t="s">
        <v>13</v>
      </c>
      <c r="J503" t="str">
        <f>IF(ISBLANK(I503),"Null",I503)</f>
        <v>R1013</v>
      </c>
      <c r="K503">
        <f>IF(ISBLANK(B503),ROUND(AVERAGE($B$2:$B$2344),0),B503)</f>
        <v>1980</v>
      </c>
      <c r="L503" s="9" t="str">
        <f>CONCATENATE(D503,"/",C503,"/",K503)</f>
        <v>16/Jun/1980</v>
      </c>
      <c r="M503">
        <f t="shared" ca="1" si="7"/>
        <v>44</v>
      </c>
      <c r="N503" s="10">
        <v>4515.71</v>
      </c>
    </row>
    <row r="504" spans="1:14" x14ac:dyDescent="0.25">
      <c r="A504" t="s">
        <v>533</v>
      </c>
      <c r="B504">
        <v>2003</v>
      </c>
      <c r="C504" t="s">
        <v>36</v>
      </c>
      <c r="D504">
        <v>2</v>
      </c>
      <c r="E504">
        <v>0</v>
      </c>
      <c r="F504">
        <v>4518.3999999999996</v>
      </c>
      <c r="G504" t="s">
        <v>11</v>
      </c>
      <c r="H504" t="s">
        <v>12</v>
      </c>
      <c r="I504" t="s">
        <v>534</v>
      </c>
      <c r="J504" t="str">
        <f>IF(ISBLANK(I504),"Null",I504)</f>
        <v>R1026</v>
      </c>
      <c r="K504">
        <f>IF(ISBLANK(B504),ROUND(AVERAGE($B$2:$B$2344),0),B504)</f>
        <v>2003</v>
      </c>
      <c r="L504" s="9" t="str">
        <f>CONCATENATE(D504,"/",C504,"/",K504)</f>
        <v>2/Oct/2003</v>
      </c>
      <c r="M504">
        <f t="shared" ca="1" si="7"/>
        <v>21</v>
      </c>
      <c r="N504" s="10">
        <v>4518.3999999999996</v>
      </c>
    </row>
    <row r="505" spans="1:14" x14ac:dyDescent="0.25">
      <c r="A505" t="s">
        <v>535</v>
      </c>
      <c r="B505">
        <v>1987</v>
      </c>
      <c r="C505" t="s">
        <v>30</v>
      </c>
      <c r="D505">
        <v>5</v>
      </c>
      <c r="E505">
        <v>3</v>
      </c>
      <c r="F505">
        <v>4518.7700000000004</v>
      </c>
      <c r="G505" t="s">
        <v>11</v>
      </c>
      <c r="H505" t="s">
        <v>12</v>
      </c>
      <c r="I505" t="s">
        <v>23</v>
      </c>
      <c r="J505" t="str">
        <f>IF(ISBLANK(I505),"Null",I505)</f>
        <v>R1012</v>
      </c>
      <c r="K505">
        <f>IF(ISBLANK(B505),ROUND(AVERAGE($B$2:$B$2344),0),B505)</f>
        <v>1987</v>
      </c>
      <c r="L505" s="9" t="str">
        <f>CONCATENATE(D505,"/",C505,"/",K505)</f>
        <v>5/Dec/1987</v>
      </c>
      <c r="M505">
        <f t="shared" ca="1" si="7"/>
        <v>36</v>
      </c>
      <c r="N505" s="10">
        <v>4518.7700000000004</v>
      </c>
    </row>
    <row r="506" spans="1:14" x14ac:dyDescent="0.25">
      <c r="A506" t="s">
        <v>536</v>
      </c>
      <c r="B506">
        <v>1988</v>
      </c>
      <c r="C506" t="s">
        <v>30</v>
      </c>
      <c r="D506">
        <v>21</v>
      </c>
      <c r="E506">
        <v>0</v>
      </c>
      <c r="F506">
        <v>4518.83</v>
      </c>
      <c r="G506" t="s">
        <v>11</v>
      </c>
      <c r="H506" t="s">
        <v>11</v>
      </c>
      <c r="I506" t="s">
        <v>355</v>
      </c>
      <c r="J506" t="str">
        <f>IF(ISBLANK(I506),"Null",I506)</f>
        <v>R1017</v>
      </c>
      <c r="K506">
        <f>IF(ISBLANK(B506),ROUND(AVERAGE($B$2:$B$2344),0),B506)</f>
        <v>1988</v>
      </c>
      <c r="L506" s="9" t="str">
        <f>CONCATENATE(D506,"/",C506,"/",K506)</f>
        <v>21/Dec/1988</v>
      </c>
      <c r="M506">
        <f t="shared" ca="1" si="7"/>
        <v>35</v>
      </c>
      <c r="N506" s="10">
        <v>4518.83</v>
      </c>
    </row>
    <row r="507" spans="1:14" x14ac:dyDescent="0.25">
      <c r="A507" t="s">
        <v>537</v>
      </c>
      <c r="B507">
        <v>1992</v>
      </c>
      <c r="C507" t="s">
        <v>34</v>
      </c>
      <c r="D507">
        <v>13</v>
      </c>
      <c r="E507">
        <v>1</v>
      </c>
      <c r="F507">
        <v>4527.18</v>
      </c>
      <c r="G507" t="s">
        <v>11</v>
      </c>
      <c r="H507" t="s">
        <v>11</v>
      </c>
      <c r="I507" t="s">
        <v>23</v>
      </c>
      <c r="J507" t="str">
        <f>IF(ISBLANK(I507),"Null",I507)</f>
        <v>R1012</v>
      </c>
      <c r="K507">
        <f>IF(ISBLANK(B507),ROUND(AVERAGE($B$2:$B$2344),0),B507)</f>
        <v>1992</v>
      </c>
      <c r="L507" s="9" t="str">
        <f>CONCATENATE(D507,"/",C507,"/",K507)</f>
        <v>13/Aug/1992</v>
      </c>
      <c r="M507">
        <f t="shared" ca="1" si="7"/>
        <v>32</v>
      </c>
      <c r="N507" s="10">
        <v>4527.18</v>
      </c>
    </row>
    <row r="508" spans="1:14" x14ac:dyDescent="0.25">
      <c r="A508" t="s">
        <v>538</v>
      </c>
      <c r="B508">
        <v>1993</v>
      </c>
      <c r="C508" t="s">
        <v>18</v>
      </c>
      <c r="D508">
        <v>29</v>
      </c>
      <c r="E508">
        <v>2</v>
      </c>
      <c r="F508">
        <v>4529.4799999999996</v>
      </c>
      <c r="G508" t="s">
        <v>11</v>
      </c>
      <c r="H508" t="s">
        <v>16</v>
      </c>
      <c r="I508" t="s">
        <v>41</v>
      </c>
      <c r="J508" t="str">
        <f>IF(ISBLANK(I508),"Null",I508)</f>
        <v>R1011</v>
      </c>
      <c r="K508">
        <f>IF(ISBLANK(B508),ROUND(AVERAGE($B$2:$B$2344),0),B508)</f>
        <v>1993</v>
      </c>
      <c r="L508" s="9" t="str">
        <f>CONCATENATE(D508,"/",C508,"/",K508)</f>
        <v>29/Jun/1993</v>
      </c>
      <c r="M508">
        <f t="shared" ca="1" si="7"/>
        <v>31</v>
      </c>
      <c r="N508" s="10">
        <v>4529.4799999999996</v>
      </c>
    </row>
    <row r="509" spans="1:14" x14ac:dyDescent="0.25">
      <c r="A509" t="s">
        <v>539</v>
      </c>
      <c r="B509">
        <v>1988</v>
      </c>
      <c r="C509" t="s">
        <v>18</v>
      </c>
      <c r="D509">
        <v>13</v>
      </c>
      <c r="E509">
        <v>1</v>
      </c>
      <c r="F509">
        <v>4536.26</v>
      </c>
      <c r="G509" t="s">
        <v>11</v>
      </c>
      <c r="H509" t="s">
        <v>11</v>
      </c>
      <c r="I509" t="s">
        <v>41</v>
      </c>
      <c r="J509" t="str">
        <f>IF(ISBLANK(I509),"Null",I509)</f>
        <v>R1011</v>
      </c>
      <c r="K509">
        <f>IF(ISBLANK(B509),ROUND(AVERAGE($B$2:$B$2344),0),B509)</f>
        <v>1988</v>
      </c>
      <c r="L509" s="9" t="str">
        <f>CONCATENATE(D509,"/",C509,"/",K509)</f>
        <v>13/Jun/1988</v>
      </c>
      <c r="M509">
        <f t="shared" ca="1" si="7"/>
        <v>36</v>
      </c>
      <c r="N509" s="10">
        <v>4536.26</v>
      </c>
    </row>
    <row r="510" spans="1:14" x14ac:dyDescent="0.25">
      <c r="A510" t="s">
        <v>540</v>
      </c>
      <c r="B510">
        <v>1990</v>
      </c>
      <c r="C510" t="s">
        <v>15</v>
      </c>
      <c r="D510">
        <v>17</v>
      </c>
      <c r="E510">
        <v>0</v>
      </c>
      <c r="F510">
        <v>4544.2299999999996</v>
      </c>
      <c r="G510" t="s">
        <v>11</v>
      </c>
      <c r="H510" t="s">
        <v>16</v>
      </c>
      <c r="I510" t="s">
        <v>246</v>
      </c>
      <c r="J510" t="str">
        <f>IF(ISBLANK(I510),"Null",I510)</f>
        <v>R1024</v>
      </c>
      <c r="K510">
        <f>IF(ISBLANK(B510),ROUND(AVERAGE($B$2:$B$2344),0),B510)</f>
        <v>1990</v>
      </c>
      <c r="L510" s="9" t="str">
        <f>CONCATENATE(D510,"/",C510,"/",K510)</f>
        <v>17/Nov/1990</v>
      </c>
      <c r="M510">
        <f t="shared" ca="1" si="7"/>
        <v>34</v>
      </c>
      <c r="N510" s="10">
        <v>4544.2299999999996</v>
      </c>
    </row>
    <row r="511" spans="1:14" x14ac:dyDescent="0.25">
      <c r="A511" t="s">
        <v>541</v>
      </c>
      <c r="B511">
        <v>2004</v>
      </c>
      <c r="C511" t="s">
        <v>30</v>
      </c>
      <c r="D511">
        <v>22</v>
      </c>
      <c r="E511">
        <v>4</v>
      </c>
      <c r="F511">
        <v>4561.1899999999996</v>
      </c>
      <c r="G511" t="s">
        <v>11</v>
      </c>
      <c r="H511" t="s">
        <v>11</v>
      </c>
      <c r="I511" t="s">
        <v>246</v>
      </c>
      <c r="J511" t="str">
        <f>IF(ISBLANK(I511),"Null",I511)</f>
        <v>R1024</v>
      </c>
      <c r="K511">
        <f>IF(ISBLANK(B511),ROUND(AVERAGE($B$2:$B$2344),0),B511)</f>
        <v>2004</v>
      </c>
      <c r="L511" s="9" t="str">
        <f>CONCATENATE(D511,"/",C511,"/",K511)</f>
        <v>22/Dec/2004</v>
      </c>
      <c r="M511">
        <f t="shared" ca="1" si="7"/>
        <v>19</v>
      </c>
      <c r="N511" s="10">
        <v>4561.1899999999996</v>
      </c>
    </row>
    <row r="512" spans="1:14" x14ac:dyDescent="0.25">
      <c r="A512" t="s">
        <v>542</v>
      </c>
      <c r="B512">
        <v>1990</v>
      </c>
      <c r="C512" t="s">
        <v>20</v>
      </c>
      <c r="D512">
        <v>20</v>
      </c>
      <c r="E512">
        <v>1</v>
      </c>
      <c r="F512">
        <v>4562.84</v>
      </c>
      <c r="G512" t="s">
        <v>11</v>
      </c>
      <c r="H512" t="s">
        <v>11</v>
      </c>
      <c r="I512" t="s">
        <v>13</v>
      </c>
      <c r="J512" t="str">
        <f>IF(ISBLANK(I512),"Null",I512)</f>
        <v>R1013</v>
      </c>
      <c r="K512">
        <f>IF(ISBLANK(B512),ROUND(AVERAGE($B$2:$B$2344),0),B512)</f>
        <v>1990</v>
      </c>
      <c r="L512" s="9" t="str">
        <f>CONCATENATE(D512,"/",C512,"/",K512)</f>
        <v>20/Sep/1990</v>
      </c>
      <c r="M512">
        <f t="shared" ca="1" si="7"/>
        <v>34</v>
      </c>
      <c r="N512" s="10">
        <v>4562.84</v>
      </c>
    </row>
    <row r="513" spans="1:14" x14ac:dyDescent="0.25">
      <c r="A513" t="s">
        <v>543</v>
      </c>
      <c r="B513">
        <v>1996</v>
      </c>
      <c r="C513" t="s">
        <v>30</v>
      </c>
      <c r="D513">
        <v>25</v>
      </c>
      <c r="E513">
        <v>2</v>
      </c>
      <c r="F513">
        <v>4564.1899999999996</v>
      </c>
      <c r="G513" t="s">
        <v>11</v>
      </c>
      <c r="H513" t="s">
        <v>11</v>
      </c>
      <c r="I513" t="s">
        <v>246</v>
      </c>
      <c r="J513" t="str">
        <f>IF(ISBLANK(I513),"Null",I513)</f>
        <v>R1024</v>
      </c>
      <c r="K513">
        <f>IF(ISBLANK(B513),ROUND(AVERAGE($B$2:$B$2344),0),B513)</f>
        <v>1996</v>
      </c>
      <c r="L513" s="9" t="str">
        <f>CONCATENATE(D513,"/",C513,"/",K513)</f>
        <v>25/Dec/1996</v>
      </c>
      <c r="M513">
        <f t="shared" ca="1" si="7"/>
        <v>27</v>
      </c>
      <c r="N513" s="10">
        <v>4564.1899999999996</v>
      </c>
    </row>
    <row r="514" spans="1:14" x14ac:dyDescent="0.25">
      <c r="A514" t="s">
        <v>544</v>
      </c>
      <c r="B514">
        <v>1989</v>
      </c>
      <c r="C514" t="s">
        <v>20</v>
      </c>
      <c r="D514">
        <v>18</v>
      </c>
      <c r="E514">
        <v>0</v>
      </c>
      <c r="F514">
        <v>4571.41</v>
      </c>
      <c r="G514" t="s">
        <v>11</v>
      </c>
      <c r="H514" t="s">
        <v>11</v>
      </c>
      <c r="I514" t="s">
        <v>23</v>
      </c>
      <c r="J514" t="str">
        <f>IF(ISBLANK(I514),"Null",I514)</f>
        <v>R1012</v>
      </c>
      <c r="K514">
        <f>IF(ISBLANK(B514),ROUND(AVERAGE($B$2:$B$2344),0),B514)</f>
        <v>1989</v>
      </c>
      <c r="L514" s="9" t="str">
        <f>CONCATENATE(D514,"/",C514,"/",K514)</f>
        <v>18/Sep/1989</v>
      </c>
      <c r="M514">
        <f t="shared" ca="1" si="7"/>
        <v>35</v>
      </c>
      <c r="N514" s="10">
        <v>4571.41</v>
      </c>
    </row>
    <row r="515" spans="1:14" x14ac:dyDescent="0.25">
      <c r="A515" t="s">
        <v>545</v>
      </c>
      <c r="B515">
        <v>2000</v>
      </c>
      <c r="C515" t="s">
        <v>10</v>
      </c>
      <c r="D515">
        <v>2</v>
      </c>
      <c r="E515">
        <v>0</v>
      </c>
      <c r="F515">
        <v>4608.03</v>
      </c>
      <c r="G515" t="s">
        <v>11</v>
      </c>
      <c r="H515" t="s">
        <v>12</v>
      </c>
      <c r="I515" t="s">
        <v>41</v>
      </c>
      <c r="J515" t="str">
        <f>IF(ISBLANK(I515),"Null",I515)</f>
        <v>R1011</v>
      </c>
      <c r="K515">
        <f>IF(ISBLANK(B515),ROUND(AVERAGE($B$2:$B$2344),0),B515)</f>
        <v>2000</v>
      </c>
      <c r="L515" s="9" t="str">
        <f>CONCATENATE(D515,"/",C515,"/",K515)</f>
        <v>2/Jul/2000</v>
      </c>
      <c r="M515">
        <f t="shared" ref="M515:M578" ca="1" si="8">DATEDIF(L515,TODAY(),"Y")</f>
        <v>24</v>
      </c>
      <c r="N515" s="10">
        <v>4608.03</v>
      </c>
    </row>
    <row r="516" spans="1:14" x14ac:dyDescent="0.25">
      <c r="A516" t="s">
        <v>546</v>
      </c>
      <c r="B516">
        <v>1998</v>
      </c>
      <c r="C516" t="s">
        <v>18</v>
      </c>
      <c r="D516">
        <v>29</v>
      </c>
      <c r="E516">
        <v>3</v>
      </c>
      <c r="F516">
        <v>4618.08</v>
      </c>
      <c r="G516" t="s">
        <v>11</v>
      </c>
      <c r="H516" t="s">
        <v>16</v>
      </c>
      <c r="I516" t="s">
        <v>23</v>
      </c>
      <c r="J516" t="str">
        <f>IF(ISBLANK(I516),"Null",I516)</f>
        <v>R1012</v>
      </c>
      <c r="K516">
        <f>IF(ISBLANK(B516),ROUND(AVERAGE($B$2:$B$2344),0),B516)</f>
        <v>1998</v>
      </c>
      <c r="L516" s="9" t="str">
        <f>CONCATENATE(D516,"/",C516,"/",K516)</f>
        <v>29/Jun/1998</v>
      </c>
      <c r="M516">
        <f t="shared" ca="1" si="8"/>
        <v>26</v>
      </c>
      <c r="N516" s="10">
        <v>4618.08</v>
      </c>
    </row>
    <row r="517" spans="1:14" x14ac:dyDescent="0.25">
      <c r="A517" t="s">
        <v>547</v>
      </c>
      <c r="B517">
        <v>1985</v>
      </c>
      <c r="C517" t="s">
        <v>18</v>
      </c>
      <c r="D517">
        <v>22</v>
      </c>
      <c r="E517">
        <v>0</v>
      </c>
      <c r="F517">
        <v>4646.76</v>
      </c>
      <c r="G517" t="s">
        <v>16</v>
      </c>
      <c r="H517" t="s">
        <v>16</v>
      </c>
      <c r="I517" t="s">
        <v>41</v>
      </c>
      <c r="J517" t="str">
        <f>IF(ISBLANK(I517),"Null",I517)</f>
        <v>R1011</v>
      </c>
      <c r="K517">
        <f>IF(ISBLANK(B517),ROUND(AVERAGE($B$2:$B$2344),0),B517)</f>
        <v>1985</v>
      </c>
      <c r="L517" s="9" t="str">
        <f>CONCATENATE(D517,"/",C517,"/",K517)</f>
        <v>22/Jun/1985</v>
      </c>
      <c r="M517">
        <f t="shared" ca="1" si="8"/>
        <v>39</v>
      </c>
      <c r="N517" s="10">
        <v>4646.76</v>
      </c>
    </row>
    <row r="518" spans="1:14" x14ac:dyDescent="0.25">
      <c r="A518" t="s">
        <v>548</v>
      </c>
      <c r="B518">
        <v>1996</v>
      </c>
      <c r="C518" t="s">
        <v>36</v>
      </c>
      <c r="D518">
        <v>25</v>
      </c>
      <c r="E518">
        <v>3</v>
      </c>
      <c r="F518">
        <v>4661.29</v>
      </c>
      <c r="G518" t="s">
        <v>11</v>
      </c>
      <c r="H518" t="s">
        <v>16</v>
      </c>
      <c r="I518" t="s">
        <v>355</v>
      </c>
      <c r="J518" t="str">
        <f>IF(ISBLANK(I518),"Null",I518)</f>
        <v>R1017</v>
      </c>
      <c r="K518">
        <f>IF(ISBLANK(B518),ROUND(AVERAGE($B$2:$B$2344),0),B518)</f>
        <v>1996</v>
      </c>
      <c r="L518" s="9" t="str">
        <f>CONCATENATE(D518,"/",C518,"/",K518)</f>
        <v>25/Oct/1996</v>
      </c>
      <c r="M518">
        <f t="shared" ca="1" si="8"/>
        <v>28</v>
      </c>
      <c r="N518" s="10">
        <v>4661.29</v>
      </c>
    </row>
    <row r="519" spans="1:14" x14ac:dyDescent="0.25">
      <c r="A519" t="s">
        <v>549</v>
      </c>
      <c r="B519">
        <v>1990</v>
      </c>
      <c r="C519" t="s">
        <v>34</v>
      </c>
      <c r="D519">
        <v>5</v>
      </c>
      <c r="E519">
        <v>1</v>
      </c>
      <c r="F519">
        <v>4667.6099999999997</v>
      </c>
      <c r="G519" t="s">
        <v>12</v>
      </c>
      <c r="H519" t="s">
        <v>12</v>
      </c>
      <c r="I519" t="s">
        <v>167</v>
      </c>
      <c r="J519" t="str">
        <f>IF(ISBLANK(I519),"Null",I519)</f>
        <v>R1016</v>
      </c>
      <c r="K519">
        <f>IF(ISBLANK(B519),ROUND(AVERAGE($B$2:$B$2344),0),B519)</f>
        <v>1990</v>
      </c>
      <c r="L519" s="9" t="str">
        <f>CONCATENATE(D519,"/",C519,"/",K519)</f>
        <v>5/Aug/1990</v>
      </c>
      <c r="M519">
        <f t="shared" ca="1" si="8"/>
        <v>34</v>
      </c>
      <c r="N519" s="10">
        <v>4667.6099999999997</v>
      </c>
    </row>
    <row r="520" spans="1:14" x14ac:dyDescent="0.25">
      <c r="A520" t="s">
        <v>550</v>
      </c>
      <c r="B520">
        <v>1990</v>
      </c>
      <c r="C520" t="s">
        <v>20</v>
      </c>
      <c r="D520">
        <v>26</v>
      </c>
      <c r="E520">
        <v>2</v>
      </c>
      <c r="F520">
        <v>4670.6400000000003</v>
      </c>
      <c r="G520" t="s">
        <v>11</v>
      </c>
      <c r="H520" t="s">
        <v>11</v>
      </c>
      <c r="I520" t="s">
        <v>41</v>
      </c>
      <c r="J520" t="str">
        <f>IF(ISBLANK(I520),"Null",I520)</f>
        <v>R1011</v>
      </c>
      <c r="K520">
        <f>IF(ISBLANK(B520),ROUND(AVERAGE($B$2:$B$2344),0),B520)</f>
        <v>1990</v>
      </c>
      <c r="L520" s="9" t="str">
        <f>CONCATENATE(D520,"/",C520,"/",K520)</f>
        <v>26/Sep/1990</v>
      </c>
      <c r="M520">
        <f t="shared" ca="1" si="8"/>
        <v>34</v>
      </c>
      <c r="N520" s="10">
        <v>4670.6400000000003</v>
      </c>
    </row>
    <row r="521" spans="1:14" x14ac:dyDescent="0.25">
      <c r="A521" t="s">
        <v>551</v>
      </c>
      <c r="B521">
        <v>1990</v>
      </c>
      <c r="C521" t="s">
        <v>10</v>
      </c>
      <c r="D521">
        <v>13</v>
      </c>
      <c r="E521">
        <v>2</v>
      </c>
      <c r="F521">
        <v>4673.3900000000003</v>
      </c>
      <c r="G521" t="s">
        <v>11</v>
      </c>
      <c r="H521" t="s">
        <v>16</v>
      </c>
      <c r="I521" t="s">
        <v>13</v>
      </c>
      <c r="J521" t="str">
        <f>IF(ISBLANK(I521),"Null",I521)</f>
        <v>R1013</v>
      </c>
      <c r="K521">
        <f>IF(ISBLANK(B521),ROUND(AVERAGE($B$2:$B$2344),0),B521)</f>
        <v>1990</v>
      </c>
      <c r="L521" s="9" t="str">
        <f>CONCATENATE(D521,"/",C521,"/",K521)</f>
        <v>13/Jul/1990</v>
      </c>
      <c r="M521">
        <f t="shared" ca="1" si="8"/>
        <v>34</v>
      </c>
      <c r="N521" s="10">
        <v>4673.3900000000003</v>
      </c>
    </row>
    <row r="522" spans="1:14" x14ac:dyDescent="0.25">
      <c r="A522" t="s">
        <v>552</v>
      </c>
      <c r="B522">
        <v>1979</v>
      </c>
      <c r="C522" t="s">
        <v>36</v>
      </c>
      <c r="D522">
        <v>18</v>
      </c>
      <c r="E522">
        <v>2</v>
      </c>
      <c r="F522">
        <v>4674.2</v>
      </c>
      <c r="G522" t="s">
        <v>11</v>
      </c>
      <c r="H522" t="s">
        <v>16</v>
      </c>
      <c r="I522" t="s">
        <v>13</v>
      </c>
      <c r="J522" t="str">
        <f>IF(ISBLANK(I522),"Null",I522)</f>
        <v>R1013</v>
      </c>
      <c r="K522">
        <f>IF(ISBLANK(B522),ROUND(AVERAGE($B$2:$B$2344),0),B522)</f>
        <v>1979</v>
      </c>
      <c r="L522" s="9" t="str">
        <f>CONCATENATE(D522,"/",C522,"/",K522)</f>
        <v>18/Oct/1979</v>
      </c>
      <c r="M522">
        <f t="shared" ca="1" si="8"/>
        <v>45</v>
      </c>
      <c r="N522" s="10">
        <v>4674.2</v>
      </c>
    </row>
    <row r="523" spans="1:14" x14ac:dyDescent="0.25">
      <c r="A523" t="s">
        <v>553</v>
      </c>
      <c r="B523">
        <v>2003</v>
      </c>
      <c r="C523" t="s">
        <v>36</v>
      </c>
      <c r="D523">
        <v>4</v>
      </c>
      <c r="E523">
        <v>0</v>
      </c>
      <c r="F523">
        <v>4678.8</v>
      </c>
      <c r="G523" t="s">
        <v>11</v>
      </c>
      <c r="H523" t="s">
        <v>16</v>
      </c>
      <c r="I523" t="s">
        <v>299</v>
      </c>
      <c r="J523" t="str">
        <f>IF(ISBLANK(I523),"Null",I523)</f>
        <v>R1021</v>
      </c>
      <c r="K523">
        <f>IF(ISBLANK(B523),ROUND(AVERAGE($B$2:$B$2344),0),B523)</f>
        <v>2003</v>
      </c>
      <c r="L523" s="9" t="str">
        <f>CONCATENATE(D523,"/",C523,"/",K523)</f>
        <v>4/Oct/2003</v>
      </c>
      <c r="M523">
        <f t="shared" ca="1" si="8"/>
        <v>21</v>
      </c>
      <c r="N523" s="10">
        <v>4678.8</v>
      </c>
    </row>
    <row r="524" spans="1:14" x14ac:dyDescent="0.25">
      <c r="A524" t="s">
        <v>554</v>
      </c>
      <c r="B524">
        <v>1990</v>
      </c>
      <c r="C524" t="s">
        <v>20</v>
      </c>
      <c r="D524">
        <v>4</v>
      </c>
      <c r="E524">
        <v>2</v>
      </c>
      <c r="F524">
        <v>4686.3900000000003</v>
      </c>
      <c r="G524" t="s">
        <v>12</v>
      </c>
      <c r="H524" t="s">
        <v>12</v>
      </c>
      <c r="I524" t="s">
        <v>13</v>
      </c>
      <c r="J524" t="str">
        <f>IF(ISBLANK(I524),"Null",I524)</f>
        <v>R1013</v>
      </c>
      <c r="K524">
        <f>IF(ISBLANK(B524),ROUND(AVERAGE($B$2:$B$2344),0),B524)</f>
        <v>1990</v>
      </c>
      <c r="L524" s="9" t="str">
        <f>CONCATENATE(D524,"/",C524,"/",K524)</f>
        <v>4/Sep/1990</v>
      </c>
      <c r="M524">
        <f t="shared" ca="1" si="8"/>
        <v>34</v>
      </c>
      <c r="N524" s="10">
        <v>4686.3900000000003</v>
      </c>
    </row>
    <row r="525" spans="1:14" x14ac:dyDescent="0.25">
      <c r="A525" t="s">
        <v>555</v>
      </c>
      <c r="B525">
        <v>2003</v>
      </c>
      <c r="C525" t="s">
        <v>18</v>
      </c>
      <c r="D525">
        <v>22</v>
      </c>
      <c r="E525">
        <v>5</v>
      </c>
      <c r="F525">
        <v>4687.8</v>
      </c>
      <c r="G525" t="s">
        <v>11</v>
      </c>
      <c r="H525" t="s">
        <v>12</v>
      </c>
      <c r="I525" t="s">
        <v>41</v>
      </c>
      <c r="J525" t="str">
        <f>IF(ISBLANK(I525),"Null",I525)</f>
        <v>R1011</v>
      </c>
      <c r="K525">
        <f>IF(ISBLANK(B525),ROUND(AVERAGE($B$2:$B$2344),0),B525)</f>
        <v>2003</v>
      </c>
      <c r="L525" s="9" t="str">
        <f>CONCATENATE(D525,"/",C525,"/",K525)</f>
        <v>22/Jun/2003</v>
      </c>
      <c r="M525">
        <f t="shared" ca="1" si="8"/>
        <v>21</v>
      </c>
      <c r="N525" s="10">
        <v>4687.8</v>
      </c>
    </row>
    <row r="526" spans="1:14" x14ac:dyDescent="0.25">
      <c r="A526" t="s">
        <v>556</v>
      </c>
      <c r="B526">
        <v>1977</v>
      </c>
      <c r="C526" t="s">
        <v>30</v>
      </c>
      <c r="D526">
        <v>4</v>
      </c>
      <c r="E526">
        <v>2</v>
      </c>
      <c r="F526">
        <v>4699.47</v>
      </c>
      <c r="G526" t="s">
        <v>11</v>
      </c>
      <c r="H526" t="s">
        <v>12</v>
      </c>
      <c r="I526" t="s">
        <v>13</v>
      </c>
      <c r="J526" t="str">
        <f>IF(ISBLANK(I526),"Null",I526)</f>
        <v>R1013</v>
      </c>
      <c r="K526">
        <f>IF(ISBLANK(B526),ROUND(AVERAGE($B$2:$B$2344),0),B526)</f>
        <v>1977</v>
      </c>
      <c r="L526" s="9" t="str">
        <f>CONCATENATE(D526,"/",C526,"/",K526)</f>
        <v>4/Dec/1977</v>
      </c>
      <c r="M526">
        <f t="shared" ca="1" si="8"/>
        <v>46</v>
      </c>
      <c r="N526" s="10">
        <v>4699.47</v>
      </c>
    </row>
    <row r="527" spans="1:14" x14ac:dyDescent="0.25">
      <c r="A527" t="s">
        <v>557</v>
      </c>
      <c r="B527">
        <v>1981</v>
      </c>
      <c r="C527" t="s">
        <v>34</v>
      </c>
      <c r="D527">
        <v>12</v>
      </c>
      <c r="E527">
        <v>1</v>
      </c>
      <c r="F527">
        <v>4712.12</v>
      </c>
      <c r="G527" t="s">
        <v>11</v>
      </c>
      <c r="H527" t="s">
        <v>12</v>
      </c>
      <c r="I527" t="s">
        <v>41</v>
      </c>
      <c r="J527" t="str">
        <f>IF(ISBLANK(I527),"Null",I527)</f>
        <v>R1011</v>
      </c>
      <c r="K527">
        <f>IF(ISBLANK(B527),ROUND(AVERAGE($B$2:$B$2344),0),B527)</f>
        <v>1981</v>
      </c>
      <c r="L527" s="9" t="str">
        <f>CONCATENATE(D527,"/",C527,"/",K527)</f>
        <v>12/Aug/1981</v>
      </c>
      <c r="M527">
        <f t="shared" ca="1" si="8"/>
        <v>43</v>
      </c>
      <c r="N527" s="10">
        <v>4712.12</v>
      </c>
    </row>
    <row r="528" spans="1:14" x14ac:dyDescent="0.25">
      <c r="A528" t="s">
        <v>558</v>
      </c>
      <c r="B528">
        <v>1992</v>
      </c>
      <c r="C528" t="s">
        <v>36</v>
      </c>
      <c r="D528">
        <v>9</v>
      </c>
      <c r="E528">
        <v>1</v>
      </c>
      <c r="F528">
        <v>4718.2</v>
      </c>
      <c r="G528" t="s">
        <v>11</v>
      </c>
      <c r="H528" t="s">
        <v>12</v>
      </c>
      <c r="I528" t="s">
        <v>246</v>
      </c>
      <c r="J528" t="str">
        <f>IF(ISBLANK(I528),"Null",I528)</f>
        <v>R1024</v>
      </c>
      <c r="K528">
        <f>IF(ISBLANK(B528),ROUND(AVERAGE($B$2:$B$2344),0),B528)</f>
        <v>1992</v>
      </c>
      <c r="L528" s="9" t="str">
        <f>CONCATENATE(D528,"/",C528,"/",K528)</f>
        <v>9/Oct/1992</v>
      </c>
      <c r="M528">
        <f t="shared" ca="1" si="8"/>
        <v>32</v>
      </c>
      <c r="N528" s="10">
        <v>4718.2</v>
      </c>
    </row>
    <row r="529" spans="1:14" x14ac:dyDescent="0.25">
      <c r="A529" t="s">
        <v>559</v>
      </c>
      <c r="B529">
        <v>1992</v>
      </c>
      <c r="C529" t="s">
        <v>20</v>
      </c>
      <c r="D529">
        <v>28</v>
      </c>
      <c r="E529">
        <v>1</v>
      </c>
      <c r="F529">
        <v>4719.5200000000004</v>
      </c>
      <c r="G529" t="s">
        <v>11</v>
      </c>
      <c r="H529" t="s">
        <v>11</v>
      </c>
      <c r="I529" t="s">
        <v>246</v>
      </c>
      <c r="J529" t="str">
        <f>IF(ISBLANK(I529),"Null",I529)</f>
        <v>R1024</v>
      </c>
      <c r="K529">
        <f>IF(ISBLANK(B529),ROUND(AVERAGE($B$2:$B$2344),0),B529)</f>
        <v>1992</v>
      </c>
      <c r="L529" s="9" t="str">
        <f>CONCATENATE(D529,"/",C529,"/",K529)</f>
        <v>28/Sep/1992</v>
      </c>
      <c r="M529">
        <f t="shared" ca="1" si="8"/>
        <v>32</v>
      </c>
      <c r="N529" s="10">
        <v>4719.5200000000004</v>
      </c>
    </row>
    <row r="530" spans="1:14" x14ac:dyDescent="0.25">
      <c r="A530" t="s">
        <v>560</v>
      </c>
      <c r="B530">
        <v>1994</v>
      </c>
      <c r="C530" t="s">
        <v>34</v>
      </c>
      <c r="D530">
        <v>12</v>
      </c>
      <c r="E530">
        <v>2</v>
      </c>
      <c r="F530">
        <v>4719.74</v>
      </c>
      <c r="G530" t="s">
        <v>11</v>
      </c>
      <c r="H530" t="s">
        <v>16</v>
      </c>
      <c r="I530" t="s">
        <v>23</v>
      </c>
      <c r="J530" t="str">
        <f>IF(ISBLANK(I530),"Null",I530)</f>
        <v>R1012</v>
      </c>
      <c r="K530">
        <f>IF(ISBLANK(B530),ROUND(AVERAGE($B$2:$B$2344),0),B530)</f>
        <v>1994</v>
      </c>
      <c r="L530" s="9" t="str">
        <f>CONCATENATE(D530,"/",C530,"/",K530)</f>
        <v>12/Aug/1994</v>
      </c>
      <c r="M530">
        <f t="shared" ca="1" si="8"/>
        <v>30</v>
      </c>
      <c r="N530" s="10">
        <v>4719.74</v>
      </c>
    </row>
    <row r="531" spans="1:14" x14ac:dyDescent="0.25">
      <c r="A531" t="s">
        <v>561</v>
      </c>
      <c r="B531">
        <v>1980</v>
      </c>
      <c r="C531" t="s">
        <v>10</v>
      </c>
      <c r="D531">
        <v>2</v>
      </c>
      <c r="E531">
        <v>2</v>
      </c>
      <c r="F531">
        <v>4728.71</v>
      </c>
      <c r="G531" t="s">
        <v>11</v>
      </c>
      <c r="H531" t="s">
        <v>12</v>
      </c>
      <c r="I531" t="s">
        <v>23</v>
      </c>
      <c r="J531" t="str">
        <f>IF(ISBLANK(I531),"Null",I531)</f>
        <v>R1012</v>
      </c>
      <c r="K531">
        <f>IF(ISBLANK(B531),ROUND(AVERAGE($B$2:$B$2344),0),B531)</f>
        <v>1980</v>
      </c>
      <c r="L531" s="9" t="str">
        <f>CONCATENATE(D531,"/",C531,"/",K531)</f>
        <v>2/Jul/1980</v>
      </c>
      <c r="M531">
        <f t="shared" ca="1" si="8"/>
        <v>44</v>
      </c>
      <c r="N531" s="10">
        <v>4728.71</v>
      </c>
    </row>
    <row r="532" spans="1:14" x14ac:dyDescent="0.25">
      <c r="A532" t="s">
        <v>562</v>
      </c>
      <c r="B532">
        <v>1986</v>
      </c>
      <c r="C532" t="s">
        <v>20</v>
      </c>
      <c r="D532">
        <v>5</v>
      </c>
      <c r="E532">
        <v>3</v>
      </c>
      <c r="F532">
        <v>4734.6400000000003</v>
      </c>
      <c r="G532" t="s">
        <v>11</v>
      </c>
      <c r="H532" t="s">
        <v>16</v>
      </c>
      <c r="I532" t="s">
        <v>13</v>
      </c>
      <c r="J532" t="str">
        <f>IF(ISBLANK(I532),"Null",I532)</f>
        <v>R1013</v>
      </c>
      <c r="K532">
        <f>IF(ISBLANK(B532),ROUND(AVERAGE($B$2:$B$2344),0),B532)</f>
        <v>1986</v>
      </c>
      <c r="L532" s="9" t="str">
        <f>CONCATENATE(D532,"/",C532,"/",K532)</f>
        <v>5/Sep/1986</v>
      </c>
      <c r="M532">
        <f t="shared" ca="1" si="8"/>
        <v>38</v>
      </c>
      <c r="N532" s="10">
        <v>4734.6400000000003</v>
      </c>
    </row>
    <row r="533" spans="1:14" x14ac:dyDescent="0.25">
      <c r="A533" t="s">
        <v>563</v>
      </c>
      <c r="B533">
        <v>1991</v>
      </c>
      <c r="C533" t="s">
        <v>36</v>
      </c>
      <c r="D533">
        <v>12</v>
      </c>
      <c r="E533">
        <v>1</v>
      </c>
      <c r="F533">
        <v>4738.2700000000004</v>
      </c>
      <c r="G533" t="s">
        <v>11</v>
      </c>
      <c r="H533" t="s">
        <v>12</v>
      </c>
      <c r="I533" t="s">
        <v>23</v>
      </c>
      <c r="J533" t="str">
        <f>IF(ISBLANK(I533),"Null",I533)</f>
        <v>R1012</v>
      </c>
      <c r="K533">
        <f>IF(ISBLANK(B533),ROUND(AVERAGE($B$2:$B$2344),0),B533)</f>
        <v>1991</v>
      </c>
      <c r="L533" s="9" t="str">
        <f>CONCATENATE(D533,"/",C533,"/",K533)</f>
        <v>12/Oct/1991</v>
      </c>
      <c r="M533">
        <f t="shared" ca="1" si="8"/>
        <v>33</v>
      </c>
      <c r="N533" s="10">
        <v>4738.2700000000004</v>
      </c>
    </row>
    <row r="534" spans="1:14" x14ac:dyDescent="0.25">
      <c r="A534" t="s">
        <v>564</v>
      </c>
      <c r="B534">
        <v>2004</v>
      </c>
      <c r="C534" t="s">
        <v>15</v>
      </c>
      <c r="D534">
        <v>24</v>
      </c>
      <c r="E534">
        <v>0</v>
      </c>
      <c r="F534">
        <v>4740.78</v>
      </c>
      <c r="G534" t="s">
        <v>11</v>
      </c>
      <c r="H534" t="s">
        <v>12</v>
      </c>
      <c r="I534" t="s">
        <v>299</v>
      </c>
      <c r="J534" t="str">
        <f>IF(ISBLANK(I534),"Null",I534)</f>
        <v>R1021</v>
      </c>
      <c r="K534">
        <f>IF(ISBLANK(B534),ROUND(AVERAGE($B$2:$B$2344),0),B534)</f>
        <v>2004</v>
      </c>
      <c r="L534" s="9" t="str">
        <f>CONCATENATE(D534,"/",C534,"/",K534)</f>
        <v>24/Nov/2004</v>
      </c>
      <c r="M534">
        <f t="shared" ca="1" si="8"/>
        <v>19</v>
      </c>
      <c r="N534" s="10">
        <v>4740.78</v>
      </c>
    </row>
    <row r="535" spans="1:14" x14ac:dyDescent="0.25">
      <c r="A535" t="s">
        <v>565</v>
      </c>
      <c r="B535">
        <v>1987</v>
      </c>
      <c r="C535" t="s">
        <v>18</v>
      </c>
      <c r="D535">
        <v>5</v>
      </c>
      <c r="E535">
        <v>1</v>
      </c>
      <c r="F535">
        <v>4746.34</v>
      </c>
      <c r="G535" t="s">
        <v>11</v>
      </c>
      <c r="H535" t="s">
        <v>11</v>
      </c>
      <c r="I535" t="s">
        <v>41</v>
      </c>
      <c r="J535" t="str">
        <f>IF(ISBLANK(I535),"Null",I535)</f>
        <v>R1011</v>
      </c>
      <c r="K535">
        <f>IF(ISBLANK(B535),ROUND(AVERAGE($B$2:$B$2344),0),B535)</f>
        <v>1987</v>
      </c>
      <c r="L535" s="9" t="str">
        <f>CONCATENATE(D535,"/",C535,"/",K535)</f>
        <v>5/Jun/1987</v>
      </c>
      <c r="M535">
        <f t="shared" ca="1" si="8"/>
        <v>37</v>
      </c>
      <c r="N535" s="10">
        <v>4746.34</v>
      </c>
    </row>
    <row r="536" spans="1:14" x14ac:dyDescent="0.25">
      <c r="A536" t="s">
        <v>566</v>
      </c>
      <c r="B536">
        <v>1987</v>
      </c>
      <c r="C536" t="s">
        <v>20</v>
      </c>
      <c r="D536">
        <v>2</v>
      </c>
      <c r="E536">
        <v>1</v>
      </c>
      <c r="F536">
        <v>4747.05</v>
      </c>
      <c r="G536" t="s">
        <v>11</v>
      </c>
      <c r="H536" t="s">
        <v>11</v>
      </c>
      <c r="I536" t="s">
        <v>13</v>
      </c>
      <c r="J536" t="str">
        <f>IF(ISBLANK(I536),"Null",I536)</f>
        <v>R1013</v>
      </c>
      <c r="K536">
        <f>IF(ISBLANK(B536),ROUND(AVERAGE($B$2:$B$2344),0),B536)</f>
        <v>1987</v>
      </c>
      <c r="L536" s="9" t="str">
        <f>CONCATENATE(D536,"/",C536,"/",K536)</f>
        <v>2/Sep/1987</v>
      </c>
      <c r="M536">
        <f t="shared" ca="1" si="8"/>
        <v>37</v>
      </c>
      <c r="N536" s="10">
        <v>4747.05</v>
      </c>
    </row>
    <row r="537" spans="1:14" x14ac:dyDescent="0.25">
      <c r="A537" t="s">
        <v>567</v>
      </c>
      <c r="B537">
        <v>1987</v>
      </c>
      <c r="C537" t="s">
        <v>15</v>
      </c>
      <c r="D537">
        <v>22</v>
      </c>
      <c r="E537">
        <v>1</v>
      </c>
      <c r="F537">
        <v>4751.07</v>
      </c>
      <c r="G537" t="s">
        <v>12</v>
      </c>
      <c r="H537" t="s">
        <v>16</v>
      </c>
      <c r="I537" t="s">
        <v>41</v>
      </c>
      <c r="J537" t="str">
        <f>IF(ISBLANK(I537),"Null",I537)</f>
        <v>R1011</v>
      </c>
      <c r="K537">
        <f>IF(ISBLANK(B537),ROUND(AVERAGE($B$2:$B$2344),0),B537)</f>
        <v>1987</v>
      </c>
      <c r="L537" s="9" t="str">
        <f>CONCATENATE(D537,"/",C537,"/",K537)</f>
        <v>22/Nov/1987</v>
      </c>
      <c r="M537">
        <f t="shared" ca="1" si="8"/>
        <v>36</v>
      </c>
      <c r="N537" s="10">
        <v>4751.07</v>
      </c>
    </row>
    <row r="538" spans="1:14" x14ac:dyDescent="0.25">
      <c r="A538" t="s">
        <v>568</v>
      </c>
      <c r="B538">
        <v>1992</v>
      </c>
      <c r="C538" t="s">
        <v>34</v>
      </c>
      <c r="D538">
        <v>16</v>
      </c>
      <c r="E538">
        <v>2</v>
      </c>
      <c r="F538">
        <v>4753.6400000000003</v>
      </c>
      <c r="G538" t="s">
        <v>11</v>
      </c>
      <c r="H538" t="s">
        <v>12</v>
      </c>
      <c r="I538" t="s">
        <v>13</v>
      </c>
      <c r="J538" t="str">
        <f>IF(ISBLANK(I538),"Null",I538)</f>
        <v>R1013</v>
      </c>
      <c r="K538">
        <f>IF(ISBLANK(B538),ROUND(AVERAGE($B$2:$B$2344),0),B538)</f>
        <v>1992</v>
      </c>
      <c r="L538" s="9" t="str">
        <f>CONCATENATE(D538,"/",C538,"/",K538)</f>
        <v>16/Aug/1992</v>
      </c>
      <c r="M538">
        <f t="shared" ca="1" si="8"/>
        <v>32</v>
      </c>
      <c r="N538" s="10">
        <v>4753.6400000000003</v>
      </c>
    </row>
    <row r="539" spans="1:14" x14ac:dyDescent="0.25">
      <c r="A539" t="s">
        <v>569</v>
      </c>
      <c r="B539">
        <v>1987</v>
      </c>
      <c r="C539" t="s">
        <v>20</v>
      </c>
      <c r="D539">
        <v>27</v>
      </c>
      <c r="E539">
        <v>1</v>
      </c>
      <c r="F539">
        <v>4762.33</v>
      </c>
      <c r="G539" t="s">
        <v>12</v>
      </c>
      <c r="H539" t="s">
        <v>12</v>
      </c>
      <c r="I539" t="s">
        <v>41</v>
      </c>
      <c r="J539" t="str">
        <f>IF(ISBLANK(I539),"Null",I539)</f>
        <v>R1011</v>
      </c>
      <c r="K539">
        <f>IF(ISBLANK(B539),ROUND(AVERAGE($B$2:$B$2344),0),B539)</f>
        <v>1987</v>
      </c>
      <c r="L539" s="9" t="str">
        <f>CONCATENATE(D539,"/",C539,"/",K539)</f>
        <v>27/Sep/1987</v>
      </c>
      <c r="M539">
        <f t="shared" ca="1" si="8"/>
        <v>37</v>
      </c>
      <c r="N539" s="10">
        <v>4762.33</v>
      </c>
    </row>
    <row r="540" spans="1:14" x14ac:dyDescent="0.25">
      <c r="A540" t="s">
        <v>570</v>
      </c>
      <c r="B540">
        <v>1989</v>
      </c>
      <c r="C540" t="s">
        <v>34</v>
      </c>
      <c r="D540">
        <v>1</v>
      </c>
      <c r="E540">
        <v>1</v>
      </c>
      <c r="F540">
        <v>4766.0200000000004</v>
      </c>
      <c r="G540" t="s">
        <v>11</v>
      </c>
      <c r="H540" t="s">
        <v>12</v>
      </c>
      <c r="I540" t="s">
        <v>41</v>
      </c>
      <c r="J540" t="str">
        <f>IF(ISBLANK(I540),"Null",I540)</f>
        <v>R1011</v>
      </c>
      <c r="K540">
        <f>IF(ISBLANK(B540),ROUND(AVERAGE($B$2:$B$2344),0),B540)</f>
        <v>1989</v>
      </c>
      <c r="L540" s="9" t="str">
        <f>CONCATENATE(D540,"/",C540,"/",K540)</f>
        <v>1/Aug/1989</v>
      </c>
      <c r="M540">
        <f t="shared" ca="1" si="8"/>
        <v>35</v>
      </c>
      <c r="N540" s="10">
        <v>4766.0200000000004</v>
      </c>
    </row>
    <row r="541" spans="1:14" x14ac:dyDescent="0.25">
      <c r="A541" t="s">
        <v>571</v>
      </c>
      <c r="B541">
        <v>1989</v>
      </c>
      <c r="C541" t="s">
        <v>30</v>
      </c>
      <c r="D541">
        <v>9</v>
      </c>
      <c r="E541">
        <v>1</v>
      </c>
      <c r="F541">
        <v>4779.6000000000004</v>
      </c>
      <c r="G541" t="s">
        <v>11</v>
      </c>
      <c r="H541" t="s">
        <v>12</v>
      </c>
      <c r="I541" t="s">
        <v>13</v>
      </c>
      <c r="J541" t="str">
        <f>IF(ISBLANK(I541),"Null",I541)</f>
        <v>R1013</v>
      </c>
      <c r="K541">
        <f>IF(ISBLANK(B541),ROUND(AVERAGE($B$2:$B$2344),0),B541)</f>
        <v>1989</v>
      </c>
      <c r="L541" s="9" t="str">
        <f>CONCATENATE(D541,"/",C541,"/",K541)</f>
        <v>9/Dec/1989</v>
      </c>
      <c r="M541">
        <f t="shared" ca="1" si="8"/>
        <v>34</v>
      </c>
      <c r="N541" s="10">
        <v>4779.6000000000004</v>
      </c>
    </row>
    <row r="542" spans="1:14" x14ac:dyDescent="0.25">
      <c r="A542" t="s">
        <v>572</v>
      </c>
      <c r="B542">
        <v>1987</v>
      </c>
      <c r="C542" t="s">
        <v>18</v>
      </c>
      <c r="D542">
        <v>22</v>
      </c>
      <c r="E542">
        <v>3</v>
      </c>
      <c r="F542">
        <v>4787.42</v>
      </c>
      <c r="G542" t="s">
        <v>11</v>
      </c>
      <c r="H542" t="s">
        <v>12</v>
      </c>
      <c r="I542" t="s">
        <v>13</v>
      </c>
      <c r="J542" t="str">
        <f>IF(ISBLANK(I542),"Null",I542)</f>
        <v>R1013</v>
      </c>
      <c r="K542">
        <f>IF(ISBLANK(B542),ROUND(AVERAGE($B$2:$B$2344),0),B542)</f>
        <v>1987</v>
      </c>
      <c r="L542" s="9" t="str">
        <f>CONCATENATE(D542,"/",C542,"/",K542)</f>
        <v>22/Jun/1987</v>
      </c>
      <c r="M542">
        <f t="shared" ca="1" si="8"/>
        <v>37</v>
      </c>
      <c r="N542" s="10">
        <v>4787.42</v>
      </c>
    </row>
    <row r="543" spans="1:14" x14ac:dyDescent="0.25">
      <c r="A543" t="s">
        <v>573</v>
      </c>
      <c r="B543">
        <v>1989</v>
      </c>
      <c r="C543" t="s">
        <v>30</v>
      </c>
      <c r="D543">
        <v>16</v>
      </c>
      <c r="E543">
        <v>1</v>
      </c>
      <c r="F543">
        <v>4795.66</v>
      </c>
      <c r="G543" t="s">
        <v>11</v>
      </c>
      <c r="H543" t="s">
        <v>16</v>
      </c>
      <c r="I543" t="s">
        <v>13</v>
      </c>
      <c r="J543" t="str">
        <f>IF(ISBLANK(I543),"Null",I543)</f>
        <v>R1013</v>
      </c>
      <c r="K543">
        <f>IF(ISBLANK(B543),ROUND(AVERAGE($B$2:$B$2344),0),B543)</f>
        <v>1989</v>
      </c>
      <c r="L543" s="9" t="str">
        <f>CONCATENATE(D543,"/",C543,"/",K543)</f>
        <v>16/Dec/1989</v>
      </c>
      <c r="M543">
        <f t="shared" ca="1" si="8"/>
        <v>34</v>
      </c>
      <c r="N543" s="10">
        <v>4795.66</v>
      </c>
    </row>
    <row r="544" spans="1:14" x14ac:dyDescent="0.25">
      <c r="A544" t="s">
        <v>574</v>
      </c>
      <c r="B544">
        <v>1978</v>
      </c>
      <c r="C544" t="s">
        <v>36</v>
      </c>
      <c r="D544">
        <v>3</v>
      </c>
      <c r="E544">
        <v>2</v>
      </c>
      <c r="F544">
        <v>4812.34</v>
      </c>
      <c r="G544" t="s">
        <v>11</v>
      </c>
      <c r="H544" t="s">
        <v>12</v>
      </c>
      <c r="I544" t="s">
        <v>13</v>
      </c>
      <c r="J544" t="str">
        <f>IF(ISBLANK(I544),"Null",I544)</f>
        <v>R1013</v>
      </c>
      <c r="K544">
        <f>IF(ISBLANK(B544),ROUND(AVERAGE($B$2:$B$2344),0),B544)</f>
        <v>1978</v>
      </c>
      <c r="L544" s="9" t="str">
        <f>CONCATENATE(D544,"/",C544,"/",K544)</f>
        <v>3/Oct/1978</v>
      </c>
      <c r="M544">
        <f t="shared" ca="1" si="8"/>
        <v>46</v>
      </c>
      <c r="N544" s="10">
        <v>4812.34</v>
      </c>
    </row>
    <row r="545" spans="1:14" x14ac:dyDescent="0.25">
      <c r="A545" t="s">
        <v>575</v>
      </c>
      <c r="B545">
        <v>1981</v>
      </c>
      <c r="C545" t="s">
        <v>10</v>
      </c>
      <c r="D545">
        <v>3</v>
      </c>
      <c r="E545">
        <v>1</v>
      </c>
      <c r="F545">
        <v>4827.1000000000004</v>
      </c>
      <c r="G545" t="s">
        <v>11</v>
      </c>
      <c r="H545" t="s">
        <v>16</v>
      </c>
      <c r="I545" t="s">
        <v>13</v>
      </c>
      <c r="J545" t="str">
        <f>IF(ISBLANK(I545),"Null",I545)</f>
        <v>R1013</v>
      </c>
      <c r="K545">
        <f>IF(ISBLANK(B545),ROUND(AVERAGE($B$2:$B$2344),0),B545)</f>
        <v>1981</v>
      </c>
      <c r="L545" s="9" t="str">
        <f>CONCATENATE(D545,"/",C545,"/",K545)</f>
        <v>3/Jul/1981</v>
      </c>
      <c r="M545">
        <f t="shared" ca="1" si="8"/>
        <v>43</v>
      </c>
      <c r="N545" s="10">
        <v>4827.1000000000004</v>
      </c>
    </row>
    <row r="546" spans="1:14" x14ac:dyDescent="0.25">
      <c r="A546" t="s">
        <v>576</v>
      </c>
      <c r="B546">
        <v>1995</v>
      </c>
      <c r="C546" t="s">
        <v>30</v>
      </c>
      <c r="D546">
        <v>1</v>
      </c>
      <c r="E546">
        <v>3</v>
      </c>
      <c r="F546">
        <v>4827.8999999999996</v>
      </c>
      <c r="G546" t="s">
        <v>16</v>
      </c>
      <c r="H546" t="s">
        <v>11</v>
      </c>
      <c r="J546" t="str">
        <f>IF(ISBLANK(I546),"Null",I546)</f>
        <v>Null</v>
      </c>
      <c r="K546">
        <f>IF(ISBLANK(B546),ROUND(AVERAGE($B$2:$B$2344),0),B546)</f>
        <v>1995</v>
      </c>
      <c r="L546" s="9" t="str">
        <f>CONCATENATE(D546,"/",C546,"/",K546)</f>
        <v>1/Dec/1995</v>
      </c>
      <c r="M546">
        <f t="shared" ca="1" si="8"/>
        <v>28</v>
      </c>
      <c r="N546" s="10">
        <v>4827.8999999999996</v>
      </c>
    </row>
    <row r="547" spans="1:14" x14ac:dyDescent="0.25">
      <c r="A547" t="s">
        <v>577</v>
      </c>
      <c r="B547">
        <v>2002</v>
      </c>
      <c r="C547" t="s">
        <v>18</v>
      </c>
      <c r="D547">
        <v>27</v>
      </c>
      <c r="E547">
        <v>5</v>
      </c>
      <c r="F547">
        <v>4830.63</v>
      </c>
      <c r="G547" t="s">
        <v>11</v>
      </c>
      <c r="H547" t="s">
        <v>16</v>
      </c>
      <c r="I547" t="s">
        <v>41</v>
      </c>
      <c r="J547" t="str">
        <f>IF(ISBLANK(I547),"Null",I547)</f>
        <v>R1011</v>
      </c>
      <c r="K547">
        <f>IF(ISBLANK(B547),ROUND(AVERAGE($B$2:$B$2344),0),B547)</f>
        <v>2002</v>
      </c>
      <c r="L547" s="9" t="str">
        <f>CONCATENATE(D547,"/",C547,"/",K547)</f>
        <v>27/Jun/2002</v>
      </c>
      <c r="M547">
        <f t="shared" ca="1" si="8"/>
        <v>22</v>
      </c>
      <c r="N547" s="10">
        <v>4830.63</v>
      </c>
    </row>
    <row r="548" spans="1:14" x14ac:dyDescent="0.25">
      <c r="A548" t="s">
        <v>578</v>
      </c>
      <c r="B548">
        <v>2000</v>
      </c>
      <c r="C548" t="s">
        <v>30</v>
      </c>
      <c r="D548">
        <v>11</v>
      </c>
      <c r="E548">
        <v>0</v>
      </c>
      <c r="F548">
        <v>4835.43</v>
      </c>
      <c r="G548" t="s">
        <v>11</v>
      </c>
      <c r="H548" t="s">
        <v>11</v>
      </c>
      <c r="I548" t="s">
        <v>299</v>
      </c>
      <c r="J548" t="str">
        <f>IF(ISBLANK(I548),"Null",I548)</f>
        <v>R1021</v>
      </c>
      <c r="K548">
        <f>IF(ISBLANK(B548),ROUND(AVERAGE($B$2:$B$2344),0),B548)</f>
        <v>2000</v>
      </c>
      <c r="L548" s="9" t="str">
        <f>CONCATENATE(D548,"/",C548,"/",K548)</f>
        <v>11/Dec/2000</v>
      </c>
      <c r="M548">
        <f t="shared" ca="1" si="8"/>
        <v>23</v>
      </c>
      <c r="N548" s="10">
        <v>4835.43</v>
      </c>
    </row>
    <row r="549" spans="1:14" x14ac:dyDescent="0.25">
      <c r="A549" t="s">
        <v>579</v>
      </c>
      <c r="B549">
        <v>1992</v>
      </c>
      <c r="C549" t="s">
        <v>20</v>
      </c>
      <c r="D549">
        <v>10</v>
      </c>
      <c r="E549">
        <v>3</v>
      </c>
      <c r="F549">
        <v>4837.58</v>
      </c>
      <c r="G549" t="s">
        <v>12</v>
      </c>
      <c r="H549" t="s">
        <v>11</v>
      </c>
      <c r="I549" t="s">
        <v>13</v>
      </c>
      <c r="J549" t="str">
        <f>IF(ISBLANK(I549),"Null",I549)</f>
        <v>R1013</v>
      </c>
      <c r="K549">
        <f>IF(ISBLANK(B549),ROUND(AVERAGE($B$2:$B$2344),0),B549)</f>
        <v>1992</v>
      </c>
      <c r="L549" s="9" t="str">
        <f>CONCATENATE(D549,"/",C549,"/",K549)</f>
        <v>10/Sep/1992</v>
      </c>
      <c r="M549">
        <f t="shared" ca="1" si="8"/>
        <v>32</v>
      </c>
      <c r="N549" s="10">
        <v>4837.58</v>
      </c>
    </row>
    <row r="550" spans="1:14" x14ac:dyDescent="0.25">
      <c r="A550" t="s">
        <v>580</v>
      </c>
      <c r="B550">
        <v>1984</v>
      </c>
      <c r="C550" t="s">
        <v>36</v>
      </c>
      <c r="D550">
        <v>15</v>
      </c>
      <c r="E550">
        <v>3</v>
      </c>
      <c r="F550">
        <v>4839.18</v>
      </c>
      <c r="G550" t="s">
        <v>11</v>
      </c>
      <c r="H550" t="s">
        <v>16</v>
      </c>
      <c r="I550" t="s">
        <v>23</v>
      </c>
      <c r="J550" t="str">
        <f>IF(ISBLANK(I550),"Null",I550)</f>
        <v>R1012</v>
      </c>
      <c r="K550">
        <f>IF(ISBLANK(B550),ROUND(AVERAGE($B$2:$B$2344),0),B550)</f>
        <v>1984</v>
      </c>
      <c r="L550" s="9" t="str">
        <f>CONCATENATE(D550,"/",C550,"/",K550)</f>
        <v>15/Oct/1984</v>
      </c>
      <c r="M550">
        <f t="shared" ca="1" si="8"/>
        <v>40</v>
      </c>
      <c r="N550" s="10">
        <v>4839.18</v>
      </c>
    </row>
    <row r="551" spans="1:14" x14ac:dyDescent="0.25">
      <c r="A551" t="s">
        <v>581</v>
      </c>
      <c r="B551">
        <v>1995</v>
      </c>
      <c r="C551" t="s">
        <v>20</v>
      </c>
      <c r="D551">
        <v>29</v>
      </c>
      <c r="E551">
        <v>0</v>
      </c>
      <c r="F551">
        <v>4840.95</v>
      </c>
      <c r="G551" t="s">
        <v>11</v>
      </c>
      <c r="H551" t="s">
        <v>16</v>
      </c>
      <c r="I551" t="s">
        <v>299</v>
      </c>
      <c r="J551" t="str">
        <f>IF(ISBLANK(I551),"Null",I551)</f>
        <v>R1021</v>
      </c>
      <c r="K551">
        <f>IF(ISBLANK(B551),ROUND(AVERAGE($B$2:$B$2344),0),B551)</f>
        <v>1995</v>
      </c>
      <c r="L551" s="9" t="str">
        <f>CONCATENATE(D551,"/",C551,"/",K551)</f>
        <v>29/Sep/1995</v>
      </c>
      <c r="M551">
        <f t="shared" ca="1" si="8"/>
        <v>29</v>
      </c>
      <c r="N551" s="10">
        <v>4840.95</v>
      </c>
    </row>
    <row r="552" spans="1:14" x14ac:dyDescent="0.25">
      <c r="A552" t="s">
        <v>582</v>
      </c>
      <c r="B552">
        <v>1979</v>
      </c>
      <c r="C552" t="s">
        <v>30</v>
      </c>
      <c r="D552">
        <v>13</v>
      </c>
      <c r="E552">
        <v>2</v>
      </c>
      <c r="F552">
        <v>4843.79</v>
      </c>
      <c r="G552" t="s">
        <v>11</v>
      </c>
      <c r="H552" t="s">
        <v>12</v>
      </c>
      <c r="I552" t="s">
        <v>13</v>
      </c>
      <c r="J552" t="str">
        <f>IF(ISBLANK(I552),"Null",I552)</f>
        <v>R1013</v>
      </c>
      <c r="K552">
        <f>IF(ISBLANK(B552),ROUND(AVERAGE($B$2:$B$2344),0),B552)</f>
        <v>1979</v>
      </c>
      <c r="L552" s="9" t="str">
        <f>CONCATENATE(D552,"/",C552,"/",K552)</f>
        <v>13/Dec/1979</v>
      </c>
      <c r="M552">
        <f t="shared" ca="1" si="8"/>
        <v>44</v>
      </c>
      <c r="N552" s="10">
        <v>4843.79</v>
      </c>
    </row>
    <row r="553" spans="1:14" x14ac:dyDescent="0.25">
      <c r="A553" t="s">
        <v>583</v>
      </c>
      <c r="B553">
        <v>1974</v>
      </c>
      <c r="C553" t="s">
        <v>20</v>
      </c>
      <c r="D553">
        <v>11</v>
      </c>
      <c r="E553">
        <v>0</v>
      </c>
      <c r="F553">
        <v>4844.67</v>
      </c>
      <c r="G553" t="s">
        <v>11</v>
      </c>
      <c r="H553" t="s">
        <v>11</v>
      </c>
      <c r="I553" t="s">
        <v>13</v>
      </c>
      <c r="J553" t="str">
        <f>IF(ISBLANK(I553),"Null",I553)</f>
        <v>R1013</v>
      </c>
      <c r="K553">
        <f>IF(ISBLANK(B553),ROUND(AVERAGE($B$2:$B$2344),0),B553)</f>
        <v>1974</v>
      </c>
      <c r="L553" s="9" t="str">
        <f>CONCATENATE(D553,"/",C553,"/",K553)</f>
        <v>11/Sep/1974</v>
      </c>
      <c r="M553">
        <f t="shared" ca="1" si="8"/>
        <v>50</v>
      </c>
      <c r="N553" s="10">
        <v>4844.67</v>
      </c>
    </row>
    <row r="554" spans="1:14" x14ac:dyDescent="0.25">
      <c r="A554" t="s">
        <v>584</v>
      </c>
      <c r="B554">
        <v>2001</v>
      </c>
      <c r="C554" t="s">
        <v>18</v>
      </c>
      <c r="D554">
        <v>7</v>
      </c>
      <c r="E554">
        <v>0</v>
      </c>
      <c r="F554">
        <v>4846.53</v>
      </c>
      <c r="G554" t="s">
        <v>11</v>
      </c>
      <c r="H554" t="s">
        <v>12</v>
      </c>
      <c r="I554" t="s">
        <v>299</v>
      </c>
      <c r="J554" t="str">
        <f>IF(ISBLANK(I554),"Null",I554)</f>
        <v>R1021</v>
      </c>
      <c r="K554">
        <f>IF(ISBLANK(B554),ROUND(AVERAGE($B$2:$B$2344),0),B554)</f>
        <v>2001</v>
      </c>
      <c r="L554" s="9" t="str">
        <f>CONCATENATE(D554,"/",C554,"/",K554)</f>
        <v>7/Jun/2001</v>
      </c>
      <c r="M554">
        <f t="shared" ca="1" si="8"/>
        <v>23</v>
      </c>
      <c r="N554" s="10">
        <v>4846.53</v>
      </c>
    </row>
    <row r="555" spans="1:14" x14ac:dyDescent="0.25">
      <c r="A555" t="s">
        <v>585</v>
      </c>
      <c r="B555">
        <v>1995</v>
      </c>
      <c r="C555" t="s">
        <v>30</v>
      </c>
      <c r="D555">
        <v>27</v>
      </c>
      <c r="E555">
        <v>3</v>
      </c>
      <c r="F555">
        <v>4846.92</v>
      </c>
      <c r="G555" t="s">
        <v>11</v>
      </c>
      <c r="H555" t="s">
        <v>12</v>
      </c>
      <c r="I555" t="s">
        <v>355</v>
      </c>
      <c r="J555" t="str">
        <f>IF(ISBLANK(I555),"Null",I555)</f>
        <v>R1017</v>
      </c>
      <c r="K555">
        <f>IF(ISBLANK(B555),ROUND(AVERAGE($B$2:$B$2344),0),B555)</f>
        <v>1995</v>
      </c>
      <c r="L555" s="9" t="str">
        <f>CONCATENATE(D555,"/",C555,"/",K555)</f>
        <v>27/Dec/1995</v>
      </c>
      <c r="M555">
        <f t="shared" ca="1" si="8"/>
        <v>28</v>
      </c>
      <c r="N555" s="10">
        <v>4846.92</v>
      </c>
    </row>
    <row r="556" spans="1:14" x14ac:dyDescent="0.25">
      <c r="A556" t="s">
        <v>586</v>
      </c>
      <c r="B556">
        <v>1989</v>
      </c>
      <c r="C556" t="s">
        <v>20</v>
      </c>
      <c r="D556">
        <v>1</v>
      </c>
      <c r="E556">
        <v>3</v>
      </c>
      <c r="F556">
        <v>4859.8900000000003</v>
      </c>
      <c r="G556" t="s">
        <v>11</v>
      </c>
      <c r="H556" t="s">
        <v>12</v>
      </c>
      <c r="I556" t="s">
        <v>41</v>
      </c>
      <c r="J556" t="str">
        <f>IF(ISBLANK(I556),"Null",I556)</f>
        <v>R1011</v>
      </c>
      <c r="K556">
        <f>IF(ISBLANK(B556),ROUND(AVERAGE($B$2:$B$2344),0),B556)</f>
        <v>1989</v>
      </c>
      <c r="L556" s="9" t="str">
        <f>CONCATENATE(D556,"/",C556,"/",K556)</f>
        <v>1/Sep/1989</v>
      </c>
      <c r="M556">
        <f t="shared" ca="1" si="8"/>
        <v>35</v>
      </c>
      <c r="N556" s="10">
        <v>4859.8900000000003</v>
      </c>
    </row>
    <row r="557" spans="1:14" x14ac:dyDescent="0.25">
      <c r="A557" t="s">
        <v>587</v>
      </c>
      <c r="B557">
        <v>1997</v>
      </c>
      <c r="C557" t="s">
        <v>20</v>
      </c>
      <c r="D557">
        <v>29</v>
      </c>
      <c r="E557">
        <v>4</v>
      </c>
      <c r="F557">
        <v>4877.9799999999996</v>
      </c>
      <c r="G557" t="s">
        <v>11</v>
      </c>
      <c r="H557" t="s">
        <v>12</v>
      </c>
      <c r="I557" t="s">
        <v>23</v>
      </c>
      <c r="J557" t="str">
        <f>IF(ISBLANK(I557),"Null",I557)</f>
        <v>R1012</v>
      </c>
      <c r="K557">
        <f>IF(ISBLANK(B557),ROUND(AVERAGE($B$2:$B$2344),0),B557)</f>
        <v>1997</v>
      </c>
      <c r="L557" s="9" t="str">
        <f>CONCATENATE(D557,"/",C557,"/",K557)</f>
        <v>29/Sep/1997</v>
      </c>
      <c r="M557">
        <f t="shared" ca="1" si="8"/>
        <v>27</v>
      </c>
      <c r="N557" s="10">
        <v>4877.9799999999996</v>
      </c>
    </row>
    <row r="558" spans="1:14" x14ac:dyDescent="0.25">
      <c r="A558" t="s">
        <v>588</v>
      </c>
      <c r="B558">
        <v>1986</v>
      </c>
      <c r="C558" t="s">
        <v>30</v>
      </c>
      <c r="D558">
        <v>23</v>
      </c>
      <c r="E558">
        <v>0</v>
      </c>
      <c r="F558">
        <v>4883.87</v>
      </c>
      <c r="G558" t="s">
        <v>11</v>
      </c>
      <c r="H558" t="s">
        <v>16</v>
      </c>
      <c r="I558" t="s">
        <v>41</v>
      </c>
      <c r="J558" t="str">
        <f>IF(ISBLANK(I558),"Null",I558)</f>
        <v>R1011</v>
      </c>
      <c r="K558">
        <f>IF(ISBLANK(B558),ROUND(AVERAGE($B$2:$B$2344),0),B558)</f>
        <v>1986</v>
      </c>
      <c r="L558" s="9" t="str">
        <f>CONCATENATE(D558,"/",C558,"/",K558)</f>
        <v>23/Dec/1986</v>
      </c>
      <c r="M558">
        <f t="shared" ca="1" si="8"/>
        <v>37</v>
      </c>
      <c r="N558" s="10">
        <v>4883.87</v>
      </c>
    </row>
    <row r="559" spans="1:14" x14ac:dyDescent="0.25">
      <c r="A559" t="s">
        <v>589</v>
      </c>
      <c r="B559">
        <v>1986</v>
      </c>
      <c r="C559" t="s">
        <v>36</v>
      </c>
      <c r="D559">
        <v>27</v>
      </c>
      <c r="E559">
        <v>0</v>
      </c>
      <c r="F559">
        <v>4889.04</v>
      </c>
      <c r="G559" t="s">
        <v>11</v>
      </c>
      <c r="H559" t="s">
        <v>16</v>
      </c>
      <c r="I559" t="s">
        <v>13</v>
      </c>
      <c r="J559" t="str">
        <f>IF(ISBLANK(I559),"Null",I559)</f>
        <v>R1013</v>
      </c>
      <c r="K559">
        <f>IF(ISBLANK(B559),ROUND(AVERAGE($B$2:$B$2344),0),B559)</f>
        <v>1986</v>
      </c>
      <c r="L559" s="9" t="str">
        <f>CONCATENATE(D559,"/",C559,"/",K559)</f>
        <v>27/Oct/1986</v>
      </c>
      <c r="M559">
        <f t="shared" ca="1" si="8"/>
        <v>38</v>
      </c>
      <c r="N559" s="10">
        <v>4889.04</v>
      </c>
    </row>
    <row r="560" spans="1:14" x14ac:dyDescent="0.25">
      <c r="A560" t="s">
        <v>590</v>
      </c>
      <c r="B560">
        <v>1989</v>
      </c>
      <c r="C560" t="s">
        <v>10</v>
      </c>
      <c r="D560">
        <v>10</v>
      </c>
      <c r="E560">
        <v>2</v>
      </c>
      <c r="F560">
        <v>4890</v>
      </c>
      <c r="G560" t="s">
        <v>12</v>
      </c>
      <c r="H560" t="s">
        <v>11</v>
      </c>
      <c r="I560" t="s">
        <v>13</v>
      </c>
      <c r="J560" t="str">
        <f>IF(ISBLANK(I560),"Null",I560)</f>
        <v>R1013</v>
      </c>
      <c r="K560">
        <f>IF(ISBLANK(B560),ROUND(AVERAGE($B$2:$B$2344),0),B560)</f>
        <v>1989</v>
      </c>
      <c r="L560" s="9" t="str">
        <f>CONCATENATE(D560,"/",C560,"/",K560)</f>
        <v>10/Jul/1989</v>
      </c>
      <c r="M560">
        <f t="shared" ca="1" si="8"/>
        <v>35</v>
      </c>
      <c r="N560" s="10">
        <v>4890</v>
      </c>
    </row>
    <row r="561" spans="1:14" x14ac:dyDescent="0.25">
      <c r="A561" t="s">
        <v>591</v>
      </c>
      <c r="B561">
        <v>1990</v>
      </c>
      <c r="C561" t="s">
        <v>15</v>
      </c>
      <c r="D561">
        <v>28</v>
      </c>
      <c r="E561">
        <v>3</v>
      </c>
      <c r="F561">
        <v>4894.3900000000003</v>
      </c>
      <c r="G561" t="s">
        <v>11</v>
      </c>
      <c r="H561" t="s">
        <v>12</v>
      </c>
      <c r="I561" t="s">
        <v>13</v>
      </c>
      <c r="J561" t="str">
        <f>IF(ISBLANK(I561),"Null",I561)</f>
        <v>R1013</v>
      </c>
      <c r="K561">
        <f>IF(ISBLANK(B561),ROUND(AVERAGE($B$2:$B$2344),0),B561)</f>
        <v>1990</v>
      </c>
      <c r="L561" s="9" t="str">
        <f>CONCATENATE(D561,"/",C561,"/",K561)</f>
        <v>28/Nov/1990</v>
      </c>
      <c r="M561">
        <f t="shared" ca="1" si="8"/>
        <v>33</v>
      </c>
      <c r="N561" s="10">
        <v>4894.3900000000003</v>
      </c>
    </row>
    <row r="562" spans="1:14" x14ac:dyDescent="0.25">
      <c r="A562" t="s">
        <v>592</v>
      </c>
      <c r="B562">
        <v>1988</v>
      </c>
      <c r="C562" t="s">
        <v>20</v>
      </c>
      <c r="D562">
        <v>23</v>
      </c>
      <c r="E562">
        <v>1</v>
      </c>
      <c r="F562">
        <v>4894.75</v>
      </c>
      <c r="G562" t="s">
        <v>12</v>
      </c>
      <c r="H562" t="s">
        <v>12</v>
      </c>
      <c r="I562" t="s">
        <v>23</v>
      </c>
      <c r="J562" t="str">
        <f>IF(ISBLANK(I562),"Null",I562)</f>
        <v>R1012</v>
      </c>
      <c r="K562">
        <f>IF(ISBLANK(B562),ROUND(AVERAGE($B$2:$B$2344),0),B562)</f>
        <v>1988</v>
      </c>
      <c r="L562" s="9" t="str">
        <f>CONCATENATE(D562,"/",C562,"/",K562)</f>
        <v>23/Sep/1988</v>
      </c>
      <c r="M562">
        <f t="shared" ca="1" si="8"/>
        <v>36</v>
      </c>
      <c r="N562" s="10">
        <v>4894.75</v>
      </c>
    </row>
    <row r="563" spans="1:14" x14ac:dyDescent="0.25">
      <c r="A563" t="s">
        <v>593</v>
      </c>
      <c r="B563">
        <v>1993</v>
      </c>
      <c r="C563" t="s">
        <v>10</v>
      </c>
      <c r="D563">
        <v>10</v>
      </c>
      <c r="E563">
        <v>2</v>
      </c>
      <c r="F563">
        <v>4906.41</v>
      </c>
      <c r="G563" t="s">
        <v>11</v>
      </c>
      <c r="H563" t="s">
        <v>16</v>
      </c>
      <c r="I563" t="s">
        <v>23</v>
      </c>
      <c r="J563" t="str">
        <f>IF(ISBLANK(I563),"Null",I563)</f>
        <v>R1012</v>
      </c>
      <c r="K563">
        <f>IF(ISBLANK(B563),ROUND(AVERAGE($B$2:$B$2344),0),B563)</f>
        <v>1993</v>
      </c>
      <c r="L563" s="9" t="str">
        <f>CONCATENATE(D563,"/",C563,"/",K563)</f>
        <v>10/Jul/1993</v>
      </c>
      <c r="M563">
        <f t="shared" ca="1" si="8"/>
        <v>31</v>
      </c>
      <c r="N563" s="10">
        <v>4906.41</v>
      </c>
    </row>
    <row r="564" spans="1:14" x14ac:dyDescent="0.25">
      <c r="A564" t="s">
        <v>594</v>
      </c>
      <c r="B564">
        <v>1981</v>
      </c>
      <c r="C564" t="s">
        <v>36</v>
      </c>
      <c r="D564">
        <v>18</v>
      </c>
      <c r="E564">
        <v>1</v>
      </c>
      <c r="F564">
        <v>4911.8900000000003</v>
      </c>
      <c r="G564" t="s">
        <v>11</v>
      </c>
      <c r="H564" t="s">
        <v>12</v>
      </c>
      <c r="I564" t="s">
        <v>13</v>
      </c>
      <c r="J564" t="str">
        <f>IF(ISBLANK(I564),"Null",I564)</f>
        <v>R1013</v>
      </c>
      <c r="K564">
        <f>IF(ISBLANK(B564),ROUND(AVERAGE($B$2:$B$2344),0),B564)</f>
        <v>1981</v>
      </c>
      <c r="L564" s="9" t="str">
        <f>CONCATENATE(D564,"/",C564,"/",K564)</f>
        <v>18/Oct/1981</v>
      </c>
      <c r="M564">
        <f t="shared" ca="1" si="8"/>
        <v>43</v>
      </c>
      <c r="N564" s="10">
        <v>4911.8900000000003</v>
      </c>
    </row>
    <row r="565" spans="1:14" x14ac:dyDescent="0.25">
      <c r="A565" t="s">
        <v>595</v>
      </c>
      <c r="B565">
        <v>2002</v>
      </c>
      <c r="C565" t="s">
        <v>34</v>
      </c>
      <c r="D565">
        <v>21</v>
      </c>
      <c r="E565">
        <v>5</v>
      </c>
      <c r="F565">
        <v>4915.0600000000004</v>
      </c>
      <c r="G565" t="s">
        <v>11</v>
      </c>
      <c r="H565" t="s">
        <v>16</v>
      </c>
      <c r="I565" t="s">
        <v>355</v>
      </c>
      <c r="J565" t="str">
        <f>IF(ISBLANK(I565),"Null",I565)</f>
        <v>R1017</v>
      </c>
      <c r="K565">
        <f>IF(ISBLANK(B565),ROUND(AVERAGE($B$2:$B$2344),0),B565)</f>
        <v>2002</v>
      </c>
      <c r="L565" s="9" t="str">
        <f>CONCATENATE(D565,"/",C565,"/",K565)</f>
        <v>21/Aug/2002</v>
      </c>
      <c r="M565">
        <f t="shared" ca="1" si="8"/>
        <v>22</v>
      </c>
      <c r="N565" s="10">
        <v>4915.0600000000004</v>
      </c>
    </row>
    <row r="566" spans="1:14" x14ac:dyDescent="0.25">
      <c r="A566" t="s">
        <v>596</v>
      </c>
      <c r="B566">
        <v>1993</v>
      </c>
      <c r="C566" t="s">
        <v>34</v>
      </c>
      <c r="D566">
        <v>10</v>
      </c>
      <c r="E566">
        <v>2</v>
      </c>
      <c r="F566">
        <v>4922.92</v>
      </c>
      <c r="G566" t="s">
        <v>11</v>
      </c>
      <c r="H566" t="s">
        <v>11</v>
      </c>
      <c r="I566" t="s">
        <v>23</v>
      </c>
      <c r="J566" t="str">
        <f>IF(ISBLANK(I566),"Null",I566)</f>
        <v>R1012</v>
      </c>
      <c r="K566">
        <f>IF(ISBLANK(B566),ROUND(AVERAGE($B$2:$B$2344),0),B566)</f>
        <v>1993</v>
      </c>
      <c r="L566" s="9" t="str">
        <f>CONCATENATE(D566,"/",C566,"/",K566)</f>
        <v>10/Aug/1993</v>
      </c>
      <c r="M566">
        <f t="shared" ca="1" si="8"/>
        <v>31</v>
      </c>
      <c r="N566" s="10">
        <v>4922.92</v>
      </c>
    </row>
    <row r="567" spans="1:14" x14ac:dyDescent="0.25">
      <c r="A567" t="s">
        <v>597</v>
      </c>
      <c r="B567">
        <v>1991</v>
      </c>
      <c r="C567" t="s">
        <v>34</v>
      </c>
      <c r="D567">
        <v>23</v>
      </c>
      <c r="E567">
        <v>2</v>
      </c>
      <c r="F567">
        <v>4931.6499999999996</v>
      </c>
      <c r="G567" t="s">
        <v>11</v>
      </c>
      <c r="H567" t="s">
        <v>12</v>
      </c>
      <c r="I567" t="s">
        <v>41</v>
      </c>
      <c r="J567" t="str">
        <f>IF(ISBLANK(I567),"Null",I567)</f>
        <v>R1011</v>
      </c>
      <c r="K567">
        <f>IF(ISBLANK(B567),ROUND(AVERAGE($B$2:$B$2344),0),B567)</f>
        <v>1991</v>
      </c>
      <c r="L567" s="9" t="str">
        <f>CONCATENATE(D567,"/",C567,"/",K567)</f>
        <v>23/Aug/1991</v>
      </c>
      <c r="M567">
        <f t="shared" ca="1" si="8"/>
        <v>33</v>
      </c>
      <c r="N567" s="10">
        <v>4931.6499999999996</v>
      </c>
    </row>
    <row r="568" spans="1:14" x14ac:dyDescent="0.25">
      <c r="A568" t="s">
        <v>598</v>
      </c>
      <c r="B568">
        <v>1991</v>
      </c>
      <c r="C568" t="s">
        <v>15</v>
      </c>
      <c r="D568">
        <v>27</v>
      </c>
      <c r="E568">
        <v>2</v>
      </c>
      <c r="F568">
        <v>4934.71</v>
      </c>
      <c r="G568" t="s">
        <v>11</v>
      </c>
      <c r="H568" t="s">
        <v>12</v>
      </c>
      <c r="I568" t="s">
        <v>41</v>
      </c>
      <c r="J568" t="str">
        <f>IF(ISBLANK(I568),"Null",I568)</f>
        <v>R1011</v>
      </c>
      <c r="K568">
        <f>IF(ISBLANK(B568),ROUND(AVERAGE($B$2:$B$2344),0),B568)</f>
        <v>1991</v>
      </c>
      <c r="L568" s="9" t="str">
        <f>CONCATENATE(D568,"/",C568,"/",K568)</f>
        <v>27/Nov/1991</v>
      </c>
      <c r="M568">
        <f t="shared" ca="1" si="8"/>
        <v>32</v>
      </c>
      <c r="N568" s="10">
        <v>4934.71</v>
      </c>
    </row>
    <row r="569" spans="1:14" x14ac:dyDescent="0.25">
      <c r="A569" t="s">
        <v>599</v>
      </c>
      <c r="B569">
        <v>1974</v>
      </c>
      <c r="C569" t="s">
        <v>18</v>
      </c>
      <c r="D569">
        <v>26</v>
      </c>
      <c r="E569">
        <v>0</v>
      </c>
      <c r="F569">
        <v>4942.0600000000004</v>
      </c>
      <c r="G569" t="s">
        <v>11</v>
      </c>
      <c r="H569" t="s">
        <v>11</v>
      </c>
      <c r="I569" t="s">
        <v>13</v>
      </c>
      <c r="J569" t="str">
        <f>IF(ISBLANK(I569),"Null",I569)</f>
        <v>R1013</v>
      </c>
      <c r="K569">
        <f>IF(ISBLANK(B569),ROUND(AVERAGE($B$2:$B$2344),0),B569)</f>
        <v>1974</v>
      </c>
      <c r="L569" s="9" t="str">
        <f>CONCATENATE(D569,"/",C569,"/",K569)</f>
        <v>26/Jun/1974</v>
      </c>
      <c r="M569">
        <f t="shared" ca="1" si="8"/>
        <v>50</v>
      </c>
      <c r="N569" s="10">
        <v>4942.0600000000004</v>
      </c>
    </row>
    <row r="570" spans="1:14" x14ac:dyDescent="0.25">
      <c r="A570" t="s">
        <v>600</v>
      </c>
      <c r="B570">
        <v>1991</v>
      </c>
      <c r="C570" t="s">
        <v>34</v>
      </c>
      <c r="D570">
        <v>30</v>
      </c>
      <c r="E570">
        <v>2</v>
      </c>
      <c r="F570">
        <v>4949.76</v>
      </c>
      <c r="G570" t="s">
        <v>11</v>
      </c>
      <c r="H570" t="s">
        <v>16</v>
      </c>
      <c r="I570" t="s">
        <v>13</v>
      </c>
      <c r="J570" t="str">
        <f>IF(ISBLANK(I570),"Null",I570)</f>
        <v>R1013</v>
      </c>
      <c r="K570">
        <f>IF(ISBLANK(B570),ROUND(AVERAGE($B$2:$B$2344),0),B570)</f>
        <v>1991</v>
      </c>
      <c r="L570" s="9" t="str">
        <f>CONCATENATE(D570,"/",C570,"/",K570)</f>
        <v>30/Aug/1991</v>
      </c>
      <c r="M570">
        <f t="shared" ca="1" si="8"/>
        <v>33</v>
      </c>
      <c r="N570" s="10">
        <v>4949.76</v>
      </c>
    </row>
    <row r="571" spans="1:14" x14ac:dyDescent="0.25">
      <c r="A571" t="s">
        <v>601</v>
      </c>
      <c r="B571">
        <v>1973</v>
      </c>
      <c r="C571" t="s">
        <v>15</v>
      </c>
      <c r="D571">
        <v>7</v>
      </c>
      <c r="E571">
        <v>0</v>
      </c>
      <c r="F571">
        <v>4985.22</v>
      </c>
      <c r="G571" t="s">
        <v>11</v>
      </c>
      <c r="H571" t="s">
        <v>12</v>
      </c>
      <c r="I571" t="s">
        <v>13</v>
      </c>
      <c r="J571" t="str">
        <f>IF(ISBLANK(I571),"Null",I571)</f>
        <v>R1013</v>
      </c>
      <c r="K571">
        <f>IF(ISBLANK(B571),ROUND(AVERAGE($B$2:$B$2344),0),B571)</f>
        <v>1973</v>
      </c>
      <c r="L571" s="9" t="str">
        <f>CONCATENATE(D571,"/",C571,"/",K571)</f>
        <v>7/Nov/1973</v>
      </c>
      <c r="M571">
        <f t="shared" ca="1" si="8"/>
        <v>51</v>
      </c>
      <c r="N571" s="10">
        <v>4985.22</v>
      </c>
    </row>
    <row r="572" spans="1:14" x14ac:dyDescent="0.25">
      <c r="A572" t="s">
        <v>602</v>
      </c>
      <c r="B572">
        <v>1988</v>
      </c>
      <c r="C572" t="s">
        <v>18</v>
      </c>
      <c r="D572">
        <v>24</v>
      </c>
      <c r="E572">
        <v>0</v>
      </c>
      <c r="F572">
        <v>4992.38</v>
      </c>
      <c r="G572" t="s">
        <v>11</v>
      </c>
      <c r="H572" t="s">
        <v>12</v>
      </c>
      <c r="I572" t="s">
        <v>246</v>
      </c>
      <c r="J572" t="str">
        <f>IF(ISBLANK(I572),"Null",I572)</f>
        <v>R1024</v>
      </c>
      <c r="K572">
        <f>IF(ISBLANK(B572),ROUND(AVERAGE($B$2:$B$2344),0),B572)</f>
        <v>1988</v>
      </c>
      <c r="L572" s="9" t="str">
        <f>CONCATENATE(D572,"/",C572,"/",K572)</f>
        <v>24/Jun/1988</v>
      </c>
      <c r="M572">
        <f t="shared" ca="1" si="8"/>
        <v>36</v>
      </c>
      <c r="N572" s="10">
        <v>4992.38</v>
      </c>
    </row>
    <row r="573" spans="1:14" x14ac:dyDescent="0.25">
      <c r="A573" t="s">
        <v>603</v>
      </c>
      <c r="B573">
        <v>2001</v>
      </c>
      <c r="C573" t="s">
        <v>36</v>
      </c>
      <c r="D573">
        <v>5</v>
      </c>
      <c r="E573">
        <v>0</v>
      </c>
      <c r="F573">
        <v>4999.04</v>
      </c>
      <c r="G573" t="s">
        <v>11</v>
      </c>
      <c r="H573" t="s">
        <v>11</v>
      </c>
      <c r="I573" t="s">
        <v>41</v>
      </c>
      <c r="J573" t="str">
        <f>IF(ISBLANK(I573),"Null",I573)</f>
        <v>R1011</v>
      </c>
      <c r="K573">
        <f>IF(ISBLANK(B573),ROUND(AVERAGE($B$2:$B$2344),0),B573)</f>
        <v>2001</v>
      </c>
      <c r="L573" s="9" t="str">
        <f>CONCATENATE(D573,"/",C573,"/",K573)</f>
        <v>5/Oct/2001</v>
      </c>
      <c r="M573">
        <f t="shared" ca="1" si="8"/>
        <v>23</v>
      </c>
      <c r="N573" s="10">
        <v>4999.04</v>
      </c>
    </row>
    <row r="574" spans="1:14" x14ac:dyDescent="0.25">
      <c r="A574" t="s">
        <v>604</v>
      </c>
      <c r="B574">
        <v>1988</v>
      </c>
      <c r="C574" t="s">
        <v>20</v>
      </c>
      <c r="D574">
        <v>4</v>
      </c>
      <c r="E574">
        <v>1</v>
      </c>
      <c r="F574">
        <v>5002.78</v>
      </c>
      <c r="G574" t="s">
        <v>11</v>
      </c>
      <c r="H574" t="s">
        <v>11</v>
      </c>
      <c r="I574" t="s">
        <v>13</v>
      </c>
      <c r="J574" t="str">
        <f>IF(ISBLANK(I574),"Null",I574)</f>
        <v>R1013</v>
      </c>
      <c r="K574">
        <f>IF(ISBLANK(B574),ROUND(AVERAGE($B$2:$B$2344),0),B574)</f>
        <v>1988</v>
      </c>
      <c r="L574" s="9" t="str">
        <f>CONCATENATE(D574,"/",C574,"/",K574)</f>
        <v>4/Sep/1988</v>
      </c>
      <c r="M574">
        <f t="shared" ca="1" si="8"/>
        <v>36</v>
      </c>
      <c r="N574" s="10">
        <v>5002.78</v>
      </c>
    </row>
    <row r="575" spans="1:14" x14ac:dyDescent="0.25">
      <c r="A575" t="s">
        <v>605</v>
      </c>
      <c r="B575">
        <v>1977</v>
      </c>
      <c r="C575" t="s">
        <v>18</v>
      </c>
      <c r="D575">
        <v>9</v>
      </c>
      <c r="E575">
        <v>2</v>
      </c>
      <c r="F575">
        <v>5003.7700000000004</v>
      </c>
      <c r="G575" t="s">
        <v>11</v>
      </c>
      <c r="H575" t="s">
        <v>12</v>
      </c>
      <c r="I575" t="s">
        <v>13</v>
      </c>
      <c r="J575" t="str">
        <f>IF(ISBLANK(I575),"Null",I575)</f>
        <v>R1013</v>
      </c>
      <c r="K575">
        <f>IF(ISBLANK(B575),ROUND(AVERAGE($B$2:$B$2344),0),B575)</f>
        <v>1977</v>
      </c>
      <c r="L575" s="9" t="str">
        <f>CONCATENATE(D575,"/",C575,"/",K575)</f>
        <v>9/Jun/1977</v>
      </c>
      <c r="M575">
        <f t="shared" ca="1" si="8"/>
        <v>47</v>
      </c>
      <c r="N575" s="10">
        <v>5003.7700000000004</v>
      </c>
    </row>
    <row r="576" spans="1:14" x14ac:dyDescent="0.25">
      <c r="A576" t="s">
        <v>606</v>
      </c>
      <c r="B576">
        <v>1988</v>
      </c>
      <c r="C576" t="s">
        <v>10</v>
      </c>
      <c r="D576">
        <v>8</v>
      </c>
      <c r="E576">
        <v>1</v>
      </c>
      <c r="F576">
        <v>5003.8500000000004</v>
      </c>
      <c r="G576" t="s">
        <v>11</v>
      </c>
      <c r="H576" t="s">
        <v>12</v>
      </c>
      <c r="I576" t="s">
        <v>41</v>
      </c>
      <c r="J576" t="str">
        <f>IF(ISBLANK(I576),"Null",I576)</f>
        <v>R1011</v>
      </c>
      <c r="K576">
        <f>IF(ISBLANK(B576),ROUND(AVERAGE($B$2:$B$2344),0),B576)</f>
        <v>1988</v>
      </c>
      <c r="L576" s="9" t="str">
        <f>CONCATENATE(D576,"/",C576,"/",K576)</f>
        <v>8/Jul/1988</v>
      </c>
      <c r="M576">
        <f t="shared" ca="1" si="8"/>
        <v>36</v>
      </c>
      <c r="N576" s="10">
        <v>5003.8500000000004</v>
      </c>
    </row>
    <row r="577" spans="1:14" x14ac:dyDescent="0.25">
      <c r="A577" t="s">
        <v>607</v>
      </c>
      <c r="B577">
        <v>1988</v>
      </c>
      <c r="C577" t="s">
        <v>15</v>
      </c>
      <c r="D577">
        <v>9</v>
      </c>
      <c r="E577">
        <v>1</v>
      </c>
      <c r="F577">
        <v>5012.47</v>
      </c>
      <c r="G577" t="s">
        <v>11</v>
      </c>
      <c r="H577" t="s">
        <v>12</v>
      </c>
      <c r="I577" t="s">
        <v>41</v>
      </c>
      <c r="J577" t="str">
        <f>IF(ISBLANK(I577),"Null",I577)</f>
        <v>R1011</v>
      </c>
      <c r="K577">
        <f>IF(ISBLANK(B577),ROUND(AVERAGE($B$2:$B$2344),0),B577)</f>
        <v>1988</v>
      </c>
      <c r="L577" s="9" t="str">
        <f>CONCATENATE(D577,"/",C577,"/",K577)</f>
        <v>9/Nov/1988</v>
      </c>
      <c r="M577">
        <f t="shared" ca="1" si="8"/>
        <v>36</v>
      </c>
      <c r="N577" s="10">
        <v>5012.47</v>
      </c>
    </row>
    <row r="578" spans="1:14" x14ac:dyDescent="0.25">
      <c r="A578" t="s">
        <v>608</v>
      </c>
      <c r="B578">
        <v>1985</v>
      </c>
      <c r="C578" t="s">
        <v>30</v>
      </c>
      <c r="D578">
        <v>28</v>
      </c>
      <c r="E578">
        <v>0</v>
      </c>
      <c r="F578">
        <v>5028.1499999999996</v>
      </c>
      <c r="G578" t="s">
        <v>16</v>
      </c>
      <c r="H578" t="s">
        <v>11</v>
      </c>
      <c r="I578" t="s">
        <v>23</v>
      </c>
      <c r="J578" t="str">
        <f>IF(ISBLANK(I578),"Null",I578)</f>
        <v>R1012</v>
      </c>
      <c r="K578">
        <f>IF(ISBLANK(B578),ROUND(AVERAGE($B$2:$B$2344),0),B578)</f>
        <v>1985</v>
      </c>
      <c r="L578" s="9" t="str">
        <f>CONCATENATE(D578,"/",C578,"/",K578)</f>
        <v>28/Dec/1985</v>
      </c>
      <c r="M578">
        <f t="shared" ca="1" si="8"/>
        <v>38</v>
      </c>
      <c r="N578" s="10">
        <v>5028.1499999999996</v>
      </c>
    </row>
    <row r="579" spans="1:14" x14ac:dyDescent="0.25">
      <c r="A579" t="s">
        <v>609</v>
      </c>
      <c r="B579">
        <v>1991</v>
      </c>
      <c r="C579" t="s">
        <v>20</v>
      </c>
      <c r="D579">
        <v>10</v>
      </c>
      <c r="E579">
        <v>2</v>
      </c>
      <c r="F579">
        <v>5031.2700000000004</v>
      </c>
      <c r="G579" t="s">
        <v>12</v>
      </c>
      <c r="H579" t="s">
        <v>16</v>
      </c>
      <c r="I579" t="s">
        <v>167</v>
      </c>
      <c r="J579" t="str">
        <f>IF(ISBLANK(I579),"Null",I579)</f>
        <v>R1016</v>
      </c>
      <c r="K579">
        <f>IF(ISBLANK(B579),ROUND(AVERAGE($B$2:$B$2344),0),B579)</f>
        <v>1991</v>
      </c>
      <c r="L579" s="9" t="str">
        <f>CONCATENATE(D579,"/",C579,"/",K579)</f>
        <v>10/Sep/1991</v>
      </c>
      <c r="M579">
        <f t="shared" ref="M579:M642" ca="1" si="9">DATEDIF(L579,TODAY(),"Y")</f>
        <v>33</v>
      </c>
      <c r="N579" s="10">
        <v>5031.2700000000004</v>
      </c>
    </row>
    <row r="580" spans="1:14" x14ac:dyDescent="0.25">
      <c r="A580" t="s">
        <v>610</v>
      </c>
      <c r="B580">
        <v>1986</v>
      </c>
      <c r="C580" t="s">
        <v>18</v>
      </c>
      <c r="D580">
        <v>29</v>
      </c>
      <c r="E580">
        <v>3</v>
      </c>
      <c r="F580">
        <v>5034.1000000000004</v>
      </c>
      <c r="G580" t="s">
        <v>11</v>
      </c>
      <c r="H580" t="s">
        <v>11</v>
      </c>
      <c r="I580" t="s">
        <v>13</v>
      </c>
      <c r="J580" t="str">
        <f>IF(ISBLANK(I580),"Null",I580)</f>
        <v>R1013</v>
      </c>
      <c r="K580">
        <f>IF(ISBLANK(B580),ROUND(AVERAGE($B$2:$B$2344),0),B580)</f>
        <v>1986</v>
      </c>
      <c r="L580" s="9" t="str">
        <f>CONCATENATE(D580,"/",C580,"/",K580)</f>
        <v>29/Jun/1986</v>
      </c>
      <c r="M580">
        <f t="shared" ca="1" si="9"/>
        <v>38</v>
      </c>
      <c r="N580" s="10">
        <v>5034.1000000000004</v>
      </c>
    </row>
    <row r="581" spans="1:14" x14ac:dyDescent="0.25">
      <c r="A581" t="s">
        <v>611</v>
      </c>
      <c r="B581">
        <v>1997</v>
      </c>
      <c r="C581" t="s">
        <v>30</v>
      </c>
      <c r="D581">
        <v>4</v>
      </c>
      <c r="E581">
        <v>0</v>
      </c>
      <c r="F581">
        <v>5038.57</v>
      </c>
      <c r="G581" t="s">
        <v>11</v>
      </c>
      <c r="H581" t="s">
        <v>11</v>
      </c>
      <c r="I581" t="s">
        <v>199</v>
      </c>
      <c r="J581" t="str">
        <f>IF(ISBLANK(I581),"Null",I581)</f>
        <v>R1025</v>
      </c>
      <c r="K581">
        <f>IF(ISBLANK(B581),ROUND(AVERAGE($B$2:$B$2344),0),B581)</f>
        <v>1997</v>
      </c>
      <c r="L581" s="9" t="str">
        <f>CONCATENATE(D581,"/",C581,"/",K581)</f>
        <v>4/Dec/1997</v>
      </c>
      <c r="M581">
        <f t="shared" ca="1" si="9"/>
        <v>26</v>
      </c>
      <c r="N581" s="10">
        <v>5038.57</v>
      </c>
    </row>
    <row r="582" spans="1:14" x14ac:dyDescent="0.25">
      <c r="A582" t="s">
        <v>612</v>
      </c>
      <c r="B582">
        <v>2001</v>
      </c>
      <c r="C582" t="s">
        <v>36</v>
      </c>
      <c r="D582">
        <v>16</v>
      </c>
      <c r="E582">
        <v>0</v>
      </c>
      <c r="F582">
        <v>5043.13</v>
      </c>
      <c r="G582" t="s">
        <v>11</v>
      </c>
      <c r="H582" t="s">
        <v>12</v>
      </c>
      <c r="I582" t="s">
        <v>41</v>
      </c>
      <c r="J582" t="str">
        <f>IF(ISBLANK(I582),"Null",I582)</f>
        <v>R1011</v>
      </c>
      <c r="K582">
        <f>IF(ISBLANK(B582),ROUND(AVERAGE($B$2:$B$2344),0),B582)</f>
        <v>2001</v>
      </c>
      <c r="L582" s="9" t="str">
        <f>CONCATENATE(D582,"/",C582,"/",K582)</f>
        <v>16/Oct/2001</v>
      </c>
      <c r="M582">
        <f t="shared" ca="1" si="9"/>
        <v>23</v>
      </c>
      <c r="N582" s="10">
        <v>5043.13</v>
      </c>
    </row>
    <row r="583" spans="1:14" x14ac:dyDescent="0.25">
      <c r="A583" t="s">
        <v>613</v>
      </c>
      <c r="B583">
        <v>1997</v>
      </c>
      <c r="C583" t="s">
        <v>10</v>
      </c>
      <c r="D583">
        <v>29</v>
      </c>
      <c r="E583">
        <v>0</v>
      </c>
      <c r="F583">
        <v>5045.1499999999996</v>
      </c>
      <c r="G583" t="s">
        <v>11</v>
      </c>
      <c r="H583" t="s">
        <v>11</v>
      </c>
      <c r="I583" t="s">
        <v>23</v>
      </c>
      <c r="J583" t="str">
        <f>IF(ISBLANK(I583),"Null",I583)</f>
        <v>R1012</v>
      </c>
      <c r="K583">
        <f>IF(ISBLANK(B583),ROUND(AVERAGE($B$2:$B$2344),0),B583)</f>
        <v>1997</v>
      </c>
      <c r="L583" s="9" t="str">
        <f>CONCATENATE(D583,"/",C583,"/",K583)</f>
        <v>29/Jul/1997</v>
      </c>
      <c r="M583">
        <f t="shared" ca="1" si="9"/>
        <v>27</v>
      </c>
      <c r="N583" s="10">
        <v>5045.1499999999996</v>
      </c>
    </row>
    <row r="584" spans="1:14" x14ac:dyDescent="0.25">
      <c r="A584" t="s">
        <v>614</v>
      </c>
      <c r="B584">
        <v>1980</v>
      </c>
      <c r="C584" t="s">
        <v>20</v>
      </c>
      <c r="D584">
        <v>7</v>
      </c>
      <c r="E584">
        <v>2</v>
      </c>
      <c r="F584">
        <v>5054.05</v>
      </c>
      <c r="G584" t="s">
        <v>11</v>
      </c>
      <c r="H584" t="s">
        <v>11</v>
      </c>
      <c r="I584" t="s">
        <v>13</v>
      </c>
      <c r="J584" t="str">
        <f>IF(ISBLANK(I584),"Null",I584)</f>
        <v>R1013</v>
      </c>
      <c r="K584">
        <f>IF(ISBLANK(B584),ROUND(AVERAGE($B$2:$B$2344),0),B584)</f>
        <v>1980</v>
      </c>
      <c r="L584" s="9" t="str">
        <f>CONCATENATE(D584,"/",C584,"/",K584)</f>
        <v>7/Sep/1980</v>
      </c>
      <c r="M584">
        <f t="shared" ca="1" si="9"/>
        <v>44</v>
      </c>
      <c r="N584" s="10">
        <v>5054.05</v>
      </c>
    </row>
    <row r="585" spans="1:14" x14ac:dyDescent="0.25">
      <c r="A585" t="s">
        <v>615</v>
      </c>
      <c r="B585">
        <v>1993</v>
      </c>
      <c r="C585" t="s">
        <v>18</v>
      </c>
      <c r="D585">
        <v>11</v>
      </c>
      <c r="E585">
        <v>0</v>
      </c>
      <c r="F585">
        <v>5059.5600000000004</v>
      </c>
      <c r="G585" t="s">
        <v>11</v>
      </c>
      <c r="H585" t="s">
        <v>16</v>
      </c>
      <c r="I585" t="s">
        <v>299</v>
      </c>
      <c r="J585" t="str">
        <f>IF(ISBLANK(I585),"Null",I585)</f>
        <v>R1021</v>
      </c>
      <c r="K585">
        <f>IF(ISBLANK(B585),ROUND(AVERAGE($B$2:$B$2344),0),B585)</f>
        <v>1993</v>
      </c>
      <c r="L585" s="9" t="str">
        <f>CONCATENATE(D585,"/",C585,"/",K585)</f>
        <v>11/Jun/1993</v>
      </c>
      <c r="M585">
        <f t="shared" ca="1" si="9"/>
        <v>31</v>
      </c>
      <c r="N585" s="10">
        <v>5059.5600000000004</v>
      </c>
    </row>
    <row r="586" spans="1:14" x14ac:dyDescent="0.25">
      <c r="A586" t="s">
        <v>616</v>
      </c>
      <c r="B586">
        <v>1978</v>
      </c>
      <c r="C586" t="s">
        <v>15</v>
      </c>
      <c r="D586">
        <v>22</v>
      </c>
      <c r="E586">
        <v>2</v>
      </c>
      <c r="F586">
        <v>5077.1899999999996</v>
      </c>
      <c r="G586" t="s">
        <v>11</v>
      </c>
      <c r="H586" t="s">
        <v>12</v>
      </c>
      <c r="I586" t="s">
        <v>23</v>
      </c>
      <c r="J586" t="str">
        <f>IF(ISBLANK(I586),"Null",I586)</f>
        <v>R1012</v>
      </c>
      <c r="K586">
        <f>IF(ISBLANK(B586),ROUND(AVERAGE($B$2:$B$2344),0),B586)</f>
        <v>1978</v>
      </c>
      <c r="L586" s="9" t="str">
        <f>CONCATENATE(D586,"/",C586,"/",K586)</f>
        <v>22/Nov/1978</v>
      </c>
      <c r="M586">
        <f t="shared" ca="1" si="9"/>
        <v>45</v>
      </c>
      <c r="N586" s="10">
        <v>5077.1899999999996</v>
      </c>
    </row>
    <row r="587" spans="1:14" x14ac:dyDescent="0.25">
      <c r="A587" t="s">
        <v>617</v>
      </c>
      <c r="B587">
        <v>1997</v>
      </c>
      <c r="C587" t="s">
        <v>10</v>
      </c>
      <c r="D587">
        <v>14</v>
      </c>
      <c r="E587">
        <v>5</v>
      </c>
      <c r="F587">
        <v>5080.1000000000004</v>
      </c>
      <c r="G587" t="s">
        <v>12</v>
      </c>
      <c r="H587" t="s">
        <v>11</v>
      </c>
      <c r="I587" t="s">
        <v>41</v>
      </c>
      <c r="J587" t="str">
        <f>IF(ISBLANK(I587),"Null",I587)</f>
        <v>R1011</v>
      </c>
      <c r="K587">
        <f>IF(ISBLANK(B587),ROUND(AVERAGE($B$2:$B$2344),0),B587)</f>
        <v>1997</v>
      </c>
      <c r="L587" s="9" t="str">
        <f>CONCATENATE(D587,"/",C587,"/",K587)</f>
        <v>14/Jul/1997</v>
      </c>
      <c r="M587">
        <f t="shared" ca="1" si="9"/>
        <v>27</v>
      </c>
      <c r="N587" s="10">
        <v>5080.1000000000004</v>
      </c>
    </row>
    <row r="588" spans="1:14" x14ac:dyDescent="0.25">
      <c r="A588" t="s">
        <v>618</v>
      </c>
      <c r="B588">
        <v>1999</v>
      </c>
      <c r="C588" t="s">
        <v>18</v>
      </c>
      <c r="D588">
        <v>19</v>
      </c>
      <c r="E588">
        <v>0</v>
      </c>
      <c r="F588">
        <v>5087.92</v>
      </c>
      <c r="G588" t="s">
        <v>11</v>
      </c>
      <c r="H588" t="s">
        <v>11</v>
      </c>
      <c r="I588" t="s">
        <v>534</v>
      </c>
      <c r="J588" t="str">
        <f>IF(ISBLANK(I588),"Null",I588)</f>
        <v>R1026</v>
      </c>
      <c r="K588">
        <f>IF(ISBLANK(B588),ROUND(AVERAGE($B$2:$B$2344),0),B588)</f>
        <v>1999</v>
      </c>
      <c r="L588" s="9" t="str">
        <f>CONCATENATE(D588,"/",C588,"/",K588)</f>
        <v>19/Jun/1999</v>
      </c>
      <c r="M588">
        <f t="shared" ca="1" si="9"/>
        <v>25</v>
      </c>
      <c r="N588" s="10">
        <v>5087.92</v>
      </c>
    </row>
    <row r="589" spans="1:14" x14ac:dyDescent="0.25">
      <c r="A589" t="s">
        <v>619</v>
      </c>
      <c r="B589">
        <v>1987</v>
      </c>
      <c r="C589" t="s">
        <v>15</v>
      </c>
      <c r="D589">
        <v>18</v>
      </c>
      <c r="E589">
        <v>1</v>
      </c>
      <c r="F589">
        <v>5116.5</v>
      </c>
      <c r="G589" t="s">
        <v>11</v>
      </c>
      <c r="H589" t="s">
        <v>11</v>
      </c>
      <c r="I589" t="s">
        <v>23</v>
      </c>
      <c r="J589" t="str">
        <f>IF(ISBLANK(I589),"Null",I589)</f>
        <v>R1012</v>
      </c>
      <c r="K589">
        <f>IF(ISBLANK(B589),ROUND(AVERAGE($B$2:$B$2344),0),B589)</f>
        <v>1987</v>
      </c>
      <c r="L589" s="9" t="str">
        <f>CONCATENATE(D589,"/",C589,"/",K589)</f>
        <v>18/Nov/1987</v>
      </c>
      <c r="M589">
        <f t="shared" ca="1" si="9"/>
        <v>37</v>
      </c>
      <c r="N589" s="10">
        <v>5116.5</v>
      </c>
    </row>
    <row r="590" spans="1:14" x14ac:dyDescent="0.25">
      <c r="A590" t="s">
        <v>620</v>
      </c>
      <c r="B590">
        <v>1988</v>
      </c>
      <c r="C590" t="s">
        <v>15</v>
      </c>
      <c r="D590">
        <v>1</v>
      </c>
      <c r="E590">
        <v>2</v>
      </c>
      <c r="F590">
        <v>5124.1899999999996</v>
      </c>
      <c r="G590" t="s">
        <v>11</v>
      </c>
      <c r="H590" t="s">
        <v>12</v>
      </c>
      <c r="I590" t="s">
        <v>13</v>
      </c>
      <c r="J590" t="str">
        <f>IF(ISBLANK(I590),"Null",I590)</f>
        <v>R1013</v>
      </c>
      <c r="K590">
        <f>IF(ISBLANK(B590),ROUND(AVERAGE($B$2:$B$2344),0),B590)</f>
        <v>1988</v>
      </c>
      <c r="L590" s="9" t="str">
        <f>CONCATENATE(D590,"/",C590,"/",K590)</f>
        <v>1/Nov/1988</v>
      </c>
      <c r="M590">
        <f t="shared" ca="1" si="9"/>
        <v>36</v>
      </c>
      <c r="N590" s="10">
        <v>5124.1899999999996</v>
      </c>
    </row>
    <row r="591" spans="1:14" x14ac:dyDescent="0.25">
      <c r="A591" t="s">
        <v>621</v>
      </c>
      <c r="B591">
        <v>1987</v>
      </c>
      <c r="C591" t="s">
        <v>20</v>
      </c>
      <c r="D591">
        <v>13</v>
      </c>
      <c r="E591">
        <v>1</v>
      </c>
      <c r="F591">
        <v>5125.22</v>
      </c>
      <c r="G591" t="s">
        <v>16</v>
      </c>
      <c r="H591" t="s">
        <v>11</v>
      </c>
      <c r="I591" t="s">
        <v>23</v>
      </c>
      <c r="J591" t="str">
        <f>IF(ISBLANK(I591),"Null",I591)</f>
        <v>R1012</v>
      </c>
      <c r="K591">
        <f>IF(ISBLANK(B591),ROUND(AVERAGE($B$2:$B$2344),0),B591)</f>
        <v>1987</v>
      </c>
      <c r="L591" s="9" t="str">
        <f>CONCATENATE(D591,"/",C591,"/",K591)</f>
        <v>13/Sep/1987</v>
      </c>
      <c r="M591">
        <f t="shared" ca="1" si="9"/>
        <v>37</v>
      </c>
      <c r="N591" s="10">
        <v>5125.22</v>
      </c>
    </row>
    <row r="592" spans="1:14" x14ac:dyDescent="0.25">
      <c r="A592" t="s">
        <v>622</v>
      </c>
      <c r="B592">
        <v>1988</v>
      </c>
      <c r="C592" t="s">
        <v>20</v>
      </c>
      <c r="D592">
        <v>15</v>
      </c>
      <c r="E592">
        <v>3</v>
      </c>
      <c r="F592">
        <v>5136.75</v>
      </c>
      <c r="G592" t="s">
        <v>11</v>
      </c>
      <c r="H592" t="s">
        <v>16</v>
      </c>
      <c r="I592" t="s">
        <v>13</v>
      </c>
      <c r="J592" t="str">
        <f>IF(ISBLANK(I592),"Null",I592)</f>
        <v>R1013</v>
      </c>
      <c r="K592">
        <f>IF(ISBLANK(B592),ROUND(AVERAGE($B$2:$B$2344),0),B592)</f>
        <v>1988</v>
      </c>
      <c r="L592" s="9" t="str">
        <f>CONCATENATE(D592,"/",C592,"/",K592)</f>
        <v>15/Sep/1988</v>
      </c>
      <c r="M592">
        <f t="shared" ca="1" si="9"/>
        <v>36</v>
      </c>
      <c r="N592" s="10">
        <v>5136.75</v>
      </c>
    </row>
    <row r="593" spans="1:14" x14ac:dyDescent="0.25">
      <c r="A593" t="s">
        <v>623</v>
      </c>
      <c r="B593">
        <v>1993</v>
      </c>
      <c r="C593" t="s">
        <v>30</v>
      </c>
      <c r="D593">
        <v>10</v>
      </c>
      <c r="E593">
        <v>3</v>
      </c>
      <c r="F593">
        <v>5138.26</v>
      </c>
      <c r="G593" t="s">
        <v>11</v>
      </c>
      <c r="H593" t="s">
        <v>11</v>
      </c>
      <c r="I593" t="s">
        <v>13</v>
      </c>
      <c r="J593" t="str">
        <f>IF(ISBLANK(I593),"Null",I593)</f>
        <v>R1013</v>
      </c>
      <c r="K593">
        <f>IF(ISBLANK(B593),ROUND(AVERAGE($B$2:$B$2344),0),B593)</f>
        <v>1993</v>
      </c>
      <c r="L593" s="9" t="str">
        <f>CONCATENATE(D593,"/",C593,"/",K593)</f>
        <v>10/Dec/1993</v>
      </c>
      <c r="M593">
        <f t="shared" ca="1" si="9"/>
        <v>30</v>
      </c>
      <c r="N593" s="10">
        <v>5138.26</v>
      </c>
    </row>
    <row r="594" spans="1:14" x14ac:dyDescent="0.25">
      <c r="A594" t="s">
        <v>624</v>
      </c>
      <c r="B594">
        <v>1984</v>
      </c>
      <c r="C594" t="s">
        <v>34</v>
      </c>
      <c r="D594">
        <v>22</v>
      </c>
      <c r="E594">
        <v>3</v>
      </c>
      <c r="F594">
        <v>5144.18</v>
      </c>
      <c r="G594" t="s">
        <v>11</v>
      </c>
      <c r="H594" t="s">
        <v>16</v>
      </c>
      <c r="I594" t="s">
        <v>13</v>
      </c>
      <c r="J594" t="str">
        <f>IF(ISBLANK(I594),"Null",I594)</f>
        <v>R1013</v>
      </c>
      <c r="K594">
        <f>IF(ISBLANK(B594),ROUND(AVERAGE($B$2:$B$2344),0),B594)</f>
        <v>1984</v>
      </c>
      <c r="L594" s="9" t="str">
        <f>CONCATENATE(D594,"/",C594,"/",K594)</f>
        <v>22/Aug/1984</v>
      </c>
      <c r="M594">
        <f t="shared" ca="1" si="9"/>
        <v>40</v>
      </c>
      <c r="N594" s="10">
        <v>5144.18</v>
      </c>
    </row>
    <row r="595" spans="1:14" x14ac:dyDescent="0.25">
      <c r="A595" t="s">
        <v>625</v>
      </c>
      <c r="B595">
        <v>1990</v>
      </c>
      <c r="C595" t="s">
        <v>34</v>
      </c>
      <c r="D595">
        <v>22</v>
      </c>
      <c r="E595">
        <v>1</v>
      </c>
      <c r="F595">
        <v>5148.55</v>
      </c>
      <c r="G595" t="s">
        <v>11</v>
      </c>
      <c r="H595" t="s">
        <v>11</v>
      </c>
      <c r="I595" t="s">
        <v>246</v>
      </c>
      <c r="J595" t="str">
        <f>IF(ISBLANK(I595),"Null",I595)</f>
        <v>R1024</v>
      </c>
      <c r="K595">
        <f>IF(ISBLANK(B595),ROUND(AVERAGE($B$2:$B$2344),0),B595)</f>
        <v>1990</v>
      </c>
      <c r="L595" s="9" t="str">
        <f>CONCATENATE(D595,"/",C595,"/",K595)</f>
        <v>22/Aug/1990</v>
      </c>
      <c r="M595">
        <f t="shared" ca="1" si="9"/>
        <v>34</v>
      </c>
      <c r="N595" s="10">
        <v>5148.55</v>
      </c>
    </row>
    <row r="596" spans="1:14" x14ac:dyDescent="0.25">
      <c r="A596" t="s">
        <v>626</v>
      </c>
      <c r="B596">
        <v>1990</v>
      </c>
      <c r="C596" t="s">
        <v>36</v>
      </c>
      <c r="D596">
        <v>9</v>
      </c>
      <c r="E596">
        <v>2</v>
      </c>
      <c r="F596">
        <v>5152.13</v>
      </c>
      <c r="G596" t="s">
        <v>11</v>
      </c>
      <c r="H596" t="s">
        <v>11</v>
      </c>
      <c r="I596" t="s">
        <v>41</v>
      </c>
      <c r="J596" t="str">
        <f>IF(ISBLANK(I596),"Null",I596)</f>
        <v>R1011</v>
      </c>
      <c r="K596">
        <f>IF(ISBLANK(B596),ROUND(AVERAGE($B$2:$B$2344),0),B596)</f>
        <v>1990</v>
      </c>
      <c r="L596" s="9" t="str">
        <f>CONCATENATE(D596,"/",C596,"/",K596)</f>
        <v>9/Oct/1990</v>
      </c>
      <c r="M596">
        <f t="shared" ca="1" si="9"/>
        <v>34</v>
      </c>
      <c r="N596" s="10">
        <v>5152.13</v>
      </c>
    </row>
    <row r="597" spans="1:14" x14ac:dyDescent="0.25">
      <c r="A597" t="s">
        <v>627</v>
      </c>
      <c r="B597">
        <v>1991</v>
      </c>
      <c r="C597" t="s">
        <v>34</v>
      </c>
      <c r="D597">
        <v>29</v>
      </c>
      <c r="E597">
        <v>3</v>
      </c>
      <c r="F597">
        <v>5166.96</v>
      </c>
      <c r="G597" t="s">
        <v>11</v>
      </c>
      <c r="H597" t="s">
        <v>11</v>
      </c>
      <c r="I597" t="s">
        <v>23</v>
      </c>
      <c r="J597" t="str">
        <f>IF(ISBLANK(I597),"Null",I597)</f>
        <v>R1012</v>
      </c>
      <c r="K597">
        <f>IF(ISBLANK(B597),ROUND(AVERAGE($B$2:$B$2344),0),B597)</f>
        <v>1991</v>
      </c>
      <c r="L597" s="9" t="str">
        <f>CONCATENATE(D597,"/",C597,"/",K597)</f>
        <v>29/Aug/1991</v>
      </c>
      <c r="M597">
        <f t="shared" ca="1" si="9"/>
        <v>33</v>
      </c>
      <c r="N597" s="10">
        <v>5166.96</v>
      </c>
    </row>
    <row r="598" spans="1:14" x14ac:dyDescent="0.25">
      <c r="A598" t="s">
        <v>628</v>
      </c>
      <c r="B598">
        <v>1984</v>
      </c>
      <c r="C598" t="s">
        <v>36</v>
      </c>
      <c r="D598">
        <v>16</v>
      </c>
      <c r="E598">
        <v>3</v>
      </c>
      <c r="F598">
        <v>5177.12</v>
      </c>
      <c r="G598" t="s">
        <v>11</v>
      </c>
      <c r="H598" t="s">
        <v>16</v>
      </c>
      <c r="I598" t="s">
        <v>13</v>
      </c>
      <c r="J598" t="str">
        <f>IF(ISBLANK(I598),"Null",I598)</f>
        <v>R1013</v>
      </c>
      <c r="K598">
        <f>IF(ISBLANK(B598),ROUND(AVERAGE($B$2:$B$2344),0),B598)</f>
        <v>1984</v>
      </c>
      <c r="L598" s="9" t="str">
        <f>CONCATENATE(D598,"/",C598,"/",K598)</f>
        <v>16/Oct/1984</v>
      </c>
      <c r="M598">
        <f t="shared" ca="1" si="9"/>
        <v>40</v>
      </c>
      <c r="N598" s="10">
        <v>5177.12</v>
      </c>
    </row>
    <row r="599" spans="1:14" x14ac:dyDescent="0.25">
      <c r="A599" t="s">
        <v>629</v>
      </c>
      <c r="B599">
        <v>1979</v>
      </c>
      <c r="C599" t="s">
        <v>20</v>
      </c>
      <c r="D599">
        <v>12</v>
      </c>
      <c r="E599">
        <v>2</v>
      </c>
      <c r="F599">
        <v>5195.58</v>
      </c>
      <c r="G599" t="s">
        <v>11</v>
      </c>
      <c r="H599" t="s">
        <v>11</v>
      </c>
      <c r="I599" t="s">
        <v>13</v>
      </c>
      <c r="J599" t="str">
        <f>IF(ISBLANK(I599),"Null",I599)</f>
        <v>R1013</v>
      </c>
      <c r="K599">
        <f>IF(ISBLANK(B599),ROUND(AVERAGE($B$2:$B$2344),0),B599)</f>
        <v>1979</v>
      </c>
      <c r="L599" s="9" t="str">
        <f>CONCATENATE(D599,"/",C599,"/",K599)</f>
        <v>12/Sep/1979</v>
      </c>
      <c r="M599">
        <f t="shared" ca="1" si="9"/>
        <v>45</v>
      </c>
      <c r="N599" s="10">
        <v>5195.58</v>
      </c>
    </row>
    <row r="600" spans="1:14" x14ac:dyDescent="0.25">
      <c r="A600" t="s">
        <v>630</v>
      </c>
      <c r="B600">
        <v>2004</v>
      </c>
      <c r="C600" t="s">
        <v>18</v>
      </c>
      <c r="D600">
        <v>6</v>
      </c>
      <c r="E600">
        <v>0</v>
      </c>
      <c r="F600">
        <v>5198.6899999999996</v>
      </c>
      <c r="G600" t="s">
        <v>11</v>
      </c>
      <c r="H600" t="s">
        <v>11</v>
      </c>
      <c r="I600" t="s">
        <v>631</v>
      </c>
      <c r="J600" t="str">
        <f>IF(ISBLANK(I600),"Null",I600)</f>
        <v>R1022</v>
      </c>
      <c r="K600">
        <f>IF(ISBLANK(B600),ROUND(AVERAGE($B$2:$B$2344),0),B600)</f>
        <v>2004</v>
      </c>
      <c r="L600" s="9" t="str">
        <f>CONCATENATE(D600,"/",C600,"/",K600)</f>
        <v>6/Jun/2004</v>
      </c>
      <c r="M600">
        <f t="shared" ca="1" si="9"/>
        <v>20</v>
      </c>
      <c r="N600" s="10">
        <v>5198.6899999999996</v>
      </c>
    </row>
    <row r="601" spans="1:14" x14ac:dyDescent="0.25">
      <c r="A601" t="s">
        <v>632</v>
      </c>
      <c r="B601">
        <v>1983</v>
      </c>
      <c r="C601" t="s">
        <v>36</v>
      </c>
      <c r="D601">
        <v>24</v>
      </c>
      <c r="E601">
        <v>3</v>
      </c>
      <c r="F601">
        <v>5207.97</v>
      </c>
      <c r="G601" t="s">
        <v>11</v>
      </c>
      <c r="H601" t="s">
        <v>11</v>
      </c>
      <c r="I601" t="s">
        <v>23</v>
      </c>
      <c r="J601" t="str">
        <f>IF(ISBLANK(I601),"Null",I601)</f>
        <v>R1012</v>
      </c>
      <c r="K601">
        <f>IF(ISBLANK(B601),ROUND(AVERAGE($B$2:$B$2344),0),B601)</f>
        <v>1983</v>
      </c>
      <c r="L601" s="9" t="str">
        <f>CONCATENATE(D601,"/",C601,"/",K601)</f>
        <v>24/Oct/1983</v>
      </c>
      <c r="M601">
        <f t="shared" ca="1" si="9"/>
        <v>41</v>
      </c>
      <c r="N601" s="10">
        <v>5207.97</v>
      </c>
    </row>
    <row r="602" spans="1:14" x14ac:dyDescent="0.25">
      <c r="A602" t="s">
        <v>633</v>
      </c>
      <c r="B602">
        <v>1993</v>
      </c>
      <c r="C602" t="s">
        <v>18</v>
      </c>
      <c r="D602">
        <v>17</v>
      </c>
      <c r="E602">
        <v>3</v>
      </c>
      <c r="F602">
        <v>5209.58</v>
      </c>
      <c r="G602" t="s">
        <v>12</v>
      </c>
      <c r="H602" t="s">
        <v>12</v>
      </c>
      <c r="I602" t="s">
        <v>355</v>
      </c>
      <c r="J602" t="str">
        <f>IF(ISBLANK(I602),"Null",I602)</f>
        <v>R1017</v>
      </c>
      <c r="K602">
        <f>IF(ISBLANK(B602),ROUND(AVERAGE($B$2:$B$2344),0),B602)</f>
        <v>1993</v>
      </c>
      <c r="L602" s="9" t="str">
        <f>CONCATENATE(D602,"/",C602,"/",K602)</f>
        <v>17/Jun/1993</v>
      </c>
      <c r="M602">
        <f t="shared" ca="1" si="9"/>
        <v>31</v>
      </c>
      <c r="N602" s="10">
        <v>5209.58</v>
      </c>
    </row>
    <row r="603" spans="1:14" x14ac:dyDescent="0.25">
      <c r="A603" t="s">
        <v>634</v>
      </c>
      <c r="B603">
        <v>1999</v>
      </c>
      <c r="C603" t="s">
        <v>30</v>
      </c>
      <c r="D603">
        <v>1</v>
      </c>
      <c r="E603">
        <v>0</v>
      </c>
      <c r="F603">
        <v>5213.22</v>
      </c>
      <c r="G603" t="s">
        <v>11</v>
      </c>
      <c r="H603" t="s">
        <v>16</v>
      </c>
      <c r="I603" t="s">
        <v>23</v>
      </c>
      <c r="J603" t="str">
        <f>IF(ISBLANK(I603),"Null",I603)</f>
        <v>R1012</v>
      </c>
      <c r="K603">
        <f>IF(ISBLANK(B603),ROUND(AVERAGE($B$2:$B$2344),0),B603)</f>
        <v>1999</v>
      </c>
      <c r="L603" s="9" t="str">
        <f>CONCATENATE(D603,"/",C603,"/",K603)</f>
        <v>1/Dec/1999</v>
      </c>
      <c r="M603">
        <f t="shared" ca="1" si="9"/>
        <v>24</v>
      </c>
      <c r="N603" s="10">
        <v>5213.22</v>
      </c>
    </row>
    <row r="604" spans="1:14" x14ac:dyDescent="0.25">
      <c r="A604" t="s">
        <v>635</v>
      </c>
      <c r="B604">
        <v>1995</v>
      </c>
      <c r="C604" t="s">
        <v>18</v>
      </c>
      <c r="D604">
        <v>6</v>
      </c>
      <c r="E604">
        <v>0</v>
      </c>
      <c r="F604">
        <v>5216.4799999999996</v>
      </c>
      <c r="G604" t="s">
        <v>11</v>
      </c>
      <c r="H604" t="s">
        <v>11</v>
      </c>
      <c r="I604" t="s">
        <v>199</v>
      </c>
      <c r="J604" t="str">
        <f>IF(ISBLANK(I604),"Null",I604)</f>
        <v>R1025</v>
      </c>
      <c r="K604">
        <f>IF(ISBLANK(B604),ROUND(AVERAGE($B$2:$B$2344),0),B604)</f>
        <v>1995</v>
      </c>
      <c r="L604" s="9" t="str">
        <f>CONCATENATE(D604,"/",C604,"/",K604)</f>
        <v>6/Jun/1995</v>
      </c>
      <c r="M604">
        <f t="shared" ca="1" si="9"/>
        <v>29</v>
      </c>
      <c r="N604" s="10">
        <v>5216.4799999999996</v>
      </c>
    </row>
    <row r="605" spans="1:14" x14ac:dyDescent="0.25">
      <c r="A605" t="s">
        <v>636</v>
      </c>
      <c r="B605">
        <v>1987</v>
      </c>
      <c r="C605" t="s">
        <v>18</v>
      </c>
      <c r="D605">
        <v>29</v>
      </c>
      <c r="E605">
        <v>0</v>
      </c>
      <c r="F605">
        <v>5227.99</v>
      </c>
      <c r="G605" t="s">
        <v>11</v>
      </c>
      <c r="H605" t="s">
        <v>16</v>
      </c>
      <c r="I605" t="s">
        <v>246</v>
      </c>
      <c r="J605" t="str">
        <f>IF(ISBLANK(I605),"Null",I605)</f>
        <v>R1024</v>
      </c>
      <c r="K605">
        <f>IF(ISBLANK(B605),ROUND(AVERAGE($B$2:$B$2344),0),B605)</f>
        <v>1987</v>
      </c>
      <c r="L605" s="9" t="str">
        <f>CONCATENATE(D605,"/",C605,"/",K605)</f>
        <v>29/Jun/1987</v>
      </c>
      <c r="M605">
        <f t="shared" ca="1" si="9"/>
        <v>37</v>
      </c>
      <c r="N605" s="10">
        <v>5227.99</v>
      </c>
    </row>
    <row r="606" spans="1:14" x14ac:dyDescent="0.25">
      <c r="A606" t="s">
        <v>637</v>
      </c>
      <c r="B606">
        <v>1987</v>
      </c>
      <c r="C606" t="s">
        <v>30</v>
      </c>
      <c r="D606">
        <v>26</v>
      </c>
      <c r="E606">
        <v>1</v>
      </c>
      <c r="F606">
        <v>5240.7700000000004</v>
      </c>
      <c r="G606" t="s">
        <v>11</v>
      </c>
      <c r="H606" t="s">
        <v>11</v>
      </c>
      <c r="I606" t="s">
        <v>41</v>
      </c>
      <c r="J606" t="str">
        <f>IF(ISBLANK(I606),"Null",I606)</f>
        <v>R1011</v>
      </c>
      <c r="K606">
        <f>IF(ISBLANK(B606),ROUND(AVERAGE($B$2:$B$2344),0),B606)</f>
        <v>1987</v>
      </c>
      <c r="L606" s="9" t="str">
        <f>CONCATENATE(D606,"/",C606,"/",K606)</f>
        <v>26/Dec/1987</v>
      </c>
      <c r="M606">
        <f t="shared" ca="1" si="9"/>
        <v>36</v>
      </c>
      <c r="N606" s="10">
        <v>5240.7700000000004</v>
      </c>
    </row>
    <row r="607" spans="1:14" x14ac:dyDescent="0.25">
      <c r="A607" t="s">
        <v>638</v>
      </c>
      <c r="B607">
        <v>1987</v>
      </c>
      <c r="C607" t="s">
        <v>10</v>
      </c>
      <c r="D607">
        <v>5</v>
      </c>
      <c r="E607">
        <v>1</v>
      </c>
      <c r="F607">
        <v>5245.23</v>
      </c>
      <c r="G607" t="s">
        <v>11</v>
      </c>
      <c r="H607" t="s">
        <v>11</v>
      </c>
      <c r="I607" t="s">
        <v>13</v>
      </c>
      <c r="J607" t="str">
        <f>IF(ISBLANK(I607),"Null",I607)</f>
        <v>R1013</v>
      </c>
      <c r="K607">
        <f>IF(ISBLANK(B607),ROUND(AVERAGE($B$2:$B$2344),0),B607)</f>
        <v>1987</v>
      </c>
      <c r="L607" s="9" t="str">
        <f>CONCATENATE(D607,"/",C607,"/",K607)</f>
        <v>5/Jul/1987</v>
      </c>
      <c r="M607">
        <f t="shared" ca="1" si="9"/>
        <v>37</v>
      </c>
      <c r="N607" s="10">
        <v>5245.23</v>
      </c>
    </row>
    <row r="608" spans="1:14" x14ac:dyDescent="0.25">
      <c r="A608" t="s">
        <v>639</v>
      </c>
      <c r="B608">
        <v>1987</v>
      </c>
      <c r="C608" t="s">
        <v>20</v>
      </c>
      <c r="D608">
        <v>9</v>
      </c>
      <c r="E608">
        <v>1</v>
      </c>
      <c r="F608">
        <v>5246.05</v>
      </c>
      <c r="G608" t="s">
        <v>11</v>
      </c>
      <c r="H608" t="s">
        <v>12</v>
      </c>
      <c r="I608" t="s">
        <v>41</v>
      </c>
      <c r="J608" t="str">
        <f>IF(ISBLANK(I608),"Null",I608)</f>
        <v>R1011</v>
      </c>
      <c r="K608">
        <f>IF(ISBLANK(B608),ROUND(AVERAGE($B$2:$B$2344),0),B608)</f>
        <v>1987</v>
      </c>
      <c r="L608" s="9" t="str">
        <f>CONCATENATE(D608,"/",C608,"/",K608)</f>
        <v>9/Sep/1987</v>
      </c>
      <c r="M608">
        <f t="shared" ca="1" si="9"/>
        <v>37</v>
      </c>
      <c r="N608" s="10">
        <v>5246.05</v>
      </c>
    </row>
    <row r="609" spans="1:14" x14ac:dyDescent="0.25">
      <c r="A609" t="s">
        <v>640</v>
      </c>
      <c r="B609">
        <v>1990</v>
      </c>
      <c r="C609" t="s">
        <v>10</v>
      </c>
      <c r="D609">
        <v>6</v>
      </c>
      <c r="E609">
        <v>3</v>
      </c>
      <c r="F609">
        <v>5253.52</v>
      </c>
      <c r="G609" t="s">
        <v>12</v>
      </c>
      <c r="H609" t="s">
        <v>12</v>
      </c>
      <c r="I609" t="s">
        <v>41</v>
      </c>
      <c r="J609" t="str">
        <f>IF(ISBLANK(I609),"Null",I609)</f>
        <v>R1011</v>
      </c>
      <c r="K609">
        <f>IF(ISBLANK(B609),ROUND(AVERAGE($B$2:$B$2344),0),B609)</f>
        <v>1990</v>
      </c>
      <c r="L609" s="9" t="str">
        <f>CONCATENATE(D609,"/",C609,"/",K609)</f>
        <v>6/Jul/1990</v>
      </c>
      <c r="M609">
        <f t="shared" ca="1" si="9"/>
        <v>34</v>
      </c>
      <c r="N609" s="10">
        <v>5253.52</v>
      </c>
    </row>
    <row r="610" spans="1:14" x14ac:dyDescent="0.25">
      <c r="A610" t="s">
        <v>641</v>
      </c>
      <c r="B610">
        <v>1989</v>
      </c>
      <c r="C610" t="s">
        <v>15</v>
      </c>
      <c r="D610">
        <v>25</v>
      </c>
      <c r="E610">
        <v>2</v>
      </c>
      <c r="F610">
        <v>5257.51</v>
      </c>
      <c r="G610" t="s">
        <v>11</v>
      </c>
      <c r="H610" t="s">
        <v>11</v>
      </c>
      <c r="I610" t="s">
        <v>23</v>
      </c>
      <c r="J610" t="str">
        <f>IF(ISBLANK(I610),"Null",I610)</f>
        <v>R1012</v>
      </c>
      <c r="K610">
        <f>IF(ISBLANK(B610),ROUND(AVERAGE($B$2:$B$2344),0),B610)</f>
        <v>1989</v>
      </c>
      <c r="L610" s="9" t="str">
        <f>CONCATENATE(D610,"/",C610,"/",K610)</f>
        <v>25/Nov/1989</v>
      </c>
      <c r="M610">
        <f t="shared" ca="1" si="9"/>
        <v>34</v>
      </c>
      <c r="N610" s="10">
        <v>5257.51</v>
      </c>
    </row>
    <row r="611" spans="1:14" x14ac:dyDescent="0.25">
      <c r="A611" t="s">
        <v>642</v>
      </c>
      <c r="B611">
        <v>1989</v>
      </c>
      <c r="C611" t="s">
        <v>10</v>
      </c>
      <c r="D611">
        <v>19</v>
      </c>
      <c r="E611">
        <v>2</v>
      </c>
      <c r="F611">
        <v>5261.47</v>
      </c>
      <c r="G611" t="s">
        <v>11</v>
      </c>
      <c r="H611" t="s">
        <v>11</v>
      </c>
      <c r="I611" t="s">
        <v>23</v>
      </c>
      <c r="J611" t="str">
        <f>IF(ISBLANK(I611),"Null",I611)</f>
        <v>R1012</v>
      </c>
      <c r="K611">
        <f>IF(ISBLANK(B611),ROUND(AVERAGE($B$2:$B$2344),0),B611)</f>
        <v>1989</v>
      </c>
      <c r="L611" s="9" t="str">
        <f>CONCATENATE(D611,"/",C611,"/",K611)</f>
        <v>19/Jul/1989</v>
      </c>
      <c r="M611">
        <f t="shared" ca="1" si="9"/>
        <v>35</v>
      </c>
      <c r="N611" s="10">
        <v>5261.47</v>
      </c>
    </row>
    <row r="612" spans="1:14" x14ac:dyDescent="0.25">
      <c r="A612" t="s">
        <v>643</v>
      </c>
      <c r="B612">
        <v>1986</v>
      </c>
      <c r="C612" t="s">
        <v>36</v>
      </c>
      <c r="D612">
        <v>25</v>
      </c>
      <c r="E612">
        <v>0</v>
      </c>
      <c r="F612">
        <v>5266.37</v>
      </c>
      <c r="G612" t="s">
        <v>11</v>
      </c>
      <c r="H612" t="s">
        <v>11</v>
      </c>
      <c r="I612" t="s">
        <v>23</v>
      </c>
      <c r="J612" t="str">
        <f>IF(ISBLANK(I612),"Null",I612)</f>
        <v>R1012</v>
      </c>
      <c r="K612">
        <f>IF(ISBLANK(B612),ROUND(AVERAGE($B$2:$B$2344),0),B612)</f>
        <v>1986</v>
      </c>
      <c r="L612" s="9" t="str">
        <f>CONCATENATE(D612,"/",C612,"/",K612)</f>
        <v>25/Oct/1986</v>
      </c>
      <c r="M612">
        <f t="shared" ca="1" si="9"/>
        <v>38</v>
      </c>
      <c r="N612" s="10">
        <v>5266.37</v>
      </c>
    </row>
    <row r="613" spans="1:14" x14ac:dyDescent="0.25">
      <c r="A613" t="s">
        <v>644</v>
      </c>
      <c r="B613">
        <v>1986</v>
      </c>
      <c r="C613" t="s">
        <v>20</v>
      </c>
      <c r="D613">
        <v>20</v>
      </c>
      <c r="E613">
        <v>0</v>
      </c>
      <c r="F613">
        <v>5267.82</v>
      </c>
      <c r="G613" t="s">
        <v>11</v>
      </c>
      <c r="H613" t="s">
        <v>11</v>
      </c>
      <c r="I613" t="s">
        <v>23</v>
      </c>
      <c r="J613" t="str">
        <f>IF(ISBLANK(I613),"Null",I613)</f>
        <v>R1012</v>
      </c>
      <c r="K613">
        <f>IF(ISBLANK(B613),ROUND(AVERAGE($B$2:$B$2344),0),B613)</f>
        <v>1986</v>
      </c>
      <c r="L613" s="9" t="str">
        <f>CONCATENATE(D613,"/",C613,"/",K613)</f>
        <v>20/Sep/1986</v>
      </c>
      <c r="M613">
        <f t="shared" ca="1" si="9"/>
        <v>38</v>
      </c>
      <c r="N613" s="10">
        <v>5267.82</v>
      </c>
    </row>
    <row r="614" spans="1:14" x14ac:dyDescent="0.25">
      <c r="A614" t="s">
        <v>645</v>
      </c>
      <c r="B614">
        <v>1986</v>
      </c>
      <c r="C614" t="s">
        <v>36</v>
      </c>
      <c r="D614">
        <v>20</v>
      </c>
      <c r="E614">
        <v>0</v>
      </c>
      <c r="F614">
        <v>5272.18</v>
      </c>
      <c r="G614" t="s">
        <v>11</v>
      </c>
      <c r="H614" t="s">
        <v>12</v>
      </c>
      <c r="I614" t="s">
        <v>23</v>
      </c>
      <c r="J614" t="str">
        <f>IF(ISBLANK(I614),"Null",I614)</f>
        <v>R1012</v>
      </c>
      <c r="K614">
        <f>IF(ISBLANK(B614),ROUND(AVERAGE($B$2:$B$2344),0),B614)</f>
        <v>1986</v>
      </c>
      <c r="L614" s="9" t="str">
        <f>CONCATENATE(D614,"/",C614,"/",K614)</f>
        <v>20/Oct/1986</v>
      </c>
      <c r="M614">
        <f t="shared" ca="1" si="9"/>
        <v>38</v>
      </c>
      <c r="N614" s="10">
        <v>5272.18</v>
      </c>
    </row>
    <row r="615" spans="1:14" x14ac:dyDescent="0.25">
      <c r="A615" t="s">
        <v>646</v>
      </c>
      <c r="B615">
        <v>1987</v>
      </c>
      <c r="C615" t="s">
        <v>20</v>
      </c>
      <c r="D615">
        <v>1</v>
      </c>
      <c r="E615">
        <v>3</v>
      </c>
      <c r="F615">
        <v>5275.86</v>
      </c>
      <c r="G615" t="s">
        <v>11</v>
      </c>
      <c r="H615" t="s">
        <v>11</v>
      </c>
      <c r="I615" t="s">
        <v>13</v>
      </c>
      <c r="J615" t="str">
        <f>IF(ISBLANK(I615),"Null",I615)</f>
        <v>R1013</v>
      </c>
      <c r="K615">
        <f>IF(ISBLANK(B615),ROUND(AVERAGE($B$2:$B$2344),0),B615)</f>
        <v>1987</v>
      </c>
      <c r="L615" s="9" t="str">
        <f>CONCATENATE(D615,"/",C615,"/",K615)</f>
        <v>1/Sep/1987</v>
      </c>
      <c r="M615">
        <f t="shared" ca="1" si="9"/>
        <v>37</v>
      </c>
      <c r="N615" s="10">
        <v>5275.86</v>
      </c>
    </row>
    <row r="616" spans="1:14" x14ac:dyDescent="0.25">
      <c r="A616" t="s">
        <v>647</v>
      </c>
      <c r="B616">
        <v>1974</v>
      </c>
      <c r="C616" t="s">
        <v>15</v>
      </c>
      <c r="D616">
        <v>12</v>
      </c>
      <c r="E616">
        <v>0</v>
      </c>
      <c r="F616">
        <v>5291.71</v>
      </c>
      <c r="G616" t="s">
        <v>11</v>
      </c>
      <c r="H616" t="s">
        <v>11</v>
      </c>
      <c r="I616" t="s">
        <v>23</v>
      </c>
      <c r="J616" t="str">
        <f>IF(ISBLANK(I616),"Null",I616)</f>
        <v>R1012</v>
      </c>
      <c r="K616">
        <f>IF(ISBLANK(B616),ROUND(AVERAGE($B$2:$B$2344),0),B616)</f>
        <v>1974</v>
      </c>
      <c r="L616" s="9" t="str">
        <f>CONCATENATE(D616,"/",C616,"/",K616)</f>
        <v>12/Nov/1974</v>
      </c>
      <c r="M616">
        <f t="shared" ca="1" si="9"/>
        <v>50</v>
      </c>
      <c r="N616" s="10">
        <v>5291.71</v>
      </c>
    </row>
    <row r="617" spans="1:14" x14ac:dyDescent="0.25">
      <c r="A617" t="s">
        <v>648</v>
      </c>
      <c r="B617">
        <v>2004</v>
      </c>
      <c r="C617" t="s">
        <v>34</v>
      </c>
      <c r="D617">
        <v>22</v>
      </c>
      <c r="E617">
        <v>0</v>
      </c>
      <c r="F617">
        <v>5293.67</v>
      </c>
      <c r="G617" t="s">
        <v>11</v>
      </c>
      <c r="H617" t="s">
        <v>11</v>
      </c>
      <c r="I617" t="s">
        <v>631</v>
      </c>
      <c r="J617" t="str">
        <f>IF(ISBLANK(I617),"Null",I617)</f>
        <v>R1022</v>
      </c>
      <c r="K617">
        <f>IF(ISBLANK(B617),ROUND(AVERAGE($B$2:$B$2344),0),B617)</f>
        <v>2004</v>
      </c>
      <c r="L617" s="9" t="str">
        <f>CONCATENATE(D617,"/",C617,"/",K617)</f>
        <v>22/Aug/2004</v>
      </c>
      <c r="M617">
        <f t="shared" ca="1" si="9"/>
        <v>20</v>
      </c>
      <c r="N617" s="10">
        <v>5293.67</v>
      </c>
    </row>
    <row r="618" spans="1:14" x14ac:dyDescent="0.25">
      <c r="A618" t="s">
        <v>649</v>
      </c>
      <c r="B618">
        <v>2000</v>
      </c>
      <c r="C618" t="s">
        <v>20</v>
      </c>
      <c r="D618">
        <v>9</v>
      </c>
      <c r="E618">
        <v>0</v>
      </c>
      <c r="F618">
        <v>5306.7</v>
      </c>
      <c r="G618" t="s">
        <v>11</v>
      </c>
      <c r="H618" t="s">
        <v>12</v>
      </c>
      <c r="I618" t="s">
        <v>23</v>
      </c>
      <c r="J618" t="str">
        <f>IF(ISBLANK(I618),"Null",I618)</f>
        <v>R1012</v>
      </c>
      <c r="K618">
        <f>IF(ISBLANK(B618),ROUND(AVERAGE($B$2:$B$2344),0),B618)</f>
        <v>2000</v>
      </c>
      <c r="L618" s="9" t="str">
        <f>CONCATENATE(D618,"/",C618,"/",K618)</f>
        <v>9/Sep/2000</v>
      </c>
      <c r="M618">
        <f t="shared" ca="1" si="9"/>
        <v>24</v>
      </c>
      <c r="N618" s="10">
        <v>5306.7</v>
      </c>
    </row>
    <row r="619" spans="1:14" x14ac:dyDescent="0.25">
      <c r="A619" t="s">
        <v>650</v>
      </c>
      <c r="B619">
        <v>1994</v>
      </c>
      <c r="C619" t="s">
        <v>15</v>
      </c>
      <c r="D619">
        <v>13</v>
      </c>
      <c r="E619">
        <v>3</v>
      </c>
      <c r="F619">
        <v>5312.17</v>
      </c>
      <c r="G619" t="s">
        <v>11</v>
      </c>
      <c r="H619" t="s">
        <v>11</v>
      </c>
      <c r="I619" t="s">
        <v>23</v>
      </c>
      <c r="J619" t="str">
        <f>IF(ISBLANK(I619),"Null",I619)</f>
        <v>R1012</v>
      </c>
      <c r="K619">
        <f>IF(ISBLANK(B619),ROUND(AVERAGE($B$2:$B$2344),0),B619)</f>
        <v>1994</v>
      </c>
      <c r="L619" s="9" t="str">
        <f>CONCATENATE(D619,"/",C619,"/",K619)</f>
        <v>13/Nov/1994</v>
      </c>
      <c r="M619">
        <f t="shared" ca="1" si="9"/>
        <v>30</v>
      </c>
      <c r="N619" s="10">
        <v>5312.17</v>
      </c>
    </row>
    <row r="620" spans="1:14" x14ac:dyDescent="0.25">
      <c r="A620" t="s">
        <v>651</v>
      </c>
      <c r="B620">
        <v>1974</v>
      </c>
      <c r="C620" t="s">
        <v>20</v>
      </c>
      <c r="D620">
        <v>2</v>
      </c>
      <c r="E620">
        <v>0</v>
      </c>
      <c r="F620">
        <v>5322.24</v>
      </c>
      <c r="G620" t="s">
        <v>11</v>
      </c>
      <c r="H620" t="s">
        <v>16</v>
      </c>
      <c r="I620" t="s">
        <v>23</v>
      </c>
      <c r="J620" t="str">
        <f>IF(ISBLANK(I620),"Null",I620)</f>
        <v>R1012</v>
      </c>
      <c r="K620">
        <f>IF(ISBLANK(B620),ROUND(AVERAGE($B$2:$B$2344),0),B620)</f>
        <v>1974</v>
      </c>
      <c r="L620" s="9" t="str">
        <f>CONCATENATE(D620,"/",C620,"/",K620)</f>
        <v>2/Sep/1974</v>
      </c>
      <c r="M620">
        <f t="shared" ca="1" si="9"/>
        <v>50</v>
      </c>
      <c r="N620" s="10">
        <v>5322.24</v>
      </c>
    </row>
    <row r="621" spans="1:14" x14ac:dyDescent="0.25">
      <c r="A621" t="s">
        <v>652</v>
      </c>
      <c r="B621">
        <v>1992</v>
      </c>
      <c r="C621" t="s">
        <v>18</v>
      </c>
      <c r="D621">
        <v>18</v>
      </c>
      <c r="E621">
        <v>3</v>
      </c>
      <c r="F621">
        <v>5325.65</v>
      </c>
      <c r="G621" t="s">
        <v>11</v>
      </c>
      <c r="H621" t="s">
        <v>16</v>
      </c>
      <c r="I621" t="s">
        <v>41</v>
      </c>
      <c r="J621" t="str">
        <f>IF(ISBLANK(I621),"Null",I621)</f>
        <v>R1011</v>
      </c>
      <c r="K621">
        <f>IF(ISBLANK(B621),ROUND(AVERAGE($B$2:$B$2344),0),B621)</f>
        <v>1992</v>
      </c>
      <c r="L621" s="9" t="str">
        <f>CONCATENATE(D621,"/",C621,"/",K621)</f>
        <v>18/Jun/1992</v>
      </c>
      <c r="M621">
        <f t="shared" ca="1" si="9"/>
        <v>32</v>
      </c>
      <c r="N621" s="10">
        <v>5325.65</v>
      </c>
    </row>
    <row r="622" spans="1:14" x14ac:dyDescent="0.25">
      <c r="A622" t="s">
        <v>653</v>
      </c>
      <c r="B622">
        <v>1991</v>
      </c>
      <c r="C622" t="s">
        <v>34</v>
      </c>
      <c r="D622">
        <v>28</v>
      </c>
      <c r="E622">
        <v>2</v>
      </c>
      <c r="F622">
        <v>5327.4</v>
      </c>
      <c r="G622" t="s">
        <v>11</v>
      </c>
      <c r="H622" t="s">
        <v>16</v>
      </c>
      <c r="I622" t="s">
        <v>23</v>
      </c>
      <c r="J622" t="str">
        <f>IF(ISBLANK(I622),"Null",I622)</f>
        <v>R1012</v>
      </c>
      <c r="K622">
        <f>IF(ISBLANK(B622),ROUND(AVERAGE($B$2:$B$2344),0),B622)</f>
        <v>1991</v>
      </c>
      <c r="L622" s="9" t="str">
        <f>CONCATENATE(D622,"/",C622,"/",K622)</f>
        <v>28/Aug/1991</v>
      </c>
      <c r="M622">
        <f t="shared" ca="1" si="9"/>
        <v>33</v>
      </c>
      <c r="N622" s="10">
        <v>5327.4</v>
      </c>
    </row>
    <row r="623" spans="1:14" x14ac:dyDescent="0.25">
      <c r="A623" t="s">
        <v>654</v>
      </c>
      <c r="B623">
        <v>1972</v>
      </c>
      <c r="C623" t="s">
        <v>30</v>
      </c>
      <c r="D623">
        <v>15</v>
      </c>
      <c r="E623">
        <v>0</v>
      </c>
      <c r="F623">
        <v>5344.81</v>
      </c>
      <c r="G623" t="s">
        <v>11</v>
      </c>
      <c r="H623" t="s">
        <v>12</v>
      </c>
      <c r="I623" t="s">
        <v>13</v>
      </c>
      <c r="J623" t="str">
        <f>IF(ISBLANK(I623),"Null",I623)</f>
        <v>R1013</v>
      </c>
      <c r="K623">
        <f>IF(ISBLANK(B623),ROUND(AVERAGE($B$2:$B$2344),0),B623)</f>
        <v>1972</v>
      </c>
      <c r="L623" s="9" t="str">
        <f>CONCATENATE(D623,"/",C623,"/",K623)</f>
        <v>15/Dec/1972</v>
      </c>
      <c r="M623">
        <f t="shared" ca="1" si="9"/>
        <v>51</v>
      </c>
      <c r="N623" s="10">
        <v>5344.81</v>
      </c>
    </row>
    <row r="624" spans="1:14" x14ac:dyDescent="0.25">
      <c r="A624" t="s">
        <v>655</v>
      </c>
      <c r="B624">
        <v>1989</v>
      </c>
      <c r="C624" t="s">
        <v>15</v>
      </c>
      <c r="D624">
        <v>7</v>
      </c>
      <c r="E624">
        <v>1</v>
      </c>
      <c r="F624">
        <v>5354.07</v>
      </c>
      <c r="G624" t="s">
        <v>11</v>
      </c>
      <c r="H624" t="s">
        <v>12</v>
      </c>
      <c r="I624" t="s">
        <v>246</v>
      </c>
      <c r="J624" t="str">
        <f>IF(ISBLANK(I624),"Null",I624)</f>
        <v>R1024</v>
      </c>
      <c r="K624">
        <f>IF(ISBLANK(B624),ROUND(AVERAGE($B$2:$B$2344),0),B624)</f>
        <v>1989</v>
      </c>
      <c r="L624" s="9" t="str">
        <f>CONCATENATE(D624,"/",C624,"/",K624)</f>
        <v>7/Nov/1989</v>
      </c>
      <c r="M624">
        <f t="shared" ca="1" si="9"/>
        <v>35</v>
      </c>
      <c r="N624" s="10">
        <v>5354.07</v>
      </c>
    </row>
    <row r="625" spans="1:14" x14ac:dyDescent="0.25">
      <c r="A625" t="s">
        <v>656</v>
      </c>
      <c r="B625">
        <v>1994</v>
      </c>
      <c r="C625" t="s">
        <v>30</v>
      </c>
      <c r="D625">
        <v>7</v>
      </c>
      <c r="E625">
        <v>0</v>
      </c>
      <c r="F625">
        <v>5364.66</v>
      </c>
      <c r="G625" t="s">
        <v>11</v>
      </c>
      <c r="H625" t="s">
        <v>16</v>
      </c>
      <c r="I625" t="s">
        <v>41</v>
      </c>
      <c r="J625" t="str">
        <f>IF(ISBLANK(I625),"Null",I625)</f>
        <v>R1011</v>
      </c>
      <c r="K625">
        <f>IF(ISBLANK(B625),ROUND(AVERAGE($B$2:$B$2344),0),B625)</f>
        <v>1994</v>
      </c>
      <c r="L625" s="9" t="str">
        <f>CONCATENATE(D625,"/",C625,"/",K625)</f>
        <v>7/Dec/1994</v>
      </c>
      <c r="M625">
        <f t="shared" ca="1" si="9"/>
        <v>29</v>
      </c>
      <c r="N625" s="10">
        <v>5364.66</v>
      </c>
    </row>
    <row r="626" spans="1:14" x14ac:dyDescent="0.25">
      <c r="A626" t="s">
        <v>657</v>
      </c>
      <c r="B626">
        <v>1986</v>
      </c>
      <c r="C626" t="s">
        <v>18</v>
      </c>
      <c r="D626">
        <v>1</v>
      </c>
      <c r="E626">
        <v>1</v>
      </c>
      <c r="F626">
        <v>5373.36</v>
      </c>
      <c r="G626" t="s">
        <v>11</v>
      </c>
      <c r="H626" t="s">
        <v>11</v>
      </c>
      <c r="I626" t="s">
        <v>23</v>
      </c>
      <c r="J626" t="str">
        <f>IF(ISBLANK(I626),"Null",I626)</f>
        <v>R1012</v>
      </c>
      <c r="K626">
        <f>IF(ISBLANK(B626),ROUND(AVERAGE($B$2:$B$2344),0),B626)</f>
        <v>1986</v>
      </c>
      <c r="L626" s="9" t="str">
        <f>CONCATENATE(D626,"/",C626,"/",K626)</f>
        <v>1/Jun/1986</v>
      </c>
      <c r="M626">
        <f t="shared" ca="1" si="9"/>
        <v>38</v>
      </c>
      <c r="N626" s="10">
        <v>5373.36</v>
      </c>
    </row>
    <row r="627" spans="1:14" x14ac:dyDescent="0.25">
      <c r="A627" t="s">
        <v>658</v>
      </c>
      <c r="B627">
        <v>1989</v>
      </c>
      <c r="C627" t="s">
        <v>15</v>
      </c>
      <c r="D627">
        <v>18</v>
      </c>
      <c r="E627">
        <v>2</v>
      </c>
      <c r="F627">
        <v>5375.04</v>
      </c>
      <c r="G627" t="s">
        <v>11</v>
      </c>
      <c r="H627" t="s">
        <v>16</v>
      </c>
      <c r="I627" t="s">
        <v>41</v>
      </c>
      <c r="J627" t="str">
        <f>IF(ISBLANK(I627),"Null",I627)</f>
        <v>R1011</v>
      </c>
      <c r="K627">
        <f>IF(ISBLANK(B627),ROUND(AVERAGE($B$2:$B$2344),0),B627)</f>
        <v>1989</v>
      </c>
      <c r="L627" s="9" t="str">
        <f>CONCATENATE(D627,"/",C627,"/",K627)</f>
        <v>18/Nov/1989</v>
      </c>
      <c r="M627">
        <f t="shared" ca="1" si="9"/>
        <v>35</v>
      </c>
      <c r="N627" s="10">
        <v>5375.04</v>
      </c>
    </row>
    <row r="628" spans="1:14" x14ac:dyDescent="0.25">
      <c r="A628" t="s">
        <v>659</v>
      </c>
      <c r="B628">
        <v>1986</v>
      </c>
      <c r="C628" t="s">
        <v>10</v>
      </c>
      <c r="D628">
        <v>22</v>
      </c>
      <c r="E628">
        <v>1</v>
      </c>
      <c r="F628">
        <v>5377.46</v>
      </c>
      <c r="G628" t="s">
        <v>11</v>
      </c>
      <c r="H628" t="s">
        <v>12</v>
      </c>
      <c r="I628" t="s">
        <v>23</v>
      </c>
      <c r="J628" t="str">
        <f>IF(ISBLANK(I628),"Null",I628)</f>
        <v>R1012</v>
      </c>
      <c r="K628">
        <f>IF(ISBLANK(B628),ROUND(AVERAGE($B$2:$B$2344),0),B628)</f>
        <v>1986</v>
      </c>
      <c r="L628" s="9" t="str">
        <f>CONCATENATE(D628,"/",C628,"/",K628)</f>
        <v>22/Jul/1986</v>
      </c>
      <c r="M628">
        <f t="shared" ca="1" si="9"/>
        <v>38</v>
      </c>
      <c r="N628" s="10">
        <v>5377.46</v>
      </c>
    </row>
    <row r="629" spans="1:14" x14ac:dyDescent="0.25">
      <c r="A629" t="s">
        <v>660</v>
      </c>
      <c r="B629">
        <v>1984</v>
      </c>
      <c r="C629" t="s">
        <v>18</v>
      </c>
      <c r="D629">
        <v>1</v>
      </c>
      <c r="E629">
        <v>0</v>
      </c>
      <c r="F629">
        <v>5383.54</v>
      </c>
      <c r="G629" t="s">
        <v>11</v>
      </c>
      <c r="H629" t="s">
        <v>12</v>
      </c>
      <c r="I629" t="s">
        <v>41</v>
      </c>
      <c r="J629" t="str">
        <f>IF(ISBLANK(I629),"Null",I629)</f>
        <v>R1011</v>
      </c>
      <c r="K629">
        <f>IF(ISBLANK(B629),ROUND(AVERAGE($B$2:$B$2344),0),B629)</f>
        <v>1984</v>
      </c>
      <c r="L629" s="9" t="str">
        <f>CONCATENATE(D629,"/",C629,"/",K629)</f>
        <v>1/Jun/1984</v>
      </c>
      <c r="M629">
        <f t="shared" ca="1" si="9"/>
        <v>40</v>
      </c>
      <c r="N629" s="10">
        <v>5383.54</v>
      </c>
    </row>
    <row r="630" spans="1:14" x14ac:dyDescent="0.25">
      <c r="A630" t="s">
        <v>661</v>
      </c>
      <c r="B630">
        <v>1988</v>
      </c>
      <c r="C630" t="s">
        <v>34</v>
      </c>
      <c r="D630">
        <v>8</v>
      </c>
      <c r="E630">
        <v>1</v>
      </c>
      <c r="F630">
        <v>5385.34</v>
      </c>
      <c r="G630" t="s">
        <v>11</v>
      </c>
      <c r="H630" t="s">
        <v>12</v>
      </c>
      <c r="I630" t="s">
        <v>23</v>
      </c>
      <c r="J630" t="str">
        <f>IF(ISBLANK(I630),"Null",I630)</f>
        <v>R1012</v>
      </c>
      <c r="K630">
        <f>IF(ISBLANK(B630),ROUND(AVERAGE($B$2:$B$2344),0),B630)</f>
        <v>1988</v>
      </c>
      <c r="L630" s="9" t="str">
        <f>CONCATENATE(D630,"/",C630,"/",K630)</f>
        <v>8/Aug/1988</v>
      </c>
      <c r="M630">
        <f t="shared" ca="1" si="9"/>
        <v>36</v>
      </c>
      <c r="N630" s="10">
        <v>5385.34</v>
      </c>
    </row>
    <row r="631" spans="1:14" x14ac:dyDescent="0.25">
      <c r="A631" t="s">
        <v>662</v>
      </c>
      <c r="B631">
        <v>1989</v>
      </c>
      <c r="C631" t="s">
        <v>15</v>
      </c>
      <c r="D631">
        <v>6</v>
      </c>
      <c r="E631">
        <v>3</v>
      </c>
      <c r="F631">
        <v>5396.44</v>
      </c>
      <c r="G631" t="s">
        <v>11</v>
      </c>
      <c r="H631" t="s">
        <v>12</v>
      </c>
      <c r="I631" t="s">
        <v>13</v>
      </c>
      <c r="J631" t="str">
        <f>IF(ISBLANK(I631),"Null",I631)</f>
        <v>R1013</v>
      </c>
      <c r="K631">
        <f>IF(ISBLANK(B631),ROUND(AVERAGE($B$2:$B$2344),0),B631)</f>
        <v>1989</v>
      </c>
      <c r="L631" s="9" t="str">
        <f>CONCATENATE(D631,"/",C631,"/",K631)</f>
        <v>6/Nov/1989</v>
      </c>
      <c r="M631">
        <f t="shared" ca="1" si="9"/>
        <v>35</v>
      </c>
      <c r="N631" s="10">
        <v>5396.44</v>
      </c>
    </row>
    <row r="632" spans="1:14" x14ac:dyDescent="0.25">
      <c r="A632" t="s">
        <v>663</v>
      </c>
      <c r="B632">
        <v>1984</v>
      </c>
      <c r="C632" t="s">
        <v>20</v>
      </c>
      <c r="D632">
        <v>3</v>
      </c>
      <c r="E632">
        <v>0</v>
      </c>
      <c r="F632">
        <v>5397.62</v>
      </c>
      <c r="G632" t="s">
        <v>11</v>
      </c>
      <c r="H632" t="s">
        <v>11</v>
      </c>
      <c r="I632" t="s">
        <v>13</v>
      </c>
      <c r="J632" t="str">
        <f>IF(ISBLANK(I632),"Null",I632)</f>
        <v>R1013</v>
      </c>
      <c r="K632">
        <f>IF(ISBLANK(B632),ROUND(AVERAGE($B$2:$B$2344),0),B632)</f>
        <v>1984</v>
      </c>
      <c r="L632" s="9" t="str">
        <f>CONCATENATE(D632,"/",C632,"/",K632)</f>
        <v>3/Sep/1984</v>
      </c>
      <c r="M632">
        <f t="shared" ca="1" si="9"/>
        <v>40</v>
      </c>
      <c r="N632" s="10">
        <v>5397.62</v>
      </c>
    </row>
    <row r="633" spans="1:14" x14ac:dyDescent="0.25">
      <c r="A633" t="s">
        <v>664</v>
      </c>
      <c r="B633">
        <v>1984</v>
      </c>
      <c r="C633" t="s">
        <v>34</v>
      </c>
      <c r="D633">
        <v>1</v>
      </c>
      <c r="E633">
        <v>0</v>
      </c>
      <c r="F633">
        <v>5400.98</v>
      </c>
      <c r="G633" t="s">
        <v>11</v>
      </c>
      <c r="H633" t="s">
        <v>11</v>
      </c>
      <c r="I633" t="s">
        <v>13</v>
      </c>
      <c r="J633" t="str">
        <f>IF(ISBLANK(I633),"Null",I633)</f>
        <v>R1013</v>
      </c>
      <c r="K633">
        <f>IF(ISBLANK(B633),ROUND(AVERAGE($B$2:$B$2344),0),B633)</f>
        <v>1984</v>
      </c>
      <c r="L633" s="9" t="str">
        <f>CONCATENATE(D633,"/",C633,"/",K633)</f>
        <v>1/Aug/1984</v>
      </c>
      <c r="M633">
        <f t="shared" ca="1" si="9"/>
        <v>40</v>
      </c>
      <c r="N633" s="10">
        <v>5400.98</v>
      </c>
    </row>
    <row r="634" spans="1:14" x14ac:dyDescent="0.25">
      <c r="A634" t="s">
        <v>665</v>
      </c>
      <c r="B634">
        <v>1985</v>
      </c>
      <c r="C634" t="s">
        <v>30</v>
      </c>
      <c r="D634">
        <v>23</v>
      </c>
      <c r="E634">
        <v>3</v>
      </c>
      <c r="F634">
        <v>5402.89</v>
      </c>
      <c r="G634" t="s">
        <v>11</v>
      </c>
      <c r="H634" t="s">
        <v>16</v>
      </c>
      <c r="I634" t="s">
        <v>13</v>
      </c>
      <c r="J634" t="str">
        <f>IF(ISBLANK(I634),"Null",I634)</f>
        <v>R1013</v>
      </c>
      <c r="K634">
        <f>IF(ISBLANK(B634),ROUND(AVERAGE($B$2:$B$2344),0),B634)</f>
        <v>1985</v>
      </c>
      <c r="L634" s="9" t="str">
        <f>CONCATENATE(D634,"/",C634,"/",K634)</f>
        <v>23/Dec/1985</v>
      </c>
      <c r="M634">
        <f t="shared" ca="1" si="9"/>
        <v>38</v>
      </c>
      <c r="N634" s="10">
        <v>5402.89</v>
      </c>
    </row>
    <row r="635" spans="1:14" x14ac:dyDescent="0.25">
      <c r="A635" t="s">
        <v>666</v>
      </c>
      <c r="B635">
        <v>1975</v>
      </c>
      <c r="C635" t="s">
        <v>20</v>
      </c>
      <c r="D635">
        <v>27</v>
      </c>
      <c r="E635">
        <v>1</v>
      </c>
      <c r="F635">
        <v>5411.99</v>
      </c>
      <c r="G635" t="s">
        <v>11</v>
      </c>
      <c r="H635" t="s">
        <v>12</v>
      </c>
      <c r="I635" t="s">
        <v>23</v>
      </c>
      <c r="J635" t="str">
        <f>IF(ISBLANK(I635),"Null",I635)</f>
        <v>R1012</v>
      </c>
      <c r="K635">
        <f>IF(ISBLANK(B635),ROUND(AVERAGE($B$2:$B$2344),0),B635)</f>
        <v>1975</v>
      </c>
      <c r="L635" s="9" t="str">
        <f>CONCATENATE(D635,"/",C635,"/",K635)</f>
        <v>27/Sep/1975</v>
      </c>
      <c r="M635">
        <f t="shared" ca="1" si="9"/>
        <v>49</v>
      </c>
      <c r="N635" s="10">
        <v>5411.99</v>
      </c>
    </row>
    <row r="636" spans="1:14" x14ac:dyDescent="0.25">
      <c r="A636" t="s">
        <v>667</v>
      </c>
      <c r="B636">
        <v>1982</v>
      </c>
      <c r="C636" t="s">
        <v>20</v>
      </c>
      <c r="D636">
        <v>27</v>
      </c>
      <c r="E636">
        <v>0</v>
      </c>
      <c r="F636">
        <v>5415.66</v>
      </c>
      <c r="G636" t="s">
        <v>11</v>
      </c>
      <c r="H636" t="s">
        <v>12</v>
      </c>
      <c r="I636" t="s">
        <v>13</v>
      </c>
      <c r="J636" t="str">
        <f>IF(ISBLANK(I636),"Null",I636)</f>
        <v>R1013</v>
      </c>
      <c r="K636">
        <f>IF(ISBLANK(B636),ROUND(AVERAGE($B$2:$B$2344),0),B636)</f>
        <v>1982</v>
      </c>
      <c r="L636" s="9" t="str">
        <f>CONCATENATE(D636,"/",C636,"/",K636)</f>
        <v>27/Sep/1982</v>
      </c>
      <c r="M636">
        <f t="shared" ca="1" si="9"/>
        <v>42</v>
      </c>
      <c r="N636" s="10">
        <v>5415.66</v>
      </c>
    </row>
    <row r="637" spans="1:14" x14ac:dyDescent="0.25">
      <c r="A637" t="s">
        <v>668</v>
      </c>
      <c r="B637">
        <v>1991</v>
      </c>
      <c r="C637" t="s">
        <v>10</v>
      </c>
      <c r="D637">
        <v>6</v>
      </c>
      <c r="E637">
        <v>3</v>
      </c>
      <c r="F637">
        <v>5425.02</v>
      </c>
      <c r="G637" t="s">
        <v>11</v>
      </c>
      <c r="H637" t="s">
        <v>16</v>
      </c>
      <c r="I637" t="s">
        <v>23</v>
      </c>
      <c r="J637" t="str">
        <f>IF(ISBLANK(I637),"Null",I637)</f>
        <v>R1012</v>
      </c>
      <c r="K637">
        <f>IF(ISBLANK(B637),ROUND(AVERAGE($B$2:$B$2344),0),B637)</f>
        <v>1991</v>
      </c>
      <c r="L637" s="9" t="str">
        <f>CONCATENATE(D637,"/",C637,"/",K637)</f>
        <v>6/Jul/1991</v>
      </c>
      <c r="M637">
        <f t="shared" ca="1" si="9"/>
        <v>33</v>
      </c>
      <c r="N637" s="10">
        <v>5425.02</v>
      </c>
    </row>
    <row r="638" spans="1:14" x14ac:dyDescent="0.25">
      <c r="A638" t="s">
        <v>669</v>
      </c>
      <c r="B638">
        <v>1992</v>
      </c>
      <c r="C638" t="s">
        <v>20</v>
      </c>
      <c r="D638">
        <v>17</v>
      </c>
      <c r="E638">
        <v>3</v>
      </c>
      <c r="F638">
        <v>5428.73</v>
      </c>
      <c r="G638" t="s">
        <v>12</v>
      </c>
      <c r="H638" t="s">
        <v>16</v>
      </c>
      <c r="I638" t="s">
        <v>355</v>
      </c>
      <c r="J638" t="str">
        <f>IF(ISBLANK(I638),"Null",I638)</f>
        <v>R1017</v>
      </c>
      <c r="K638">
        <f>IF(ISBLANK(B638),ROUND(AVERAGE($B$2:$B$2344),0),B638)</f>
        <v>1992</v>
      </c>
      <c r="L638" s="9" t="str">
        <f>CONCATENATE(D638,"/",C638,"/",K638)</f>
        <v>17/Sep/1992</v>
      </c>
      <c r="M638">
        <f t="shared" ca="1" si="9"/>
        <v>32</v>
      </c>
      <c r="N638" s="10">
        <v>5428.73</v>
      </c>
    </row>
    <row r="639" spans="1:14" x14ac:dyDescent="0.25">
      <c r="A639" t="s">
        <v>670</v>
      </c>
      <c r="B639">
        <v>1978</v>
      </c>
      <c r="C639" t="s">
        <v>18</v>
      </c>
      <c r="D639">
        <v>8</v>
      </c>
      <c r="E639">
        <v>2</v>
      </c>
      <c r="F639">
        <v>5428.98</v>
      </c>
      <c r="G639" t="s">
        <v>11</v>
      </c>
      <c r="H639" t="s">
        <v>11</v>
      </c>
      <c r="I639" t="s">
        <v>23</v>
      </c>
      <c r="J639" t="str">
        <f>IF(ISBLANK(I639),"Null",I639)</f>
        <v>R1012</v>
      </c>
      <c r="K639">
        <f>IF(ISBLANK(B639),ROUND(AVERAGE($B$2:$B$2344),0),B639)</f>
        <v>1978</v>
      </c>
      <c r="L639" s="9" t="str">
        <f>CONCATENATE(D639,"/",C639,"/",K639)</f>
        <v>8/Jun/1978</v>
      </c>
      <c r="M639">
        <f t="shared" ca="1" si="9"/>
        <v>46</v>
      </c>
      <c r="N639" s="10">
        <v>5428.98</v>
      </c>
    </row>
    <row r="640" spans="1:14" x14ac:dyDescent="0.25">
      <c r="A640" t="s">
        <v>671</v>
      </c>
      <c r="B640">
        <v>1982</v>
      </c>
      <c r="C640" t="s">
        <v>34</v>
      </c>
      <c r="D640">
        <v>25</v>
      </c>
      <c r="E640">
        <v>0</v>
      </c>
      <c r="F640">
        <v>5438.75</v>
      </c>
      <c r="G640" t="s">
        <v>12</v>
      </c>
      <c r="H640" t="s">
        <v>11</v>
      </c>
      <c r="I640" t="s">
        <v>13</v>
      </c>
      <c r="J640" t="str">
        <f>IF(ISBLANK(I640),"Null",I640)</f>
        <v>R1013</v>
      </c>
      <c r="K640">
        <f>IF(ISBLANK(B640),ROUND(AVERAGE($B$2:$B$2344),0),B640)</f>
        <v>1982</v>
      </c>
      <c r="L640" s="9" t="str">
        <f>CONCATENATE(D640,"/",C640,"/",K640)</f>
        <v>25/Aug/1982</v>
      </c>
      <c r="M640">
        <f t="shared" ca="1" si="9"/>
        <v>42</v>
      </c>
      <c r="N640" s="10">
        <v>5438.75</v>
      </c>
    </row>
    <row r="641" spans="1:14" x14ac:dyDescent="0.25">
      <c r="A641" t="s">
        <v>672</v>
      </c>
      <c r="B641">
        <v>1986</v>
      </c>
      <c r="C641" t="s">
        <v>30</v>
      </c>
      <c r="D641">
        <v>25</v>
      </c>
      <c r="E641">
        <v>0</v>
      </c>
      <c r="F641">
        <v>5458.05</v>
      </c>
      <c r="G641" t="s">
        <v>11</v>
      </c>
      <c r="H641" t="s">
        <v>11</v>
      </c>
      <c r="I641" t="s">
        <v>246</v>
      </c>
      <c r="J641" t="str">
        <f>IF(ISBLANK(I641),"Null",I641)</f>
        <v>R1024</v>
      </c>
      <c r="K641">
        <f>IF(ISBLANK(B641),ROUND(AVERAGE($B$2:$B$2344),0),B641)</f>
        <v>1986</v>
      </c>
      <c r="L641" s="9" t="str">
        <f>CONCATENATE(D641,"/",C641,"/",K641)</f>
        <v>25/Dec/1986</v>
      </c>
      <c r="M641">
        <f t="shared" ca="1" si="9"/>
        <v>37</v>
      </c>
      <c r="N641" s="10">
        <v>5458.05</v>
      </c>
    </row>
    <row r="642" spans="1:14" x14ac:dyDescent="0.25">
      <c r="A642" t="s">
        <v>673</v>
      </c>
      <c r="B642">
        <v>1973</v>
      </c>
      <c r="C642" t="s">
        <v>36</v>
      </c>
      <c r="D642">
        <v>24</v>
      </c>
      <c r="E642">
        <v>0</v>
      </c>
      <c r="F642">
        <v>5466.88</v>
      </c>
      <c r="G642" t="s">
        <v>11</v>
      </c>
      <c r="H642" t="s">
        <v>11</v>
      </c>
      <c r="I642" t="s">
        <v>13</v>
      </c>
      <c r="J642" t="str">
        <f>IF(ISBLANK(I642),"Null",I642)</f>
        <v>R1013</v>
      </c>
      <c r="K642">
        <f>IF(ISBLANK(B642),ROUND(AVERAGE($B$2:$B$2344),0),B642)</f>
        <v>1973</v>
      </c>
      <c r="L642" s="9" t="str">
        <f>CONCATENATE(D642,"/",C642,"/",K642)</f>
        <v>24/Oct/1973</v>
      </c>
      <c r="M642">
        <f t="shared" ca="1" si="9"/>
        <v>51</v>
      </c>
      <c r="N642" s="10">
        <v>5466.88</v>
      </c>
    </row>
    <row r="643" spans="1:14" x14ac:dyDescent="0.25">
      <c r="A643" t="s">
        <v>674</v>
      </c>
      <c r="B643">
        <v>1986</v>
      </c>
      <c r="C643" t="s">
        <v>30</v>
      </c>
      <c r="D643">
        <v>2</v>
      </c>
      <c r="E643">
        <v>0</v>
      </c>
      <c r="F643">
        <v>5469.01</v>
      </c>
      <c r="G643" t="s">
        <v>11</v>
      </c>
      <c r="H643" t="s">
        <v>11</v>
      </c>
      <c r="I643" t="s">
        <v>246</v>
      </c>
      <c r="J643" t="str">
        <f>IF(ISBLANK(I643),"Null",I643)</f>
        <v>R1024</v>
      </c>
      <c r="K643">
        <f>IF(ISBLANK(B643),ROUND(AVERAGE($B$2:$B$2344),0),B643)</f>
        <v>1986</v>
      </c>
      <c r="L643" s="9" t="str">
        <f>CONCATENATE(D643,"/",C643,"/",K643)</f>
        <v>2/Dec/1986</v>
      </c>
      <c r="M643">
        <f t="shared" ref="M643:M706" ca="1" si="10">DATEDIF(L643,TODAY(),"Y")</f>
        <v>37</v>
      </c>
      <c r="N643" s="10">
        <v>5469.01</v>
      </c>
    </row>
    <row r="644" spans="1:14" x14ac:dyDescent="0.25">
      <c r="A644" t="s">
        <v>675</v>
      </c>
      <c r="B644">
        <v>1986</v>
      </c>
      <c r="C644" t="s">
        <v>10</v>
      </c>
      <c r="D644">
        <v>12</v>
      </c>
      <c r="E644">
        <v>1</v>
      </c>
      <c r="F644">
        <v>5472.45</v>
      </c>
      <c r="G644" t="s">
        <v>11</v>
      </c>
      <c r="H644" t="s">
        <v>12</v>
      </c>
      <c r="I644" t="s">
        <v>41</v>
      </c>
      <c r="J644" t="str">
        <f>IF(ISBLANK(I644),"Null",I644)</f>
        <v>R1011</v>
      </c>
      <c r="K644">
        <f>IF(ISBLANK(B644),ROUND(AVERAGE($B$2:$B$2344),0),B644)</f>
        <v>1986</v>
      </c>
      <c r="L644" s="9" t="str">
        <f>CONCATENATE(D644,"/",C644,"/",K644)</f>
        <v>12/Jul/1986</v>
      </c>
      <c r="M644">
        <f t="shared" ca="1" si="10"/>
        <v>38</v>
      </c>
      <c r="N644" s="10">
        <v>5472.45</v>
      </c>
    </row>
    <row r="645" spans="1:14" x14ac:dyDescent="0.25">
      <c r="A645" t="s">
        <v>676</v>
      </c>
      <c r="B645">
        <v>1986</v>
      </c>
      <c r="C645" t="s">
        <v>20</v>
      </c>
      <c r="D645">
        <v>30</v>
      </c>
      <c r="E645">
        <v>1</v>
      </c>
      <c r="F645">
        <v>5478.04</v>
      </c>
      <c r="G645" t="s">
        <v>11</v>
      </c>
      <c r="H645" t="s">
        <v>12</v>
      </c>
      <c r="I645" t="s">
        <v>13</v>
      </c>
      <c r="J645" t="str">
        <f>IF(ISBLANK(I645),"Null",I645)</f>
        <v>R1013</v>
      </c>
      <c r="K645">
        <f>IF(ISBLANK(B645),ROUND(AVERAGE($B$2:$B$2344),0),B645)</f>
        <v>1986</v>
      </c>
      <c r="L645" s="9" t="str">
        <f>CONCATENATE(D645,"/",C645,"/",K645)</f>
        <v>30/Sep/1986</v>
      </c>
      <c r="M645">
        <f t="shared" ca="1" si="10"/>
        <v>38</v>
      </c>
      <c r="N645" s="10">
        <v>5478.04</v>
      </c>
    </row>
    <row r="646" spans="1:14" x14ac:dyDescent="0.25">
      <c r="A646" t="s">
        <v>677</v>
      </c>
      <c r="B646">
        <v>1984</v>
      </c>
      <c r="C646" t="s">
        <v>34</v>
      </c>
      <c r="D646">
        <v>26</v>
      </c>
      <c r="E646">
        <v>1</v>
      </c>
      <c r="F646">
        <v>5484.47</v>
      </c>
      <c r="G646" t="s">
        <v>11</v>
      </c>
      <c r="H646" t="s">
        <v>11</v>
      </c>
      <c r="I646" t="s">
        <v>13</v>
      </c>
      <c r="J646" t="str">
        <f>IF(ISBLANK(I646),"Null",I646)</f>
        <v>R1013</v>
      </c>
      <c r="K646">
        <f>IF(ISBLANK(B646),ROUND(AVERAGE($B$2:$B$2344),0),B646)</f>
        <v>1984</v>
      </c>
      <c r="L646" s="9" t="str">
        <f>CONCATENATE(D646,"/",C646,"/",K646)</f>
        <v>26/Aug/1984</v>
      </c>
      <c r="M646">
        <f t="shared" ca="1" si="10"/>
        <v>40</v>
      </c>
      <c r="N646" s="10">
        <v>5484.47</v>
      </c>
    </row>
    <row r="647" spans="1:14" x14ac:dyDescent="0.25">
      <c r="A647" t="s">
        <v>678</v>
      </c>
      <c r="B647">
        <v>1984</v>
      </c>
      <c r="C647" t="s">
        <v>34</v>
      </c>
      <c r="D647">
        <v>17</v>
      </c>
      <c r="E647">
        <v>1</v>
      </c>
      <c r="F647">
        <v>5488.26</v>
      </c>
      <c r="G647" t="s">
        <v>11</v>
      </c>
      <c r="H647" t="s">
        <v>12</v>
      </c>
      <c r="I647" t="s">
        <v>41</v>
      </c>
      <c r="J647" t="str">
        <f>IF(ISBLANK(I647),"Null",I647)</f>
        <v>R1011</v>
      </c>
      <c r="K647">
        <f>IF(ISBLANK(B647),ROUND(AVERAGE($B$2:$B$2344),0),B647)</f>
        <v>1984</v>
      </c>
      <c r="L647" s="9" t="str">
        <f>CONCATENATE(D647,"/",C647,"/",K647)</f>
        <v>17/Aug/1984</v>
      </c>
      <c r="M647">
        <f t="shared" ca="1" si="10"/>
        <v>40</v>
      </c>
      <c r="N647" s="10">
        <v>5488.26</v>
      </c>
    </row>
    <row r="648" spans="1:14" x14ac:dyDescent="0.25">
      <c r="A648" t="s">
        <v>679</v>
      </c>
      <c r="B648">
        <v>1988</v>
      </c>
      <c r="C648" t="s">
        <v>10</v>
      </c>
      <c r="D648">
        <v>29</v>
      </c>
      <c r="E648">
        <v>3</v>
      </c>
      <c r="F648">
        <v>5503.36</v>
      </c>
      <c r="G648" t="s">
        <v>11</v>
      </c>
      <c r="H648" t="s">
        <v>11</v>
      </c>
      <c r="I648" t="s">
        <v>23</v>
      </c>
      <c r="J648" t="str">
        <f>IF(ISBLANK(I648),"Null",I648)</f>
        <v>R1012</v>
      </c>
      <c r="K648">
        <f>IF(ISBLANK(B648),ROUND(AVERAGE($B$2:$B$2344),0),B648)</f>
        <v>1988</v>
      </c>
      <c r="L648" s="9" t="str">
        <f>CONCATENATE(D648,"/",C648,"/",K648)</f>
        <v>29/Jul/1988</v>
      </c>
      <c r="M648">
        <f t="shared" ca="1" si="10"/>
        <v>36</v>
      </c>
      <c r="N648" s="10">
        <v>5503.36</v>
      </c>
    </row>
    <row r="649" spans="1:14" x14ac:dyDescent="0.25">
      <c r="A649" t="s">
        <v>680</v>
      </c>
      <c r="B649">
        <v>1981</v>
      </c>
      <c r="C649" t="s">
        <v>15</v>
      </c>
      <c r="D649">
        <v>7</v>
      </c>
      <c r="E649">
        <v>1</v>
      </c>
      <c r="F649">
        <v>5539.4</v>
      </c>
      <c r="G649" t="s">
        <v>11</v>
      </c>
      <c r="H649" t="s">
        <v>11</v>
      </c>
      <c r="I649" t="s">
        <v>13</v>
      </c>
      <c r="J649" t="str">
        <f>IF(ISBLANK(I649),"Null",I649)</f>
        <v>R1013</v>
      </c>
      <c r="K649">
        <f>IF(ISBLANK(B649),ROUND(AVERAGE($B$2:$B$2344),0),B649)</f>
        <v>1981</v>
      </c>
      <c r="L649" s="9" t="str">
        <f>CONCATENATE(D649,"/",C649,"/",K649)</f>
        <v>7/Nov/1981</v>
      </c>
      <c r="M649">
        <f t="shared" ca="1" si="10"/>
        <v>43</v>
      </c>
      <c r="N649" s="10">
        <v>5539.4</v>
      </c>
    </row>
    <row r="650" spans="1:14" x14ac:dyDescent="0.25">
      <c r="A650" t="s">
        <v>681</v>
      </c>
      <c r="B650">
        <v>1980</v>
      </c>
      <c r="C650" t="s">
        <v>30</v>
      </c>
      <c r="D650">
        <v>7</v>
      </c>
      <c r="E650">
        <v>2</v>
      </c>
      <c r="F650">
        <v>5540.35</v>
      </c>
      <c r="G650" t="s">
        <v>11</v>
      </c>
      <c r="H650" t="s">
        <v>11</v>
      </c>
      <c r="I650" t="s">
        <v>23</v>
      </c>
      <c r="J650" t="str">
        <f>IF(ISBLANK(I650),"Null",I650)</f>
        <v>R1012</v>
      </c>
      <c r="K650">
        <f>IF(ISBLANK(B650),ROUND(AVERAGE($B$2:$B$2344),0),B650)</f>
        <v>1980</v>
      </c>
      <c r="L650" s="9" t="str">
        <f>CONCATENATE(D650,"/",C650,"/",K650)</f>
        <v>7/Dec/1980</v>
      </c>
      <c r="M650">
        <f t="shared" ca="1" si="10"/>
        <v>43</v>
      </c>
      <c r="N650" s="10">
        <v>5540.35</v>
      </c>
    </row>
    <row r="651" spans="1:14" x14ac:dyDescent="0.25">
      <c r="A651" t="s">
        <v>682</v>
      </c>
      <c r="B651">
        <v>1999</v>
      </c>
      <c r="C651" t="s">
        <v>20</v>
      </c>
      <c r="D651">
        <v>22</v>
      </c>
      <c r="E651">
        <v>0</v>
      </c>
      <c r="F651">
        <v>5552.61</v>
      </c>
      <c r="G651" t="s">
        <v>11</v>
      </c>
      <c r="H651" t="s">
        <v>12</v>
      </c>
      <c r="I651" t="s">
        <v>534</v>
      </c>
      <c r="J651" t="str">
        <f>IF(ISBLANK(I651),"Null",I651)</f>
        <v>R1026</v>
      </c>
      <c r="K651">
        <f>IF(ISBLANK(B651),ROUND(AVERAGE($B$2:$B$2344),0),B651)</f>
        <v>1999</v>
      </c>
      <c r="L651" s="9" t="str">
        <f>CONCATENATE(D651,"/",C651,"/",K651)</f>
        <v>22/Sep/1999</v>
      </c>
      <c r="M651">
        <f t="shared" ca="1" si="10"/>
        <v>25</v>
      </c>
      <c r="N651" s="10">
        <v>5552.61</v>
      </c>
    </row>
    <row r="652" spans="1:14" x14ac:dyDescent="0.25">
      <c r="A652" t="s">
        <v>683</v>
      </c>
      <c r="B652">
        <v>1974</v>
      </c>
      <c r="C652" t="s">
        <v>20</v>
      </c>
      <c r="D652">
        <v>18</v>
      </c>
      <c r="E652">
        <v>0</v>
      </c>
      <c r="F652">
        <v>5576.35</v>
      </c>
      <c r="G652" t="s">
        <v>11</v>
      </c>
      <c r="H652" t="s">
        <v>12</v>
      </c>
      <c r="I652" t="s">
        <v>13</v>
      </c>
      <c r="J652" t="str">
        <f>IF(ISBLANK(I652),"Null",I652)</f>
        <v>R1013</v>
      </c>
      <c r="K652">
        <f>IF(ISBLANK(B652),ROUND(AVERAGE($B$2:$B$2344),0),B652)</f>
        <v>1974</v>
      </c>
      <c r="L652" s="9" t="str">
        <f>CONCATENATE(D652,"/",C652,"/",K652)</f>
        <v>18/Sep/1974</v>
      </c>
      <c r="M652">
        <f t="shared" ca="1" si="10"/>
        <v>50</v>
      </c>
      <c r="N652" s="10">
        <v>5576.35</v>
      </c>
    </row>
    <row r="653" spans="1:14" x14ac:dyDescent="0.25">
      <c r="A653" t="s">
        <v>684</v>
      </c>
      <c r="B653">
        <v>1985</v>
      </c>
      <c r="C653" t="s">
        <v>20</v>
      </c>
      <c r="D653">
        <v>5</v>
      </c>
      <c r="E653">
        <v>3</v>
      </c>
      <c r="F653">
        <v>5582.95</v>
      </c>
      <c r="G653" t="s">
        <v>11</v>
      </c>
      <c r="H653" t="s">
        <v>16</v>
      </c>
      <c r="I653" t="s">
        <v>23</v>
      </c>
      <c r="J653" t="str">
        <f>IF(ISBLANK(I653),"Null",I653)</f>
        <v>R1012</v>
      </c>
      <c r="K653">
        <f>IF(ISBLANK(B653),ROUND(AVERAGE($B$2:$B$2344),0),B653)</f>
        <v>1985</v>
      </c>
      <c r="L653" s="9" t="str">
        <f>CONCATENATE(D653,"/",C653,"/",K653)</f>
        <v>5/Sep/1985</v>
      </c>
      <c r="M653">
        <f t="shared" ca="1" si="10"/>
        <v>39</v>
      </c>
      <c r="N653" s="10">
        <v>5582.95</v>
      </c>
    </row>
    <row r="654" spans="1:14" x14ac:dyDescent="0.25">
      <c r="A654" t="s">
        <v>685</v>
      </c>
      <c r="B654">
        <v>1986</v>
      </c>
      <c r="C654" t="s">
        <v>15</v>
      </c>
      <c r="D654">
        <v>21</v>
      </c>
      <c r="E654">
        <v>2</v>
      </c>
      <c r="F654">
        <v>5584.31</v>
      </c>
      <c r="G654" t="s">
        <v>12</v>
      </c>
      <c r="H654" t="s">
        <v>16</v>
      </c>
      <c r="I654" t="s">
        <v>13</v>
      </c>
      <c r="J654" t="str">
        <f>IF(ISBLANK(I654),"Null",I654)</f>
        <v>R1013</v>
      </c>
      <c r="K654">
        <f>IF(ISBLANK(B654),ROUND(AVERAGE($B$2:$B$2344),0),B654)</f>
        <v>1986</v>
      </c>
      <c r="L654" s="9" t="str">
        <f>CONCATENATE(D654,"/",C654,"/",K654)</f>
        <v>21/Nov/1986</v>
      </c>
      <c r="M654">
        <f t="shared" ca="1" si="10"/>
        <v>38</v>
      </c>
      <c r="N654" s="10">
        <v>5584.31</v>
      </c>
    </row>
    <row r="655" spans="1:14" x14ac:dyDescent="0.25">
      <c r="A655" t="s">
        <v>686</v>
      </c>
      <c r="B655">
        <v>1983</v>
      </c>
      <c r="C655" t="s">
        <v>36</v>
      </c>
      <c r="D655">
        <v>3</v>
      </c>
      <c r="E655">
        <v>3</v>
      </c>
      <c r="F655">
        <v>5587.59</v>
      </c>
      <c r="G655" t="s">
        <v>11</v>
      </c>
      <c r="H655" t="s">
        <v>16</v>
      </c>
      <c r="I655" t="s">
        <v>13</v>
      </c>
      <c r="J655" t="str">
        <f>IF(ISBLANK(I655),"Null",I655)</f>
        <v>R1013</v>
      </c>
      <c r="K655">
        <f>IF(ISBLANK(B655),ROUND(AVERAGE($B$2:$B$2344),0),B655)</f>
        <v>1983</v>
      </c>
      <c r="L655" s="9" t="str">
        <f>CONCATENATE(D655,"/",C655,"/",K655)</f>
        <v>3/Oct/1983</v>
      </c>
      <c r="M655">
        <f t="shared" ca="1" si="10"/>
        <v>41</v>
      </c>
      <c r="N655" s="10">
        <v>5587.59</v>
      </c>
    </row>
    <row r="656" spans="1:14" x14ac:dyDescent="0.25">
      <c r="A656" t="s">
        <v>687</v>
      </c>
      <c r="B656">
        <v>1988</v>
      </c>
      <c r="C656" t="s">
        <v>15</v>
      </c>
      <c r="D656">
        <v>18</v>
      </c>
      <c r="E656">
        <v>1</v>
      </c>
      <c r="F656">
        <v>5594.85</v>
      </c>
      <c r="G656" t="s">
        <v>11</v>
      </c>
      <c r="H656" t="s">
        <v>12</v>
      </c>
      <c r="I656" t="s">
        <v>246</v>
      </c>
      <c r="J656" t="str">
        <f>IF(ISBLANK(I656),"Null",I656)</f>
        <v>R1024</v>
      </c>
      <c r="K656">
        <f>IF(ISBLANK(B656),ROUND(AVERAGE($B$2:$B$2344),0),B656)</f>
        <v>1988</v>
      </c>
      <c r="L656" s="9" t="str">
        <f>CONCATENATE(D656,"/",C656,"/",K656)</f>
        <v>18/Nov/1988</v>
      </c>
      <c r="M656">
        <f t="shared" ca="1" si="10"/>
        <v>36</v>
      </c>
      <c r="N656" s="10">
        <v>5594.85</v>
      </c>
    </row>
    <row r="657" spans="1:14" x14ac:dyDescent="0.25">
      <c r="A657" t="s">
        <v>688</v>
      </c>
      <c r="B657">
        <v>1978</v>
      </c>
      <c r="C657" t="s">
        <v>20</v>
      </c>
      <c r="D657">
        <v>11</v>
      </c>
      <c r="E657">
        <v>2</v>
      </c>
      <c r="F657">
        <v>5612.83</v>
      </c>
      <c r="G657" t="s">
        <v>11</v>
      </c>
      <c r="H657" t="s">
        <v>12</v>
      </c>
      <c r="I657" t="s">
        <v>13</v>
      </c>
      <c r="J657" t="str">
        <f>IF(ISBLANK(I657),"Null",I657)</f>
        <v>R1013</v>
      </c>
      <c r="K657">
        <f>IF(ISBLANK(B657),ROUND(AVERAGE($B$2:$B$2344),0),B657)</f>
        <v>1978</v>
      </c>
      <c r="L657" s="9" t="str">
        <f>CONCATENATE(D657,"/",C657,"/",K657)</f>
        <v>11/Sep/1978</v>
      </c>
      <c r="M657">
        <f t="shared" ca="1" si="10"/>
        <v>46</v>
      </c>
      <c r="N657" s="10">
        <v>5612.83</v>
      </c>
    </row>
    <row r="658" spans="1:14" x14ac:dyDescent="0.25">
      <c r="A658" t="s">
        <v>689</v>
      </c>
      <c r="B658">
        <v>1994</v>
      </c>
      <c r="C658" t="s">
        <v>15</v>
      </c>
      <c r="D658">
        <v>15</v>
      </c>
      <c r="E658">
        <v>5</v>
      </c>
      <c r="F658">
        <v>5615.37</v>
      </c>
      <c r="G658" t="s">
        <v>11</v>
      </c>
      <c r="H658" t="s">
        <v>12</v>
      </c>
      <c r="I658" t="s">
        <v>41</v>
      </c>
      <c r="J658" t="str">
        <f>IF(ISBLANK(I658),"Null",I658)</f>
        <v>R1011</v>
      </c>
      <c r="K658">
        <f>IF(ISBLANK(B658),ROUND(AVERAGE($B$2:$B$2344),0),B658)</f>
        <v>1994</v>
      </c>
      <c r="L658" s="9" t="str">
        <f>CONCATENATE(D658,"/",C658,"/",K658)</f>
        <v>15/Nov/1994</v>
      </c>
      <c r="M658">
        <f t="shared" ca="1" si="10"/>
        <v>30</v>
      </c>
      <c r="N658" s="10">
        <v>5615.37</v>
      </c>
    </row>
    <row r="659" spans="1:14" x14ac:dyDescent="0.25">
      <c r="A659" t="s">
        <v>690</v>
      </c>
      <c r="B659">
        <v>1987</v>
      </c>
      <c r="C659" t="s">
        <v>30</v>
      </c>
      <c r="D659">
        <v>9</v>
      </c>
      <c r="E659">
        <v>1</v>
      </c>
      <c r="F659">
        <v>5630.46</v>
      </c>
      <c r="G659" t="s">
        <v>11</v>
      </c>
      <c r="H659" t="s">
        <v>12</v>
      </c>
      <c r="I659" t="s">
        <v>23</v>
      </c>
      <c r="J659" t="str">
        <f>IF(ISBLANK(I659),"Null",I659)</f>
        <v>R1012</v>
      </c>
      <c r="K659">
        <f>IF(ISBLANK(B659),ROUND(AVERAGE($B$2:$B$2344),0),B659)</f>
        <v>1987</v>
      </c>
      <c r="L659" s="9" t="str">
        <f>CONCATENATE(D659,"/",C659,"/",K659)</f>
        <v>9/Dec/1987</v>
      </c>
      <c r="M659">
        <f t="shared" ca="1" si="10"/>
        <v>36</v>
      </c>
      <c r="N659" s="10">
        <v>5630.46</v>
      </c>
    </row>
    <row r="660" spans="1:14" x14ac:dyDescent="0.25">
      <c r="A660" t="s">
        <v>691</v>
      </c>
      <c r="B660">
        <v>1983</v>
      </c>
      <c r="C660" t="s">
        <v>18</v>
      </c>
      <c r="D660">
        <v>8</v>
      </c>
      <c r="E660">
        <v>0</v>
      </c>
      <c r="F660">
        <v>5649.72</v>
      </c>
      <c r="G660" t="s">
        <v>11</v>
      </c>
      <c r="H660" t="s">
        <v>12</v>
      </c>
      <c r="I660" t="s">
        <v>41</v>
      </c>
      <c r="J660" t="str">
        <f>IF(ISBLANK(I660),"Null",I660)</f>
        <v>R1011</v>
      </c>
      <c r="K660">
        <f>IF(ISBLANK(B660),ROUND(AVERAGE($B$2:$B$2344),0),B660)</f>
        <v>1983</v>
      </c>
      <c r="L660" s="9" t="str">
        <f>CONCATENATE(D660,"/",C660,"/",K660)</f>
        <v>8/Jun/1983</v>
      </c>
      <c r="M660">
        <f t="shared" ca="1" si="10"/>
        <v>41</v>
      </c>
      <c r="N660" s="10">
        <v>5649.72</v>
      </c>
    </row>
    <row r="661" spans="1:14" x14ac:dyDescent="0.25">
      <c r="A661" t="s">
        <v>692</v>
      </c>
      <c r="B661">
        <v>1978</v>
      </c>
      <c r="C661" t="s">
        <v>20</v>
      </c>
      <c r="D661">
        <v>27</v>
      </c>
      <c r="E661">
        <v>2</v>
      </c>
      <c r="F661">
        <v>5650.14</v>
      </c>
      <c r="G661" t="s">
        <v>11</v>
      </c>
      <c r="H661" t="s">
        <v>16</v>
      </c>
      <c r="I661" t="s">
        <v>13</v>
      </c>
      <c r="J661" t="str">
        <f>IF(ISBLANK(I661),"Null",I661)</f>
        <v>R1013</v>
      </c>
      <c r="K661">
        <f>IF(ISBLANK(B661),ROUND(AVERAGE($B$2:$B$2344),0),B661)</f>
        <v>1978</v>
      </c>
      <c r="L661" s="9" t="str">
        <f>CONCATENATE(D661,"/",C661,"/",K661)</f>
        <v>27/Sep/1978</v>
      </c>
      <c r="M661">
        <f t="shared" ca="1" si="10"/>
        <v>46</v>
      </c>
      <c r="N661" s="10">
        <v>5650.14</v>
      </c>
    </row>
    <row r="662" spans="1:14" x14ac:dyDescent="0.25">
      <c r="A662" t="s">
        <v>693</v>
      </c>
      <c r="B662">
        <v>1983</v>
      </c>
      <c r="C662" t="s">
        <v>20</v>
      </c>
      <c r="D662">
        <v>3</v>
      </c>
      <c r="E662">
        <v>0</v>
      </c>
      <c r="F662">
        <v>5662.23</v>
      </c>
      <c r="G662" t="s">
        <v>11</v>
      </c>
      <c r="H662" t="s">
        <v>16</v>
      </c>
      <c r="I662" t="s">
        <v>13</v>
      </c>
      <c r="J662" t="str">
        <f>IF(ISBLANK(I662),"Null",I662)</f>
        <v>R1013</v>
      </c>
      <c r="K662">
        <f>IF(ISBLANK(B662),ROUND(AVERAGE($B$2:$B$2344),0),B662)</f>
        <v>1983</v>
      </c>
      <c r="L662" s="9" t="str">
        <f>CONCATENATE(D662,"/",C662,"/",K662)</f>
        <v>3/Sep/1983</v>
      </c>
      <c r="M662">
        <f t="shared" ca="1" si="10"/>
        <v>41</v>
      </c>
      <c r="N662" s="10">
        <v>5662.23</v>
      </c>
    </row>
    <row r="663" spans="1:14" x14ac:dyDescent="0.25">
      <c r="A663" t="s">
        <v>694</v>
      </c>
      <c r="B663">
        <v>1984</v>
      </c>
      <c r="C663" t="s">
        <v>34</v>
      </c>
      <c r="D663">
        <v>12</v>
      </c>
      <c r="E663">
        <v>3</v>
      </c>
      <c r="F663">
        <v>5679.13</v>
      </c>
      <c r="G663" t="s">
        <v>11</v>
      </c>
      <c r="H663" t="s">
        <v>11</v>
      </c>
      <c r="I663" t="s">
        <v>13</v>
      </c>
      <c r="J663" t="str">
        <f>IF(ISBLANK(I663),"Null",I663)</f>
        <v>R1013</v>
      </c>
      <c r="K663">
        <f>IF(ISBLANK(B663),ROUND(AVERAGE($B$2:$B$2344),0),B663)</f>
        <v>1984</v>
      </c>
      <c r="L663" s="9" t="str">
        <f>CONCATENATE(D663,"/",C663,"/",K663)</f>
        <v>12/Aug/1984</v>
      </c>
      <c r="M663">
        <f t="shared" ca="1" si="10"/>
        <v>40</v>
      </c>
      <c r="N663" s="10">
        <v>5679.13</v>
      </c>
    </row>
    <row r="664" spans="1:14" x14ac:dyDescent="0.25">
      <c r="A664" t="s">
        <v>695</v>
      </c>
      <c r="B664">
        <v>1972</v>
      </c>
      <c r="C664" t="s">
        <v>36</v>
      </c>
      <c r="D664">
        <v>28</v>
      </c>
      <c r="E664">
        <v>0</v>
      </c>
      <c r="F664">
        <v>5690.79</v>
      </c>
      <c r="G664" t="s">
        <v>11</v>
      </c>
      <c r="H664" t="s">
        <v>16</v>
      </c>
      <c r="I664" t="s">
        <v>13</v>
      </c>
      <c r="J664" t="str">
        <f>IF(ISBLANK(I664),"Null",I664)</f>
        <v>R1013</v>
      </c>
      <c r="K664">
        <f>IF(ISBLANK(B664),ROUND(AVERAGE($B$2:$B$2344),0),B664)</f>
        <v>1972</v>
      </c>
      <c r="L664" s="9" t="str">
        <f>CONCATENATE(D664,"/",C664,"/",K664)</f>
        <v>28/Oct/1972</v>
      </c>
      <c r="M664">
        <f t="shared" ca="1" si="10"/>
        <v>52</v>
      </c>
      <c r="N664" s="10">
        <v>5690.79</v>
      </c>
    </row>
    <row r="665" spans="1:14" x14ac:dyDescent="0.25">
      <c r="A665" t="s">
        <v>696</v>
      </c>
      <c r="B665">
        <v>1992</v>
      </c>
      <c r="C665" t="s">
        <v>15</v>
      </c>
      <c r="D665">
        <v>3</v>
      </c>
      <c r="E665">
        <v>3</v>
      </c>
      <c r="F665">
        <v>5693.43</v>
      </c>
      <c r="G665" t="s">
        <v>11</v>
      </c>
      <c r="H665" t="s">
        <v>12</v>
      </c>
      <c r="I665" t="s">
        <v>23</v>
      </c>
      <c r="J665" t="str">
        <f>IF(ISBLANK(I665),"Null",I665)</f>
        <v>R1012</v>
      </c>
      <c r="K665">
        <f>IF(ISBLANK(B665),ROUND(AVERAGE($B$2:$B$2344),0),B665)</f>
        <v>1992</v>
      </c>
      <c r="L665" s="9" t="str">
        <f>CONCATENATE(D665,"/",C665,"/",K665)</f>
        <v>3/Nov/1992</v>
      </c>
      <c r="M665">
        <f t="shared" ca="1" si="10"/>
        <v>32</v>
      </c>
      <c r="N665" s="10">
        <v>5693.43</v>
      </c>
    </row>
    <row r="666" spans="1:14" x14ac:dyDescent="0.25">
      <c r="A666" t="s">
        <v>697</v>
      </c>
      <c r="B666">
        <v>1974</v>
      </c>
      <c r="C666" t="s">
        <v>10</v>
      </c>
      <c r="D666">
        <v>6</v>
      </c>
      <c r="E666">
        <v>0</v>
      </c>
      <c r="F666">
        <v>5698.74</v>
      </c>
      <c r="G666" t="s">
        <v>11</v>
      </c>
      <c r="H666" t="s">
        <v>11</v>
      </c>
      <c r="I666" t="s">
        <v>23</v>
      </c>
      <c r="J666" t="str">
        <f>IF(ISBLANK(I666),"Null",I666)</f>
        <v>R1012</v>
      </c>
      <c r="K666">
        <f>IF(ISBLANK(B666),ROUND(AVERAGE($B$2:$B$2344),0),B666)</f>
        <v>1974</v>
      </c>
      <c r="L666" s="9" t="str">
        <f>CONCATENATE(D666,"/",C666,"/",K666)</f>
        <v>6/Jul/1974</v>
      </c>
      <c r="M666">
        <f t="shared" ca="1" si="10"/>
        <v>50</v>
      </c>
      <c r="N666" s="10">
        <v>5698.74</v>
      </c>
    </row>
    <row r="667" spans="1:14" x14ac:dyDescent="0.25">
      <c r="A667" t="s">
        <v>698</v>
      </c>
      <c r="B667">
        <v>1981</v>
      </c>
      <c r="C667" t="s">
        <v>18</v>
      </c>
      <c r="D667">
        <v>15</v>
      </c>
      <c r="E667">
        <v>0</v>
      </c>
      <c r="F667">
        <v>5699.84</v>
      </c>
      <c r="G667" t="s">
        <v>11</v>
      </c>
      <c r="H667" t="s">
        <v>12</v>
      </c>
      <c r="I667" t="s">
        <v>13</v>
      </c>
      <c r="J667" t="str">
        <f>IF(ISBLANK(I667),"Null",I667)</f>
        <v>R1013</v>
      </c>
      <c r="K667">
        <f>IF(ISBLANK(B667),ROUND(AVERAGE($B$2:$B$2344),0),B667)</f>
        <v>1981</v>
      </c>
      <c r="L667" s="9" t="str">
        <f>CONCATENATE(D667,"/",C667,"/",K667)</f>
        <v>15/Jun/1981</v>
      </c>
      <c r="M667">
        <f t="shared" ca="1" si="10"/>
        <v>43</v>
      </c>
      <c r="N667" s="10">
        <v>5699.84</v>
      </c>
    </row>
    <row r="668" spans="1:14" x14ac:dyDescent="0.25">
      <c r="A668" t="s">
        <v>699</v>
      </c>
      <c r="B668">
        <v>1993</v>
      </c>
      <c r="C668" t="s">
        <v>15</v>
      </c>
      <c r="D668">
        <v>3</v>
      </c>
      <c r="E668">
        <v>4</v>
      </c>
      <c r="F668">
        <v>5708.87</v>
      </c>
      <c r="G668" t="s">
        <v>11</v>
      </c>
      <c r="H668" t="s">
        <v>16</v>
      </c>
      <c r="I668" t="s">
        <v>41</v>
      </c>
      <c r="J668" t="str">
        <f>IF(ISBLANK(I668),"Null",I668)</f>
        <v>R1011</v>
      </c>
      <c r="K668">
        <f>IF(ISBLANK(B668),ROUND(AVERAGE($B$2:$B$2344),0),B668)</f>
        <v>1993</v>
      </c>
      <c r="L668" s="9" t="str">
        <f>CONCATENATE(D668,"/",C668,"/",K668)</f>
        <v>3/Nov/1993</v>
      </c>
      <c r="M668">
        <f t="shared" ca="1" si="10"/>
        <v>31</v>
      </c>
      <c r="N668" s="10">
        <v>5708.87</v>
      </c>
    </row>
    <row r="669" spans="1:14" x14ac:dyDescent="0.25">
      <c r="A669" t="s">
        <v>700</v>
      </c>
      <c r="B669">
        <v>1981</v>
      </c>
      <c r="C669" t="s">
        <v>34</v>
      </c>
      <c r="D669">
        <v>30</v>
      </c>
      <c r="E669">
        <v>0</v>
      </c>
      <c r="F669">
        <v>5709.16</v>
      </c>
      <c r="G669" t="s">
        <v>12</v>
      </c>
      <c r="H669" t="s">
        <v>12</v>
      </c>
      <c r="I669" t="s">
        <v>13</v>
      </c>
      <c r="J669" t="str">
        <f>IF(ISBLANK(I669),"Null",I669)</f>
        <v>R1013</v>
      </c>
      <c r="K669">
        <f>IF(ISBLANK(B669),ROUND(AVERAGE($B$2:$B$2344),0),B669)</f>
        <v>1981</v>
      </c>
      <c r="L669" s="9" t="str">
        <f>CONCATENATE(D669,"/",C669,"/",K669)</f>
        <v>30/Aug/1981</v>
      </c>
      <c r="M669">
        <f t="shared" ca="1" si="10"/>
        <v>43</v>
      </c>
      <c r="N669" s="10">
        <v>5709.16</v>
      </c>
    </row>
    <row r="670" spans="1:14" x14ac:dyDescent="0.25">
      <c r="A670" t="s">
        <v>701</v>
      </c>
      <c r="B670">
        <v>1971</v>
      </c>
      <c r="C670" t="s">
        <v>30</v>
      </c>
      <c r="D670">
        <v>18</v>
      </c>
      <c r="E670">
        <v>0</v>
      </c>
      <c r="F670">
        <v>5720.38</v>
      </c>
      <c r="G670" t="s">
        <v>11</v>
      </c>
      <c r="H670" t="s">
        <v>16</v>
      </c>
      <c r="I670" t="s">
        <v>13</v>
      </c>
      <c r="J670" t="str">
        <f>IF(ISBLANK(I670),"Null",I670)</f>
        <v>R1013</v>
      </c>
      <c r="K670">
        <f>IF(ISBLANK(B670),ROUND(AVERAGE($B$2:$B$2344),0),B670)</f>
        <v>1971</v>
      </c>
      <c r="L670" s="9" t="str">
        <f>CONCATENATE(D670,"/",C670,"/",K670)</f>
        <v>18/Dec/1971</v>
      </c>
      <c r="M670">
        <f t="shared" ca="1" si="10"/>
        <v>52</v>
      </c>
      <c r="N670" s="10">
        <v>5720.38</v>
      </c>
    </row>
    <row r="671" spans="1:14" x14ac:dyDescent="0.25">
      <c r="A671" t="s">
        <v>702</v>
      </c>
      <c r="B671">
        <v>1987</v>
      </c>
      <c r="C671" t="s">
        <v>36</v>
      </c>
      <c r="D671">
        <v>19</v>
      </c>
      <c r="E671">
        <v>2</v>
      </c>
      <c r="F671">
        <v>5729.01</v>
      </c>
      <c r="G671" t="s">
        <v>16</v>
      </c>
      <c r="H671" t="s">
        <v>11</v>
      </c>
      <c r="I671" t="s">
        <v>23</v>
      </c>
      <c r="J671" t="str">
        <f>IF(ISBLANK(I671),"Null",I671)</f>
        <v>R1012</v>
      </c>
      <c r="K671">
        <f>IF(ISBLANK(B671),ROUND(AVERAGE($B$2:$B$2344),0),B671)</f>
        <v>1987</v>
      </c>
      <c r="L671" s="9" t="str">
        <f>CONCATENATE(D671,"/",C671,"/",K671)</f>
        <v>19/Oct/1987</v>
      </c>
      <c r="M671">
        <f t="shared" ca="1" si="10"/>
        <v>37</v>
      </c>
      <c r="N671" s="10">
        <v>5729.01</v>
      </c>
    </row>
    <row r="672" spans="1:14" x14ac:dyDescent="0.25">
      <c r="A672" t="s">
        <v>703</v>
      </c>
      <c r="B672">
        <v>1972</v>
      </c>
      <c r="C672" t="s">
        <v>34</v>
      </c>
      <c r="D672">
        <v>21</v>
      </c>
      <c r="E672">
        <v>0</v>
      </c>
      <c r="F672">
        <v>5741.67</v>
      </c>
      <c r="G672" t="s">
        <v>11</v>
      </c>
      <c r="H672" t="s">
        <v>12</v>
      </c>
      <c r="I672" t="s">
        <v>13</v>
      </c>
      <c r="J672" t="str">
        <f>IF(ISBLANK(I672),"Null",I672)</f>
        <v>R1013</v>
      </c>
      <c r="K672">
        <f>IF(ISBLANK(B672),ROUND(AVERAGE($B$2:$B$2344),0),B672)</f>
        <v>1972</v>
      </c>
      <c r="L672" s="9" t="str">
        <f>CONCATENATE(D672,"/",C672,"/",K672)</f>
        <v>21/Aug/1972</v>
      </c>
      <c r="M672">
        <f t="shared" ca="1" si="10"/>
        <v>52</v>
      </c>
      <c r="N672" s="10">
        <v>5741.67</v>
      </c>
    </row>
    <row r="673" spans="1:14" x14ac:dyDescent="0.25">
      <c r="A673" t="s">
        <v>704</v>
      </c>
      <c r="B673">
        <v>1993</v>
      </c>
      <c r="C673" t="s">
        <v>18</v>
      </c>
      <c r="D673">
        <v>10</v>
      </c>
      <c r="E673">
        <v>0</v>
      </c>
      <c r="F673">
        <v>5748.13</v>
      </c>
      <c r="G673" t="s">
        <v>11</v>
      </c>
      <c r="H673" t="s">
        <v>16</v>
      </c>
      <c r="I673" t="s">
        <v>299</v>
      </c>
      <c r="J673" t="str">
        <f>IF(ISBLANK(I673),"Null",I673)</f>
        <v>R1021</v>
      </c>
      <c r="K673">
        <f>IF(ISBLANK(B673),ROUND(AVERAGE($B$2:$B$2344),0),B673)</f>
        <v>1993</v>
      </c>
      <c r="L673" s="9" t="str">
        <f>CONCATENATE(D673,"/",C673,"/",K673)</f>
        <v>10/Jun/1993</v>
      </c>
      <c r="M673">
        <f t="shared" ca="1" si="10"/>
        <v>31</v>
      </c>
      <c r="N673" s="10">
        <v>5748.13</v>
      </c>
    </row>
    <row r="674" spans="1:14" x14ac:dyDescent="0.25">
      <c r="A674" t="s">
        <v>705</v>
      </c>
      <c r="B674">
        <v>1983</v>
      </c>
      <c r="C674" t="s">
        <v>34</v>
      </c>
      <c r="D674">
        <v>30</v>
      </c>
      <c r="E674">
        <v>0</v>
      </c>
      <c r="F674">
        <v>5757.41</v>
      </c>
      <c r="G674" t="s">
        <v>11</v>
      </c>
      <c r="H674" t="s">
        <v>12</v>
      </c>
      <c r="I674" t="s">
        <v>165</v>
      </c>
      <c r="J674" t="str">
        <f>IF(ISBLANK(I674),"Null",I674)</f>
        <v>R1019</v>
      </c>
      <c r="K674">
        <f>IF(ISBLANK(B674),ROUND(AVERAGE($B$2:$B$2344),0),B674)</f>
        <v>1983</v>
      </c>
      <c r="L674" s="9" t="str">
        <f>CONCATENATE(D674,"/",C674,"/",K674)</f>
        <v>30/Aug/1983</v>
      </c>
      <c r="M674">
        <f t="shared" ca="1" si="10"/>
        <v>41</v>
      </c>
      <c r="N674" s="10">
        <v>5757.41</v>
      </c>
    </row>
    <row r="675" spans="1:14" x14ac:dyDescent="0.25">
      <c r="A675" t="s">
        <v>706</v>
      </c>
      <c r="B675">
        <v>2004</v>
      </c>
      <c r="C675" t="s">
        <v>15</v>
      </c>
      <c r="D675">
        <v>1</v>
      </c>
      <c r="E675">
        <v>0</v>
      </c>
      <c r="F675">
        <v>5778.71</v>
      </c>
      <c r="G675" t="s">
        <v>11</v>
      </c>
      <c r="H675" t="s">
        <v>12</v>
      </c>
      <c r="I675" t="s">
        <v>631</v>
      </c>
      <c r="J675" t="str">
        <f>IF(ISBLANK(I675),"Null",I675)</f>
        <v>R1022</v>
      </c>
      <c r="K675">
        <f>IF(ISBLANK(B675),ROUND(AVERAGE($B$2:$B$2344),0),B675)</f>
        <v>2004</v>
      </c>
      <c r="L675" s="9" t="str">
        <f>CONCATENATE(D675,"/",C675,"/",K675)</f>
        <v>1/Nov/2004</v>
      </c>
      <c r="M675">
        <f t="shared" ca="1" si="10"/>
        <v>20</v>
      </c>
      <c r="N675" s="10">
        <v>5778.71</v>
      </c>
    </row>
    <row r="676" spans="1:14" x14ac:dyDescent="0.25">
      <c r="A676" t="s">
        <v>707</v>
      </c>
      <c r="B676">
        <v>1980</v>
      </c>
      <c r="C676" t="s">
        <v>20</v>
      </c>
      <c r="D676">
        <v>18</v>
      </c>
      <c r="E676">
        <v>2</v>
      </c>
      <c r="F676">
        <v>5807.06</v>
      </c>
      <c r="G676" t="s">
        <v>11</v>
      </c>
      <c r="H676" t="s">
        <v>12</v>
      </c>
      <c r="I676" t="s">
        <v>13</v>
      </c>
      <c r="J676" t="str">
        <f>IF(ISBLANK(I676),"Null",I676)</f>
        <v>R1013</v>
      </c>
      <c r="K676">
        <f>IF(ISBLANK(B676),ROUND(AVERAGE($B$2:$B$2344),0),B676)</f>
        <v>1980</v>
      </c>
      <c r="L676" s="9" t="str">
        <f>CONCATENATE(D676,"/",C676,"/",K676)</f>
        <v>18/Sep/1980</v>
      </c>
      <c r="M676">
        <f t="shared" ca="1" si="10"/>
        <v>44</v>
      </c>
      <c r="N676" s="10">
        <v>5807.06</v>
      </c>
    </row>
    <row r="677" spans="1:14" x14ac:dyDescent="0.25">
      <c r="A677" t="s">
        <v>708</v>
      </c>
      <c r="B677">
        <v>1972</v>
      </c>
      <c r="C677" t="s">
        <v>15</v>
      </c>
      <c r="D677">
        <v>2</v>
      </c>
      <c r="E677">
        <v>0</v>
      </c>
      <c r="F677">
        <v>5812.9</v>
      </c>
      <c r="G677" t="s">
        <v>11</v>
      </c>
      <c r="H677" t="s">
        <v>11</v>
      </c>
      <c r="I677" t="s">
        <v>13</v>
      </c>
      <c r="J677" t="str">
        <f>IF(ISBLANK(I677),"Null",I677)</f>
        <v>R1013</v>
      </c>
      <c r="K677">
        <f>IF(ISBLANK(B677),ROUND(AVERAGE($B$2:$B$2344),0),B677)</f>
        <v>1972</v>
      </c>
      <c r="L677" s="9" t="str">
        <f>CONCATENATE(D677,"/",C677,"/",K677)</f>
        <v>2/Nov/1972</v>
      </c>
      <c r="M677">
        <f t="shared" ca="1" si="10"/>
        <v>52</v>
      </c>
      <c r="N677" s="10">
        <v>5812.9</v>
      </c>
    </row>
    <row r="678" spans="1:14" x14ac:dyDescent="0.25">
      <c r="A678" t="s">
        <v>709</v>
      </c>
      <c r="B678">
        <v>2002</v>
      </c>
      <c r="C678" t="s">
        <v>10</v>
      </c>
      <c r="D678">
        <v>22</v>
      </c>
      <c r="E678">
        <v>0</v>
      </c>
      <c r="F678">
        <v>5816.58</v>
      </c>
      <c r="G678" t="s">
        <v>11</v>
      </c>
      <c r="H678" t="s">
        <v>11</v>
      </c>
      <c r="I678" t="s">
        <v>534</v>
      </c>
      <c r="J678" t="str">
        <f>IF(ISBLANK(I678),"Null",I678)</f>
        <v>R1026</v>
      </c>
      <c r="K678">
        <f>IF(ISBLANK(B678),ROUND(AVERAGE($B$2:$B$2344),0),B678)</f>
        <v>2002</v>
      </c>
      <c r="L678" s="9" t="str">
        <f>CONCATENATE(D678,"/",C678,"/",K678)</f>
        <v>22/Jul/2002</v>
      </c>
      <c r="M678">
        <f t="shared" ca="1" si="10"/>
        <v>22</v>
      </c>
      <c r="N678" s="10">
        <v>5816.58</v>
      </c>
    </row>
    <row r="679" spans="1:14" x14ac:dyDescent="0.25">
      <c r="A679" t="s">
        <v>710</v>
      </c>
      <c r="B679">
        <v>1971</v>
      </c>
      <c r="C679" t="s">
        <v>20</v>
      </c>
      <c r="D679">
        <v>27</v>
      </c>
      <c r="E679">
        <v>0</v>
      </c>
      <c r="F679">
        <v>5832.6</v>
      </c>
      <c r="G679" t="s">
        <v>11</v>
      </c>
      <c r="H679" t="s">
        <v>12</v>
      </c>
      <c r="I679" t="s">
        <v>23</v>
      </c>
      <c r="J679" t="str">
        <f>IF(ISBLANK(I679),"Null",I679)</f>
        <v>R1012</v>
      </c>
      <c r="K679">
        <f>IF(ISBLANK(B679),ROUND(AVERAGE($B$2:$B$2344),0),B679)</f>
        <v>1971</v>
      </c>
      <c r="L679" s="9" t="str">
        <f>CONCATENATE(D679,"/",C679,"/",K679)</f>
        <v>27/Sep/1971</v>
      </c>
      <c r="M679">
        <f t="shared" ca="1" si="10"/>
        <v>53</v>
      </c>
      <c r="N679" s="10">
        <v>5832.6</v>
      </c>
    </row>
    <row r="680" spans="1:14" x14ac:dyDescent="0.25">
      <c r="A680" t="s">
        <v>711</v>
      </c>
      <c r="B680">
        <v>1987</v>
      </c>
      <c r="C680" t="s">
        <v>10</v>
      </c>
      <c r="D680">
        <v>27</v>
      </c>
      <c r="E680">
        <v>2</v>
      </c>
      <c r="F680">
        <v>5836.52</v>
      </c>
      <c r="G680" t="s">
        <v>11</v>
      </c>
      <c r="H680" t="s">
        <v>12</v>
      </c>
      <c r="I680" t="s">
        <v>13</v>
      </c>
      <c r="J680" t="str">
        <f>IF(ISBLANK(I680),"Null",I680)</f>
        <v>R1013</v>
      </c>
      <c r="K680">
        <f>IF(ISBLANK(B680),ROUND(AVERAGE($B$2:$B$2344),0),B680)</f>
        <v>1987</v>
      </c>
      <c r="L680" s="9" t="str">
        <f>CONCATENATE(D680,"/",C680,"/",K680)</f>
        <v>27/Jul/1987</v>
      </c>
      <c r="M680">
        <f t="shared" ca="1" si="10"/>
        <v>37</v>
      </c>
      <c r="N680" s="10">
        <v>5836.52</v>
      </c>
    </row>
    <row r="681" spans="1:14" x14ac:dyDescent="0.25">
      <c r="A681" t="s">
        <v>712</v>
      </c>
      <c r="B681">
        <v>1995</v>
      </c>
      <c r="C681" t="s">
        <v>34</v>
      </c>
      <c r="D681">
        <v>20</v>
      </c>
      <c r="E681">
        <v>0</v>
      </c>
      <c r="F681">
        <v>5843.99</v>
      </c>
      <c r="G681" t="s">
        <v>11</v>
      </c>
      <c r="H681" t="s">
        <v>11</v>
      </c>
      <c r="I681" t="s">
        <v>199</v>
      </c>
      <c r="J681" t="str">
        <f>IF(ISBLANK(I681),"Null",I681)</f>
        <v>R1025</v>
      </c>
      <c r="K681">
        <f>IF(ISBLANK(B681),ROUND(AVERAGE($B$2:$B$2344),0),B681)</f>
        <v>1995</v>
      </c>
      <c r="L681" s="9" t="str">
        <f>CONCATENATE(D681,"/",C681,"/",K681)</f>
        <v>20/Aug/1995</v>
      </c>
      <c r="M681">
        <f t="shared" ca="1" si="10"/>
        <v>29</v>
      </c>
      <c r="N681" s="10">
        <v>5843.99</v>
      </c>
    </row>
    <row r="682" spans="1:14" x14ac:dyDescent="0.25">
      <c r="A682" t="s">
        <v>713</v>
      </c>
      <c r="B682">
        <v>1987</v>
      </c>
      <c r="C682" t="s">
        <v>20</v>
      </c>
      <c r="D682">
        <v>30</v>
      </c>
      <c r="E682">
        <v>2</v>
      </c>
      <c r="F682">
        <v>5846.92</v>
      </c>
      <c r="G682" t="s">
        <v>11</v>
      </c>
      <c r="H682" t="s">
        <v>11</v>
      </c>
      <c r="I682" t="s">
        <v>13</v>
      </c>
      <c r="J682" t="str">
        <f>IF(ISBLANK(I682),"Null",I682)</f>
        <v>R1013</v>
      </c>
      <c r="K682">
        <f>IF(ISBLANK(B682),ROUND(AVERAGE($B$2:$B$2344),0),B682)</f>
        <v>1987</v>
      </c>
      <c r="L682" s="9" t="str">
        <f>CONCATENATE(D682,"/",C682,"/",K682)</f>
        <v>30/Sep/1987</v>
      </c>
      <c r="M682">
        <f t="shared" ca="1" si="10"/>
        <v>37</v>
      </c>
      <c r="N682" s="10">
        <v>5846.92</v>
      </c>
    </row>
    <row r="683" spans="1:14" x14ac:dyDescent="0.25">
      <c r="A683" t="s">
        <v>714</v>
      </c>
      <c r="B683">
        <v>1985</v>
      </c>
      <c r="C683" t="s">
        <v>18</v>
      </c>
      <c r="D683">
        <v>18</v>
      </c>
      <c r="E683">
        <v>3</v>
      </c>
      <c r="F683">
        <v>5847.24</v>
      </c>
      <c r="G683" t="s">
        <v>11</v>
      </c>
      <c r="H683" t="s">
        <v>16</v>
      </c>
      <c r="I683" t="s">
        <v>13</v>
      </c>
      <c r="J683" t="str">
        <f>IF(ISBLANK(I683),"Null",I683)</f>
        <v>R1013</v>
      </c>
      <c r="K683">
        <f>IF(ISBLANK(B683),ROUND(AVERAGE($B$2:$B$2344),0),B683)</f>
        <v>1985</v>
      </c>
      <c r="L683" s="9" t="str">
        <f>CONCATENATE(D683,"/",C683,"/",K683)</f>
        <v>18/Jun/1985</v>
      </c>
      <c r="M683">
        <f t="shared" ca="1" si="10"/>
        <v>39</v>
      </c>
      <c r="N683" s="10">
        <v>5847.24</v>
      </c>
    </row>
    <row r="684" spans="1:14" x14ac:dyDescent="0.25">
      <c r="A684" t="s">
        <v>715</v>
      </c>
      <c r="B684">
        <v>1984</v>
      </c>
      <c r="C684" t="s">
        <v>15</v>
      </c>
      <c r="D684">
        <v>22</v>
      </c>
      <c r="E684">
        <v>1</v>
      </c>
      <c r="F684">
        <v>5855.9</v>
      </c>
      <c r="G684" t="s">
        <v>11</v>
      </c>
      <c r="H684" t="s">
        <v>12</v>
      </c>
      <c r="I684" t="s">
        <v>23</v>
      </c>
      <c r="J684" t="str">
        <f>IF(ISBLANK(I684),"Null",I684)</f>
        <v>R1012</v>
      </c>
      <c r="K684">
        <f>IF(ISBLANK(B684),ROUND(AVERAGE($B$2:$B$2344),0),B684)</f>
        <v>1984</v>
      </c>
      <c r="L684" s="9" t="str">
        <f>CONCATENATE(D684,"/",C684,"/",K684)</f>
        <v>22/Nov/1984</v>
      </c>
      <c r="M684">
        <f t="shared" ca="1" si="10"/>
        <v>39</v>
      </c>
      <c r="N684" s="10">
        <v>5855.9</v>
      </c>
    </row>
    <row r="685" spans="1:14" x14ac:dyDescent="0.25">
      <c r="A685" t="s">
        <v>716</v>
      </c>
      <c r="B685">
        <v>1993</v>
      </c>
      <c r="C685" t="s">
        <v>36</v>
      </c>
      <c r="D685">
        <v>19</v>
      </c>
      <c r="E685">
        <v>0</v>
      </c>
      <c r="F685">
        <v>5877.02</v>
      </c>
      <c r="G685" t="s">
        <v>11</v>
      </c>
      <c r="H685" t="s">
        <v>11</v>
      </c>
      <c r="I685" t="s">
        <v>299</v>
      </c>
      <c r="J685" t="str">
        <f>IF(ISBLANK(I685),"Null",I685)</f>
        <v>R1021</v>
      </c>
      <c r="K685">
        <f>IF(ISBLANK(B685),ROUND(AVERAGE($B$2:$B$2344),0),B685)</f>
        <v>1993</v>
      </c>
      <c r="L685" s="9" t="str">
        <f>CONCATENATE(D685,"/",C685,"/",K685)</f>
        <v>19/Oct/1993</v>
      </c>
      <c r="M685">
        <f t="shared" ca="1" si="10"/>
        <v>31</v>
      </c>
      <c r="N685" s="10">
        <v>5877.02</v>
      </c>
    </row>
    <row r="686" spans="1:14" x14ac:dyDescent="0.25">
      <c r="A686" t="s">
        <v>717</v>
      </c>
      <c r="B686">
        <v>1982</v>
      </c>
      <c r="C686" t="s">
        <v>10</v>
      </c>
      <c r="D686">
        <v>8</v>
      </c>
      <c r="E686">
        <v>0</v>
      </c>
      <c r="F686">
        <v>5910.94</v>
      </c>
      <c r="G686" t="s">
        <v>11</v>
      </c>
      <c r="H686" t="s">
        <v>16</v>
      </c>
      <c r="I686" t="s">
        <v>41</v>
      </c>
      <c r="J686" t="str">
        <f>IF(ISBLANK(I686),"Null",I686)</f>
        <v>R1011</v>
      </c>
      <c r="K686">
        <f>IF(ISBLANK(B686),ROUND(AVERAGE($B$2:$B$2344),0),B686)</f>
        <v>1982</v>
      </c>
      <c r="L686" s="9" t="str">
        <f>CONCATENATE(D686,"/",C686,"/",K686)</f>
        <v>8/Jul/1982</v>
      </c>
      <c r="M686">
        <f t="shared" ca="1" si="10"/>
        <v>42</v>
      </c>
      <c r="N686" s="10">
        <v>5910.94</v>
      </c>
    </row>
    <row r="687" spans="1:14" x14ac:dyDescent="0.25">
      <c r="A687" t="s">
        <v>718</v>
      </c>
      <c r="B687">
        <v>1982</v>
      </c>
      <c r="C687" t="s">
        <v>30</v>
      </c>
      <c r="D687">
        <v>21</v>
      </c>
      <c r="E687">
        <v>0</v>
      </c>
      <c r="F687">
        <v>5920.1</v>
      </c>
      <c r="G687" t="s">
        <v>11</v>
      </c>
      <c r="H687" t="s">
        <v>16</v>
      </c>
      <c r="I687" t="s">
        <v>13</v>
      </c>
      <c r="J687" t="str">
        <f>IF(ISBLANK(I687),"Null",I687)</f>
        <v>R1013</v>
      </c>
      <c r="K687">
        <f>IF(ISBLANK(B687),ROUND(AVERAGE($B$2:$B$2344),0),B687)</f>
        <v>1982</v>
      </c>
      <c r="L687" s="9" t="str">
        <f>CONCATENATE(D687,"/",C687,"/",K687)</f>
        <v>21/Dec/1982</v>
      </c>
      <c r="M687">
        <f t="shared" ca="1" si="10"/>
        <v>41</v>
      </c>
      <c r="N687" s="10">
        <v>5920.1</v>
      </c>
    </row>
    <row r="688" spans="1:14" x14ac:dyDescent="0.25">
      <c r="A688" t="s">
        <v>719</v>
      </c>
      <c r="B688">
        <v>1987</v>
      </c>
      <c r="C688" t="s">
        <v>10</v>
      </c>
      <c r="D688">
        <v>29</v>
      </c>
      <c r="E688">
        <v>3</v>
      </c>
      <c r="F688">
        <v>5926.85</v>
      </c>
      <c r="G688" t="s">
        <v>12</v>
      </c>
      <c r="H688" t="s">
        <v>12</v>
      </c>
      <c r="I688" t="s">
        <v>41</v>
      </c>
      <c r="J688" t="str">
        <f>IF(ISBLANK(I688),"Null",I688)</f>
        <v>R1011</v>
      </c>
      <c r="K688">
        <f>IF(ISBLANK(B688),ROUND(AVERAGE($B$2:$B$2344),0),B688)</f>
        <v>1987</v>
      </c>
      <c r="L688" s="9" t="str">
        <f>CONCATENATE(D688,"/",C688,"/",K688)</f>
        <v>29/Jul/1987</v>
      </c>
      <c r="M688">
        <f t="shared" ca="1" si="10"/>
        <v>37</v>
      </c>
      <c r="N688" s="10">
        <v>5926.85</v>
      </c>
    </row>
    <row r="689" spans="1:14" x14ac:dyDescent="0.25">
      <c r="A689" t="s">
        <v>720</v>
      </c>
      <c r="B689">
        <v>1993</v>
      </c>
      <c r="C689" t="s">
        <v>34</v>
      </c>
      <c r="D689">
        <v>13</v>
      </c>
      <c r="E689">
        <v>0</v>
      </c>
      <c r="F689">
        <v>5926.93</v>
      </c>
      <c r="G689" t="s">
        <v>11</v>
      </c>
      <c r="H689" t="s">
        <v>11</v>
      </c>
      <c r="I689" t="s">
        <v>199</v>
      </c>
      <c r="J689" t="str">
        <f>IF(ISBLANK(I689),"Null",I689)</f>
        <v>R1025</v>
      </c>
      <c r="K689">
        <f>IF(ISBLANK(B689),ROUND(AVERAGE($B$2:$B$2344),0),B689)</f>
        <v>1993</v>
      </c>
      <c r="L689" s="9" t="str">
        <f>CONCATENATE(D689,"/",C689,"/",K689)</f>
        <v>13/Aug/1993</v>
      </c>
      <c r="M689">
        <f t="shared" ca="1" si="10"/>
        <v>31</v>
      </c>
      <c r="N689" s="10">
        <v>5926.93</v>
      </c>
    </row>
    <row r="690" spans="1:14" x14ac:dyDescent="0.25">
      <c r="A690" t="s">
        <v>721</v>
      </c>
      <c r="B690">
        <v>1994</v>
      </c>
      <c r="C690" t="s">
        <v>10</v>
      </c>
      <c r="D690">
        <v>30</v>
      </c>
      <c r="E690">
        <v>0</v>
      </c>
      <c r="F690">
        <v>5927.65</v>
      </c>
      <c r="G690" t="s">
        <v>11</v>
      </c>
      <c r="H690" t="s">
        <v>16</v>
      </c>
      <c r="I690" t="s">
        <v>23</v>
      </c>
      <c r="J690" t="str">
        <f>IF(ISBLANK(I690),"Null",I690)</f>
        <v>R1012</v>
      </c>
      <c r="K690">
        <f>IF(ISBLANK(B690),ROUND(AVERAGE($B$2:$B$2344),0),B690)</f>
        <v>1994</v>
      </c>
      <c r="L690" s="9" t="str">
        <f>CONCATENATE(D690,"/",C690,"/",K690)</f>
        <v>30/Jul/1994</v>
      </c>
      <c r="M690">
        <f t="shared" ca="1" si="10"/>
        <v>30</v>
      </c>
      <c r="N690" s="10">
        <v>5927.65</v>
      </c>
    </row>
    <row r="691" spans="1:14" x14ac:dyDescent="0.25">
      <c r="A691" t="s">
        <v>722</v>
      </c>
      <c r="B691">
        <v>1987</v>
      </c>
      <c r="C691" t="s">
        <v>10</v>
      </c>
      <c r="D691">
        <v>14</v>
      </c>
      <c r="E691">
        <v>3</v>
      </c>
      <c r="F691">
        <v>5934.38</v>
      </c>
      <c r="G691" t="s">
        <v>12</v>
      </c>
      <c r="H691" t="s">
        <v>11</v>
      </c>
      <c r="I691" t="s">
        <v>13</v>
      </c>
      <c r="J691" t="str">
        <f>IF(ISBLANK(I691),"Null",I691)</f>
        <v>R1013</v>
      </c>
      <c r="K691">
        <f>IF(ISBLANK(B691),ROUND(AVERAGE($B$2:$B$2344),0),B691)</f>
        <v>1987</v>
      </c>
      <c r="L691" s="9" t="str">
        <f>CONCATENATE(D691,"/",C691,"/",K691)</f>
        <v>14/Jul/1987</v>
      </c>
      <c r="M691">
        <f t="shared" ca="1" si="10"/>
        <v>37</v>
      </c>
      <c r="N691" s="10">
        <v>5934.38</v>
      </c>
    </row>
    <row r="692" spans="1:14" x14ac:dyDescent="0.25">
      <c r="A692" t="s">
        <v>723</v>
      </c>
      <c r="B692">
        <v>2003</v>
      </c>
      <c r="C692" t="s">
        <v>34</v>
      </c>
      <c r="D692">
        <v>13</v>
      </c>
      <c r="E692">
        <v>0</v>
      </c>
      <c r="F692">
        <v>5957.35</v>
      </c>
      <c r="G692" t="s">
        <v>11</v>
      </c>
      <c r="H692" t="s">
        <v>11</v>
      </c>
      <c r="I692" t="s">
        <v>23</v>
      </c>
      <c r="J692" t="str">
        <f>IF(ISBLANK(I692),"Null",I692)</f>
        <v>R1012</v>
      </c>
      <c r="K692">
        <f>IF(ISBLANK(B692),ROUND(AVERAGE($B$2:$B$2344),0),B692)</f>
        <v>2003</v>
      </c>
      <c r="L692" s="9" t="str">
        <f>CONCATENATE(D692,"/",C692,"/",K692)</f>
        <v>13/Aug/2003</v>
      </c>
      <c r="M692">
        <f t="shared" ca="1" si="10"/>
        <v>21</v>
      </c>
      <c r="N692" s="10">
        <v>5957.35</v>
      </c>
    </row>
    <row r="693" spans="1:14" x14ac:dyDescent="0.25">
      <c r="A693" t="s">
        <v>724</v>
      </c>
      <c r="B693">
        <v>2004</v>
      </c>
      <c r="C693" t="s">
        <v>10</v>
      </c>
      <c r="D693">
        <v>15</v>
      </c>
      <c r="E693">
        <v>0</v>
      </c>
      <c r="F693">
        <v>5960.91</v>
      </c>
      <c r="G693" t="s">
        <v>11</v>
      </c>
      <c r="H693" t="s">
        <v>16</v>
      </c>
      <c r="I693" t="s">
        <v>534</v>
      </c>
      <c r="J693" t="str">
        <f>IF(ISBLANK(I693),"Null",I693)</f>
        <v>R1026</v>
      </c>
      <c r="K693">
        <f>IF(ISBLANK(B693),ROUND(AVERAGE($B$2:$B$2344),0),B693)</f>
        <v>2004</v>
      </c>
      <c r="L693" s="9" t="str">
        <f>CONCATENATE(D693,"/",C693,"/",K693)</f>
        <v>15/Jul/2004</v>
      </c>
      <c r="M693">
        <f t="shared" ca="1" si="10"/>
        <v>20</v>
      </c>
      <c r="N693" s="10">
        <v>5960.91</v>
      </c>
    </row>
    <row r="694" spans="1:14" x14ac:dyDescent="0.25">
      <c r="A694" t="s">
        <v>725</v>
      </c>
      <c r="B694">
        <v>1980</v>
      </c>
      <c r="C694" t="s">
        <v>34</v>
      </c>
      <c r="D694">
        <v>5</v>
      </c>
      <c r="E694">
        <v>0</v>
      </c>
      <c r="F694">
        <v>5966.89</v>
      </c>
      <c r="G694" t="s">
        <v>11</v>
      </c>
      <c r="H694" t="s">
        <v>12</v>
      </c>
      <c r="I694" t="s">
        <v>13</v>
      </c>
      <c r="J694" t="str">
        <f>IF(ISBLANK(I694),"Null",I694)</f>
        <v>R1013</v>
      </c>
      <c r="K694">
        <f>IF(ISBLANK(B694),ROUND(AVERAGE($B$2:$B$2344),0),B694)</f>
        <v>1980</v>
      </c>
      <c r="L694" s="9" t="str">
        <f>CONCATENATE(D694,"/",C694,"/",K694)</f>
        <v>5/Aug/1980</v>
      </c>
      <c r="M694">
        <f t="shared" ca="1" si="10"/>
        <v>44</v>
      </c>
      <c r="N694" s="10">
        <v>5966.89</v>
      </c>
    </row>
    <row r="695" spans="1:14" x14ac:dyDescent="0.25">
      <c r="A695" t="s">
        <v>726</v>
      </c>
      <c r="B695">
        <v>1980</v>
      </c>
      <c r="C695" t="s">
        <v>10</v>
      </c>
      <c r="D695">
        <v>21</v>
      </c>
      <c r="E695">
        <v>0</v>
      </c>
      <c r="F695">
        <v>5969.72</v>
      </c>
      <c r="G695" t="s">
        <v>12</v>
      </c>
      <c r="H695" t="s">
        <v>12</v>
      </c>
      <c r="I695" t="s">
        <v>41</v>
      </c>
      <c r="J695" t="str">
        <f>IF(ISBLANK(I695),"Null",I695)</f>
        <v>R1011</v>
      </c>
      <c r="K695">
        <f>IF(ISBLANK(B695),ROUND(AVERAGE($B$2:$B$2344),0),B695)</f>
        <v>1980</v>
      </c>
      <c r="L695" s="9" t="str">
        <f>CONCATENATE(D695,"/",C695,"/",K695)</f>
        <v>21/Jul/1980</v>
      </c>
      <c r="M695">
        <f t="shared" ca="1" si="10"/>
        <v>44</v>
      </c>
      <c r="N695" s="10">
        <v>5969.72</v>
      </c>
    </row>
    <row r="696" spans="1:14" x14ac:dyDescent="0.25">
      <c r="A696" t="s">
        <v>727</v>
      </c>
      <c r="B696">
        <v>1989</v>
      </c>
      <c r="C696" t="s">
        <v>10</v>
      </c>
      <c r="D696">
        <v>22</v>
      </c>
      <c r="E696">
        <v>3</v>
      </c>
      <c r="F696">
        <v>5972.38</v>
      </c>
      <c r="G696" t="s">
        <v>11</v>
      </c>
      <c r="H696" t="s">
        <v>11</v>
      </c>
      <c r="I696" t="s">
        <v>41</v>
      </c>
      <c r="J696" t="str">
        <f>IF(ISBLANK(I696),"Null",I696)</f>
        <v>R1011</v>
      </c>
      <c r="K696">
        <f>IF(ISBLANK(B696),ROUND(AVERAGE($B$2:$B$2344),0),B696)</f>
        <v>1989</v>
      </c>
      <c r="L696" s="9" t="str">
        <f>CONCATENATE(D696,"/",C696,"/",K696)</f>
        <v>22/Jul/1989</v>
      </c>
      <c r="M696">
        <f t="shared" ca="1" si="10"/>
        <v>35</v>
      </c>
      <c r="N696" s="10">
        <v>5972.38</v>
      </c>
    </row>
    <row r="697" spans="1:14" x14ac:dyDescent="0.25">
      <c r="A697" t="s">
        <v>728</v>
      </c>
      <c r="B697">
        <v>1984</v>
      </c>
      <c r="C697" t="s">
        <v>20</v>
      </c>
      <c r="D697">
        <v>19</v>
      </c>
      <c r="E697">
        <v>1</v>
      </c>
      <c r="F697">
        <v>5974.38</v>
      </c>
      <c r="G697" t="s">
        <v>11</v>
      </c>
      <c r="H697" t="s">
        <v>12</v>
      </c>
      <c r="I697" t="s">
        <v>13</v>
      </c>
      <c r="J697" t="str">
        <f>IF(ISBLANK(I697),"Null",I697)</f>
        <v>R1013</v>
      </c>
      <c r="K697">
        <f>IF(ISBLANK(B697),ROUND(AVERAGE($B$2:$B$2344),0),B697)</f>
        <v>1984</v>
      </c>
      <c r="L697" s="9" t="str">
        <f>CONCATENATE(D697,"/",C697,"/",K697)</f>
        <v>19/Sep/1984</v>
      </c>
      <c r="M697">
        <f t="shared" ca="1" si="10"/>
        <v>40</v>
      </c>
      <c r="N697" s="10">
        <v>5974.38</v>
      </c>
    </row>
    <row r="698" spans="1:14" x14ac:dyDescent="0.25">
      <c r="A698" t="s">
        <v>729</v>
      </c>
      <c r="B698">
        <v>1984</v>
      </c>
      <c r="C698" t="s">
        <v>15</v>
      </c>
      <c r="D698">
        <v>11</v>
      </c>
      <c r="E698">
        <v>1</v>
      </c>
      <c r="F698">
        <v>5976.83</v>
      </c>
      <c r="G698" t="s">
        <v>11</v>
      </c>
      <c r="H698" t="s">
        <v>11</v>
      </c>
      <c r="I698" t="s">
        <v>13</v>
      </c>
      <c r="J698" t="str">
        <f>IF(ISBLANK(I698),"Null",I698)</f>
        <v>R1013</v>
      </c>
      <c r="K698">
        <f>IF(ISBLANK(B698),ROUND(AVERAGE($B$2:$B$2344),0),B698)</f>
        <v>1984</v>
      </c>
      <c r="L698" s="9" t="str">
        <f>CONCATENATE(D698,"/",C698,"/",K698)</f>
        <v>11/Nov/1984</v>
      </c>
      <c r="M698">
        <f t="shared" ca="1" si="10"/>
        <v>40</v>
      </c>
      <c r="N698" s="10">
        <v>5976.83</v>
      </c>
    </row>
    <row r="699" spans="1:14" x14ac:dyDescent="0.25">
      <c r="A699" t="s">
        <v>730</v>
      </c>
      <c r="B699">
        <v>1970</v>
      </c>
      <c r="C699" t="s">
        <v>18</v>
      </c>
      <c r="D699">
        <v>25</v>
      </c>
      <c r="E699">
        <v>0</v>
      </c>
      <c r="F699">
        <v>5979.66</v>
      </c>
      <c r="G699" t="s">
        <v>11</v>
      </c>
      <c r="H699" t="s">
        <v>12</v>
      </c>
      <c r="I699" t="s">
        <v>13</v>
      </c>
      <c r="J699" t="str">
        <f>IF(ISBLANK(I699),"Null",I699)</f>
        <v>R1013</v>
      </c>
      <c r="K699">
        <f>IF(ISBLANK(B699),ROUND(AVERAGE($B$2:$B$2344),0),B699)</f>
        <v>1970</v>
      </c>
      <c r="L699" s="9" t="str">
        <f>CONCATENATE(D699,"/",C699,"/",K699)</f>
        <v>25/Jun/1970</v>
      </c>
      <c r="M699">
        <f t="shared" ca="1" si="10"/>
        <v>54</v>
      </c>
      <c r="N699" s="10">
        <v>5979.66</v>
      </c>
    </row>
    <row r="700" spans="1:14" x14ac:dyDescent="0.25">
      <c r="A700" t="s">
        <v>731</v>
      </c>
      <c r="B700">
        <v>1980</v>
      </c>
      <c r="C700" t="s">
        <v>36</v>
      </c>
      <c r="D700">
        <v>10</v>
      </c>
      <c r="E700">
        <v>0</v>
      </c>
      <c r="F700">
        <v>5979.73</v>
      </c>
      <c r="G700" t="s">
        <v>11</v>
      </c>
      <c r="H700" t="s">
        <v>11</v>
      </c>
      <c r="I700" t="s">
        <v>41</v>
      </c>
      <c r="J700" t="str">
        <f>IF(ISBLANK(I700),"Null",I700)</f>
        <v>R1011</v>
      </c>
      <c r="K700">
        <f>IF(ISBLANK(B700),ROUND(AVERAGE($B$2:$B$2344),0),B700)</f>
        <v>1980</v>
      </c>
      <c r="L700" s="9" t="str">
        <f>CONCATENATE(D700,"/",C700,"/",K700)</f>
        <v>10/Oct/1980</v>
      </c>
      <c r="M700">
        <f t="shared" ca="1" si="10"/>
        <v>44</v>
      </c>
      <c r="N700" s="10">
        <v>5979.73</v>
      </c>
    </row>
    <row r="701" spans="1:14" x14ac:dyDescent="0.25">
      <c r="A701" t="s">
        <v>732</v>
      </c>
      <c r="B701">
        <v>1974</v>
      </c>
      <c r="C701" t="s">
        <v>36</v>
      </c>
      <c r="D701">
        <v>11</v>
      </c>
      <c r="E701">
        <v>0</v>
      </c>
      <c r="F701">
        <v>5979.99</v>
      </c>
      <c r="G701" t="s">
        <v>11</v>
      </c>
      <c r="H701" t="s">
        <v>12</v>
      </c>
      <c r="I701" t="s">
        <v>13</v>
      </c>
      <c r="J701" t="str">
        <f>IF(ISBLANK(I701),"Null",I701)</f>
        <v>R1013</v>
      </c>
      <c r="K701">
        <f>IF(ISBLANK(B701),ROUND(AVERAGE($B$2:$B$2344),0),B701)</f>
        <v>1974</v>
      </c>
      <c r="L701" s="9" t="str">
        <f>CONCATENATE(D701,"/",C701,"/",K701)</f>
        <v>11/Oct/1974</v>
      </c>
      <c r="M701">
        <f t="shared" ca="1" si="10"/>
        <v>50</v>
      </c>
      <c r="N701" s="10">
        <v>5979.99</v>
      </c>
    </row>
    <row r="702" spans="1:14" x14ac:dyDescent="0.25">
      <c r="A702" t="s">
        <v>733</v>
      </c>
      <c r="B702">
        <v>1988</v>
      </c>
      <c r="C702" t="s">
        <v>18</v>
      </c>
      <c r="D702">
        <v>10</v>
      </c>
      <c r="E702">
        <v>2</v>
      </c>
      <c r="F702">
        <v>5989.52</v>
      </c>
      <c r="G702" t="s">
        <v>11</v>
      </c>
      <c r="H702" t="s">
        <v>16</v>
      </c>
      <c r="I702" t="s">
        <v>23</v>
      </c>
      <c r="J702" t="str">
        <f>IF(ISBLANK(I702),"Null",I702)</f>
        <v>R1012</v>
      </c>
      <c r="K702">
        <f>IF(ISBLANK(B702),ROUND(AVERAGE($B$2:$B$2344),0),B702)</f>
        <v>1988</v>
      </c>
      <c r="L702" s="9" t="str">
        <f>CONCATENATE(D702,"/",C702,"/",K702)</f>
        <v>10/Jun/1988</v>
      </c>
      <c r="M702">
        <f t="shared" ca="1" si="10"/>
        <v>36</v>
      </c>
      <c r="N702" s="10">
        <v>5989.52</v>
      </c>
    </row>
    <row r="703" spans="1:14" x14ac:dyDescent="0.25">
      <c r="A703" t="s">
        <v>734</v>
      </c>
      <c r="B703">
        <v>1974</v>
      </c>
      <c r="C703" t="s">
        <v>34</v>
      </c>
      <c r="D703">
        <v>17</v>
      </c>
      <c r="E703">
        <v>0</v>
      </c>
      <c r="F703">
        <v>5990.17</v>
      </c>
      <c r="G703" t="s">
        <v>11</v>
      </c>
      <c r="H703" t="s">
        <v>11</v>
      </c>
      <c r="I703" t="s">
        <v>13</v>
      </c>
      <c r="J703" t="str">
        <f>IF(ISBLANK(I703),"Null",I703)</f>
        <v>R1013</v>
      </c>
      <c r="K703">
        <f>IF(ISBLANK(B703),ROUND(AVERAGE($B$2:$B$2344),0),B703)</f>
        <v>1974</v>
      </c>
      <c r="L703" s="9" t="str">
        <f>CONCATENATE(D703,"/",C703,"/",K703)</f>
        <v>17/Aug/1974</v>
      </c>
      <c r="M703">
        <f t="shared" ca="1" si="10"/>
        <v>50</v>
      </c>
      <c r="N703" s="10">
        <v>5990.17</v>
      </c>
    </row>
    <row r="704" spans="1:14" x14ac:dyDescent="0.25">
      <c r="A704" t="s">
        <v>735</v>
      </c>
      <c r="B704">
        <v>1980</v>
      </c>
      <c r="C704" t="s">
        <v>34</v>
      </c>
      <c r="D704">
        <v>8</v>
      </c>
      <c r="E704">
        <v>2</v>
      </c>
      <c r="F704">
        <v>5993.62</v>
      </c>
      <c r="G704" t="s">
        <v>11</v>
      </c>
      <c r="H704" t="s">
        <v>12</v>
      </c>
      <c r="I704" t="s">
        <v>13</v>
      </c>
      <c r="J704" t="str">
        <f>IF(ISBLANK(I704),"Null",I704)</f>
        <v>R1013</v>
      </c>
      <c r="K704">
        <f>IF(ISBLANK(B704),ROUND(AVERAGE($B$2:$B$2344),0),B704)</f>
        <v>1980</v>
      </c>
      <c r="L704" s="9" t="str">
        <f>CONCATENATE(D704,"/",C704,"/",K704)</f>
        <v>8/Aug/1980</v>
      </c>
      <c r="M704">
        <f t="shared" ca="1" si="10"/>
        <v>44</v>
      </c>
      <c r="N704" s="10">
        <v>5993.62</v>
      </c>
    </row>
    <row r="705" spans="1:14" x14ac:dyDescent="0.25">
      <c r="A705" t="s">
        <v>736</v>
      </c>
      <c r="B705">
        <v>1989</v>
      </c>
      <c r="C705" t="s">
        <v>34</v>
      </c>
      <c r="D705">
        <v>16</v>
      </c>
      <c r="E705">
        <v>4</v>
      </c>
      <c r="F705">
        <v>6059.17</v>
      </c>
      <c r="G705" t="s">
        <v>11</v>
      </c>
      <c r="H705" t="s">
        <v>16</v>
      </c>
      <c r="I705" t="s">
        <v>41</v>
      </c>
      <c r="J705" t="str">
        <f>IF(ISBLANK(I705),"Null",I705)</f>
        <v>R1011</v>
      </c>
      <c r="K705">
        <f>IF(ISBLANK(B705),ROUND(AVERAGE($B$2:$B$2344),0),B705)</f>
        <v>1989</v>
      </c>
      <c r="L705" s="9" t="str">
        <f>CONCATENATE(D705,"/",C705,"/",K705)</f>
        <v>16/Aug/1989</v>
      </c>
      <c r="M705">
        <f t="shared" ca="1" si="10"/>
        <v>35</v>
      </c>
      <c r="N705" s="10">
        <v>6059.17</v>
      </c>
    </row>
    <row r="706" spans="1:14" x14ac:dyDescent="0.25">
      <c r="A706" t="s">
        <v>737</v>
      </c>
      <c r="B706">
        <v>1996</v>
      </c>
      <c r="C706" t="s">
        <v>10</v>
      </c>
      <c r="D706">
        <v>28</v>
      </c>
      <c r="E706">
        <v>0</v>
      </c>
      <c r="F706">
        <v>6061.8</v>
      </c>
      <c r="G706" t="s">
        <v>11</v>
      </c>
      <c r="H706" t="s">
        <v>12</v>
      </c>
      <c r="I706" t="s">
        <v>23</v>
      </c>
      <c r="J706" t="str">
        <f>IF(ISBLANK(I706),"Null",I706)</f>
        <v>R1012</v>
      </c>
      <c r="K706">
        <f>IF(ISBLANK(B706),ROUND(AVERAGE($B$2:$B$2344),0),B706)</f>
        <v>1996</v>
      </c>
      <c r="L706" s="9" t="str">
        <f>CONCATENATE(D706,"/",C706,"/",K706)</f>
        <v>28/Jul/1996</v>
      </c>
      <c r="M706">
        <f t="shared" ca="1" si="10"/>
        <v>28</v>
      </c>
      <c r="N706" s="10">
        <v>6061.8</v>
      </c>
    </row>
    <row r="707" spans="1:14" x14ac:dyDescent="0.25">
      <c r="A707" t="s">
        <v>738</v>
      </c>
      <c r="B707">
        <v>1994</v>
      </c>
      <c r="C707" t="s">
        <v>15</v>
      </c>
      <c r="D707">
        <v>8</v>
      </c>
      <c r="E707">
        <v>0</v>
      </c>
      <c r="F707">
        <v>6064.37</v>
      </c>
      <c r="G707" t="s">
        <v>11</v>
      </c>
      <c r="H707" t="s">
        <v>11</v>
      </c>
      <c r="I707" t="s">
        <v>41</v>
      </c>
      <c r="J707" t="str">
        <f>IF(ISBLANK(I707),"Null",I707)</f>
        <v>R1011</v>
      </c>
      <c r="K707">
        <f>IF(ISBLANK(B707),ROUND(AVERAGE($B$2:$B$2344),0),B707)</f>
        <v>1994</v>
      </c>
      <c r="L707" s="9" t="str">
        <f>CONCATENATE(D707,"/",C707,"/",K707)</f>
        <v>8/Nov/1994</v>
      </c>
      <c r="M707">
        <f t="shared" ref="M707:M770" ca="1" si="11">DATEDIF(L707,TODAY(),"Y")</f>
        <v>30</v>
      </c>
      <c r="N707" s="10">
        <v>6064.37</v>
      </c>
    </row>
    <row r="708" spans="1:14" x14ac:dyDescent="0.25">
      <c r="A708" t="s">
        <v>739</v>
      </c>
      <c r="B708">
        <v>1984</v>
      </c>
      <c r="C708" t="s">
        <v>20</v>
      </c>
      <c r="D708">
        <v>21</v>
      </c>
      <c r="E708">
        <v>1</v>
      </c>
      <c r="F708">
        <v>6067.13</v>
      </c>
      <c r="G708" t="s">
        <v>12</v>
      </c>
      <c r="H708" t="s">
        <v>16</v>
      </c>
      <c r="I708" t="s">
        <v>167</v>
      </c>
      <c r="J708" t="str">
        <f>IF(ISBLANK(I708),"Null",I708)</f>
        <v>R1016</v>
      </c>
      <c r="K708">
        <f>IF(ISBLANK(B708),ROUND(AVERAGE($B$2:$B$2344),0),B708)</f>
        <v>1984</v>
      </c>
      <c r="L708" s="9" t="str">
        <f>CONCATENATE(D708,"/",C708,"/",K708)</f>
        <v>21/Sep/1984</v>
      </c>
      <c r="M708">
        <f t="shared" ca="1" si="11"/>
        <v>40</v>
      </c>
      <c r="N708" s="10">
        <v>6067.13</v>
      </c>
    </row>
    <row r="709" spans="1:14" x14ac:dyDescent="0.25">
      <c r="A709" t="s">
        <v>740</v>
      </c>
      <c r="B709">
        <v>1979</v>
      </c>
      <c r="C709" t="s">
        <v>34</v>
      </c>
      <c r="D709">
        <v>8</v>
      </c>
      <c r="E709">
        <v>2</v>
      </c>
      <c r="F709">
        <v>6074.37</v>
      </c>
      <c r="G709" t="s">
        <v>11</v>
      </c>
      <c r="H709" t="s">
        <v>11</v>
      </c>
      <c r="I709" t="s">
        <v>23</v>
      </c>
      <c r="J709" t="str">
        <f>IF(ISBLANK(I709),"Null",I709)</f>
        <v>R1012</v>
      </c>
      <c r="K709">
        <f>IF(ISBLANK(B709),ROUND(AVERAGE($B$2:$B$2344),0),B709)</f>
        <v>1979</v>
      </c>
      <c r="L709" s="9" t="str">
        <f>CONCATENATE(D709,"/",C709,"/",K709)</f>
        <v>8/Aug/1979</v>
      </c>
      <c r="M709">
        <f t="shared" ca="1" si="11"/>
        <v>45</v>
      </c>
      <c r="N709" s="10">
        <v>6074.37</v>
      </c>
    </row>
    <row r="710" spans="1:14" x14ac:dyDescent="0.25">
      <c r="A710" t="s">
        <v>741</v>
      </c>
      <c r="B710">
        <v>1984</v>
      </c>
      <c r="C710" t="s">
        <v>36</v>
      </c>
      <c r="D710">
        <v>14</v>
      </c>
      <c r="E710">
        <v>1</v>
      </c>
      <c r="F710">
        <v>6079.67</v>
      </c>
      <c r="G710" t="s">
        <v>16</v>
      </c>
      <c r="H710" t="s">
        <v>16</v>
      </c>
      <c r="I710" t="s">
        <v>275</v>
      </c>
      <c r="J710" t="str">
        <f>IF(ISBLANK(I710),"Null",I710)</f>
        <v>R1014</v>
      </c>
      <c r="K710">
        <f>IF(ISBLANK(B710),ROUND(AVERAGE($B$2:$B$2344),0),B710)</f>
        <v>1984</v>
      </c>
      <c r="L710" s="9" t="str">
        <f>CONCATENATE(D710,"/",C710,"/",K710)</f>
        <v>14/Oct/1984</v>
      </c>
      <c r="M710">
        <f t="shared" ca="1" si="11"/>
        <v>40</v>
      </c>
      <c r="N710" s="10">
        <v>6079.67</v>
      </c>
    </row>
    <row r="711" spans="1:14" x14ac:dyDescent="0.25">
      <c r="A711" t="s">
        <v>742</v>
      </c>
      <c r="B711">
        <v>1984</v>
      </c>
      <c r="C711" t="s">
        <v>10</v>
      </c>
      <c r="D711">
        <v>25</v>
      </c>
      <c r="E711">
        <v>2</v>
      </c>
      <c r="F711">
        <v>6082.41</v>
      </c>
      <c r="G711" t="s">
        <v>16</v>
      </c>
      <c r="H711" t="s">
        <v>11</v>
      </c>
      <c r="I711" t="s">
        <v>41</v>
      </c>
      <c r="J711" t="str">
        <f>IF(ISBLANK(I711),"Null",I711)</f>
        <v>R1011</v>
      </c>
      <c r="K711">
        <f>IF(ISBLANK(B711),ROUND(AVERAGE($B$2:$B$2344),0),B711)</f>
        <v>1984</v>
      </c>
      <c r="L711" s="9" t="str">
        <f>CONCATENATE(D711,"/",C711,"/",K711)</f>
        <v>25/Jul/1984</v>
      </c>
      <c r="M711">
        <f t="shared" ca="1" si="11"/>
        <v>40</v>
      </c>
      <c r="N711" s="10">
        <v>6082.41</v>
      </c>
    </row>
    <row r="712" spans="1:14" x14ac:dyDescent="0.25">
      <c r="A712" t="s">
        <v>743</v>
      </c>
      <c r="B712">
        <v>1970</v>
      </c>
      <c r="C712" t="s">
        <v>18</v>
      </c>
      <c r="D712">
        <v>9</v>
      </c>
      <c r="E712">
        <v>0</v>
      </c>
      <c r="F712">
        <v>6098.38</v>
      </c>
      <c r="G712" t="s">
        <v>11</v>
      </c>
      <c r="H712" t="s">
        <v>11</v>
      </c>
      <c r="I712" t="s">
        <v>13</v>
      </c>
      <c r="J712" t="str">
        <f>IF(ISBLANK(I712),"Null",I712)</f>
        <v>R1013</v>
      </c>
      <c r="K712">
        <f>IF(ISBLANK(B712),ROUND(AVERAGE($B$2:$B$2344),0),B712)</f>
        <v>1970</v>
      </c>
      <c r="L712" s="9" t="str">
        <f>CONCATENATE(D712,"/",C712,"/",K712)</f>
        <v>9/Jun/1970</v>
      </c>
      <c r="M712">
        <f t="shared" ca="1" si="11"/>
        <v>54</v>
      </c>
      <c r="N712" s="10">
        <v>6098.38</v>
      </c>
    </row>
    <row r="713" spans="1:14" x14ac:dyDescent="0.25">
      <c r="A713" t="s">
        <v>744</v>
      </c>
      <c r="B713">
        <v>1995</v>
      </c>
      <c r="C713" t="s">
        <v>20</v>
      </c>
      <c r="D713">
        <v>9</v>
      </c>
      <c r="E713">
        <v>0</v>
      </c>
      <c r="F713">
        <v>6111.95</v>
      </c>
      <c r="G713" t="s">
        <v>11</v>
      </c>
      <c r="H713" t="s">
        <v>12</v>
      </c>
      <c r="I713" t="s">
        <v>534</v>
      </c>
      <c r="J713" t="str">
        <f>IF(ISBLANK(I713),"Null",I713)</f>
        <v>R1026</v>
      </c>
      <c r="K713">
        <f>IF(ISBLANK(B713),ROUND(AVERAGE($B$2:$B$2344),0),B713)</f>
        <v>1995</v>
      </c>
      <c r="L713" s="9" t="str">
        <f>CONCATENATE(D713,"/",C713,"/",K713)</f>
        <v>9/Sep/1995</v>
      </c>
      <c r="M713">
        <f t="shared" ca="1" si="11"/>
        <v>29</v>
      </c>
      <c r="N713" s="10">
        <v>6111.95</v>
      </c>
    </row>
    <row r="714" spans="1:14" x14ac:dyDescent="0.25">
      <c r="A714" t="s">
        <v>745</v>
      </c>
      <c r="B714">
        <v>1985</v>
      </c>
      <c r="C714" t="s">
        <v>10</v>
      </c>
      <c r="D714">
        <v>21</v>
      </c>
      <c r="E714">
        <v>1</v>
      </c>
      <c r="F714">
        <v>6112.35</v>
      </c>
      <c r="G714" t="s">
        <v>11</v>
      </c>
      <c r="H714" t="s">
        <v>16</v>
      </c>
      <c r="I714" t="s">
        <v>23</v>
      </c>
      <c r="J714" t="str">
        <f>IF(ISBLANK(I714),"Null",I714)</f>
        <v>R1012</v>
      </c>
      <c r="K714">
        <f>IF(ISBLANK(B714),ROUND(AVERAGE($B$2:$B$2344),0),B714)</f>
        <v>1985</v>
      </c>
      <c r="L714" s="9" t="str">
        <f>CONCATENATE(D714,"/",C714,"/",K714)</f>
        <v>21/Jul/1985</v>
      </c>
      <c r="M714">
        <f t="shared" ca="1" si="11"/>
        <v>39</v>
      </c>
      <c r="N714" s="10">
        <v>6112.35</v>
      </c>
    </row>
    <row r="715" spans="1:14" x14ac:dyDescent="0.25">
      <c r="A715" t="s">
        <v>746</v>
      </c>
      <c r="B715">
        <v>1991</v>
      </c>
      <c r="C715" t="s">
        <v>10</v>
      </c>
      <c r="D715">
        <v>25</v>
      </c>
      <c r="E715">
        <v>3</v>
      </c>
      <c r="F715">
        <v>6113.23</v>
      </c>
      <c r="G715" t="s">
        <v>11</v>
      </c>
      <c r="H715" t="s">
        <v>11</v>
      </c>
      <c r="I715" t="s">
        <v>246</v>
      </c>
      <c r="J715" t="str">
        <f>IF(ISBLANK(I715),"Null",I715)</f>
        <v>R1024</v>
      </c>
      <c r="K715">
        <f>IF(ISBLANK(B715),ROUND(AVERAGE($B$2:$B$2344),0),B715)</f>
        <v>1991</v>
      </c>
      <c r="L715" s="9" t="str">
        <f>CONCATENATE(D715,"/",C715,"/",K715)</f>
        <v>25/Jul/1991</v>
      </c>
      <c r="M715">
        <f t="shared" ca="1" si="11"/>
        <v>33</v>
      </c>
      <c r="N715" s="10">
        <v>6113.23</v>
      </c>
    </row>
    <row r="716" spans="1:14" x14ac:dyDescent="0.25">
      <c r="A716" t="s">
        <v>747</v>
      </c>
      <c r="B716">
        <v>1983</v>
      </c>
      <c r="C716" t="s">
        <v>34</v>
      </c>
      <c r="D716">
        <v>11</v>
      </c>
      <c r="E716">
        <v>1</v>
      </c>
      <c r="F716">
        <v>6117.49</v>
      </c>
      <c r="G716" t="s">
        <v>11</v>
      </c>
      <c r="H716" t="s">
        <v>12</v>
      </c>
      <c r="I716" t="s">
        <v>23</v>
      </c>
      <c r="J716" t="str">
        <f>IF(ISBLANK(I716),"Null",I716)</f>
        <v>R1012</v>
      </c>
      <c r="K716">
        <f>IF(ISBLANK(B716),ROUND(AVERAGE($B$2:$B$2344),0),B716)</f>
        <v>1983</v>
      </c>
      <c r="L716" s="9" t="str">
        <f>CONCATENATE(D716,"/",C716,"/",K716)</f>
        <v>11/Aug/1983</v>
      </c>
      <c r="M716">
        <f t="shared" ca="1" si="11"/>
        <v>41</v>
      </c>
      <c r="N716" s="10">
        <v>6117.49</v>
      </c>
    </row>
    <row r="717" spans="1:14" x14ac:dyDescent="0.25">
      <c r="A717" t="s">
        <v>748</v>
      </c>
      <c r="B717">
        <v>1983</v>
      </c>
      <c r="C717" t="s">
        <v>15</v>
      </c>
      <c r="D717">
        <v>16</v>
      </c>
      <c r="E717">
        <v>1</v>
      </c>
      <c r="F717">
        <v>6123.57</v>
      </c>
      <c r="G717" t="s">
        <v>12</v>
      </c>
      <c r="H717" t="s">
        <v>11</v>
      </c>
      <c r="I717" t="s">
        <v>23</v>
      </c>
      <c r="J717" t="str">
        <f>IF(ISBLANK(I717),"Null",I717)</f>
        <v>R1012</v>
      </c>
      <c r="K717">
        <f>IF(ISBLANK(B717),ROUND(AVERAGE($B$2:$B$2344),0),B717)</f>
        <v>1983</v>
      </c>
      <c r="L717" s="9" t="str">
        <f>CONCATENATE(D717,"/",C717,"/",K717)</f>
        <v>16/Nov/1983</v>
      </c>
      <c r="M717">
        <f t="shared" ca="1" si="11"/>
        <v>41</v>
      </c>
      <c r="N717" s="10">
        <v>6123.57</v>
      </c>
    </row>
    <row r="718" spans="1:14" x14ac:dyDescent="0.25">
      <c r="A718" t="s">
        <v>749</v>
      </c>
      <c r="B718">
        <v>1990</v>
      </c>
      <c r="C718" t="s">
        <v>34</v>
      </c>
      <c r="D718">
        <v>18</v>
      </c>
      <c r="E718">
        <v>3</v>
      </c>
      <c r="F718">
        <v>6128.8</v>
      </c>
      <c r="G718" t="s">
        <v>11</v>
      </c>
      <c r="H718" t="s">
        <v>12</v>
      </c>
      <c r="I718" t="s">
        <v>23</v>
      </c>
      <c r="J718" t="str">
        <f>IF(ISBLANK(I718),"Null",I718)</f>
        <v>R1012</v>
      </c>
      <c r="K718">
        <f>IF(ISBLANK(B718),ROUND(AVERAGE($B$2:$B$2344),0),B718)</f>
        <v>1990</v>
      </c>
      <c r="L718" s="9" t="str">
        <f>CONCATENATE(D718,"/",C718,"/",K718)</f>
        <v>18/Aug/1990</v>
      </c>
      <c r="M718">
        <f t="shared" ca="1" si="11"/>
        <v>34</v>
      </c>
      <c r="N718" s="10">
        <v>6128.8</v>
      </c>
    </row>
    <row r="719" spans="1:14" x14ac:dyDescent="0.25">
      <c r="A719" t="s">
        <v>750</v>
      </c>
      <c r="B719">
        <v>1969</v>
      </c>
      <c r="C719" t="s">
        <v>15</v>
      </c>
      <c r="D719">
        <v>9</v>
      </c>
      <c r="E719">
        <v>0</v>
      </c>
      <c r="F719">
        <v>6138.5</v>
      </c>
      <c r="G719" t="s">
        <v>11</v>
      </c>
      <c r="H719" t="s">
        <v>11</v>
      </c>
      <c r="I719" t="s">
        <v>41</v>
      </c>
      <c r="J719" t="str">
        <f>IF(ISBLANK(I719),"Null",I719)</f>
        <v>R1011</v>
      </c>
      <c r="K719">
        <f>IF(ISBLANK(B719),ROUND(AVERAGE($B$2:$B$2344),0),B719)</f>
        <v>1969</v>
      </c>
      <c r="L719" s="9" t="str">
        <f>CONCATENATE(D719,"/",C719,"/",K719)</f>
        <v>9/Nov/1969</v>
      </c>
      <c r="M719">
        <f t="shared" ca="1" si="11"/>
        <v>55</v>
      </c>
      <c r="N719" s="10">
        <v>6138.5</v>
      </c>
    </row>
    <row r="720" spans="1:14" x14ac:dyDescent="0.25">
      <c r="A720" t="s">
        <v>751</v>
      </c>
      <c r="B720">
        <v>1978</v>
      </c>
      <c r="C720" t="s">
        <v>20</v>
      </c>
      <c r="D720">
        <v>5</v>
      </c>
      <c r="E720">
        <v>2</v>
      </c>
      <c r="F720">
        <v>6138.58</v>
      </c>
      <c r="G720" t="s">
        <v>11</v>
      </c>
      <c r="H720" t="s">
        <v>16</v>
      </c>
      <c r="I720" t="s">
        <v>13</v>
      </c>
      <c r="J720" t="str">
        <f>IF(ISBLANK(I720),"Null",I720)</f>
        <v>R1013</v>
      </c>
      <c r="K720">
        <f>IF(ISBLANK(B720),ROUND(AVERAGE($B$2:$B$2344),0),B720)</f>
        <v>1978</v>
      </c>
      <c r="L720" s="9" t="str">
        <f>CONCATENATE(D720,"/",C720,"/",K720)</f>
        <v>5/Sep/1978</v>
      </c>
      <c r="M720">
        <f t="shared" ca="1" si="11"/>
        <v>46</v>
      </c>
      <c r="N720" s="10">
        <v>6138.58</v>
      </c>
    </row>
    <row r="721" spans="1:14" x14ac:dyDescent="0.25">
      <c r="A721" t="s">
        <v>752</v>
      </c>
      <c r="B721">
        <v>1976</v>
      </c>
      <c r="C721" t="s">
        <v>30</v>
      </c>
      <c r="D721">
        <v>12</v>
      </c>
      <c r="E721">
        <v>2</v>
      </c>
      <c r="F721">
        <v>6139.14</v>
      </c>
      <c r="G721" t="s">
        <v>11</v>
      </c>
      <c r="H721" t="s">
        <v>12</v>
      </c>
      <c r="I721" t="s">
        <v>13</v>
      </c>
      <c r="J721" t="str">
        <f>IF(ISBLANK(I721),"Null",I721)</f>
        <v>R1013</v>
      </c>
      <c r="K721">
        <f>IF(ISBLANK(B721),ROUND(AVERAGE($B$2:$B$2344),0),B721)</f>
        <v>1976</v>
      </c>
      <c r="L721" s="9" t="str">
        <f>CONCATENATE(D721,"/",C721,"/",K721)</f>
        <v>12/Dec/1976</v>
      </c>
      <c r="M721">
        <f t="shared" ca="1" si="11"/>
        <v>47</v>
      </c>
      <c r="N721" s="10">
        <v>6139.14</v>
      </c>
    </row>
    <row r="722" spans="1:14" x14ac:dyDescent="0.25">
      <c r="A722" t="s">
        <v>753</v>
      </c>
      <c r="B722">
        <v>1970</v>
      </c>
      <c r="C722" t="s">
        <v>36</v>
      </c>
      <c r="D722">
        <v>14</v>
      </c>
      <c r="E722">
        <v>0</v>
      </c>
      <c r="F722">
        <v>6147.12</v>
      </c>
      <c r="G722" t="s">
        <v>11</v>
      </c>
      <c r="H722" t="s">
        <v>12</v>
      </c>
      <c r="I722" t="s">
        <v>23</v>
      </c>
      <c r="J722" t="str">
        <f>IF(ISBLANK(I722),"Null",I722)</f>
        <v>R1012</v>
      </c>
      <c r="K722">
        <f>IF(ISBLANK(B722),ROUND(AVERAGE($B$2:$B$2344),0),B722)</f>
        <v>1970</v>
      </c>
      <c r="L722" s="9" t="str">
        <f>CONCATENATE(D722,"/",C722,"/",K722)</f>
        <v>14/Oct/1970</v>
      </c>
      <c r="M722">
        <f t="shared" ca="1" si="11"/>
        <v>54</v>
      </c>
      <c r="N722" s="10">
        <v>6147.12</v>
      </c>
    </row>
    <row r="723" spans="1:14" x14ac:dyDescent="0.25">
      <c r="A723" t="s">
        <v>754</v>
      </c>
      <c r="B723">
        <v>1973</v>
      </c>
      <c r="C723" t="s">
        <v>15</v>
      </c>
      <c r="D723">
        <v>6</v>
      </c>
      <c r="E723">
        <v>0</v>
      </c>
      <c r="F723">
        <v>6152.05</v>
      </c>
      <c r="G723" t="s">
        <v>11</v>
      </c>
      <c r="H723" t="s">
        <v>12</v>
      </c>
      <c r="I723" t="s">
        <v>13</v>
      </c>
      <c r="J723" t="str">
        <f>IF(ISBLANK(I723),"Null",I723)</f>
        <v>R1013</v>
      </c>
      <c r="K723">
        <f>IF(ISBLANK(B723),ROUND(AVERAGE($B$2:$B$2344),0),B723)</f>
        <v>1973</v>
      </c>
      <c r="L723" s="9" t="str">
        <f>CONCATENATE(D723,"/",C723,"/",K723)</f>
        <v>6/Nov/1973</v>
      </c>
      <c r="M723">
        <f t="shared" ca="1" si="11"/>
        <v>51</v>
      </c>
      <c r="N723" s="10">
        <v>6152.05</v>
      </c>
    </row>
    <row r="724" spans="1:14" x14ac:dyDescent="0.25">
      <c r="A724" t="s">
        <v>755</v>
      </c>
      <c r="B724">
        <v>1985</v>
      </c>
      <c r="C724" t="s">
        <v>36</v>
      </c>
      <c r="D724">
        <v>15</v>
      </c>
      <c r="E724">
        <v>3</v>
      </c>
      <c r="F724">
        <v>6159.57</v>
      </c>
      <c r="G724" t="s">
        <v>11</v>
      </c>
      <c r="H724" t="s">
        <v>16</v>
      </c>
      <c r="I724" t="s">
        <v>23</v>
      </c>
      <c r="J724" t="str">
        <f>IF(ISBLANK(I724),"Null",I724)</f>
        <v>R1012</v>
      </c>
      <c r="K724">
        <f>IF(ISBLANK(B724),ROUND(AVERAGE($B$2:$B$2344),0),B724)</f>
        <v>1985</v>
      </c>
      <c r="L724" s="9" t="str">
        <f>CONCATENATE(D724,"/",C724,"/",K724)</f>
        <v>15/Oct/1985</v>
      </c>
      <c r="M724">
        <f t="shared" ca="1" si="11"/>
        <v>39</v>
      </c>
      <c r="N724" s="10">
        <v>6159.57</v>
      </c>
    </row>
    <row r="725" spans="1:14" x14ac:dyDescent="0.25">
      <c r="A725" t="s">
        <v>756</v>
      </c>
      <c r="B725">
        <v>1984</v>
      </c>
      <c r="C725" t="s">
        <v>36</v>
      </c>
      <c r="D725">
        <v>6</v>
      </c>
      <c r="E725">
        <v>3</v>
      </c>
      <c r="F725">
        <v>6170.96</v>
      </c>
      <c r="G725" t="s">
        <v>11</v>
      </c>
      <c r="H725" t="s">
        <v>16</v>
      </c>
      <c r="I725" t="s">
        <v>13</v>
      </c>
      <c r="J725" t="str">
        <f>IF(ISBLANK(I725),"Null",I725)</f>
        <v>R1013</v>
      </c>
      <c r="K725">
        <f>IF(ISBLANK(B725),ROUND(AVERAGE($B$2:$B$2344),0),B725)</f>
        <v>1984</v>
      </c>
      <c r="L725" s="9" t="str">
        <f>CONCATENATE(D725,"/",C725,"/",K725)</f>
        <v>6/Oct/1984</v>
      </c>
      <c r="M725">
        <f t="shared" ca="1" si="11"/>
        <v>40</v>
      </c>
      <c r="N725" s="10">
        <v>6170.96</v>
      </c>
    </row>
    <row r="726" spans="1:14" x14ac:dyDescent="0.25">
      <c r="A726" t="s">
        <v>757</v>
      </c>
      <c r="B726">
        <v>1985</v>
      </c>
      <c r="C726" t="s">
        <v>34</v>
      </c>
      <c r="D726">
        <v>9</v>
      </c>
      <c r="E726">
        <v>3</v>
      </c>
      <c r="F726">
        <v>6183.32</v>
      </c>
      <c r="G726" t="s">
        <v>11</v>
      </c>
      <c r="H726" t="s">
        <v>11</v>
      </c>
      <c r="I726" t="s">
        <v>23</v>
      </c>
      <c r="J726" t="str">
        <f>IF(ISBLANK(I726),"Null",I726)</f>
        <v>R1012</v>
      </c>
      <c r="K726">
        <f>IF(ISBLANK(B726),ROUND(AVERAGE($B$2:$B$2344),0),B726)</f>
        <v>1985</v>
      </c>
      <c r="L726" s="9" t="str">
        <f>CONCATENATE(D726,"/",C726,"/",K726)</f>
        <v>9/Aug/1985</v>
      </c>
      <c r="M726">
        <f t="shared" ca="1" si="11"/>
        <v>39</v>
      </c>
      <c r="N726" s="10">
        <v>6183.32</v>
      </c>
    </row>
    <row r="727" spans="1:14" x14ac:dyDescent="0.25">
      <c r="A727" t="s">
        <v>758</v>
      </c>
      <c r="B727">
        <v>1970</v>
      </c>
      <c r="C727" t="s">
        <v>36</v>
      </c>
      <c r="D727">
        <v>5</v>
      </c>
      <c r="E727">
        <v>0</v>
      </c>
      <c r="F727">
        <v>6183.46</v>
      </c>
      <c r="G727" t="s">
        <v>11</v>
      </c>
      <c r="H727" t="s">
        <v>11</v>
      </c>
      <c r="I727" t="s">
        <v>23</v>
      </c>
      <c r="J727" t="str">
        <f>IF(ISBLANK(I727),"Null",I727)</f>
        <v>R1012</v>
      </c>
      <c r="K727">
        <f>IF(ISBLANK(B727),ROUND(AVERAGE($B$2:$B$2344),0),B727)</f>
        <v>1970</v>
      </c>
      <c r="L727" s="9" t="str">
        <f>CONCATENATE(D727,"/",C727,"/",K727)</f>
        <v>5/Oct/1970</v>
      </c>
      <c r="M727">
        <f t="shared" ca="1" si="11"/>
        <v>54</v>
      </c>
      <c r="N727" s="10">
        <v>6183.46</v>
      </c>
    </row>
    <row r="728" spans="1:14" x14ac:dyDescent="0.25">
      <c r="A728" t="s">
        <v>759</v>
      </c>
      <c r="B728">
        <v>1988</v>
      </c>
      <c r="C728" t="s">
        <v>15</v>
      </c>
      <c r="D728">
        <v>1</v>
      </c>
      <c r="E728">
        <v>3</v>
      </c>
      <c r="F728">
        <v>6184.3</v>
      </c>
      <c r="G728" t="s">
        <v>11</v>
      </c>
      <c r="H728" t="s">
        <v>12</v>
      </c>
      <c r="I728" t="s">
        <v>13</v>
      </c>
      <c r="J728" t="str">
        <f>IF(ISBLANK(I728),"Null",I728)</f>
        <v>R1013</v>
      </c>
      <c r="K728">
        <f>IF(ISBLANK(B728),ROUND(AVERAGE($B$2:$B$2344),0),B728)</f>
        <v>1988</v>
      </c>
      <c r="L728" s="9" t="str">
        <f>CONCATENATE(D728,"/",C728,"/",K728)</f>
        <v>1/Nov/1988</v>
      </c>
      <c r="M728">
        <f t="shared" ca="1" si="11"/>
        <v>36</v>
      </c>
      <c r="N728" s="10">
        <v>6184.3</v>
      </c>
    </row>
    <row r="729" spans="1:14" x14ac:dyDescent="0.25">
      <c r="A729" t="s">
        <v>760</v>
      </c>
      <c r="B729">
        <v>1981</v>
      </c>
      <c r="C729" t="s">
        <v>15</v>
      </c>
      <c r="D729">
        <v>22</v>
      </c>
      <c r="E729">
        <v>0</v>
      </c>
      <c r="F729">
        <v>6185.32</v>
      </c>
      <c r="G729" t="s">
        <v>11</v>
      </c>
      <c r="H729" t="s">
        <v>16</v>
      </c>
      <c r="I729" t="s">
        <v>13</v>
      </c>
      <c r="J729" t="str">
        <f>IF(ISBLANK(I729),"Null",I729)</f>
        <v>R1013</v>
      </c>
      <c r="K729">
        <f>IF(ISBLANK(B729),ROUND(AVERAGE($B$2:$B$2344),0),B729)</f>
        <v>1981</v>
      </c>
      <c r="L729" s="9" t="str">
        <f>CONCATENATE(D729,"/",C729,"/",K729)</f>
        <v>22/Nov/1981</v>
      </c>
      <c r="M729">
        <f t="shared" ca="1" si="11"/>
        <v>42</v>
      </c>
      <c r="N729" s="10">
        <v>6185.32</v>
      </c>
    </row>
    <row r="730" spans="1:14" x14ac:dyDescent="0.25">
      <c r="A730" t="s">
        <v>761</v>
      </c>
      <c r="B730">
        <v>1981</v>
      </c>
      <c r="C730" t="s">
        <v>36</v>
      </c>
      <c r="D730">
        <v>1</v>
      </c>
      <c r="E730">
        <v>0</v>
      </c>
      <c r="F730">
        <v>6186.13</v>
      </c>
      <c r="G730" t="s">
        <v>11</v>
      </c>
      <c r="H730" t="s">
        <v>12</v>
      </c>
      <c r="I730" t="s">
        <v>41</v>
      </c>
      <c r="J730" t="str">
        <f>IF(ISBLANK(I730),"Null",I730)</f>
        <v>R1011</v>
      </c>
      <c r="K730">
        <f>IF(ISBLANK(B730),ROUND(AVERAGE($B$2:$B$2344),0),B730)</f>
        <v>1981</v>
      </c>
      <c r="L730" s="9" t="str">
        <f>CONCATENATE(D730,"/",C730,"/",K730)</f>
        <v>1/Oct/1981</v>
      </c>
      <c r="M730">
        <f t="shared" ca="1" si="11"/>
        <v>43</v>
      </c>
      <c r="N730" s="10">
        <v>6186.13</v>
      </c>
    </row>
    <row r="731" spans="1:14" x14ac:dyDescent="0.25">
      <c r="A731" t="s">
        <v>762</v>
      </c>
      <c r="B731">
        <v>1988</v>
      </c>
      <c r="C731" t="s">
        <v>36</v>
      </c>
      <c r="D731">
        <v>23</v>
      </c>
      <c r="E731">
        <v>3</v>
      </c>
      <c r="F731">
        <v>6196.45</v>
      </c>
      <c r="G731" t="s">
        <v>11</v>
      </c>
      <c r="H731" t="s">
        <v>16</v>
      </c>
      <c r="I731" t="s">
        <v>41</v>
      </c>
      <c r="J731" t="str">
        <f>IF(ISBLANK(I731),"Null",I731)</f>
        <v>R1011</v>
      </c>
      <c r="K731">
        <f>IF(ISBLANK(B731),ROUND(AVERAGE($B$2:$B$2344),0),B731)</f>
        <v>1988</v>
      </c>
      <c r="L731" s="9" t="str">
        <f>CONCATENATE(D731,"/",C731,"/",K731)</f>
        <v>23/Oct/1988</v>
      </c>
      <c r="M731">
        <f t="shared" ca="1" si="11"/>
        <v>36</v>
      </c>
      <c r="N731" s="10">
        <v>6196.45</v>
      </c>
    </row>
    <row r="732" spans="1:14" x14ac:dyDescent="0.25">
      <c r="A732" t="s">
        <v>763</v>
      </c>
      <c r="B732">
        <v>1985</v>
      </c>
      <c r="C732" t="s">
        <v>10</v>
      </c>
      <c r="D732">
        <v>22</v>
      </c>
      <c r="E732">
        <v>2</v>
      </c>
      <c r="F732">
        <v>6198.75</v>
      </c>
      <c r="G732" t="s">
        <v>11</v>
      </c>
      <c r="H732" t="s">
        <v>16</v>
      </c>
      <c r="I732" t="s">
        <v>23</v>
      </c>
      <c r="J732" t="str">
        <f>IF(ISBLANK(I732),"Null",I732)</f>
        <v>R1012</v>
      </c>
      <c r="K732">
        <f>IF(ISBLANK(B732),ROUND(AVERAGE($B$2:$B$2344),0),B732)</f>
        <v>1985</v>
      </c>
      <c r="L732" s="9" t="str">
        <f>CONCATENATE(D732,"/",C732,"/",K732)</f>
        <v>22/Jul/1985</v>
      </c>
      <c r="M732">
        <f t="shared" ca="1" si="11"/>
        <v>39</v>
      </c>
      <c r="N732" s="10">
        <v>6198.75</v>
      </c>
    </row>
    <row r="733" spans="1:14" x14ac:dyDescent="0.25">
      <c r="A733" t="s">
        <v>6048</v>
      </c>
      <c r="B733">
        <v>1985</v>
      </c>
      <c r="C733" t="s">
        <v>30</v>
      </c>
      <c r="D733">
        <v>20</v>
      </c>
      <c r="E733">
        <v>2</v>
      </c>
      <c r="F733">
        <v>6203.9</v>
      </c>
      <c r="G733" t="s">
        <v>16</v>
      </c>
      <c r="H733" t="s">
        <v>11</v>
      </c>
      <c r="I733" t="s">
        <v>23</v>
      </c>
      <c r="J733" t="str">
        <f>IF(ISBLANK(I733),"Null",I733)</f>
        <v>R1012</v>
      </c>
      <c r="K733">
        <f>IF(ISBLANK(B733),ROUND(AVERAGE($B$2:$B$2344),0),B733)</f>
        <v>1985</v>
      </c>
      <c r="L733" s="9" t="str">
        <f>CONCATENATE(D733,"/",C733,"/",K733)</f>
        <v>20/Dec/1985</v>
      </c>
      <c r="M733">
        <f t="shared" ca="1" si="11"/>
        <v>38</v>
      </c>
      <c r="N733" s="10">
        <v>6203.9</v>
      </c>
    </row>
    <row r="734" spans="1:14" x14ac:dyDescent="0.25">
      <c r="A734" t="s">
        <v>764</v>
      </c>
      <c r="B734">
        <v>1985</v>
      </c>
      <c r="C734" t="s">
        <v>20</v>
      </c>
      <c r="D734">
        <v>22</v>
      </c>
      <c r="E734">
        <v>2</v>
      </c>
      <c r="F734">
        <v>6203.9</v>
      </c>
      <c r="G734" t="s">
        <v>11</v>
      </c>
      <c r="H734" t="s">
        <v>11</v>
      </c>
      <c r="I734" t="s">
        <v>23</v>
      </c>
      <c r="J734" t="str">
        <f>IF(ISBLANK(I734),"Null",I734)</f>
        <v>R1012</v>
      </c>
      <c r="K734">
        <f>IF(ISBLANK(B734),ROUND(AVERAGE($B$2:$B$2344),0),B734)</f>
        <v>1985</v>
      </c>
      <c r="L734" s="9" t="str">
        <f>CONCATENATE(D734,"/",C734,"/",K734)</f>
        <v>22/Sep/1985</v>
      </c>
      <c r="M734">
        <f t="shared" ca="1" si="11"/>
        <v>39</v>
      </c>
      <c r="N734" s="10">
        <v>6203.9</v>
      </c>
    </row>
    <row r="735" spans="1:14" x14ac:dyDescent="0.25">
      <c r="A735" t="s">
        <v>765</v>
      </c>
      <c r="B735">
        <v>1999</v>
      </c>
      <c r="C735" t="s">
        <v>20</v>
      </c>
      <c r="D735">
        <v>10</v>
      </c>
      <c r="E735">
        <v>0</v>
      </c>
      <c r="F735">
        <v>6207.26</v>
      </c>
      <c r="G735" t="s">
        <v>11</v>
      </c>
      <c r="H735" t="s">
        <v>11</v>
      </c>
      <c r="I735" t="s">
        <v>534</v>
      </c>
      <c r="J735" t="str">
        <f>IF(ISBLANK(I735),"Null",I735)</f>
        <v>R1026</v>
      </c>
      <c r="K735">
        <f>IF(ISBLANK(B735),ROUND(AVERAGE($B$2:$B$2344),0),B735)</f>
        <v>1999</v>
      </c>
      <c r="L735" s="9" t="str">
        <f>CONCATENATE(D735,"/",C735,"/",K735)</f>
        <v>10/Sep/1999</v>
      </c>
      <c r="M735">
        <f t="shared" ca="1" si="11"/>
        <v>25</v>
      </c>
      <c r="N735" s="10">
        <v>6207.26</v>
      </c>
    </row>
    <row r="736" spans="1:14" x14ac:dyDescent="0.25">
      <c r="A736" t="s">
        <v>766</v>
      </c>
      <c r="B736">
        <v>1992</v>
      </c>
      <c r="C736" t="s">
        <v>34</v>
      </c>
      <c r="D736">
        <v>12</v>
      </c>
      <c r="E736">
        <v>0</v>
      </c>
      <c r="F736">
        <v>6208.5</v>
      </c>
      <c r="G736" t="s">
        <v>11</v>
      </c>
      <c r="H736" t="s">
        <v>16</v>
      </c>
      <c r="I736" t="s">
        <v>299</v>
      </c>
      <c r="J736" t="str">
        <f>IF(ISBLANK(I736),"Null",I736)</f>
        <v>R1021</v>
      </c>
      <c r="K736">
        <f>IF(ISBLANK(B736),ROUND(AVERAGE($B$2:$B$2344),0),B736)</f>
        <v>1992</v>
      </c>
      <c r="L736" s="9" t="str">
        <f>CONCATENATE(D736,"/",C736,"/",K736)</f>
        <v>12/Aug/1992</v>
      </c>
      <c r="M736">
        <f t="shared" ca="1" si="11"/>
        <v>32</v>
      </c>
      <c r="N736" s="10">
        <v>6208.5</v>
      </c>
    </row>
    <row r="737" spans="1:14" x14ac:dyDescent="0.25">
      <c r="A737" t="s">
        <v>767</v>
      </c>
      <c r="B737">
        <v>1972</v>
      </c>
      <c r="C737" t="s">
        <v>18</v>
      </c>
      <c r="D737">
        <v>29</v>
      </c>
      <c r="E737">
        <v>0</v>
      </c>
      <c r="F737">
        <v>6219.93</v>
      </c>
      <c r="G737" t="s">
        <v>11</v>
      </c>
      <c r="H737" t="s">
        <v>11</v>
      </c>
      <c r="I737" t="s">
        <v>13</v>
      </c>
      <c r="J737" t="str">
        <f>IF(ISBLANK(I737),"Null",I737)</f>
        <v>R1013</v>
      </c>
      <c r="K737">
        <f>IF(ISBLANK(B737),ROUND(AVERAGE($B$2:$B$2344),0),B737)</f>
        <v>1972</v>
      </c>
      <c r="L737" s="9" t="str">
        <f>CONCATENATE(D737,"/",C737,"/",K737)</f>
        <v>29/Jun/1972</v>
      </c>
      <c r="M737">
        <f t="shared" ca="1" si="11"/>
        <v>52</v>
      </c>
      <c r="N737" s="10">
        <v>6219.93</v>
      </c>
    </row>
    <row r="738" spans="1:14" x14ac:dyDescent="0.25">
      <c r="A738" t="s">
        <v>768</v>
      </c>
      <c r="B738">
        <v>1978</v>
      </c>
      <c r="C738" t="s">
        <v>20</v>
      </c>
      <c r="D738">
        <v>19</v>
      </c>
      <c r="E738">
        <v>2</v>
      </c>
      <c r="F738">
        <v>6236.95</v>
      </c>
      <c r="G738" t="s">
        <v>11</v>
      </c>
      <c r="H738" t="s">
        <v>11</v>
      </c>
      <c r="I738" t="s">
        <v>13</v>
      </c>
      <c r="J738" t="str">
        <f>IF(ISBLANK(I738),"Null",I738)</f>
        <v>R1013</v>
      </c>
      <c r="K738">
        <f>IF(ISBLANK(B738),ROUND(AVERAGE($B$2:$B$2344),0),B738)</f>
        <v>1978</v>
      </c>
      <c r="L738" s="9" t="str">
        <f>CONCATENATE(D738,"/",C738,"/",K738)</f>
        <v>19/Sep/1978</v>
      </c>
      <c r="M738">
        <f t="shared" ca="1" si="11"/>
        <v>46</v>
      </c>
      <c r="N738" s="10">
        <v>6236.95</v>
      </c>
    </row>
    <row r="739" spans="1:14" x14ac:dyDescent="0.25">
      <c r="A739" t="s">
        <v>769</v>
      </c>
      <c r="B739">
        <v>1983</v>
      </c>
      <c r="C739" t="s">
        <v>34</v>
      </c>
      <c r="D739">
        <v>11</v>
      </c>
      <c r="E739">
        <v>1</v>
      </c>
      <c r="F739">
        <v>6238.3</v>
      </c>
      <c r="G739" t="s">
        <v>11</v>
      </c>
      <c r="H739" t="s">
        <v>16</v>
      </c>
      <c r="I739" t="s">
        <v>41</v>
      </c>
      <c r="J739" t="str">
        <f>IF(ISBLANK(I739),"Null",I739)</f>
        <v>R1011</v>
      </c>
      <c r="K739">
        <f>IF(ISBLANK(B739),ROUND(AVERAGE($B$2:$B$2344),0),B739)</f>
        <v>1983</v>
      </c>
      <c r="L739" s="9" t="str">
        <f>CONCATENATE(D739,"/",C739,"/",K739)</f>
        <v>11/Aug/1983</v>
      </c>
      <c r="M739">
        <f t="shared" ca="1" si="11"/>
        <v>41</v>
      </c>
      <c r="N739" s="10">
        <v>6238.3</v>
      </c>
    </row>
    <row r="740" spans="1:14" x14ac:dyDescent="0.25">
      <c r="A740" t="s">
        <v>770</v>
      </c>
      <c r="B740">
        <v>1979</v>
      </c>
      <c r="C740" t="s">
        <v>36</v>
      </c>
      <c r="D740">
        <v>10</v>
      </c>
      <c r="E740">
        <v>0</v>
      </c>
      <c r="F740">
        <v>6250.44</v>
      </c>
      <c r="G740" t="s">
        <v>11</v>
      </c>
      <c r="H740" t="s">
        <v>16</v>
      </c>
      <c r="I740" t="s">
        <v>41</v>
      </c>
      <c r="J740" t="str">
        <f>IF(ISBLANK(I740),"Null",I740)</f>
        <v>R1011</v>
      </c>
      <c r="K740">
        <f>IF(ISBLANK(B740),ROUND(AVERAGE($B$2:$B$2344),0),B740)</f>
        <v>1979</v>
      </c>
      <c r="L740" s="9" t="str">
        <f>CONCATENATE(D740,"/",C740,"/",K740)</f>
        <v>10/Oct/1979</v>
      </c>
      <c r="M740">
        <f t="shared" ca="1" si="11"/>
        <v>45</v>
      </c>
      <c r="N740" s="10">
        <v>6250.44</v>
      </c>
    </row>
    <row r="741" spans="1:14" x14ac:dyDescent="0.25">
      <c r="A741" t="s">
        <v>771</v>
      </c>
      <c r="B741">
        <v>1972</v>
      </c>
      <c r="C741" t="s">
        <v>15</v>
      </c>
      <c r="D741">
        <v>11</v>
      </c>
      <c r="E741">
        <v>0</v>
      </c>
      <c r="F741">
        <v>6253.85</v>
      </c>
      <c r="G741" t="s">
        <v>11</v>
      </c>
      <c r="H741" t="s">
        <v>11</v>
      </c>
      <c r="I741" t="s">
        <v>13</v>
      </c>
      <c r="J741" t="str">
        <f>IF(ISBLANK(I741),"Null",I741)</f>
        <v>R1013</v>
      </c>
      <c r="K741">
        <f>IF(ISBLANK(B741),ROUND(AVERAGE($B$2:$B$2344),0),B741)</f>
        <v>1972</v>
      </c>
      <c r="L741" s="9" t="str">
        <f>CONCATENATE(D741,"/",C741,"/",K741)</f>
        <v>11/Nov/1972</v>
      </c>
      <c r="M741">
        <f t="shared" ca="1" si="11"/>
        <v>52</v>
      </c>
      <c r="N741" s="10">
        <v>6253.85</v>
      </c>
    </row>
    <row r="742" spans="1:14" x14ac:dyDescent="0.25">
      <c r="A742" t="s">
        <v>772</v>
      </c>
      <c r="B742">
        <v>1972</v>
      </c>
      <c r="C742" t="s">
        <v>20</v>
      </c>
      <c r="D742">
        <v>8</v>
      </c>
      <c r="E742">
        <v>0</v>
      </c>
      <c r="F742">
        <v>6254.13</v>
      </c>
      <c r="G742" t="s">
        <v>11</v>
      </c>
      <c r="H742" t="s">
        <v>11</v>
      </c>
      <c r="I742" t="s">
        <v>23</v>
      </c>
      <c r="J742" t="str">
        <f>IF(ISBLANK(I742),"Null",I742)</f>
        <v>R1012</v>
      </c>
      <c r="K742">
        <f>IF(ISBLANK(B742),ROUND(AVERAGE($B$2:$B$2344),0),B742)</f>
        <v>1972</v>
      </c>
      <c r="L742" s="9" t="str">
        <f>CONCATENATE(D742,"/",C742,"/",K742)</f>
        <v>8/Sep/1972</v>
      </c>
      <c r="M742">
        <f t="shared" ca="1" si="11"/>
        <v>52</v>
      </c>
      <c r="N742" s="10">
        <v>6254.13</v>
      </c>
    </row>
    <row r="743" spans="1:14" x14ac:dyDescent="0.25">
      <c r="A743" t="s">
        <v>773</v>
      </c>
      <c r="B743">
        <v>1970</v>
      </c>
      <c r="C743" t="s">
        <v>36</v>
      </c>
      <c r="D743">
        <v>11</v>
      </c>
      <c r="E743">
        <v>0</v>
      </c>
      <c r="F743">
        <v>6255.38</v>
      </c>
      <c r="G743" t="s">
        <v>11</v>
      </c>
      <c r="H743" t="s">
        <v>11</v>
      </c>
      <c r="I743" t="s">
        <v>13</v>
      </c>
      <c r="J743" t="str">
        <f>IF(ISBLANK(I743),"Null",I743)</f>
        <v>R1013</v>
      </c>
      <c r="K743">
        <f>IF(ISBLANK(B743),ROUND(AVERAGE($B$2:$B$2344),0),B743)</f>
        <v>1970</v>
      </c>
      <c r="L743" s="9" t="str">
        <f>CONCATENATE(D743,"/",C743,"/",K743)</f>
        <v>11/Oct/1970</v>
      </c>
      <c r="M743">
        <f t="shared" ca="1" si="11"/>
        <v>54</v>
      </c>
      <c r="N743" s="10">
        <v>6255.38</v>
      </c>
    </row>
    <row r="744" spans="1:14" x14ac:dyDescent="0.25">
      <c r="A744" t="s">
        <v>774</v>
      </c>
      <c r="B744">
        <v>1995</v>
      </c>
      <c r="C744" t="s">
        <v>36</v>
      </c>
      <c r="D744">
        <v>17</v>
      </c>
      <c r="E744">
        <v>0</v>
      </c>
      <c r="F744">
        <v>6261.2</v>
      </c>
      <c r="G744" t="s">
        <v>11</v>
      </c>
      <c r="H744" t="s">
        <v>16</v>
      </c>
      <c r="I744" t="s">
        <v>534</v>
      </c>
      <c r="J744" t="str">
        <f>IF(ISBLANK(I744),"Null",I744)</f>
        <v>R1026</v>
      </c>
      <c r="K744">
        <f>IF(ISBLANK(B744),ROUND(AVERAGE($B$2:$B$2344),0),B744)</f>
        <v>1995</v>
      </c>
      <c r="L744" s="9" t="str">
        <f>CONCATENATE(D744,"/",C744,"/",K744)</f>
        <v>17/Oct/1995</v>
      </c>
      <c r="M744">
        <f t="shared" ca="1" si="11"/>
        <v>29</v>
      </c>
      <c r="N744" s="10">
        <v>6261.2</v>
      </c>
    </row>
    <row r="745" spans="1:14" x14ac:dyDescent="0.25">
      <c r="A745" t="s">
        <v>775</v>
      </c>
      <c r="B745">
        <v>1984</v>
      </c>
      <c r="C745" t="s">
        <v>20</v>
      </c>
      <c r="D745">
        <v>25</v>
      </c>
      <c r="E745">
        <v>3</v>
      </c>
      <c r="F745">
        <v>6269.33</v>
      </c>
      <c r="G745" t="s">
        <v>11</v>
      </c>
      <c r="H745" t="s">
        <v>16</v>
      </c>
      <c r="I745" t="s">
        <v>13</v>
      </c>
      <c r="J745" t="str">
        <f>IF(ISBLANK(I745),"Null",I745)</f>
        <v>R1013</v>
      </c>
      <c r="K745">
        <f>IF(ISBLANK(B745),ROUND(AVERAGE($B$2:$B$2344),0),B745)</f>
        <v>1984</v>
      </c>
      <c r="L745" s="9" t="str">
        <f>CONCATENATE(D745,"/",C745,"/",K745)</f>
        <v>25/Sep/1984</v>
      </c>
      <c r="M745">
        <f t="shared" ca="1" si="11"/>
        <v>40</v>
      </c>
      <c r="N745" s="10">
        <v>6269.33</v>
      </c>
    </row>
    <row r="746" spans="1:14" x14ac:dyDescent="0.25">
      <c r="A746" t="s">
        <v>776</v>
      </c>
      <c r="B746">
        <v>1981</v>
      </c>
      <c r="C746" t="s">
        <v>18</v>
      </c>
      <c r="D746">
        <v>30</v>
      </c>
      <c r="E746">
        <v>1</v>
      </c>
      <c r="F746">
        <v>6272.48</v>
      </c>
      <c r="G746" t="s">
        <v>16</v>
      </c>
      <c r="H746" t="s">
        <v>12</v>
      </c>
      <c r="I746" t="s">
        <v>13</v>
      </c>
      <c r="J746" t="str">
        <f>IF(ISBLANK(I746),"Null",I746)</f>
        <v>R1013</v>
      </c>
      <c r="K746">
        <f>IF(ISBLANK(B746),ROUND(AVERAGE($B$2:$B$2344),0),B746)</f>
        <v>1981</v>
      </c>
      <c r="L746" s="9" t="str">
        <f>CONCATENATE(D746,"/",C746,"/",K746)</f>
        <v>30/Jun/1981</v>
      </c>
      <c r="M746">
        <f t="shared" ca="1" si="11"/>
        <v>43</v>
      </c>
      <c r="N746" s="10">
        <v>6272.48</v>
      </c>
    </row>
    <row r="747" spans="1:14" x14ac:dyDescent="0.25">
      <c r="A747" t="s">
        <v>777</v>
      </c>
      <c r="B747">
        <v>1993</v>
      </c>
      <c r="C747" t="s">
        <v>36</v>
      </c>
      <c r="D747">
        <v>16</v>
      </c>
      <c r="E747">
        <v>0</v>
      </c>
      <c r="F747">
        <v>6276.3</v>
      </c>
      <c r="G747" t="s">
        <v>11</v>
      </c>
      <c r="H747" t="s">
        <v>16</v>
      </c>
      <c r="I747" t="s">
        <v>199</v>
      </c>
      <c r="J747" t="str">
        <f>IF(ISBLANK(I747),"Null",I747)</f>
        <v>R1025</v>
      </c>
      <c r="K747">
        <f>IF(ISBLANK(B747),ROUND(AVERAGE($B$2:$B$2344),0),B747)</f>
        <v>1993</v>
      </c>
      <c r="L747" s="9" t="str">
        <f>CONCATENATE(D747,"/",C747,"/",K747)</f>
        <v>16/Oct/1993</v>
      </c>
      <c r="M747">
        <f t="shared" ca="1" si="11"/>
        <v>31</v>
      </c>
      <c r="N747" s="10">
        <v>6276.3</v>
      </c>
    </row>
    <row r="748" spans="1:14" x14ac:dyDescent="0.25">
      <c r="A748" t="s">
        <v>778</v>
      </c>
      <c r="B748">
        <v>1981</v>
      </c>
      <c r="C748" t="s">
        <v>15</v>
      </c>
      <c r="D748">
        <v>24</v>
      </c>
      <c r="E748">
        <v>1</v>
      </c>
      <c r="F748">
        <v>6282.24</v>
      </c>
      <c r="G748" t="s">
        <v>11</v>
      </c>
      <c r="H748" t="s">
        <v>16</v>
      </c>
      <c r="I748" t="s">
        <v>41</v>
      </c>
      <c r="J748" t="str">
        <f>IF(ISBLANK(I748),"Null",I748)</f>
        <v>R1011</v>
      </c>
      <c r="K748">
        <f>IF(ISBLANK(B748),ROUND(AVERAGE($B$2:$B$2344),0),B748)</f>
        <v>1981</v>
      </c>
      <c r="L748" s="9" t="str">
        <f>CONCATENATE(D748,"/",C748,"/",K748)</f>
        <v>24/Nov/1981</v>
      </c>
      <c r="M748">
        <f t="shared" ca="1" si="11"/>
        <v>42</v>
      </c>
      <c r="N748" s="10">
        <v>6282.24</v>
      </c>
    </row>
    <row r="749" spans="1:14" x14ac:dyDescent="0.25">
      <c r="A749" t="s">
        <v>779</v>
      </c>
      <c r="B749">
        <v>1981</v>
      </c>
      <c r="C749" t="s">
        <v>34</v>
      </c>
      <c r="D749">
        <v>26</v>
      </c>
      <c r="E749">
        <v>1</v>
      </c>
      <c r="F749">
        <v>6289.75</v>
      </c>
      <c r="G749" t="s">
        <v>11</v>
      </c>
      <c r="H749" t="s">
        <v>12</v>
      </c>
      <c r="I749" t="s">
        <v>13</v>
      </c>
      <c r="J749" t="str">
        <f>IF(ISBLANK(I749),"Null",I749)</f>
        <v>R1013</v>
      </c>
      <c r="K749">
        <f>IF(ISBLANK(B749),ROUND(AVERAGE($B$2:$B$2344),0),B749)</f>
        <v>1981</v>
      </c>
      <c r="L749" s="9" t="str">
        <f>CONCATENATE(D749,"/",C749,"/",K749)</f>
        <v>26/Aug/1981</v>
      </c>
      <c r="M749">
        <f t="shared" ca="1" si="11"/>
        <v>43</v>
      </c>
      <c r="N749" s="10">
        <v>6289.75</v>
      </c>
    </row>
    <row r="750" spans="1:14" x14ac:dyDescent="0.25">
      <c r="A750" t="s">
        <v>780</v>
      </c>
      <c r="B750">
        <v>1996</v>
      </c>
      <c r="C750" t="s">
        <v>10</v>
      </c>
      <c r="D750">
        <v>4</v>
      </c>
      <c r="E750">
        <v>0</v>
      </c>
      <c r="F750">
        <v>6293.63</v>
      </c>
      <c r="G750" t="s">
        <v>11</v>
      </c>
      <c r="H750" t="s">
        <v>12</v>
      </c>
      <c r="I750" t="s">
        <v>299</v>
      </c>
      <c r="J750" t="str">
        <f>IF(ISBLANK(I750),"Null",I750)</f>
        <v>R1021</v>
      </c>
      <c r="K750">
        <f>IF(ISBLANK(B750),ROUND(AVERAGE($B$2:$B$2344),0),B750)</f>
        <v>1996</v>
      </c>
      <c r="L750" s="9" t="str">
        <f>CONCATENATE(D750,"/",C750,"/",K750)</f>
        <v>4/Jul/1996</v>
      </c>
      <c r="M750">
        <f t="shared" ca="1" si="11"/>
        <v>28</v>
      </c>
      <c r="N750" s="10">
        <v>6293.63</v>
      </c>
    </row>
    <row r="751" spans="1:14" x14ac:dyDescent="0.25">
      <c r="A751" t="s">
        <v>781</v>
      </c>
      <c r="B751">
        <v>1974</v>
      </c>
      <c r="C751" t="s">
        <v>20</v>
      </c>
      <c r="D751">
        <v>17</v>
      </c>
      <c r="E751">
        <v>0</v>
      </c>
      <c r="F751">
        <v>6302.23</v>
      </c>
      <c r="G751" t="s">
        <v>11</v>
      </c>
      <c r="H751" t="s">
        <v>16</v>
      </c>
      <c r="I751" t="s">
        <v>13</v>
      </c>
      <c r="J751" t="str">
        <f>IF(ISBLANK(I751),"Null",I751)</f>
        <v>R1013</v>
      </c>
      <c r="K751">
        <f>IF(ISBLANK(B751),ROUND(AVERAGE($B$2:$B$2344),0),B751)</f>
        <v>1974</v>
      </c>
      <c r="L751" s="9" t="str">
        <f>CONCATENATE(D751,"/",C751,"/",K751)</f>
        <v>17/Sep/1974</v>
      </c>
      <c r="M751">
        <f t="shared" ca="1" si="11"/>
        <v>50</v>
      </c>
      <c r="N751" s="10">
        <v>6302.23</v>
      </c>
    </row>
    <row r="752" spans="1:14" x14ac:dyDescent="0.25">
      <c r="A752" t="s">
        <v>782</v>
      </c>
      <c r="B752">
        <v>1969</v>
      </c>
      <c r="C752" t="s">
        <v>20</v>
      </c>
      <c r="D752">
        <v>4</v>
      </c>
      <c r="E752">
        <v>0</v>
      </c>
      <c r="F752">
        <v>6305.61</v>
      </c>
      <c r="G752" t="s">
        <v>11</v>
      </c>
      <c r="H752" t="s">
        <v>11</v>
      </c>
      <c r="I752" t="s">
        <v>23</v>
      </c>
      <c r="J752" t="str">
        <f>IF(ISBLANK(I752),"Null",I752)</f>
        <v>R1012</v>
      </c>
      <c r="K752">
        <f>IF(ISBLANK(B752),ROUND(AVERAGE($B$2:$B$2344),0),B752)</f>
        <v>1969</v>
      </c>
      <c r="L752" s="9" t="str">
        <f>CONCATENATE(D752,"/",C752,"/",K752)</f>
        <v>4/Sep/1969</v>
      </c>
      <c r="M752">
        <f t="shared" ca="1" si="11"/>
        <v>55</v>
      </c>
      <c r="N752" s="10">
        <v>6305.61</v>
      </c>
    </row>
    <row r="753" spans="1:14" x14ac:dyDescent="0.25">
      <c r="A753" t="s">
        <v>783</v>
      </c>
      <c r="B753">
        <v>2004</v>
      </c>
      <c r="C753" t="s">
        <v>10</v>
      </c>
      <c r="D753">
        <v>27</v>
      </c>
      <c r="E753">
        <v>0</v>
      </c>
      <c r="F753">
        <v>6311.11</v>
      </c>
      <c r="G753" t="s">
        <v>11</v>
      </c>
      <c r="H753" t="s">
        <v>11</v>
      </c>
      <c r="I753" t="s">
        <v>41</v>
      </c>
      <c r="J753" t="str">
        <f>IF(ISBLANK(I753),"Null",I753)</f>
        <v>R1011</v>
      </c>
      <c r="K753">
        <f>IF(ISBLANK(B753),ROUND(AVERAGE($B$2:$B$2344),0),B753)</f>
        <v>2004</v>
      </c>
      <c r="L753" s="9" t="str">
        <f>CONCATENATE(D753,"/",C753,"/",K753)</f>
        <v>27/Jul/2004</v>
      </c>
      <c r="M753">
        <f t="shared" ca="1" si="11"/>
        <v>20</v>
      </c>
      <c r="N753" s="10">
        <v>6311.11</v>
      </c>
    </row>
    <row r="754" spans="1:14" x14ac:dyDescent="0.25">
      <c r="A754" t="s">
        <v>784</v>
      </c>
      <c r="B754">
        <v>1985</v>
      </c>
      <c r="C754" t="s">
        <v>15</v>
      </c>
      <c r="D754">
        <v>19</v>
      </c>
      <c r="E754">
        <v>2</v>
      </c>
      <c r="F754">
        <v>6311.95</v>
      </c>
      <c r="G754" t="s">
        <v>11</v>
      </c>
      <c r="H754" t="s">
        <v>16</v>
      </c>
      <c r="I754" t="s">
        <v>41</v>
      </c>
      <c r="J754" t="str">
        <f>IF(ISBLANK(I754),"Null",I754)</f>
        <v>R1011</v>
      </c>
      <c r="K754">
        <f>IF(ISBLANK(B754),ROUND(AVERAGE($B$2:$B$2344),0),B754)</f>
        <v>1985</v>
      </c>
      <c r="L754" s="9" t="str">
        <f>CONCATENATE(D754,"/",C754,"/",K754)</f>
        <v>19/Nov/1985</v>
      </c>
      <c r="M754">
        <f t="shared" ca="1" si="11"/>
        <v>39</v>
      </c>
      <c r="N754" s="10">
        <v>6311.95</v>
      </c>
    </row>
    <row r="755" spans="1:14" x14ac:dyDescent="0.25">
      <c r="A755" t="s">
        <v>785</v>
      </c>
      <c r="B755">
        <v>1985</v>
      </c>
      <c r="C755" t="s">
        <v>30</v>
      </c>
      <c r="D755">
        <v>15</v>
      </c>
      <c r="E755">
        <v>2</v>
      </c>
      <c r="F755">
        <v>6313.76</v>
      </c>
      <c r="G755" t="s">
        <v>11</v>
      </c>
      <c r="H755" t="s">
        <v>16</v>
      </c>
      <c r="I755" t="s">
        <v>13</v>
      </c>
      <c r="J755" t="str">
        <f>IF(ISBLANK(I755),"Null",I755)</f>
        <v>R1013</v>
      </c>
      <c r="K755">
        <f>IF(ISBLANK(B755),ROUND(AVERAGE($B$2:$B$2344),0),B755)</f>
        <v>1985</v>
      </c>
      <c r="L755" s="9" t="str">
        <f>CONCATENATE(D755,"/",C755,"/",K755)</f>
        <v>15/Dec/1985</v>
      </c>
      <c r="M755">
        <f t="shared" ca="1" si="11"/>
        <v>38</v>
      </c>
      <c r="N755" s="10">
        <v>6313.76</v>
      </c>
    </row>
    <row r="756" spans="1:14" x14ac:dyDescent="0.25">
      <c r="A756" t="s">
        <v>786</v>
      </c>
      <c r="B756">
        <v>1990</v>
      </c>
      <c r="C756" t="s">
        <v>34</v>
      </c>
      <c r="D756">
        <v>13</v>
      </c>
      <c r="E756">
        <v>3</v>
      </c>
      <c r="F756">
        <v>6334.34</v>
      </c>
      <c r="G756" t="s">
        <v>11</v>
      </c>
      <c r="H756" t="s">
        <v>11</v>
      </c>
      <c r="I756" t="s">
        <v>246</v>
      </c>
      <c r="J756" t="str">
        <f>IF(ISBLANK(I756),"Null",I756)</f>
        <v>R1024</v>
      </c>
      <c r="K756">
        <f>IF(ISBLANK(B756),ROUND(AVERAGE($B$2:$B$2344),0),B756)</f>
        <v>1990</v>
      </c>
      <c r="L756" s="9" t="str">
        <f>CONCATENATE(D756,"/",C756,"/",K756)</f>
        <v>13/Aug/1990</v>
      </c>
      <c r="M756">
        <f t="shared" ca="1" si="11"/>
        <v>34</v>
      </c>
      <c r="N756" s="10">
        <v>6334.34</v>
      </c>
    </row>
    <row r="757" spans="1:14" x14ac:dyDescent="0.25">
      <c r="A757" t="s">
        <v>787</v>
      </c>
      <c r="B757">
        <v>1986</v>
      </c>
      <c r="C757" t="s">
        <v>20</v>
      </c>
      <c r="D757">
        <v>25</v>
      </c>
      <c r="E757">
        <v>3</v>
      </c>
      <c r="F757">
        <v>6335.64</v>
      </c>
      <c r="G757" t="s">
        <v>11</v>
      </c>
      <c r="H757" t="s">
        <v>11</v>
      </c>
      <c r="I757" t="s">
        <v>13</v>
      </c>
      <c r="J757" t="str">
        <f>IF(ISBLANK(I757),"Null",I757)</f>
        <v>R1013</v>
      </c>
      <c r="K757">
        <f>IF(ISBLANK(B757),ROUND(AVERAGE($B$2:$B$2344),0),B757)</f>
        <v>1986</v>
      </c>
      <c r="L757" s="9" t="str">
        <f>CONCATENATE(D757,"/",C757,"/",K757)</f>
        <v>25/Sep/1986</v>
      </c>
      <c r="M757">
        <f t="shared" ca="1" si="11"/>
        <v>38</v>
      </c>
      <c r="N757" s="10">
        <v>6335.64</v>
      </c>
    </row>
    <row r="758" spans="1:14" x14ac:dyDescent="0.25">
      <c r="A758" t="s">
        <v>788</v>
      </c>
      <c r="B758">
        <v>1983</v>
      </c>
      <c r="C758" t="s">
        <v>36</v>
      </c>
      <c r="D758">
        <v>21</v>
      </c>
      <c r="E758">
        <v>2</v>
      </c>
      <c r="F758">
        <v>6338.08</v>
      </c>
      <c r="G758" t="s">
        <v>11</v>
      </c>
      <c r="H758" t="s">
        <v>16</v>
      </c>
      <c r="I758" t="s">
        <v>13</v>
      </c>
      <c r="J758" t="str">
        <f>IF(ISBLANK(I758),"Null",I758)</f>
        <v>R1013</v>
      </c>
      <c r="K758">
        <f>IF(ISBLANK(B758),ROUND(AVERAGE($B$2:$B$2344),0),B758)</f>
        <v>1983</v>
      </c>
      <c r="L758" s="9" t="str">
        <f>CONCATENATE(D758,"/",C758,"/",K758)</f>
        <v>21/Oct/1983</v>
      </c>
      <c r="M758">
        <f t="shared" ca="1" si="11"/>
        <v>41</v>
      </c>
      <c r="N758" s="10">
        <v>6338.08</v>
      </c>
    </row>
    <row r="759" spans="1:14" x14ac:dyDescent="0.25">
      <c r="A759" t="s">
        <v>789</v>
      </c>
      <c r="B759">
        <v>1983</v>
      </c>
      <c r="C759" t="s">
        <v>34</v>
      </c>
      <c r="D759">
        <v>19</v>
      </c>
      <c r="E759">
        <v>2</v>
      </c>
      <c r="F759">
        <v>6356.27</v>
      </c>
      <c r="G759" t="s">
        <v>12</v>
      </c>
      <c r="H759" t="s">
        <v>11</v>
      </c>
      <c r="I759" t="s">
        <v>13</v>
      </c>
      <c r="J759" t="str">
        <f>IF(ISBLANK(I759),"Null",I759)</f>
        <v>R1013</v>
      </c>
      <c r="K759">
        <f>IF(ISBLANK(B759),ROUND(AVERAGE($B$2:$B$2344),0),B759)</f>
        <v>1983</v>
      </c>
      <c r="L759" s="9" t="str">
        <f>CONCATENATE(D759,"/",C759,"/",K759)</f>
        <v>19/Aug/1983</v>
      </c>
      <c r="M759">
        <f t="shared" ca="1" si="11"/>
        <v>41</v>
      </c>
      <c r="N759" s="10">
        <v>6356.27</v>
      </c>
    </row>
    <row r="760" spans="1:14" x14ac:dyDescent="0.25">
      <c r="A760" t="s">
        <v>790</v>
      </c>
      <c r="B760">
        <v>1980</v>
      </c>
      <c r="C760" t="s">
        <v>36</v>
      </c>
      <c r="D760">
        <v>30</v>
      </c>
      <c r="E760">
        <v>0</v>
      </c>
      <c r="F760">
        <v>6358.78</v>
      </c>
      <c r="G760" t="s">
        <v>11</v>
      </c>
      <c r="H760" t="s">
        <v>16</v>
      </c>
      <c r="I760" t="s">
        <v>23</v>
      </c>
      <c r="J760" t="str">
        <f>IF(ISBLANK(I760),"Null",I760)</f>
        <v>R1012</v>
      </c>
      <c r="K760">
        <f>IF(ISBLANK(B760),ROUND(AVERAGE($B$2:$B$2344),0),B760)</f>
        <v>1980</v>
      </c>
      <c r="L760" s="9" t="str">
        <f>CONCATENATE(D760,"/",C760,"/",K760)</f>
        <v>30/Oct/1980</v>
      </c>
      <c r="M760">
        <f t="shared" ca="1" si="11"/>
        <v>44</v>
      </c>
      <c r="N760" s="10">
        <v>6358.78</v>
      </c>
    </row>
    <row r="761" spans="1:14" x14ac:dyDescent="0.25">
      <c r="A761" t="s">
        <v>791</v>
      </c>
      <c r="B761">
        <v>1989</v>
      </c>
      <c r="C761" t="s">
        <v>18</v>
      </c>
      <c r="D761">
        <v>24</v>
      </c>
      <c r="E761">
        <v>3</v>
      </c>
      <c r="F761">
        <v>6360.99</v>
      </c>
      <c r="G761" t="s">
        <v>11</v>
      </c>
      <c r="H761" t="s">
        <v>11</v>
      </c>
      <c r="I761" t="s">
        <v>23</v>
      </c>
      <c r="J761" t="str">
        <f>IF(ISBLANK(I761),"Null",I761)</f>
        <v>R1012</v>
      </c>
      <c r="K761">
        <f>IF(ISBLANK(B761),ROUND(AVERAGE($B$2:$B$2344),0),B761)</f>
        <v>1989</v>
      </c>
      <c r="L761" s="9" t="str">
        <f>CONCATENATE(D761,"/",C761,"/",K761)</f>
        <v>24/Jun/1989</v>
      </c>
      <c r="M761">
        <f t="shared" ca="1" si="11"/>
        <v>35</v>
      </c>
      <c r="N761" s="10">
        <v>6360.99</v>
      </c>
    </row>
    <row r="762" spans="1:14" x14ac:dyDescent="0.25">
      <c r="A762" t="s">
        <v>792</v>
      </c>
      <c r="B762">
        <v>1996</v>
      </c>
      <c r="C762" t="s">
        <v>10</v>
      </c>
      <c r="D762">
        <v>7</v>
      </c>
      <c r="E762">
        <v>0</v>
      </c>
      <c r="F762">
        <v>6361.47</v>
      </c>
      <c r="G762" t="s">
        <v>11</v>
      </c>
      <c r="H762" t="s">
        <v>12</v>
      </c>
      <c r="I762" t="s">
        <v>299</v>
      </c>
      <c r="J762" t="str">
        <f>IF(ISBLANK(I762),"Null",I762)</f>
        <v>R1021</v>
      </c>
      <c r="K762">
        <f>IF(ISBLANK(B762),ROUND(AVERAGE($B$2:$B$2344),0),B762)</f>
        <v>1996</v>
      </c>
      <c r="L762" s="9" t="str">
        <f>CONCATENATE(D762,"/",C762,"/",K762)</f>
        <v>7/Jul/1996</v>
      </c>
      <c r="M762">
        <f t="shared" ca="1" si="11"/>
        <v>28</v>
      </c>
      <c r="N762" s="10">
        <v>6361.47</v>
      </c>
    </row>
    <row r="763" spans="1:14" x14ac:dyDescent="0.25">
      <c r="A763" t="s">
        <v>793</v>
      </c>
      <c r="B763">
        <v>1970</v>
      </c>
      <c r="C763" t="s">
        <v>15</v>
      </c>
      <c r="D763">
        <v>9</v>
      </c>
      <c r="E763">
        <v>0</v>
      </c>
      <c r="F763">
        <v>6367.31</v>
      </c>
      <c r="G763" t="s">
        <v>11</v>
      </c>
      <c r="H763" t="s">
        <v>16</v>
      </c>
      <c r="I763" t="s">
        <v>13</v>
      </c>
      <c r="J763" t="str">
        <f>IF(ISBLANK(I763),"Null",I763)</f>
        <v>R1013</v>
      </c>
      <c r="K763">
        <f>IF(ISBLANK(B763),ROUND(AVERAGE($B$2:$B$2344),0),B763)</f>
        <v>1970</v>
      </c>
      <c r="L763" s="9" t="str">
        <f>CONCATENATE(D763,"/",C763,"/",K763)</f>
        <v>9/Nov/1970</v>
      </c>
      <c r="M763">
        <f t="shared" ca="1" si="11"/>
        <v>54</v>
      </c>
      <c r="N763" s="10">
        <v>6367.31</v>
      </c>
    </row>
    <row r="764" spans="1:14" x14ac:dyDescent="0.25">
      <c r="A764" t="s">
        <v>794</v>
      </c>
      <c r="B764">
        <v>1984</v>
      </c>
      <c r="C764" t="s">
        <v>34</v>
      </c>
      <c r="D764">
        <v>13</v>
      </c>
      <c r="E764">
        <v>1</v>
      </c>
      <c r="F764">
        <v>6373.56</v>
      </c>
      <c r="G764" t="s">
        <v>11</v>
      </c>
      <c r="H764" t="s">
        <v>16</v>
      </c>
      <c r="I764" t="s">
        <v>23</v>
      </c>
      <c r="J764" t="str">
        <f>IF(ISBLANK(I764),"Null",I764)</f>
        <v>R1012</v>
      </c>
      <c r="K764">
        <f>IF(ISBLANK(B764),ROUND(AVERAGE($B$2:$B$2344),0),B764)</f>
        <v>1984</v>
      </c>
      <c r="L764" s="9" t="str">
        <f>CONCATENATE(D764,"/",C764,"/",K764)</f>
        <v>13/Aug/1984</v>
      </c>
      <c r="M764">
        <f t="shared" ca="1" si="11"/>
        <v>40</v>
      </c>
      <c r="N764" s="10">
        <v>6373.56</v>
      </c>
    </row>
    <row r="765" spans="1:14" x14ac:dyDescent="0.25">
      <c r="A765" t="s">
        <v>795</v>
      </c>
      <c r="B765">
        <v>1976</v>
      </c>
      <c r="C765" t="s">
        <v>15</v>
      </c>
      <c r="D765">
        <v>18</v>
      </c>
      <c r="E765">
        <v>2</v>
      </c>
      <c r="F765">
        <v>6374.16</v>
      </c>
      <c r="G765" t="s">
        <v>11</v>
      </c>
      <c r="H765" t="s">
        <v>11</v>
      </c>
      <c r="I765" t="s">
        <v>13</v>
      </c>
      <c r="J765" t="str">
        <f>IF(ISBLANK(I765),"Null",I765)</f>
        <v>R1013</v>
      </c>
      <c r="K765">
        <f>IF(ISBLANK(B765),ROUND(AVERAGE($B$2:$B$2344),0),B765)</f>
        <v>1976</v>
      </c>
      <c r="L765" s="9" t="str">
        <f>CONCATENATE(D765,"/",C765,"/",K765)</f>
        <v>18/Nov/1976</v>
      </c>
      <c r="M765">
        <f t="shared" ca="1" si="11"/>
        <v>48</v>
      </c>
      <c r="N765" s="10">
        <v>6374.16</v>
      </c>
    </row>
    <row r="766" spans="1:14" x14ac:dyDescent="0.25">
      <c r="A766" t="s">
        <v>796</v>
      </c>
      <c r="B766">
        <v>1982</v>
      </c>
      <c r="C766" t="s">
        <v>34</v>
      </c>
      <c r="D766">
        <v>6</v>
      </c>
      <c r="E766">
        <v>1</v>
      </c>
      <c r="F766">
        <v>6389.38</v>
      </c>
      <c r="G766" t="s">
        <v>16</v>
      </c>
      <c r="H766" t="s">
        <v>11</v>
      </c>
      <c r="I766" t="s">
        <v>23</v>
      </c>
      <c r="J766" t="str">
        <f>IF(ISBLANK(I766),"Null",I766)</f>
        <v>R1012</v>
      </c>
      <c r="K766">
        <f>IF(ISBLANK(B766),ROUND(AVERAGE($B$2:$B$2344),0),B766)</f>
        <v>1982</v>
      </c>
      <c r="L766" s="9" t="str">
        <f>CONCATENATE(D766,"/",C766,"/",K766)</f>
        <v>6/Aug/1982</v>
      </c>
      <c r="M766">
        <f t="shared" ca="1" si="11"/>
        <v>42</v>
      </c>
      <c r="N766" s="10">
        <v>6389.38</v>
      </c>
    </row>
    <row r="767" spans="1:14" x14ac:dyDescent="0.25">
      <c r="A767" t="s">
        <v>797</v>
      </c>
      <c r="B767">
        <v>1997</v>
      </c>
      <c r="C767" t="s">
        <v>34</v>
      </c>
      <c r="D767">
        <v>16</v>
      </c>
      <c r="E767">
        <v>0</v>
      </c>
      <c r="F767">
        <v>6389.53</v>
      </c>
      <c r="G767" t="s">
        <v>11</v>
      </c>
      <c r="H767" t="s">
        <v>11</v>
      </c>
      <c r="I767" t="s">
        <v>299</v>
      </c>
      <c r="J767" t="str">
        <f>IF(ISBLANK(I767),"Null",I767)</f>
        <v>R1021</v>
      </c>
      <c r="K767">
        <f>IF(ISBLANK(B767),ROUND(AVERAGE($B$2:$B$2344),0),B767)</f>
        <v>1997</v>
      </c>
      <c r="L767" s="9" t="str">
        <f>CONCATENATE(D767,"/",C767,"/",K767)</f>
        <v>16/Aug/1997</v>
      </c>
      <c r="M767">
        <f t="shared" ca="1" si="11"/>
        <v>27</v>
      </c>
      <c r="N767" s="10">
        <v>6389.53</v>
      </c>
    </row>
    <row r="768" spans="1:14" x14ac:dyDescent="0.25">
      <c r="A768" t="s">
        <v>798</v>
      </c>
      <c r="B768">
        <v>1982</v>
      </c>
      <c r="C768" t="s">
        <v>36</v>
      </c>
      <c r="D768">
        <v>28</v>
      </c>
      <c r="E768">
        <v>1</v>
      </c>
      <c r="F768">
        <v>6393.6</v>
      </c>
      <c r="G768" t="s">
        <v>11</v>
      </c>
      <c r="H768" t="s">
        <v>16</v>
      </c>
      <c r="I768" t="s">
        <v>23</v>
      </c>
      <c r="J768" t="str">
        <f>IF(ISBLANK(I768),"Null",I768)</f>
        <v>R1012</v>
      </c>
      <c r="K768">
        <f>IF(ISBLANK(B768),ROUND(AVERAGE($B$2:$B$2344),0),B768)</f>
        <v>1982</v>
      </c>
      <c r="L768" s="9" t="str">
        <f>CONCATENATE(D768,"/",C768,"/",K768)</f>
        <v>28/Oct/1982</v>
      </c>
      <c r="M768">
        <f t="shared" ca="1" si="11"/>
        <v>42</v>
      </c>
      <c r="N768" s="10">
        <v>6393.6</v>
      </c>
    </row>
    <row r="769" spans="1:14" x14ac:dyDescent="0.25">
      <c r="A769" t="s">
        <v>799</v>
      </c>
      <c r="B769">
        <v>1987</v>
      </c>
      <c r="C769" t="s">
        <v>20</v>
      </c>
      <c r="D769">
        <v>9</v>
      </c>
      <c r="E769">
        <v>2</v>
      </c>
      <c r="F769">
        <v>6402.29</v>
      </c>
      <c r="G769" t="s">
        <v>11</v>
      </c>
      <c r="H769" t="s">
        <v>12</v>
      </c>
      <c r="I769" t="s">
        <v>246</v>
      </c>
      <c r="J769" t="str">
        <f>IF(ISBLANK(I769),"Null",I769)</f>
        <v>R1024</v>
      </c>
      <c r="K769">
        <f>IF(ISBLANK(B769),ROUND(AVERAGE($B$2:$B$2344),0),B769)</f>
        <v>1987</v>
      </c>
      <c r="L769" s="9" t="str">
        <f>CONCATENATE(D769,"/",C769,"/",K769)</f>
        <v>9/Sep/1987</v>
      </c>
      <c r="M769">
        <f t="shared" ca="1" si="11"/>
        <v>37</v>
      </c>
      <c r="N769" s="10">
        <v>6402.29</v>
      </c>
    </row>
    <row r="770" spans="1:14" x14ac:dyDescent="0.25">
      <c r="A770" t="s">
        <v>800</v>
      </c>
      <c r="B770">
        <v>1985</v>
      </c>
      <c r="C770" t="s">
        <v>30</v>
      </c>
      <c r="D770">
        <v>10</v>
      </c>
      <c r="E770">
        <v>2</v>
      </c>
      <c r="F770">
        <v>6406.41</v>
      </c>
      <c r="G770" t="s">
        <v>16</v>
      </c>
      <c r="H770" t="s">
        <v>12</v>
      </c>
      <c r="I770" t="s">
        <v>275</v>
      </c>
      <c r="J770" t="str">
        <f>IF(ISBLANK(I770),"Null",I770)</f>
        <v>R1014</v>
      </c>
      <c r="K770">
        <f>IF(ISBLANK(B770),ROUND(AVERAGE($B$2:$B$2344),0),B770)</f>
        <v>1985</v>
      </c>
      <c r="L770" s="9" t="str">
        <f>CONCATENATE(D770,"/",C770,"/",K770)</f>
        <v>10/Dec/1985</v>
      </c>
      <c r="M770">
        <f t="shared" ca="1" si="11"/>
        <v>38</v>
      </c>
      <c r="N770" s="10">
        <v>6406.41</v>
      </c>
    </row>
    <row r="771" spans="1:14" x14ac:dyDescent="0.25">
      <c r="A771" t="s">
        <v>801</v>
      </c>
      <c r="B771">
        <v>1970</v>
      </c>
      <c r="C771" t="s">
        <v>34</v>
      </c>
      <c r="D771">
        <v>20</v>
      </c>
      <c r="E771">
        <v>0</v>
      </c>
      <c r="F771">
        <v>6407.05</v>
      </c>
      <c r="G771" t="s">
        <v>11</v>
      </c>
      <c r="H771" t="s">
        <v>16</v>
      </c>
      <c r="I771" t="s">
        <v>13</v>
      </c>
      <c r="J771" t="str">
        <f>IF(ISBLANK(I771),"Null",I771)</f>
        <v>R1013</v>
      </c>
      <c r="K771">
        <f>IF(ISBLANK(B771),ROUND(AVERAGE($B$2:$B$2344),0),B771)</f>
        <v>1970</v>
      </c>
      <c r="L771" s="9" t="str">
        <f>CONCATENATE(D771,"/",C771,"/",K771)</f>
        <v>20/Aug/1970</v>
      </c>
      <c r="M771">
        <f t="shared" ref="M771:M834" ca="1" si="12">DATEDIF(L771,TODAY(),"Y")</f>
        <v>54</v>
      </c>
      <c r="N771" s="10">
        <v>6407.05</v>
      </c>
    </row>
    <row r="772" spans="1:14" x14ac:dyDescent="0.25">
      <c r="A772" t="s">
        <v>802</v>
      </c>
      <c r="B772">
        <v>1971</v>
      </c>
      <c r="C772" t="s">
        <v>34</v>
      </c>
      <c r="D772">
        <v>22</v>
      </c>
      <c r="E772">
        <v>0</v>
      </c>
      <c r="F772">
        <v>6412.34</v>
      </c>
      <c r="G772" t="s">
        <v>11</v>
      </c>
      <c r="H772" t="s">
        <v>12</v>
      </c>
      <c r="I772" t="s">
        <v>13</v>
      </c>
      <c r="J772" t="str">
        <f>IF(ISBLANK(I772),"Null",I772)</f>
        <v>R1013</v>
      </c>
      <c r="K772">
        <f>IF(ISBLANK(B772),ROUND(AVERAGE($B$2:$B$2344),0),B772)</f>
        <v>1971</v>
      </c>
      <c r="L772" s="9" t="str">
        <f>CONCATENATE(D772,"/",C772,"/",K772)</f>
        <v>22/Aug/1971</v>
      </c>
      <c r="M772">
        <f t="shared" ca="1" si="12"/>
        <v>53</v>
      </c>
      <c r="N772" s="10">
        <v>6412.34</v>
      </c>
    </row>
    <row r="773" spans="1:14" x14ac:dyDescent="0.25">
      <c r="A773" t="s">
        <v>803</v>
      </c>
      <c r="B773">
        <v>1987</v>
      </c>
      <c r="C773" t="s">
        <v>20</v>
      </c>
      <c r="D773">
        <v>4</v>
      </c>
      <c r="E773">
        <v>3</v>
      </c>
      <c r="F773">
        <v>6414.18</v>
      </c>
      <c r="G773" t="s">
        <v>11</v>
      </c>
      <c r="H773" t="s">
        <v>11</v>
      </c>
      <c r="I773" t="s">
        <v>41</v>
      </c>
      <c r="J773" t="str">
        <f>IF(ISBLANK(I773),"Null",I773)</f>
        <v>R1011</v>
      </c>
      <c r="K773">
        <f>IF(ISBLANK(B773),ROUND(AVERAGE($B$2:$B$2344),0),B773)</f>
        <v>1987</v>
      </c>
      <c r="L773" s="9" t="str">
        <f>CONCATENATE(D773,"/",C773,"/",K773)</f>
        <v>4/Sep/1987</v>
      </c>
      <c r="M773">
        <f t="shared" ca="1" si="12"/>
        <v>37</v>
      </c>
      <c r="N773" s="10">
        <v>6414.18</v>
      </c>
    </row>
    <row r="774" spans="1:14" x14ac:dyDescent="0.25">
      <c r="A774" t="s">
        <v>804</v>
      </c>
      <c r="B774">
        <v>1976</v>
      </c>
      <c r="C774" t="s">
        <v>30</v>
      </c>
      <c r="D774">
        <v>30</v>
      </c>
      <c r="E774">
        <v>2</v>
      </c>
      <c r="F774">
        <v>6417.28</v>
      </c>
      <c r="G774" t="s">
        <v>11</v>
      </c>
      <c r="H774" t="s">
        <v>12</v>
      </c>
      <c r="I774" t="s">
        <v>13</v>
      </c>
      <c r="J774" t="str">
        <f>IF(ISBLANK(I774),"Null",I774)</f>
        <v>R1013</v>
      </c>
      <c r="K774">
        <f>IF(ISBLANK(B774),ROUND(AVERAGE($B$2:$B$2344),0),B774)</f>
        <v>1976</v>
      </c>
      <c r="L774" s="9" t="str">
        <f>CONCATENATE(D774,"/",C774,"/",K774)</f>
        <v>30/Dec/1976</v>
      </c>
      <c r="M774">
        <f t="shared" ca="1" si="12"/>
        <v>47</v>
      </c>
      <c r="N774" s="10">
        <v>6417.28</v>
      </c>
    </row>
    <row r="775" spans="1:14" x14ac:dyDescent="0.25">
      <c r="A775" t="s">
        <v>805</v>
      </c>
      <c r="B775">
        <v>1975</v>
      </c>
      <c r="C775" t="s">
        <v>34</v>
      </c>
      <c r="D775">
        <v>5</v>
      </c>
      <c r="E775">
        <v>1</v>
      </c>
      <c r="F775">
        <v>6423.48</v>
      </c>
      <c r="G775" t="s">
        <v>11</v>
      </c>
      <c r="H775" t="s">
        <v>12</v>
      </c>
      <c r="I775" t="s">
        <v>13</v>
      </c>
      <c r="J775" t="str">
        <f>IF(ISBLANK(I775),"Null",I775)</f>
        <v>R1013</v>
      </c>
      <c r="K775">
        <f>IF(ISBLANK(B775),ROUND(AVERAGE($B$2:$B$2344),0),B775)</f>
        <v>1975</v>
      </c>
      <c r="L775" s="9" t="str">
        <f>CONCATENATE(D775,"/",C775,"/",K775)</f>
        <v>5/Aug/1975</v>
      </c>
      <c r="M775">
        <f t="shared" ca="1" si="12"/>
        <v>49</v>
      </c>
      <c r="N775" s="10">
        <v>6423.48</v>
      </c>
    </row>
    <row r="776" spans="1:14" x14ac:dyDescent="0.25">
      <c r="A776" t="s">
        <v>806</v>
      </c>
      <c r="B776">
        <v>1985</v>
      </c>
      <c r="C776" t="s">
        <v>10</v>
      </c>
      <c r="D776">
        <v>22</v>
      </c>
      <c r="E776">
        <v>3</v>
      </c>
      <c r="F776">
        <v>6435.62</v>
      </c>
      <c r="G776" t="s">
        <v>12</v>
      </c>
      <c r="H776" t="s">
        <v>11</v>
      </c>
      <c r="I776" t="s">
        <v>13</v>
      </c>
      <c r="J776" t="str">
        <f>IF(ISBLANK(I776),"Null",I776)</f>
        <v>R1013</v>
      </c>
      <c r="K776">
        <f>IF(ISBLANK(B776),ROUND(AVERAGE($B$2:$B$2344),0),B776)</f>
        <v>1985</v>
      </c>
      <c r="L776" s="9" t="str">
        <f>CONCATENATE(D776,"/",C776,"/",K776)</f>
        <v>22/Jul/1985</v>
      </c>
      <c r="M776">
        <f t="shared" ca="1" si="12"/>
        <v>39</v>
      </c>
      <c r="N776" s="10">
        <v>6435.62</v>
      </c>
    </row>
    <row r="777" spans="1:14" x14ac:dyDescent="0.25">
      <c r="A777" t="s">
        <v>807</v>
      </c>
      <c r="B777">
        <v>1984</v>
      </c>
      <c r="C777" t="s">
        <v>34</v>
      </c>
      <c r="D777">
        <v>26</v>
      </c>
      <c r="E777">
        <v>2</v>
      </c>
      <c r="F777">
        <v>6455.86</v>
      </c>
      <c r="G777" t="s">
        <v>12</v>
      </c>
      <c r="H777" t="s">
        <v>12</v>
      </c>
      <c r="I777" t="s">
        <v>23</v>
      </c>
      <c r="J777" t="str">
        <f>IF(ISBLANK(I777),"Null",I777)</f>
        <v>R1012</v>
      </c>
      <c r="K777">
        <f>IF(ISBLANK(B777),ROUND(AVERAGE($B$2:$B$2344),0),B777)</f>
        <v>1984</v>
      </c>
      <c r="L777" s="9" t="str">
        <f>CONCATENATE(D777,"/",C777,"/",K777)</f>
        <v>26/Aug/1984</v>
      </c>
      <c r="M777">
        <f t="shared" ca="1" si="12"/>
        <v>40</v>
      </c>
      <c r="N777" s="10">
        <v>6455.86</v>
      </c>
    </row>
    <row r="778" spans="1:14" x14ac:dyDescent="0.25">
      <c r="A778" t="s">
        <v>808</v>
      </c>
      <c r="B778">
        <v>1984</v>
      </c>
      <c r="C778" t="s">
        <v>15</v>
      </c>
      <c r="D778">
        <v>1</v>
      </c>
      <c r="E778">
        <v>2</v>
      </c>
      <c r="F778">
        <v>6457.84</v>
      </c>
      <c r="G778" t="s">
        <v>11</v>
      </c>
      <c r="H778" t="s">
        <v>12</v>
      </c>
      <c r="I778" t="s">
        <v>23</v>
      </c>
      <c r="J778" t="str">
        <f>IF(ISBLANK(I778),"Null",I778)</f>
        <v>R1012</v>
      </c>
      <c r="K778">
        <f>IF(ISBLANK(B778),ROUND(AVERAGE($B$2:$B$2344),0),B778)</f>
        <v>1984</v>
      </c>
      <c r="L778" s="9" t="str">
        <f>CONCATENATE(D778,"/",C778,"/",K778)</f>
        <v>1/Nov/1984</v>
      </c>
      <c r="M778">
        <f t="shared" ca="1" si="12"/>
        <v>40</v>
      </c>
      <c r="N778" s="10">
        <v>6457.84</v>
      </c>
    </row>
    <row r="779" spans="1:14" x14ac:dyDescent="0.25">
      <c r="A779" t="s">
        <v>809</v>
      </c>
      <c r="B779">
        <v>1981</v>
      </c>
      <c r="C779" t="s">
        <v>10</v>
      </c>
      <c r="D779">
        <v>27</v>
      </c>
      <c r="E779">
        <v>1</v>
      </c>
      <c r="F779">
        <v>6473.15</v>
      </c>
      <c r="G779" t="s">
        <v>11</v>
      </c>
      <c r="H779" t="s">
        <v>11</v>
      </c>
      <c r="I779" t="s">
        <v>13</v>
      </c>
      <c r="J779" t="str">
        <f>IF(ISBLANK(I779),"Null",I779)</f>
        <v>R1013</v>
      </c>
      <c r="K779">
        <f>IF(ISBLANK(B779),ROUND(AVERAGE($B$2:$B$2344),0),B779)</f>
        <v>1981</v>
      </c>
      <c r="L779" s="9" t="str">
        <f>CONCATENATE(D779,"/",C779,"/",K779)</f>
        <v>27/Jul/1981</v>
      </c>
      <c r="M779">
        <f t="shared" ca="1" si="12"/>
        <v>43</v>
      </c>
      <c r="N779" s="10">
        <v>6473.15</v>
      </c>
    </row>
    <row r="780" spans="1:14" x14ac:dyDescent="0.25">
      <c r="A780" t="s">
        <v>810</v>
      </c>
      <c r="B780">
        <v>1980</v>
      </c>
      <c r="C780" t="s">
        <v>18</v>
      </c>
      <c r="D780">
        <v>8</v>
      </c>
      <c r="E780">
        <v>0</v>
      </c>
      <c r="F780">
        <v>6474.01</v>
      </c>
      <c r="G780" t="s">
        <v>11</v>
      </c>
      <c r="H780" t="s">
        <v>12</v>
      </c>
      <c r="I780" t="s">
        <v>41</v>
      </c>
      <c r="J780" t="str">
        <f>IF(ISBLANK(I780),"Null",I780)</f>
        <v>R1011</v>
      </c>
      <c r="K780">
        <f>IF(ISBLANK(B780),ROUND(AVERAGE($B$2:$B$2344),0),B780)</f>
        <v>1980</v>
      </c>
      <c r="L780" s="9" t="str">
        <f>CONCATENATE(D780,"/",C780,"/",K780)</f>
        <v>8/Jun/1980</v>
      </c>
      <c r="M780">
        <f t="shared" ca="1" si="12"/>
        <v>44</v>
      </c>
      <c r="N780" s="10">
        <v>6474.01</v>
      </c>
    </row>
    <row r="781" spans="1:14" x14ac:dyDescent="0.25">
      <c r="A781" t="s">
        <v>811</v>
      </c>
      <c r="B781">
        <v>1970</v>
      </c>
      <c r="C781" t="s">
        <v>30</v>
      </c>
      <c r="D781">
        <v>1</v>
      </c>
      <c r="E781">
        <v>0</v>
      </c>
      <c r="F781">
        <v>6481.67</v>
      </c>
      <c r="G781" t="s">
        <v>11</v>
      </c>
      <c r="H781" t="s">
        <v>11</v>
      </c>
      <c r="I781" t="s">
        <v>13</v>
      </c>
      <c r="J781" t="str">
        <f>IF(ISBLANK(I781),"Null",I781)</f>
        <v>R1013</v>
      </c>
      <c r="K781">
        <f>IF(ISBLANK(B781),ROUND(AVERAGE($B$2:$B$2344),0),B781)</f>
        <v>1970</v>
      </c>
      <c r="L781" s="9" t="str">
        <f>CONCATENATE(D781,"/",C781,"/",K781)</f>
        <v>1/Dec/1970</v>
      </c>
      <c r="M781">
        <f t="shared" ca="1" si="12"/>
        <v>53</v>
      </c>
      <c r="N781" s="10">
        <v>6481.67</v>
      </c>
    </row>
    <row r="782" spans="1:14" x14ac:dyDescent="0.25">
      <c r="A782" t="s">
        <v>812</v>
      </c>
      <c r="B782">
        <v>1982</v>
      </c>
      <c r="C782" t="s">
        <v>36</v>
      </c>
      <c r="D782">
        <v>9</v>
      </c>
      <c r="E782">
        <v>1</v>
      </c>
      <c r="F782">
        <v>6496.89</v>
      </c>
      <c r="G782" t="s">
        <v>11</v>
      </c>
      <c r="H782" t="s">
        <v>12</v>
      </c>
      <c r="I782" t="s">
        <v>41</v>
      </c>
      <c r="J782" t="str">
        <f>IF(ISBLANK(I782),"Null",I782)</f>
        <v>R1011</v>
      </c>
      <c r="K782">
        <f>IF(ISBLANK(B782),ROUND(AVERAGE($B$2:$B$2344),0),B782)</f>
        <v>1982</v>
      </c>
      <c r="L782" s="9" t="str">
        <f>CONCATENATE(D782,"/",C782,"/",K782)</f>
        <v>9/Oct/1982</v>
      </c>
      <c r="M782">
        <f t="shared" ca="1" si="12"/>
        <v>42</v>
      </c>
      <c r="N782" s="10">
        <v>6496.89</v>
      </c>
    </row>
    <row r="783" spans="1:14" x14ac:dyDescent="0.25">
      <c r="A783" t="s">
        <v>813</v>
      </c>
      <c r="B783">
        <v>1982</v>
      </c>
      <c r="C783" t="s">
        <v>34</v>
      </c>
      <c r="D783">
        <v>28</v>
      </c>
      <c r="E783">
        <v>1</v>
      </c>
      <c r="F783">
        <v>6500.24</v>
      </c>
      <c r="G783" t="s">
        <v>11</v>
      </c>
      <c r="H783" t="s">
        <v>11</v>
      </c>
      <c r="I783" t="s">
        <v>13</v>
      </c>
      <c r="J783" t="str">
        <f>IF(ISBLANK(I783),"Null",I783)</f>
        <v>R1013</v>
      </c>
      <c r="K783">
        <f>IF(ISBLANK(B783),ROUND(AVERAGE($B$2:$B$2344),0),B783)</f>
        <v>1982</v>
      </c>
      <c r="L783" s="9" t="str">
        <f>CONCATENATE(D783,"/",C783,"/",K783)</f>
        <v>28/Aug/1982</v>
      </c>
      <c r="M783">
        <f t="shared" ca="1" si="12"/>
        <v>42</v>
      </c>
      <c r="N783" s="10">
        <v>6500.24</v>
      </c>
    </row>
    <row r="784" spans="1:14" x14ac:dyDescent="0.25">
      <c r="A784" t="s">
        <v>814</v>
      </c>
      <c r="B784">
        <v>1994</v>
      </c>
      <c r="C784" t="s">
        <v>10</v>
      </c>
      <c r="D784">
        <v>7</v>
      </c>
      <c r="E784">
        <v>0</v>
      </c>
      <c r="F784">
        <v>6512.24</v>
      </c>
      <c r="G784" t="s">
        <v>11</v>
      </c>
      <c r="H784" t="s">
        <v>16</v>
      </c>
      <c r="I784" t="s">
        <v>299</v>
      </c>
      <c r="J784" t="str">
        <f>IF(ISBLANK(I784),"Null",I784)</f>
        <v>R1021</v>
      </c>
      <c r="K784">
        <f>IF(ISBLANK(B784),ROUND(AVERAGE($B$2:$B$2344),0),B784)</f>
        <v>1994</v>
      </c>
      <c r="L784" s="9" t="str">
        <f>CONCATENATE(D784,"/",C784,"/",K784)</f>
        <v>7/Jul/1994</v>
      </c>
      <c r="M784">
        <f t="shared" ca="1" si="12"/>
        <v>30</v>
      </c>
      <c r="N784" s="10">
        <v>6512.24</v>
      </c>
    </row>
    <row r="785" spans="1:14" x14ac:dyDescent="0.25">
      <c r="A785" t="s">
        <v>815</v>
      </c>
      <c r="B785">
        <v>1976</v>
      </c>
      <c r="C785" t="s">
        <v>36</v>
      </c>
      <c r="D785">
        <v>23</v>
      </c>
      <c r="E785">
        <v>2</v>
      </c>
      <c r="F785">
        <v>6529.21</v>
      </c>
      <c r="G785" t="s">
        <v>11</v>
      </c>
      <c r="H785" t="s">
        <v>16</v>
      </c>
      <c r="I785" t="s">
        <v>13</v>
      </c>
      <c r="J785" t="str">
        <f>IF(ISBLANK(I785),"Null",I785)</f>
        <v>R1013</v>
      </c>
      <c r="K785">
        <f>IF(ISBLANK(B785),ROUND(AVERAGE($B$2:$B$2344),0),B785)</f>
        <v>1976</v>
      </c>
      <c r="L785" s="9" t="str">
        <f>CONCATENATE(D785,"/",C785,"/",K785)</f>
        <v>23/Oct/1976</v>
      </c>
      <c r="M785">
        <f t="shared" ca="1" si="12"/>
        <v>48</v>
      </c>
      <c r="N785" s="10">
        <v>6529.21</v>
      </c>
    </row>
    <row r="786" spans="1:14" x14ac:dyDescent="0.25">
      <c r="A786" t="s">
        <v>816</v>
      </c>
      <c r="B786">
        <v>1982</v>
      </c>
      <c r="C786" t="s">
        <v>34</v>
      </c>
      <c r="D786">
        <v>12</v>
      </c>
      <c r="E786">
        <v>3</v>
      </c>
      <c r="F786">
        <v>6532.04</v>
      </c>
      <c r="G786" t="s">
        <v>11</v>
      </c>
      <c r="H786" t="s">
        <v>16</v>
      </c>
      <c r="I786" t="s">
        <v>13</v>
      </c>
      <c r="J786" t="str">
        <f>IF(ISBLANK(I786),"Null",I786)</f>
        <v>R1013</v>
      </c>
      <c r="K786">
        <f>IF(ISBLANK(B786),ROUND(AVERAGE($B$2:$B$2344),0),B786)</f>
        <v>1982</v>
      </c>
      <c r="L786" s="9" t="str">
        <f>CONCATENATE(D786,"/",C786,"/",K786)</f>
        <v>12/Aug/1982</v>
      </c>
      <c r="M786">
        <f t="shared" ca="1" si="12"/>
        <v>42</v>
      </c>
      <c r="N786" s="10">
        <v>6532.04</v>
      </c>
    </row>
    <row r="787" spans="1:14" x14ac:dyDescent="0.25">
      <c r="A787" t="s">
        <v>817</v>
      </c>
      <c r="B787">
        <v>1982</v>
      </c>
      <c r="C787" t="s">
        <v>36</v>
      </c>
      <c r="D787">
        <v>2</v>
      </c>
      <c r="E787">
        <v>3</v>
      </c>
      <c r="F787">
        <v>6536.68</v>
      </c>
      <c r="G787" t="s">
        <v>11</v>
      </c>
      <c r="H787" t="s">
        <v>11</v>
      </c>
      <c r="I787" t="s">
        <v>23</v>
      </c>
      <c r="J787" t="str">
        <f>IF(ISBLANK(I787),"Null",I787)</f>
        <v>R1012</v>
      </c>
      <c r="K787">
        <f>IF(ISBLANK(B787),ROUND(AVERAGE($B$2:$B$2344),0),B787)</f>
        <v>1982</v>
      </c>
      <c r="L787" s="9" t="str">
        <f>CONCATENATE(D787,"/",C787,"/",K787)</f>
        <v>2/Oct/1982</v>
      </c>
      <c r="M787">
        <f t="shared" ca="1" si="12"/>
        <v>42</v>
      </c>
      <c r="N787" s="10">
        <v>6536.68</v>
      </c>
    </row>
    <row r="788" spans="1:14" x14ac:dyDescent="0.25">
      <c r="A788" t="s">
        <v>818</v>
      </c>
      <c r="B788">
        <v>1969</v>
      </c>
      <c r="C788" t="s">
        <v>30</v>
      </c>
      <c r="D788">
        <v>3</v>
      </c>
      <c r="E788">
        <v>0</v>
      </c>
      <c r="F788">
        <v>6546.16</v>
      </c>
      <c r="G788" t="s">
        <v>11</v>
      </c>
      <c r="H788" t="s">
        <v>12</v>
      </c>
      <c r="I788" t="s">
        <v>13</v>
      </c>
      <c r="J788" t="str">
        <f>IF(ISBLANK(I788),"Null",I788)</f>
        <v>R1013</v>
      </c>
      <c r="K788">
        <f>IF(ISBLANK(B788),ROUND(AVERAGE($B$2:$B$2344),0),B788)</f>
        <v>1969</v>
      </c>
      <c r="L788" s="9" t="str">
        <f>CONCATENATE(D788,"/",C788,"/",K788)</f>
        <v>3/Dec/1969</v>
      </c>
      <c r="M788">
        <f t="shared" ca="1" si="12"/>
        <v>54</v>
      </c>
      <c r="N788" s="10">
        <v>6546.16</v>
      </c>
    </row>
    <row r="789" spans="1:14" x14ac:dyDescent="0.25">
      <c r="A789" t="s">
        <v>819</v>
      </c>
      <c r="B789">
        <v>1986</v>
      </c>
      <c r="C789" t="s">
        <v>30</v>
      </c>
      <c r="D789">
        <v>18</v>
      </c>
      <c r="E789">
        <v>3</v>
      </c>
      <c r="F789">
        <v>6548.2</v>
      </c>
      <c r="G789" t="s">
        <v>11</v>
      </c>
      <c r="H789" t="s">
        <v>12</v>
      </c>
      <c r="I789" t="s">
        <v>23</v>
      </c>
      <c r="J789" t="str">
        <f>IF(ISBLANK(I789),"Null",I789)</f>
        <v>R1012</v>
      </c>
      <c r="K789">
        <f>IF(ISBLANK(B789),ROUND(AVERAGE($B$2:$B$2344),0),B789)</f>
        <v>1986</v>
      </c>
      <c r="L789" s="9" t="str">
        <f>CONCATENATE(D789,"/",C789,"/",K789)</f>
        <v>18/Dec/1986</v>
      </c>
      <c r="M789">
        <f t="shared" ca="1" si="12"/>
        <v>37</v>
      </c>
      <c r="N789" s="10">
        <v>6548.2</v>
      </c>
    </row>
    <row r="790" spans="1:14" x14ac:dyDescent="0.25">
      <c r="A790" t="s">
        <v>820</v>
      </c>
      <c r="B790">
        <v>1989</v>
      </c>
      <c r="C790" t="s">
        <v>34</v>
      </c>
      <c r="D790">
        <v>6</v>
      </c>
      <c r="E790">
        <v>3</v>
      </c>
      <c r="F790">
        <v>6551.75</v>
      </c>
      <c r="G790" t="s">
        <v>11</v>
      </c>
      <c r="H790" t="s">
        <v>11</v>
      </c>
      <c r="I790" t="s">
        <v>246</v>
      </c>
      <c r="J790" t="str">
        <f>IF(ISBLANK(I790),"Null",I790)</f>
        <v>R1024</v>
      </c>
      <c r="K790">
        <f>IF(ISBLANK(B790),ROUND(AVERAGE($B$2:$B$2344),0),B790)</f>
        <v>1989</v>
      </c>
      <c r="L790" s="9" t="str">
        <f>CONCATENATE(D790,"/",C790,"/",K790)</f>
        <v>6/Aug/1989</v>
      </c>
      <c r="M790">
        <f t="shared" ca="1" si="12"/>
        <v>35</v>
      </c>
      <c r="N790" s="10">
        <v>6551.75</v>
      </c>
    </row>
    <row r="791" spans="1:14" x14ac:dyDescent="0.25">
      <c r="A791" t="s">
        <v>821</v>
      </c>
      <c r="B791">
        <v>1968</v>
      </c>
      <c r="C791" t="s">
        <v>30</v>
      </c>
      <c r="D791">
        <v>11</v>
      </c>
      <c r="E791">
        <v>0</v>
      </c>
      <c r="F791">
        <v>6552.01</v>
      </c>
      <c r="G791" t="s">
        <v>12</v>
      </c>
      <c r="H791" t="s">
        <v>11</v>
      </c>
      <c r="I791" t="s">
        <v>13</v>
      </c>
      <c r="J791" t="str">
        <f>IF(ISBLANK(I791),"Null",I791)</f>
        <v>R1013</v>
      </c>
      <c r="K791">
        <f>IF(ISBLANK(B791),ROUND(AVERAGE($B$2:$B$2344),0),B791)</f>
        <v>1968</v>
      </c>
      <c r="L791" s="9" t="str">
        <f>CONCATENATE(D791,"/",C791,"/",K791)</f>
        <v>11/Dec/1968</v>
      </c>
      <c r="M791">
        <f t="shared" ca="1" si="12"/>
        <v>55</v>
      </c>
      <c r="N791" s="10">
        <v>6552.01</v>
      </c>
    </row>
    <row r="792" spans="1:14" x14ac:dyDescent="0.25">
      <c r="A792" t="s">
        <v>822</v>
      </c>
      <c r="B792">
        <v>1984</v>
      </c>
      <c r="C792" t="s">
        <v>20</v>
      </c>
      <c r="D792">
        <v>20</v>
      </c>
      <c r="E792">
        <v>1</v>
      </c>
      <c r="F792">
        <v>6555.07</v>
      </c>
      <c r="G792" t="s">
        <v>11</v>
      </c>
      <c r="H792" t="s">
        <v>11</v>
      </c>
      <c r="I792" t="s">
        <v>246</v>
      </c>
      <c r="J792" t="str">
        <f>IF(ISBLANK(I792),"Null",I792)</f>
        <v>R1024</v>
      </c>
      <c r="K792">
        <f>IF(ISBLANK(B792),ROUND(AVERAGE($B$2:$B$2344),0),B792)</f>
        <v>1984</v>
      </c>
      <c r="L792" s="9" t="str">
        <f>CONCATENATE(D792,"/",C792,"/",K792)</f>
        <v>20/Sep/1984</v>
      </c>
      <c r="M792">
        <f t="shared" ca="1" si="12"/>
        <v>40</v>
      </c>
      <c r="N792" s="10">
        <v>6555.07</v>
      </c>
    </row>
    <row r="793" spans="1:14" x14ac:dyDescent="0.25">
      <c r="A793" t="s">
        <v>823</v>
      </c>
      <c r="B793">
        <v>1981</v>
      </c>
      <c r="C793" t="s">
        <v>10</v>
      </c>
      <c r="D793">
        <v>20</v>
      </c>
      <c r="E793">
        <v>0</v>
      </c>
      <c r="F793">
        <v>6571.02</v>
      </c>
      <c r="G793" t="s">
        <v>11</v>
      </c>
      <c r="H793" t="s">
        <v>16</v>
      </c>
      <c r="I793" t="s">
        <v>23</v>
      </c>
      <c r="J793" t="str">
        <f>IF(ISBLANK(I793),"Null",I793)</f>
        <v>R1012</v>
      </c>
      <c r="K793">
        <f>IF(ISBLANK(B793),ROUND(AVERAGE($B$2:$B$2344),0),B793)</f>
        <v>1981</v>
      </c>
      <c r="L793" s="9" t="str">
        <f>CONCATENATE(D793,"/",C793,"/",K793)</f>
        <v>20/Jul/1981</v>
      </c>
      <c r="M793">
        <f t="shared" ca="1" si="12"/>
        <v>43</v>
      </c>
      <c r="N793" s="10">
        <v>6571.02</v>
      </c>
    </row>
    <row r="794" spans="1:14" x14ac:dyDescent="0.25">
      <c r="A794" t="s">
        <v>824</v>
      </c>
      <c r="B794">
        <v>1984</v>
      </c>
      <c r="C794" t="s">
        <v>36</v>
      </c>
      <c r="D794">
        <v>5</v>
      </c>
      <c r="E794">
        <v>2</v>
      </c>
      <c r="F794">
        <v>6571.54</v>
      </c>
      <c r="G794" t="s">
        <v>11</v>
      </c>
      <c r="H794" t="s">
        <v>12</v>
      </c>
      <c r="I794" t="s">
        <v>41</v>
      </c>
      <c r="J794" t="str">
        <f>IF(ISBLANK(I794),"Null",I794)</f>
        <v>R1011</v>
      </c>
      <c r="K794">
        <f>IF(ISBLANK(B794),ROUND(AVERAGE($B$2:$B$2344),0),B794)</f>
        <v>1984</v>
      </c>
      <c r="L794" s="9" t="str">
        <f>CONCATENATE(D794,"/",C794,"/",K794)</f>
        <v>5/Oct/1984</v>
      </c>
      <c r="M794">
        <f t="shared" ca="1" si="12"/>
        <v>40</v>
      </c>
      <c r="N794" s="10">
        <v>6571.54</v>
      </c>
    </row>
    <row r="795" spans="1:14" x14ac:dyDescent="0.25">
      <c r="A795" t="s">
        <v>825</v>
      </c>
      <c r="B795">
        <v>1982</v>
      </c>
      <c r="C795" t="s">
        <v>15</v>
      </c>
      <c r="D795">
        <v>22</v>
      </c>
      <c r="E795">
        <v>2</v>
      </c>
      <c r="F795">
        <v>6593.51</v>
      </c>
      <c r="G795" t="s">
        <v>11</v>
      </c>
      <c r="H795" t="s">
        <v>16</v>
      </c>
      <c r="I795" t="s">
        <v>13</v>
      </c>
      <c r="J795" t="str">
        <f>IF(ISBLANK(I795),"Null",I795)</f>
        <v>R1013</v>
      </c>
      <c r="K795">
        <f>IF(ISBLANK(B795),ROUND(AVERAGE($B$2:$B$2344),0),B795)</f>
        <v>1982</v>
      </c>
      <c r="L795" s="9" t="str">
        <f>CONCATENATE(D795,"/",C795,"/",K795)</f>
        <v>22/Nov/1982</v>
      </c>
      <c r="M795">
        <f t="shared" ca="1" si="12"/>
        <v>41</v>
      </c>
      <c r="N795" s="10">
        <v>6593.51</v>
      </c>
    </row>
    <row r="796" spans="1:14" x14ac:dyDescent="0.25">
      <c r="A796" t="s">
        <v>826</v>
      </c>
      <c r="B796">
        <v>1982</v>
      </c>
      <c r="C796" t="s">
        <v>30</v>
      </c>
      <c r="D796">
        <v>29</v>
      </c>
      <c r="E796">
        <v>1</v>
      </c>
      <c r="F796">
        <v>6600.21</v>
      </c>
      <c r="G796" t="s">
        <v>12</v>
      </c>
      <c r="H796" t="s">
        <v>11</v>
      </c>
      <c r="I796" t="s">
        <v>167</v>
      </c>
      <c r="J796" t="str">
        <f>IF(ISBLANK(I796),"Null",I796)</f>
        <v>R1016</v>
      </c>
      <c r="K796">
        <f>IF(ISBLANK(B796),ROUND(AVERAGE($B$2:$B$2344),0),B796)</f>
        <v>1982</v>
      </c>
      <c r="L796" s="9" t="str">
        <f>CONCATENATE(D796,"/",C796,"/",K796)</f>
        <v>29/Dec/1982</v>
      </c>
      <c r="M796">
        <f t="shared" ca="1" si="12"/>
        <v>41</v>
      </c>
      <c r="N796" s="10">
        <v>6600.21</v>
      </c>
    </row>
    <row r="797" spans="1:14" x14ac:dyDescent="0.25">
      <c r="A797" t="s">
        <v>827</v>
      </c>
      <c r="B797">
        <v>1982</v>
      </c>
      <c r="C797" t="s">
        <v>15</v>
      </c>
      <c r="D797">
        <v>7</v>
      </c>
      <c r="E797">
        <v>2</v>
      </c>
      <c r="F797">
        <v>6600.36</v>
      </c>
      <c r="G797" t="s">
        <v>11</v>
      </c>
      <c r="H797" t="s">
        <v>12</v>
      </c>
      <c r="I797" t="s">
        <v>41</v>
      </c>
      <c r="J797" t="str">
        <f>IF(ISBLANK(I797),"Null",I797)</f>
        <v>R1011</v>
      </c>
      <c r="K797">
        <f>IF(ISBLANK(B797),ROUND(AVERAGE($B$2:$B$2344),0),B797)</f>
        <v>1982</v>
      </c>
      <c r="L797" s="9" t="str">
        <f>CONCATENATE(D797,"/",C797,"/",K797)</f>
        <v>7/Nov/1982</v>
      </c>
      <c r="M797">
        <f t="shared" ca="1" si="12"/>
        <v>42</v>
      </c>
      <c r="N797" s="10">
        <v>6600.36</v>
      </c>
    </row>
    <row r="798" spans="1:14" x14ac:dyDescent="0.25">
      <c r="A798" t="s">
        <v>828</v>
      </c>
      <c r="B798">
        <v>1982</v>
      </c>
      <c r="C798" t="s">
        <v>34</v>
      </c>
      <c r="D798">
        <v>28</v>
      </c>
      <c r="E798">
        <v>1</v>
      </c>
      <c r="F798">
        <v>6610.11</v>
      </c>
      <c r="G798" t="s">
        <v>12</v>
      </c>
      <c r="H798" t="s">
        <v>11</v>
      </c>
      <c r="I798" t="s">
        <v>163</v>
      </c>
      <c r="J798" t="str">
        <f>IF(ISBLANK(I798),"Null",I798)</f>
        <v>R1015</v>
      </c>
      <c r="K798">
        <f>IF(ISBLANK(B798),ROUND(AVERAGE($B$2:$B$2344),0),B798)</f>
        <v>1982</v>
      </c>
      <c r="L798" s="9" t="str">
        <f>CONCATENATE(D798,"/",C798,"/",K798)</f>
        <v>28/Aug/1982</v>
      </c>
      <c r="M798">
        <f t="shared" ca="1" si="12"/>
        <v>42</v>
      </c>
      <c r="N798" s="10">
        <v>6610.11</v>
      </c>
    </row>
    <row r="799" spans="1:14" x14ac:dyDescent="0.25">
      <c r="A799" t="s">
        <v>829</v>
      </c>
      <c r="B799">
        <v>1973</v>
      </c>
      <c r="C799" t="s">
        <v>34</v>
      </c>
      <c r="D799">
        <v>29</v>
      </c>
      <c r="E799">
        <v>0</v>
      </c>
      <c r="F799">
        <v>6630.31</v>
      </c>
      <c r="G799" t="s">
        <v>11</v>
      </c>
      <c r="H799" t="s">
        <v>16</v>
      </c>
      <c r="I799" t="s">
        <v>13</v>
      </c>
      <c r="J799" t="str">
        <f>IF(ISBLANK(I799),"Null",I799)</f>
        <v>R1013</v>
      </c>
      <c r="K799">
        <f>IF(ISBLANK(B799),ROUND(AVERAGE($B$2:$B$2344),0),B799)</f>
        <v>1973</v>
      </c>
      <c r="L799" s="9" t="str">
        <f>CONCATENATE(D799,"/",C799,"/",K799)</f>
        <v>29/Aug/1973</v>
      </c>
      <c r="M799">
        <f t="shared" ca="1" si="12"/>
        <v>51</v>
      </c>
      <c r="N799" s="10">
        <v>6630.31</v>
      </c>
    </row>
    <row r="800" spans="1:14" x14ac:dyDescent="0.25">
      <c r="A800" t="s">
        <v>830</v>
      </c>
      <c r="B800">
        <v>2003</v>
      </c>
      <c r="C800" t="s">
        <v>20</v>
      </c>
      <c r="D800">
        <v>4</v>
      </c>
      <c r="E800">
        <v>0</v>
      </c>
      <c r="F800">
        <v>6638.16</v>
      </c>
      <c r="G800" t="s">
        <v>11</v>
      </c>
      <c r="H800" t="s">
        <v>16</v>
      </c>
      <c r="I800" t="s">
        <v>23</v>
      </c>
      <c r="J800" t="str">
        <f>IF(ISBLANK(I800),"Null",I800)</f>
        <v>R1012</v>
      </c>
      <c r="K800">
        <f>IF(ISBLANK(B800),ROUND(AVERAGE($B$2:$B$2344),0),B800)</f>
        <v>2003</v>
      </c>
      <c r="L800" s="9" t="str">
        <f>CONCATENATE(D800,"/",C800,"/",K800)</f>
        <v>4/Sep/2003</v>
      </c>
      <c r="M800">
        <f t="shared" ca="1" si="12"/>
        <v>21</v>
      </c>
      <c r="N800" s="10">
        <v>6638.16</v>
      </c>
    </row>
    <row r="801" spans="1:14" x14ac:dyDescent="0.25">
      <c r="A801" t="s">
        <v>831</v>
      </c>
      <c r="B801">
        <v>1990</v>
      </c>
      <c r="C801" t="s">
        <v>18</v>
      </c>
      <c r="D801">
        <v>6</v>
      </c>
      <c r="E801">
        <v>3</v>
      </c>
      <c r="F801">
        <v>6639.3</v>
      </c>
      <c r="G801" t="s">
        <v>11</v>
      </c>
      <c r="H801" t="s">
        <v>11</v>
      </c>
      <c r="I801" t="s">
        <v>299</v>
      </c>
      <c r="J801" t="str">
        <f>IF(ISBLANK(I801),"Null",I801)</f>
        <v>R1021</v>
      </c>
      <c r="K801">
        <f>IF(ISBLANK(B801),ROUND(AVERAGE($B$2:$B$2344),0),B801)</f>
        <v>1990</v>
      </c>
      <c r="L801" s="9" t="str">
        <f>CONCATENATE(D801,"/",C801,"/",K801)</f>
        <v>6/Jun/1990</v>
      </c>
      <c r="M801">
        <f t="shared" ca="1" si="12"/>
        <v>34</v>
      </c>
      <c r="N801" s="10">
        <v>6639.3</v>
      </c>
    </row>
    <row r="802" spans="1:14" x14ac:dyDescent="0.25">
      <c r="A802" t="s">
        <v>832</v>
      </c>
      <c r="B802">
        <v>1984</v>
      </c>
      <c r="C802" t="s">
        <v>30</v>
      </c>
      <c r="D802">
        <v>8</v>
      </c>
      <c r="E802">
        <v>2</v>
      </c>
      <c r="F802">
        <v>6640.54</v>
      </c>
      <c r="G802" t="s">
        <v>11</v>
      </c>
      <c r="H802" t="s">
        <v>12</v>
      </c>
      <c r="I802" t="s">
        <v>165</v>
      </c>
      <c r="J802" t="str">
        <f>IF(ISBLANK(I802),"Null",I802)</f>
        <v>R1019</v>
      </c>
      <c r="K802">
        <f>IF(ISBLANK(B802),ROUND(AVERAGE($B$2:$B$2344),0),B802)</f>
        <v>1984</v>
      </c>
      <c r="L802" s="9" t="str">
        <f>CONCATENATE(D802,"/",C802,"/",K802)</f>
        <v>8/Dec/1984</v>
      </c>
      <c r="M802">
        <f t="shared" ca="1" si="12"/>
        <v>39</v>
      </c>
      <c r="N802" s="10">
        <v>6640.54</v>
      </c>
    </row>
    <row r="803" spans="1:14" x14ac:dyDescent="0.25">
      <c r="A803" t="s">
        <v>833</v>
      </c>
      <c r="B803">
        <v>1970</v>
      </c>
      <c r="C803" t="s">
        <v>15</v>
      </c>
      <c r="D803">
        <v>8</v>
      </c>
      <c r="E803">
        <v>0</v>
      </c>
      <c r="F803">
        <v>6651.26</v>
      </c>
      <c r="G803" t="s">
        <v>11</v>
      </c>
      <c r="H803" t="s">
        <v>12</v>
      </c>
      <c r="I803" t="s">
        <v>13</v>
      </c>
      <c r="J803" t="str">
        <f>IF(ISBLANK(I803),"Null",I803)</f>
        <v>R1013</v>
      </c>
      <c r="K803">
        <f>IF(ISBLANK(B803),ROUND(AVERAGE($B$2:$B$2344),0),B803)</f>
        <v>1970</v>
      </c>
      <c r="L803" s="9" t="str">
        <f>CONCATENATE(D803,"/",C803,"/",K803)</f>
        <v>8/Nov/1970</v>
      </c>
      <c r="M803">
        <f t="shared" ca="1" si="12"/>
        <v>54</v>
      </c>
      <c r="N803" s="10">
        <v>6651.26</v>
      </c>
    </row>
    <row r="804" spans="1:14" x14ac:dyDescent="0.25">
      <c r="A804" t="s">
        <v>834</v>
      </c>
      <c r="B804">
        <v>1984</v>
      </c>
      <c r="C804" t="s">
        <v>10</v>
      </c>
      <c r="D804">
        <v>1</v>
      </c>
      <c r="E804">
        <v>3</v>
      </c>
      <c r="F804">
        <v>6652.53</v>
      </c>
      <c r="G804" t="s">
        <v>12</v>
      </c>
      <c r="H804" t="s">
        <v>11</v>
      </c>
      <c r="I804" t="s">
        <v>13</v>
      </c>
      <c r="J804" t="str">
        <f>IF(ISBLANK(I804),"Null",I804)</f>
        <v>R1013</v>
      </c>
      <c r="K804">
        <f>IF(ISBLANK(B804),ROUND(AVERAGE($B$2:$B$2344),0),B804)</f>
        <v>1984</v>
      </c>
      <c r="L804" s="9" t="str">
        <f>CONCATENATE(D804,"/",C804,"/",K804)</f>
        <v>1/Jul/1984</v>
      </c>
      <c r="M804">
        <f t="shared" ca="1" si="12"/>
        <v>40</v>
      </c>
      <c r="N804" s="10">
        <v>6652.53</v>
      </c>
    </row>
    <row r="805" spans="1:14" x14ac:dyDescent="0.25">
      <c r="A805" t="s">
        <v>835</v>
      </c>
      <c r="B805">
        <v>1989</v>
      </c>
      <c r="C805" t="s">
        <v>15</v>
      </c>
      <c r="D805">
        <v>19</v>
      </c>
      <c r="E805">
        <v>5</v>
      </c>
      <c r="F805">
        <v>6653.79</v>
      </c>
      <c r="G805" t="s">
        <v>11</v>
      </c>
      <c r="H805" t="s">
        <v>16</v>
      </c>
      <c r="I805" t="s">
        <v>13</v>
      </c>
      <c r="J805" t="str">
        <f>IF(ISBLANK(I805),"Null",I805)</f>
        <v>R1013</v>
      </c>
      <c r="K805">
        <f>IF(ISBLANK(B805),ROUND(AVERAGE($B$2:$B$2344),0),B805)</f>
        <v>1989</v>
      </c>
      <c r="L805" s="9" t="str">
        <f>CONCATENATE(D805,"/",C805,"/",K805)</f>
        <v>19/Nov/1989</v>
      </c>
      <c r="M805">
        <f t="shared" ca="1" si="12"/>
        <v>35</v>
      </c>
      <c r="N805" s="10">
        <v>6653.79</v>
      </c>
    </row>
    <row r="806" spans="1:14" x14ac:dyDescent="0.25">
      <c r="A806" t="s">
        <v>836</v>
      </c>
      <c r="B806">
        <v>1982</v>
      </c>
      <c r="C806" t="s">
        <v>20</v>
      </c>
      <c r="D806">
        <v>27</v>
      </c>
      <c r="E806">
        <v>3</v>
      </c>
      <c r="F806">
        <v>6664.32</v>
      </c>
      <c r="G806" t="s">
        <v>11</v>
      </c>
      <c r="H806" t="s">
        <v>11</v>
      </c>
      <c r="I806" t="s">
        <v>13</v>
      </c>
      <c r="J806" t="str">
        <f>IF(ISBLANK(I806),"Null",I806)</f>
        <v>R1013</v>
      </c>
      <c r="K806">
        <f>IF(ISBLANK(B806),ROUND(AVERAGE($B$2:$B$2344),0),B806)</f>
        <v>1982</v>
      </c>
      <c r="L806" s="9" t="str">
        <f>CONCATENATE(D806,"/",C806,"/",K806)</f>
        <v>27/Sep/1982</v>
      </c>
      <c r="M806">
        <f t="shared" ca="1" si="12"/>
        <v>42</v>
      </c>
      <c r="N806" s="10">
        <v>6664.32</v>
      </c>
    </row>
    <row r="807" spans="1:14" x14ac:dyDescent="0.25">
      <c r="A807" t="s">
        <v>837</v>
      </c>
      <c r="B807">
        <v>1981</v>
      </c>
      <c r="C807" t="s">
        <v>20</v>
      </c>
      <c r="D807">
        <v>17</v>
      </c>
      <c r="E807">
        <v>1</v>
      </c>
      <c r="F807">
        <v>6664.69</v>
      </c>
      <c r="G807" t="s">
        <v>12</v>
      </c>
      <c r="H807" t="s">
        <v>16</v>
      </c>
      <c r="I807" t="s">
        <v>23</v>
      </c>
      <c r="J807" t="str">
        <f>IF(ISBLANK(I807),"Null",I807)</f>
        <v>R1012</v>
      </c>
      <c r="K807">
        <f>IF(ISBLANK(B807),ROUND(AVERAGE($B$2:$B$2344),0),B807)</f>
        <v>1981</v>
      </c>
      <c r="L807" s="9" t="str">
        <f>CONCATENATE(D807,"/",C807,"/",K807)</f>
        <v>17/Sep/1981</v>
      </c>
      <c r="M807">
        <f t="shared" ca="1" si="12"/>
        <v>43</v>
      </c>
      <c r="N807" s="10">
        <v>6664.69</v>
      </c>
    </row>
    <row r="808" spans="1:14" x14ac:dyDescent="0.25">
      <c r="A808" t="s">
        <v>838</v>
      </c>
      <c r="B808">
        <v>1989</v>
      </c>
      <c r="C808" t="s">
        <v>36</v>
      </c>
      <c r="D808">
        <v>20</v>
      </c>
      <c r="E808">
        <v>5</v>
      </c>
      <c r="F808">
        <v>6666.24</v>
      </c>
      <c r="G808" t="s">
        <v>12</v>
      </c>
      <c r="H808" t="s">
        <v>16</v>
      </c>
      <c r="I808" t="s">
        <v>41</v>
      </c>
      <c r="J808" t="str">
        <f>IF(ISBLANK(I808),"Null",I808)</f>
        <v>R1011</v>
      </c>
      <c r="K808">
        <f>IF(ISBLANK(B808),ROUND(AVERAGE($B$2:$B$2344),0),B808)</f>
        <v>1989</v>
      </c>
      <c r="L808" s="9" t="str">
        <f>CONCATENATE(D808,"/",C808,"/",K808)</f>
        <v>20/Oct/1989</v>
      </c>
      <c r="M808">
        <f t="shared" ca="1" si="12"/>
        <v>35</v>
      </c>
      <c r="N808" s="10">
        <v>6666.24</v>
      </c>
    </row>
    <row r="809" spans="1:14" x14ac:dyDescent="0.25">
      <c r="A809" t="s">
        <v>839</v>
      </c>
      <c r="B809">
        <v>1985</v>
      </c>
      <c r="C809" t="s">
        <v>10</v>
      </c>
      <c r="D809">
        <v>9</v>
      </c>
      <c r="E809">
        <v>2</v>
      </c>
      <c r="F809">
        <v>6686.43</v>
      </c>
      <c r="G809" t="s">
        <v>11</v>
      </c>
      <c r="H809" t="s">
        <v>12</v>
      </c>
      <c r="I809" t="s">
        <v>23</v>
      </c>
      <c r="J809" t="str">
        <f>IF(ISBLANK(I809),"Null",I809)</f>
        <v>R1012</v>
      </c>
      <c r="K809">
        <f>IF(ISBLANK(B809),ROUND(AVERAGE($B$2:$B$2344),0),B809)</f>
        <v>1985</v>
      </c>
      <c r="L809" s="9" t="str">
        <f>CONCATENATE(D809,"/",C809,"/",K809)</f>
        <v>9/Jul/1985</v>
      </c>
      <c r="M809">
        <f t="shared" ca="1" si="12"/>
        <v>39</v>
      </c>
      <c r="N809" s="10">
        <v>6686.43</v>
      </c>
    </row>
    <row r="810" spans="1:14" x14ac:dyDescent="0.25">
      <c r="A810" t="s">
        <v>840</v>
      </c>
      <c r="B810">
        <v>1968</v>
      </c>
      <c r="C810" t="s">
        <v>10</v>
      </c>
      <c r="D810">
        <v>13</v>
      </c>
      <c r="E810">
        <v>0</v>
      </c>
      <c r="F810">
        <v>6700.56</v>
      </c>
      <c r="G810" t="s">
        <v>12</v>
      </c>
      <c r="H810" t="s">
        <v>16</v>
      </c>
      <c r="I810" t="s">
        <v>23</v>
      </c>
      <c r="J810" t="str">
        <f>IF(ISBLANK(I810),"Null",I810)</f>
        <v>R1012</v>
      </c>
      <c r="K810">
        <f>IF(ISBLANK(B810),ROUND(AVERAGE($B$2:$B$2344),0),B810)</f>
        <v>1968</v>
      </c>
      <c r="L810" s="9" t="str">
        <f>CONCATENATE(D810,"/",C810,"/",K810)</f>
        <v>13/Jul/1968</v>
      </c>
      <c r="M810">
        <f t="shared" ca="1" si="12"/>
        <v>56</v>
      </c>
      <c r="N810" s="10">
        <v>6700.56</v>
      </c>
    </row>
    <row r="811" spans="1:14" x14ac:dyDescent="0.25">
      <c r="A811" t="s">
        <v>841</v>
      </c>
      <c r="B811">
        <v>1971</v>
      </c>
      <c r="C811" t="s">
        <v>30</v>
      </c>
      <c r="D811">
        <v>12</v>
      </c>
      <c r="E811">
        <v>0</v>
      </c>
      <c r="F811">
        <v>6706.47</v>
      </c>
      <c r="G811" t="s">
        <v>11</v>
      </c>
      <c r="H811" t="s">
        <v>16</v>
      </c>
      <c r="I811" t="s">
        <v>13</v>
      </c>
      <c r="J811" t="str">
        <f>IF(ISBLANK(I811),"Null",I811)</f>
        <v>R1013</v>
      </c>
      <c r="K811">
        <f>IF(ISBLANK(B811),ROUND(AVERAGE($B$2:$B$2344),0),B811)</f>
        <v>1971</v>
      </c>
      <c r="L811" s="9" t="str">
        <f>CONCATENATE(D811,"/",C811,"/",K811)</f>
        <v>12/Dec/1971</v>
      </c>
      <c r="M811">
        <f t="shared" ca="1" si="12"/>
        <v>52</v>
      </c>
      <c r="N811" s="10">
        <v>6706.47</v>
      </c>
    </row>
    <row r="812" spans="1:14" x14ac:dyDescent="0.25">
      <c r="A812" t="s">
        <v>842</v>
      </c>
      <c r="B812">
        <v>1983</v>
      </c>
      <c r="C812" t="s">
        <v>18</v>
      </c>
      <c r="D812">
        <v>12</v>
      </c>
      <c r="E812">
        <v>2</v>
      </c>
      <c r="F812">
        <v>6710.19</v>
      </c>
      <c r="G812" t="s">
        <v>12</v>
      </c>
      <c r="H812" t="s">
        <v>12</v>
      </c>
      <c r="I812" t="s">
        <v>23</v>
      </c>
      <c r="J812" t="str">
        <f>IF(ISBLANK(I812),"Null",I812)</f>
        <v>R1012</v>
      </c>
      <c r="K812">
        <f>IF(ISBLANK(B812),ROUND(AVERAGE($B$2:$B$2344),0),B812)</f>
        <v>1983</v>
      </c>
      <c r="L812" s="9" t="str">
        <f>CONCATENATE(D812,"/",C812,"/",K812)</f>
        <v>12/Jun/1983</v>
      </c>
      <c r="M812">
        <f t="shared" ca="1" si="12"/>
        <v>41</v>
      </c>
      <c r="N812" s="10">
        <v>6710.19</v>
      </c>
    </row>
    <row r="813" spans="1:14" x14ac:dyDescent="0.25">
      <c r="A813" t="s">
        <v>843</v>
      </c>
      <c r="B813">
        <v>1994</v>
      </c>
      <c r="C813" t="s">
        <v>18</v>
      </c>
      <c r="D813">
        <v>13</v>
      </c>
      <c r="E813">
        <v>0</v>
      </c>
      <c r="F813">
        <v>6721.37</v>
      </c>
      <c r="G813" t="s">
        <v>11</v>
      </c>
      <c r="H813" t="s">
        <v>16</v>
      </c>
      <c r="I813" t="s">
        <v>23</v>
      </c>
      <c r="J813" t="str">
        <f>IF(ISBLANK(I813),"Null",I813)</f>
        <v>R1012</v>
      </c>
      <c r="K813">
        <f>IF(ISBLANK(B813),ROUND(AVERAGE($B$2:$B$2344),0),B813)</f>
        <v>1994</v>
      </c>
      <c r="L813" s="9" t="str">
        <f>CONCATENATE(D813,"/",C813,"/",K813)</f>
        <v>13/Jun/1994</v>
      </c>
      <c r="M813">
        <f t="shared" ca="1" si="12"/>
        <v>30</v>
      </c>
      <c r="N813" s="10">
        <v>6721.37</v>
      </c>
    </row>
    <row r="814" spans="1:14" x14ac:dyDescent="0.25">
      <c r="A814" t="s">
        <v>844</v>
      </c>
      <c r="B814">
        <v>1978</v>
      </c>
      <c r="C814" t="s">
        <v>36</v>
      </c>
      <c r="D814">
        <v>21</v>
      </c>
      <c r="E814">
        <v>2</v>
      </c>
      <c r="F814">
        <v>6737.98</v>
      </c>
      <c r="G814" t="s">
        <v>11</v>
      </c>
      <c r="H814" t="s">
        <v>12</v>
      </c>
      <c r="I814" t="s">
        <v>13</v>
      </c>
      <c r="J814" t="str">
        <f>IF(ISBLANK(I814),"Null",I814)</f>
        <v>R1013</v>
      </c>
      <c r="K814">
        <f>IF(ISBLANK(B814),ROUND(AVERAGE($B$2:$B$2344),0),B814)</f>
        <v>1978</v>
      </c>
      <c r="L814" s="9" t="str">
        <f>CONCATENATE(D814,"/",C814,"/",K814)</f>
        <v>21/Oct/1978</v>
      </c>
      <c r="M814">
        <f t="shared" ca="1" si="12"/>
        <v>46</v>
      </c>
      <c r="N814" s="10">
        <v>6737.98</v>
      </c>
    </row>
    <row r="815" spans="1:14" x14ac:dyDescent="0.25">
      <c r="A815" t="s">
        <v>845</v>
      </c>
      <c r="B815">
        <v>1968</v>
      </c>
      <c r="C815" t="s">
        <v>10</v>
      </c>
      <c r="D815">
        <v>18</v>
      </c>
      <c r="E815">
        <v>0</v>
      </c>
      <c r="F815">
        <v>6738.84</v>
      </c>
      <c r="G815" t="s">
        <v>12</v>
      </c>
      <c r="H815" t="s">
        <v>16</v>
      </c>
      <c r="I815" t="s">
        <v>23</v>
      </c>
      <c r="J815" t="str">
        <f>IF(ISBLANK(I815),"Null",I815)</f>
        <v>R1012</v>
      </c>
      <c r="K815">
        <f>IF(ISBLANK(B815),ROUND(AVERAGE($B$2:$B$2344),0),B815)</f>
        <v>1968</v>
      </c>
      <c r="L815" s="9" t="str">
        <f>CONCATENATE(D815,"/",C815,"/",K815)</f>
        <v>18/Jul/1968</v>
      </c>
      <c r="M815">
        <f t="shared" ca="1" si="12"/>
        <v>56</v>
      </c>
      <c r="N815" s="10">
        <v>6738.84</v>
      </c>
    </row>
    <row r="816" spans="1:14" x14ac:dyDescent="0.25">
      <c r="A816" t="s">
        <v>846</v>
      </c>
      <c r="B816">
        <v>1986</v>
      </c>
      <c r="C816" t="s">
        <v>34</v>
      </c>
      <c r="D816">
        <v>7</v>
      </c>
      <c r="E816">
        <v>3</v>
      </c>
      <c r="F816">
        <v>6746.74</v>
      </c>
      <c r="G816" t="s">
        <v>12</v>
      </c>
      <c r="H816" t="s">
        <v>11</v>
      </c>
      <c r="I816" t="s">
        <v>167</v>
      </c>
      <c r="J816" t="str">
        <f>IF(ISBLANK(I816),"Null",I816)</f>
        <v>R1016</v>
      </c>
      <c r="K816">
        <f>IF(ISBLANK(B816),ROUND(AVERAGE($B$2:$B$2344),0),B816)</f>
        <v>1986</v>
      </c>
      <c r="L816" s="9" t="str">
        <f>CONCATENATE(D816,"/",C816,"/",K816)</f>
        <v>7/Aug/1986</v>
      </c>
      <c r="M816">
        <f t="shared" ca="1" si="12"/>
        <v>38</v>
      </c>
      <c r="N816" s="10">
        <v>6746.74</v>
      </c>
    </row>
    <row r="817" spans="1:14" x14ac:dyDescent="0.25">
      <c r="A817" t="s">
        <v>847</v>
      </c>
      <c r="B817">
        <v>1986</v>
      </c>
      <c r="C817" t="s">
        <v>18</v>
      </c>
      <c r="D817">
        <v>5</v>
      </c>
      <c r="E817">
        <v>3</v>
      </c>
      <c r="F817">
        <v>6748.59</v>
      </c>
      <c r="G817" t="s">
        <v>12</v>
      </c>
      <c r="H817" t="s">
        <v>16</v>
      </c>
      <c r="I817" t="s">
        <v>167</v>
      </c>
      <c r="J817" t="str">
        <f>IF(ISBLANK(I817),"Null",I817)</f>
        <v>R1016</v>
      </c>
      <c r="K817">
        <f>IF(ISBLANK(B817),ROUND(AVERAGE($B$2:$B$2344),0),B817)</f>
        <v>1986</v>
      </c>
      <c r="L817" s="9" t="str">
        <f>CONCATENATE(D817,"/",C817,"/",K817)</f>
        <v>5/Jun/1986</v>
      </c>
      <c r="M817">
        <f t="shared" ca="1" si="12"/>
        <v>38</v>
      </c>
      <c r="N817" s="10">
        <v>6748.59</v>
      </c>
    </row>
    <row r="818" spans="1:14" x14ac:dyDescent="0.25">
      <c r="A818" t="s">
        <v>848</v>
      </c>
      <c r="B818">
        <v>1970</v>
      </c>
      <c r="C818" t="s">
        <v>18</v>
      </c>
      <c r="D818">
        <v>17</v>
      </c>
      <c r="E818">
        <v>0</v>
      </c>
      <c r="F818">
        <v>6749.63</v>
      </c>
      <c r="G818" t="s">
        <v>11</v>
      </c>
      <c r="H818" t="s">
        <v>16</v>
      </c>
      <c r="I818" t="s">
        <v>13</v>
      </c>
      <c r="J818" t="str">
        <f>IF(ISBLANK(I818),"Null",I818)</f>
        <v>R1013</v>
      </c>
      <c r="K818">
        <f>IF(ISBLANK(B818),ROUND(AVERAGE($B$2:$B$2344),0),B818)</f>
        <v>1970</v>
      </c>
      <c r="L818" s="9" t="str">
        <f>CONCATENATE(D818,"/",C818,"/",K818)</f>
        <v>17/Jun/1970</v>
      </c>
      <c r="M818">
        <f t="shared" ca="1" si="12"/>
        <v>54</v>
      </c>
      <c r="N818" s="10">
        <v>6749.63</v>
      </c>
    </row>
    <row r="819" spans="1:14" x14ac:dyDescent="0.25">
      <c r="A819" t="s">
        <v>849</v>
      </c>
      <c r="B819">
        <v>1966</v>
      </c>
      <c r="C819" t="s">
        <v>30</v>
      </c>
      <c r="D819">
        <v>9</v>
      </c>
      <c r="E819">
        <v>0</v>
      </c>
      <c r="F819">
        <v>6750.27</v>
      </c>
      <c r="G819" t="s">
        <v>12</v>
      </c>
      <c r="H819" t="s">
        <v>11</v>
      </c>
      <c r="I819" t="s">
        <v>13</v>
      </c>
      <c r="J819" t="str">
        <f>IF(ISBLANK(I819),"Null",I819)</f>
        <v>R1013</v>
      </c>
      <c r="K819">
        <f>IF(ISBLANK(B819),ROUND(AVERAGE($B$2:$B$2344),0),B819)</f>
        <v>1966</v>
      </c>
      <c r="L819" s="9" t="str">
        <f>CONCATENATE(D819,"/",C819,"/",K819)</f>
        <v>9/Dec/1966</v>
      </c>
      <c r="M819">
        <f t="shared" ca="1" si="12"/>
        <v>57</v>
      </c>
      <c r="N819" s="10">
        <v>6750.27</v>
      </c>
    </row>
    <row r="820" spans="1:14" x14ac:dyDescent="0.25">
      <c r="A820" t="s">
        <v>850</v>
      </c>
      <c r="B820">
        <v>1988</v>
      </c>
      <c r="C820" t="s">
        <v>36</v>
      </c>
      <c r="D820">
        <v>10</v>
      </c>
      <c r="E820">
        <v>3</v>
      </c>
      <c r="F820">
        <v>6753.04</v>
      </c>
      <c r="G820" t="s">
        <v>11</v>
      </c>
      <c r="H820" t="s">
        <v>11</v>
      </c>
      <c r="I820" t="s">
        <v>246</v>
      </c>
      <c r="J820" t="str">
        <f>IF(ISBLANK(I820),"Null",I820)</f>
        <v>R1024</v>
      </c>
      <c r="K820">
        <f>IF(ISBLANK(B820),ROUND(AVERAGE($B$2:$B$2344),0),B820)</f>
        <v>1988</v>
      </c>
      <c r="L820" s="9" t="str">
        <f>CONCATENATE(D820,"/",C820,"/",K820)</f>
        <v>10/Oct/1988</v>
      </c>
      <c r="M820">
        <f t="shared" ca="1" si="12"/>
        <v>36</v>
      </c>
      <c r="N820" s="10">
        <v>6753.04</v>
      </c>
    </row>
    <row r="821" spans="1:14" x14ac:dyDescent="0.25">
      <c r="A821" t="s">
        <v>851</v>
      </c>
      <c r="B821">
        <v>1981</v>
      </c>
      <c r="C821" t="s">
        <v>20</v>
      </c>
      <c r="D821">
        <v>21</v>
      </c>
      <c r="E821">
        <v>1</v>
      </c>
      <c r="F821">
        <v>6770.19</v>
      </c>
      <c r="G821" t="s">
        <v>11</v>
      </c>
      <c r="H821" t="s">
        <v>12</v>
      </c>
      <c r="I821" t="s">
        <v>13</v>
      </c>
      <c r="J821" t="str">
        <f>IF(ISBLANK(I821),"Null",I821)</f>
        <v>R1013</v>
      </c>
      <c r="K821">
        <f>IF(ISBLANK(B821),ROUND(AVERAGE($B$2:$B$2344),0),B821)</f>
        <v>1981</v>
      </c>
      <c r="L821" s="9" t="str">
        <f>CONCATENATE(D821,"/",C821,"/",K821)</f>
        <v>21/Sep/1981</v>
      </c>
      <c r="M821">
        <f t="shared" ca="1" si="12"/>
        <v>43</v>
      </c>
      <c r="N821" s="10">
        <v>6770.19</v>
      </c>
    </row>
    <row r="822" spans="1:14" x14ac:dyDescent="0.25">
      <c r="A822" t="s">
        <v>852</v>
      </c>
      <c r="B822">
        <v>1981</v>
      </c>
      <c r="C822" t="s">
        <v>20</v>
      </c>
      <c r="D822">
        <v>3</v>
      </c>
      <c r="E822">
        <v>1</v>
      </c>
      <c r="F822">
        <v>6775.96</v>
      </c>
      <c r="G822" t="s">
        <v>11</v>
      </c>
      <c r="H822" t="s">
        <v>12</v>
      </c>
      <c r="I822" t="s">
        <v>41</v>
      </c>
      <c r="J822" t="str">
        <f>IF(ISBLANK(I822),"Null",I822)</f>
        <v>R1011</v>
      </c>
      <c r="K822">
        <f>IF(ISBLANK(B822),ROUND(AVERAGE($B$2:$B$2344),0),B822)</f>
        <v>1981</v>
      </c>
      <c r="L822" s="9" t="str">
        <f>CONCATENATE(D822,"/",C822,"/",K822)</f>
        <v>3/Sep/1981</v>
      </c>
      <c r="M822">
        <f t="shared" ca="1" si="12"/>
        <v>43</v>
      </c>
      <c r="N822" s="10">
        <v>6775.96</v>
      </c>
    </row>
    <row r="823" spans="1:14" x14ac:dyDescent="0.25">
      <c r="A823" t="s">
        <v>853</v>
      </c>
      <c r="B823">
        <v>1981</v>
      </c>
      <c r="C823" t="s">
        <v>36</v>
      </c>
      <c r="D823">
        <v>8</v>
      </c>
      <c r="E823">
        <v>1</v>
      </c>
      <c r="F823">
        <v>6781.35</v>
      </c>
      <c r="G823" t="s">
        <v>11</v>
      </c>
      <c r="H823" t="s">
        <v>16</v>
      </c>
      <c r="I823" t="s">
        <v>13</v>
      </c>
      <c r="J823" t="str">
        <f>IF(ISBLANK(I823),"Null",I823)</f>
        <v>R1013</v>
      </c>
      <c r="K823">
        <f>IF(ISBLANK(B823),ROUND(AVERAGE($B$2:$B$2344),0),B823)</f>
        <v>1981</v>
      </c>
      <c r="L823" s="9" t="str">
        <f>CONCATENATE(D823,"/",C823,"/",K823)</f>
        <v>8/Oct/1981</v>
      </c>
      <c r="M823">
        <f t="shared" ca="1" si="12"/>
        <v>43</v>
      </c>
      <c r="N823" s="10">
        <v>6781.35</v>
      </c>
    </row>
    <row r="824" spans="1:14" x14ac:dyDescent="0.25">
      <c r="A824" t="s">
        <v>854</v>
      </c>
      <c r="B824">
        <v>1980</v>
      </c>
      <c r="C824" t="s">
        <v>15</v>
      </c>
      <c r="D824">
        <v>23</v>
      </c>
      <c r="E824">
        <v>2</v>
      </c>
      <c r="F824">
        <v>6781.52</v>
      </c>
      <c r="G824" t="s">
        <v>11</v>
      </c>
      <c r="H824" t="s">
        <v>11</v>
      </c>
      <c r="I824" t="s">
        <v>13</v>
      </c>
      <c r="J824" t="str">
        <f>IF(ISBLANK(I824),"Null",I824)</f>
        <v>R1013</v>
      </c>
      <c r="K824">
        <f>IF(ISBLANK(B824),ROUND(AVERAGE($B$2:$B$2344),0),B824)</f>
        <v>1980</v>
      </c>
      <c r="L824" s="9" t="str">
        <f>CONCATENATE(D824,"/",C824,"/",K824)</f>
        <v>23/Nov/1980</v>
      </c>
      <c r="M824">
        <f t="shared" ca="1" si="12"/>
        <v>43</v>
      </c>
      <c r="N824" s="10">
        <v>6781.52</v>
      </c>
    </row>
    <row r="825" spans="1:14" x14ac:dyDescent="0.25">
      <c r="A825" t="s">
        <v>855</v>
      </c>
      <c r="B825">
        <v>1985</v>
      </c>
      <c r="C825" t="s">
        <v>30</v>
      </c>
      <c r="D825">
        <v>24</v>
      </c>
      <c r="E825">
        <v>3</v>
      </c>
      <c r="F825">
        <v>6796.86</v>
      </c>
      <c r="G825" t="s">
        <v>12</v>
      </c>
      <c r="H825" t="s">
        <v>12</v>
      </c>
      <c r="I825" t="s">
        <v>23</v>
      </c>
      <c r="J825" t="str">
        <f>IF(ISBLANK(I825),"Null",I825)</f>
        <v>R1012</v>
      </c>
      <c r="K825">
        <f>IF(ISBLANK(B825),ROUND(AVERAGE($B$2:$B$2344),0),B825)</f>
        <v>1985</v>
      </c>
      <c r="L825" s="9" t="str">
        <f>CONCATENATE(D825,"/",C825,"/",K825)</f>
        <v>24/Dec/1985</v>
      </c>
      <c r="M825">
        <f t="shared" ca="1" si="12"/>
        <v>38</v>
      </c>
      <c r="N825" s="10">
        <v>6796.86</v>
      </c>
    </row>
    <row r="826" spans="1:14" x14ac:dyDescent="0.25">
      <c r="A826" t="s">
        <v>856</v>
      </c>
      <c r="B826">
        <v>1991</v>
      </c>
      <c r="C826" t="s">
        <v>18</v>
      </c>
      <c r="D826">
        <v>29</v>
      </c>
      <c r="E826">
        <v>5</v>
      </c>
      <c r="F826">
        <v>6799.46</v>
      </c>
      <c r="G826" t="s">
        <v>16</v>
      </c>
      <c r="H826" t="s">
        <v>11</v>
      </c>
      <c r="I826" t="s">
        <v>275</v>
      </c>
      <c r="J826" t="str">
        <f>IF(ISBLANK(I826),"Null",I826)</f>
        <v>R1014</v>
      </c>
      <c r="K826">
        <f>IF(ISBLANK(B826),ROUND(AVERAGE($B$2:$B$2344),0),B826)</f>
        <v>1991</v>
      </c>
      <c r="L826" s="9" t="str">
        <f>CONCATENATE(D826,"/",C826,"/",K826)</f>
        <v>29/Jun/1991</v>
      </c>
      <c r="M826">
        <f t="shared" ca="1" si="12"/>
        <v>33</v>
      </c>
      <c r="N826" s="10">
        <v>6799.46</v>
      </c>
    </row>
    <row r="827" spans="1:14" x14ac:dyDescent="0.25">
      <c r="A827" t="s">
        <v>857</v>
      </c>
      <c r="B827">
        <v>1975</v>
      </c>
      <c r="C827" t="s">
        <v>34</v>
      </c>
      <c r="D827">
        <v>17</v>
      </c>
      <c r="E827">
        <v>1</v>
      </c>
      <c r="F827">
        <v>6809.46</v>
      </c>
      <c r="G827" t="s">
        <v>11</v>
      </c>
      <c r="H827" t="s">
        <v>16</v>
      </c>
      <c r="I827" t="s">
        <v>23</v>
      </c>
      <c r="J827" t="str">
        <f>IF(ISBLANK(I827),"Null",I827)</f>
        <v>R1012</v>
      </c>
      <c r="K827">
        <f>IF(ISBLANK(B827),ROUND(AVERAGE($B$2:$B$2344),0),B827)</f>
        <v>1975</v>
      </c>
      <c r="L827" s="9" t="str">
        <f>CONCATENATE(D827,"/",C827,"/",K827)</f>
        <v>17/Aug/1975</v>
      </c>
      <c r="M827">
        <f t="shared" ca="1" si="12"/>
        <v>49</v>
      </c>
      <c r="N827" s="10">
        <v>6809.46</v>
      </c>
    </row>
    <row r="828" spans="1:14" x14ac:dyDescent="0.25">
      <c r="A828" t="s">
        <v>858</v>
      </c>
      <c r="B828">
        <v>1994</v>
      </c>
      <c r="C828" t="s">
        <v>10</v>
      </c>
      <c r="D828">
        <v>8</v>
      </c>
      <c r="E828">
        <v>0</v>
      </c>
      <c r="F828">
        <v>6827.69</v>
      </c>
      <c r="G828" t="s">
        <v>11</v>
      </c>
      <c r="H828" t="s">
        <v>11</v>
      </c>
      <c r="I828" t="s">
        <v>299</v>
      </c>
      <c r="J828" t="str">
        <f>IF(ISBLANK(I828),"Null",I828)</f>
        <v>R1021</v>
      </c>
      <c r="K828">
        <f>IF(ISBLANK(B828),ROUND(AVERAGE($B$2:$B$2344),0),B828)</f>
        <v>1994</v>
      </c>
      <c r="L828" s="9" t="str">
        <f>CONCATENATE(D828,"/",C828,"/",K828)</f>
        <v>8/Jul/1994</v>
      </c>
      <c r="M828">
        <f t="shared" ca="1" si="12"/>
        <v>30</v>
      </c>
      <c r="N828" s="10">
        <v>6827.69</v>
      </c>
    </row>
    <row r="829" spans="1:14" x14ac:dyDescent="0.25">
      <c r="A829" t="s">
        <v>859</v>
      </c>
      <c r="B829">
        <v>1979</v>
      </c>
      <c r="C829" t="s">
        <v>10</v>
      </c>
      <c r="D829">
        <v>15</v>
      </c>
      <c r="E829">
        <v>0</v>
      </c>
      <c r="F829">
        <v>6837.37</v>
      </c>
      <c r="G829" t="s">
        <v>12</v>
      </c>
      <c r="H829" t="s">
        <v>16</v>
      </c>
      <c r="I829" t="s">
        <v>167</v>
      </c>
      <c r="J829" t="str">
        <f>IF(ISBLANK(I829),"Null",I829)</f>
        <v>R1016</v>
      </c>
      <c r="K829">
        <f>IF(ISBLANK(B829),ROUND(AVERAGE($B$2:$B$2344),0),B829)</f>
        <v>1979</v>
      </c>
      <c r="L829" s="9" t="str">
        <f>CONCATENATE(D829,"/",C829,"/",K829)</f>
        <v>15/Jul/1979</v>
      </c>
      <c r="M829">
        <f t="shared" ca="1" si="12"/>
        <v>45</v>
      </c>
      <c r="N829" s="10">
        <v>6837.37</v>
      </c>
    </row>
    <row r="830" spans="1:14" x14ac:dyDescent="0.25">
      <c r="A830" t="s">
        <v>860</v>
      </c>
      <c r="B830">
        <v>2000</v>
      </c>
      <c r="C830" t="s">
        <v>15</v>
      </c>
      <c r="D830">
        <v>30</v>
      </c>
      <c r="E830">
        <v>0</v>
      </c>
      <c r="F830">
        <v>6842.28</v>
      </c>
      <c r="G830" t="s">
        <v>11</v>
      </c>
      <c r="H830" t="s">
        <v>16</v>
      </c>
      <c r="I830" t="s">
        <v>23</v>
      </c>
      <c r="J830" t="str">
        <f>IF(ISBLANK(I830),"Null",I830)</f>
        <v>R1012</v>
      </c>
      <c r="K830">
        <f>IF(ISBLANK(B830),ROUND(AVERAGE($B$2:$B$2344),0),B830)</f>
        <v>2000</v>
      </c>
      <c r="L830" s="9" t="str">
        <f>CONCATENATE(D830,"/",C830,"/",K830)</f>
        <v>30/Nov/2000</v>
      </c>
      <c r="M830">
        <f t="shared" ca="1" si="12"/>
        <v>23</v>
      </c>
      <c r="N830" s="10">
        <v>6842.28</v>
      </c>
    </row>
    <row r="831" spans="1:14" x14ac:dyDescent="0.25">
      <c r="A831" t="s">
        <v>861</v>
      </c>
      <c r="B831">
        <v>1977</v>
      </c>
      <c r="C831" t="s">
        <v>18</v>
      </c>
      <c r="D831">
        <v>15</v>
      </c>
      <c r="E831">
        <v>2</v>
      </c>
      <c r="F831">
        <v>6843.17</v>
      </c>
      <c r="G831" t="s">
        <v>11</v>
      </c>
      <c r="H831" t="s">
        <v>16</v>
      </c>
      <c r="I831" t="s">
        <v>13</v>
      </c>
      <c r="J831" t="str">
        <f>IF(ISBLANK(I831),"Null",I831)</f>
        <v>R1013</v>
      </c>
      <c r="K831">
        <f>IF(ISBLANK(B831),ROUND(AVERAGE($B$2:$B$2344),0),B831)</f>
        <v>1977</v>
      </c>
      <c r="L831" s="9" t="str">
        <f>CONCATENATE(D831,"/",C831,"/",K831)</f>
        <v>15/Jun/1977</v>
      </c>
      <c r="M831">
        <f t="shared" ca="1" si="12"/>
        <v>47</v>
      </c>
      <c r="N831" s="10">
        <v>6843.17</v>
      </c>
    </row>
    <row r="832" spans="1:14" x14ac:dyDescent="0.25">
      <c r="A832" t="s">
        <v>862</v>
      </c>
      <c r="B832">
        <v>1979</v>
      </c>
      <c r="C832" t="s">
        <v>15</v>
      </c>
      <c r="D832">
        <v>4</v>
      </c>
      <c r="E832">
        <v>1</v>
      </c>
      <c r="F832">
        <v>6849.03</v>
      </c>
      <c r="G832" t="s">
        <v>11</v>
      </c>
      <c r="H832" t="s">
        <v>11</v>
      </c>
      <c r="I832" t="s">
        <v>41</v>
      </c>
      <c r="J832" t="str">
        <f>IF(ISBLANK(I832),"Null",I832)</f>
        <v>R1011</v>
      </c>
      <c r="K832">
        <f>IF(ISBLANK(B832),ROUND(AVERAGE($B$2:$B$2344),0),B832)</f>
        <v>1979</v>
      </c>
      <c r="L832" s="9" t="str">
        <f>CONCATENATE(D832,"/",C832,"/",K832)</f>
        <v>4/Nov/1979</v>
      </c>
      <c r="M832">
        <f t="shared" ca="1" si="12"/>
        <v>45</v>
      </c>
      <c r="N832" s="10">
        <v>6849.03</v>
      </c>
    </row>
    <row r="833" spans="1:14" x14ac:dyDescent="0.25">
      <c r="A833" t="s">
        <v>863</v>
      </c>
      <c r="B833">
        <v>1981</v>
      </c>
      <c r="C833" t="s">
        <v>18</v>
      </c>
      <c r="D833">
        <v>19</v>
      </c>
      <c r="E833">
        <v>1</v>
      </c>
      <c r="F833">
        <v>6858.48</v>
      </c>
      <c r="G833" t="s">
        <v>11</v>
      </c>
      <c r="H833" t="s">
        <v>11</v>
      </c>
      <c r="I833" t="s">
        <v>165</v>
      </c>
      <c r="J833" t="str">
        <f>IF(ISBLANK(I833),"Null",I833)</f>
        <v>R1019</v>
      </c>
      <c r="K833">
        <f>IF(ISBLANK(B833),ROUND(AVERAGE($B$2:$B$2344),0),B833)</f>
        <v>1981</v>
      </c>
      <c r="L833" s="9" t="str">
        <f>CONCATENATE(D833,"/",C833,"/",K833)</f>
        <v>19/Jun/1981</v>
      </c>
      <c r="M833">
        <f t="shared" ca="1" si="12"/>
        <v>43</v>
      </c>
      <c r="N833" s="10">
        <v>6858.48</v>
      </c>
    </row>
    <row r="834" spans="1:14" x14ac:dyDescent="0.25">
      <c r="A834" t="s">
        <v>864</v>
      </c>
      <c r="B834">
        <v>1978</v>
      </c>
      <c r="C834" t="s">
        <v>34</v>
      </c>
      <c r="D834">
        <v>5</v>
      </c>
      <c r="E834">
        <v>2</v>
      </c>
      <c r="F834">
        <v>6863.49</v>
      </c>
      <c r="G834" t="s">
        <v>11</v>
      </c>
      <c r="H834" t="s">
        <v>16</v>
      </c>
      <c r="I834" t="s">
        <v>13</v>
      </c>
      <c r="J834" t="str">
        <f>IF(ISBLANK(I834),"Null",I834)</f>
        <v>R1013</v>
      </c>
      <c r="K834">
        <f>IF(ISBLANK(B834),ROUND(AVERAGE($B$2:$B$2344),0),B834)</f>
        <v>1978</v>
      </c>
      <c r="L834" s="9" t="str">
        <f>CONCATENATE(D834,"/",C834,"/",K834)</f>
        <v>5/Aug/1978</v>
      </c>
      <c r="M834">
        <f t="shared" ca="1" si="12"/>
        <v>46</v>
      </c>
      <c r="N834" s="10">
        <v>6863.49</v>
      </c>
    </row>
    <row r="835" spans="1:14" x14ac:dyDescent="0.25">
      <c r="A835" t="s">
        <v>865</v>
      </c>
      <c r="B835">
        <v>1969</v>
      </c>
      <c r="C835" t="s">
        <v>36</v>
      </c>
      <c r="D835">
        <v>23</v>
      </c>
      <c r="E835">
        <v>0</v>
      </c>
      <c r="F835">
        <v>6868.39</v>
      </c>
      <c r="G835" t="s">
        <v>11</v>
      </c>
      <c r="H835" t="s">
        <v>11</v>
      </c>
      <c r="I835" t="s">
        <v>13</v>
      </c>
      <c r="J835" t="str">
        <f>IF(ISBLANK(I835),"Null",I835)</f>
        <v>R1013</v>
      </c>
      <c r="K835">
        <f>IF(ISBLANK(B835),ROUND(AVERAGE($B$2:$B$2344),0),B835)</f>
        <v>1969</v>
      </c>
      <c r="L835" s="9" t="str">
        <f>CONCATENATE(D835,"/",C835,"/",K835)</f>
        <v>23/Oct/1969</v>
      </c>
      <c r="M835">
        <f t="shared" ref="M835:M898" ca="1" si="13">DATEDIF(L835,TODAY(),"Y")</f>
        <v>55</v>
      </c>
      <c r="N835" s="10">
        <v>6868.39</v>
      </c>
    </row>
    <row r="836" spans="1:14" x14ac:dyDescent="0.25">
      <c r="A836" t="s">
        <v>866</v>
      </c>
      <c r="B836">
        <v>1981</v>
      </c>
      <c r="C836" t="s">
        <v>18</v>
      </c>
      <c r="D836">
        <v>23</v>
      </c>
      <c r="E836">
        <v>2</v>
      </c>
      <c r="F836">
        <v>6875.96</v>
      </c>
      <c r="G836" t="s">
        <v>11</v>
      </c>
      <c r="H836" t="s">
        <v>11</v>
      </c>
      <c r="I836" t="s">
        <v>41</v>
      </c>
      <c r="J836" t="str">
        <f>IF(ISBLANK(I836),"Null",I836)</f>
        <v>R1011</v>
      </c>
      <c r="K836">
        <f>IF(ISBLANK(B836),ROUND(AVERAGE($B$2:$B$2344),0),B836)</f>
        <v>1981</v>
      </c>
      <c r="L836" s="9" t="str">
        <f>CONCATENATE(D836,"/",C836,"/",K836)</f>
        <v>23/Jun/1981</v>
      </c>
      <c r="M836">
        <f t="shared" ca="1" si="13"/>
        <v>43</v>
      </c>
      <c r="N836" s="10">
        <v>6875.96</v>
      </c>
    </row>
    <row r="837" spans="1:14" x14ac:dyDescent="0.25">
      <c r="A837" t="s">
        <v>867</v>
      </c>
      <c r="B837">
        <v>2004</v>
      </c>
      <c r="C837" t="s">
        <v>30</v>
      </c>
      <c r="D837">
        <v>24</v>
      </c>
      <c r="E837">
        <v>0</v>
      </c>
      <c r="F837">
        <v>6876.53</v>
      </c>
      <c r="G837" t="s">
        <v>11</v>
      </c>
      <c r="H837" t="s">
        <v>16</v>
      </c>
      <c r="I837" t="s">
        <v>23</v>
      </c>
      <c r="J837" t="str">
        <f>IF(ISBLANK(I837),"Null",I837)</f>
        <v>R1012</v>
      </c>
      <c r="K837">
        <f>IF(ISBLANK(B837),ROUND(AVERAGE($B$2:$B$2344),0),B837)</f>
        <v>2004</v>
      </c>
      <c r="L837" s="9" t="str">
        <f>CONCATENATE(D837,"/",C837,"/",K837)</f>
        <v>24/Dec/2004</v>
      </c>
      <c r="M837">
        <f t="shared" ca="1" si="13"/>
        <v>19</v>
      </c>
      <c r="N837" s="10">
        <v>6876.53</v>
      </c>
    </row>
    <row r="838" spans="1:14" x14ac:dyDescent="0.25">
      <c r="A838" t="s">
        <v>868</v>
      </c>
      <c r="B838">
        <v>1985</v>
      </c>
      <c r="C838" t="s">
        <v>20</v>
      </c>
      <c r="D838">
        <v>10</v>
      </c>
      <c r="E838">
        <v>2</v>
      </c>
      <c r="F838">
        <v>6877.98</v>
      </c>
      <c r="G838" t="s">
        <v>11</v>
      </c>
      <c r="H838" t="s">
        <v>16</v>
      </c>
      <c r="I838" t="s">
        <v>246</v>
      </c>
      <c r="J838" t="str">
        <f>IF(ISBLANK(I838),"Null",I838)</f>
        <v>R1024</v>
      </c>
      <c r="K838">
        <f>IF(ISBLANK(B838),ROUND(AVERAGE($B$2:$B$2344),0),B838)</f>
        <v>1985</v>
      </c>
      <c r="L838" s="9" t="str">
        <f>CONCATENATE(D838,"/",C838,"/",K838)</f>
        <v>10/Sep/1985</v>
      </c>
      <c r="M838">
        <f t="shared" ca="1" si="13"/>
        <v>39</v>
      </c>
      <c r="N838" s="10">
        <v>6877.98</v>
      </c>
    </row>
    <row r="839" spans="1:14" x14ac:dyDescent="0.25">
      <c r="A839" t="s">
        <v>869</v>
      </c>
      <c r="B839">
        <v>1989</v>
      </c>
      <c r="C839" t="s">
        <v>30</v>
      </c>
      <c r="D839">
        <v>21</v>
      </c>
      <c r="E839">
        <v>3</v>
      </c>
      <c r="F839">
        <v>6895.19</v>
      </c>
      <c r="G839" t="s">
        <v>11</v>
      </c>
      <c r="H839" t="s">
        <v>12</v>
      </c>
      <c r="I839" t="s">
        <v>246</v>
      </c>
      <c r="J839" t="str">
        <f>IF(ISBLANK(I839),"Null",I839)</f>
        <v>R1024</v>
      </c>
      <c r="K839">
        <f>IF(ISBLANK(B839),ROUND(AVERAGE($B$2:$B$2344),0),B839)</f>
        <v>1989</v>
      </c>
      <c r="L839" s="9" t="str">
        <f>CONCATENATE(D839,"/",C839,"/",K839)</f>
        <v>21/Dec/1989</v>
      </c>
      <c r="M839">
        <f t="shared" ca="1" si="13"/>
        <v>34</v>
      </c>
      <c r="N839" s="10">
        <v>6895.19</v>
      </c>
    </row>
    <row r="840" spans="1:14" x14ac:dyDescent="0.25">
      <c r="A840" t="s">
        <v>870</v>
      </c>
      <c r="B840">
        <v>1984</v>
      </c>
      <c r="C840" t="s">
        <v>20</v>
      </c>
      <c r="D840">
        <v>5</v>
      </c>
      <c r="E840">
        <v>2</v>
      </c>
      <c r="F840">
        <v>6933.24</v>
      </c>
      <c r="G840" t="s">
        <v>11</v>
      </c>
      <c r="H840" t="s">
        <v>12</v>
      </c>
      <c r="I840" t="s">
        <v>23</v>
      </c>
      <c r="J840" t="str">
        <f>IF(ISBLANK(I840),"Null",I840)</f>
        <v>R1012</v>
      </c>
      <c r="K840">
        <f>IF(ISBLANK(B840),ROUND(AVERAGE($B$2:$B$2344),0),B840)</f>
        <v>1984</v>
      </c>
      <c r="L840" s="9" t="str">
        <f>CONCATENATE(D840,"/",C840,"/",K840)</f>
        <v>5/Sep/1984</v>
      </c>
      <c r="M840">
        <f t="shared" ca="1" si="13"/>
        <v>40</v>
      </c>
      <c r="N840" s="10">
        <v>6933.24</v>
      </c>
    </row>
    <row r="841" spans="1:14" x14ac:dyDescent="0.25">
      <c r="A841" t="s">
        <v>871</v>
      </c>
      <c r="B841">
        <v>1978</v>
      </c>
      <c r="C841" t="s">
        <v>15</v>
      </c>
      <c r="D841">
        <v>29</v>
      </c>
      <c r="E841">
        <v>2</v>
      </c>
      <c r="F841">
        <v>6938.11</v>
      </c>
      <c r="G841" t="s">
        <v>11</v>
      </c>
      <c r="H841" t="s">
        <v>11</v>
      </c>
      <c r="I841" t="s">
        <v>13</v>
      </c>
      <c r="J841" t="str">
        <f>IF(ISBLANK(I841),"Null",I841)</f>
        <v>R1013</v>
      </c>
      <c r="K841">
        <f>IF(ISBLANK(B841),ROUND(AVERAGE($B$2:$B$2344),0),B841)</f>
        <v>1978</v>
      </c>
      <c r="L841" s="9" t="str">
        <f>CONCATENATE(D841,"/",C841,"/",K841)</f>
        <v>29/Nov/1978</v>
      </c>
      <c r="M841">
        <f t="shared" ca="1" si="13"/>
        <v>45</v>
      </c>
      <c r="N841" s="10">
        <v>6938.11</v>
      </c>
    </row>
    <row r="842" spans="1:14" x14ac:dyDescent="0.25">
      <c r="A842" t="s">
        <v>872</v>
      </c>
      <c r="B842">
        <v>1980</v>
      </c>
      <c r="C842" t="s">
        <v>34</v>
      </c>
      <c r="D842">
        <v>30</v>
      </c>
      <c r="E842">
        <v>1</v>
      </c>
      <c r="F842">
        <v>6940.91</v>
      </c>
      <c r="G842" t="s">
        <v>11</v>
      </c>
      <c r="H842" t="s">
        <v>11</v>
      </c>
      <c r="I842" t="s">
        <v>23</v>
      </c>
      <c r="J842" t="str">
        <f>IF(ISBLANK(I842),"Null",I842)</f>
        <v>R1012</v>
      </c>
      <c r="K842">
        <f>IF(ISBLANK(B842),ROUND(AVERAGE($B$2:$B$2344),0),B842)</f>
        <v>1980</v>
      </c>
      <c r="L842" s="9" t="str">
        <f>CONCATENATE(D842,"/",C842,"/",K842)</f>
        <v>30/Aug/1980</v>
      </c>
      <c r="M842">
        <f t="shared" ca="1" si="13"/>
        <v>44</v>
      </c>
      <c r="N842" s="10">
        <v>6940.91</v>
      </c>
    </row>
    <row r="843" spans="1:14" x14ac:dyDescent="0.25">
      <c r="A843" t="s">
        <v>873</v>
      </c>
      <c r="B843">
        <v>1980</v>
      </c>
      <c r="C843" t="s">
        <v>36</v>
      </c>
      <c r="D843">
        <v>5</v>
      </c>
      <c r="E843">
        <v>2</v>
      </c>
      <c r="F843">
        <v>6940.94</v>
      </c>
      <c r="G843" t="s">
        <v>11</v>
      </c>
      <c r="H843" t="s">
        <v>12</v>
      </c>
      <c r="I843" t="s">
        <v>13</v>
      </c>
      <c r="J843" t="str">
        <f>IF(ISBLANK(I843),"Null",I843)</f>
        <v>R1013</v>
      </c>
      <c r="K843">
        <f>IF(ISBLANK(B843),ROUND(AVERAGE($B$2:$B$2344),0),B843)</f>
        <v>1980</v>
      </c>
      <c r="L843" s="9" t="str">
        <f>CONCATENATE(D843,"/",C843,"/",K843)</f>
        <v>5/Oct/1980</v>
      </c>
      <c r="M843">
        <f t="shared" ca="1" si="13"/>
        <v>44</v>
      </c>
      <c r="N843" s="10">
        <v>6940.94</v>
      </c>
    </row>
    <row r="844" spans="1:14" x14ac:dyDescent="0.25">
      <c r="A844" t="s">
        <v>874</v>
      </c>
      <c r="B844">
        <v>1978</v>
      </c>
      <c r="C844" t="s">
        <v>30</v>
      </c>
      <c r="D844">
        <v>15</v>
      </c>
      <c r="E844">
        <v>0</v>
      </c>
      <c r="F844">
        <v>6948.7</v>
      </c>
      <c r="G844" t="s">
        <v>16</v>
      </c>
      <c r="H844" t="s">
        <v>11</v>
      </c>
      <c r="I844" t="s">
        <v>23</v>
      </c>
      <c r="J844" t="str">
        <f>IF(ISBLANK(I844),"Null",I844)</f>
        <v>R1012</v>
      </c>
      <c r="K844">
        <f>IF(ISBLANK(B844),ROUND(AVERAGE($B$2:$B$2344),0),B844)</f>
        <v>1978</v>
      </c>
      <c r="L844" s="9" t="str">
        <f>CONCATENATE(D844,"/",C844,"/",K844)</f>
        <v>15/Dec/1978</v>
      </c>
      <c r="M844">
        <f t="shared" ca="1" si="13"/>
        <v>45</v>
      </c>
      <c r="N844" s="10">
        <v>6948.7</v>
      </c>
    </row>
    <row r="845" spans="1:14" x14ac:dyDescent="0.25">
      <c r="A845" t="s">
        <v>875</v>
      </c>
      <c r="B845">
        <v>1980</v>
      </c>
      <c r="C845" t="s">
        <v>34</v>
      </c>
      <c r="D845">
        <v>18</v>
      </c>
      <c r="E845">
        <v>2</v>
      </c>
      <c r="F845">
        <v>6951.12</v>
      </c>
      <c r="G845" t="s">
        <v>11</v>
      </c>
      <c r="H845" t="s">
        <v>11</v>
      </c>
      <c r="I845" t="s">
        <v>13</v>
      </c>
      <c r="J845" t="str">
        <f>IF(ISBLANK(I845),"Null",I845)</f>
        <v>R1013</v>
      </c>
      <c r="K845">
        <f>IF(ISBLANK(B845),ROUND(AVERAGE($B$2:$B$2344),0),B845)</f>
        <v>1980</v>
      </c>
      <c r="L845" s="9" t="str">
        <f>CONCATENATE(D845,"/",C845,"/",K845)</f>
        <v>18/Aug/1980</v>
      </c>
      <c r="M845">
        <f t="shared" ca="1" si="13"/>
        <v>44</v>
      </c>
      <c r="N845" s="10">
        <v>6951.12</v>
      </c>
    </row>
    <row r="846" spans="1:14" x14ac:dyDescent="0.25">
      <c r="A846" t="s">
        <v>876</v>
      </c>
      <c r="B846">
        <v>1975</v>
      </c>
      <c r="C846" t="s">
        <v>18</v>
      </c>
      <c r="D846">
        <v>3</v>
      </c>
      <c r="E846">
        <v>1</v>
      </c>
      <c r="F846">
        <v>6965.21</v>
      </c>
      <c r="G846" t="s">
        <v>11</v>
      </c>
      <c r="H846" t="s">
        <v>12</v>
      </c>
      <c r="I846" t="s">
        <v>13</v>
      </c>
      <c r="J846" t="str">
        <f>IF(ISBLANK(I846),"Null",I846)</f>
        <v>R1013</v>
      </c>
      <c r="K846">
        <f>IF(ISBLANK(B846),ROUND(AVERAGE($B$2:$B$2344),0),B846)</f>
        <v>1975</v>
      </c>
      <c r="L846" s="9" t="str">
        <f>CONCATENATE(D846,"/",C846,"/",K846)</f>
        <v>3/Jun/1975</v>
      </c>
      <c r="M846">
        <f t="shared" ca="1" si="13"/>
        <v>49</v>
      </c>
      <c r="N846" s="10">
        <v>6965.21</v>
      </c>
    </row>
    <row r="847" spans="1:14" x14ac:dyDescent="0.25">
      <c r="A847" t="s">
        <v>877</v>
      </c>
      <c r="B847">
        <v>1985</v>
      </c>
      <c r="C847" t="s">
        <v>30</v>
      </c>
      <c r="D847">
        <v>10</v>
      </c>
      <c r="E847">
        <v>3</v>
      </c>
      <c r="F847">
        <v>6985.51</v>
      </c>
      <c r="G847" t="s">
        <v>11</v>
      </c>
      <c r="H847" t="s">
        <v>11</v>
      </c>
      <c r="I847" t="s">
        <v>165</v>
      </c>
      <c r="J847" t="str">
        <f>IF(ISBLANK(I847),"Null",I847)</f>
        <v>R1019</v>
      </c>
      <c r="K847">
        <f>IF(ISBLANK(B847),ROUND(AVERAGE($B$2:$B$2344),0),B847)</f>
        <v>1985</v>
      </c>
      <c r="L847" s="9" t="str">
        <f>CONCATENATE(D847,"/",C847,"/",K847)</f>
        <v>10/Dec/1985</v>
      </c>
      <c r="M847">
        <f t="shared" ca="1" si="13"/>
        <v>38</v>
      </c>
      <c r="N847" s="10">
        <v>6985.51</v>
      </c>
    </row>
    <row r="848" spans="1:14" x14ac:dyDescent="0.25">
      <c r="A848" t="s">
        <v>878</v>
      </c>
      <c r="B848">
        <v>1982</v>
      </c>
      <c r="C848" t="s">
        <v>36</v>
      </c>
      <c r="D848">
        <v>18</v>
      </c>
      <c r="E848">
        <v>2</v>
      </c>
      <c r="F848">
        <v>6986.7</v>
      </c>
      <c r="G848" t="s">
        <v>12</v>
      </c>
      <c r="H848" t="s">
        <v>16</v>
      </c>
      <c r="I848" t="s">
        <v>23</v>
      </c>
      <c r="J848" t="str">
        <f>IF(ISBLANK(I848),"Null",I848)</f>
        <v>R1012</v>
      </c>
      <c r="K848">
        <f>IF(ISBLANK(B848),ROUND(AVERAGE($B$2:$B$2344),0),B848)</f>
        <v>1982</v>
      </c>
      <c r="L848" s="9" t="str">
        <f>CONCATENATE(D848,"/",C848,"/",K848)</f>
        <v>18/Oct/1982</v>
      </c>
      <c r="M848">
        <f t="shared" ca="1" si="13"/>
        <v>42</v>
      </c>
      <c r="N848" s="10">
        <v>6986.7</v>
      </c>
    </row>
    <row r="849" spans="1:14" x14ac:dyDescent="0.25">
      <c r="A849" t="s">
        <v>879</v>
      </c>
      <c r="B849">
        <v>1982</v>
      </c>
      <c r="C849" t="s">
        <v>20</v>
      </c>
      <c r="D849">
        <v>1</v>
      </c>
      <c r="E849">
        <v>3</v>
      </c>
      <c r="F849">
        <v>6989.95</v>
      </c>
      <c r="G849" t="s">
        <v>11</v>
      </c>
      <c r="H849" t="s">
        <v>16</v>
      </c>
      <c r="I849" t="s">
        <v>13</v>
      </c>
      <c r="J849" t="str">
        <f>IF(ISBLANK(I849),"Null",I849)</f>
        <v>R1013</v>
      </c>
      <c r="K849">
        <f>IF(ISBLANK(B849),ROUND(AVERAGE($B$2:$B$2344),0),B849)</f>
        <v>1982</v>
      </c>
      <c r="L849" s="9" t="str">
        <f>CONCATENATE(D849,"/",C849,"/",K849)</f>
        <v>1/Sep/1982</v>
      </c>
      <c r="M849">
        <f t="shared" ca="1" si="13"/>
        <v>42</v>
      </c>
      <c r="N849" s="10">
        <v>6989.95</v>
      </c>
    </row>
    <row r="850" spans="1:14" x14ac:dyDescent="0.25">
      <c r="A850" t="s">
        <v>880</v>
      </c>
      <c r="B850">
        <v>1969</v>
      </c>
      <c r="C850" t="s">
        <v>10</v>
      </c>
      <c r="D850">
        <v>6</v>
      </c>
      <c r="E850">
        <v>0</v>
      </c>
      <c r="F850">
        <v>7003.1</v>
      </c>
      <c r="G850" t="s">
        <v>11</v>
      </c>
      <c r="H850" t="s">
        <v>12</v>
      </c>
      <c r="I850" t="s">
        <v>13</v>
      </c>
      <c r="J850" t="str">
        <f>IF(ISBLANK(I850),"Null",I850)</f>
        <v>R1013</v>
      </c>
      <c r="K850">
        <f>IF(ISBLANK(B850),ROUND(AVERAGE($B$2:$B$2344),0),B850)</f>
        <v>1969</v>
      </c>
      <c r="L850" s="9" t="str">
        <f>CONCATENATE(D850,"/",C850,"/",K850)</f>
        <v>6/Jul/1969</v>
      </c>
      <c r="M850">
        <f t="shared" ca="1" si="13"/>
        <v>55</v>
      </c>
      <c r="N850" s="10">
        <v>7003.1</v>
      </c>
    </row>
    <row r="851" spans="1:14" x14ac:dyDescent="0.25">
      <c r="A851" t="s">
        <v>881</v>
      </c>
      <c r="B851">
        <v>1978</v>
      </c>
      <c r="C851" t="s">
        <v>18</v>
      </c>
      <c r="D851">
        <v>2</v>
      </c>
      <c r="E851">
        <v>2</v>
      </c>
      <c r="F851">
        <v>7033.08</v>
      </c>
      <c r="G851" t="s">
        <v>11</v>
      </c>
      <c r="H851" t="s">
        <v>11</v>
      </c>
      <c r="I851" t="s">
        <v>13</v>
      </c>
      <c r="J851" t="str">
        <f>IF(ISBLANK(I851),"Null",I851)</f>
        <v>R1013</v>
      </c>
      <c r="K851">
        <f>IF(ISBLANK(B851),ROUND(AVERAGE($B$2:$B$2344),0),B851)</f>
        <v>1978</v>
      </c>
      <c r="L851" s="9" t="str">
        <f>CONCATENATE(D851,"/",C851,"/",K851)</f>
        <v>2/Jun/1978</v>
      </c>
      <c r="M851">
        <f t="shared" ca="1" si="13"/>
        <v>46</v>
      </c>
      <c r="N851" s="10">
        <v>7033.08</v>
      </c>
    </row>
    <row r="852" spans="1:14" x14ac:dyDescent="0.25">
      <c r="A852" t="s">
        <v>882</v>
      </c>
      <c r="B852">
        <v>1995</v>
      </c>
      <c r="C852" t="s">
        <v>36</v>
      </c>
      <c r="D852">
        <v>29</v>
      </c>
      <c r="E852">
        <v>0</v>
      </c>
      <c r="F852">
        <v>7042.11</v>
      </c>
      <c r="G852" t="s">
        <v>11</v>
      </c>
      <c r="H852" t="s">
        <v>12</v>
      </c>
      <c r="I852" t="s">
        <v>23</v>
      </c>
      <c r="J852" t="str">
        <f>IF(ISBLANK(I852),"Null",I852)</f>
        <v>R1012</v>
      </c>
      <c r="K852">
        <f>IF(ISBLANK(B852),ROUND(AVERAGE($B$2:$B$2344),0),B852)</f>
        <v>1995</v>
      </c>
      <c r="L852" s="9" t="str">
        <f>CONCATENATE(D852,"/",C852,"/",K852)</f>
        <v>29/Oct/1995</v>
      </c>
      <c r="M852">
        <f t="shared" ca="1" si="13"/>
        <v>29</v>
      </c>
      <c r="N852" s="10">
        <v>7042.11</v>
      </c>
    </row>
    <row r="853" spans="1:14" x14ac:dyDescent="0.25">
      <c r="A853" t="s">
        <v>883</v>
      </c>
      <c r="B853">
        <v>1980</v>
      </c>
      <c r="C853" t="s">
        <v>10</v>
      </c>
      <c r="D853">
        <v>26</v>
      </c>
      <c r="E853">
        <v>1</v>
      </c>
      <c r="F853">
        <v>7045.5</v>
      </c>
      <c r="G853" t="s">
        <v>11</v>
      </c>
      <c r="H853" t="s">
        <v>16</v>
      </c>
      <c r="I853" t="s">
        <v>41</v>
      </c>
      <c r="J853" t="str">
        <f>IF(ISBLANK(I853),"Null",I853)</f>
        <v>R1011</v>
      </c>
      <c r="K853">
        <f>IF(ISBLANK(B853),ROUND(AVERAGE($B$2:$B$2344),0),B853)</f>
        <v>1980</v>
      </c>
      <c r="L853" s="9" t="str">
        <f>CONCATENATE(D853,"/",C853,"/",K853)</f>
        <v>26/Jul/1980</v>
      </c>
      <c r="M853">
        <f t="shared" ca="1" si="13"/>
        <v>44</v>
      </c>
      <c r="N853" s="10">
        <v>7045.5</v>
      </c>
    </row>
    <row r="854" spans="1:14" x14ac:dyDescent="0.25">
      <c r="A854" t="s">
        <v>884</v>
      </c>
      <c r="B854">
        <v>1980</v>
      </c>
      <c r="C854" t="s">
        <v>36</v>
      </c>
      <c r="D854">
        <v>22</v>
      </c>
      <c r="E854">
        <v>1</v>
      </c>
      <c r="F854">
        <v>7046.72</v>
      </c>
      <c r="G854" t="s">
        <v>11</v>
      </c>
      <c r="H854" t="s">
        <v>12</v>
      </c>
      <c r="I854" t="s">
        <v>13</v>
      </c>
      <c r="J854" t="str">
        <f>IF(ISBLANK(I854),"Null",I854)</f>
        <v>R1013</v>
      </c>
      <c r="K854">
        <f>IF(ISBLANK(B854),ROUND(AVERAGE($B$2:$B$2344),0),B854)</f>
        <v>1980</v>
      </c>
      <c r="L854" s="9" t="str">
        <f>CONCATENATE(D854,"/",C854,"/",K854)</f>
        <v>22/Oct/1980</v>
      </c>
      <c r="M854">
        <f t="shared" ca="1" si="13"/>
        <v>44</v>
      </c>
      <c r="N854" s="10">
        <v>7046.72</v>
      </c>
    </row>
    <row r="855" spans="1:14" x14ac:dyDescent="0.25">
      <c r="A855" t="s">
        <v>885</v>
      </c>
      <c r="B855">
        <v>1980</v>
      </c>
      <c r="C855" t="s">
        <v>10</v>
      </c>
      <c r="D855">
        <v>21</v>
      </c>
      <c r="E855">
        <v>0</v>
      </c>
      <c r="F855">
        <v>7050.02</v>
      </c>
      <c r="G855" t="s">
        <v>11</v>
      </c>
      <c r="H855" t="s">
        <v>16</v>
      </c>
      <c r="I855" t="s">
        <v>246</v>
      </c>
      <c r="J855" t="str">
        <f>IF(ISBLANK(I855),"Null",I855)</f>
        <v>R1024</v>
      </c>
      <c r="K855">
        <f>IF(ISBLANK(B855),ROUND(AVERAGE($B$2:$B$2344),0),B855)</f>
        <v>1980</v>
      </c>
      <c r="L855" s="9" t="str">
        <f>CONCATENATE(D855,"/",C855,"/",K855)</f>
        <v>21/Jul/1980</v>
      </c>
      <c r="M855">
        <f t="shared" ca="1" si="13"/>
        <v>44</v>
      </c>
      <c r="N855" s="10">
        <v>7050.02</v>
      </c>
    </row>
    <row r="856" spans="1:14" x14ac:dyDescent="0.25">
      <c r="A856" t="s">
        <v>886</v>
      </c>
      <c r="B856">
        <v>1980</v>
      </c>
      <c r="C856" t="s">
        <v>18</v>
      </c>
      <c r="D856">
        <v>28</v>
      </c>
      <c r="E856">
        <v>1</v>
      </c>
      <c r="F856">
        <v>7050.64</v>
      </c>
      <c r="G856" t="s">
        <v>11</v>
      </c>
      <c r="H856" t="s">
        <v>12</v>
      </c>
      <c r="I856" t="s">
        <v>41</v>
      </c>
      <c r="J856" t="str">
        <f>IF(ISBLANK(I856),"Null",I856)</f>
        <v>R1011</v>
      </c>
      <c r="K856">
        <f>IF(ISBLANK(B856),ROUND(AVERAGE($B$2:$B$2344),0),B856)</f>
        <v>1980</v>
      </c>
      <c r="L856" s="9" t="str">
        <f>CONCATENATE(D856,"/",C856,"/",K856)</f>
        <v>28/Jun/1980</v>
      </c>
      <c r="M856">
        <f t="shared" ca="1" si="13"/>
        <v>44</v>
      </c>
      <c r="N856" s="10">
        <v>7050.64</v>
      </c>
    </row>
    <row r="857" spans="1:14" x14ac:dyDescent="0.25">
      <c r="A857" t="s">
        <v>887</v>
      </c>
      <c r="B857">
        <v>1978</v>
      </c>
      <c r="C857" t="s">
        <v>18</v>
      </c>
      <c r="D857">
        <v>24</v>
      </c>
      <c r="E857">
        <v>2</v>
      </c>
      <c r="F857">
        <v>7054.41</v>
      </c>
      <c r="G857" t="s">
        <v>11</v>
      </c>
      <c r="H857" t="s">
        <v>11</v>
      </c>
      <c r="I857" t="s">
        <v>13</v>
      </c>
      <c r="J857" t="str">
        <f>IF(ISBLANK(I857),"Null",I857)</f>
        <v>R1013</v>
      </c>
      <c r="K857">
        <f>IF(ISBLANK(B857),ROUND(AVERAGE($B$2:$B$2344),0),B857)</f>
        <v>1978</v>
      </c>
      <c r="L857" s="9" t="str">
        <f>CONCATENATE(D857,"/",C857,"/",K857)</f>
        <v>24/Jun/1978</v>
      </c>
      <c r="M857">
        <f t="shared" ca="1" si="13"/>
        <v>46</v>
      </c>
      <c r="N857" s="10">
        <v>7054.41</v>
      </c>
    </row>
    <row r="858" spans="1:14" x14ac:dyDescent="0.25">
      <c r="A858" t="s">
        <v>888</v>
      </c>
      <c r="B858">
        <v>1982</v>
      </c>
      <c r="C858" t="s">
        <v>36</v>
      </c>
      <c r="D858">
        <v>6</v>
      </c>
      <c r="E858">
        <v>1</v>
      </c>
      <c r="F858">
        <v>7077.19</v>
      </c>
      <c r="G858" t="s">
        <v>11</v>
      </c>
      <c r="H858" t="s">
        <v>12</v>
      </c>
      <c r="I858" t="s">
        <v>246</v>
      </c>
      <c r="J858" t="str">
        <f>IF(ISBLANK(I858),"Null",I858)</f>
        <v>R1024</v>
      </c>
      <c r="K858">
        <f>IF(ISBLANK(B858),ROUND(AVERAGE($B$2:$B$2344),0),B858)</f>
        <v>1982</v>
      </c>
      <c r="L858" s="9" t="str">
        <f>CONCATENATE(D858,"/",C858,"/",K858)</f>
        <v>6/Oct/1982</v>
      </c>
      <c r="M858">
        <f t="shared" ca="1" si="13"/>
        <v>42</v>
      </c>
      <c r="N858" s="10">
        <v>7077.19</v>
      </c>
    </row>
    <row r="859" spans="1:14" x14ac:dyDescent="0.25">
      <c r="A859" t="s">
        <v>889</v>
      </c>
      <c r="B859">
        <v>1992</v>
      </c>
      <c r="C859" t="s">
        <v>18</v>
      </c>
      <c r="D859">
        <v>18</v>
      </c>
      <c r="E859">
        <v>0</v>
      </c>
      <c r="F859">
        <v>7096.98</v>
      </c>
      <c r="G859" t="s">
        <v>11</v>
      </c>
      <c r="H859" t="s">
        <v>11</v>
      </c>
      <c r="I859" t="s">
        <v>23</v>
      </c>
      <c r="J859" t="str">
        <f>IF(ISBLANK(I859),"Null",I859)</f>
        <v>R1012</v>
      </c>
      <c r="K859">
        <f>IF(ISBLANK(B859),ROUND(AVERAGE($B$2:$B$2344),0),B859)</f>
        <v>1992</v>
      </c>
      <c r="L859" s="9" t="str">
        <f>CONCATENATE(D859,"/",C859,"/",K859)</f>
        <v>18/Jun/1992</v>
      </c>
      <c r="M859">
        <f t="shared" ca="1" si="13"/>
        <v>32</v>
      </c>
      <c r="N859" s="10">
        <v>7096.98</v>
      </c>
    </row>
    <row r="860" spans="1:14" x14ac:dyDescent="0.25">
      <c r="A860" t="s">
        <v>890</v>
      </c>
      <c r="B860">
        <v>1987</v>
      </c>
      <c r="C860" t="s">
        <v>34</v>
      </c>
      <c r="D860">
        <v>11</v>
      </c>
      <c r="E860">
        <v>3</v>
      </c>
      <c r="F860">
        <v>7106.81</v>
      </c>
      <c r="G860" t="s">
        <v>11</v>
      </c>
      <c r="H860" t="s">
        <v>16</v>
      </c>
      <c r="I860" t="s">
        <v>23</v>
      </c>
      <c r="J860" t="str">
        <f>IF(ISBLANK(I860),"Null",I860)</f>
        <v>R1012</v>
      </c>
      <c r="K860">
        <f>IF(ISBLANK(B860),ROUND(AVERAGE($B$2:$B$2344),0),B860)</f>
        <v>1987</v>
      </c>
      <c r="L860" s="9" t="str">
        <f>CONCATENATE(D860,"/",C860,"/",K860)</f>
        <v>11/Aug/1987</v>
      </c>
      <c r="M860">
        <f t="shared" ca="1" si="13"/>
        <v>37</v>
      </c>
      <c r="N860" s="10">
        <v>7106.81</v>
      </c>
    </row>
    <row r="861" spans="1:14" x14ac:dyDescent="0.25">
      <c r="A861" t="s">
        <v>891</v>
      </c>
      <c r="B861">
        <v>1968</v>
      </c>
      <c r="C861" t="s">
        <v>18</v>
      </c>
      <c r="D861">
        <v>29</v>
      </c>
      <c r="E861">
        <v>0</v>
      </c>
      <c r="F861">
        <v>7125.25</v>
      </c>
      <c r="G861" t="s">
        <v>12</v>
      </c>
      <c r="H861" t="s">
        <v>11</v>
      </c>
      <c r="I861" t="s">
        <v>13</v>
      </c>
      <c r="J861" t="str">
        <f>IF(ISBLANK(I861),"Null",I861)</f>
        <v>R1013</v>
      </c>
      <c r="K861">
        <f>IF(ISBLANK(B861),ROUND(AVERAGE($B$2:$B$2344),0),B861)</f>
        <v>1968</v>
      </c>
      <c r="L861" s="9" t="str">
        <f>CONCATENATE(D861,"/",C861,"/",K861)</f>
        <v>29/Jun/1968</v>
      </c>
      <c r="M861">
        <f t="shared" ca="1" si="13"/>
        <v>56</v>
      </c>
      <c r="N861" s="10">
        <v>7125.25</v>
      </c>
    </row>
    <row r="862" spans="1:14" x14ac:dyDescent="0.25">
      <c r="A862" t="s">
        <v>892</v>
      </c>
      <c r="B862">
        <v>1993</v>
      </c>
      <c r="C862" t="s">
        <v>34</v>
      </c>
      <c r="D862">
        <v>1</v>
      </c>
      <c r="E862">
        <v>0</v>
      </c>
      <c r="F862">
        <v>7128.64</v>
      </c>
      <c r="G862" t="s">
        <v>11</v>
      </c>
      <c r="H862" t="s">
        <v>11</v>
      </c>
      <c r="I862" t="s">
        <v>299</v>
      </c>
      <c r="J862" t="str">
        <f>IF(ISBLANK(I862),"Null",I862)</f>
        <v>R1021</v>
      </c>
      <c r="K862">
        <f>IF(ISBLANK(B862),ROUND(AVERAGE($B$2:$B$2344),0),B862)</f>
        <v>1993</v>
      </c>
      <c r="L862" s="9" t="str">
        <f>CONCATENATE(D862,"/",C862,"/",K862)</f>
        <v>1/Aug/1993</v>
      </c>
      <c r="M862">
        <f t="shared" ca="1" si="13"/>
        <v>31</v>
      </c>
      <c r="N862" s="10">
        <v>7128.64</v>
      </c>
    </row>
    <row r="863" spans="1:14" x14ac:dyDescent="0.25">
      <c r="A863" t="s">
        <v>893</v>
      </c>
      <c r="B863">
        <v>1984</v>
      </c>
      <c r="C863" t="s">
        <v>10</v>
      </c>
      <c r="D863">
        <v>7</v>
      </c>
      <c r="E863">
        <v>2</v>
      </c>
      <c r="F863">
        <v>7133.9</v>
      </c>
      <c r="G863" t="s">
        <v>11</v>
      </c>
      <c r="H863" t="s">
        <v>16</v>
      </c>
      <c r="I863" t="s">
        <v>246</v>
      </c>
      <c r="J863" t="str">
        <f>IF(ISBLANK(I863),"Null",I863)</f>
        <v>R1024</v>
      </c>
      <c r="K863">
        <f>IF(ISBLANK(B863),ROUND(AVERAGE($B$2:$B$2344),0),B863)</f>
        <v>1984</v>
      </c>
      <c r="L863" s="9" t="str">
        <f>CONCATENATE(D863,"/",C863,"/",K863)</f>
        <v>7/Jul/1984</v>
      </c>
      <c r="M863">
        <f t="shared" ca="1" si="13"/>
        <v>40</v>
      </c>
      <c r="N863" s="10">
        <v>7133.9</v>
      </c>
    </row>
    <row r="864" spans="1:14" x14ac:dyDescent="0.25">
      <c r="A864" t="s">
        <v>894</v>
      </c>
      <c r="B864">
        <v>1999</v>
      </c>
      <c r="C864" t="s">
        <v>34</v>
      </c>
      <c r="D864">
        <v>8</v>
      </c>
      <c r="E864">
        <v>0</v>
      </c>
      <c r="F864">
        <v>7144.4</v>
      </c>
      <c r="G864" t="s">
        <v>11</v>
      </c>
      <c r="H864" t="s">
        <v>16</v>
      </c>
      <c r="I864" t="s">
        <v>631</v>
      </c>
      <c r="J864" t="str">
        <f>IF(ISBLANK(I864),"Null",I864)</f>
        <v>R1022</v>
      </c>
      <c r="K864">
        <f>IF(ISBLANK(B864),ROUND(AVERAGE($B$2:$B$2344),0),B864)</f>
        <v>1999</v>
      </c>
      <c r="L864" s="9" t="str">
        <f>CONCATENATE(D864,"/",C864,"/",K864)</f>
        <v>8/Aug/1999</v>
      </c>
      <c r="M864">
        <f t="shared" ca="1" si="13"/>
        <v>25</v>
      </c>
      <c r="N864" s="10">
        <v>7144.4</v>
      </c>
    </row>
    <row r="865" spans="1:14" x14ac:dyDescent="0.25">
      <c r="A865" t="s">
        <v>895</v>
      </c>
      <c r="B865">
        <v>1984</v>
      </c>
      <c r="C865" t="s">
        <v>15</v>
      </c>
      <c r="D865">
        <v>21</v>
      </c>
      <c r="E865">
        <v>2</v>
      </c>
      <c r="F865">
        <v>7144.86</v>
      </c>
      <c r="G865" t="s">
        <v>11</v>
      </c>
      <c r="H865" t="s">
        <v>11</v>
      </c>
      <c r="I865" t="s">
        <v>246</v>
      </c>
      <c r="J865" t="str">
        <f>IF(ISBLANK(I865),"Null",I865)</f>
        <v>R1024</v>
      </c>
      <c r="K865">
        <f>IF(ISBLANK(B865),ROUND(AVERAGE($B$2:$B$2344),0),B865)</f>
        <v>1984</v>
      </c>
      <c r="L865" s="9" t="str">
        <f>CONCATENATE(D865,"/",C865,"/",K865)</f>
        <v>21/Nov/1984</v>
      </c>
      <c r="M865">
        <f t="shared" ca="1" si="13"/>
        <v>40</v>
      </c>
      <c r="N865" s="10">
        <v>7144.86</v>
      </c>
    </row>
    <row r="866" spans="1:14" x14ac:dyDescent="0.25">
      <c r="A866" t="s">
        <v>896</v>
      </c>
      <c r="B866">
        <v>1976</v>
      </c>
      <c r="C866" t="s">
        <v>18</v>
      </c>
      <c r="D866">
        <v>24</v>
      </c>
      <c r="E866">
        <v>0</v>
      </c>
      <c r="F866">
        <v>7147.11</v>
      </c>
      <c r="G866" t="s">
        <v>12</v>
      </c>
      <c r="H866" t="s">
        <v>11</v>
      </c>
      <c r="I866" t="s">
        <v>41</v>
      </c>
      <c r="J866" t="str">
        <f>IF(ISBLANK(I866),"Null",I866)</f>
        <v>R1011</v>
      </c>
      <c r="K866">
        <f>IF(ISBLANK(B866),ROUND(AVERAGE($B$2:$B$2344),0),B866)</f>
        <v>1976</v>
      </c>
      <c r="L866" s="9" t="str">
        <f>CONCATENATE(D866,"/",C866,"/",K866)</f>
        <v>24/Jun/1976</v>
      </c>
      <c r="M866">
        <f t="shared" ca="1" si="13"/>
        <v>48</v>
      </c>
      <c r="N866" s="10">
        <v>7147.11</v>
      </c>
    </row>
    <row r="867" spans="1:14" x14ac:dyDescent="0.25">
      <c r="A867" t="s">
        <v>897</v>
      </c>
      <c r="B867">
        <v>1978</v>
      </c>
      <c r="C867" t="s">
        <v>10</v>
      </c>
      <c r="D867">
        <v>30</v>
      </c>
      <c r="E867">
        <v>1</v>
      </c>
      <c r="F867">
        <v>7147.47</v>
      </c>
      <c r="G867" t="s">
        <v>11</v>
      </c>
      <c r="H867" t="s">
        <v>12</v>
      </c>
      <c r="I867" t="s">
        <v>13</v>
      </c>
      <c r="J867" t="str">
        <f>IF(ISBLANK(I867),"Null",I867)</f>
        <v>R1013</v>
      </c>
      <c r="K867">
        <f>IF(ISBLANK(B867),ROUND(AVERAGE($B$2:$B$2344),0),B867)</f>
        <v>1978</v>
      </c>
      <c r="L867" s="9" t="str">
        <f>CONCATENATE(D867,"/",C867,"/",K867)</f>
        <v>30/Jul/1978</v>
      </c>
      <c r="M867">
        <f t="shared" ca="1" si="13"/>
        <v>46</v>
      </c>
      <c r="N867" s="10">
        <v>7147.47</v>
      </c>
    </row>
    <row r="868" spans="1:14" x14ac:dyDescent="0.25">
      <c r="A868" t="s">
        <v>898</v>
      </c>
      <c r="B868">
        <v>1984</v>
      </c>
      <c r="C868" t="s">
        <v>18</v>
      </c>
      <c r="D868">
        <v>29</v>
      </c>
      <c r="E868">
        <v>3</v>
      </c>
      <c r="F868">
        <v>7151.09</v>
      </c>
      <c r="G868" t="s">
        <v>11</v>
      </c>
      <c r="H868" t="s">
        <v>11</v>
      </c>
      <c r="I868" t="s">
        <v>41</v>
      </c>
      <c r="J868" t="str">
        <f>IF(ISBLANK(I868),"Null",I868)</f>
        <v>R1011</v>
      </c>
      <c r="K868">
        <f>IF(ISBLANK(B868),ROUND(AVERAGE($B$2:$B$2344),0),B868)</f>
        <v>1984</v>
      </c>
      <c r="L868" s="9" t="str">
        <f>CONCATENATE(D868,"/",C868,"/",K868)</f>
        <v>29/Jun/1984</v>
      </c>
      <c r="M868">
        <f t="shared" ca="1" si="13"/>
        <v>40</v>
      </c>
      <c r="N868" s="10">
        <v>7151.09</v>
      </c>
    </row>
    <row r="869" spans="1:14" x14ac:dyDescent="0.25">
      <c r="A869" t="s">
        <v>899</v>
      </c>
      <c r="B869">
        <v>1978</v>
      </c>
      <c r="C869" t="s">
        <v>20</v>
      </c>
      <c r="D869">
        <v>6</v>
      </c>
      <c r="E869">
        <v>1</v>
      </c>
      <c r="F869">
        <v>7152.67</v>
      </c>
      <c r="G869" t="s">
        <v>12</v>
      </c>
      <c r="H869" t="s">
        <v>11</v>
      </c>
      <c r="I869" t="s">
        <v>13</v>
      </c>
      <c r="J869" t="str">
        <f>IF(ISBLANK(I869),"Null",I869)</f>
        <v>R1013</v>
      </c>
      <c r="K869">
        <f>IF(ISBLANK(B869),ROUND(AVERAGE($B$2:$B$2344),0),B869)</f>
        <v>1978</v>
      </c>
      <c r="L869" s="9" t="str">
        <f>CONCATENATE(D869,"/",C869,"/",K869)</f>
        <v>6/Sep/1978</v>
      </c>
      <c r="M869">
        <f t="shared" ca="1" si="13"/>
        <v>46</v>
      </c>
      <c r="N869" s="10">
        <v>7152.67</v>
      </c>
    </row>
    <row r="870" spans="1:14" x14ac:dyDescent="0.25">
      <c r="A870" t="s">
        <v>900</v>
      </c>
      <c r="B870">
        <v>1981</v>
      </c>
      <c r="C870" t="s">
        <v>10</v>
      </c>
      <c r="D870">
        <v>17</v>
      </c>
      <c r="E870">
        <v>1</v>
      </c>
      <c r="F870">
        <v>7153.55</v>
      </c>
      <c r="G870" t="s">
        <v>11</v>
      </c>
      <c r="H870" t="s">
        <v>16</v>
      </c>
      <c r="I870" t="s">
        <v>23</v>
      </c>
      <c r="J870" t="str">
        <f>IF(ISBLANK(I870),"Null",I870)</f>
        <v>R1012</v>
      </c>
      <c r="K870">
        <f>IF(ISBLANK(B870),ROUND(AVERAGE($B$2:$B$2344),0),B870)</f>
        <v>1981</v>
      </c>
      <c r="L870" s="9" t="str">
        <f>CONCATENATE(D870,"/",C870,"/",K870)</f>
        <v>17/Jul/1981</v>
      </c>
      <c r="M870">
        <f t="shared" ca="1" si="13"/>
        <v>43</v>
      </c>
      <c r="N870" s="10">
        <v>7153.55</v>
      </c>
    </row>
    <row r="871" spans="1:14" x14ac:dyDescent="0.25">
      <c r="A871" t="s">
        <v>901</v>
      </c>
      <c r="B871">
        <v>1980</v>
      </c>
      <c r="C871" t="s">
        <v>18</v>
      </c>
      <c r="D871">
        <v>22</v>
      </c>
      <c r="E871">
        <v>2</v>
      </c>
      <c r="F871">
        <v>7160.09</v>
      </c>
      <c r="G871" t="s">
        <v>11</v>
      </c>
      <c r="H871" t="s">
        <v>11</v>
      </c>
      <c r="I871" t="s">
        <v>41</v>
      </c>
      <c r="J871" t="str">
        <f>IF(ISBLANK(I871),"Null",I871)</f>
        <v>R1011</v>
      </c>
      <c r="K871">
        <f>IF(ISBLANK(B871),ROUND(AVERAGE($B$2:$B$2344),0),B871)</f>
        <v>1980</v>
      </c>
      <c r="L871" s="9" t="str">
        <f>CONCATENATE(D871,"/",C871,"/",K871)</f>
        <v>22/Jun/1980</v>
      </c>
      <c r="M871">
        <f t="shared" ca="1" si="13"/>
        <v>44</v>
      </c>
      <c r="N871" s="10">
        <v>7160.09</v>
      </c>
    </row>
    <row r="872" spans="1:14" x14ac:dyDescent="0.25">
      <c r="A872" t="s">
        <v>902</v>
      </c>
      <c r="B872">
        <v>1980</v>
      </c>
      <c r="C872" t="s">
        <v>36</v>
      </c>
      <c r="D872">
        <v>7</v>
      </c>
      <c r="E872">
        <v>2</v>
      </c>
      <c r="F872">
        <v>7160.33</v>
      </c>
      <c r="G872" t="s">
        <v>11</v>
      </c>
      <c r="H872" t="s">
        <v>16</v>
      </c>
      <c r="I872" t="s">
        <v>13</v>
      </c>
      <c r="J872" t="str">
        <f>IF(ISBLANK(I872),"Null",I872)</f>
        <v>R1013</v>
      </c>
      <c r="K872">
        <f>IF(ISBLANK(B872),ROUND(AVERAGE($B$2:$B$2344),0),B872)</f>
        <v>1980</v>
      </c>
      <c r="L872" s="9" t="str">
        <f>CONCATENATE(D872,"/",C872,"/",K872)</f>
        <v>7/Oct/1980</v>
      </c>
      <c r="M872">
        <f t="shared" ca="1" si="13"/>
        <v>44</v>
      </c>
      <c r="N872" s="10">
        <v>7160.33</v>
      </c>
    </row>
    <row r="873" spans="1:14" x14ac:dyDescent="0.25">
      <c r="A873" t="s">
        <v>903</v>
      </c>
      <c r="B873">
        <v>1980</v>
      </c>
      <c r="C873" t="s">
        <v>20</v>
      </c>
      <c r="D873">
        <v>30</v>
      </c>
      <c r="E873">
        <v>2</v>
      </c>
      <c r="F873">
        <v>7162.01</v>
      </c>
      <c r="G873" t="s">
        <v>11</v>
      </c>
      <c r="H873" t="s">
        <v>12</v>
      </c>
      <c r="I873" t="s">
        <v>13</v>
      </c>
      <c r="J873" t="str">
        <f>IF(ISBLANK(I873),"Null",I873)</f>
        <v>R1013</v>
      </c>
      <c r="K873">
        <f>IF(ISBLANK(B873),ROUND(AVERAGE($B$2:$B$2344),0),B873)</f>
        <v>1980</v>
      </c>
      <c r="L873" s="9" t="str">
        <f>CONCATENATE(D873,"/",C873,"/",K873)</f>
        <v>30/Sep/1980</v>
      </c>
      <c r="M873">
        <f t="shared" ca="1" si="13"/>
        <v>44</v>
      </c>
      <c r="N873" s="10">
        <v>7162.01</v>
      </c>
    </row>
    <row r="874" spans="1:14" x14ac:dyDescent="0.25">
      <c r="A874" t="s">
        <v>904</v>
      </c>
      <c r="B874">
        <v>1982</v>
      </c>
      <c r="C874" t="s">
        <v>34</v>
      </c>
      <c r="D874">
        <v>16</v>
      </c>
      <c r="E874">
        <v>2</v>
      </c>
      <c r="F874">
        <v>7173.36</v>
      </c>
      <c r="G874" t="s">
        <v>12</v>
      </c>
      <c r="H874" t="s">
        <v>11</v>
      </c>
      <c r="I874" t="s">
        <v>167</v>
      </c>
      <c r="J874" t="str">
        <f>IF(ISBLANK(I874),"Null",I874)</f>
        <v>R1016</v>
      </c>
      <c r="K874">
        <f>IF(ISBLANK(B874),ROUND(AVERAGE($B$2:$B$2344),0),B874)</f>
        <v>1982</v>
      </c>
      <c r="L874" s="9" t="str">
        <f>CONCATENATE(D874,"/",C874,"/",K874)</f>
        <v>16/Aug/1982</v>
      </c>
      <c r="M874">
        <f t="shared" ca="1" si="13"/>
        <v>42</v>
      </c>
      <c r="N874" s="10">
        <v>7173.36</v>
      </c>
    </row>
    <row r="875" spans="1:14" x14ac:dyDescent="0.25">
      <c r="A875" t="s">
        <v>905</v>
      </c>
      <c r="B875">
        <v>1975</v>
      </c>
      <c r="C875" t="s">
        <v>10</v>
      </c>
      <c r="D875">
        <v>19</v>
      </c>
      <c r="E875">
        <v>1</v>
      </c>
      <c r="F875">
        <v>7175.51</v>
      </c>
      <c r="G875" t="s">
        <v>11</v>
      </c>
      <c r="H875" t="s">
        <v>12</v>
      </c>
      <c r="I875" t="s">
        <v>13</v>
      </c>
      <c r="J875" t="str">
        <f>IF(ISBLANK(I875),"Null",I875)</f>
        <v>R1013</v>
      </c>
      <c r="K875">
        <f>IF(ISBLANK(B875),ROUND(AVERAGE($B$2:$B$2344),0),B875)</f>
        <v>1975</v>
      </c>
      <c r="L875" s="9" t="str">
        <f>CONCATENATE(D875,"/",C875,"/",K875)</f>
        <v>19/Jul/1975</v>
      </c>
      <c r="M875">
        <f t="shared" ca="1" si="13"/>
        <v>49</v>
      </c>
      <c r="N875" s="10">
        <v>7175.51</v>
      </c>
    </row>
    <row r="876" spans="1:14" x14ac:dyDescent="0.25">
      <c r="A876" t="s">
        <v>906</v>
      </c>
      <c r="B876">
        <v>1968</v>
      </c>
      <c r="C876" t="s">
        <v>34</v>
      </c>
      <c r="D876">
        <v>26</v>
      </c>
      <c r="E876">
        <v>0</v>
      </c>
      <c r="F876">
        <v>7179.52</v>
      </c>
      <c r="G876" t="s">
        <v>12</v>
      </c>
      <c r="H876" t="s">
        <v>12</v>
      </c>
      <c r="I876" t="s">
        <v>13</v>
      </c>
      <c r="J876" t="str">
        <f>IF(ISBLANK(I876),"Null",I876)</f>
        <v>R1013</v>
      </c>
      <c r="K876">
        <f>IF(ISBLANK(B876),ROUND(AVERAGE($B$2:$B$2344),0),B876)</f>
        <v>1968</v>
      </c>
      <c r="L876" s="9" t="str">
        <f>CONCATENATE(D876,"/",C876,"/",K876)</f>
        <v>26/Aug/1968</v>
      </c>
      <c r="M876">
        <f t="shared" ca="1" si="13"/>
        <v>56</v>
      </c>
      <c r="N876" s="10">
        <v>7179.52</v>
      </c>
    </row>
    <row r="877" spans="1:14" x14ac:dyDescent="0.25">
      <c r="A877" t="s">
        <v>907</v>
      </c>
      <c r="B877">
        <v>1982</v>
      </c>
      <c r="C877" t="s">
        <v>20</v>
      </c>
      <c r="D877">
        <v>14</v>
      </c>
      <c r="E877">
        <v>3</v>
      </c>
      <c r="F877">
        <v>7196.87</v>
      </c>
      <c r="G877" t="s">
        <v>12</v>
      </c>
      <c r="H877" t="s">
        <v>11</v>
      </c>
      <c r="I877" t="s">
        <v>41</v>
      </c>
      <c r="J877" t="str">
        <f>IF(ISBLANK(I877),"Null",I877)</f>
        <v>R1011</v>
      </c>
      <c r="K877">
        <f>IF(ISBLANK(B877),ROUND(AVERAGE($B$2:$B$2344),0),B877)</f>
        <v>1982</v>
      </c>
      <c r="L877" s="9" t="str">
        <f>CONCATENATE(D877,"/",C877,"/",K877)</f>
        <v>14/Sep/1982</v>
      </c>
      <c r="M877">
        <f t="shared" ca="1" si="13"/>
        <v>42</v>
      </c>
      <c r="N877" s="10">
        <v>7196.87</v>
      </c>
    </row>
    <row r="878" spans="1:14" x14ac:dyDescent="0.25">
      <c r="A878" t="s">
        <v>908</v>
      </c>
      <c r="B878">
        <v>1983</v>
      </c>
      <c r="C878" t="s">
        <v>34</v>
      </c>
      <c r="D878">
        <v>11</v>
      </c>
      <c r="E878">
        <v>2</v>
      </c>
      <c r="F878">
        <v>7201.7</v>
      </c>
      <c r="G878" t="s">
        <v>11</v>
      </c>
      <c r="H878" t="s">
        <v>12</v>
      </c>
      <c r="I878" t="s">
        <v>23</v>
      </c>
      <c r="J878" t="str">
        <f>IF(ISBLANK(I878),"Null",I878)</f>
        <v>R1012</v>
      </c>
      <c r="K878">
        <f>IF(ISBLANK(B878),ROUND(AVERAGE($B$2:$B$2344),0),B878)</f>
        <v>1983</v>
      </c>
      <c r="L878" s="9" t="str">
        <f>CONCATENATE(D878,"/",C878,"/",K878)</f>
        <v>11/Aug/1983</v>
      </c>
      <c r="M878">
        <f t="shared" ca="1" si="13"/>
        <v>41</v>
      </c>
      <c r="N878" s="10">
        <v>7201.7</v>
      </c>
    </row>
    <row r="879" spans="1:14" x14ac:dyDescent="0.25">
      <c r="A879" t="s">
        <v>909</v>
      </c>
      <c r="B879">
        <v>1983</v>
      </c>
      <c r="C879" t="s">
        <v>15</v>
      </c>
      <c r="D879">
        <v>21</v>
      </c>
      <c r="E879">
        <v>2</v>
      </c>
      <c r="F879">
        <v>7209.49</v>
      </c>
      <c r="G879" t="s">
        <v>11</v>
      </c>
      <c r="H879" t="s">
        <v>12</v>
      </c>
      <c r="I879" t="s">
        <v>23</v>
      </c>
      <c r="J879" t="str">
        <f>IF(ISBLANK(I879),"Null",I879)</f>
        <v>R1012</v>
      </c>
      <c r="K879">
        <f>IF(ISBLANK(B879),ROUND(AVERAGE($B$2:$B$2344),0),B879)</f>
        <v>1983</v>
      </c>
      <c r="L879" s="9" t="str">
        <f>CONCATENATE(D879,"/",C879,"/",K879)</f>
        <v>21/Nov/1983</v>
      </c>
      <c r="M879">
        <f t="shared" ca="1" si="13"/>
        <v>41</v>
      </c>
      <c r="N879" s="10">
        <v>7209.49</v>
      </c>
    </row>
    <row r="880" spans="1:14" x14ac:dyDescent="0.25">
      <c r="A880" t="s">
        <v>910</v>
      </c>
      <c r="B880">
        <v>1991</v>
      </c>
      <c r="C880" t="s">
        <v>18</v>
      </c>
      <c r="D880">
        <v>28</v>
      </c>
      <c r="E880">
        <v>3</v>
      </c>
      <c r="F880">
        <v>7220.25</v>
      </c>
      <c r="G880" t="s">
        <v>11</v>
      </c>
      <c r="H880" t="s">
        <v>11</v>
      </c>
      <c r="I880" t="s">
        <v>299</v>
      </c>
      <c r="J880" t="str">
        <f>IF(ISBLANK(I880),"Null",I880)</f>
        <v>R1021</v>
      </c>
      <c r="K880">
        <f>IF(ISBLANK(B880),ROUND(AVERAGE($B$2:$B$2344),0),B880)</f>
        <v>1991</v>
      </c>
      <c r="L880" s="9" t="str">
        <f>CONCATENATE(D880,"/",C880,"/",K880)</f>
        <v>28/Jun/1991</v>
      </c>
      <c r="M880">
        <f t="shared" ca="1" si="13"/>
        <v>33</v>
      </c>
      <c r="N880" s="10">
        <v>7220.25</v>
      </c>
    </row>
    <row r="881" spans="1:14" x14ac:dyDescent="0.25">
      <c r="A881" t="s">
        <v>911</v>
      </c>
      <c r="B881">
        <v>1977</v>
      </c>
      <c r="C881" t="s">
        <v>20</v>
      </c>
      <c r="D881">
        <v>15</v>
      </c>
      <c r="E881">
        <v>0</v>
      </c>
      <c r="F881">
        <v>7222.79</v>
      </c>
      <c r="G881" t="s">
        <v>12</v>
      </c>
      <c r="H881" t="s">
        <v>12</v>
      </c>
      <c r="I881" t="s">
        <v>23</v>
      </c>
      <c r="J881" t="str">
        <f>IF(ISBLANK(I881),"Null",I881)</f>
        <v>R1012</v>
      </c>
      <c r="K881">
        <f>IF(ISBLANK(B881),ROUND(AVERAGE($B$2:$B$2344),0),B881)</f>
        <v>1977</v>
      </c>
      <c r="L881" s="9" t="str">
        <f>CONCATENATE(D881,"/",C881,"/",K881)</f>
        <v>15/Sep/1977</v>
      </c>
      <c r="M881">
        <f t="shared" ca="1" si="13"/>
        <v>47</v>
      </c>
      <c r="N881" s="10">
        <v>7222.79</v>
      </c>
    </row>
    <row r="882" spans="1:14" x14ac:dyDescent="0.25">
      <c r="A882" t="s">
        <v>912</v>
      </c>
      <c r="B882">
        <v>1986</v>
      </c>
      <c r="C882" t="s">
        <v>10</v>
      </c>
      <c r="D882">
        <v>13</v>
      </c>
      <c r="E882">
        <v>3</v>
      </c>
      <c r="F882">
        <v>7228.22</v>
      </c>
      <c r="G882" t="s">
        <v>11</v>
      </c>
      <c r="H882" t="s">
        <v>16</v>
      </c>
      <c r="I882" t="s">
        <v>246</v>
      </c>
      <c r="J882" t="str">
        <f>IF(ISBLANK(I882),"Null",I882)</f>
        <v>R1024</v>
      </c>
      <c r="K882">
        <f>IF(ISBLANK(B882),ROUND(AVERAGE($B$2:$B$2344),0),B882)</f>
        <v>1986</v>
      </c>
      <c r="L882" s="9" t="str">
        <f>CONCATENATE(D882,"/",C882,"/",K882)</f>
        <v>13/Jul/1986</v>
      </c>
      <c r="M882">
        <f t="shared" ca="1" si="13"/>
        <v>38</v>
      </c>
      <c r="N882" s="10">
        <v>7228.22</v>
      </c>
    </row>
    <row r="883" spans="1:14" x14ac:dyDescent="0.25">
      <c r="A883" t="s">
        <v>913</v>
      </c>
      <c r="B883">
        <v>1986</v>
      </c>
      <c r="C883" t="s">
        <v>20</v>
      </c>
      <c r="D883">
        <v>2</v>
      </c>
      <c r="E883">
        <v>4</v>
      </c>
      <c r="F883">
        <v>7243.81</v>
      </c>
      <c r="G883" t="s">
        <v>11</v>
      </c>
      <c r="H883" t="s">
        <v>12</v>
      </c>
      <c r="I883" t="s">
        <v>13</v>
      </c>
      <c r="J883" t="str">
        <f>IF(ISBLANK(I883),"Null",I883)</f>
        <v>R1013</v>
      </c>
      <c r="K883">
        <f>IF(ISBLANK(B883),ROUND(AVERAGE($B$2:$B$2344),0),B883)</f>
        <v>1986</v>
      </c>
      <c r="L883" s="9" t="str">
        <f>CONCATENATE(D883,"/",C883,"/",K883)</f>
        <v>2/Sep/1986</v>
      </c>
      <c r="M883">
        <f t="shared" ca="1" si="13"/>
        <v>38</v>
      </c>
      <c r="N883" s="10">
        <v>7243.81</v>
      </c>
    </row>
    <row r="884" spans="1:14" x14ac:dyDescent="0.25">
      <c r="A884" t="s">
        <v>914</v>
      </c>
      <c r="B884">
        <v>1982</v>
      </c>
      <c r="C884" t="s">
        <v>10</v>
      </c>
      <c r="D884">
        <v>24</v>
      </c>
      <c r="E884">
        <v>3</v>
      </c>
      <c r="F884">
        <v>7248.71</v>
      </c>
      <c r="G884" t="s">
        <v>11</v>
      </c>
      <c r="H884" t="s">
        <v>16</v>
      </c>
      <c r="I884" t="s">
        <v>13</v>
      </c>
      <c r="J884" t="str">
        <f>IF(ISBLANK(I884),"Null",I884)</f>
        <v>R1013</v>
      </c>
      <c r="K884">
        <f>IF(ISBLANK(B884),ROUND(AVERAGE($B$2:$B$2344),0),B884)</f>
        <v>1982</v>
      </c>
      <c r="L884" s="9" t="str">
        <f>CONCATENATE(D884,"/",C884,"/",K884)</f>
        <v>24/Jul/1982</v>
      </c>
      <c r="M884">
        <f t="shared" ca="1" si="13"/>
        <v>42</v>
      </c>
      <c r="N884" s="10">
        <v>7248.71</v>
      </c>
    </row>
    <row r="885" spans="1:14" x14ac:dyDescent="0.25">
      <c r="A885" t="s">
        <v>915</v>
      </c>
      <c r="B885">
        <v>1981</v>
      </c>
      <c r="C885" t="s">
        <v>34</v>
      </c>
      <c r="D885">
        <v>14</v>
      </c>
      <c r="E885">
        <v>2</v>
      </c>
      <c r="F885">
        <v>7256.72</v>
      </c>
      <c r="G885" t="s">
        <v>12</v>
      </c>
      <c r="H885" t="s">
        <v>11</v>
      </c>
      <c r="I885" t="s">
        <v>23</v>
      </c>
      <c r="J885" t="str">
        <f>IF(ISBLANK(I885),"Null",I885)</f>
        <v>R1012</v>
      </c>
      <c r="K885">
        <f>IF(ISBLANK(B885),ROUND(AVERAGE($B$2:$B$2344),0),B885)</f>
        <v>1981</v>
      </c>
      <c r="L885" s="9" t="str">
        <f>CONCATENATE(D885,"/",C885,"/",K885)</f>
        <v>14/Aug/1981</v>
      </c>
      <c r="M885">
        <f t="shared" ca="1" si="13"/>
        <v>43</v>
      </c>
      <c r="N885" s="10">
        <v>7256.72</v>
      </c>
    </row>
    <row r="886" spans="1:14" x14ac:dyDescent="0.25">
      <c r="A886" t="s">
        <v>916</v>
      </c>
      <c r="B886">
        <v>1981</v>
      </c>
      <c r="C886" t="s">
        <v>18</v>
      </c>
      <c r="D886">
        <v>13</v>
      </c>
      <c r="E886">
        <v>2</v>
      </c>
      <c r="F886">
        <v>7261.74</v>
      </c>
      <c r="G886" t="s">
        <v>12</v>
      </c>
      <c r="H886" t="s">
        <v>12</v>
      </c>
      <c r="I886" t="s">
        <v>23</v>
      </c>
      <c r="J886" t="str">
        <f>IF(ISBLANK(I886),"Null",I886)</f>
        <v>R1012</v>
      </c>
      <c r="K886">
        <f>IF(ISBLANK(B886),ROUND(AVERAGE($B$2:$B$2344),0),B886)</f>
        <v>1981</v>
      </c>
      <c r="L886" s="9" t="str">
        <f>CONCATENATE(D886,"/",C886,"/",K886)</f>
        <v>13/Jun/1981</v>
      </c>
      <c r="M886">
        <f t="shared" ca="1" si="13"/>
        <v>43</v>
      </c>
      <c r="N886" s="10">
        <v>7261.74</v>
      </c>
    </row>
    <row r="887" spans="1:14" x14ac:dyDescent="0.25">
      <c r="A887" t="s">
        <v>917</v>
      </c>
      <c r="B887">
        <v>1973</v>
      </c>
      <c r="C887" t="s">
        <v>36</v>
      </c>
      <c r="D887">
        <v>25</v>
      </c>
      <c r="E887">
        <v>0</v>
      </c>
      <c r="F887">
        <v>7265.58</v>
      </c>
      <c r="G887" t="s">
        <v>11</v>
      </c>
      <c r="H887" t="s">
        <v>11</v>
      </c>
      <c r="I887" t="s">
        <v>13</v>
      </c>
      <c r="J887" t="str">
        <f>IF(ISBLANK(I887),"Null",I887)</f>
        <v>R1013</v>
      </c>
      <c r="K887">
        <f>IF(ISBLANK(B887),ROUND(AVERAGE($B$2:$B$2344),0),B887)</f>
        <v>1973</v>
      </c>
      <c r="L887" s="9" t="str">
        <f>CONCATENATE(D887,"/",C887,"/",K887)</f>
        <v>25/Oct/1973</v>
      </c>
      <c r="M887">
        <f t="shared" ca="1" si="13"/>
        <v>51</v>
      </c>
      <c r="N887" s="10">
        <v>7265.58</v>
      </c>
    </row>
    <row r="888" spans="1:14" x14ac:dyDescent="0.25">
      <c r="A888" t="s">
        <v>918</v>
      </c>
      <c r="B888">
        <v>1981</v>
      </c>
      <c r="C888" t="s">
        <v>34</v>
      </c>
      <c r="D888">
        <v>4</v>
      </c>
      <c r="E888">
        <v>2</v>
      </c>
      <c r="F888">
        <v>7265.7</v>
      </c>
      <c r="G888" t="s">
        <v>12</v>
      </c>
      <c r="H888" t="s">
        <v>12</v>
      </c>
      <c r="I888" t="s">
        <v>23</v>
      </c>
      <c r="J888" t="str">
        <f>IF(ISBLANK(I888),"Null",I888)</f>
        <v>R1012</v>
      </c>
      <c r="K888">
        <f>IF(ISBLANK(B888),ROUND(AVERAGE($B$2:$B$2344),0),B888)</f>
        <v>1981</v>
      </c>
      <c r="L888" s="9" t="str">
        <f>CONCATENATE(D888,"/",C888,"/",K888)</f>
        <v>4/Aug/1981</v>
      </c>
      <c r="M888">
        <f t="shared" ca="1" si="13"/>
        <v>43</v>
      </c>
      <c r="N888" s="10">
        <v>7265.7</v>
      </c>
    </row>
    <row r="889" spans="1:14" x14ac:dyDescent="0.25">
      <c r="A889" t="s">
        <v>919</v>
      </c>
      <c r="B889">
        <v>1976</v>
      </c>
      <c r="C889" t="s">
        <v>30</v>
      </c>
      <c r="D889">
        <v>18</v>
      </c>
      <c r="E889">
        <v>2</v>
      </c>
      <c r="F889">
        <v>7273.02</v>
      </c>
      <c r="G889" t="s">
        <v>11</v>
      </c>
      <c r="H889" t="s">
        <v>16</v>
      </c>
      <c r="I889" t="s">
        <v>13</v>
      </c>
      <c r="J889" t="str">
        <f>IF(ISBLANK(I889),"Null",I889)</f>
        <v>R1013</v>
      </c>
      <c r="K889">
        <f>IF(ISBLANK(B889),ROUND(AVERAGE($B$2:$B$2344),0),B889)</f>
        <v>1976</v>
      </c>
      <c r="L889" s="9" t="str">
        <f>CONCATENATE(D889,"/",C889,"/",K889)</f>
        <v>18/Dec/1976</v>
      </c>
      <c r="M889">
        <f t="shared" ca="1" si="13"/>
        <v>47</v>
      </c>
      <c r="N889" s="10">
        <v>7273.02</v>
      </c>
    </row>
    <row r="890" spans="1:14" x14ac:dyDescent="0.25">
      <c r="A890" t="s">
        <v>920</v>
      </c>
      <c r="B890">
        <v>1985</v>
      </c>
      <c r="C890" t="s">
        <v>15</v>
      </c>
      <c r="D890">
        <v>2</v>
      </c>
      <c r="E890">
        <v>3</v>
      </c>
      <c r="F890">
        <v>7281.51</v>
      </c>
      <c r="G890" t="s">
        <v>11</v>
      </c>
      <c r="H890" t="s">
        <v>16</v>
      </c>
      <c r="I890" t="s">
        <v>23</v>
      </c>
      <c r="J890" t="str">
        <f>IF(ISBLANK(I890),"Null",I890)</f>
        <v>R1012</v>
      </c>
      <c r="K890">
        <f>IF(ISBLANK(B890),ROUND(AVERAGE($B$2:$B$2344),0),B890)</f>
        <v>1985</v>
      </c>
      <c r="L890" s="9" t="str">
        <f>CONCATENATE(D890,"/",C890,"/",K890)</f>
        <v>2/Nov/1985</v>
      </c>
      <c r="M890">
        <f t="shared" ca="1" si="13"/>
        <v>39</v>
      </c>
      <c r="N890" s="10">
        <v>7281.51</v>
      </c>
    </row>
    <row r="891" spans="1:14" x14ac:dyDescent="0.25">
      <c r="A891" t="s">
        <v>921</v>
      </c>
      <c r="B891">
        <v>1966</v>
      </c>
      <c r="C891" t="s">
        <v>30</v>
      </c>
      <c r="D891">
        <v>26</v>
      </c>
      <c r="E891">
        <v>0</v>
      </c>
      <c r="F891">
        <v>7302.46</v>
      </c>
      <c r="G891" t="s">
        <v>12</v>
      </c>
      <c r="H891" t="s">
        <v>16</v>
      </c>
      <c r="I891" t="s">
        <v>23</v>
      </c>
      <c r="J891" t="str">
        <f>IF(ISBLANK(I891),"Null",I891)</f>
        <v>R1012</v>
      </c>
      <c r="K891">
        <f>IF(ISBLANK(B891),ROUND(AVERAGE($B$2:$B$2344),0),B891)</f>
        <v>1966</v>
      </c>
      <c r="L891" s="9" t="str">
        <f>CONCATENATE(D891,"/",C891,"/",K891)</f>
        <v>26/Dec/1966</v>
      </c>
      <c r="M891">
        <f t="shared" ca="1" si="13"/>
        <v>57</v>
      </c>
      <c r="N891" s="10">
        <v>7302.46</v>
      </c>
    </row>
    <row r="892" spans="1:14" x14ac:dyDescent="0.25">
      <c r="A892" t="s">
        <v>922</v>
      </c>
      <c r="B892">
        <v>1965</v>
      </c>
      <c r="C892" t="s">
        <v>18</v>
      </c>
      <c r="D892">
        <v>6</v>
      </c>
      <c r="E892">
        <v>0</v>
      </c>
      <c r="F892">
        <v>7304.65</v>
      </c>
      <c r="G892" t="s">
        <v>12</v>
      </c>
      <c r="H892" t="s">
        <v>12</v>
      </c>
      <c r="I892" t="s">
        <v>13</v>
      </c>
      <c r="J892" t="str">
        <f>IF(ISBLANK(I892),"Null",I892)</f>
        <v>R1013</v>
      </c>
      <c r="K892">
        <f>IF(ISBLANK(B892),ROUND(AVERAGE($B$2:$B$2344),0),B892)</f>
        <v>1965</v>
      </c>
      <c r="L892" s="9" t="str">
        <f>CONCATENATE(D892,"/",C892,"/",K892)</f>
        <v>6/Jun/1965</v>
      </c>
      <c r="M892">
        <f t="shared" ca="1" si="13"/>
        <v>59</v>
      </c>
      <c r="N892" s="10">
        <v>7304.65</v>
      </c>
    </row>
    <row r="893" spans="1:14" x14ac:dyDescent="0.25">
      <c r="A893" t="s">
        <v>923</v>
      </c>
      <c r="B893">
        <v>1965</v>
      </c>
      <c r="C893" t="s">
        <v>18</v>
      </c>
      <c r="D893">
        <v>25</v>
      </c>
      <c r="E893">
        <v>0</v>
      </c>
      <c r="F893">
        <v>7318.21</v>
      </c>
      <c r="G893" t="s">
        <v>12</v>
      </c>
      <c r="H893" t="s">
        <v>16</v>
      </c>
      <c r="I893" t="s">
        <v>13</v>
      </c>
      <c r="J893" t="str">
        <f>IF(ISBLANK(I893),"Null",I893)</f>
        <v>R1013</v>
      </c>
      <c r="K893">
        <f>IF(ISBLANK(B893),ROUND(AVERAGE($B$2:$B$2344),0),B893)</f>
        <v>1965</v>
      </c>
      <c r="L893" s="9" t="str">
        <f>CONCATENATE(D893,"/",C893,"/",K893)</f>
        <v>25/Jun/1965</v>
      </c>
      <c r="M893">
        <f t="shared" ca="1" si="13"/>
        <v>59</v>
      </c>
      <c r="N893" s="10">
        <v>7318.21</v>
      </c>
    </row>
    <row r="894" spans="1:14" x14ac:dyDescent="0.25">
      <c r="A894" t="s">
        <v>924</v>
      </c>
      <c r="B894">
        <v>1972</v>
      </c>
      <c r="C894" t="s">
        <v>34</v>
      </c>
      <c r="D894">
        <v>11</v>
      </c>
      <c r="E894">
        <v>0</v>
      </c>
      <c r="F894">
        <v>7318.22</v>
      </c>
      <c r="G894" t="s">
        <v>11</v>
      </c>
      <c r="H894" t="s">
        <v>12</v>
      </c>
      <c r="I894" t="s">
        <v>23</v>
      </c>
      <c r="J894" t="str">
        <f>IF(ISBLANK(I894),"Null",I894)</f>
        <v>R1012</v>
      </c>
      <c r="K894">
        <f>IF(ISBLANK(B894),ROUND(AVERAGE($B$2:$B$2344),0),B894)</f>
        <v>1972</v>
      </c>
      <c r="L894" s="9" t="str">
        <f>CONCATENATE(D894,"/",C894,"/",K894)</f>
        <v>11/Aug/1972</v>
      </c>
      <c r="M894">
        <f t="shared" ca="1" si="13"/>
        <v>52</v>
      </c>
      <c r="N894" s="10">
        <v>7318.22</v>
      </c>
    </row>
    <row r="895" spans="1:14" x14ac:dyDescent="0.25">
      <c r="A895" t="s">
        <v>925</v>
      </c>
      <c r="B895">
        <v>1965</v>
      </c>
      <c r="C895" t="s">
        <v>10</v>
      </c>
      <c r="D895">
        <v>11</v>
      </c>
      <c r="E895">
        <v>0</v>
      </c>
      <c r="F895">
        <v>7322.86</v>
      </c>
      <c r="G895" t="s">
        <v>12</v>
      </c>
      <c r="H895" t="s">
        <v>12</v>
      </c>
      <c r="I895" t="s">
        <v>23</v>
      </c>
      <c r="J895" t="str">
        <f>IF(ISBLANK(I895),"Null",I895)</f>
        <v>R1012</v>
      </c>
      <c r="K895">
        <f>IF(ISBLANK(B895),ROUND(AVERAGE($B$2:$B$2344),0),B895)</f>
        <v>1965</v>
      </c>
      <c r="L895" s="9" t="str">
        <f>CONCATENATE(D895,"/",C895,"/",K895)</f>
        <v>11/Jul/1965</v>
      </c>
      <c r="M895">
        <f t="shared" ca="1" si="13"/>
        <v>59</v>
      </c>
      <c r="N895" s="10">
        <v>7322.86</v>
      </c>
    </row>
    <row r="896" spans="1:14" x14ac:dyDescent="0.25">
      <c r="A896" t="s">
        <v>926</v>
      </c>
      <c r="B896">
        <v>2004</v>
      </c>
      <c r="C896" t="s">
        <v>15</v>
      </c>
      <c r="D896">
        <v>15</v>
      </c>
      <c r="E896">
        <v>0</v>
      </c>
      <c r="F896">
        <v>7323.73</v>
      </c>
      <c r="G896" t="s">
        <v>11</v>
      </c>
      <c r="H896" t="s">
        <v>11</v>
      </c>
      <c r="I896" t="s">
        <v>246</v>
      </c>
      <c r="J896" t="str">
        <f>IF(ISBLANK(I896),"Null",I896)</f>
        <v>R1024</v>
      </c>
      <c r="K896">
        <f>IF(ISBLANK(B896),ROUND(AVERAGE($B$2:$B$2344),0),B896)</f>
        <v>2004</v>
      </c>
      <c r="L896" s="9" t="str">
        <f>CONCATENATE(D896,"/",C896,"/",K896)</f>
        <v>15/Nov/2004</v>
      </c>
      <c r="M896">
        <f t="shared" ca="1" si="13"/>
        <v>20</v>
      </c>
      <c r="N896" s="10">
        <v>7323.73</v>
      </c>
    </row>
    <row r="897" spans="1:14" x14ac:dyDescent="0.25">
      <c r="A897" t="s">
        <v>927</v>
      </c>
      <c r="B897">
        <v>1979</v>
      </c>
      <c r="C897" t="s">
        <v>18</v>
      </c>
      <c r="D897">
        <v>19</v>
      </c>
      <c r="E897">
        <v>0</v>
      </c>
      <c r="F897">
        <v>7325.05</v>
      </c>
      <c r="G897" t="s">
        <v>11</v>
      </c>
      <c r="H897" t="s">
        <v>12</v>
      </c>
      <c r="I897" t="s">
        <v>246</v>
      </c>
      <c r="J897" t="str">
        <f>IF(ISBLANK(I897),"Null",I897)</f>
        <v>R1024</v>
      </c>
      <c r="K897">
        <f>IF(ISBLANK(B897),ROUND(AVERAGE($B$2:$B$2344),0),B897)</f>
        <v>1979</v>
      </c>
      <c r="L897" s="9" t="str">
        <f>CONCATENATE(D897,"/",C897,"/",K897)</f>
        <v>19/Jun/1979</v>
      </c>
      <c r="M897">
        <f t="shared" ca="1" si="13"/>
        <v>45</v>
      </c>
      <c r="N897" s="10">
        <v>7325.05</v>
      </c>
    </row>
    <row r="898" spans="1:14" x14ac:dyDescent="0.25">
      <c r="A898" t="s">
        <v>928</v>
      </c>
      <c r="B898">
        <v>1984</v>
      </c>
      <c r="C898" t="s">
        <v>10</v>
      </c>
      <c r="D898">
        <v>25</v>
      </c>
      <c r="E898">
        <v>3</v>
      </c>
      <c r="F898">
        <v>7325.47</v>
      </c>
      <c r="G898" t="s">
        <v>11</v>
      </c>
      <c r="H898" t="s">
        <v>16</v>
      </c>
      <c r="I898" t="s">
        <v>23</v>
      </c>
      <c r="J898" t="str">
        <f>IF(ISBLANK(I898),"Null",I898)</f>
        <v>R1012</v>
      </c>
      <c r="K898">
        <f>IF(ISBLANK(B898),ROUND(AVERAGE($B$2:$B$2344),0),B898)</f>
        <v>1984</v>
      </c>
      <c r="L898" s="9" t="str">
        <f>CONCATENATE(D898,"/",C898,"/",K898)</f>
        <v>25/Jul/1984</v>
      </c>
      <c r="M898">
        <f t="shared" ca="1" si="13"/>
        <v>40</v>
      </c>
      <c r="N898" s="10">
        <v>7325.47</v>
      </c>
    </row>
    <row r="899" spans="1:14" x14ac:dyDescent="0.25">
      <c r="A899" t="s">
        <v>929</v>
      </c>
      <c r="B899">
        <v>1979</v>
      </c>
      <c r="C899" t="s">
        <v>20</v>
      </c>
      <c r="D899">
        <v>19</v>
      </c>
      <c r="E899">
        <v>1</v>
      </c>
      <c r="F899">
        <v>7337.75</v>
      </c>
      <c r="G899" t="s">
        <v>11</v>
      </c>
      <c r="H899" t="s">
        <v>12</v>
      </c>
      <c r="I899" t="s">
        <v>41</v>
      </c>
      <c r="J899" t="str">
        <f>IF(ISBLANK(I899),"Null",I899)</f>
        <v>R1011</v>
      </c>
      <c r="K899">
        <f>IF(ISBLANK(B899),ROUND(AVERAGE($B$2:$B$2344),0),B899)</f>
        <v>1979</v>
      </c>
      <c r="L899" s="9" t="str">
        <f>CONCATENATE(D899,"/",C899,"/",K899)</f>
        <v>19/Sep/1979</v>
      </c>
      <c r="M899">
        <f t="shared" ref="M899:M962" ca="1" si="14">DATEDIF(L899,TODAY(),"Y")</f>
        <v>45</v>
      </c>
      <c r="N899" s="10">
        <v>7337.75</v>
      </c>
    </row>
    <row r="900" spans="1:14" x14ac:dyDescent="0.25">
      <c r="A900" t="s">
        <v>930</v>
      </c>
      <c r="B900">
        <v>1986</v>
      </c>
      <c r="C900" t="s">
        <v>18</v>
      </c>
      <c r="D900">
        <v>15</v>
      </c>
      <c r="E900">
        <v>3</v>
      </c>
      <c r="F900">
        <v>7339.93</v>
      </c>
      <c r="G900" t="s">
        <v>11</v>
      </c>
      <c r="H900" t="s">
        <v>11</v>
      </c>
      <c r="I900" t="s">
        <v>23</v>
      </c>
      <c r="J900" t="str">
        <f>IF(ISBLANK(I900),"Null",I900)</f>
        <v>R1012</v>
      </c>
      <c r="K900">
        <f>IF(ISBLANK(B900),ROUND(AVERAGE($B$2:$B$2344),0),B900)</f>
        <v>1986</v>
      </c>
      <c r="L900" s="9" t="str">
        <f>CONCATENATE(D900,"/",C900,"/",K900)</f>
        <v>15/Jun/1986</v>
      </c>
      <c r="M900">
        <f t="shared" ca="1" si="14"/>
        <v>38</v>
      </c>
      <c r="N900" s="10">
        <v>7339.93</v>
      </c>
    </row>
    <row r="901" spans="1:14" x14ac:dyDescent="0.25">
      <c r="A901" t="s">
        <v>931</v>
      </c>
      <c r="B901">
        <v>1977</v>
      </c>
      <c r="C901" t="s">
        <v>30</v>
      </c>
      <c r="D901">
        <v>18</v>
      </c>
      <c r="E901">
        <v>0</v>
      </c>
      <c r="F901">
        <v>7345.08</v>
      </c>
      <c r="G901" t="s">
        <v>11</v>
      </c>
      <c r="H901" t="s">
        <v>16</v>
      </c>
      <c r="I901" t="s">
        <v>41</v>
      </c>
      <c r="J901" t="str">
        <f>IF(ISBLANK(I901),"Null",I901)</f>
        <v>R1011</v>
      </c>
      <c r="K901">
        <f>IF(ISBLANK(B901),ROUND(AVERAGE($B$2:$B$2344),0),B901)</f>
        <v>1977</v>
      </c>
      <c r="L901" s="9" t="str">
        <f>CONCATENATE(D901,"/",C901,"/",K901)</f>
        <v>18/Dec/1977</v>
      </c>
      <c r="M901">
        <f t="shared" ca="1" si="14"/>
        <v>46</v>
      </c>
      <c r="N901" s="10">
        <v>7345.08</v>
      </c>
    </row>
    <row r="902" spans="1:14" x14ac:dyDescent="0.25">
      <c r="A902" t="s">
        <v>932</v>
      </c>
      <c r="B902">
        <v>1979</v>
      </c>
      <c r="C902" t="s">
        <v>18</v>
      </c>
      <c r="D902">
        <v>26</v>
      </c>
      <c r="E902">
        <v>1</v>
      </c>
      <c r="F902">
        <v>7345.73</v>
      </c>
      <c r="G902" t="s">
        <v>11</v>
      </c>
      <c r="H902" t="s">
        <v>16</v>
      </c>
      <c r="I902" t="s">
        <v>13</v>
      </c>
      <c r="J902" t="str">
        <f>IF(ISBLANK(I902),"Null",I902)</f>
        <v>R1013</v>
      </c>
      <c r="K902">
        <f>IF(ISBLANK(B902),ROUND(AVERAGE($B$2:$B$2344),0),B902)</f>
        <v>1979</v>
      </c>
      <c r="L902" s="9" t="str">
        <f>CONCATENATE(D902,"/",C902,"/",K902)</f>
        <v>26/Jun/1979</v>
      </c>
      <c r="M902">
        <f t="shared" ca="1" si="14"/>
        <v>45</v>
      </c>
      <c r="N902" s="10">
        <v>7345.73</v>
      </c>
    </row>
    <row r="903" spans="1:14" x14ac:dyDescent="0.25">
      <c r="A903" t="s">
        <v>933</v>
      </c>
      <c r="B903">
        <v>1977</v>
      </c>
      <c r="C903" t="s">
        <v>30</v>
      </c>
      <c r="D903">
        <v>1</v>
      </c>
      <c r="E903">
        <v>0</v>
      </c>
      <c r="F903">
        <v>7348.14</v>
      </c>
      <c r="G903" t="s">
        <v>11</v>
      </c>
      <c r="H903" t="s">
        <v>16</v>
      </c>
      <c r="I903" t="s">
        <v>41</v>
      </c>
      <c r="J903" t="str">
        <f>IF(ISBLANK(I903),"Null",I903)</f>
        <v>R1011</v>
      </c>
      <c r="K903">
        <f>IF(ISBLANK(B903),ROUND(AVERAGE($B$2:$B$2344),0),B903)</f>
        <v>1977</v>
      </c>
      <c r="L903" s="9" t="str">
        <f>CONCATENATE(D903,"/",C903,"/",K903)</f>
        <v>1/Dec/1977</v>
      </c>
      <c r="M903">
        <f t="shared" ca="1" si="14"/>
        <v>46</v>
      </c>
      <c r="N903" s="10">
        <v>7348.14</v>
      </c>
    </row>
    <row r="904" spans="1:14" x14ac:dyDescent="0.25">
      <c r="A904" t="s">
        <v>934</v>
      </c>
      <c r="B904">
        <v>1993</v>
      </c>
      <c r="C904" t="s">
        <v>36</v>
      </c>
      <c r="D904">
        <v>5</v>
      </c>
      <c r="E904">
        <v>0</v>
      </c>
      <c r="F904">
        <v>7349.12</v>
      </c>
      <c r="G904" t="s">
        <v>11</v>
      </c>
      <c r="H904" t="s">
        <v>11</v>
      </c>
      <c r="I904" t="s">
        <v>299</v>
      </c>
      <c r="J904" t="str">
        <f>IF(ISBLANK(I904),"Null",I904)</f>
        <v>R1021</v>
      </c>
      <c r="K904">
        <f>IF(ISBLANK(B904),ROUND(AVERAGE($B$2:$B$2344),0),B904)</f>
        <v>1993</v>
      </c>
      <c r="L904" s="9" t="str">
        <f>CONCATENATE(D904,"/",C904,"/",K904)</f>
        <v>5/Oct/1993</v>
      </c>
      <c r="M904">
        <f t="shared" ca="1" si="14"/>
        <v>31</v>
      </c>
      <c r="N904" s="10">
        <v>7349.12</v>
      </c>
    </row>
    <row r="905" spans="1:14" x14ac:dyDescent="0.25">
      <c r="A905" t="s">
        <v>935</v>
      </c>
      <c r="B905">
        <v>1983</v>
      </c>
      <c r="C905" t="s">
        <v>18</v>
      </c>
      <c r="D905">
        <v>21</v>
      </c>
      <c r="E905">
        <v>3</v>
      </c>
      <c r="F905">
        <v>7357.49</v>
      </c>
      <c r="G905" t="s">
        <v>11</v>
      </c>
      <c r="H905" t="s">
        <v>11</v>
      </c>
      <c r="I905" t="s">
        <v>23</v>
      </c>
      <c r="J905" t="str">
        <f>IF(ISBLANK(I905),"Null",I905)</f>
        <v>R1012</v>
      </c>
      <c r="K905">
        <f>IF(ISBLANK(B905),ROUND(AVERAGE($B$2:$B$2344),0),B905)</f>
        <v>1983</v>
      </c>
      <c r="L905" s="9" t="str">
        <f>CONCATENATE(D905,"/",C905,"/",K905)</f>
        <v>21/Jun/1983</v>
      </c>
      <c r="M905">
        <f t="shared" ca="1" si="14"/>
        <v>41</v>
      </c>
      <c r="N905" s="10">
        <v>7357.49</v>
      </c>
    </row>
    <row r="906" spans="1:14" x14ac:dyDescent="0.25">
      <c r="A906" t="s">
        <v>936</v>
      </c>
      <c r="B906">
        <v>1981</v>
      </c>
      <c r="C906" t="s">
        <v>10</v>
      </c>
      <c r="D906">
        <v>16</v>
      </c>
      <c r="E906">
        <v>1</v>
      </c>
      <c r="F906">
        <v>7358.18</v>
      </c>
      <c r="G906" t="s">
        <v>11</v>
      </c>
      <c r="H906" t="s">
        <v>12</v>
      </c>
      <c r="I906" t="s">
        <v>246</v>
      </c>
      <c r="J906" t="str">
        <f>IF(ISBLANK(I906),"Null",I906)</f>
        <v>R1024</v>
      </c>
      <c r="K906">
        <f>IF(ISBLANK(B906),ROUND(AVERAGE($B$2:$B$2344),0),B906)</f>
        <v>1981</v>
      </c>
      <c r="L906" s="9" t="str">
        <f>CONCATENATE(D906,"/",C906,"/",K906)</f>
        <v>16/Jul/1981</v>
      </c>
      <c r="M906">
        <f t="shared" ca="1" si="14"/>
        <v>43</v>
      </c>
      <c r="N906" s="10">
        <v>7358.18</v>
      </c>
    </row>
    <row r="907" spans="1:14" x14ac:dyDescent="0.25">
      <c r="A907" t="s">
        <v>937</v>
      </c>
      <c r="B907">
        <v>1965</v>
      </c>
      <c r="C907" t="s">
        <v>30</v>
      </c>
      <c r="D907">
        <v>9</v>
      </c>
      <c r="E907">
        <v>0</v>
      </c>
      <c r="F907">
        <v>7362.31</v>
      </c>
      <c r="G907" t="s">
        <v>12</v>
      </c>
      <c r="H907" t="s">
        <v>12</v>
      </c>
      <c r="I907" t="s">
        <v>13</v>
      </c>
      <c r="J907" t="str">
        <f>IF(ISBLANK(I907),"Null",I907)</f>
        <v>R1013</v>
      </c>
      <c r="K907">
        <f>IF(ISBLANK(B907),ROUND(AVERAGE($B$2:$B$2344),0),B907)</f>
        <v>1965</v>
      </c>
      <c r="L907" s="9" t="str">
        <f>CONCATENATE(D907,"/",C907,"/",K907)</f>
        <v>9/Dec/1965</v>
      </c>
      <c r="M907">
        <f t="shared" ca="1" si="14"/>
        <v>58</v>
      </c>
      <c r="N907" s="10">
        <v>7362.31</v>
      </c>
    </row>
    <row r="908" spans="1:14" x14ac:dyDescent="0.25">
      <c r="A908" t="s">
        <v>938</v>
      </c>
      <c r="B908">
        <v>1981</v>
      </c>
      <c r="C908" t="s">
        <v>15</v>
      </c>
      <c r="D908">
        <v>24</v>
      </c>
      <c r="E908">
        <v>2</v>
      </c>
      <c r="F908">
        <v>7371.77</v>
      </c>
      <c r="G908" t="s">
        <v>11</v>
      </c>
      <c r="H908" t="s">
        <v>16</v>
      </c>
      <c r="I908" t="s">
        <v>41</v>
      </c>
      <c r="J908" t="str">
        <f>IF(ISBLANK(I908),"Null",I908)</f>
        <v>R1011</v>
      </c>
      <c r="K908">
        <f>IF(ISBLANK(B908),ROUND(AVERAGE($B$2:$B$2344),0),B908)</f>
        <v>1981</v>
      </c>
      <c r="L908" s="9" t="str">
        <f>CONCATENATE(D908,"/",C908,"/",K908)</f>
        <v>24/Nov/1981</v>
      </c>
      <c r="M908">
        <f t="shared" ca="1" si="14"/>
        <v>42</v>
      </c>
      <c r="N908" s="10">
        <v>7371.77</v>
      </c>
    </row>
    <row r="909" spans="1:14" x14ac:dyDescent="0.25">
      <c r="A909" t="s">
        <v>939</v>
      </c>
      <c r="B909">
        <v>1993</v>
      </c>
      <c r="C909" t="s">
        <v>10</v>
      </c>
      <c r="D909">
        <v>22</v>
      </c>
      <c r="E909">
        <v>0</v>
      </c>
      <c r="F909">
        <v>7388.85</v>
      </c>
      <c r="G909" t="s">
        <v>11</v>
      </c>
      <c r="H909" t="s">
        <v>11</v>
      </c>
      <c r="I909" t="s">
        <v>534</v>
      </c>
      <c r="J909" t="str">
        <f>IF(ISBLANK(I909),"Null",I909)</f>
        <v>R1026</v>
      </c>
      <c r="K909">
        <f>IF(ISBLANK(B909),ROUND(AVERAGE($B$2:$B$2344),0),B909)</f>
        <v>1993</v>
      </c>
      <c r="L909" s="9" t="str">
        <f>CONCATENATE(D909,"/",C909,"/",K909)</f>
        <v>22/Jul/1993</v>
      </c>
      <c r="M909">
        <f t="shared" ca="1" si="14"/>
        <v>31</v>
      </c>
      <c r="N909" s="10">
        <v>7388.85</v>
      </c>
    </row>
    <row r="910" spans="1:14" x14ac:dyDescent="0.25">
      <c r="A910" t="s">
        <v>940</v>
      </c>
      <c r="B910">
        <v>1965</v>
      </c>
      <c r="C910" t="s">
        <v>30</v>
      </c>
      <c r="D910">
        <v>5</v>
      </c>
      <c r="E910">
        <v>0</v>
      </c>
      <c r="F910">
        <v>7403.98</v>
      </c>
      <c r="G910" t="s">
        <v>12</v>
      </c>
      <c r="H910" t="s">
        <v>11</v>
      </c>
      <c r="I910" t="s">
        <v>13</v>
      </c>
      <c r="J910" t="str">
        <f>IF(ISBLANK(I910),"Null",I910)</f>
        <v>R1013</v>
      </c>
      <c r="K910">
        <f>IF(ISBLANK(B910),ROUND(AVERAGE($B$2:$B$2344),0),B910)</f>
        <v>1965</v>
      </c>
      <c r="L910" s="9" t="str">
        <f>CONCATENATE(D910,"/",C910,"/",K910)</f>
        <v>5/Dec/1965</v>
      </c>
      <c r="M910">
        <f t="shared" ca="1" si="14"/>
        <v>58</v>
      </c>
      <c r="N910" s="10">
        <v>7403.98</v>
      </c>
    </row>
    <row r="911" spans="1:14" x14ac:dyDescent="0.25">
      <c r="A911" t="s">
        <v>941</v>
      </c>
      <c r="B911">
        <v>1983</v>
      </c>
      <c r="C911" t="s">
        <v>20</v>
      </c>
      <c r="D911">
        <v>19</v>
      </c>
      <c r="E911">
        <v>3</v>
      </c>
      <c r="F911">
        <v>7418.52</v>
      </c>
      <c r="G911" t="s">
        <v>11</v>
      </c>
      <c r="H911" t="s">
        <v>11</v>
      </c>
      <c r="I911" t="s">
        <v>41</v>
      </c>
      <c r="J911" t="str">
        <f>IF(ISBLANK(I911),"Null",I911)</f>
        <v>R1011</v>
      </c>
      <c r="K911">
        <f>IF(ISBLANK(B911),ROUND(AVERAGE($B$2:$B$2344),0),B911)</f>
        <v>1983</v>
      </c>
      <c r="L911" s="9" t="str">
        <f>CONCATENATE(D911,"/",C911,"/",K911)</f>
        <v>19/Sep/1983</v>
      </c>
      <c r="M911">
        <f t="shared" ca="1" si="14"/>
        <v>41</v>
      </c>
      <c r="N911" s="10">
        <v>7418.52</v>
      </c>
    </row>
    <row r="912" spans="1:14" x14ac:dyDescent="0.25">
      <c r="A912" t="s">
        <v>942</v>
      </c>
      <c r="B912">
        <v>1978</v>
      </c>
      <c r="C912" t="s">
        <v>15</v>
      </c>
      <c r="D912">
        <v>12</v>
      </c>
      <c r="E912">
        <v>0</v>
      </c>
      <c r="F912">
        <v>7419.48</v>
      </c>
      <c r="G912" t="s">
        <v>11</v>
      </c>
      <c r="H912" t="s">
        <v>11</v>
      </c>
      <c r="I912" t="s">
        <v>23</v>
      </c>
      <c r="J912" t="str">
        <f>IF(ISBLANK(I912),"Null",I912)</f>
        <v>R1012</v>
      </c>
      <c r="K912">
        <f>IF(ISBLANK(B912),ROUND(AVERAGE($B$2:$B$2344),0),B912)</f>
        <v>1978</v>
      </c>
      <c r="L912" s="9" t="str">
        <f>CONCATENATE(D912,"/",C912,"/",K912)</f>
        <v>12/Nov/1978</v>
      </c>
      <c r="M912">
        <f t="shared" ca="1" si="14"/>
        <v>46</v>
      </c>
      <c r="N912" s="10">
        <v>7419.48</v>
      </c>
    </row>
    <row r="913" spans="1:14" x14ac:dyDescent="0.25">
      <c r="A913" t="s">
        <v>943</v>
      </c>
      <c r="B913">
        <v>1978</v>
      </c>
      <c r="C913" t="s">
        <v>30</v>
      </c>
      <c r="D913">
        <v>2</v>
      </c>
      <c r="E913">
        <v>0</v>
      </c>
      <c r="F913">
        <v>7421.19</v>
      </c>
      <c r="G913" t="s">
        <v>11</v>
      </c>
      <c r="H913" t="s">
        <v>12</v>
      </c>
      <c r="I913" t="s">
        <v>23</v>
      </c>
      <c r="J913" t="str">
        <f>IF(ISBLANK(I913),"Null",I913)</f>
        <v>R1012</v>
      </c>
      <c r="K913">
        <f>IF(ISBLANK(B913),ROUND(AVERAGE($B$2:$B$2344),0),B913)</f>
        <v>1978</v>
      </c>
      <c r="L913" s="9" t="str">
        <f>CONCATENATE(D913,"/",C913,"/",K913)</f>
        <v>2/Dec/1978</v>
      </c>
      <c r="M913">
        <f t="shared" ca="1" si="14"/>
        <v>45</v>
      </c>
      <c r="N913" s="10">
        <v>7421.19</v>
      </c>
    </row>
    <row r="914" spans="1:14" x14ac:dyDescent="0.25">
      <c r="A914" t="s">
        <v>944</v>
      </c>
      <c r="B914">
        <v>1977</v>
      </c>
      <c r="C914" t="s">
        <v>34</v>
      </c>
      <c r="D914">
        <v>25</v>
      </c>
      <c r="E914">
        <v>1</v>
      </c>
      <c r="F914">
        <v>7441.05</v>
      </c>
      <c r="G914" t="s">
        <v>12</v>
      </c>
      <c r="H914" t="s">
        <v>11</v>
      </c>
      <c r="I914" t="s">
        <v>41</v>
      </c>
      <c r="J914" t="str">
        <f>IF(ISBLANK(I914),"Null",I914)</f>
        <v>R1011</v>
      </c>
      <c r="K914">
        <f>IF(ISBLANK(B914),ROUND(AVERAGE($B$2:$B$2344),0),B914)</f>
        <v>1977</v>
      </c>
      <c r="L914" s="9" t="str">
        <f>CONCATENATE(D914,"/",C914,"/",K914)</f>
        <v>25/Aug/1977</v>
      </c>
      <c r="M914">
        <f t="shared" ca="1" si="14"/>
        <v>47</v>
      </c>
      <c r="N914" s="10">
        <v>7441.05</v>
      </c>
    </row>
    <row r="915" spans="1:14" x14ac:dyDescent="0.25">
      <c r="A915" t="s">
        <v>945</v>
      </c>
      <c r="B915">
        <v>1979</v>
      </c>
      <c r="C915" t="s">
        <v>20</v>
      </c>
      <c r="D915">
        <v>1</v>
      </c>
      <c r="E915">
        <v>2</v>
      </c>
      <c r="F915">
        <v>7441.5</v>
      </c>
      <c r="G915" t="s">
        <v>12</v>
      </c>
      <c r="H915" t="s">
        <v>11</v>
      </c>
      <c r="I915" t="s">
        <v>41</v>
      </c>
      <c r="J915" t="str">
        <f>IF(ISBLANK(I915),"Null",I915)</f>
        <v>R1011</v>
      </c>
      <c r="K915">
        <f>IF(ISBLANK(B915),ROUND(AVERAGE($B$2:$B$2344),0),B915)</f>
        <v>1979</v>
      </c>
      <c r="L915" s="9" t="str">
        <f>CONCATENATE(D915,"/",C915,"/",K915)</f>
        <v>1/Sep/1979</v>
      </c>
      <c r="M915">
        <f t="shared" ca="1" si="14"/>
        <v>45</v>
      </c>
      <c r="N915" s="10">
        <v>7441.5</v>
      </c>
    </row>
    <row r="916" spans="1:14" x14ac:dyDescent="0.25">
      <c r="A916" t="s">
        <v>946</v>
      </c>
      <c r="B916">
        <v>1980</v>
      </c>
      <c r="C916" t="s">
        <v>10</v>
      </c>
      <c r="D916">
        <v>7</v>
      </c>
      <c r="E916">
        <v>1</v>
      </c>
      <c r="F916">
        <v>7443.64</v>
      </c>
      <c r="G916" t="s">
        <v>11</v>
      </c>
      <c r="H916" t="s">
        <v>12</v>
      </c>
      <c r="I916" t="s">
        <v>23</v>
      </c>
      <c r="J916" t="str">
        <f>IF(ISBLANK(I916),"Null",I916)</f>
        <v>R1012</v>
      </c>
      <c r="K916">
        <f>IF(ISBLANK(B916),ROUND(AVERAGE($B$2:$B$2344),0),B916)</f>
        <v>1980</v>
      </c>
      <c r="L916" s="9" t="str">
        <f>CONCATENATE(D916,"/",C916,"/",K916)</f>
        <v>7/Jul/1980</v>
      </c>
      <c r="M916">
        <f t="shared" ca="1" si="14"/>
        <v>44</v>
      </c>
      <c r="N916" s="10">
        <v>7443.64</v>
      </c>
    </row>
    <row r="917" spans="1:14" x14ac:dyDescent="0.25">
      <c r="A917" t="s">
        <v>947</v>
      </c>
      <c r="B917">
        <v>1977</v>
      </c>
      <c r="C917" t="s">
        <v>20</v>
      </c>
      <c r="D917">
        <v>25</v>
      </c>
      <c r="E917">
        <v>1</v>
      </c>
      <c r="F917">
        <v>7445.92</v>
      </c>
      <c r="G917" t="s">
        <v>12</v>
      </c>
      <c r="H917" t="s">
        <v>16</v>
      </c>
      <c r="I917" t="s">
        <v>41</v>
      </c>
      <c r="J917" t="str">
        <f>IF(ISBLANK(I917),"Null",I917)</f>
        <v>R1011</v>
      </c>
      <c r="K917">
        <f>IF(ISBLANK(B917),ROUND(AVERAGE($B$2:$B$2344),0),B917)</f>
        <v>1977</v>
      </c>
      <c r="L917" s="9" t="str">
        <f>CONCATENATE(D917,"/",C917,"/",K917)</f>
        <v>25/Sep/1977</v>
      </c>
      <c r="M917">
        <f t="shared" ca="1" si="14"/>
        <v>47</v>
      </c>
      <c r="N917" s="10">
        <v>7445.92</v>
      </c>
    </row>
    <row r="918" spans="1:14" x14ac:dyDescent="0.25">
      <c r="A918" t="s">
        <v>948</v>
      </c>
      <c r="B918">
        <v>1977</v>
      </c>
      <c r="C918" t="s">
        <v>20</v>
      </c>
      <c r="D918">
        <v>30</v>
      </c>
      <c r="E918">
        <v>0</v>
      </c>
      <c r="F918">
        <v>7448.4</v>
      </c>
      <c r="G918" t="s">
        <v>12</v>
      </c>
      <c r="H918" t="s">
        <v>12</v>
      </c>
      <c r="I918" t="s">
        <v>355</v>
      </c>
      <c r="J918" t="str">
        <f>IF(ISBLANK(I918),"Null",I918)</f>
        <v>R1017</v>
      </c>
      <c r="K918">
        <f>IF(ISBLANK(B918),ROUND(AVERAGE($B$2:$B$2344),0),B918)</f>
        <v>1977</v>
      </c>
      <c r="L918" s="9" t="str">
        <f>CONCATENATE(D918,"/",C918,"/",K918)</f>
        <v>30/Sep/1977</v>
      </c>
      <c r="M918">
        <f t="shared" ca="1" si="14"/>
        <v>47</v>
      </c>
      <c r="N918" s="10">
        <v>7448.4</v>
      </c>
    </row>
    <row r="919" spans="1:14" x14ac:dyDescent="0.25">
      <c r="A919" t="s">
        <v>949</v>
      </c>
      <c r="B919">
        <v>2001</v>
      </c>
      <c r="C919" t="s">
        <v>18</v>
      </c>
      <c r="D919">
        <v>1</v>
      </c>
      <c r="E919">
        <v>0</v>
      </c>
      <c r="F919">
        <v>7450.36</v>
      </c>
      <c r="G919" t="s">
        <v>11</v>
      </c>
      <c r="H919" t="s">
        <v>11</v>
      </c>
      <c r="I919" t="s">
        <v>23</v>
      </c>
      <c r="J919" t="str">
        <f>IF(ISBLANK(I919),"Null",I919)</f>
        <v>R1012</v>
      </c>
      <c r="K919">
        <f>IF(ISBLANK(B919),ROUND(AVERAGE($B$2:$B$2344),0),B919)</f>
        <v>2001</v>
      </c>
      <c r="L919" s="9" t="str">
        <f>CONCATENATE(D919,"/",C919,"/",K919)</f>
        <v>1/Jun/2001</v>
      </c>
      <c r="M919">
        <f t="shared" ca="1" si="14"/>
        <v>23</v>
      </c>
      <c r="N919" s="10">
        <v>7450.36</v>
      </c>
    </row>
    <row r="920" spans="1:14" x14ac:dyDescent="0.25">
      <c r="A920" t="s">
        <v>950</v>
      </c>
      <c r="B920">
        <v>1967</v>
      </c>
      <c r="C920" t="s">
        <v>34</v>
      </c>
      <c r="D920">
        <v>4</v>
      </c>
      <c r="E920">
        <v>0</v>
      </c>
      <c r="F920">
        <v>7463.51</v>
      </c>
      <c r="G920" t="s">
        <v>12</v>
      </c>
      <c r="H920" t="s">
        <v>12</v>
      </c>
      <c r="I920" t="s">
        <v>13</v>
      </c>
      <c r="J920" t="str">
        <f>IF(ISBLANK(I920),"Null",I920)</f>
        <v>R1013</v>
      </c>
      <c r="K920">
        <f>IF(ISBLANK(B920),ROUND(AVERAGE($B$2:$B$2344),0),B920)</f>
        <v>1967</v>
      </c>
      <c r="L920" s="9" t="str">
        <f>CONCATENATE(D920,"/",C920,"/",K920)</f>
        <v>4/Aug/1967</v>
      </c>
      <c r="M920">
        <f t="shared" ca="1" si="14"/>
        <v>57</v>
      </c>
      <c r="N920" s="10">
        <v>7463.51</v>
      </c>
    </row>
    <row r="921" spans="1:14" x14ac:dyDescent="0.25">
      <c r="A921" t="s">
        <v>951</v>
      </c>
      <c r="B921">
        <v>1996</v>
      </c>
      <c r="C921" t="s">
        <v>18</v>
      </c>
      <c r="D921">
        <v>14</v>
      </c>
      <c r="E921">
        <v>0</v>
      </c>
      <c r="F921">
        <v>7487.38</v>
      </c>
      <c r="G921" t="s">
        <v>11</v>
      </c>
      <c r="H921" t="s">
        <v>12</v>
      </c>
      <c r="I921" t="s">
        <v>23</v>
      </c>
      <c r="J921" t="str">
        <f>IF(ISBLANK(I921),"Null",I921)</f>
        <v>R1012</v>
      </c>
      <c r="K921">
        <f>IF(ISBLANK(B921),ROUND(AVERAGE($B$2:$B$2344),0),B921)</f>
        <v>1996</v>
      </c>
      <c r="L921" s="9" t="str">
        <f>CONCATENATE(D921,"/",C921,"/",K921)</f>
        <v>14/Jun/1996</v>
      </c>
      <c r="M921">
        <f t="shared" ca="1" si="14"/>
        <v>28</v>
      </c>
      <c r="N921" s="10">
        <v>7487.38</v>
      </c>
    </row>
    <row r="922" spans="1:14" x14ac:dyDescent="0.25">
      <c r="A922" t="s">
        <v>952</v>
      </c>
      <c r="B922">
        <v>1988</v>
      </c>
      <c r="C922" t="s">
        <v>30</v>
      </c>
      <c r="D922">
        <v>15</v>
      </c>
      <c r="E922">
        <v>3</v>
      </c>
      <c r="F922">
        <v>7494.63</v>
      </c>
      <c r="G922" t="s">
        <v>11</v>
      </c>
      <c r="H922" t="s">
        <v>12</v>
      </c>
      <c r="I922" t="s">
        <v>199</v>
      </c>
      <c r="J922" t="str">
        <f>IF(ISBLANK(I922),"Null",I922)</f>
        <v>R1025</v>
      </c>
      <c r="K922">
        <f>IF(ISBLANK(B922),ROUND(AVERAGE($B$2:$B$2344),0),B922)</f>
        <v>1988</v>
      </c>
      <c r="L922" s="9" t="str">
        <f>CONCATENATE(D922,"/",C922,"/",K922)</f>
        <v>15/Dec/1988</v>
      </c>
      <c r="M922">
        <f t="shared" ca="1" si="14"/>
        <v>35</v>
      </c>
      <c r="N922" s="10">
        <v>7494.63</v>
      </c>
    </row>
    <row r="923" spans="1:14" x14ac:dyDescent="0.25">
      <c r="A923" t="s">
        <v>953</v>
      </c>
      <c r="B923">
        <v>1997</v>
      </c>
      <c r="C923" t="s">
        <v>36</v>
      </c>
      <c r="D923">
        <v>28</v>
      </c>
      <c r="E923">
        <v>0</v>
      </c>
      <c r="F923">
        <v>7504.3</v>
      </c>
      <c r="G923" t="s">
        <v>11</v>
      </c>
      <c r="H923" t="s">
        <v>16</v>
      </c>
      <c r="I923" t="s">
        <v>23</v>
      </c>
      <c r="J923" t="str">
        <f>IF(ISBLANK(I923),"Null",I923)</f>
        <v>R1012</v>
      </c>
      <c r="K923">
        <f>IF(ISBLANK(B923),ROUND(AVERAGE($B$2:$B$2344),0),B923)</f>
        <v>1997</v>
      </c>
      <c r="L923" s="9" t="str">
        <f>CONCATENATE(D923,"/",C923,"/",K923)</f>
        <v>28/Oct/1997</v>
      </c>
      <c r="M923">
        <f t="shared" ca="1" si="14"/>
        <v>27</v>
      </c>
      <c r="N923" s="10">
        <v>7504.3</v>
      </c>
    </row>
    <row r="924" spans="1:14" x14ac:dyDescent="0.25">
      <c r="A924" t="s">
        <v>954</v>
      </c>
      <c r="B924">
        <v>1983</v>
      </c>
      <c r="C924" t="s">
        <v>10</v>
      </c>
      <c r="D924">
        <v>10</v>
      </c>
      <c r="E924">
        <v>4</v>
      </c>
      <c r="F924">
        <v>7512.27</v>
      </c>
      <c r="G924" t="s">
        <v>12</v>
      </c>
      <c r="H924" t="s">
        <v>11</v>
      </c>
      <c r="I924" t="s">
        <v>41</v>
      </c>
      <c r="J924" t="str">
        <f>IF(ISBLANK(I924),"Null",I924)</f>
        <v>R1011</v>
      </c>
      <c r="K924">
        <f>IF(ISBLANK(B924),ROUND(AVERAGE($B$2:$B$2344),0),B924)</f>
        <v>1983</v>
      </c>
      <c r="L924" s="9" t="str">
        <f>CONCATENATE(D924,"/",C924,"/",K924)</f>
        <v>10/Jul/1983</v>
      </c>
      <c r="M924">
        <f t="shared" ca="1" si="14"/>
        <v>41</v>
      </c>
      <c r="N924" s="10">
        <v>7512.27</v>
      </c>
    </row>
    <row r="925" spans="1:14" x14ac:dyDescent="0.25">
      <c r="A925" t="s">
        <v>955</v>
      </c>
      <c r="B925">
        <v>1978</v>
      </c>
      <c r="C925" t="s">
        <v>36</v>
      </c>
      <c r="D925">
        <v>18</v>
      </c>
      <c r="E925">
        <v>1</v>
      </c>
      <c r="F925">
        <v>7518.03</v>
      </c>
      <c r="G925" t="s">
        <v>11</v>
      </c>
      <c r="H925" t="s">
        <v>12</v>
      </c>
      <c r="I925" t="s">
        <v>23</v>
      </c>
      <c r="J925" t="str">
        <f>IF(ISBLANK(I925),"Null",I925)</f>
        <v>R1012</v>
      </c>
      <c r="K925">
        <f>IF(ISBLANK(B925),ROUND(AVERAGE($B$2:$B$2344),0),B925)</f>
        <v>1978</v>
      </c>
      <c r="L925" s="9" t="str">
        <f>CONCATENATE(D925,"/",C925,"/",K925)</f>
        <v>18/Oct/1978</v>
      </c>
      <c r="M925">
        <f t="shared" ca="1" si="14"/>
        <v>46</v>
      </c>
      <c r="N925" s="10">
        <v>7518.03</v>
      </c>
    </row>
    <row r="926" spans="1:14" x14ac:dyDescent="0.25">
      <c r="A926" t="s">
        <v>956</v>
      </c>
      <c r="B926">
        <v>1976</v>
      </c>
      <c r="C926" t="s">
        <v>36</v>
      </c>
      <c r="D926">
        <v>10</v>
      </c>
      <c r="E926">
        <v>0</v>
      </c>
      <c r="F926">
        <v>7526.71</v>
      </c>
      <c r="G926" t="s">
        <v>12</v>
      </c>
      <c r="H926" t="s">
        <v>16</v>
      </c>
      <c r="I926" t="s">
        <v>23</v>
      </c>
      <c r="J926" t="str">
        <f>IF(ISBLANK(I926),"Null",I926)</f>
        <v>R1012</v>
      </c>
      <c r="K926">
        <f>IF(ISBLANK(B926),ROUND(AVERAGE($B$2:$B$2344),0),B926)</f>
        <v>1976</v>
      </c>
      <c r="L926" s="9" t="str">
        <f>CONCATENATE(D926,"/",C926,"/",K926)</f>
        <v>10/Oct/1976</v>
      </c>
      <c r="M926">
        <f t="shared" ca="1" si="14"/>
        <v>48</v>
      </c>
      <c r="N926" s="10">
        <v>7526.71</v>
      </c>
    </row>
    <row r="927" spans="1:14" x14ac:dyDescent="0.25">
      <c r="A927" t="s">
        <v>957</v>
      </c>
      <c r="B927">
        <v>1978</v>
      </c>
      <c r="C927" t="s">
        <v>30</v>
      </c>
      <c r="D927">
        <v>14</v>
      </c>
      <c r="E927">
        <v>2</v>
      </c>
      <c r="F927">
        <v>7531.7</v>
      </c>
      <c r="G927" t="s">
        <v>11</v>
      </c>
      <c r="H927" t="s">
        <v>16</v>
      </c>
      <c r="I927" t="s">
        <v>13</v>
      </c>
      <c r="J927" t="str">
        <f>IF(ISBLANK(I927),"Null",I927)</f>
        <v>R1013</v>
      </c>
      <c r="K927">
        <f>IF(ISBLANK(B927),ROUND(AVERAGE($B$2:$B$2344),0),B927)</f>
        <v>1978</v>
      </c>
      <c r="L927" s="9" t="str">
        <f>CONCATENATE(D927,"/",C927,"/",K927)</f>
        <v>14/Dec/1978</v>
      </c>
      <c r="M927">
        <f t="shared" ca="1" si="14"/>
        <v>45</v>
      </c>
      <c r="N927" s="10">
        <v>7531.7</v>
      </c>
    </row>
    <row r="928" spans="1:14" x14ac:dyDescent="0.25">
      <c r="A928" t="s">
        <v>958</v>
      </c>
      <c r="B928">
        <v>1984</v>
      </c>
      <c r="C928" t="s">
        <v>34</v>
      </c>
      <c r="D928">
        <v>22</v>
      </c>
      <c r="E928">
        <v>3</v>
      </c>
      <c r="F928">
        <v>7537.16</v>
      </c>
      <c r="G928" t="s">
        <v>11</v>
      </c>
      <c r="H928" t="s">
        <v>11</v>
      </c>
      <c r="I928" t="s">
        <v>23</v>
      </c>
      <c r="J928" t="str">
        <f>IF(ISBLANK(I928),"Null",I928)</f>
        <v>R1012</v>
      </c>
      <c r="K928">
        <f>IF(ISBLANK(B928),ROUND(AVERAGE($B$2:$B$2344),0),B928)</f>
        <v>1984</v>
      </c>
      <c r="L928" s="9" t="str">
        <f>CONCATENATE(D928,"/",C928,"/",K928)</f>
        <v>22/Aug/1984</v>
      </c>
      <c r="M928">
        <f t="shared" ca="1" si="14"/>
        <v>40</v>
      </c>
      <c r="N928" s="10">
        <v>7537.16</v>
      </c>
    </row>
    <row r="929" spans="1:14" x14ac:dyDescent="0.25">
      <c r="A929" t="s">
        <v>959</v>
      </c>
      <c r="B929">
        <v>1988</v>
      </c>
      <c r="C929" t="s">
        <v>30</v>
      </c>
      <c r="D929">
        <v>15</v>
      </c>
      <c r="E929">
        <v>3</v>
      </c>
      <c r="F929">
        <v>7538.52</v>
      </c>
      <c r="G929" t="s">
        <v>11</v>
      </c>
      <c r="H929" t="s">
        <v>11</v>
      </c>
      <c r="I929" t="s">
        <v>23</v>
      </c>
      <c r="J929" t="str">
        <f>IF(ISBLANK(I929),"Null",I929)</f>
        <v>R1012</v>
      </c>
      <c r="K929">
        <f>IF(ISBLANK(B929),ROUND(AVERAGE($B$2:$B$2344),0),B929)</f>
        <v>1988</v>
      </c>
      <c r="L929" s="9" t="str">
        <f>CONCATENATE(D929,"/",C929,"/",K929)</f>
        <v>15/Dec/1988</v>
      </c>
      <c r="M929">
        <f t="shared" ca="1" si="14"/>
        <v>35</v>
      </c>
      <c r="N929" s="10">
        <v>7538.52</v>
      </c>
    </row>
    <row r="930" spans="1:14" x14ac:dyDescent="0.25">
      <c r="A930" t="s">
        <v>960</v>
      </c>
      <c r="B930">
        <v>1994</v>
      </c>
      <c r="C930" t="s">
        <v>34</v>
      </c>
      <c r="D930">
        <v>14</v>
      </c>
      <c r="E930">
        <v>0</v>
      </c>
      <c r="F930">
        <v>7567.13</v>
      </c>
      <c r="G930" t="s">
        <v>11</v>
      </c>
      <c r="H930" t="s">
        <v>11</v>
      </c>
      <c r="I930" t="s">
        <v>299</v>
      </c>
      <c r="J930" t="str">
        <f>IF(ISBLANK(I930),"Null",I930)</f>
        <v>R1021</v>
      </c>
      <c r="K930">
        <f>IF(ISBLANK(B930),ROUND(AVERAGE($B$2:$B$2344),0),B930)</f>
        <v>1994</v>
      </c>
      <c r="L930" s="9" t="str">
        <f>CONCATENATE(D930,"/",C930,"/",K930)</f>
        <v>14/Aug/1994</v>
      </c>
      <c r="M930">
        <f t="shared" ca="1" si="14"/>
        <v>30</v>
      </c>
      <c r="N930" s="10">
        <v>7567.13</v>
      </c>
    </row>
    <row r="931" spans="1:14" x14ac:dyDescent="0.25">
      <c r="A931" t="s">
        <v>961</v>
      </c>
      <c r="B931">
        <v>1967</v>
      </c>
      <c r="C931" t="s">
        <v>10</v>
      </c>
      <c r="D931">
        <v>17</v>
      </c>
      <c r="E931">
        <v>0</v>
      </c>
      <c r="F931">
        <v>7585.62</v>
      </c>
      <c r="G931" t="s">
        <v>12</v>
      </c>
      <c r="H931" t="s">
        <v>11</v>
      </c>
      <c r="I931" t="s">
        <v>13</v>
      </c>
      <c r="J931" t="str">
        <f>IF(ISBLANK(I931),"Null",I931)</f>
        <v>R1013</v>
      </c>
      <c r="K931">
        <f>IF(ISBLANK(B931),ROUND(AVERAGE($B$2:$B$2344),0),B931)</f>
        <v>1967</v>
      </c>
      <c r="L931" s="9" t="str">
        <f>CONCATENATE(D931,"/",C931,"/",K931)</f>
        <v>17/Jul/1967</v>
      </c>
      <c r="M931">
        <f t="shared" ca="1" si="14"/>
        <v>57</v>
      </c>
      <c r="N931" s="10">
        <v>7585.62</v>
      </c>
    </row>
    <row r="932" spans="1:14" x14ac:dyDescent="0.25">
      <c r="A932" t="s">
        <v>962</v>
      </c>
      <c r="B932">
        <v>1997</v>
      </c>
      <c r="C932" t="s">
        <v>20</v>
      </c>
      <c r="D932">
        <v>30</v>
      </c>
      <c r="E932">
        <v>0</v>
      </c>
      <c r="F932">
        <v>7607.03</v>
      </c>
      <c r="G932" t="s">
        <v>11</v>
      </c>
      <c r="H932" t="s">
        <v>11</v>
      </c>
      <c r="I932" t="s">
        <v>23</v>
      </c>
      <c r="J932" t="str">
        <f>IF(ISBLANK(I932),"Null",I932)</f>
        <v>R1012</v>
      </c>
      <c r="K932">
        <f>IF(ISBLANK(B932),ROUND(AVERAGE($B$2:$B$2344),0),B932)</f>
        <v>1997</v>
      </c>
      <c r="L932" s="9" t="str">
        <f>CONCATENATE(D932,"/",C932,"/",K932)</f>
        <v>30/Sep/1997</v>
      </c>
      <c r="M932">
        <f t="shared" ca="1" si="14"/>
        <v>27</v>
      </c>
      <c r="N932" s="10">
        <v>7607.03</v>
      </c>
    </row>
    <row r="933" spans="1:14" x14ac:dyDescent="0.25">
      <c r="A933" t="s">
        <v>963</v>
      </c>
      <c r="B933">
        <v>1968</v>
      </c>
      <c r="C933" t="s">
        <v>10</v>
      </c>
      <c r="D933">
        <v>3</v>
      </c>
      <c r="E933">
        <v>0</v>
      </c>
      <c r="F933">
        <v>7609.6</v>
      </c>
      <c r="G933" t="s">
        <v>12</v>
      </c>
      <c r="H933" t="s">
        <v>11</v>
      </c>
      <c r="I933" t="s">
        <v>23</v>
      </c>
      <c r="J933" t="str">
        <f>IF(ISBLANK(I933),"Null",I933)</f>
        <v>R1012</v>
      </c>
      <c r="K933">
        <f>IF(ISBLANK(B933),ROUND(AVERAGE($B$2:$B$2344),0),B933)</f>
        <v>1968</v>
      </c>
      <c r="L933" s="9" t="str">
        <f>CONCATENATE(D933,"/",C933,"/",K933)</f>
        <v>3/Jul/1968</v>
      </c>
      <c r="M933">
        <f t="shared" ca="1" si="14"/>
        <v>56</v>
      </c>
      <c r="N933" s="10">
        <v>7609.6</v>
      </c>
    </row>
    <row r="934" spans="1:14" x14ac:dyDescent="0.25">
      <c r="A934" t="s">
        <v>964</v>
      </c>
      <c r="B934">
        <v>1996</v>
      </c>
      <c r="C934" t="s">
        <v>20</v>
      </c>
      <c r="D934">
        <v>17</v>
      </c>
      <c r="E934">
        <v>0</v>
      </c>
      <c r="F934">
        <v>7623.13</v>
      </c>
      <c r="G934" t="s">
        <v>11</v>
      </c>
      <c r="H934" t="s">
        <v>12</v>
      </c>
      <c r="I934" t="s">
        <v>41</v>
      </c>
      <c r="J934" t="str">
        <f>IF(ISBLANK(I934),"Null",I934)</f>
        <v>R1011</v>
      </c>
      <c r="K934">
        <f>IF(ISBLANK(B934),ROUND(AVERAGE($B$2:$B$2344),0),B934)</f>
        <v>1996</v>
      </c>
      <c r="L934" s="9" t="str">
        <f>CONCATENATE(D934,"/",C934,"/",K934)</f>
        <v>17/Sep/1996</v>
      </c>
      <c r="M934">
        <f t="shared" ca="1" si="14"/>
        <v>28</v>
      </c>
      <c r="N934" s="10">
        <v>7623.13</v>
      </c>
    </row>
    <row r="935" spans="1:14" x14ac:dyDescent="0.25">
      <c r="A935" t="s">
        <v>965</v>
      </c>
      <c r="B935">
        <v>1978</v>
      </c>
      <c r="C935" t="s">
        <v>15</v>
      </c>
      <c r="D935">
        <v>28</v>
      </c>
      <c r="E935">
        <v>1</v>
      </c>
      <c r="F935">
        <v>7623.52</v>
      </c>
      <c r="G935" t="s">
        <v>11</v>
      </c>
      <c r="H935" t="s">
        <v>16</v>
      </c>
      <c r="I935" t="s">
        <v>41</v>
      </c>
      <c r="J935" t="str">
        <f>IF(ISBLANK(I935),"Null",I935)</f>
        <v>R1011</v>
      </c>
      <c r="K935">
        <f>IF(ISBLANK(B935),ROUND(AVERAGE($B$2:$B$2344),0),B935)</f>
        <v>1978</v>
      </c>
      <c r="L935" s="9" t="str">
        <f>CONCATENATE(D935,"/",C935,"/",K935)</f>
        <v>28/Nov/1978</v>
      </c>
      <c r="M935">
        <f t="shared" ca="1" si="14"/>
        <v>45</v>
      </c>
      <c r="N935" s="10">
        <v>7623.52</v>
      </c>
    </row>
    <row r="936" spans="1:14" x14ac:dyDescent="0.25">
      <c r="A936" t="s">
        <v>966</v>
      </c>
      <c r="B936">
        <v>1978</v>
      </c>
      <c r="C936" t="s">
        <v>15</v>
      </c>
      <c r="D936">
        <v>6</v>
      </c>
      <c r="E936">
        <v>1</v>
      </c>
      <c r="F936">
        <v>7624.63</v>
      </c>
      <c r="G936" t="s">
        <v>11</v>
      </c>
      <c r="H936" t="s">
        <v>16</v>
      </c>
      <c r="I936" t="s">
        <v>41</v>
      </c>
      <c r="J936" t="str">
        <f>IF(ISBLANK(I936),"Null",I936)</f>
        <v>R1011</v>
      </c>
      <c r="K936">
        <f>IF(ISBLANK(B936),ROUND(AVERAGE($B$2:$B$2344),0),B936)</f>
        <v>1978</v>
      </c>
      <c r="L936" s="9" t="str">
        <f>CONCATENATE(D936,"/",C936,"/",K936)</f>
        <v>6/Nov/1978</v>
      </c>
      <c r="M936">
        <f t="shared" ca="1" si="14"/>
        <v>46</v>
      </c>
      <c r="N936" s="10">
        <v>7624.63</v>
      </c>
    </row>
    <row r="937" spans="1:14" x14ac:dyDescent="0.25">
      <c r="A937" t="s">
        <v>967</v>
      </c>
      <c r="B937">
        <v>1978</v>
      </c>
      <c r="C937" t="s">
        <v>15</v>
      </c>
      <c r="D937">
        <v>29</v>
      </c>
      <c r="E937">
        <v>1</v>
      </c>
      <c r="F937">
        <v>7626.99</v>
      </c>
      <c r="G937" t="s">
        <v>11</v>
      </c>
      <c r="H937" t="s">
        <v>11</v>
      </c>
      <c r="I937" t="s">
        <v>41</v>
      </c>
      <c r="J937" t="str">
        <f>IF(ISBLANK(I937),"Null",I937)</f>
        <v>R1011</v>
      </c>
      <c r="K937">
        <f>IF(ISBLANK(B937),ROUND(AVERAGE($B$2:$B$2344),0),B937)</f>
        <v>1978</v>
      </c>
      <c r="L937" s="9" t="str">
        <f>CONCATENATE(D937,"/",C937,"/",K937)</f>
        <v>29/Nov/1978</v>
      </c>
      <c r="M937">
        <f t="shared" ca="1" si="14"/>
        <v>45</v>
      </c>
      <c r="N937" s="10">
        <v>7626.99</v>
      </c>
    </row>
    <row r="938" spans="1:14" x14ac:dyDescent="0.25">
      <c r="A938" t="s">
        <v>968</v>
      </c>
      <c r="B938">
        <v>1978</v>
      </c>
      <c r="C938" t="s">
        <v>34</v>
      </c>
      <c r="D938">
        <v>24</v>
      </c>
      <c r="E938">
        <v>1</v>
      </c>
      <c r="F938">
        <v>7633.72</v>
      </c>
      <c r="G938" t="s">
        <v>11</v>
      </c>
      <c r="H938" t="s">
        <v>16</v>
      </c>
      <c r="I938" t="s">
        <v>13</v>
      </c>
      <c r="J938" t="str">
        <f>IF(ISBLANK(I938),"Null",I938)</f>
        <v>R1013</v>
      </c>
      <c r="K938">
        <f>IF(ISBLANK(B938),ROUND(AVERAGE($B$2:$B$2344),0),B938)</f>
        <v>1978</v>
      </c>
      <c r="L938" s="9" t="str">
        <f>CONCATENATE(D938,"/",C938,"/",K938)</f>
        <v>24/Aug/1978</v>
      </c>
      <c r="M938">
        <f t="shared" ca="1" si="14"/>
        <v>46</v>
      </c>
      <c r="N938" s="10">
        <v>7633.72</v>
      </c>
    </row>
    <row r="939" spans="1:14" x14ac:dyDescent="0.25">
      <c r="A939" t="s">
        <v>969</v>
      </c>
      <c r="B939">
        <v>2001</v>
      </c>
      <c r="C939" t="s">
        <v>30</v>
      </c>
      <c r="D939">
        <v>13</v>
      </c>
      <c r="E939">
        <v>0</v>
      </c>
      <c r="F939">
        <v>7636.92</v>
      </c>
      <c r="G939" t="s">
        <v>11</v>
      </c>
      <c r="H939" t="s">
        <v>12</v>
      </c>
      <c r="I939" t="s">
        <v>23</v>
      </c>
      <c r="J939" t="str">
        <f>IF(ISBLANK(I939),"Null",I939)</f>
        <v>R1012</v>
      </c>
      <c r="K939">
        <f>IF(ISBLANK(B939),ROUND(AVERAGE($B$2:$B$2344),0),B939)</f>
        <v>2001</v>
      </c>
      <c r="L939" s="9" t="str">
        <f>CONCATENATE(D939,"/",C939,"/",K939)</f>
        <v>13/Dec/2001</v>
      </c>
      <c r="M939">
        <f t="shared" ca="1" si="14"/>
        <v>22</v>
      </c>
      <c r="N939" s="10">
        <v>7636.92</v>
      </c>
    </row>
    <row r="940" spans="1:14" x14ac:dyDescent="0.25">
      <c r="A940" t="s">
        <v>970</v>
      </c>
      <c r="B940">
        <v>1980</v>
      </c>
      <c r="C940" t="s">
        <v>18</v>
      </c>
      <c r="D940">
        <v>20</v>
      </c>
      <c r="E940">
        <v>1</v>
      </c>
      <c r="F940">
        <v>7639.42</v>
      </c>
      <c r="G940" t="s">
        <v>11</v>
      </c>
      <c r="H940" t="s">
        <v>11</v>
      </c>
      <c r="I940" t="s">
        <v>246</v>
      </c>
      <c r="J940" t="str">
        <f>IF(ISBLANK(I940),"Null",I940)</f>
        <v>R1024</v>
      </c>
      <c r="K940">
        <f>IF(ISBLANK(B940),ROUND(AVERAGE($B$2:$B$2344),0),B940)</f>
        <v>1980</v>
      </c>
      <c r="L940" s="9" t="str">
        <f>CONCATENATE(D940,"/",C940,"/",K940)</f>
        <v>20/Jun/1980</v>
      </c>
      <c r="M940">
        <f t="shared" ca="1" si="14"/>
        <v>44</v>
      </c>
      <c r="N940" s="10">
        <v>7639.42</v>
      </c>
    </row>
    <row r="941" spans="1:14" x14ac:dyDescent="0.25">
      <c r="A941" t="s">
        <v>971</v>
      </c>
      <c r="B941">
        <v>1980</v>
      </c>
      <c r="C941" t="s">
        <v>10</v>
      </c>
      <c r="D941">
        <v>24</v>
      </c>
      <c r="E941">
        <v>2</v>
      </c>
      <c r="F941">
        <v>7640.31</v>
      </c>
      <c r="G941" t="s">
        <v>11</v>
      </c>
      <c r="H941" t="s">
        <v>16</v>
      </c>
      <c r="I941" t="s">
        <v>13</v>
      </c>
      <c r="J941" t="str">
        <f>IF(ISBLANK(I941),"Null",I941)</f>
        <v>R1013</v>
      </c>
      <c r="K941">
        <f>IF(ISBLANK(B941),ROUND(AVERAGE($B$2:$B$2344),0),B941)</f>
        <v>1980</v>
      </c>
      <c r="L941" s="9" t="str">
        <f>CONCATENATE(D941,"/",C941,"/",K941)</f>
        <v>24/Jul/1980</v>
      </c>
      <c r="M941">
        <f t="shared" ca="1" si="14"/>
        <v>44</v>
      </c>
      <c r="N941" s="10">
        <v>7640.31</v>
      </c>
    </row>
    <row r="942" spans="1:14" x14ac:dyDescent="0.25">
      <c r="A942" t="s">
        <v>972</v>
      </c>
      <c r="B942">
        <v>1999</v>
      </c>
      <c r="C942" t="s">
        <v>18</v>
      </c>
      <c r="D942">
        <v>15</v>
      </c>
      <c r="E942">
        <v>0</v>
      </c>
      <c r="F942">
        <v>7642.05</v>
      </c>
      <c r="G942" t="s">
        <v>11</v>
      </c>
      <c r="H942" t="s">
        <v>11</v>
      </c>
      <c r="I942" t="s">
        <v>534</v>
      </c>
      <c r="J942" t="str">
        <f>IF(ISBLANK(I942),"Null",I942)</f>
        <v>R1026</v>
      </c>
      <c r="K942">
        <f>IF(ISBLANK(B942),ROUND(AVERAGE($B$2:$B$2344),0),B942)</f>
        <v>1999</v>
      </c>
      <c r="L942" s="9" t="str">
        <f>CONCATENATE(D942,"/",C942,"/",K942)</f>
        <v>15/Jun/1999</v>
      </c>
      <c r="M942">
        <f t="shared" ca="1" si="14"/>
        <v>25</v>
      </c>
      <c r="N942" s="10">
        <v>7642.05</v>
      </c>
    </row>
    <row r="943" spans="1:14" x14ac:dyDescent="0.25">
      <c r="A943" t="s">
        <v>973</v>
      </c>
      <c r="B943">
        <v>1980</v>
      </c>
      <c r="C943" t="s">
        <v>36</v>
      </c>
      <c r="D943">
        <v>16</v>
      </c>
      <c r="E943">
        <v>1</v>
      </c>
      <c r="F943">
        <v>7650.77</v>
      </c>
      <c r="G943" t="s">
        <v>11</v>
      </c>
      <c r="H943" t="s">
        <v>11</v>
      </c>
      <c r="I943" t="s">
        <v>246</v>
      </c>
      <c r="J943" t="str">
        <f>IF(ISBLANK(I943),"Null",I943)</f>
        <v>R1024</v>
      </c>
      <c r="K943">
        <f>IF(ISBLANK(B943),ROUND(AVERAGE($B$2:$B$2344),0),B943)</f>
        <v>1980</v>
      </c>
      <c r="L943" s="9" t="str">
        <f>CONCATENATE(D943,"/",C943,"/",K943)</f>
        <v>16/Oct/1980</v>
      </c>
      <c r="M943">
        <f t="shared" ca="1" si="14"/>
        <v>44</v>
      </c>
      <c r="N943" s="10">
        <v>7650.77</v>
      </c>
    </row>
    <row r="944" spans="1:14" x14ac:dyDescent="0.25">
      <c r="A944" t="s">
        <v>974</v>
      </c>
      <c r="B944">
        <v>1993</v>
      </c>
      <c r="C944" t="s">
        <v>34</v>
      </c>
      <c r="D944">
        <v>10</v>
      </c>
      <c r="E944">
        <v>0</v>
      </c>
      <c r="F944">
        <v>7650.8</v>
      </c>
      <c r="G944" t="s">
        <v>11</v>
      </c>
      <c r="H944" t="s">
        <v>11</v>
      </c>
      <c r="I944" t="s">
        <v>23</v>
      </c>
      <c r="J944" t="str">
        <f>IF(ISBLANK(I944),"Null",I944)</f>
        <v>R1012</v>
      </c>
      <c r="K944">
        <f>IF(ISBLANK(B944),ROUND(AVERAGE($B$2:$B$2344),0),B944)</f>
        <v>1993</v>
      </c>
      <c r="L944" s="9" t="str">
        <f>CONCATENATE(D944,"/",C944,"/",K944)</f>
        <v>10/Aug/1993</v>
      </c>
      <c r="M944">
        <f t="shared" ca="1" si="14"/>
        <v>31</v>
      </c>
      <c r="N944" s="10">
        <v>7650.8</v>
      </c>
    </row>
    <row r="945" spans="1:14" x14ac:dyDescent="0.25">
      <c r="A945" t="s">
        <v>975</v>
      </c>
      <c r="B945">
        <v>1998</v>
      </c>
      <c r="C945" t="s">
        <v>20</v>
      </c>
      <c r="D945">
        <v>30</v>
      </c>
      <c r="E945">
        <v>0</v>
      </c>
      <c r="F945">
        <v>7652.26</v>
      </c>
      <c r="G945" t="s">
        <v>11</v>
      </c>
      <c r="H945" t="s">
        <v>12</v>
      </c>
      <c r="I945" t="s">
        <v>248</v>
      </c>
      <c r="J945" t="str">
        <f>IF(ISBLANK(I945),"Null",I945)</f>
        <v>R1023</v>
      </c>
      <c r="K945">
        <f>IF(ISBLANK(B945),ROUND(AVERAGE($B$2:$B$2344),0),B945)</f>
        <v>1998</v>
      </c>
      <c r="L945" s="9" t="str">
        <f>CONCATENATE(D945,"/",C945,"/",K945)</f>
        <v>30/Sep/1998</v>
      </c>
      <c r="M945">
        <f t="shared" ca="1" si="14"/>
        <v>26</v>
      </c>
      <c r="N945" s="10">
        <v>7652.26</v>
      </c>
    </row>
    <row r="946" spans="1:14" x14ac:dyDescent="0.25">
      <c r="A946" t="s">
        <v>976</v>
      </c>
      <c r="B946">
        <v>1965</v>
      </c>
      <c r="C946" t="s">
        <v>30</v>
      </c>
      <c r="D946">
        <v>27</v>
      </c>
      <c r="E946">
        <v>0</v>
      </c>
      <c r="F946">
        <v>7657.69</v>
      </c>
      <c r="G946" t="s">
        <v>12</v>
      </c>
      <c r="H946" t="s">
        <v>12</v>
      </c>
      <c r="I946" t="s">
        <v>23</v>
      </c>
      <c r="J946" t="str">
        <f>IF(ISBLANK(I946),"Null",I946)</f>
        <v>R1012</v>
      </c>
      <c r="K946">
        <f>IF(ISBLANK(B946),ROUND(AVERAGE($B$2:$B$2344),0),B946)</f>
        <v>1965</v>
      </c>
      <c r="L946" s="9" t="str">
        <f>CONCATENATE(D946,"/",C946,"/",K946)</f>
        <v>27/Dec/1965</v>
      </c>
      <c r="M946">
        <f t="shared" ca="1" si="14"/>
        <v>58</v>
      </c>
      <c r="N946" s="10">
        <v>7657.69</v>
      </c>
    </row>
    <row r="947" spans="1:14" x14ac:dyDescent="0.25">
      <c r="A947" t="s">
        <v>977</v>
      </c>
      <c r="B947">
        <v>1976</v>
      </c>
      <c r="C947" t="s">
        <v>36</v>
      </c>
      <c r="D947">
        <v>9</v>
      </c>
      <c r="E947">
        <v>2</v>
      </c>
      <c r="F947">
        <v>7662.47</v>
      </c>
      <c r="G947" t="s">
        <v>11</v>
      </c>
      <c r="H947" t="s">
        <v>16</v>
      </c>
      <c r="I947" t="s">
        <v>41</v>
      </c>
      <c r="J947" t="str">
        <f>IF(ISBLANK(I947),"Null",I947)</f>
        <v>R1011</v>
      </c>
      <c r="K947">
        <f>IF(ISBLANK(B947),ROUND(AVERAGE($B$2:$B$2344),0),B947)</f>
        <v>1976</v>
      </c>
      <c r="L947" s="9" t="str">
        <f>CONCATENATE(D947,"/",C947,"/",K947)</f>
        <v>9/Oct/1976</v>
      </c>
      <c r="M947">
        <f t="shared" ca="1" si="14"/>
        <v>48</v>
      </c>
      <c r="N947" s="10">
        <v>7662.47</v>
      </c>
    </row>
    <row r="948" spans="1:14" x14ac:dyDescent="0.25">
      <c r="A948" t="s">
        <v>978</v>
      </c>
      <c r="B948">
        <v>1996</v>
      </c>
      <c r="C948" t="s">
        <v>15</v>
      </c>
      <c r="D948">
        <v>24</v>
      </c>
      <c r="E948">
        <v>0</v>
      </c>
      <c r="F948">
        <v>7670.75</v>
      </c>
      <c r="G948" t="s">
        <v>11</v>
      </c>
      <c r="H948" t="s">
        <v>11</v>
      </c>
      <c r="I948" t="s">
        <v>631</v>
      </c>
      <c r="J948" t="str">
        <f>IF(ISBLANK(I948),"Null",I948)</f>
        <v>R1022</v>
      </c>
      <c r="K948">
        <f>IF(ISBLANK(B948),ROUND(AVERAGE($B$2:$B$2344),0),B948)</f>
        <v>1996</v>
      </c>
      <c r="L948" s="9" t="str">
        <f>CONCATENATE(D948,"/",C948,"/",K948)</f>
        <v>24/Nov/1996</v>
      </c>
      <c r="M948">
        <f t="shared" ca="1" si="14"/>
        <v>27</v>
      </c>
      <c r="N948" s="10">
        <v>7670.75</v>
      </c>
    </row>
    <row r="949" spans="1:14" x14ac:dyDescent="0.25">
      <c r="A949" t="s">
        <v>979</v>
      </c>
      <c r="B949">
        <v>1995</v>
      </c>
      <c r="C949" t="s">
        <v>20</v>
      </c>
      <c r="D949">
        <v>13</v>
      </c>
      <c r="E949">
        <v>0</v>
      </c>
      <c r="F949">
        <v>7676.4</v>
      </c>
      <c r="G949" t="s">
        <v>11</v>
      </c>
      <c r="H949" t="s">
        <v>16</v>
      </c>
      <c r="I949" t="s">
        <v>23</v>
      </c>
      <c r="J949" t="str">
        <f>IF(ISBLANK(I949),"Null",I949)</f>
        <v>R1012</v>
      </c>
      <c r="K949">
        <f>IF(ISBLANK(B949),ROUND(AVERAGE($B$2:$B$2344),0),B949)</f>
        <v>1995</v>
      </c>
      <c r="L949" s="9" t="str">
        <f>CONCATENATE(D949,"/",C949,"/",K949)</f>
        <v>13/Sep/1995</v>
      </c>
      <c r="M949">
        <f t="shared" ca="1" si="14"/>
        <v>29</v>
      </c>
      <c r="N949" s="10">
        <v>7676.4</v>
      </c>
    </row>
    <row r="950" spans="1:14" x14ac:dyDescent="0.25">
      <c r="A950" t="s">
        <v>980</v>
      </c>
      <c r="B950">
        <v>1971</v>
      </c>
      <c r="C950" t="s">
        <v>36</v>
      </c>
      <c r="D950">
        <v>11</v>
      </c>
      <c r="E950">
        <v>0</v>
      </c>
      <c r="F950">
        <v>7680.92</v>
      </c>
      <c r="G950" t="s">
        <v>11</v>
      </c>
      <c r="H950" t="s">
        <v>16</v>
      </c>
      <c r="I950" t="s">
        <v>13</v>
      </c>
      <c r="J950" t="str">
        <f>IF(ISBLANK(I950),"Null",I950)</f>
        <v>R1013</v>
      </c>
      <c r="K950">
        <f>IF(ISBLANK(B950),ROUND(AVERAGE($B$2:$B$2344),0),B950)</f>
        <v>1971</v>
      </c>
      <c r="L950" s="9" t="str">
        <f>CONCATENATE(D950,"/",C950,"/",K950)</f>
        <v>11/Oct/1971</v>
      </c>
      <c r="M950">
        <f t="shared" ca="1" si="14"/>
        <v>53</v>
      </c>
      <c r="N950" s="10">
        <v>7680.92</v>
      </c>
    </row>
    <row r="951" spans="1:14" x14ac:dyDescent="0.25">
      <c r="A951" t="s">
        <v>981</v>
      </c>
      <c r="B951">
        <v>1981</v>
      </c>
      <c r="C951" t="s">
        <v>30</v>
      </c>
      <c r="D951">
        <v>19</v>
      </c>
      <c r="E951">
        <v>1</v>
      </c>
      <c r="F951">
        <v>7681.17</v>
      </c>
      <c r="G951" t="s">
        <v>11</v>
      </c>
      <c r="H951" t="s">
        <v>11</v>
      </c>
      <c r="I951" t="s">
        <v>515</v>
      </c>
      <c r="J951" t="str">
        <f>IF(ISBLANK(I951),"Null",I951)</f>
        <v>R1020</v>
      </c>
      <c r="K951">
        <f>IF(ISBLANK(B951),ROUND(AVERAGE($B$2:$B$2344),0),B951)</f>
        <v>1981</v>
      </c>
      <c r="L951" s="9" t="str">
        <f>CONCATENATE(D951,"/",C951,"/",K951)</f>
        <v>19/Dec/1981</v>
      </c>
      <c r="M951">
        <f t="shared" ca="1" si="14"/>
        <v>42</v>
      </c>
      <c r="N951" s="10">
        <v>7681.17</v>
      </c>
    </row>
    <row r="952" spans="1:14" x14ac:dyDescent="0.25">
      <c r="A952" t="s">
        <v>982</v>
      </c>
      <c r="B952">
        <v>1982</v>
      </c>
      <c r="C952" t="s">
        <v>30</v>
      </c>
      <c r="D952">
        <v>18</v>
      </c>
      <c r="E952">
        <v>3</v>
      </c>
      <c r="F952">
        <v>7682.67</v>
      </c>
      <c r="G952" t="s">
        <v>11</v>
      </c>
      <c r="H952" t="s">
        <v>16</v>
      </c>
      <c r="I952" t="s">
        <v>13</v>
      </c>
      <c r="J952" t="str">
        <f>IF(ISBLANK(I952),"Null",I952)</f>
        <v>R1013</v>
      </c>
      <c r="K952">
        <f>IF(ISBLANK(B952),ROUND(AVERAGE($B$2:$B$2344),0),B952)</f>
        <v>1982</v>
      </c>
      <c r="L952" s="9" t="str">
        <f>CONCATENATE(D952,"/",C952,"/",K952)</f>
        <v>18/Dec/1982</v>
      </c>
      <c r="M952">
        <f t="shared" ca="1" si="14"/>
        <v>41</v>
      </c>
      <c r="N952" s="10">
        <v>7682.67</v>
      </c>
    </row>
    <row r="953" spans="1:14" x14ac:dyDescent="0.25">
      <c r="A953" t="s">
        <v>983</v>
      </c>
      <c r="B953">
        <v>1987</v>
      </c>
      <c r="C953" t="s">
        <v>10</v>
      </c>
      <c r="D953">
        <v>12</v>
      </c>
      <c r="E953">
        <v>3</v>
      </c>
      <c r="F953">
        <v>7684.62</v>
      </c>
      <c r="G953" t="s">
        <v>11</v>
      </c>
      <c r="H953" t="s">
        <v>12</v>
      </c>
      <c r="I953" t="s">
        <v>299</v>
      </c>
      <c r="J953" t="str">
        <f>IF(ISBLANK(I953),"Null",I953)</f>
        <v>R1021</v>
      </c>
      <c r="K953">
        <f>IF(ISBLANK(B953),ROUND(AVERAGE($B$2:$B$2344),0),B953)</f>
        <v>1987</v>
      </c>
      <c r="L953" s="9" t="str">
        <f>CONCATENATE(D953,"/",C953,"/",K953)</f>
        <v>12/Jul/1987</v>
      </c>
      <c r="M953">
        <f t="shared" ca="1" si="14"/>
        <v>37</v>
      </c>
      <c r="N953" s="10">
        <v>7684.62</v>
      </c>
    </row>
    <row r="954" spans="1:14" x14ac:dyDescent="0.25">
      <c r="A954" t="s">
        <v>984</v>
      </c>
      <c r="B954">
        <v>1978</v>
      </c>
      <c r="C954" t="s">
        <v>30</v>
      </c>
      <c r="D954">
        <v>29</v>
      </c>
      <c r="E954">
        <v>2</v>
      </c>
      <c r="F954">
        <v>7726.85</v>
      </c>
      <c r="G954" t="s">
        <v>16</v>
      </c>
      <c r="H954" t="s">
        <v>11</v>
      </c>
      <c r="I954" t="s">
        <v>41</v>
      </c>
      <c r="J954" t="str">
        <f>IF(ISBLANK(I954),"Null",I954)</f>
        <v>R1011</v>
      </c>
      <c r="K954">
        <f>IF(ISBLANK(B954),ROUND(AVERAGE($B$2:$B$2344),0),B954)</f>
        <v>1978</v>
      </c>
      <c r="L954" s="9" t="str">
        <f>CONCATENATE(D954,"/",C954,"/",K954)</f>
        <v>29/Dec/1978</v>
      </c>
      <c r="M954">
        <f t="shared" ca="1" si="14"/>
        <v>45</v>
      </c>
      <c r="N954" s="10">
        <v>7726.85</v>
      </c>
    </row>
    <row r="955" spans="1:14" x14ac:dyDescent="0.25">
      <c r="A955" t="s">
        <v>985</v>
      </c>
      <c r="B955">
        <v>1979</v>
      </c>
      <c r="C955" t="s">
        <v>18</v>
      </c>
      <c r="D955">
        <v>2</v>
      </c>
      <c r="E955">
        <v>1</v>
      </c>
      <c r="F955">
        <v>7727.25</v>
      </c>
      <c r="G955" t="s">
        <v>11</v>
      </c>
      <c r="H955" t="s">
        <v>12</v>
      </c>
      <c r="I955" t="s">
        <v>23</v>
      </c>
      <c r="J955" t="str">
        <f>IF(ISBLANK(I955),"Null",I955)</f>
        <v>R1012</v>
      </c>
      <c r="K955">
        <f>IF(ISBLANK(B955),ROUND(AVERAGE($B$2:$B$2344),0),B955)</f>
        <v>1979</v>
      </c>
      <c r="L955" s="9" t="str">
        <f>CONCATENATE(D955,"/",C955,"/",K955)</f>
        <v>2/Jun/1979</v>
      </c>
      <c r="M955">
        <f t="shared" ca="1" si="14"/>
        <v>45</v>
      </c>
      <c r="N955" s="10">
        <v>7727.25</v>
      </c>
    </row>
    <row r="956" spans="1:14" x14ac:dyDescent="0.25">
      <c r="A956" t="s">
        <v>986</v>
      </c>
      <c r="B956">
        <v>1980</v>
      </c>
      <c r="C956" t="s">
        <v>20</v>
      </c>
      <c r="D956">
        <v>10</v>
      </c>
      <c r="E956">
        <v>2</v>
      </c>
      <c r="F956">
        <v>7729.65</v>
      </c>
      <c r="G956" t="s">
        <v>12</v>
      </c>
      <c r="H956" t="s">
        <v>16</v>
      </c>
      <c r="I956" t="s">
        <v>167</v>
      </c>
      <c r="J956" t="str">
        <f>IF(ISBLANK(I956),"Null",I956)</f>
        <v>R1016</v>
      </c>
      <c r="K956">
        <f>IF(ISBLANK(B956),ROUND(AVERAGE($B$2:$B$2344),0),B956)</f>
        <v>1980</v>
      </c>
      <c r="L956" s="9" t="str">
        <f>CONCATENATE(D956,"/",C956,"/",K956)</f>
        <v>10/Sep/1980</v>
      </c>
      <c r="M956">
        <f t="shared" ca="1" si="14"/>
        <v>44</v>
      </c>
      <c r="N956" s="10">
        <v>7729.65</v>
      </c>
    </row>
    <row r="957" spans="1:14" x14ac:dyDescent="0.25">
      <c r="A957" t="s">
        <v>987</v>
      </c>
      <c r="B957">
        <v>1978</v>
      </c>
      <c r="C957" t="s">
        <v>30</v>
      </c>
      <c r="D957">
        <v>4</v>
      </c>
      <c r="E957">
        <v>2</v>
      </c>
      <c r="F957">
        <v>7731.43</v>
      </c>
      <c r="G957" t="s">
        <v>12</v>
      </c>
      <c r="H957" t="s">
        <v>11</v>
      </c>
      <c r="I957" t="s">
        <v>13</v>
      </c>
      <c r="J957" t="str">
        <f>IF(ISBLANK(I957),"Null",I957)</f>
        <v>R1013</v>
      </c>
      <c r="K957">
        <f>IF(ISBLANK(B957),ROUND(AVERAGE($B$2:$B$2344),0),B957)</f>
        <v>1978</v>
      </c>
      <c r="L957" s="9" t="str">
        <f>CONCATENATE(D957,"/",C957,"/",K957)</f>
        <v>4/Dec/1978</v>
      </c>
      <c r="M957">
        <f t="shared" ca="1" si="14"/>
        <v>45</v>
      </c>
      <c r="N957" s="10">
        <v>7731.43</v>
      </c>
    </row>
    <row r="958" spans="1:14" x14ac:dyDescent="0.25">
      <c r="A958" t="s">
        <v>988</v>
      </c>
      <c r="B958">
        <v>1977</v>
      </c>
      <c r="C958" t="s">
        <v>34</v>
      </c>
      <c r="D958">
        <v>29</v>
      </c>
      <c r="E958">
        <v>0</v>
      </c>
      <c r="F958">
        <v>7731.86</v>
      </c>
      <c r="G958" t="s">
        <v>11</v>
      </c>
      <c r="H958" t="s">
        <v>12</v>
      </c>
      <c r="I958" t="s">
        <v>23</v>
      </c>
      <c r="J958" t="str">
        <f>IF(ISBLANK(I958),"Null",I958)</f>
        <v>R1012</v>
      </c>
      <c r="K958">
        <f>IF(ISBLANK(B958),ROUND(AVERAGE($B$2:$B$2344),0),B958)</f>
        <v>1977</v>
      </c>
      <c r="L958" s="9" t="str">
        <f>CONCATENATE(D958,"/",C958,"/",K958)</f>
        <v>29/Aug/1977</v>
      </c>
      <c r="M958">
        <f t="shared" ca="1" si="14"/>
        <v>47</v>
      </c>
      <c r="N958" s="10">
        <v>7731.86</v>
      </c>
    </row>
    <row r="959" spans="1:14" x14ac:dyDescent="0.25">
      <c r="A959" t="s">
        <v>989</v>
      </c>
      <c r="B959">
        <v>1965</v>
      </c>
      <c r="C959" t="s">
        <v>10</v>
      </c>
      <c r="D959">
        <v>18</v>
      </c>
      <c r="E959">
        <v>0</v>
      </c>
      <c r="F959">
        <v>7736.39</v>
      </c>
      <c r="G959" t="s">
        <v>12</v>
      </c>
      <c r="H959" t="s">
        <v>11</v>
      </c>
      <c r="I959" t="s">
        <v>13</v>
      </c>
      <c r="J959" t="str">
        <f>IF(ISBLANK(I959),"Null",I959)</f>
        <v>R1013</v>
      </c>
      <c r="K959">
        <f>IF(ISBLANK(B959),ROUND(AVERAGE($B$2:$B$2344),0),B959)</f>
        <v>1965</v>
      </c>
      <c r="L959" s="9" t="str">
        <f>CONCATENATE(D959,"/",C959,"/",K959)</f>
        <v>18/Jul/1965</v>
      </c>
      <c r="M959">
        <f t="shared" ca="1" si="14"/>
        <v>59</v>
      </c>
      <c r="N959" s="10">
        <v>7736.39</v>
      </c>
    </row>
    <row r="960" spans="1:14" x14ac:dyDescent="0.25">
      <c r="A960" t="s">
        <v>990</v>
      </c>
      <c r="B960">
        <v>1978</v>
      </c>
      <c r="C960" t="s">
        <v>20</v>
      </c>
      <c r="D960">
        <v>4</v>
      </c>
      <c r="E960">
        <v>2</v>
      </c>
      <c r="F960">
        <v>7740.34</v>
      </c>
      <c r="G960" t="s">
        <v>16</v>
      </c>
      <c r="H960" t="s">
        <v>16</v>
      </c>
      <c r="I960" t="s">
        <v>41</v>
      </c>
      <c r="J960" t="str">
        <f>IF(ISBLANK(I960),"Null",I960)</f>
        <v>R1011</v>
      </c>
      <c r="K960">
        <f>IF(ISBLANK(B960),ROUND(AVERAGE($B$2:$B$2344),0),B960)</f>
        <v>1978</v>
      </c>
      <c r="L960" s="9" t="str">
        <f>CONCATENATE(D960,"/",C960,"/",K960)</f>
        <v>4/Sep/1978</v>
      </c>
      <c r="M960">
        <f t="shared" ca="1" si="14"/>
        <v>46</v>
      </c>
      <c r="N960" s="10">
        <v>7740.34</v>
      </c>
    </row>
    <row r="961" spans="1:14" x14ac:dyDescent="0.25">
      <c r="A961" t="s">
        <v>991</v>
      </c>
      <c r="B961">
        <v>1976</v>
      </c>
      <c r="C961" t="s">
        <v>30</v>
      </c>
      <c r="D961">
        <v>12</v>
      </c>
      <c r="E961">
        <v>1</v>
      </c>
      <c r="F961">
        <v>7742.11</v>
      </c>
      <c r="G961" t="s">
        <v>12</v>
      </c>
      <c r="H961" t="s">
        <v>11</v>
      </c>
      <c r="I961" t="s">
        <v>13</v>
      </c>
      <c r="J961" t="str">
        <f>IF(ISBLANK(I961),"Null",I961)</f>
        <v>R1013</v>
      </c>
      <c r="K961">
        <f>IF(ISBLANK(B961),ROUND(AVERAGE($B$2:$B$2344),0),B961)</f>
        <v>1976</v>
      </c>
      <c r="L961" s="9" t="str">
        <f>CONCATENATE(D961,"/",C961,"/",K961)</f>
        <v>12/Dec/1976</v>
      </c>
      <c r="M961">
        <f t="shared" ca="1" si="14"/>
        <v>47</v>
      </c>
      <c r="N961" s="10">
        <v>7742.11</v>
      </c>
    </row>
    <row r="962" spans="1:14" x14ac:dyDescent="0.25">
      <c r="A962" t="s">
        <v>992</v>
      </c>
      <c r="B962">
        <v>1981</v>
      </c>
      <c r="C962" t="s">
        <v>18</v>
      </c>
      <c r="D962">
        <v>30</v>
      </c>
      <c r="E962">
        <v>2</v>
      </c>
      <c r="F962">
        <v>7749.16</v>
      </c>
      <c r="G962" t="s">
        <v>11</v>
      </c>
      <c r="H962" t="s">
        <v>16</v>
      </c>
      <c r="I962" t="s">
        <v>23</v>
      </c>
      <c r="J962" t="str">
        <f>IF(ISBLANK(I962),"Null",I962)</f>
        <v>R1012</v>
      </c>
      <c r="K962">
        <f>IF(ISBLANK(B962),ROUND(AVERAGE($B$2:$B$2344),0),B962)</f>
        <v>1981</v>
      </c>
      <c r="L962" s="9" t="str">
        <f>CONCATENATE(D962,"/",C962,"/",K962)</f>
        <v>30/Jun/1981</v>
      </c>
      <c r="M962">
        <f t="shared" ca="1" si="14"/>
        <v>43</v>
      </c>
      <c r="N962" s="10">
        <v>7749.16</v>
      </c>
    </row>
    <row r="963" spans="1:14" x14ac:dyDescent="0.25">
      <c r="A963" t="s">
        <v>993</v>
      </c>
      <c r="B963">
        <v>1997</v>
      </c>
      <c r="C963" t="s">
        <v>30</v>
      </c>
      <c r="D963">
        <v>21</v>
      </c>
      <c r="E963">
        <v>0</v>
      </c>
      <c r="F963">
        <v>7763.06</v>
      </c>
      <c r="G963" t="s">
        <v>11</v>
      </c>
      <c r="H963" t="s">
        <v>16</v>
      </c>
      <c r="I963" t="s">
        <v>23</v>
      </c>
      <c r="J963" t="str">
        <f>IF(ISBLANK(I963),"Null",I963)</f>
        <v>R1012</v>
      </c>
      <c r="K963">
        <f>IF(ISBLANK(B963),ROUND(AVERAGE($B$2:$B$2344),0),B963)</f>
        <v>1997</v>
      </c>
      <c r="L963" s="9" t="str">
        <f>CONCATENATE(D963,"/",C963,"/",K963)</f>
        <v>21/Dec/1997</v>
      </c>
      <c r="M963">
        <f t="shared" ref="M963:M1026" ca="1" si="15">DATEDIF(L963,TODAY(),"Y")</f>
        <v>26</v>
      </c>
      <c r="N963" s="10">
        <v>7763.06</v>
      </c>
    </row>
    <row r="964" spans="1:14" x14ac:dyDescent="0.25">
      <c r="A964" t="s">
        <v>994</v>
      </c>
      <c r="B964">
        <v>1974</v>
      </c>
      <c r="C964" t="s">
        <v>30</v>
      </c>
      <c r="D964">
        <v>6</v>
      </c>
      <c r="E964">
        <v>0</v>
      </c>
      <c r="F964">
        <v>7789.64</v>
      </c>
      <c r="G964" t="s">
        <v>16</v>
      </c>
      <c r="H964" t="s">
        <v>12</v>
      </c>
      <c r="I964" t="s">
        <v>13</v>
      </c>
      <c r="J964" t="str">
        <f>IF(ISBLANK(I964),"Null",I964)</f>
        <v>R1013</v>
      </c>
      <c r="K964">
        <f>IF(ISBLANK(B964),ROUND(AVERAGE($B$2:$B$2344),0),B964)</f>
        <v>1974</v>
      </c>
      <c r="L964" s="9" t="str">
        <f>CONCATENATE(D964,"/",C964,"/",K964)</f>
        <v>6/Dec/1974</v>
      </c>
      <c r="M964">
        <f t="shared" ca="1" si="15"/>
        <v>49</v>
      </c>
      <c r="N964" s="10">
        <v>7789.64</v>
      </c>
    </row>
    <row r="965" spans="1:14" x14ac:dyDescent="0.25">
      <c r="A965" t="s">
        <v>995</v>
      </c>
      <c r="B965">
        <v>1999</v>
      </c>
      <c r="C965" t="s">
        <v>30</v>
      </c>
      <c r="D965">
        <v>25</v>
      </c>
      <c r="E965">
        <v>0</v>
      </c>
      <c r="F965">
        <v>7794.68</v>
      </c>
      <c r="G965" t="s">
        <v>11</v>
      </c>
      <c r="H965" t="s">
        <v>11</v>
      </c>
      <c r="I965" t="s">
        <v>534</v>
      </c>
      <c r="J965" t="str">
        <f>IF(ISBLANK(I965),"Null",I965)</f>
        <v>R1026</v>
      </c>
      <c r="K965">
        <f>IF(ISBLANK(B965),ROUND(AVERAGE($B$2:$B$2344),0),B965)</f>
        <v>1999</v>
      </c>
      <c r="L965" s="9" t="str">
        <f>CONCATENATE(D965,"/",C965,"/",K965)</f>
        <v>25/Dec/1999</v>
      </c>
      <c r="M965">
        <f t="shared" ca="1" si="15"/>
        <v>24</v>
      </c>
      <c r="N965" s="10">
        <v>7794.68</v>
      </c>
    </row>
    <row r="966" spans="1:14" x14ac:dyDescent="0.25">
      <c r="A966" t="s">
        <v>996</v>
      </c>
      <c r="B966">
        <v>1997</v>
      </c>
      <c r="C966" t="s">
        <v>30</v>
      </c>
      <c r="D966">
        <v>2</v>
      </c>
      <c r="E966">
        <v>0</v>
      </c>
      <c r="F966">
        <v>7803.77</v>
      </c>
      <c r="G966" t="s">
        <v>11</v>
      </c>
      <c r="H966" t="s">
        <v>12</v>
      </c>
      <c r="I966" t="s">
        <v>23</v>
      </c>
      <c r="J966" t="str">
        <f>IF(ISBLANK(I966),"Null",I966)</f>
        <v>R1012</v>
      </c>
      <c r="K966">
        <f>IF(ISBLANK(B966),ROUND(AVERAGE($B$2:$B$2344),0),B966)</f>
        <v>1997</v>
      </c>
      <c r="L966" s="9" t="str">
        <f>CONCATENATE(D966,"/",C966,"/",K966)</f>
        <v>2/Dec/1997</v>
      </c>
      <c r="M966">
        <f t="shared" ca="1" si="15"/>
        <v>26</v>
      </c>
      <c r="N966" s="10">
        <v>7803.77</v>
      </c>
    </row>
    <row r="967" spans="1:14" x14ac:dyDescent="0.25">
      <c r="A967" t="s">
        <v>997</v>
      </c>
      <c r="B967">
        <v>1974</v>
      </c>
      <c r="C967" t="s">
        <v>15</v>
      </c>
      <c r="D967">
        <v>9</v>
      </c>
      <c r="E967">
        <v>0</v>
      </c>
      <c r="F967">
        <v>7804.16</v>
      </c>
      <c r="G967" t="s">
        <v>11</v>
      </c>
      <c r="H967" t="s">
        <v>12</v>
      </c>
      <c r="I967" t="s">
        <v>13</v>
      </c>
      <c r="J967" t="str">
        <f>IF(ISBLANK(I967),"Null",I967)</f>
        <v>R1013</v>
      </c>
      <c r="K967">
        <f>IF(ISBLANK(B967),ROUND(AVERAGE($B$2:$B$2344),0),B967)</f>
        <v>1974</v>
      </c>
      <c r="L967" s="9" t="str">
        <f>CONCATENATE(D967,"/",C967,"/",K967)</f>
        <v>9/Nov/1974</v>
      </c>
      <c r="M967">
        <f t="shared" ca="1" si="15"/>
        <v>50</v>
      </c>
      <c r="N967" s="10">
        <v>7804.16</v>
      </c>
    </row>
    <row r="968" spans="1:14" x14ac:dyDescent="0.25">
      <c r="A968" t="s">
        <v>998</v>
      </c>
      <c r="B968">
        <v>1991</v>
      </c>
      <c r="C968" t="s">
        <v>30</v>
      </c>
      <c r="D968">
        <v>21</v>
      </c>
      <c r="E968">
        <v>3</v>
      </c>
      <c r="F968">
        <v>7812.67</v>
      </c>
      <c r="G968" t="s">
        <v>11</v>
      </c>
      <c r="H968" t="s">
        <v>16</v>
      </c>
      <c r="I968" t="s">
        <v>23</v>
      </c>
      <c r="J968" t="str">
        <f>IF(ISBLANK(I968),"Null",I968)</f>
        <v>R1012</v>
      </c>
      <c r="K968">
        <f>IF(ISBLANK(B968),ROUND(AVERAGE($B$2:$B$2344),0),B968)</f>
        <v>1991</v>
      </c>
      <c r="L968" s="9" t="str">
        <f>CONCATENATE(D968,"/",C968,"/",K968)</f>
        <v>21/Dec/1991</v>
      </c>
      <c r="M968">
        <f t="shared" ca="1" si="15"/>
        <v>32</v>
      </c>
      <c r="N968" s="10">
        <v>7812.67</v>
      </c>
    </row>
    <row r="969" spans="1:14" x14ac:dyDescent="0.25">
      <c r="A969" t="s">
        <v>999</v>
      </c>
      <c r="B969">
        <v>1989</v>
      </c>
      <c r="C969" t="s">
        <v>36</v>
      </c>
      <c r="D969">
        <v>12</v>
      </c>
      <c r="E969">
        <v>3</v>
      </c>
      <c r="F969">
        <v>7824.37</v>
      </c>
      <c r="G969" t="s">
        <v>11</v>
      </c>
      <c r="H969" t="s">
        <v>11</v>
      </c>
      <c r="I969" t="s">
        <v>23</v>
      </c>
      <c r="J969" t="str">
        <f>IF(ISBLANK(I969),"Null",I969)</f>
        <v>R1012</v>
      </c>
      <c r="K969">
        <f>IF(ISBLANK(B969),ROUND(AVERAGE($B$2:$B$2344),0),B969)</f>
        <v>1989</v>
      </c>
      <c r="L969" s="9" t="str">
        <f>CONCATENATE(D969,"/",C969,"/",K969)</f>
        <v>12/Oct/1989</v>
      </c>
      <c r="M969">
        <f t="shared" ca="1" si="15"/>
        <v>35</v>
      </c>
      <c r="N969" s="10">
        <v>7824.37</v>
      </c>
    </row>
    <row r="970" spans="1:14" x14ac:dyDescent="0.25">
      <c r="A970" t="s">
        <v>1000</v>
      </c>
      <c r="B970">
        <v>2001</v>
      </c>
      <c r="C970" t="s">
        <v>36</v>
      </c>
      <c r="D970">
        <v>5</v>
      </c>
      <c r="E970">
        <v>0</v>
      </c>
      <c r="F970">
        <v>7844.8</v>
      </c>
      <c r="G970" t="s">
        <v>11</v>
      </c>
      <c r="H970" t="s">
        <v>11</v>
      </c>
      <c r="I970" t="s">
        <v>23</v>
      </c>
      <c r="J970" t="str">
        <f>IF(ISBLANK(I970),"Null",I970)</f>
        <v>R1012</v>
      </c>
      <c r="K970">
        <f>IF(ISBLANK(B970),ROUND(AVERAGE($B$2:$B$2344),0),B970)</f>
        <v>2001</v>
      </c>
      <c r="L970" s="9" t="str">
        <f>CONCATENATE(D970,"/",C970,"/",K970)</f>
        <v>5/Oct/2001</v>
      </c>
      <c r="M970">
        <f t="shared" ca="1" si="15"/>
        <v>23</v>
      </c>
      <c r="N970" s="10">
        <v>7844.8</v>
      </c>
    </row>
    <row r="971" spans="1:14" x14ac:dyDescent="0.25">
      <c r="A971" t="s">
        <v>1001</v>
      </c>
      <c r="B971">
        <v>1994</v>
      </c>
      <c r="C971" t="s">
        <v>15</v>
      </c>
      <c r="D971">
        <v>17</v>
      </c>
      <c r="E971">
        <v>0</v>
      </c>
      <c r="F971">
        <v>7851.85</v>
      </c>
      <c r="G971" t="s">
        <v>11</v>
      </c>
      <c r="H971" t="s">
        <v>12</v>
      </c>
      <c r="I971" t="s">
        <v>23</v>
      </c>
      <c r="J971" t="str">
        <f>IF(ISBLANK(I971),"Null",I971)</f>
        <v>R1012</v>
      </c>
      <c r="K971">
        <f>IF(ISBLANK(B971),ROUND(AVERAGE($B$2:$B$2344),0),B971)</f>
        <v>1994</v>
      </c>
      <c r="L971" s="9" t="str">
        <f>CONCATENATE(D971,"/",C971,"/",K971)</f>
        <v>17/Nov/1994</v>
      </c>
      <c r="M971">
        <f t="shared" ca="1" si="15"/>
        <v>30</v>
      </c>
      <c r="N971" s="10">
        <v>7851.85</v>
      </c>
    </row>
    <row r="972" spans="1:14" x14ac:dyDescent="0.25">
      <c r="A972" t="s">
        <v>1002</v>
      </c>
      <c r="B972">
        <v>1962</v>
      </c>
      <c r="C972" t="s">
        <v>36</v>
      </c>
      <c r="D972">
        <v>10</v>
      </c>
      <c r="E972">
        <v>0</v>
      </c>
      <c r="F972">
        <v>7896.41</v>
      </c>
      <c r="G972" t="s">
        <v>12</v>
      </c>
      <c r="H972" t="s">
        <v>11</v>
      </c>
      <c r="I972" t="s">
        <v>13</v>
      </c>
      <c r="J972" t="str">
        <f>IF(ISBLANK(I972),"Null",I972)</f>
        <v>R1013</v>
      </c>
      <c r="K972">
        <f>IF(ISBLANK(B972),ROUND(AVERAGE($B$2:$B$2344),0),B972)</f>
        <v>1962</v>
      </c>
      <c r="L972" s="9" t="str">
        <f>CONCATENATE(D972,"/",C972,"/",K972)</f>
        <v>10/Oct/1962</v>
      </c>
      <c r="M972">
        <f t="shared" ca="1" si="15"/>
        <v>62</v>
      </c>
      <c r="N972" s="10">
        <v>7896.41</v>
      </c>
    </row>
    <row r="973" spans="1:14" x14ac:dyDescent="0.25">
      <c r="A973" t="s">
        <v>1003</v>
      </c>
      <c r="B973">
        <v>1977</v>
      </c>
      <c r="C973" t="s">
        <v>10</v>
      </c>
      <c r="D973">
        <v>20</v>
      </c>
      <c r="E973">
        <v>0</v>
      </c>
      <c r="F973">
        <v>7935.29</v>
      </c>
      <c r="G973" t="s">
        <v>11</v>
      </c>
      <c r="H973" t="s">
        <v>16</v>
      </c>
      <c r="I973" t="s">
        <v>246</v>
      </c>
      <c r="J973" t="str">
        <f>IF(ISBLANK(I973),"Null",I973)</f>
        <v>R1024</v>
      </c>
      <c r="K973">
        <f>IF(ISBLANK(B973),ROUND(AVERAGE($B$2:$B$2344),0),B973)</f>
        <v>1977</v>
      </c>
      <c r="L973" s="9" t="str">
        <f>CONCATENATE(D973,"/",C973,"/",K973)</f>
        <v>20/Jul/1977</v>
      </c>
      <c r="M973">
        <f t="shared" ca="1" si="15"/>
        <v>47</v>
      </c>
      <c r="N973" s="10">
        <v>7935.29</v>
      </c>
    </row>
    <row r="974" spans="1:14" x14ac:dyDescent="0.25">
      <c r="A974" t="s">
        <v>1004</v>
      </c>
      <c r="B974">
        <v>1987</v>
      </c>
      <c r="C974" t="s">
        <v>36</v>
      </c>
      <c r="D974">
        <v>29</v>
      </c>
      <c r="E974">
        <v>3</v>
      </c>
      <c r="F974">
        <v>7948.22</v>
      </c>
      <c r="G974" t="s">
        <v>11</v>
      </c>
      <c r="H974" t="s">
        <v>12</v>
      </c>
      <c r="I974" t="s">
        <v>199</v>
      </c>
      <c r="J974" t="str">
        <f>IF(ISBLANK(I974),"Null",I974)</f>
        <v>R1025</v>
      </c>
      <c r="K974">
        <f>IF(ISBLANK(B974),ROUND(AVERAGE($B$2:$B$2344),0),B974)</f>
        <v>1987</v>
      </c>
      <c r="L974" s="9" t="str">
        <f>CONCATENATE(D974,"/",C974,"/",K974)</f>
        <v>29/Oct/1987</v>
      </c>
      <c r="M974">
        <f t="shared" ca="1" si="15"/>
        <v>37</v>
      </c>
      <c r="N974" s="10">
        <v>7948.22</v>
      </c>
    </row>
    <row r="975" spans="1:14" x14ac:dyDescent="0.25">
      <c r="A975" t="s">
        <v>1005</v>
      </c>
      <c r="B975">
        <v>1966</v>
      </c>
      <c r="C975" t="s">
        <v>10</v>
      </c>
      <c r="D975">
        <v>9</v>
      </c>
      <c r="E975">
        <v>0</v>
      </c>
      <c r="F975">
        <v>7953.72</v>
      </c>
      <c r="G975" t="s">
        <v>12</v>
      </c>
      <c r="H975" t="s">
        <v>12</v>
      </c>
      <c r="I975" t="s">
        <v>23</v>
      </c>
      <c r="J975" t="str">
        <f>IF(ISBLANK(I975),"Null",I975)</f>
        <v>R1012</v>
      </c>
      <c r="K975">
        <f>IF(ISBLANK(B975),ROUND(AVERAGE($B$2:$B$2344),0),B975)</f>
        <v>1966</v>
      </c>
      <c r="L975" s="9" t="str">
        <f>CONCATENATE(D975,"/",C975,"/",K975)</f>
        <v>9/Jul/1966</v>
      </c>
      <c r="M975">
        <f t="shared" ca="1" si="15"/>
        <v>58</v>
      </c>
      <c r="N975" s="10">
        <v>7953.72</v>
      </c>
    </row>
    <row r="976" spans="1:14" x14ac:dyDescent="0.25">
      <c r="A976" t="s">
        <v>1006</v>
      </c>
      <c r="B976">
        <v>1981</v>
      </c>
      <c r="C976" t="s">
        <v>30</v>
      </c>
      <c r="D976">
        <v>28</v>
      </c>
      <c r="E976">
        <v>3</v>
      </c>
      <c r="F976">
        <v>7954.52</v>
      </c>
      <c r="G976" t="s">
        <v>11</v>
      </c>
      <c r="H976" t="s">
        <v>11</v>
      </c>
      <c r="I976" t="s">
        <v>41</v>
      </c>
      <c r="J976" t="str">
        <f>IF(ISBLANK(I976),"Null",I976)</f>
        <v>R1011</v>
      </c>
      <c r="K976">
        <f>IF(ISBLANK(B976),ROUND(AVERAGE($B$2:$B$2344),0),B976)</f>
        <v>1981</v>
      </c>
      <c r="L976" s="9" t="str">
        <f>CONCATENATE(D976,"/",C976,"/",K976)</f>
        <v>28/Dec/1981</v>
      </c>
      <c r="M976">
        <f t="shared" ca="1" si="15"/>
        <v>42</v>
      </c>
      <c r="N976" s="10">
        <v>7954.52</v>
      </c>
    </row>
    <row r="977" spans="1:14" x14ac:dyDescent="0.25">
      <c r="A977" t="s">
        <v>1007</v>
      </c>
      <c r="B977">
        <v>1970</v>
      </c>
      <c r="C977" t="s">
        <v>18</v>
      </c>
      <c r="D977">
        <v>19</v>
      </c>
      <c r="E977">
        <v>0</v>
      </c>
      <c r="F977">
        <v>7958.13</v>
      </c>
      <c r="G977" t="s">
        <v>11</v>
      </c>
      <c r="H977" t="s">
        <v>11</v>
      </c>
      <c r="I977" t="s">
        <v>13</v>
      </c>
      <c r="J977" t="str">
        <f>IF(ISBLANK(I977),"Null",I977)</f>
        <v>R1013</v>
      </c>
      <c r="K977">
        <f>IF(ISBLANK(B977),ROUND(AVERAGE($B$2:$B$2344),0),B977)</f>
        <v>1970</v>
      </c>
      <c r="L977" s="9" t="str">
        <f>CONCATENATE(D977,"/",C977,"/",K977)</f>
        <v>19/Jun/1970</v>
      </c>
      <c r="M977">
        <f t="shared" ca="1" si="15"/>
        <v>54</v>
      </c>
      <c r="N977" s="10">
        <v>7958.13</v>
      </c>
    </row>
    <row r="978" spans="1:14" x14ac:dyDescent="0.25">
      <c r="A978" t="s">
        <v>1008</v>
      </c>
      <c r="B978">
        <v>1975</v>
      </c>
      <c r="C978" t="s">
        <v>34</v>
      </c>
      <c r="D978">
        <v>10</v>
      </c>
      <c r="E978">
        <v>1</v>
      </c>
      <c r="F978">
        <v>7966.81</v>
      </c>
      <c r="G978" t="s">
        <v>11</v>
      </c>
      <c r="H978" t="s">
        <v>11</v>
      </c>
      <c r="I978" t="s">
        <v>13</v>
      </c>
      <c r="J978" t="str">
        <f>IF(ISBLANK(I978),"Null",I978)</f>
        <v>R1013</v>
      </c>
      <c r="K978">
        <f>IF(ISBLANK(B978),ROUND(AVERAGE($B$2:$B$2344),0),B978)</f>
        <v>1975</v>
      </c>
      <c r="L978" s="9" t="str">
        <f>CONCATENATE(D978,"/",C978,"/",K978)</f>
        <v>10/Aug/1975</v>
      </c>
      <c r="M978">
        <f t="shared" ca="1" si="15"/>
        <v>49</v>
      </c>
      <c r="N978" s="10">
        <v>7966.81</v>
      </c>
    </row>
    <row r="979" spans="1:14" x14ac:dyDescent="0.25">
      <c r="A979" t="s">
        <v>1009</v>
      </c>
      <c r="B979">
        <v>1972</v>
      </c>
      <c r="C979" t="s">
        <v>15</v>
      </c>
      <c r="D979">
        <v>23</v>
      </c>
      <c r="E979">
        <v>0</v>
      </c>
      <c r="F979">
        <v>7980.34</v>
      </c>
      <c r="G979" t="s">
        <v>11</v>
      </c>
      <c r="H979" t="s">
        <v>11</v>
      </c>
      <c r="I979" t="s">
        <v>13</v>
      </c>
      <c r="J979" t="str">
        <f>IF(ISBLANK(I979),"Null",I979)</f>
        <v>R1013</v>
      </c>
      <c r="K979">
        <f>IF(ISBLANK(B979),ROUND(AVERAGE($B$2:$B$2344),0),B979)</f>
        <v>1972</v>
      </c>
      <c r="L979" s="9" t="str">
        <f>CONCATENATE(D979,"/",C979,"/",K979)</f>
        <v>23/Nov/1972</v>
      </c>
      <c r="M979">
        <f t="shared" ca="1" si="15"/>
        <v>51</v>
      </c>
      <c r="N979" s="10">
        <v>7980.34</v>
      </c>
    </row>
    <row r="980" spans="1:14" x14ac:dyDescent="0.25">
      <c r="A980" t="s">
        <v>1010</v>
      </c>
      <c r="B980">
        <v>1983</v>
      </c>
      <c r="C980" t="s">
        <v>34</v>
      </c>
      <c r="D980">
        <v>28</v>
      </c>
      <c r="E980">
        <v>3</v>
      </c>
      <c r="F980">
        <v>7985.82</v>
      </c>
      <c r="G980" t="s">
        <v>11</v>
      </c>
      <c r="H980" t="s">
        <v>16</v>
      </c>
      <c r="I980" t="s">
        <v>246</v>
      </c>
      <c r="J980" t="str">
        <f>IF(ISBLANK(I980),"Null",I980)</f>
        <v>R1024</v>
      </c>
      <c r="K980">
        <f>IF(ISBLANK(B980),ROUND(AVERAGE($B$2:$B$2344),0),B980)</f>
        <v>1983</v>
      </c>
      <c r="L980" s="9" t="str">
        <f>CONCATENATE(D980,"/",C980,"/",K980)</f>
        <v>28/Aug/1983</v>
      </c>
      <c r="M980">
        <f t="shared" ca="1" si="15"/>
        <v>41</v>
      </c>
      <c r="N980" s="10">
        <v>7985.82</v>
      </c>
    </row>
    <row r="981" spans="1:14" x14ac:dyDescent="0.25">
      <c r="A981" t="s">
        <v>1011</v>
      </c>
      <c r="B981">
        <v>1983</v>
      </c>
      <c r="C981" t="s">
        <v>34</v>
      </c>
      <c r="D981">
        <v>20</v>
      </c>
      <c r="E981">
        <v>3</v>
      </c>
      <c r="F981">
        <v>7986.48</v>
      </c>
      <c r="G981" t="s">
        <v>11</v>
      </c>
      <c r="H981" t="s">
        <v>12</v>
      </c>
      <c r="I981" t="s">
        <v>246</v>
      </c>
      <c r="J981" t="str">
        <f>IF(ISBLANK(I981),"Null",I981)</f>
        <v>R1024</v>
      </c>
      <c r="K981">
        <f>IF(ISBLANK(B981),ROUND(AVERAGE($B$2:$B$2344),0),B981)</f>
        <v>1983</v>
      </c>
      <c r="L981" s="9" t="str">
        <f>CONCATENATE(D981,"/",C981,"/",K981)</f>
        <v>20/Aug/1983</v>
      </c>
      <c r="M981">
        <f t="shared" ca="1" si="15"/>
        <v>41</v>
      </c>
      <c r="N981" s="10">
        <v>7986.48</v>
      </c>
    </row>
    <row r="982" spans="1:14" x14ac:dyDescent="0.25">
      <c r="A982" t="s">
        <v>1012</v>
      </c>
      <c r="B982">
        <v>1962</v>
      </c>
      <c r="C982" t="s">
        <v>34</v>
      </c>
      <c r="D982">
        <v>22</v>
      </c>
      <c r="E982">
        <v>0</v>
      </c>
      <c r="F982">
        <v>8004.96</v>
      </c>
      <c r="G982" t="s">
        <v>12</v>
      </c>
      <c r="H982" t="s">
        <v>16</v>
      </c>
      <c r="I982" t="s">
        <v>13</v>
      </c>
      <c r="J982" t="str">
        <f>IF(ISBLANK(I982),"Null",I982)</f>
        <v>R1013</v>
      </c>
      <c r="K982">
        <f>IF(ISBLANK(B982),ROUND(AVERAGE($B$2:$B$2344),0),B982)</f>
        <v>1962</v>
      </c>
      <c r="L982" s="9" t="str">
        <f>CONCATENATE(D982,"/",C982,"/",K982)</f>
        <v>22/Aug/1962</v>
      </c>
      <c r="M982">
        <f t="shared" ca="1" si="15"/>
        <v>62</v>
      </c>
      <c r="N982" s="10">
        <v>8004.96</v>
      </c>
    </row>
    <row r="983" spans="1:14" x14ac:dyDescent="0.25">
      <c r="A983" t="s">
        <v>1013</v>
      </c>
      <c r="B983">
        <v>1995</v>
      </c>
      <c r="C983" t="s">
        <v>20</v>
      </c>
      <c r="D983">
        <v>18</v>
      </c>
      <c r="E983">
        <v>0</v>
      </c>
      <c r="F983">
        <v>8014.62</v>
      </c>
      <c r="G983" t="s">
        <v>11</v>
      </c>
      <c r="H983" t="s">
        <v>12</v>
      </c>
      <c r="I983" t="s">
        <v>23</v>
      </c>
      <c r="J983" t="str">
        <f>IF(ISBLANK(I983),"Null",I983)</f>
        <v>R1012</v>
      </c>
      <c r="K983">
        <f>IF(ISBLANK(B983),ROUND(AVERAGE($B$2:$B$2344),0),B983)</f>
        <v>1995</v>
      </c>
      <c r="L983" s="9" t="str">
        <f>CONCATENATE(D983,"/",C983,"/",K983)</f>
        <v>18/Sep/1995</v>
      </c>
      <c r="M983">
        <f t="shared" ca="1" si="15"/>
        <v>29</v>
      </c>
      <c r="N983" s="10">
        <v>8014.62</v>
      </c>
    </row>
    <row r="984" spans="1:14" x14ac:dyDescent="0.25">
      <c r="A984" t="s">
        <v>1014</v>
      </c>
      <c r="B984">
        <v>1980</v>
      </c>
      <c r="C984" t="s">
        <v>15</v>
      </c>
      <c r="D984">
        <v>8</v>
      </c>
      <c r="E984">
        <v>2</v>
      </c>
      <c r="F984">
        <v>8017.06</v>
      </c>
      <c r="G984" t="s">
        <v>11</v>
      </c>
      <c r="H984" t="s">
        <v>11</v>
      </c>
      <c r="I984" t="s">
        <v>23</v>
      </c>
      <c r="J984" t="str">
        <f>IF(ISBLANK(I984),"Null",I984)</f>
        <v>R1012</v>
      </c>
      <c r="K984">
        <f>IF(ISBLANK(B984),ROUND(AVERAGE($B$2:$B$2344),0),B984)</f>
        <v>1980</v>
      </c>
      <c r="L984" s="9" t="str">
        <f>CONCATENATE(D984,"/",C984,"/",K984)</f>
        <v>8/Nov/1980</v>
      </c>
      <c r="M984">
        <f t="shared" ca="1" si="15"/>
        <v>44</v>
      </c>
      <c r="N984" s="10">
        <v>8017.06</v>
      </c>
    </row>
    <row r="985" spans="1:14" x14ac:dyDescent="0.25">
      <c r="A985" t="s">
        <v>1015</v>
      </c>
      <c r="B985">
        <v>1989</v>
      </c>
      <c r="C985" t="s">
        <v>15</v>
      </c>
      <c r="D985">
        <v>3</v>
      </c>
      <c r="E985">
        <v>3</v>
      </c>
      <c r="F985">
        <v>8021.11</v>
      </c>
      <c r="G985" t="s">
        <v>11</v>
      </c>
      <c r="H985" t="s">
        <v>16</v>
      </c>
      <c r="I985" t="s">
        <v>23</v>
      </c>
      <c r="J985" t="str">
        <f>IF(ISBLANK(I985),"Null",I985)</f>
        <v>R1012</v>
      </c>
      <c r="K985">
        <f>IF(ISBLANK(B985),ROUND(AVERAGE($B$2:$B$2344),0),B985)</f>
        <v>1989</v>
      </c>
      <c r="L985" s="9" t="str">
        <f>CONCATENATE(D985,"/",C985,"/",K985)</f>
        <v>3/Nov/1989</v>
      </c>
      <c r="M985">
        <f t="shared" ca="1" si="15"/>
        <v>35</v>
      </c>
      <c r="N985" s="10">
        <v>8021.11</v>
      </c>
    </row>
    <row r="986" spans="1:14" x14ac:dyDescent="0.25">
      <c r="A986" t="s">
        <v>1016</v>
      </c>
      <c r="B986">
        <v>1978</v>
      </c>
      <c r="C986" t="s">
        <v>10</v>
      </c>
      <c r="D986">
        <v>17</v>
      </c>
      <c r="E986">
        <v>1</v>
      </c>
      <c r="F986">
        <v>8023.14</v>
      </c>
      <c r="G986" t="s">
        <v>11</v>
      </c>
      <c r="H986" t="s">
        <v>12</v>
      </c>
      <c r="I986" t="s">
        <v>23</v>
      </c>
      <c r="J986" t="str">
        <f>IF(ISBLANK(I986),"Null",I986)</f>
        <v>R1012</v>
      </c>
      <c r="K986">
        <f>IF(ISBLANK(B986),ROUND(AVERAGE($B$2:$B$2344),0),B986)</f>
        <v>1978</v>
      </c>
      <c r="L986" s="9" t="str">
        <f>CONCATENATE(D986,"/",C986,"/",K986)</f>
        <v>17/Jul/1978</v>
      </c>
      <c r="M986">
        <f t="shared" ca="1" si="15"/>
        <v>46</v>
      </c>
      <c r="N986" s="10">
        <v>8023.14</v>
      </c>
    </row>
    <row r="987" spans="1:14" x14ac:dyDescent="0.25">
      <c r="A987" t="s">
        <v>1017</v>
      </c>
      <c r="B987">
        <v>1976</v>
      </c>
      <c r="C987" t="s">
        <v>30</v>
      </c>
      <c r="D987">
        <v>20</v>
      </c>
      <c r="E987">
        <v>0</v>
      </c>
      <c r="F987">
        <v>8026.67</v>
      </c>
      <c r="G987" t="s">
        <v>11</v>
      </c>
      <c r="H987" t="s">
        <v>11</v>
      </c>
      <c r="I987" t="s">
        <v>23</v>
      </c>
      <c r="J987" t="str">
        <f>IF(ISBLANK(I987),"Null",I987)</f>
        <v>R1012</v>
      </c>
      <c r="K987">
        <f>IF(ISBLANK(B987),ROUND(AVERAGE($B$2:$B$2344),0),B987)</f>
        <v>1976</v>
      </c>
      <c r="L987" s="9" t="str">
        <f>CONCATENATE(D987,"/",C987,"/",K987)</f>
        <v>20/Dec/1976</v>
      </c>
      <c r="M987">
        <f t="shared" ca="1" si="15"/>
        <v>47</v>
      </c>
      <c r="N987" s="10">
        <v>8026.67</v>
      </c>
    </row>
    <row r="988" spans="1:14" x14ac:dyDescent="0.25">
      <c r="A988" t="s">
        <v>1018</v>
      </c>
      <c r="B988">
        <v>1977</v>
      </c>
      <c r="C988" t="s">
        <v>15</v>
      </c>
      <c r="D988">
        <v>6</v>
      </c>
      <c r="E988">
        <v>2</v>
      </c>
      <c r="F988">
        <v>8027.97</v>
      </c>
      <c r="G988" t="s">
        <v>12</v>
      </c>
      <c r="H988" t="s">
        <v>11</v>
      </c>
      <c r="I988" t="s">
        <v>41</v>
      </c>
      <c r="J988" t="str">
        <f>IF(ISBLANK(I988),"Null",I988)</f>
        <v>R1011</v>
      </c>
      <c r="K988">
        <f>IF(ISBLANK(B988),ROUND(AVERAGE($B$2:$B$2344),0),B988)</f>
        <v>1977</v>
      </c>
      <c r="L988" s="9" t="str">
        <f>CONCATENATE(D988,"/",C988,"/",K988)</f>
        <v>6/Nov/1977</v>
      </c>
      <c r="M988">
        <f t="shared" ca="1" si="15"/>
        <v>47</v>
      </c>
      <c r="N988" s="10">
        <v>8027.97</v>
      </c>
    </row>
    <row r="989" spans="1:14" x14ac:dyDescent="0.25">
      <c r="A989" t="s">
        <v>1019</v>
      </c>
      <c r="B989">
        <v>2003</v>
      </c>
      <c r="C989" t="s">
        <v>30</v>
      </c>
      <c r="D989">
        <v>12</v>
      </c>
      <c r="E989">
        <v>0</v>
      </c>
      <c r="F989">
        <v>8035.64</v>
      </c>
      <c r="G989" t="s">
        <v>11</v>
      </c>
      <c r="H989" t="s">
        <v>11</v>
      </c>
      <c r="I989" t="s">
        <v>23</v>
      </c>
      <c r="J989" t="str">
        <f>IF(ISBLANK(I989),"Null",I989)</f>
        <v>R1012</v>
      </c>
      <c r="K989">
        <f>IF(ISBLANK(B989),ROUND(AVERAGE($B$2:$B$2344),0),B989)</f>
        <v>2003</v>
      </c>
      <c r="L989" s="9" t="str">
        <f>CONCATENATE(D989,"/",C989,"/",K989)</f>
        <v>12/Dec/2003</v>
      </c>
      <c r="M989">
        <f t="shared" ca="1" si="15"/>
        <v>20</v>
      </c>
      <c r="N989" s="10">
        <v>8035.64</v>
      </c>
    </row>
    <row r="990" spans="1:14" x14ac:dyDescent="0.25">
      <c r="A990" t="s">
        <v>1020</v>
      </c>
      <c r="B990">
        <v>1985</v>
      </c>
      <c r="C990" t="s">
        <v>15</v>
      </c>
      <c r="D990">
        <v>28</v>
      </c>
      <c r="E990">
        <v>3</v>
      </c>
      <c r="F990">
        <v>8059.06</v>
      </c>
      <c r="G990" t="s">
        <v>11</v>
      </c>
      <c r="H990" t="s">
        <v>12</v>
      </c>
      <c r="I990" t="s">
        <v>23</v>
      </c>
      <c r="J990" t="str">
        <f>IF(ISBLANK(I990),"Null",I990)</f>
        <v>R1012</v>
      </c>
      <c r="K990">
        <f>IF(ISBLANK(B990),ROUND(AVERAGE($B$2:$B$2344),0),B990)</f>
        <v>1985</v>
      </c>
      <c r="L990" s="9" t="str">
        <f>CONCATENATE(D990,"/",C990,"/",K990)</f>
        <v>28/Nov/1985</v>
      </c>
      <c r="M990">
        <f t="shared" ca="1" si="15"/>
        <v>38</v>
      </c>
      <c r="N990" s="10">
        <v>8059.06</v>
      </c>
    </row>
    <row r="991" spans="1:14" x14ac:dyDescent="0.25">
      <c r="A991" t="s">
        <v>1021</v>
      </c>
      <c r="B991">
        <v>1982</v>
      </c>
      <c r="C991" t="s">
        <v>30</v>
      </c>
      <c r="D991">
        <v>27</v>
      </c>
      <c r="E991">
        <v>3</v>
      </c>
      <c r="F991">
        <v>8059.68</v>
      </c>
      <c r="G991" t="s">
        <v>11</v>
      </c>
      <c r="H991" t="s">
        <v>12</v>
      </c>
      <c r="I991" t="s">
        <v>23</v>
      </c>
      <c r="J991" t="str">
        <f>IF(ISBLANK(I991),"Null",I991)</f>
        <v>R1012</v>
      </c>
      <c r="K991">
        <f>IF(ISBLANK(B991),ROUND(AVERAGE($B$2:$B$2344),0),B991)</f>
        <v>1982</v>
      </c>
      <c r="L991" s="9" t="str">
        <f>CONCATENATE(D991,"/",C991,"/",K991)</f>
        <v>27/Dec/1982</v>
      </c>
      <c r="M991">
        <f t="shared" ca="1" si="15"/>
        <v>41</v>
      </c>
      <c r="N991" s="10">
        <v>8059.68</v>
      </c>
    </row>
    <row r="992" spans="1:14" x14ac:dyDescent="0.25">
      <c r="A992" t="s">
        <v>1022</v>
      </c>
      <c r="B992">
        <v>1970</v>
      </c>
      <c r="C992" t="s">
        <v>30</v>
      </c>
      <c r="D992">
        <v>12</v>
      </c>
      <c r="E992">
        <v>0</v>
      </c>
      <c r="F992">
        <v>8062.31</v>
      </c>
      <c r="G992" t="s">
        <v>11</v>
      </c>
      <c r="H992" t="s">
        <v>16</v>
      </c>
      <c r="I992" t="s">
        <v>13</v>
      </c>
      <c r="J992" t="str">
        <f>IF(ISBLANK(I992),"Null",I992)</f>
        <v>R1013</v>
      </c>
      <c r="K992">
        <f>IF(ISBLANK(B992),ROUND(AVERAGE($B$2:$B$2344),0),B992)</f>
        <v>1970</v>
      </c>
      <c r="L992" s="9" t="str">
        <f>CONCATENATE(D992,"/",C992,"/",K992)</f>
        <v>12/Dec/1970</v>
      </c>
      <c r="M992">
        <f t="shared" ca="1" si="15"/>
        <v>53</v>
      </c>
      <c r="N992" s="10">
        <v>8062.31</v>
      </c>
    </row>
    <row r="993" spans="1:14" x14ac:dyDescent="0.25">
      <c r="A993" t="s">
        <v>1023</v>
      </c>
      <c r="B993">
        <v>1975</v>
      </c>
      <c r="C993" t="s">
        <v>18</v>
      </c>
      <c r="D993">
        <v>28</v>
      </c>
      <c r="E993">
        <v>1</v>
      </c>
      <c r="F993">
        <v>8062.76</v>
      </c>
      <c r="G993" t="s">
        <v>12</v>
      </c>
      <c r="H993" t="s">
        <v>12</v>
      </c>
      <c r="I993" t="s">
        <v>41</v>
      </c>
      <c r="J993" t="str">
        <f>IF(ISBLANK(I993),"Null",I993)</f>
        <v>R1011</v>
      </c>
      <c r="K993">
        <f>IF(ISBLANK(B993),ROUND(AVERAGE($B$2:$B$2344),0),B993)</f>
        <v>1975</v>
      </c>
      <c r="L993" s="9" t="str">
        <f>CONCATENATE(D993,"/",C993,"/",K993)</f>
        <v>28/Jun/1975</v>
      </c>
      <c r="M993">
        <f t="shared" ca="1" si="15"/>
        <v>49</v>
      </c>
      <c r="N993" s="10">
        <v>8062.76</v>
      </c>
    </row>
    <row r="994" spans="1:14" x14ac:dyDescent="0.25">
      <c r="A994" t="s">
        <v>1024</v>
      </c>
      <c r="B994">
        <v>1965</v>
      </c>
      <c r="C994" t="s">
        <v>34</v>
      </c>
      <c r="D994">
        <v>11</v>
      </c>
      <c r="E994">
        <v>0</v>
      </c>
      <c r="F994">
        <v>8067.83</v>
      </c>
      <c r="G994" t="s">
        <v>12</v>
      </c>
      <c r="H994" t="s">
        <v>16</v>
      </c>
      <c r="I994" t="s">
        <v>13</v>
      </c>
      <c r="J994" t="str">
        <f>IF(ISBLANK(I994),"Null",I994)</f>
        <v>R1013</v>
      </c>
      <c r="K994">
        <f>IF(ISBLANK(B994),ROUND(AVERAGE($B$2:$B$2344),0),B994)</f>
        <v>1965</v>
      </c>
      <c r="L994" s="9" t="str">
        <f>CONCATENATE(D994,"/",C994,"/",K994)</f>
        <v>11/Aug/1965</v>
      </c>
      <c r="M994">
        <f t="shared" ca="1" si="15"/>
        <v>59</v>
      </c>
      <c r="N994" s="10">
        <v>8067.83</v>
      </c>
    </row>
    <row r="995" spans="1:14" x14ac:dyDescent="0.25">
      <c r="A995" t="s">
        <v>1025</v>
      </c>
      <c r="B995">
        <v>1975</v>
      </c>
      <c r="C995" t="s">
        <v>30</v>
      </c>
      <c r="D995">
        <v>15</v>
      </c>
      <c r="E995">
        <v>1</v>
      </c>
      <c r="F995">
        <v>8068.19</v>
      </c>
      <c r="G995" t="s">
        <v>12</v>
      </c>
      <c r="H995" t="s">
        <v>11</v>
      </c>
      <c r="I995" t="s">
        <v>41</v>
      </c>
      <c r="J995" t="str">
        <f>IF(ISBLANK(I995),"Null",I995)</f>
        <v>R1011</v>
      </c>
      <c r="K995">
        <f>IF(ISBLANK(B995),ROUND(AVERAGE($B$2:$B$2344),0),B995)</f>
        <v>1975</v>
      </c>
      <c r="L995" s="9" t="str">
        <f>CONCATENATE(D995,"/",C995,"/",K995)</f>
        <v>15/Dec/1975</v>
      </c>
      <c r="M995">
        <f t="shared" ca="1" si="15"/>
        <v>48</v>
      </c>
      <c r="N995" s="10">
        <v>8068.19</v>
      </c>
    </row>
    <row r="996" spans="1:14" x14ac:dyDescent="0.25">
      <c r="A996" t="s">
        <v>1026</v>
      </c>
      <c r="B996">
        <v>1965</v>
      </c>
      <c r="C996" t="s">
        <v>36</v>
      </c>
      <c r="D996">
        <v>21</v>
      </c>
      <c r="E996">
        <v>0</v>
      </c>
      <c r="F996">
        <v>8071.57</v>
      </c>
      <c r="G996" t="s">
        <v>12</v>
      </c>
      <c r="H996" t="s">
        <v>16</v>
      </c>
      <c r="I996" t="s">
        <v>41</v>
      </c>
      <c r="J996" t="str">
        <f>IF(ISBLANK(I996),"Null",I996)</f>
        <v>R1011</v>
      </c>
      <c r="K996">
        <f>IF(ISBLANK(B996),ROUND(AVERAGE($B$2:$B$2344),0),B996)</f>
        <v>1965</v>
      </c>
      <c r="L996" s="9" t="str">
        <f>CONCATENATE(D996,"/",C996,"/",K996)</f>
        <v>21/Oct/1965</v>
      </c>
      <c r="M996">
        <f t="shared" ca="1" si="15"/>
        <v>59</v>
      </c>
      <c r="N996" s="10">
        <v>8071.57</v>
      </c>
    </row>
    <row r="997" spans="1:14" x14ac:dyDescent="0.25">
      <c r="A997" t="s">
        <v>1027</v>
      </c>
      <c r="B997">
        <v>1993</v>
      </c>
      <c r="C997" t="s">
        <v>15</v>
      </c>
      <c r="D997">
        <v>7</v>
      </c>
      <c r="E997">
        <v>0</v>
      </c>
      <c r="F997">
        <v>8077.41</v>
      </c>
      <c r="G997" t="s">
        <v>11</v>
      </c>
      <c r="H997" t="s">
        <v>16</v>
      </c>
      <c r="I997" t="s">
        <v>534</v>
      </c>
      <c r="J997" t="str">
        <f>IF(ISBLANK(I997),"Null",I997)</f>
        <v>R1026</v>
      </c>
      <c r="K997">
        <f>IF(ISBLANK(B997),ROUND(AVERAGE($B$2:$B$2344),0),B997)</f>
        <v>1993</v>
      </c>
      <c r="L997" s="9" t="str">
        <f>CONCATENATE(D997,"/",C997,"/",K997)</f>
        <v>7/Nov/1993</v>
      </c>
      <c r="M997">
        <f t="shared" ca="1" si="15"/>
        <v>31</v>
      </c>
      <c r="N997" s="10">
        <v>8077.41</v>
      </c>
    </row>
    <row r="998" spans="1:14" x14ac:dyDescent="0.25">
      <c r="A998" t="s">
        <v>1028</v>
      </c>
      <c r="B998">
        <v>2001</v>
      </c>
      <c r="C998" t="s">
        <v>34</v>
      </c>
      <c r="D998">
        <v>28</v>
      </c>
      <c r="E998">
        <v>0</v>
      </c>
      <c r="F998">
        <v>8081.26</v>
      </c>
      <c r="G998" t="s">
        <v>11</v>
      </c>
      <c r="H998" t="s">
        <v>11</v>
      </c>
      <c r="I998" t="s">
        <v>23</v>
      </c>
      <c r="J998" t="str">
        <f>IF(ISBLANK(I998),"Null",I998)</f>
        <v>R1012</v>
      </c>
      <c r="K998">
        <f>IF(ISBLANK(B998),ROUND(AVERAGE($B$2:$B$2344),0),B998)</f>
        <v>2001</v>
      </c>
      <c r="L998" s="9" t="str">
        <f>CONCATENATE(D998,"/",C998,"/",K998)</f>
        <v>28/Aug/2001</v>
      </c>
      <c r="M998">
        <f t="shared" ca="1" si="15"/>
        <v>23</v>
      </c>
      <c r="N998" s="10">
        <v>8081.26</v>
      </c>
    </row>
    <row r="999" spans="1:14" x14ac:dyDescent="0.25">
      <c r="A999" t="s">
        <v>1029</v>
      </c>
      <c r="B999">
        <v>1994</v>
      </c>
      <c r="C999" t="s">
        <v>36</v>
      </c>
      <c r="D999">
        <v>12</v>
      </c>
      <c r="E999">
        <v>0</v>
      </c>
      <c r="F999">
        <v>8081.74</v>
      </c>
      <c r="G999" t="s">
        <v>11</v>
      </c>
      <c r="H999" t="s">
        <v>11</v>
      </c>
      <c r="I999" t="s">
        <v>534</v>
      </c>
      <c r="J999" t="str">
        <f>IF(ISBLANK(I999),"Null",I999)</f>
        <v>R1026</v>
      </c>
      <c r="K999">
        <f>IF(ISBLANK(B999),ROUND(AVERAGE($B$2:$B$2344),0),B999)</f>
        <v>1994</v>
      </c>
      <c r="L999" s="9" t="str">
        <f>CONCATENATE(D999,"/",C999,"/",K999)</f>
        <v>12/Oct/1994</v>
      </c>
      <c r="M999">
        <f t="shared" ca="1" si="15"/>
        <v>30</v>
      </c>
      <c r="N999" s="10">
        <v>8081.74</v>
      </c>
    </row>
    <row r="1000" spans="1:14" x14ac:dyDescent="0.25">
      <c r="A1000" t="s">
        <v>1030</v>
      </c>
      <c r="B1000">
        <v>1975</v>
      </c>
      <c r="C1000" t="s">
        <v>30</v>
      </c>
      <c r="D1000">
        <v>21</v>
      </c>
      <c r="E1000">
        <v>1</v>
      </c>
      <c r="F1000">
        <v>8083.92</v>
      </c>
      <c r="G1000" t="s">
        <v>12</v>
      </c>
      <c r="H1000" t="s">
        <v>12</v>
      </c>
      <c r="I1000" t="s">
        <v>13</v>
      </c>
      <c r="J1000" t="str">
        <f>IF(ISBLANK(I1000),"Null",I1000)</f>
        <v>R1013</v>
      </c>
      <c r="K1000">
        <f>IF(ISBLANK(B1000),ROUND(AVERAGE($B$2:$B$2344),0),B1000)</f>
        <v>1975</v>
      </c>
      <c r="L1000" s="9" t="str">
        <f>CONCATENATE(D1000,"/",C1000,"/",K1000)</f>
        <v>21/Dec/1975</v>
      </c>
      <c r="M1000">
        <f t="shared" ca="1" si="15"/>
        <v>48</v>
      </c>
      <c r="N1000" s="10">
        <v>8083.92</v>
      </c>
    </row>
    <row r="1001" spans="1:14" x14ac:dyDescent="0.25">
      <c r="A1001" t="s">
        <v>1031</v>
      </c>
      <c r="B1001">
        <v>1967</v>
      </c>
      <c r="C1001" t="s">
        <v>18</v>
      </c>
      <c r="D1001">
        <v>10</v>
      </c>
      <c r="E1001">
        <v>0</v>
      </c>
      <c r="F1001">
        <v>8091.3</v>
      </c>
      <c r="G1001" t="s">
        <v>12</v>
      </c>
      <c r="H1001" t="s">
        <v>16</v>
      </c>
      <c r="I1001" t="s">
        <v>23</v>
      </c>
      <c r="J1001" t="str">
        <f>IF(ISBLANK(I1001),"Null",I1001)</f>
        <v>R1012</v>
      </c>
      <c r="K1001">
        <f>IF(ISBLANK(B1001),ROUND(AVERAGE($B$2:$B$2344),0),B1001)</f>
        <v>1967</v>
      </c>
      <c r="L1001" s="9" t="str">
        <f>CONCATENATE(D1001,"/",C1001,"/",K1001)</f>
        <v>10/Jun/1967</v>
      </c>
      <c r="M1001">
        <f t="shared" ca="1" si="15"/>
        <v>57</v>
      </c>
      <c r="N1001" s="10">
        <v>8091.3</v>
      </c>
    </row>
    <row r="1002" spans="1:14" x14ac:dyDescent="0.25">
      <c r="A1002" t="s">
        <v>1032</v>
      </c>
      <c r="B1002">
        <v>1973</v>
      </c>
      <c r="C1002" t="s">
        <v>36</v>
      </c>
      <c r="D1002">
        <v>11</v>
      </c>
      <c r="E1002">
        <v>0</v>
      </c>
      <c r="F1002">
        <v>8112.59</v>
      </c>
      <c r="G1002" t="s">
        <v>11</v>
      </c>
      <c r="H1002" t="s">
        <v>11</v>
      </c>
      <c r="I1002" t="s">
        <v>13</v>
      </c>
      <c r="J1002" t="str">
        <f>IF(ISBLANK(I1002),"Null",I1002)</f>
        <v>R1013</v>
      </c>
      <c r="K1002">
        <f>IF(ISBLANK(B1002),ROUND(AVERAGE($B$2:$B$2344),0),B1002)</f>
        <v>1973</v>
      </c>
      <c r="L1002" s="9" t="str">
        <f>CONCATENATE(D1002,"/",C1002,"/",K1002)</f>
        <v>11/Oct/1973</v>
      </c>
      <c r="M1002">
        <f t="shared" ca="1" si="15"/>
        <v>51</v>
      </c>
      <c r="N1002" s="10">
        <v>8112.59</v>
      </c>
    </row>
    <row r="1003" spans="1:14" x14ac:dyDescent="0.25">
      <c r="A1003" t="s">
        <v>1033</v>
      </c>
      <c r="B1003">
        <v>1978</v>
      </c>
      <c r="C1003" t="s">
        <v>20</v>
      </c>
      <c r="D1003">
        <v>1</v>
      </c>
      <c r="E1003">
        <v>2</v>
      </c>
      <c r="F1003">
        <v>8116.27</v>
      </c>
      <c r="G1003" t="s">
        <v>12</v>
      </c>
      <c r="H1003" t="s">
        <v>16</v>
      </c>
      <c r="I1003" t="s">
        <v>23</v>
      </c>
      <c r="J1003" t="str">
        <f>IF(ISBLANK(I1003),"Null",I1003)</f>
        <v>R1012</v>
      </c>
      <c r="K1003">
        <f>IF(ISBLANK(B1003),ROUND(AVERAGE($B$2:$B$2344),0),B1003)</f>
        <v>1978</v>
      </c>
      <c r="L1003" s="9" t="str">
        <f>CONCATENATE(D1003,"/",C1003,"/",K1003)</f>
        <v>1/Sep/1978</v>
      </c>
      <c r="M1003">
        <f t="shared" ca="1" si="15"/>
        <v>46</v>
      </c>
      <c r="N1003" s="10">
        <v>8116.27</v>
      </c>
    </row>
    <row r="1004" spans="1:14" x14ac:dyDescent="0.25">
      <c r="A1004" t="s">
        <v>1034</v>
      </c>
      <c r="B1004">
        <v>1973</v>
      </c>
      <c r="C1004" t="s">
        <v>30</v>
      </c>
      <c r="D1004">
        <v>16</v>
      </c>
      <c r="E1004">
        <v>0</v>
      </c>
      <c r="F1004">
        <v>8116.68</v>
      </c>
      <c r="G1004" t="s">
        <v>12</v>
      </c>
      <c r="H1004" t="s">
        <v>16</v>
      </c>
      <c r="I1004" t="s">
        <v>41</v>
      </c>
      <c r="J1004" t="str">
        <f>IF(ISBLANK(I1004),"Null",I1004)</f>
        <v>R1011</v>
      </c>
      <c r="K1004">
        <f>IF(ISBLANK(B1004),ROUND(AVERAGE($B$2:$B$2344),0),B1004)</f>
        <v>1973</v>
      </c>
      <c r="L1004" s="9" t="str">
        <f>CONCATENATE(D1004,"/",C1004,"/",K1004)</f>
        <v>16/Dec/1973</v>
      </c>
      <c r="M1004">
        <f t="shared" ca="1" si="15"/>
        <v>50</v>
      </c>
      <c r="N1004" s="10">
        <v>8116.68</v>
      </c>
    </row>
    <row r="1005" spans="1:14" x14ac:dyDescent="0.25">
      <c r="A1005" t="s">
        <v>1035</v>
      </c>
      <c r="B1005">
        <v>1973</v>
      </c>
      <c r="C1005" t="s">
        <v>34</v>
      </c>
      <c r="D1005">
        <v>30</v>
      </c>
      <c r="E1005">
        <v>0</v>
      </c>
      <c r="F1005">
        <v>8124.41</v>
      </c>
      <c r="G1005" t="s">
        <v>12</v>
      </c>
      <c r="H1005" t="s">
        <v>16</v>
      </c>
      <c r="I1005" t="s">
        <v>13</v>
      </c>
      <c r="J1005" t="str">
        <f>IF(ISBLANK(I1005),"Null",I1005)</f>
        <v>R1013</v>
      </c>
      <c r="K1005">
        <f>IF(ISBLANK(B1005),ROUND(AVERAGE($B$2:$B$2344),0),B1005)</f>
        <v>1973</v>
      </c>
      <c r="L1005" s="9" t="str">
        <f>CONCATENATE(D1005,"/",C1005,"/",K1005)</f>
        <v>30/Aug/1973</v>
      </c>
      <c r="M1005">
        <f t="shared" ca="1" si="15"/>
        <v>51</v>
      </c>
      <c r="N1005" s="10">
        <v>8124.41</v>
      </c>
    </row>
    <row r="1006" spans="1:14" x14ac:dyDescent="0.25">
      <c r="A1006" t="s">
        <v>1036</v>
      </c>
      <c r="B1006">
        <v>1973</v>
      </c>
      <c r="C1006" t="s">
        <v>20</v>
      </c>
      <c r="D1006">
        <v>3</v>
      </c>
      <c r="E1006">
        <v>0</v>
      </c>
      <c r="F1006">
        <v>8125.78</v>
      </c>
      <c r="G1006" t="s">
        <v>11</v>
      </c>
      <c r="H1006" t="s">
        <v>11</v>
      </c>
      <c r="I1006" t="s">
        <v>13</v>
      </c>
      <c r="J1006" t="str">
        <f>IF(ISBLANK(I1006),"Null",I1006)</f>
        <v>R1013</v>
      </c>
      <c r="K1006">
        <f>IF(ISBLANK(B1006),ROUND(AVERAGE($B$2:$B$2344),0),B1006)</f>
        <v>1973</v>
      </c>
      <c r="L1006" s="9" t="str">
        <f>CONCATENATE(D1006,"/",C1006,"/",K1006)</f>
        <v>3/Sep/1973</v>
      </c>
      <c r="M1006">
        <f t="shared" ca="1" si="15"/>
        <v>51</v>
      </c>
      <c r="N1006" s="10">
        <v>8125.78</v>
      </c>
    </row>
    <row r="1007" spans="1:14" x14ac:dyDescent="0.25">
      <c r="A1007" t="s">
        <v>1037</v>
      </c>
      <c r="B1007">
        <v>1990</v>
      </c>
      <c r="C1007" t="s">
        <v>18</v>
      </c>
      <c r="D1007">
        <v>21</v>
      </c>
      <c r="E1007">
        <v>3</v>
      </c>
      <c r="F1007">
        <v>8157.92</v>
      </c>
      <c r="G1007" t="s">
        <v>11</v>
      </c>
      <c r="H1007" t="s">
        <v>12</v>
      </c>
      <c r="I1007" t="s">
        <v>199</v>
      </c>
      <c r="J1007" t="str">
        <f>IF(ISBLANK(I1007),"Null",I1007)</f>
        <v>R1025</v>
      </c>
      <c r="K1007">
        <f>IF(ISBLANK(B1007),ROUND(AVERAGE($B$2:$B$2344),0),B1007)</f>
        <v>1990</v>
      </c>
      <c r="L1007" s="9" t="str">
        <f>CONCATENATE(D1007,"/",C1007,"/",K1007)</f>
        <v>21/Jun/1990</v>
      </c>
      <c r="M1007">
        <f t="shared" ca="1" si="15"/>
        <v>34</v>
      </c>
      <c r="N1007" s="10">
        <v>8157.92</v>
      </c>
    </row>
    <row r="1008" spans="1:14" x14ac:dyDescent="0.25">
      <c r="A1008" t="s">
        <v>1038</v>
      </c>
      <c r="B1008">
        <v>1982</v>
      </c>
      <c r="C1008" t="s">
        <v>18</v>
      </c>
      <c r="D1008">
        <v>28</v>
      </c>
      <c r="E1008">
        <v>4</v>
      </c>
      <c r="F1008">
        <v>8162.72</v>
      </c>
      <c r="G1008" t="s">
        <v>12</v>
      </c>
      <c r="H1008" t="s">
        <v>12</v>
      </c>
      <c r="I1008" t="s">
        <v>23</v>
      </c>
      <c r="J1008" t="str">
        <f>IF(ISBLANK(I1008),"Null",I1008)</f>
        <v>R1012</v>
      </c>
      <c r="K1008">
        <f>IF(ISBLANK(B1008),ROUND(AVERAGE($B$2:$B$2344),0),B1008)</f>
        <v>1982</v>
      </c>
      <c r="L1008" s="9" t="str">
        <f>CONCATENATE(D1008,"/",C1008,"/",K1008)</f>
        <v>28/Jun/1982</v>
      </c>
      <c r="M1008">
        <f t="shared" ca="1" si="15"/>
        <v>42</v>
      </c>
      <c r="N1008" s="10">
        <v>8162.72</v>
      </c>
    </row>
    <row r="1009" spans="1:14" x14ac:dyDescent="0.25">
      <c r="A1009" t="s">
        <v>1039</v>
      </c>
      <c r="B1009">
        <v>1963</v>
      </c>
      <c r="C1009" t="s">
        <v>15</v>
      </c>
      <c r="D1009">
        <v>5</v>
      </c>
      <c r="E1009">
        <v>0</v>
      </c>
      <c r="F1009">
        <v>8177.9</v>
      </c>
      <c r="G1009" t="s">
        <v>12</v>
      </c>
      <c r="H1009" t="s">
        <v>16</v>
      </c>
      <c r="I1009" t="s">
        <v>13</v>
      </c>
      <c r="J1009" t="str">
        <f>IF(ISBLANK(I1009),"Null",I1009)</f>
        <v>R1013</v>
      </c>
      <c r="K1009">
        <f>IF(ISBLANK(B1009),ROUND(AVERAGE($B$2:$B$2344),0),B1009)</f>
        <v>1963</v>
      </c>
      <c r="L1009" s="9" t="str">
        <f>CONCATENATE(D1009,"/",C1009,"/",K1009)</f>
        <v>5/Nov/1963</v>
      </c>
      <c r="M1009">
        <f t="shared" ca="1" si="15"/>
        <v>61</v>
      </c>
      <c r="N1009" s="10">
        <v>8177.9</v>
      </c>
    </row>
    <row r="1010" spans="1:14" x14ac:dyDescent="0.25">
      <c r="A1010" t="s">
        <v>1040</v>
      </c>
      <c r="B1010">
        <v>1983</v>
      </c>
      <c r="C1010" t="s">
        <v>18</v>
      </c>
      <c r="D1010">
        <v>8</v>
      </c>
      <c r="E1010">
        <v>3</v>
      </c>
      <c r="F1010">
        <v>8179.51</v>
      </c>
      <c r="G1010" t="s">
        <v>11</v>
      </c>
      <c r="H1010" t="s">
        <v>11</v>
      </c>
      <c r="I1010" t="s">
        <v>515</v>
      </c>
      <c r="J1010" t="str">
        <f>IF(ISBLANK(I1010),"Null",I1010)</f>
        <v>R1020</v>
      </c>
      <c r="K1010">
        <f>IF(ISBLANK(B1010),ROUND(AVERAGE($B$2:$B$2344),0),B1010)</f>
        <v>1983</v>
      </c>
      <c r="L1010" s="9" t="str">
        <f>CONCATENATE(D1010,"/",C1010,"/",K1010)</f>
        <v>8/Jun/1983</v>
      </c>
      <c r="M1010">
        <f t="shared" ca="1" si="15"/>
        <v>41</v>
      </c>
      <c r="N1010" s="10">
        <v>8179.51</v>
      </c>
    </row>
    <row r="1011" spans="1:14" x14ac:dyDescent="0.25">
      <c r="A1011" t="s">
        <v>1041</v>
      </c>
      <c r="B1011">
        <v>1997</v>
      </c>
      <c r="C1011" t="s">
        <v>36</v>
      </c>
      <c r="D1011">
        <v>21</v>
      </c>
      <c r="E1011">
        <v>0</v>
      </c>
      <c r="F1011">
        <v>8182.89</v>
      </c>
      <c r="G1011" t="s">
        <v>11</v>
      </c>
      <c r="H1011" t="s">
        <v>16</v>
      </c>
      <c r="I1011" t="s">
        <v>534</v>
      </c>
      <c r="J1011" t="str">
        <f>IF(ISBLANK(I1011),"Null",I1011)</f>
        <v>R1026</v>
      </c>
      <c r="K1011">
        <f>IF(ISBLANK(B1011),ROUND(AVERAGE($B$2:$B$2344),0),B1011)</f>
        <v>1997</v>
      </c>
      <c r="L1011" s="9" t="str">
        <f>CONCATENATE(D1011,"/",C1011,"/",K1011)</f>
        <v>21/Oct/1997</v>
      </c>
      <c r="M1011">
        <f t="shared" ca="1" si="15"/>
        <v>27</v>
      </c>
      <c r="N1011" s="10">
        <v>8182.89</v>
      </c>
    </row>
    <row r="1012" spans="1:14" x14ac:dyDescent="0.25">
      <c r="A1012" t="s">
        <v>1042</v>
      </c>
      <c r="B1012">
        <v>1962</v>
      </c>
      <c r="C1012" t="s">
        <v>15</v>
      </c>
      <c r="D1012">
        <v>23</v>
      </c>
      <c r="E1012">
        <v>0</v>
      </c>
      <c r="F1012">
        <v>8188.12</v>
      </c>
      <c r="G1012" t="s">
        <v>12</v>
      </c>
      <c r="H1012" t="s">
        <v>12</v>
      </c>
      <c r="I1012" t="s">
        <v>13</v>
      </c>
      <c r="J1012" t="str">
        <f>IF(ISBLANK(I1012),"Null",I1012)</f>
        <v>R1013</v>
      </c>
      <c r="K1012">
        <f>IF(ISBLANK(B1012),ROUND(AVERAGE($B$2:$B$2344),0),B1012)</f>
        <v>1962</v>
      </c>
      <c r="L1012" s="9" t="str">
        <f>CONCATENATE(D1012,"/",C1012,"/",K1012)</f>
        <v>23/Nov/1962</v>
      </c>
      <c r="M1012">
        <f t="shared" ca="1" si="15"/>
        <v>61</v>
      </c>
      <c r="N1012" s="10">
        <v>8188.12</v>
      </c>
    </row>
    <row r="1013" spans="1:14" x14ac:dyDescent="0.25">
      <c r="A1013" t="s">
        <v>1043</v>
      </c>
      <c r="B1013">
        <v>1978</v>
      </c>
      <c r="C1013" t="s">
        <v>36</v>
      </c>
      <c r="D1013">
        <v>24</v>
      </c>
      <c r="E1013">
        <v>2</v>
      </c>
      <c r="F1013">
        <v>8211.1</v>
      </c>
      <c r="G1013" t="s">
        <v>11</v>
      </c>
      <c r="H1013" t="s">
        <v>12</v>
      </c>
      <c r="I1013" t="s">
        <v>13</v>
      </c>
      <c r="J1013" t="str">
        <f>IF(ISBLANK(I1013),"Null",I1013)</f>
        <v>R1013</v>
      </c>
      <c r="K1013">
        <f>IF(ISBLANK(B1013),ROUND(AVERAGE($B$2:$B$2344),0),B1013)</f>
        <v>1978</v>
      </c>
      <c r="L1013" s="9" t="str">
        <f>CONCATENATE(D1013,"/",C1013,"/",K1013)</f>
        <v>24/Oct/1978</v>
      </c>
      <c r="M1013">
        <f t="shared" ca="1" si="15"/>
        <v>46</v>
      </c>
      <c r="N1013" s="10">
        <v>8211.1</v>
      </c>
    </row>
    <row r="1014" spans="1:14" x14ac:dyDescent="0.25">
      <c r="A1014" t="s">
        <v>1044</v>
      </c>
      <c r="B1014">
        <v>1978</v>
      </c>
      <c r="C1014" t="s">
        <v>18</v>
      </c>
      <c r="D1014">
        <v>30</v>
      </c>
      <c r="E1014">
        <v>2</v>
      </c>
      <c r="F1014">
        <v>8219.2000000000007</v>
      </c>
      <c r="G1014" t="s">
        <v>11</v>
      </c>
      <c r="H1014" t="s">
        <v>11</v>
      </c>
      <c r="I1014" t="s">
        <v>13</v>
      </c>
      <c r="J1014" t="str">
        <f>IF(ISBLANK(I1014),"Null",I1014)</f>
        <v>R1013</v>
      </c>
      <c r="K1014">
        <f>IF(ISBLANK(B1014),ROUND(AVERAGE($B$2:$B$2344),0),B1014)</f>
        <v>1978</v>
      </c>
      <c r="L1014" s="9" t="str">
        <f>CONCATENATE(D1014,"/",C1014,"/",K1014)</f>
        <v>30/Jun/1978</v>
      </c>
      <c r="M1014">
        <f t="shared" ca="1" si="15"/>
        <v>46</v>
      </c>
      <c r="N1014" s="10">
        <v>8219.2000000000007</v>
      </c>
    </row>
    <row r="1015" spans="1:14" x14ac:dyDescent="0.25">
      <c r="A1015" t="s">
        <v>1045</v>
      </c>
      <c r="B1015">
        <v>1976</v>
      </c>
      <c r="C1015" t="s">
        <v>20</v>
      </c>
      <c r="D1015">
        <v>3</v>
      </c>
      <c r="E1015">
        <v>1</v>
      </c>
      <c r="F1015">
        <v>8232.64</v>
      </c>
      <c r="G1015" t="s">
        <v>11</v>
      </c>
      <c r="H1015" t="s">
        <v>12</v>
      </c>
      <c r="I1015" t="s">
        <v>13</v>
      </c>
      <c r="J1015" t="str">
        <f>IF(ISBLANK(I1015),"Null",I1015)</f>
        <v>R1013</v>
      </c>
      <c r="K1015">
        <f>IF(ISBLANK(B1015),ROUND(AVERAGE($B$2:$B$2344),0),B1015)</f>
        <v>1976</v>
      </c>
      <c r="L1015" s="9" t="str">
        <f>CONCATENATE(D1015,"/",C1015,"/",K1015)</f>
        <v>3/Sep/1976</v>
      </c>
      <c r="M1015">
        <f t="shared" ca="1" si="15"/>
        <v>48</v>
      </c>
      <c r="N1015" s="10">
        <v>8232.64</v>
      </c>
    </row>
    <row r="1016" spans="1:14" x14ac:dyDescent="0.25">
      <c r="A1016" t="s">
        <v>1046</v>
      </c>
      <c r="B1016">
        <v>1976</v>
      </c>
      <c r="C1016" t="s">
        <v>18</v>
      </c>
      <c r="D1016">
        <v>30</v>
      </c>
      <c r="E1016">
        <v>1</v>
      </c>
      <c r="F1016">
        <v>8233.1</v>
      </c>
      <c r="G1016" t="s">
        <v>11</v>
      </c>
      <c r="H1016" t="s">
        <v>11</v>
      </c>
      <c r="I1016" t="s">
        <v>13</v>
      </c>
      <c r="J1016" t="str">
        <f>IF(ISBLANK(I1016),"Null",I1016)</f>
        <v>R1013</v>
      </c>
      <c r="K1016">
        <f>IF(ISBLANK(B1016),ROUND(AVERAGE($B$2:$B$2344),0),B1016)</f>
        <v>1976</v>
      </c>
      <c r="L1016" s="9" t="str">
        <f>CONCATENATE(D1016,"/",C1016,"/",K1016)</f>
        <v>30/Jun/1976</v>
      </c>
      <c r="M1016">
        <f t="shared" ca="1" si="15"/>
        <v>48</v>
      </c>
      <c r="N1016" s="10">
        <v>8233.1</v>
      </c>
    </row>
    <row r="1017" spans="1:14" x14ac:dyDescent="0.25">
      <c r="A1017" t="s">
        <v>1047</v>
      </c>
      <c r="B1017">
        <v>1976</v>
      </c>
      <c r="C1017" t="s">
        <v>20</v>
      </c>
      <c r="D1017">
        <v>2</v>
      </c>
      <c r="E1017">
        <v>1</v>
      </c>
      <c r="F1017">
        <v>8240.59</v>
      </c>
      <c r="G1017" t="s">
        <v>11</v>
      </c>
      <c r="H1017" t="s">
        <v>11</v>
      </c>
      <c r="I1017" t="s">
        <v>13</v>
      </c>
      <c r="J1017" t="str">
        <f>IF(ISBLANK(I1017),"Null",I1017)</f>
        <v>R1013</v>
      </c>
      <c r="K1017">
        <f>IF(ISBLANK(B1017),ROUND(AVERAGE($B$2:$B$2344),0),B1017)</f>
        <v>1976</v>
      </c>
      <c r="L1017" s="9" t="str">
        <f>CONCATENATE(D1017,"/",C1017,"/",K1017)</f>
        <v>2/Sep/1976</v>
      </c>
      <c r="M1017">
        <f t="shared" ca="1" si="15"/>
        <v>48</v>
      </c>
      <c r="N1017" s="10">
        <v>8240.59</v>
      </c>
    </row>
    <row r="1018" spans="1:14" x14ac:dyDescent="0.25">
      <c r="A1018" t="s">
        <v>1048</v>
      </c>
      <c r="B1018">
        <v>1982</v>
      </c>
      <c r="C1018" t="s">
        <v>20</v>
      </c>
      <c r="D1018">
        <v>27</v>
      </c>
      <c r="E1018">
        <v>3</v>
      </c>
      <c r="F1018">
        <v>8252.2800000000007</v>
      </c>
      <c r="G1018" t="s">
        <v>11</v>
      </c>
      <c r="H1018" t="s">
        <v>11</v>
      </c>
      <c r="I1018" t="s">
        <v>246</v>
      </c>
      <c r="J1018" t="str">
        <f>IF(ISBLANK(I1018),"Null",I1018)</f>
        <v>R1024</v>
      </c>
      <c r="K1018">
        <f>IF(ISBLANK(B1018),ROUND(AVERAGE($B$2:$B$2344),0),B1018)</f>
        <v>1982</v>
      </c>
      <c r="L1018" s="9" t="str">
        <f>CONCATENATE(D1018,"/",C1018,"/",K1018)</f>
        <v>27/Sep/1982</v>
      </c>
      <c r="M1018">
        <f t="shared" ca="1" si="15"/>
        <v>42</v>
      </c>
      <c r="N1018" s="10">
        <v>8252.2800000000007</v>
      </c>
    </row>
    <row r="1019" spans="1:14" x14ac:dyDescent="0.25">
      <c r="A1019" t="s">
        <v>1049</v>
      </c>
      <c r="B1019">
        <v>1964</v>
      </c>
      <c r="C1019" t="s">
        <v>20</v>
      </c>
      <c r="D1019">
        <v>5</v>
      </c>
      <c r="E1019">
        <v>0</v>
      </c>
      <c r="F1019">
        <v>8268</v>
      </c>
      <c r="G1019" t="s">
        <v>12</v>
      </c>
      <c r="H1019" t="s">
        <v>12</v>
      </c>
      <c r="I1019" t="s">
        <v>13</v>
      </c>
      <c r="J1019" t="str">
        <f>IF(ISBLANK(I1019),"Null",I1019)</f>
        <v>R1013</v>
      </c>
      <c r="K1019">
        <f>IF(ISBLANK(B1019),ROUND(AVERAGE($B$2:$B$2344),0),B1019)</f>
        <v>1964</v>
      </c>
      <c r="L1019" s="9" t="str">
        <f>CONCATENATE(D1019,"/",C1019,"/",K1019)</f>
        <v>5/Sep/1964</v>
      </c>
      <c r="M1019">
        <f t="shared" ca="1" si="15"/>
        <v>60</v>
      </c>
      <c r="N1019" s="10">
        <v>8268</v>
      </c>
    </row>
    <row r="1020" spans="1:14" x14ac:dyDescent="0.25">
      <c r="A1020" t="s">
        <v>1050</v>
      </c>
      <c r="B1020">
        <v>1974</v>
      </c>
      <c r="C1020" t="s">
        <v>34</v>
      </c>
      <c r="D1020">
        <v>5</v>
      </c>
      <c r="E1020">
        <v>0</v>
      </c>
      <c r="F1020">
        <v>8269.0400000000009</v>
      </c>
      <c r="G1020" t="s">
        <v>11</v>
      </c>
      <c r="H1020" t="s">
        <v>16</v>
      </c>
      <c r="I1020" t="s">
        <v>41</v>
      </c>
      <c r="J1020" t="str">
        <f>IF(ISBLANK(I1020),"Null",I1020)</f>
        <v>R1011</v>
      </c>
      <c r="K1020">
        <f>IF(ISBLANK(B1020),ROUND(AVERAGE($B$2:$B$2344),0),B1020)</f>
        <v>1974</v>
      </c>
      <c r="L1020" s="9" t="str">
        <f>CONCATENATE(D1020,"/",C1020,"/",K1020)</f>
        <v>5/Aug/1974</v>
      </c>
      <c r="M1020">
        <f t="shared" ca="1" si="15"/>
        <v>50</v>
      </c>
      <c r="N1020" s="10">
        <v>8269.0400000000009</v>
      </c>
    </row>
    <row r="1021" spans="1:14" x14ac:dyDescent="0.25">
      <c r="A1021" t="s">
        <v>1051</v>
      </c>
      <c r="B1021">
        <v>2000</v>
      </c>
      <c r="C1021" t="s">
        <v>15</v>
      </c>
      <c r="D1021">
        <v>28</v>
      </c>
      <c r="E1021">
        <v>0</v>
      </c>
      <c r="F1021">
        <v>8271.4599999999991</v>
      </c>
      <c r="G1021" t="s">
        <v>11</v>
      </c>
      <c r="H1021" t="s">
        <v>16</v>
      </c>
      <c r="I1021" t="s">
        <v>248</v>
      </c>
      <c r="J1021" t="str">
        <f>IF(ISBLANK(I1021),"Null",I1021)</f>
        <v>R1023</v>
      </c>
      <c r="K1021">
        <f>IF(ISBLANK(B1021),ROUND(AVERAGE($B$2:$B$2344),0),B1021)</f>
        <v>2000</v>
      </c>
      <c r="L1021" s="9" t="str">
        <f>CONCATENATE(D1021,"/",C1021,"/",K1021)</f>
        <v>28/Nov/2000</v>
      </c>
      <c r="M1021">
        <f t="shared" ca="1" si="15"/>
        <v>23</v>
      </c>
      <c r="N1021" s="10">
        <v>8271.4599999999991</v>
      </c>
    </row>
    <row r="1022" spans="1:14" x14ac:dyDescent="0.25">
      <c r="A1022" t="s">
        <v>1052</v>
      </c>
      <c r="B1022">
        <v>1974</v>
      </c>
      <c r="C1022" t="s">
        <v>20</v>
      </c>
      <c r="D1022">
        <v>26</v>
      </c>
      <c r="E1022">
        <v>0</v>
      </c>
      <c r="F1022">
        <v>8277.52</v>
      </c>
      <c r="G1022" t="s">
        <v>11</v>
      </c>
      <c r="H1022" t="s">
        <v>11</v>
      </c>
      <c r="I1022" t="s">
        <v>41</v>
      </c>
      <c r="J1022" t="str">
        <f>IF(ISBLANK(I1022),"Null",I1022)</f>
        <v>R1011</v>
      </c>
      <c r="K1022">
        <f>IF(ISBLANK(B1022),ROUND(AVERAGE($B$2:$B$2344),0),B1022)</f>
        <v>1974</v>
      </c>
      <c r="L1022" s="9" t="str">
        <f>CONCATENATE(D1022,"/",C1022,"/",K1022)</f>
        <v>26/Sep/1974</v>
      </c>
      <c r="M1022">
        <f t="shared" ca="1" si="15"/>
        <v>50</v>
      </c>
      <c r="N1022" s="10">
        <v>8277.52</v>
      </c>
    </row>
    <row r="1023" spans="1:14" x14ac:dyDescent="0.25">
      <c r="A1023" t="s">
        <v>1053</v>
      </c>
      <c r="B1023">
        <v>1974</v>
      </c>
      <c r="C1023" t="s">
        <v>30</v>
      </c>
      <c r="D1023">
        <v>22</v>
      </c>
      <c r="E1023">
        <v>0</v>
      </c>
      <c r="F1023">
        <v>8280.6200000000008</v>
      </c>
      <c r="G1023" t="s">
        <v>11</v>
      </c>
      <c r="H1023" t="s">
        <v>11</v>
      </c>
      <c r="I1023" t="s">
        <v>13</v>
      </c>
      <c r="J1023" t="str">
        <f>IF(ISBLANK(I1023),"Null",I1023)</f>
        <v>R1013</v>
      </c>
      <c r="K1023">
        <f>IF(ISBLANK(B1023),ROUND(AVERAGE($B$2:$B$2344),0),B1023)</f>
        <v>1974</v>
      </c>
      <c r="L1023" s="9" t="str">
        <f>CONCATENATE(D1023,"/",C1023,"/",K1023)</f>
        <v>22/Dec/1974</v>
      </c>
      <c r="M1023">
        <f t="shared" ca="1" si="15"/>
        <v>49</v>
      </c>
      <c r="N1023" s="10">
        <v>8280.6200000000008</v>
      </c>
    </row>
    <row r="1024" spans="1:14" x14ac:dyDescent="0.25">
      <c r="A1024" t="s">
        <v>1054</v>
      </c>
      <c r="B1024">
        <v>1974</v>
      </c>
      <c r="C1024" t="s">
        <v>18</v>
      </c>
      <c r="D1024">
        <v>6</v>
      </c>
      <c r="E1024">
        <v>0</v>
      </c>
      <c r="F1024">
        <v>8283.68</v>
      </c>
      <c r="G1024" t="s">
        <v>11</v>
      </c>
      <c r="H1024" t="s">
        <v>12</v>
      </c>
      <c r="I1024" t="s">
        <v>13</v>
      </c>
      <c r="J1024" t="str">
        <f>IF(ISBLANK(I1024),"Null",I1024)</f>
        <v>R1013</v>
      </c>
      <c r="K1024">
        <f>IF(ISBLANK(B1024),ROUND(AVERAGE($B$2:$B$2344),0),B1024)</f>
        <v>1974</v>
      </c>
      <c r="L1024" s="9" t="str">
        <f>CONCATENATE(D1024,"/",C1024,"/",K1024)</f>
        <v>6/Jun/1974</v>
      </c>
      <c r="M1024">
        <f t="shared" ca="1" si="15"/>
        <v>50</v>
      </c>
      <c r="N1024" s="10">
        <v>8283.68</v>
      </c>
    </row>
    <row r="1025" spans="1:14" x14ac:dyDescent="0.25">
      <c r="A1025" t="s">
        <v>1055</v>
      </c>
      <c r="B1025">
        <v>1978</v>
      </c>
      <c r="C1025" t="s">
        <v>18</v>
      </c>
      <c r="D1025">
        <v>26</v>
      </c>
      <c r="E1025">
        <v>2</v>
      </c>
      <c r="F1025">
        <v>8302.5400000000009</v>
      </c>
      <c r="G1025" t="s">
        <v>12</v>
      </c>
      <c r="H1025" t="s">
        <v>12</v>
      </c>
      <c r="I1025" t="s">
        <v>167</v>
      </c>
      <c r="J1025" t="str">
        <f>IF(ISBLANK(I1025),"Null",I1025)</f>
        <v>R1016</v>
      </c>
      <c r="K1025">
        <f>IF(ISBLANK(B1025),ROUND(AVERAGE($B$2:$B$2344),0),B1025)</f>
        <v>1978</v>
      </c>
      <c r="L1025" s="9" t="str">
        <f>CONCATENATE(D1025,"/",C1025,"/",K1025)</f>
        <v>26/Jun/1978</v>
      </c>
      <c r="M1025">
        <f t="shared" ca="1" si="15"/>
        <v>46</v>
      </c>
      <c r="N1025" s="10">
        <v>8302.5400000000009</v>
      </c>
    </row>
    <row r="1026" spans="1:14" x14ac:dyDescent="0.25">
      <c r="A1026" t="s">
        <v>1056</v>
      </c>
      <c r="B1026">
        <v>1979</v>
      </c>
      <c r="C1026" t="s">
        <v>34</v>
      </c>
      <c r="D1026">
        <v>7</v>
      </c>
      <c r="E1026">
        <v>2</v>
      </c>
      <c r="F1026">
        <v>8310.84</v>
      </c>
      <c r="G1026" t="s">
        <v>11</v>
      </c>
      <c r="H1026" t="s">
        <v>11</v>
      </c>
      <c r="I1026" t="s">
        <v>23</v>
      </c>
      <c r="J1026" t="str">
        <f>IF(ISBLANK(I1026),"Null",I1026)</f>
        <v>R1012</v>
      </c>
      <c r="K1026">
        <f>IF(ISBLANK(B1026),ROUND(AVERAGE($B$2:$B$2344),0),B1026)</f>
        <v>1979</v>
      </c>
      <c r="L1026" s="9" t="str">
        <f>CONCATENATE(D1026,"/",C1026,"/",K1026)</f>
        <v>7/Aug/1979</v>
      </c>
      <c r="M1026">
        <f t="shared" ca="1" si="15"/>
        <v>45</v>
      </c>
      <c r="N1026" s="10">
        <v>8310.84</v>
      </c>
    </row>
    <row r="1027" spans="1:14" x14ac:dyDescent="0.25">
      <c r="A1027" t="s">
        <v>1057</v>
      </c>
      <c r="B1027">
        <v>1993</v>
      </c>
      <c r="C1027" t="s">
        <v>18</v>
      </c>
      <c r="D1027">
        <v>22</v>
      </c>
      <c r="E1027">
        <v>0</v>
      </c>
      <c r="F1027">
        <v>8314.65</v>
      </c>
      <c r="G1027" t="s">
        <v>11</v>
      </c>
      <c r="H1027" t="s">
        <v>16</v>
      </c>
      <c r="I1027" t="s">
        <v>23</v>
      </c>
      <c r="J1027" t="str">
        <f>IF(ISBLANK(I1027),"Null",I1027)</f>
        <v>R1012</v>
      </c>
      <c r="K1027">
        <f>IF(ISBLANK(B1027),ROUND(AVERAGE($B$2:$B$2344),0),B1027)</f>
        <v>1993</v>
      </c>
      <c r="L1027" s="9" t="str">
        <f>CONCATENATE(D1027,"/",C1027,"/",K1027)</f>
        <v>22/Jun/1993</v>
      </c>
      <c r="M1027">
        <f t="shared" ref="M1027:M1090" ca="1" si="16">DATEDIF(L1027,TODAY(),"Y")</f>
        <v>31</v>
      </c>
      <c r="N1027" s="10">
        <v>8314.65</v>
      </c>
    </row>
    <row r="1028" spans="1:14" x14ac:dyDescent="0.25">
      <c r="A1028" t="s">
        <v>1058</v>
      </c>
      <c r="B1028">
        <v>1976</v>
      </c>
      <c r="C1028" t="s">
        <v>10</v>
      </c>
      <c r="D1028">
        <v>12</v>
      </c>
      <c r="E1028">
        <v>1</v>
      </c>
      <c r="F1028">
        <v>8334.4599999999991</v>
      </c>
      <c r="G1028" t="s">
        <v>12</v>
      </c>
      <c r="H1028" t="s">
        <v>11</v>
      </c>
      <c r="I1028" t="s">
        <v>167</v>
      </c>
      <c r="J1028" t="str">
        <f>IF(ISBLANK(I1028),"Null",I1028)</f>
        <v>R1016</v>
      </c>
      <c r="K1028">
        <f>IF(ISBLANK(B1028),ROUND(AVERAGE($B$2:$B$2344),0),B1028)</f>
        <v>1976</v>
      </c>
      <c r="L1028" s="9" t="str">
        <f>CONCATENATE(D1028,"/",C1028,"/",K1028)</f>
        <v>12/Jul/1976</v>
      </c>
      <c r="M1028">
        <f t="shared" ca="1" si="16"/>
        <v>48</v>
      </c>
      <c r="N1028" s="10">
        <v>8334.4599999999991</v>
      </c>
    </row>
    <row r="1029" spans="1:14" x14ac:dyDescent="0.25">
      <c r="A1029" t="s">
        <v>1059</v>
      </c>
      <c r="B1029">
        <v>1976</v>
      </c>
      <c r="C1029" t="s">
        <v>10</v>
      </c>
      <c r="D1029">
        <v>20</v>
      </c>
      <c r="E1029">
        <v>1</v>
      </c>
      <c r="F1029">
        <v>8334.59</v>
      </c>
      <c r="G1029" t="s">
        <v>12</v>
      </c>
      <c r="H1029" t="s">
        <v>11</v>
      </c>
      <c r="I1029" t="s">
        <v>167</v>
      </c>
      <c r="J1029" t="str">
        <f>IF(ISBLANK(I1029),"Null",I1029)</f>
        <v>R1016</v>
      </c>
      <c r="K1029">
        <f>IF(ISBLANK(B1029),ROUND(AVERAGE($B$2:$B$2344),0),B1029)</f>
        <v>1976</v>
      </c>
      <c r="L1029" s="9" t="str">
        <f>CONCATENATE(D1029,"/",C1029,"/",K1029)</f>
        <v>20/Jul/1976</v>
      </c>
      <c r="M1029">
        <f t="shared" ca="1" si="16"/>
        <v>48</v>
      </c>
      <c r="N1029" s="10">
        <v>8334.59</v>
      </c>
    </row>
    <row r="1030" spans="1:14" x14ac:dyDescent="0.25">
      <c r="A1030" t="s">
        <v>1060</v>
      </c>
      <c r="B1030">
        <v>1976</v>
      </c>
      <c r="C1030" t="s">
        <v>10</v>
      </c>
      <c r="D1030">
        <v>7</v>
      </c>
      <c r="E1030">
        <v>1</v>
      </c>
      <c r="F1030">
        <v>8342.91</v>
      </c>
      <c r="G1030" t="s">
        <v>12</v>
      </c>
      <c r="H1030" t="s">
        <v>16</v>
      </c>
      <c r="I1030" t="s">
        <v>167</v>
      </c>
      <c r="J1030" t="str">
        <f>IF(ISBLANK(I1030),"Null",I1030)</f>
        <v>R1016</v>
      </c>
      <c r="K1030">
        <f>IF(ISBLANK(B1030),ROUND(AVERAGE($B$2:$B$2344),0),B1030)</f>
        <v>1976</v>
      </c>
      <c r="L1030" s="9" t="str">
        <f>CONCATENATE(D1030,"/",C1030,"/",K1030)</f>
        <v>7/Jul/1976</v>
      </c>
      <c r="M1030">
        <f t="shared" ca="1" si="16"/>
        <v>48</v>
      </c>
      <c r="N1030" s="10">
        <v>8342.91</v>
      </c>
    </row>
    <row r="1031" spans="1:14" x14ac:dyDescent="0.25">
      <c r="A1031" t="s">
        <v>1061</v>
      </c>
      <c r="B1031">
        <v>1976</v>
      </c>
      <c r="C1031" t="s">
        <v>18</v>
      </c>
      <c r="D1031">
        <v>12</v>
      </c>
      <c r="E1031">
        <v>2</v>
      </c>
      <c r="F1031">
        <v>8347.16</v>
      </c>
      <c r="G1031" t="s">
        <v>11</v>
      </c>
      <c r="H1031" t="s">
        <v>16</v>
      </c>
      <c r="I1031" t="s">
        <v>13</v>
      </c>
      <c r="J1031" t="str">
        <f>IF(ISBLANK(I1031),"Null",I1031)</f>
        <v>R1013</v>
      </c>
      <c r="K1031">
        <f>IF(ISBLANK(B1031),ROUND(AVERAGE($B$2:$B$2344),0),B1031)</f>
        <v>1976</v>
      </c>
      <c r="L1031" s="9" t="str">
        <f>CONCATENATE(D1031,"/",C1031,"/",K1031)</f>
        <v>12/Jun/1976</v>
      </c>
      <c r="M1031">
        <f t="shared" ca="1" si="16"/>
        <v>48</v>
      </c>
      <c r="N1031" s="10">
        <v>8347.16</v>
      </c>
    </row>
    <row r="1032" spans="1:14" x14ac:dyDescent="0.25">
      <c r="A1032" t="s">
        <v>1062</v>
      </c>
      <c r="B1032">
        <v>1963</v>
      </c>
      <c r="C1032" t="s">
        <v>20</v>
      </c>
      <c r="D1032">
        <v>21</v>
      </c>
      <c r="E1032">
        <v>0</v>
      </c>
      <c r="F1032">
        <v>8355.5400000000009</v>
      </c>
      <c r="G1032" t="s">
        <v>12</v>
      </c>
      <c r="H1032" t="s">
        <v>12</v>
      </c>
      <c r="I1032" t="s">
        <v>23</v>
      </c>
      <c r="J1032" t="str">
        <f>IF(ISBLANK(I1032),"Null",I1032)</f>
        <v>R1012</v>
      </c>
      <c r="K1032">
        <f>IF(ISBLANK(B1032),ROUND(AVERAGE($B$2:$B$2344),0),B1032)</f>
        <v>1963</v>
      </c>
      <c r="L1032" s="9" t="str">
        <f>CONCATENATE(D1032,"/",C1032,"/",K1032)</f>
        <v>21/Sep/1963</v>
      </c>
      <c r="M1032">
        <f t="shared" ca="1" si="16"/>
        <v>61</v>
      </c>
      <c r="N1032" s="10">
        <v>8355.5400000000009</v>
      </c>
    </row>
    <row r="1033" spans="1:14" x14ac:dyDescent="0.25">
      <c r="A1033" t="s">
        <v>1063</v>
      </c>
      <c r="B1033">
        <v>1971</v>
      </c>
      <c r="C1033" t="s">
        <v>20</v>
      </c>
      <c r="D1033">
        <v>4</v>
      </c>
      <c r="E1033">
        <v>0</v>
      </c>
      <c r="F1033">
        <v>8396.6200000000008</v>
      </c>
      <c r="G1033" t="s">
        <v>11</v>
      </c>
      <c r="H1033" t="s">
        <v>12</v>
      </c>
      <c r="I1033" t="s">
        <v>13</v>
      </c>
      <c r="J1033" t="str">
        <f>IF(ISBLANK(I1033),"Null",I1033)</f>
        <v>R1013</v>
      </c>
      <c r="K1033">
        <f>IF(ISBLANK(B1033),ROUND(AVERAGE($B$2:$B$2344),0),B1033)</f>
        <v>1971</v>
      </c>
      <c r="L1033" s="9" t="str">
        <f>CONCATENATE(D1033,"/",C1033,"/",K1033)</f>
        <v>4/Sep/1971</v>
      </c>
      <c r="M1033">
        <f t="shared" ca="1" si="16"/>
        <v>53</v>
      </c>
      <c r="N1033" s="10">
        <v>8396.6200000000008</v>
      </c>
    </row>
    <row r="1034" spans="1:14" x14ac:dyDescent="0.25">
      <c r="A1034" t="s">
        <v>1064</v>
      </c>
      <c r="B1034">
        <v>1971</v>
      </c>
      <c r="C1034" t="s">
        <v>20</v>
      </c>
      <c r="D1034">
        <v>18</v>
      </c>
      <c r="E1034">
        <v>0</v>
      </c>
      <c r="F1034">
        <v>8400.01</v>
      </c>
      <c r="G1034" t="s">
        <v>11</v>
      </c>
      <c r="H1034" t="s">
        <v>12</v>
      </c>
      <c r="I1034" t="s">
        <v>13</v>
      </c>
      <c r="J1034" t="str">
        <f>IF(ISBLANK(I1034),"Null",I1034)</f>
        <v>R1013</v>
      </c>
      <c r="K1034">
        <f>IF(ISBLANK(B1034),ROUND(AVERAGE($B$2:$B$2344),0),B1034)</f>
        <v>1971</v>
      </c>
      <c r="L1034" s="9" t="str">
        <f>CONCATENATE(D1034,"/",C1034,"/",K1034)</f>
        <v>18/Sep/1971</v>
      </c>
      <c r="M1034">
        <f t="shared" ca="1" si="16"/>
        <v>53</v>
      </c>
      <c r="N1034" s="10">
        <v>8400.01</v>
      </c>
    </row>
    <row r="1035" spans="1:14" x14ac:dyDescent="0.25">
      <c r="A1035" t="s">
        <v>1065</v>
      </c>
      <c r="B1035">
        <v>1979</v>
      </c>
      <c r="C1035" t="s">
        <v>18</v>
      </c>
      <c r="D1035">
        <v>11</v>
      </c>
      <c r="E1035">
        <v>3</v>
      </c>
      <c r="F1035">
        <v>8410.0499999999993</v>
      </c>
      <c r="G1035" t="s">
        <v>11</v>
      </c>
      <c r="H1035" t="s">
        <v>11</v>
      </c>
      <c r="I1035" t="s">
        <v>23</v>
      </c>
      <c r="J1035" t="str">
        <f>IF(ISBLANK(I1035),"Null",I1035)</f>
        <v>R1012</v>
      </c>
      <c r="K1035">
        <f>IF(ISBLANK(B1035),ROUND(AVERAGE($B$2:$B$2344),0),B1035)</f>
        <v>1979</v>
      </c>
      <c r="L1035" s="9" t="str">
        <f>CONCATENATE(D1035,"/",C1035,"/",K1035)</f>
        <v>11/Jun/1979</v>
      </c>
      <c r="M1035">
        <f t="shared" ca="1" si="16"/>
        <v>45</v>
      </c>
      <c r="N1035" s="10">
        <v>8410.0499999999993</v>
      </c>
    </row>
    <row r="1036" spans="1:14" x14ac:dyDescent="0.25">
      <c r="A1036" t="s">
        <v>1066</v>
      </c>
      <c r="B1036">
        <v>1977</v>
      </c>
      <c r="C1036" t="s">
        <v>20</v>
      </c>
      <c r="D1036">
        <v>4</v>
      </c>
      <c r="E1036">
        <v>2</v>
      </c>
      <c r="F1036">
        <v>8413.4599999999991</v>
      </c>
      <c r="G1036" t="s">
        <v>12</v>
      </c>
      <c r="H1036" t="s">
        <v>16</v>
      </c>
      <c r="I1036" t="s">
        <v>23</v>
      </c>
      <c r="J1036" t="str">
        <f>IF(ISBLANK(I1036),"Null",I1036)</f>
        <v>R1012</v>
      </c>
      <c r="K1036">
        <f>IF(ISBLANK(B1036),ROUND(AVERAGE($B$2:$B$2344),0),B1036)</f>
        <v>1977</v>
      </c>
      <c r="L1036" s="9" t="str">
        <f>CONCATENATE(D1036,"/",C1036,"/",K1036)</f>
        <v>4/Sep/1977</v>
      </c>
      <c r="M1036">
        <f t="shared" ca="1" si="16"/>
        <v>47</v>
      </c>
      <c r="N1036" s="10">
        <v>8413.4599999999991</v>
      </c>
    </row>
    <row r="1037" spans="1:14" x14ac:dyDescent="0.25">
      <c r="A1037" t="s">
        <v>1067</v>
      </c>
      <c r="B1037">
        <v>1975</v>
      </c>
      <c r="C1037" t="s">
        <v>20</v>
      </c>
      <c r="D1037">
        <v>28</v>
      </c>
      <c r="E1037">
        <v>1</v>
      </c>
      <c r="F1037">
        <v>8428.07</v>
      </c>
      <c r="G1037" t="s">
        <v>12</v>
      </c>
      <c r="H1037" t="s">
        <v>11</v>
      </c>
      <c r="I1037" t="s">
        <v>23</v>
      </c>
      <c r="J1037" t="str">
        <f>IF(ISBLANK(I1037),"Null",I1037)</f>
        <v>R1012</v>
      </c>
      <c r="K1037">
        <f>IF(ISBLANK(B1037),ROUND(AVERAGE($B$2:$B$2344),0),B1037)</f>
        <v>1975</v>
      </c>
      <c r="L1037" s="9" t="str">
        <f>CONCATENATE(D1037,"/",C1037,"/",K1037)</f>
        <v>28/Sep/1975</v>
      </c>
      <c r="M1037">
        <f t="shared" ca="1" si="16"/>
        <v>49</v>
      </c>
      <c r="N1037" s="10">
        <v>8428.07</v>
      </c>
    </row>
    <row r="1038" spans="1:14" x14ac:dyDescent="0.25">
      <c r="A1038" t="s">
        <v>1068</v>
      </c>
      <c r="B1038">
        <v>1963</v>
      </c>
      <c r="C1038" t="s">
        <v>20</v>
      </c>
      <c r="D1038">
        <v>24</v>
      </c>
      <c r="E1038">
        <v>0</v>
      </c>
      <c r="F1038">
        <v>8440.0499999999993</v>
      </c>
      <c r="G1038" t="s">
        <v>12</v>
      </c>
      <c r="H1038" t="s">
        <v>11</v>
      </c>
      <c r="I1038" t="s">
        <v>13</v>
      </c>
      <c r="J1038" t="str">
        <f>IF(ISBLANK(I1038),"Null",I1038)</f>
        <v>R1013</v>
      </c>
      <c r="K1038">
        <f>IF(ISBLANK(B1038),ROUND(AVERAGE($B$2:$B$2344),0),B1038)</f>
        <v>1963</v>
      </c>
      <c r="L1038" s="9" t="str">
        <f>CONCATENATE(D1038,"/",C1038,"/",K1038)</f>
        <v>24/Sep/1963</v>
      </c>
      <c r="M1038">
        <f t="shared" ca="1" si="16"/>
        <v>61</v>
      </c>
      <c r="N1038" s="10">
        <v>8440.0499999999993</v>
      </c>
    </row>
    <row r="1039" spans="1:14" x14ac:dyDescent="0.25">
      <c r="A1039" t="s">
        <v>1069</v>
      </c>
      <c r="B1039">
        <v>1972</v>
      </c>
      <c r="C1039" t="s">
        <v>20</v>
      </c>
      <c r="D1039">
        <v>9</v>
      </c>
      <c r="E1039">
        <v>0</v>
      </c>
      <c r="F1039">
        <v>8442.67</v>
      </c>
      <c r="G1039" t="s">
        <v>11</v>
      </c>
      <c r="H1039" t="s">
        <v>12</v>
      </c>
      <c r="I1039" t="s">
        <v>13</v>
      </c>
      <c r="J1039" t="str">
        <f>IF(ISBLANK(I1039),"Null",I1039)</f>
        <v>R1013</v>
      </c>
      <c r="K1039">
        <f>IF(ISBLANK(B1039),ROUND(AVERAGE($B$2:$B$2344),0),B1039)</f>
        <v>1972</v>
      </c>
      <c r="L1039" s="9" t="str">
        <f>CONCATENATE(D1039,"/",C1039,"/",K1039)</f>
        <v>9/Sep/1972</v>
      </c>
      <c r="M1039">
        <f t="shared" ca="1" si="16"/>
        <v>52</v>
      </c>
      <c r="N1039" s="10">
        <v>8442.67</v>
      </c>
    </row>
    <row r="1040" spans="1:14" x14ac:dyDescent="0.25">
      <c r="A1040" t="s">
        <v>1070</v>
      </c>
      <c r="B1040">
        <v>1972</v>
      </c>
      <c r="C1040" t="s">
        <v>20</v>
      </c>
      <c r="D1040">
        <v>4</v>
      </c>
      <c r="E1040">
        <v>0</v>
      </c>
      <c r="F1040">
        <v>8444.4699999999993</v>
      </c>
      <c r="G1040" t="s">
        <v>12</v>
      </c>
      <c r="H1040" t="s">
        <v>16</v>
      </c>
      <c r="I1040" t="s">
        <v>41</v>
      </c>
      <c r="J1040" t="str">
        <f>IF(ISBLANK(I1040),"Null",I1040)</f>
        <v>R1011</v>
      </c>
      <c r="K1040">
        <f>IF(ISBLANK(B1040),ROUND(AVERAGE($B$2:$B$2344),0),B1040)</f>
        <v>1972</v>
      </c>
      <c r="L1040" s="9" t="str">
        <f>CONCATENATE(D1040,"/",C1040,"/",K1040)</f>
        <v>4/Sep/1972</v>
      </c>
      <c r="M1040">
        <f t="shared" ca="1" si="16"/>
        <v>52</v>
      </c>
      <c r="N1040" s="10">
        <v>8444.4699999999993</v>
      </c>
    </row>
    <row r="1041" spans="1:14" x14ac:dyDescent="0.25">
      <c r="A1041" t="s">
        <v>1071</v>
      </c>
      <c r="B1041">
        <v>1966</v>
      </c>
      <c r="C1041" t="s">
        <v>18</v>
      </c>
      <c r="D1041">
        <v>12</v>
      </c>
      <c r="E1041">
        <v>0</v>
      </c>
      <c r="F1041">
        <v>8448.66</v>
      </c>
      <c r="G1041" t="s">
        <v>12</v>
      </c>
      <c r="H1041" t="s">
        <v>16</v>
      </c>
      <c r="I1041" t="s">
        <v>13</v>
      </c>
      <c r="J1041" t="str">
        <f>IF(ISBLANK(I1041),"Null",I1041)</f>
        <v>R1013</v>
      </c>
      <c r="K1041">
        <f>IF(ISBLANK(B1041),ROUND(AVERAGE($B$2:$B$2344),0),B1041)</f>
        <v>1966</v>
      </c>
      <c r="L1041" s="9" t="str">
        <f>CONCATENATE(D1041,"/",C1041,"/",K1041)</f>
        <v>12/Jun/1966</v>
      </c>
      <c r="M1041">
        <f t="shared" ca="1" si="16"/>
        <v>58</v>
      </c>
      <c r="N1041" s="10">
        <v>8448.66</v>
      </c>
    </row>
    <row r="1042" spans="1:14" x14ac:dyDescent="0.25">
      <c r="A1042" t="s">
        <v>1072</v>
      </c>
      <c r="B1042">
        <v>1984</v>
      </c>
      <c r="C1042" t="s">
        <v>18</v>
      </c>
      <c r="D1042">
        <v>19</v>
      </c>
      <c r="E1042">
        <v>3</v>
      </c>
      <c r="F1042">
        <v>8450.82</v>
      </c>
      <c r="G1042" t="s">
        <v>11</v>
      </c>
      <c r="H1042" t="s">
        <v>11</v>
      </c>
      <c r="I1042" t="s">
        <v>199</v>
      </c>
      <c r="J1042" t="str">
        <f>IF(ISBLANK(I1042),"Null",I1042)</f>
        <v>R1025</v>
      </c>
      <c r="K1042">
        <f>IF(ISBLANK(B1042),ROUND(AVERAGE($B$2:$B$2344),0),B1042)</f>
        <v>1984</v>
      </c>
      <c r="L1042" s="9" t="str">
        <f>CONCATENATE(D1042,"/",C1042,"/",K1042)</f>
        <v>19/Jun/1984</v>
      </c>
      <c r="M1042">
        <f t="shared" ca="1" si="16"/>
        <v>40</v>
      </c>
      <c r="N1042" s="10">
        <v>8450.82</v>
      </c>
    </row>
    <row r="1043" spans="1:14" x14ac:dyDescent="0.25">
      <c r="A1043" t="s">
        <v>1073</v>
      </c>
      <c r="B1043">
        <v>1972</v>
      </c>
      <c r="C1043" t="s">
        <v>30</v>
      </c>
      <c r="D1043">
        <v>26</v>
      </c>
      <c r="E1043">
        <v>0</v>
      </c>
      <c r="F1043">
        <v>8457.82</v>
      </c>
      <c r="G1043" t="s">
        <v>11</v>
      </c>
      <c r="H1043" t="s">
        <v>12</v>
      </c>
      <c r="I1043" t="s">
        <v>41</v>
      </c>
      <c r="J1043" t="str">
        <f>IF(ISBLANK(I1043),"Null",I1043)</f>
        <v>R1011</v>
      </c>
      <c r="K1043">
        <f>IF(ISBLANK(B1043),ROUND(AVERAGE($B$2:$B$2344),0),B1043)</f>
        <v>1972</v>
      </c>
      <c r="L1043" s="9" t="str">
        <f>CONCATENATE(D1043,"/",C1043,"/",K1043)</f>
        <v>26/Dec/1972</v>
      </c>
      <c r="M1043">
        <f t="shared" ca="1" si="16"/>
        <v>51</v>
      </c>
      <c r="N1043" s="10">
        <v>8457.82</v>
      </c>
    </row>
    <row r="1044" spans="1:14" x14ac:dyDescent="0.25">
      <c r="A1044" t="s">
        <v>1074</v>
      </c>
      <c r="B1044">
        <v>1992</v>
      </c>
      <c r="C1044" t="s">
        <v>20</v>
      </c>
      <c r="D1044">
        <v>9</v>
      </c>
      <c r="E1044">
        <v>0</v>
      </c>
      <c r="F1044">
        <v>8466.35</v>
      </c>
      <c r="G1044" t="s">
        <v>11</v>
      </c>
      <c r="H1044" t="s">
        <v>11</v>
      </c>
      <c r="I1044" t="s">
        <v>23</v>
      </c>
      <c r="J1044" t="str">
        <f>IF(ISBLANK(I1044),"Null",I1044)</f>
        <v>R1012</v>
      </c>
      <c r="K1044">
        <f>IF(ISBLANK(B1044),ROUND(AVERAGE($B$2:$B$2344),0),B1044)</f>
        <v>1992</v>
      </c>
      <c r="L1044" s="9" t="str">
        <f>CONCATENATE(D1044,"/",C1044,"/",K1044)</f>
        <v>9/Sep/1992</v>
      </c>
      <c r="M1044">
        <f t="shared" ca="1" si="16"/>
        <v>32</v>
      </c>
      <c r="N1044" s="10">
        <v>8466.35</v>
      </c>
    </row>
    <row r="1045" spans="1:14" x14ac:dyDescent="0.25">
      <c r="A1045" t="s">
        <v>1075</v>
      </c>
      <c r="B1045">
        <v>1993</v>
      </c>
      <c r="C1045" t="s">
        <v>15</v>
      </c>
      <c r="D1045">
        <v>10</v>
      </c>
      <c r="E1045">
        <v>0</v>
      </c>
      <c r="F1045">
        <v>8471.65</v>
      </c>
      <c r="G1045" t="s">
        <v>11</v>
      </c>
      <c r="H1045" t="s">
        <v>16</v>
      </c>
      <c r="I1045" t="s">
        <v>23</v>
      </c>
      <c r="J1045" t="str">
        <f>IF(ISBLANK(I1045),"Null",I1045)</f>
        <v>R1012</v>
      </c>
      <c r="K1045">
        <f>IF(ISBLANK(B1045),ROUND(AVERAGE($B$2:$B$2344),0),B1045)</f>
        <v>1993</v>
      </c>
      <c r="L1045" s="9" t="str">
        <f>CONCATENATE(D1045,"/",C1045,"/",K1045)</f>
        <v>10/Nov/1993</v>
      </c>
      <c r="M1045">
        <f t="shared" ca="1" si="16"/>
        <v>31</v>
      </c>
      <c r="N1045" s="10">
        <v>8471.65</v>
      </c>
    </row>
    <row r="1046" spans="1:14" x14ac:dyDescent="0.25">
      <c r="A1046" t="s">
        <v>1076</v>
      </c>
      <c r="B1046">
        <v>1977</v>
      </c>
      <c r="C1046" t="s">
        <v>30</v>
      </c>
      <c r="D1046">
        <v>26</v>
      </c>
      <c r="E1046">
        <v>2</v>
      </c>
      <c r="F1046">
        <v>8515.76</v>
      </c>
      <c r="G1046" t="s">
        <v>11</v>
      </c>
      <c r="H1046" t="s">
        <v>11</v>
      </c>
      <c r="I1046" t="s">
        <v>13</v>
      </c>
      <c r="J1046" t="str">
        <f>IF(ISBLANK(I1046),"Null",I1046)</f>
        <v>R1013</v>
      </c>
      <c r="K1046">
        <f>IF(ISBLANK(B1046),ROUND(AVERAGE($B$2:$B$2344),0),B1046)</f>
        <v>1977</v>
      </c>
      <c r="L1046" s="9" t="str">
        <f>CONCATENATE(D1046,"/",C1046,"/",K1046)</f>
        <v>26/Dec/1977</v>
      </c>
      <c r="M1046">
        <f t="shared" ca="1" si="16"/>
        <v>46</v>
      </c>
      <c r="N1046" s="10">
        <v>8515.76</v>
      </c>
    </row>
    <row r="1047" spans="1:14" x14ac:dyDescent="0.25">
      <c r="A1047" t="s">
        <v>1077</v>
      </c>
      <c r="B1047">
        <v>1977</v>
      </c>
      <c r="C1047" t="s">
        <v>18</v>
      </c>
      <c r="D1047">
        <v>21</v>
      </c>
      <c r="E1047">
        <v>2</v>
      </c>
      <c r="F1047">
        <v>8516.83</v>
      </c>
      <c r="G1047" t="s">
        <v>11</v>
      </c>
      <c r="H1047" t="s">
        <v>16</v>
      </c>
      <c r="I1047" t="s">
        <v>13</v>
      </c>
      <c r="J1047" t="str">
        <f>IF(ISBLANK(I1047),"Null",I1047)</f>
        <v>R1013</v>
      </c>
      <c r="K1047">
        <f>IF(ISBLANK(B1047),ROUND(AVERAGE($B$2:$B$2344),0),B1047)</f>
        <v>1977</v>
      </c>
      <c r="L1047" s="9" t="str">
        <f>CONCATENATE(D1047,"/",C1047,"/",K1047)</f>
        <v>21/Jun/1977</v>
      </c>
      <c r="M1047">
        <f t="shared" ca="1" si="16"/>
        <v>47</v>
      </c>
      <c r="N1047" s="10">
        <v>8516.83</v>
      </c>
    </row>
    <row r="1048" spans="1:14" x14ac:dyDescent="0.25">
      <c r="A1048" t="s">
        <v>1078</v>
      </c>
      <c r="B1048">
        <v>1977</v>
      </c>
      <c r="C1048" t="s">
        <v>30</v>
      </c>
      <c r="D1048">
        <v>29</v>
      </c>
      <c r="E1048">
        <v>2</v>
      </c>
      <c r="F1048">
        <v>8520.0300000000007</v>
      </c>
      <c r="G1048" t="s">
        <v>11</v>
      </c>
      <c r="H1048" t="s">
        <v>12</v>
      </c>
      <c r="I1048" t="s">
        <v>41</v>
      </c>
      <c r="J1048" t="str">
        <f>IF(ISBLANK(I1048),"Null",I1048)</f>
        <v>R1011</v>
      </c>
      <c r="K1048">
        <f>IF(ISBLANK(B1048),ROUND(AVERAGE($B$2:$B$2344),0),B1048)</f>
        <v>1977</v>
      </c>
      <c r="L1048" s="9" t="str">
        <f>CONCATENATE(D1048,"/",C1048,"/",K1048)</f>
        <v>29/Dec/1977</v>
      </c>
      <c r="M1048">
        <f t="shared" ca="1" si="16"/>
        <v>46</v>
      </c>
      <c r="N1048" s="10">
        <v>8520.0300000000007</v>
      </c>
    </row>
    <row r="1049" spans="1:14" x14ac:dyDescent="0.25">
      <c r="A1049" t="s">
        <v>1079</v>
      </c>
      <c r="B1049">
        <v>1979</v>
      </c>
      <c r="C1049" t="s">
        <v>34</v>
      </c>
      <c r="D1049">
        <v>13</v>
      </c>
      <c r="E1049">
        <v>3</v>
      </c>
      <c r="F1049">
        <v>8522</v>
      </c>
      <c r="G1049" t="s">
        <v>11</v>
      </c>
      <c r="H1049" t="s">
        <v>11</v>
      </c>
      <c r="I1049" t="s">
        <v>41</v>
      </c>
      <c r="J1049" t="str">
        <f>IF(ISBLANK(I1049),"Null",I1049)</f>
        <v>R1011</v>
      </c>
      <c r="K1049">
        <f>IF(ISBLANK(B1049),ROUND(AVERAGE($B$2:$B$2344),0),B1049)</f>
        <v>1979</v>
      </c>
      <c r="L1049" s="9" t="str">
        <f>CONCATENATE(D1049,"/",C1049,"/",K1049)</f>
        <v>13/Aug/1979</v>
      </c>
      <c r="M1049">
        <f t="shared" ca="1" si="16"/>
        <v>45</v>
      </c>
      <c r="N1049" s="10">
        <v>8522</v>
      </c>
    </row>
    <row r="1050" spans="1:14" x14ac:dyDescent="0.25">
      <c r="A1050" t="s">
        <v>1080</v>
      </c>
      <c r="B1050">
        <v>1977</v>
      </c>
      <c r="C1050" t="s">
        <v>10</v>
      </c>
      <c r="D1050">
        <v>26</v>
      </c>
      <c r="E1050">
        <v>2</v>
      </c>
      <c r="F1050">
        <v>8527.5300000000007</v>
      </c>
      <c r="G1050" t="s">
        <v>11</v>
      </c>
      <c r="H1050" t="s">
        <v>11</v>
      </c>
      <c r="I1050" t="s">
        <v>13</v>
      </c>
      <c r="J1050" t="str">
        <f>IF(ISBLANK(I1050),"Null",I1050)</f>
        <v>R1013</v>
      </c>
      <c r="K1050">
        <f>IF(ISBLANK(B1050),ROUND(AVERAGE($B$2:$B$2344),0),B1050)</f>
        <v>1977</v>
      </c>
      <c r="L1050" s="9" t="str">
        <f>CONCATENATE(D1050,"/",C1050,"/",K1050)</f>
        <v>26/Jul/1977</v>
      </c>
      <c r="M1050">
        <f t="shared" ca="1" si="16"/>
        <v>47</v>
      </c>
      <c r="N1050" s="10">
        <v>8527.5300000000007</v>
      </c>
    </row>
    <row r="1051" spans="1:14" x14ac:dyDescent="0.25">
      <c r="A1051" t="s">
        <v>1081</v>
      </c>
      <c r="C1051" t="s">
        <v>10</v>
      </c>
      <c r="D1051">
        <v>24</v>
      </c>
      <c r="E1051">
        <v>0</v>
      </c>
      <c r="F1051">
        <v>8534.67</v>
      </c>
      <c r="G1051" t="s">
        <v>11</v>
      </c>
      <c r="H1051" t="s">
        <v>12</v>
      </c>
      <c r="I1051" t="s">
        <v>246</v>
      </c>
      <c r="J1051" t="str">
        <f>IF(ISBLANK(I1051),"Null",I1051)</f>
        <v>R1024</v>
      </c>
      <c r="K1051">
        <f>IF(ISBLANK(B1051),ROUND(AVERAGE($B$2:$B$2344),0),B1051)</f>
        <v>1983</v>
      </c>
      <c r="L1051" s="9" t="str">
        <f>CONCATENATE(D1051,"/",C1051,"/",K1051)</f>
        <v>24/Jul/1983</v>
      </c>
      <c r="M1051">
        <f t="shared" ca="1" si="16"/>
        <v>41</v>
      </c>
      <c r="N1051" s="10">
        <v>8534.67</v>
      </c>
    </row>
    <row r="1052" spans="1:14" x14ac:dyDescent="0.25">
      <c r="A1052" t="s">
        <v>1082</v>
      </c>
      <c r="B1052">
        <v>1981</v>
      </c>
      <c r="C1052" t="s">
        <v>30</v>
      </c>
      <c r="D1052">
        <v>27</v>
      </c>
      <c r="E1052">
        <v>3</v>
      </c>
      <c r="F1052">
        <v>8538.2900000000009</v>
      </c>
      <c r="G1052" t="s">
        <v>11</v>
      </c>
      <c r="H1052" t="s">
        <v>12</v>
      </c>
      <c r="I1052" t="s">
        <v>246</v>
      </c>
      <c r="J1052" t="str">
        <f>IF(ISBLANK(I1052),"Null",I1052)</f>
        <v>R1024</v>
      </c>
      <c r="K1052">
        <f>IF(ISBLANK(B1052),ROUND(AVERAGE($B$2:$B$2344),0),B1052)</f>
        <v>1981</v>
      </c>
      <c r="L1052" s="9" t="str">
        <f>CONCATENATE(D1052,"/",C1052,"/",K1052)</f>
        <v>27/Dec/1981</v>
      </c>
      <c r="M1052">
        <f t="shared" ca="1" si="16"/>
        <v>42</v>
      </c>
      <c r="N1052" s="10">
        <v>8538.2900000000009</v>
      </c>
    </row>
    <row r="1053" spans="1:14" x14ac:dyDescent="0.25">
      <c r="A1053" t="s">
        <v>1083</v>
      </c>
      <c r="B1053">
        <v>1975</v>
      </c>
      <c r="C1053" t="s">
        <v>15</v>
      </c>
      <c r="D1053">
        <v>6</v>
      </c>
      <c r="E1053">
        <v>1</v>
      </c>
      <c r="F1053">
        <v>8539.67</v>
      </c>
      <c r="G1053" t="s">
        <v>11</v>
      </c>
      <c r="H1053" t="s">
        <v>12</v>
      </c>
      <c r="I1053" t="s">
        <v>41</v>
      </c>
      <c r="J1053" t="str">
        <f>IF(ISBLANK(I1053),"Null",I1053)</f>
        <v>R1011</v>
      </c>
      <c r="K1053">
        <f>IF(ISBLANK(B1053),ROUND(AVERAGE($B$2:$B$2344),0),B1053)</f>
        <v>1975</v>
      </c>
      <c r="L1053" s="9" t="str">
        <f>CONCATENATE(D1053,"/",C1053,"/",K1053)</f>
        <v>6/Nov/1975</v>
      </c>
      <c r="M1053">
        <f t="shared" ca="1" si="16"/>
        <v>49</v>
      </c>
      <c r="N1053" s="10">
        <v>8539.67</v>
      </c>
    </row>
    <row r="1054" spans="1:14" x14ac:dyDescent="0.25">
      <c r="A1054" t="s">
        <v>1084</v>
      </c>
      <c r="C1054" t="s">
        <v>30</v>
      </c>
      <c r="D1054">
        <v>12</v>
      </c>
      <c r="E1054">
        <v>1</v>
      </c>
      <c r="F1054">
        <v>8547.69</v>
      </c>
      <c r="G1054" t="s">
        <v>11</v>
      </c>
      <c r="H1054" t="s">
        <v>16</v>
      </c>
      <c r="I1054" t="s">
        <v>13</v>
      </c>
      <c r="J1054" t="str">
        <f>IF(ISBLANK(I1054),"Null",I1054)</f>
        <v>R1013</v>
      </c>
      <c r="K1054">
        <f>IF(ISBLANK(B1054),ROUND(AVERAGE($B$2:$B$2344),0),B1054)</f>
        <v>1983</v>
      </c>
      <c r="L1054" s="9" t="str">
        <f>CONCATENATE(D1054,"/",C1054,"/",K1054)</f>
        <v>12/Dec/1983</v>
      </c>
      <c r="M1054">
        <f t="shared" ca="1" si="16"/>
        <v>40</v>
      </c>
      <c r="N1054" s="10">
        <v>8547.69</v>
      </c>
    </row>
    <row r="1055" spans="1:14" x14ac:dyDescent="0.25">
      <c r="A1055" t="s">
        <v>1085</v>
      </c>
      <c r="B1055">
        <v>1975</v>
      </c>
      <c r="C1055" t="s">
        <v>34</v>
      </c>
      <c r="D1055">
        <v>6</v>
      </c>
      <c r="E1055">
        <v>1</v>
      </c>
      <c r="F1055">
        <v>8551.35</v>
      </c>
      <c r="G1055" t="s">
        <v>11</v>
      </c>
      <c r="H1055" t="s">
        <v>11</v>
      </c>
      <c r="I1055" t="s">
        <v>41</v>
      </c>
      <c r="J1055" t="str">
        <f>IF(ISBLANK(I1055),"Null",I1055)</f>
        <v>R1011</v>
      </c>
      <c r="K1055">
        <f>IF(ISBLANK(B1055),ROUND(AVERAGE($B$2:$B$2344),0),B1055)</f>
        <v>1975</v>
      </c>
      <c r="L1055" s="9" t="str">
        <f>CONCATENATE(D1055,"/",C1055,"/",K1055)</f>
        <v>6/Aug/1975</v>
      </c>
      <c r="M1055">
        <f t="shared" ca="1" si="16"/>
        <v>49</v>
      </c>
      <c r="N1055" s="10">
        <v>8551.35</v>
      </c>
    </row>
    <row r="1056" spans="1:14" x14ac:dyDescent="0.25">
      <c r="A1056" t="s">
        <v>1086</v>
      </c>
      <c r="B1056">
        <v>1975</v>
      </c>
      <c r="C1056" t="s">
        <v>34</v>
      </c>
      <c r="D1056">
        <v>21</v>
      </c>
      <c r="E1056">
        <v>1</v>
      </c>
      <c r="F1056">
        <v>8556.91</v>
      </c>
      <c r="G1056" t="s">
        <v>11</v>
      </c>
      <c r="H1056" t="s">
        <v>16</v>
      </c>
      <c r="I1056" t="s">
        <v>41</v>
      </c>
      <c r="J1056" t="str">
        <f>IF(ISBLANK(I1056),"Null",I1056)</f>
        <v>R1011</v>
      </c>
      <c r="K1056">
        <f>IF(ISBLANK(B1056),ROUND(AVERAGE($B$2:$B$2344),0),B1056)</f>
        <v>1975</v>
      </c>
      <c r="L1056" s="9" t="str">
        <f>CONCATENATE(D1056,"/",C1056,"/",K1056)</f>
        <v>21/Aug/1975</v>
      </c>
      <c r="M1056">
        <f t="shared" ca="1" si="16"/>
        <v>49</v>
      </c>
      <c r="N1056" s="10">
        <v>8556.91</v>
      </c>
    </row>
    <row r="1057" spans="1:14" x14ac:dyDescent="0.25">
      <c r="A1057" t="s">
        <v>1087</v>
      </c>
      <c r="B1057">
        <v>1988</v>
      </c>
      <c r="C1057" t="s">
        <v>20</v>
      </c>
      <c r="D1057">
        <v>21</v>
      </c>
      <c r="E1057">
        <v>3</v>
      </c>
      <c r="F1057">
        <v>8567.25</v>
      </c>
      <c r="G1057" t="s">
        <v>11</v>
      </c>
      <c r="H1057" t="s">
        <v>16</v>
      </c>
      <c r="I1057" t="s">
        <v>23</v>
      </c>
      <c r="J1057" t="str">
        <f>IF(ISBLANK(I1057),"Null",I1057)</f>
        <v>R1012</v>
      </c>
      <c r="K1057">
        <f>IF(ISBLANK(B1057),ROUND(AVERAGE($B$2:$B$2344),0),B1057)</f>
        <v>1988</v>
      </c>
      <c r="L1057" s="9" t="str">
        <f>CONCATENATE(D1057,"/",C1057,"/",K1057)</f>
        <v>21/Sep/1988</v>
      </c>
      <c r="M1057">
        <f t="shared" ca="1" si="16"/>
        <v>36</v>
      </c>
      <c r="N1057" s="10">
        <v>8567.25</v>
      </c>
    </row>
    <row r="1058" spans="1:14" x14ac:dyDescent="0.25">
      <c r="A1058" t="s">
        <v>1088</v>
      </c>
      <c r="B1058">
        <v>1975</v>
      </c>
      <c r="C1058" t="s">
        <v>20</v>
      </c>
      <c r="D1058">
        <v>26</v>
      </c>
      <c r="E1058">
        <v>1</v>
      </c>
      <c r="F1058">
        <v>8569.86</v>
      </c>
      <c r="G1058" t="s">
        <v>11</v>
      </c>
      <c r="H1058" t="s">
        <v>12</v>
      </c>
      <c r="I1058" t="s">
        <v>13</v>
      </c>
      <c r="J1058" t="str">
        <f>IF(ISBLANK(I1058),"Null",I1058)</f>
        <v>R1013</v>
      </c>
      <c r="K1058">
        <f>IF(ISBLANK(B1058),ROUND(AVERAGE($B$2:$B$2344),0),B1058)</f>
        <v>1975</v>
      </c>
      <c r="L1058" s="9" t="str">
        <f>CONCATENATE(D1058,"/",C1058,"/",K1058)</f>
        <v>26/Sep/1975</v>
      </c>
      <c r="M1058">
        <f t="shared" ca="1" si="16"/>
        <v>49</v>
      </c>
      <c r="N1058" s="10">
        <v>8569.86</v>
      </c>
    </row>
    <row r="1059" spans="1:14" x14ac:dyDescent="0.25">
      <c r="A1059" t="s">
        <v>1089</v>
      </c>
      <c r="B1059">
        <v>1982</v>
      </c>
      <c r="C1059" t="s">
        <v>30</v>
      </c>
      <c r="D1059">
        <v>6</v>
      </c>
      <c r="E1059">
        <v>3</v>
      </c>
      <c r="F1059">
        <v>8572.0400000000009</v>
      </c>
      <c r="G1059" t="s">
        <v>11</v>
      </c>
      <c r="H1059" t="s">
        <v>11</v>
      </c>
      <c r="I1059" t="s">
        <v>299</v>
      </c>
      <c r="J1059" t="str">
        <f>IF(ISBLANK(I1059),"Null",I1059)</f>
        <v>R1021</v>
      </c>
      <c r="K1059">
        <f>IF(ISBLANK(B1059),ROUND(AVERAGE($B$2:$B$2344),0),B1059)</f>
        <v>1982</v>
      </c>
      <c r="L1059" s="9" t="str">
        <f>CONCATENATE(D1059,"/",C1059,"/",K1059)</f>
        <v>6/Dec/1982</v>
      </c>
      <c r="M1059">
        <f t="shared" ca="1" si="16"/>
        <v>41</v>
      </c>
      <c r="N1059" s="10">
        <v>8572.0400000000009</v>
      </c>
    </row>
    <row r="1060" spans="1:14" x14ac:dyDescent="0.25">
      <c r="A1060" t="s">
        <v>1090</v>
      </c>
      <c r="B1060">
        <v>1987</v>
      </c>
      <c r="C1060" t="s">
        <v>15</v>
      </c>
      <c r="D1060">
        <v>11</v>
      </c>
      <c r="E1060">
        <v>3</v>
      </c>
      <c r="F1060">
        <v>8573.2999999999993</v>
      </c>
      <c r="G1060" t="s">
        <v>11</v>
      </c>
      <c r="H1060" t="s">
        <v>11</v>
      </c>
      <c r="I1060" t="s">
        <v>299</v>
      </c>
      <c r="J1060" t="str">
        <f>IF(ISBLANK(I1060),"Null",I1060)</f>
        <v>R1021</v>
      </c>
      <c r="K1060">
        <f>IF(ISBLANK(B1060),ROUND(AVERAGE($B$2:$B$2344),0),B1060)</f>
        <v>1987</v>
      </c>
      <c r="L1060" s="9" t="str">
        <f>CONCATENATE(D1060,"/",C1060,"/",K1060)</f>
        <v>11/Nov/1987</v>
      </c>
      <c r="M1060">
        <f t="shared" ca="1" si="16"/>
        <v>37</v>
      </c>
      <c r="N1060" s="10">
        <v>8573.2999999999993</v>
      </c>
    </row>
    <row r="1061" spans="1:14" x14ac:dyDescent="0.25">
      <c r="A1061" t="s">
        <v>1091</v>
      </c>
      <c r="B1061">
        <v>1983</v>
      </c>
      <c r="C1061" t="s">
        <v>30</v>
      </c>
      <c r="D1061">
        <v>30</v>
      </c>
      <c r="E1061">
        <v>5</v>
      </c>
      <c r="F1061">
        <v>8582.2999999999993</v>
      </c>
      <c r="G1061" t="s">
        <v>11</v>
      </c>
      <c r="H1061" t="s">
        <v>16</v>
      </c>
      <c r="I1061" t="s">
        <v>13</v>
      </c>
      <c r="J1061" t="str">
        <f>IF(ISBLANK(I1061),"Null",I1061)</f>
        <v>R1013</v>
      </c>
      <c r="K1061">
        <f>IF(ISBLANK(B1061),ROUND(AVERAGE($B$2:$B$2344),0),B1061)</f>
        <v>1983</v>
      </c>
      <c r="L1061" s="9" t="str">
        <f>CONCATENATE(D1061,"/",C1061,"/",K1061)</f>
        <v>30/Dec/1983</v>
      </c>
      <c r="M1061">
        <f t="shared" ca="1" si="16"/>
        <v>40</v>
      </c>
      <c r="N1061" s="10">
        <v>8582.2999999999993</v>
      </c>
    </row>
    <row r="1062" spans="1:14" x14ac:dyDescent="0.25">
      <c r="A1062" t="s">
        <v>1092</v>
      </c>
      <c r="B1062">
        <v>1983</v>
      </c>
      <c r="C1062" t="s">
        <v>10</v>
      </c>
      <c r="D1062">
        <v>25</v>
      </c>
      <c r="E1062">
        <v>5</v>
      </c>
      <c r="F1062">
        <v>8596.83</v>
      </c>
      <c r="G1062" t="s">
        <v>11</v>
      </c>
      <c r="H1062" t="s">
        <v>12</v>
      </c>
      <c r="I1062" t="s">
        <v>13</v>
      </c>
      <c r="J1062" t="str">
        <f>IF(ISBLANK(I1062),"Null",I1062)</f>
        <v>R1013</v>
      </c>
      <c r="K1062">
        <f>IF(ISBLANK(B1062),ROUND(AVERAGE($B$2:$B$2344),0),B1062)</f>
        <v>1983</v>
      </c>
      <c r="L1062" s="9" t="str">
        <f>CONCATENATE(D1062,"/",C1062,"/",K1062)</f>
        <v>25/Jul/1983</v>
      </c>
      <c r="M1062">
        <f t="shared" ca="1" si="16"/>
        <v>41</v>
      </c>
      <c r="N1062" s="10">
        <v>8596.83</v>
      </c>
    </row>
    <row r="1063" spans="1:14" x14ac:dyDescent="0.25">
      <c r="A1063" t="s">
        <v>1093</v>
      </c>
      <c r="B1063">
        <v>1973</v>
      </c>
      <c r="C1063" t="s">
        <v>10</v>
      </c>
      <c r="D1063">
        <v>11</v>
      </c>
      <c r="E1063">
        <v>0</v>
      </c>
      <c r="F1063">
        <v>8601.33</v>
      </c>
      <c r="G1063" t="s">
        <v>11</v>
      </c>
      <c r="H1063" t="s">
        <v>16</v>
      </c>
      <c r="I1063" t="s">
        <v>13</v>
      </c>
      <c r="J1063" t="str">
        <f>IF(ISBLANK(I1063),"Null",I1063)</f>
        <v>R1013</v>
      </c>
      <c r="K1063">
        <f>IF(ISBLANK(B1063),ROUND(AVERAGE($B$2:$B$2344),0),B1063)</f>
        <v>1973</v>
      </c>
      <c r="L1063" s="9" t="str">
        <f>CONCATENATE(D1063,"/",C1063,"/",K1063)</f>
        <v>11/Jul/1973</v>
      </c>
      <c r="M1063">
        <f t="shared" ca="1" si="16"/>
        <v>51</v>
      </c>
      <c r="N1063" s="10">
        <v>8601.33</v>
      </c>
    </row>
    <row r="1064" spans="1:14" x14ac:dyDescent="0.25">
      <c r="A1064" t="s">
        <v>1094</v>
      </c>
      <c r="B1064">
        <v>1977</v>
      </c>
      <c r="C1064" t="s">
        <v>20</v>
      </c>
      <c r="D1064">
        <v>24</v>
      </c>
      <c r="E1064">
        <v>2</v>
      </c>
      <c r="F1064">
        <v>8603.82</v>
      </c>
      <c r="G1064" t="s">
        <v>11</v>
      </c>
      <c r="H1064" t="s">
        <v>16</v>
      </c>
      <c r="I1064" t="s">
        <v>165</v>
      </c>
      <c r="J1064" t="str">
        <f>IF(ISBLANK(I1064),"Null",I1064)</f>
        <v>R1019</v>
      </c>
      <c r="K1064">
        <f>IF(ISBLANK(B1064),ROUND(AVERAGE($B$2:$B$2344),0),B1064)</f>
        <v>1977</v>
      </c>
      <c r="L1064" s="9" t="str">
        <f>CONCATENATE(D1064,"/",C1064,"/",K1064)</f>
        <v>24/Sep/1977</v>
      </c>
      <c r="M1064">
        <f t="shared" ca="1" si="16"/>
        <v>47</v>
      </c>
      <c r="N1064" s="10">
        <v>8603.82</v>
      </c>
    </row>
    <row r="1065" spans="1:14" x14ac:dyDescent="0.25">
      <c r="A1065" t="s">
        <v>1095</v>
      </c>
      <c r="B1065">
        <v>1977</v>
      </c>
      <c r="C1065" t="s">
        <v>15</v>
      </c>
      <c r="D1065">
        <v>12</v>
      </c>
      <c r="E1065">
        <v>2</v>
      </c>
      <c r="F1065">
        <v>8604.48</v>
      </c>
      <c r="G1065" t="s">
        <v>12</v>
      </c>
      <c r="H1065" t="s">
        <v>11</v>
      </c>
      <c r="I1065" t="s">
        <v>167</v>
      </c>
      <c r="J1065" t="str">
        <f>IF(ISBLANK(I1065),"Null",I1065)</f>
        <v>R1016</v>
      </c>
      <c r="K1065">
        <f>IF(ISBLANK(B1065),ROUND(AVERAGE($B$2:$B$2344),0),B1065)</f>
        <v>1977</v>
      </c>
      <c r="L1065" s="9" t="str">
        <f>CONCATENATE(D1065,"/",C1065,"/",K1065)</f>
        <v>12/Nov/1977</v>
      </c>
      <c r="M1065">
        <f t="shared" ca="1" si="16"/>
        <v>47</v>
      </c>
      <c r="N1065" s="10">
        <v>8604.48</v>
      </c>
    </row>
    <row r="1066" spans="1:14" x14ac:dyDescent="0.25">
      <c r="A1066" t="s">
        <v>1096</v>
      </c>
      <c r="B1066">
        <v>1977</v>
      </c>
      <c r="C1066" t="s">
        <v>36</v>
      </c>
      <c r="D1066">
        <v>15</v>
      </c>
      <c r="E1066">
        <v>3</v>
      </c>
      <c r="F1066">
        <v>8605.36</v>
      </c>
      <c r="G1066" t="s">
        <v>11</v>
      </c>
      <c r="H1066" t="s">
        <v>11</v>
      </c>
      <c r="I1066" t="s">
        <v>13</v>
      </c>
      <c r="J1066" t="str">
        <f>IF(ISBLANK(I1066),"Null",I1066)</f>
        <v>R1013</v>
      </c>
      <c r="K1066">
        <f>IF(ISBLANK(B1066),ROUND(AVERAGE($B$2:$B$2344),0),B1066)</f>
        <v>1977</v>
      </c>
      <c r="L1066" s="9" t="str">
        <f>CONCATENATE(D1066,"/",C1066,"/",K1066)</f>
        <v>15/Oct/1977</v>
      </c>
      <c r="M1066">
        <f t="shared" ca="1" si="16"/>
        <v>47</v>
      </c>
      <c r="N1066" s="10">
        <v>8605.36</v>
      </c>
    </row>
    <row r="1067" spans="1:14" x14ac:dyDescent="0.25">
      <c r="A1067" t="s">
        <v>1097</v>
      </c>
      <c r="B1067">
        <v>1979</v>
      </c>
      <c r="C1067" t="s">
        <v>10</v>
      </c>
      <c r="D1067">
        <v>17</v>
      </c>
      <c r="E1067">
        <v>3</v>
      </c>
      <c r="F1067">
        <v>8606.2199999999993</v>
      </c>
      <c r="G1067" t="s">
        <v>16</v>
      </c>
      <c r="H1067" t="s">
        <v>11</v>
      </c>
      <c r="I1067" t="s">
        <v>275</v>
      </c>
      <c r="J1067" t="str">
        <f>IF(ISBLANK(I1067),"Null",I1067)</f>
        <v>R1014</v>
      </c>
      <c r="K1067">
        <f>IF(ISBLANK(B1067),ROUND(AVERAGE($B$2:$B$2344),0),B1067)</f>
        <v>1979</v>
      </c>
      <c r="L1067" s="9" t="str">
        <f>CONCATENATE(D1067,"/",C1067,"/",K1067)</f>
        <v>17/Jul/1979</v>
      </c>
      <c r="M1067">
        <f t="shared" ca="1" si="16"/>
        <v>45</v>
      </c>
      <c r="N1067" s="10">
        <v>8606.2199999999993</v>
      </c>
    </row>
    <row r="1068" spans="1:14" x14ac:dyDescent="0.25">
      <c r="A1068" t="s">
        <v>1098</v>
      </c>
      <c r="B1068">
        <v>1977</v>
      </c>
      <c r="C1068" t="s">
        <v>20</v>
      </c>
      <c r="D1068">
        <v>2</v>
      </c>
      <c r="E1068">
        <v>3</v>
      </c>
      <c r="F1068">
        <v>8615.2999999999993</v>
      </c>
      <c r="G1068" t="s">
        <v>11</v>
      </c>
      <c r="H1068" t="s">
        <v>12</v>
      </c>
      <c r="I1068" t="s">
        <v>41</v>
      </c>
      <c r="J1068" t="str">
        <f>IF(ISBLANK(I1068),"Null",I1068)</f>
        <v>R1011</v>
      </c>
      <c r="K1068">
        <f>IF(ISBLANK(B1068),ROUND(AVERAGE($B$2:$B$2344),0),B1068)</f>
        <v>1977</v>
      </c>
      <c r="L1068" s="9" t="str">
        <f>CONCATENATE(D1068,"/",C1068,"/",K1068)</f>
        <v>2/Sep/1977</v>
      </c>
      <c r="M1068">
        <f t="shared" ca="1" si="16"/>
        <v>47</v>
      </c>
      <c r="N1068" s="10">
        <v>8615.2999999999993</v>
      </c>
    </row>
    <row r="1069" spans="1:14" x14ac:dyDescent="0.25">
      <c r="A1069" t="s">
        <v>1099</v>
      </c>
      <c r="B1069">
        <v>1975</v>
      </c>
      <c r="C1069" t="s">
        <v>34</v>
      </c>
      <c r="D1069">
        <v>3</v>
      </c>
      <c r="E1069">
        <v>1</v>
      </c>
      <c r="F1069">
        <v>8627.5400000000009</v>
      </c>
      <c r="G1069" t="s">
        <v>11</v>
      </c>
      <c r="H1069" t="s">
        <v>11</v>
      </c>
      <c r="I1069" t="s">
        <v>355</v>
      </c>
      <c r="J1069" t="str">
        <f>IF(ISBLANK(I1069),"Null",I1069)</f>
        <v>R1017</v>
      </c>
      <c r="K1069">
        <f>IF(ISBLANK(B1069),ROUND(AVERAGE($B$2:$B$2344),0),B1069)</f>
        <v>1975</v>
      </c>
      <c r="L1069" s="9" t="str">
        <f>CONCATENATE(D1069,"/",C1069,"/",K1069)</f>
        <v>3/Aug/1975</v>
      </c>
      <c r="M1069">
        <f t="shared" ca="1" si="16"/>
        <v>49</v>
      </c>
      <c r="N1069" s="10">
        <v>8627.5400000000009</v>
      </c>
    </row>
    <row r="1070" spans="1:14" x14ac:dyDescent="0.25">
      <c r="A1070" t="s">
        <v>1100</v>
      </c>
      <c r="B1070">
        <v>1965</v>
      </c>
      <c r="C1070" t="s">
        <v>36</v>
      </c>
      <c r="D1070">
        <v>21</v>
      </c>
      <c r="E1070">
        <v>0</v>
      </c>
      <c r="F1070">
        <v>8665.09</v>
      </c>
      <c r="G1070" t="s">
        <v>12</v>
      </c>
      <c r="H1070" t="s">
        <v>11</v>
      </c>
      <c r="I1070" t="s">
        <v>23</v>
      </c>
      <c r="J1070" t="str">
        <f>IF(ISBLANK(I1070),"Null",I1070)</f>
        <v>R1012</v>
      </c>
      <c r="K1070">
        <f>IF(ISBLANK(B1070),ROUND(AVERAGE($B$2:$B$2344),0),B1070)</f>
        <v>1965</v>
      </c>
      <c r="L1070" s="9" t="str">
        <f>CONCATENATE(D1070,"/",C1070,"/",K1070)</f>
        <v>21/Oct/1965</v>
      </c>
      <c r="M1070">
        <f t="shared" ca="1" si="16"/>
        <v>59</v>
      </c>
      <c r="N1070" s="10">
        <v>8665.09</v>
      </c>
    </row>
    <row r="1071" spans="1:14" x14ac:dyDescent="0.25">
      <c r="A1071" t="s">
        <v>1101</v>
      </c>
      <c r="B1071">
        <v>1969</v>
      </c>
      <c r="C1071" t="s">
        <v>34</v>
      </c>
      <c r="D1071">
        <v>10</v>
      </c>
      <c r="E1071">
        <v>0</v>
      </c>
      <c r="F1071">
        <v>8665.14</v>
      </c>
      <c r="G1071" t="s">
        <v>11</v>
      </c>
      <c r="H1071" t="s">
        <v>12</v>
      </c>
      <c r="I1071" t="s">
        <v>13</v>
      </c>
      <c r="J1071" t="str">
        <f>IF(ISBLANK(I1071),"Null",I1071)</f>
        <v>R1013</v>
      </c>
      <c r="K1071">
        <f>IF(ISBLANK(B1071),ROUND(AVERAGE($B$2:$B$2344),0),B1071)</f>
        <v>1969</v>
      </c>
      <c r="L1071" s="9" t="str">
        <f>CONCATENATE(D1071,"/",C1071,"/",K1071)</f>
        <v>10/Aug/1969</v>
      </c>
      <c r="M1071">
        <f t="shared" ca="1" si="16"/>
        <v>55</v>
      </c>
      <c r="N1071" s="10">
        <v>8665.14</v>
      </c>
    </row>
    <row r="1072" spans="1:14" x14ac:dyDescent="0.25">
      <c r="A1072" t="s">
        <v>1102</v>
      </c>
      <c r="B1072">
        <v>1974</v>
      </c>
      <c r="C1072" t="s">
        <v>34</v>
      </c>
      <c r="D1072">
        <v>16</v>
      </c>
      <c r="E1072">
        <v>0</v>
      </c>
      <c r="F1072">
        <v>8671.19</v>
      </c>
      <c r="G1072" t="s">
        <v>11</v>
      </c>
      <c r="H1072" t="s">
        <v>16</v>
      </c>
      <c r="I1072" t="s">
        <v>23</v>
      </c>
      <c r="J1072" t="str">
        <f>IF(ISBLANK(I1072),"Null",I1072)</f>
        <v>R1012</v>
      </c>
      <c r="K1072">
        <f>IF(ISBLANK(B1072),ROUND(AVERAGE($B$2:$B$2344),0),B1072)</f>
        <v>1974</v>
      </c>
      <c r="L1072" s="9" t="str">
        <f>CONCATENATE(D1072,"/",C1072,"/",K1072)</f>
        <v>16/Aug/1974</v>
      </c>
      <c r="M1072">
        <f t="shared" ca="1" si="16"/>
        <v>50</v>
      </c>
      <c r="N1072" s="10">
        <v>8671.19</v>
      </c>
    </row>
    <row r="1073" spans="1:14" x14ac:dyDescent="0.25">
      <c r="A1073" t="s">
        <v>1103</v>
      </c>
      <c r="B1073">
        <v>1973</v>
      </c>
      <c r="C1073" t="s">
        <v>36</v>
      </c>
      <c r="D1073">
        <v>11</v>
      </c>
      <c r="E1073">
        <v>0</v>
      </c>
      <c r="F1073">
        <v>8688.86</v>
      </c>
      <c r="G1073" t="s">
        <v>11</v>
      </c>
      <c r="H1073" t="s">
        <v>16</v>
      </c>
      <c r="I1073" t="s">
        <v>355</v>
      </c>
      <c r="J1073" t="str">
        <f>IF(ISBLANK(I1073),"Null",I1073)</f>
        <v>R1017</v>
      </c>
      <c r="K1073">
        <f>IF(ISBLANK(B1073),ROUND(AVERAGE($B$2:$B$2344),0),B1073)</f>
        <v>1973</v>
      </c>
      <c r="L1073" s="9" t="str">
        <f>CONCATENATE(D1073,"/",C1073,"/",K1073)</f>
        <v>11/Oct/1973</v>
      </c>
      <c r="M1073">
        <f t="shared" ca="1" si="16"/>
        <v>51</v>
      </c>
      <c r="N1073" s="10">
        <v>8688.86</v>
      </c>
    </row>
    <row r="1074" spans="1:14" x14ac:dyDescent="0.25">
      <c r="A1074" t="s">
        <v>1104</v>
      </c>
      <c r="B1074">
        <v>1980</v>
      </c>
      <c r="C1074" t="s">
        <v>36</v>
      </c>
      <c r="D1074">
        <v>28</v>
      </c>
      <c r="E1074">
        <v>2</v>
      </c>
      <c r="F1074">
        <v>8701.84</v>
      </c>
      <c r="G1074" t="s">
        <v>11</v>
      </c>
      <c r="H1074" t="s">
        <v>12</v>
      </c>
      <c r="I1074" t="s">
        <v>299</v>
      </c>
      <c r="J1074" t="str">
        <f>IF(ISBLANK(I1074),"Null",I1074)</f>
        <v>R1021</v>
      </c>
      <c r="K1074">
        <f>IF(ISBLANK(B1074),ROUND(AVERAGE($B$2:$B$2344),0),B1074)</f>
        <v>1980</v>
      </c>
      <c r="L1074" s="9" t="str">
        <f>CONCATENATE(D1074,"/",C1074,"/",K1074)</f>
        <v>28/Oct/1980</v>
      </c>
      <c r="M1074">
        <f t="shared" ca="1" si="16"/>
        <v>44</v>
      </c>
      <c r="N1074" s="10">
        <v>8701.84</v>
      </c>
    </row>
    <row r="1075" spans="1:14" x14ac:dyDescent="0.25">
      <c r="A1075" t="s">
        <v>1105</v>
      </c>
      <c r="B1075">
        <v>1973</v>
      </c>
      <c r="C1075" t="s">
        <v>18</v>
      </c>
      <c r="D1075">
        <v>25</v>
      </c>
      <c r="E1075">
        <v>1</v>
      </c>
      <c r="F1075">
        <v>8703.4599999999991</v>
      </c>
      <c r="G1075" t="s">
        <v>12</v>
      </c>
      <c r="H1075" t="s">
        <v>12</v>
      </c>
      <c r="I1075" t="s">
        <v>41</v>
      </c>
      <c r="J1075" t="str">
        <f>IF(ISBLANK(I1075),"Null",I1075)</f>
        <v>R1011</v>
      </c>
      <c r="K1075">
        <f>IF(ISBLANK(B1075),ROUND(AVERAGE($B$2:$B$2344),0),B1075)</f>
        <v>1973</v>
      </c>
      <c r="L1075" s="9" t="str">
        <f>CONCATENATE(D1075,"/",C1075,"/",K1075)</f>
        <v>25/Jun/1973</v>
      </c>
      <c r="M1075">
        <f t="shared" ca="1" si="16"/>
        <v>51</v>
      </c>
      <c r="N1075" s="10">
        <v>8703.4599999999991</v>
      </c>
    </row>
    <row r="1076" spans="1:14" x14ac:dyDescent="0.25">
      <c r="A1076" t="s">
        <v>1106</v>
      </c>
      <c r="B1076">
        <v>1976</v>
      </c>
      <c r="C1076" t="s">
        <v>18</v>
      </c>
      <c r="D1076">
        <v>17</v>
      </c>
      <c r="E1076">
        <v>2</v>
      </c>
      <c r="F1076">
        <v>8733.23</v>
      </c>
      <c r="G1076" t="s">
        <v>11</v>
      </c>
      <c r="H1076" t="s">
        <v>12</v>
      </c>
      <c r="I1076" t="s">
        <v>23</v>
      </c>
      <c r="J1076" t="str">
        <f>IF(ISBLANK(I1076),"Null",I1076)</f>
        <v>R1012</v>
      </c>
      <c r="K1076">
        <f>IF(ISBLANK(B1076),ROUND(AVERAGE($B$2:$B$2344),0),B1076)</f>
        <v>1976</v>
      </c>
      <c r="L1076" s="9" t="str">
        <f>CONCATENATE(D1076,"/",C1076,"/",K1076)</f>
        <v>17/Jun/1976</v>
      </c>
      <c r="M1076">
        <f t="shared" ca="1" si="16"/>
        <v>48</v>
      </c>
      <c r="N1076" s="10">
        <v>8733.23</v>
      </c>
    </row>
    <row r="1077" spans="1:14" x14ac:dyDescent="0.25">
      <c r="A1077" t="s">
        <v>1107</v>
      </c>
      <c r="B1077">
        <v>1999</v>
      </c>
      <c r="C1077" t="s">
        <v>34</v>
      </c>
      <c r="D1077">
        <v>23</v>
      </c>
      <c r="E1077">
        <v>0</v>
      </c>
      <c r="F1077">
        <v>8747.68</v>
      </c>
      <c r="G1077" t="s">
        <v>11</v>
      </c>
      <c r="H1077" t="s">
        <v>12</v>
      </c>
      <c r="I1077" t="s">
        <v>41</v>
      </c>
      <c r="J1077" t="str">
        <f>IF(ISBLANK(I1077),"Null",I1077)</f>
        <v>R1011</v>
      </c>
      <c r="K1077">
        <f>IF(ISBLANK(B1077),ROUND(AVERAGE($B$2:$B$2344),0),B1077)</f>
        <v>1999</v>
      </c>
      <c r="L1077" s="9" t="str">
        <f>CONCATENATE(D1077,"/",C1077,"/",K1077)</f>
        <v>23/Aug/1999</v>
      </c>
      <c r="M1077">
        <f t="shared" ca="1" si="16"/>
        <v>25</v>
      </c>
      <c r="N1077" s="10">
        <v>8747.68</v>
      </c>
    </row>
    <row r="1078" spans="1:14" x14ac:dyDescent="0.25">
      <c r="A1078" t="s">
        <v>1108</v>
      </c>
      <c r="B1078">
        <v>1969</v>
      </c>
      <c r="C1078" t="s">
        <v>20</v>
      </c>
      <c r="D1078">
        <v>9</v>
      </c>
      <c r="E1078">
        <v>0</v>
      </c>
      <c r="F1078">
        <v>8760.1200000000008</v>
      </c>
      <c r="G1078" t="s">
        <v>11</v>
      </c>
      <c r="H1078" t="s">
        <v>16</v>
      </c>
      <c r="I1078" t="s">
        <v>13</v>
      </c>
      <c r="J1078" t="str">
        <f>IF(ISBLANK(I1078),"Null",I1078)</f>
        <v>R1013</v>
      </c>
      <c r="K1078">
        <f>IF(ISBLANK(B1078),ROUND(AVERAGE($B$2:$B$2344),0),B1078)</f>
        <v>1969</v>
      </c>
      <c r="L1078" s="9" t="str">
        <f>CONCATENATE(D1078,"/",C1078,"/",K1078)</f>
        <v>9/Sep/1969</v>
      </c>
      <c r="M1078">
        <f t="shared" ca="1" si="16"/>
        <v>55</v>
      </c>
      <c r="N1078" s="10">
        <v>8760.1200000000008</v>
      </c>
    </row>
    <row r="1079" spans="1:14" x14ac:dyDescent="0.25">
      <c r="A1079" t="s">
        <v>1109</v>
      </c>
      <c r="B1079">
        <v>1974</v>
      </c>
      <c r="C1079" t="s">
        <v>20</v>
      </c>
      <c r="D1079">
        <v>6</v>
      </c>
      <c r="E1079">
        <v>1</v>
      </c>
      <c r="F1079">
        <v>8765.25</v>
      </c>
      <c r="G1079" t="s">
        <v>11</v>
      </c>
      <c r="H1079" t="s">
        <v>12</v>
      </c>
      <c r="I1079" t="s">
        <v>23</v>
      </c>
      <c r="J1079" t="str">
        <f>IF(ISBLANK(I1079),"Null",I1079)</f>
        <v>R1012</v>
      </c>
      <c r="K1079">
        <f>IF(ISBLANK(B1079),ROUND(AVERAGE($B$2:$B$2344),0),B1079)</f>
        <v>1974</v>
      </c>
      <c r="L1079" s="9" t="str">
        <f>CONCATENATE(D1079,"/",C1079,"/",K1079)</f>
        <v>6/Sep/1974</v>
      </c>
      <c r="M1079">
        <f t="shared" ca="1" si="16"/>
        <v>50</v>
      </c>
      <c r="N1079" s="10">
        <v>8765.25</v>
      </c>
    </row>
    <row r="1080" spans="1:14" x14ac:dyDescent="0.25">
      <c r="A1080" t="s">
        <v>1110</v>
      </c>
      <c r="B1080">
        <v>1971</v>
      </c>
      <c r="C1080" t="s">
        <v>34</v>
      </c>
      <c r="D1080">
        <v>23</v>
      </c>
      <c r="E1080">
        <v>0</v>
      </c>
      <c r="F1080">
        <v>8782.4699999999993</v>
      </c>
      <c r="G1080" t="s">
        <v>11</v>
      </c>
      <c r="H1080" t="s">
        <v>12</v>
      </c>
      <c r="I1080" t="s">
        <v>41</v>
      </c>
      <c r="J1080" t="str">
        <f>IF(ISBLANK(I1080),"Null",I1080)</f>
        <v>R1011</v>
      </c>
      <c r="K1080">
        <f>IF(ISBLANK(B1080),ROUND(AVERAGE($B$2:$B$2344),0),B1080)</f>
        <v>1971</v>
      </c>
      <c r="L1080" s="9" t="str">
        <f>CONCATENATE(D1080,"/",C1080,"/",K1080)</f>
        <v>23/Aug/1971</v>
      </c>
      <c r="M1080">
        <f t="shared" ca="1" si="16"/>
        <v>53</v>
      </c>
      <c r="N1080" s="10">
        <v>8782.4699999999993</v>
      </c>
    </row>
    <row r="1081" spans="1:14" x14ac:dyDescent="0.25">
      <c r="A1081" t="s">
        <v>1111</v>
      </c>
      <c r="B1081">
        <v>1971</v>
      </c>
      <c r="C1081" t="s">
        <v>18</v>
      </c>
      <c r="D1081">
        <v>18</v>
      </c>
      <c r="E1081">
        <v>0</v>
      </c>
      <c r="F1081">
        <v>8798.59</v>
      </c>
      <c r="G1081" t="s">
        <v>11</v>
      </c>
      <c r="H1081" t="s">
        <v>16</v>
      </c>
      <c r="I1081" t="s">
        <v>41</v>
      </c>
      <c r="J1081" t="str">
        <f>IF(ISBLANK(I1081),"Null",I1081)</f>
        <v>R1011</v>
      </c>
      <c r="K1081">
        <f>IF(ISBLANK(B1081),ROUND(AVERAGE($B$2:$B$2344),0),B1081)</f>
        <v>1971</v>
      </c>
      <c r="L1081" s="9" t="str">
        <f>CONCATENATE(D1081,"/",C1081,"/",K1081)</f>
        <v>18/Jun/1971</v>
      </c>
      <c r="M1081">
        <f t="shared" ca="1" si="16"/>
        <v>53</v>
      </c>
      <c r="N1081" s="10">
        <v>8798.59</v>
      </c>
    </row>
    <row r="1082" spans="1:14" x14ac:dyDescent="0.25">
      <c r="A1082" t="s">
        <v>1112</v>
      </c>
      <c r="B1082">
        <v>1965</v>
      </c>
      <c r="C1082" t="s">
        <v>34</v>
      </c>
      <c r="D1082">
        <v>29</v>
      </c>
      <c r="E1082">
        <v>0</v>
      </c>
      <c r="F1082">
        <v>8800.49</v>
      </c>
      <c r="G1082" t="s">
        <v>12</v>
      </c>
      <c r="H1082" t="s">
        <v>11</v>
      </c>
      <c r="I1082" t="s">
        <v>13</v>
      </c>
      <c r="J1082" t="str">
        <f>IF(ISBLANK(I1082),"Null",I1082)</f>
        <v>R1013</v>
      </c>
      <c r="K1082">
        <f>IF(ISBLANK(B1082),ROUND(AVERAGE($B$2:$B$2344),0),B1082)</f>
        <v>1965</v>
      </c>
      <c r="L1082" s="9" t="str">
        <f>CONCATENATE(D1082,"/",C1082,"/",K1082)</f>
        <v>29/Aug/1965</v>
      </c>
      <c r="M1082">
        <f t="shared" ca="1" si="16"/>
        <v>59</v>
      </c>
      <c r="N1082" s="10">
        <v>8800.49</v>
      </c>
    </row>
    <row r="1083" spans="1:14" x14ac:dyDescent="0.25">
      <c r="A1083" t="s">
        <v>1113</v>
      </c>
      <c r="B1083">
        <v>2001</v>
      </c>
      <c r="C1083" t="s">
        <v>15</v>
      </c>
      <c r="D1083">
        <v>7</v>
      </c>
      <c r="E1083">
        <v>0</v>
      </c>
      <c r="F1083">
        <v>8821.8799999999992</v>
      </c>
      <c r="G1083" t="s">
        <v>11</v>
      </c>
      <c r="H1083" t="s">
        <v>12</v>
      </c>
      <c r="I1083" t="s">
        <v>248</v>
      </c>
      <c r="J1083" t="str">
        <f>IF(ISBLANK(I1083),"Null",I1083)</f>
        <v>R1023</v>
      </c>
      <c r="K1083">
        <f>IF(ISBLANK(B1083),ROUND(AVERAGE($B$2:$B$2344),0),B1083)</f>
        <v>2001</v>
      </c>
      <c r="L1083" s="9" t="str">
        <f>CONCATENATE(D1083,"/",C1083,"/",K1083)</f>
        <v>7/Nov/2001</v>
      </c>
      <c r="M1083">
        <f t="shared" ca="1" si="16"/>
        <v>23</v>
      </c>
      <c r="N1083" s="10">
        <v>8821.8799999999992</v>
      </c>
    </row>
    <row r="1084" spans="1:14" x14ac:dyDescent="0.25">
      <c r="A1084" t="s">
        <v>1114</v>
      </c>
      <c r="B1084">
        <v>1976</v>
      </c>
      <c r="C1084" t="s">
        <v>18</v>
      </c>
      <c r="D1084">
        <v>14</v>
      </c>
      <c r="E1084">
        <v>2</v>
      </c>
      <c r="F1084">
        <v>8823.2800000000007</v>
      </c>
      <c r="G1084" t="s">
        <v>11</v>
      </c>
      <c r="H1084" t="s">
        <v>16</v>
      </c>
      <c r="I1084" t="s">
        <v>41</v>
      </c>
      <c r="J1084" t="str">
        <f>IF(ISBLANK(I1084),"Null",I1084)</f>
        <v>R1011</v>
      </c>
      <c r="K1084">
        <f>IF(ISBLANK(B1084),ROUND(AVERAGE($B$2:$B$2344),0),B1084)</f>
        <v>1976</v>
      </c>
      <c r="L1084" s="9" t="str">
        <f>CONCATENATE(D1084,"/",C1084,"/",K1084)</f>
        <v>14/Jun/1976</v>
      </c>
      <c r="M1084">
        <f t="shared" ca="1" si="16"/>
        <v>48</v>
      </c>
      <c r="N1084" s="10">
        <v>8823.2800000000007</v>
      </c>
    </row>
    <row r="1085" spans="1:14" x14ac:dyDescent="0.25">
      <c r="A1085" t="s">
        <v>1115</v>
      </c>
      <c r="B1085">
        <v>1976</v>
      </c>
      <c r="C1085" t="s">
        <v>36</v>
      </c>
      <c r="D1085">
        <v>19</v>
      </c>
      <c r="E1085">
        <v>1</v>
      </c>
      <c r="F1085">
        <v>8823.99</v>
      </c>
      <c r="G1085" t="s">
        <v>11</v>
      </c>
      <c r="H1085" t="s">
        <v>12</v>
      </c>
      <c r="I1085" t="s">
        <v>246</v>
      </c>
      <c r="J1085" t="str">
        <f>IF(ISBLANK(I1085),"Null",I1085)</f>
        <v>R1024</v>
      </c>
      <c r="K1085">
        <f>IF(ISBLANK(B1085),ROUND(AVERAGE($B$2:$B$2344),0),B1085)</f>
        <v>1976</v>
      </c>
      <c r="L1085" s="9" t="str">
        <f>CONCATENATE(D1085,"/",C1085,"/",K1085)</f>
        <v>19/Oct/1976</v>
      </c>
      <c r="M1085">
        <f t="shared" ca="1" si="16"/>
        <v>48</v>
      </c>
      <c r="N1085" s="10">
        <v>8823.99</v>
      </c>
    </row>
    <row r="1086" spans="1:14" x14ac:dyDescent="0.25">
      <c r="A1086" t="s">
        <v>1116</v>
      </c>
      <c r="B1086">
        <v>1988</v>
      </c>
      <c r="C1086" t="s">
        <v>34</v>
      </c>
      <c r="D1086">
        <v>22</v>
      </c>
      <c r="E1086">
        <v>3</v>
      </c>
      <c r="F1086">
        <v>8824.27</v>
      </c>
      <c r="G1086" t="s">
        <v>11</v>
      </c>
      <c r="H1086" t="s">
        <v>16</v>
      </c>
      <c r="I1086" t="s">
        <v>199</v>
      </c>
      <c r="J1086" t="str">
        <f>IF(ISBLANK(I1086),"Null",I1086)</f>
        <v>R1025</v>
      </c>
      <c r="K1086">
        <f>IF(ISBLANK(B1086),ROUND(AVERAGE($B$2:$B$2344),0),B1086)</f>
        <v>1988</v>
      </c>
      <c r="L1086" s="9" t="str">
        <f>CONCATENATE(D1086,"/",C1086,"/",K1086)</f>
        <v>22/Aug/1988</v>
      </c>
      <c r="M1086">
        <f t="shared" ca="1" si="16"/>
        <v>36</v>
      </c>
      <c r="N1086" s="10">
        <v>8824.27</v>
      </c>
    </row>
    <row r="1087" spans="1:14" x14ac:dyDescent="0.25">
      <c r="A1087" t="s">
        <v>1117</v>
      </c>
      <c r="B1087">
        <v>1976</v>
      </c>
      <c r="C1087" t="s">
        <v>10</v>
      </c>
      <c r="D1087">
        <v>14</v>
      </c>
      <c r="E1087">
        <v>2</v>
      </c>
      <c r="F1087">
        <v>8825.09</v>
      </c>
      <c r="G1087" t="s">
        <v>11</v>
      </c>
      <c r="H1087" t="s">
        <v>12</v>
      </c>
      <c r="I1087" t="s">
        <v>41</v>
      </c>
      <c r="J1087" t="str">
        <f>IF(ISBLANK(I1087),"Null",I1087)</f>
        <v>R1011</v>
      </c>
      <c r="K1087">
        <f>IF(ISBLANK(B1087),ROUND(AVERAGE($B$2:$B$2344),0),B1087)</f>
        <v>1976</v>
      </c>
      <c r="L1087" s="9" t="str">
        <f>CONCATENATE(D1087,"/",C1087,"/",K1087)</f>
        <v>14/Jul/1976</v>
      </c>
      <c r="M1087">
        <f t="shared" ca="1" si="16"/>
        <v>48</v>
      </c>
      <c r="N1087" s="10">
        <v>8825.09</v>
      </c>
    </row>
    <row r="1088" spans="1:14" x14ac:dyDescent="0.25">
      <c r="A1088" t="s">
        <v>1118</v>
      </c>
      <c r="B1088">
        <v>1972</v>
      </c>
      <c r="C1088" t="s">
        <v>15</v>
      </c>
      <c r="D1088">
        <v>14</v>
      </c>
      <c r="E1088">
        <v>0</v>
      </c>
      <c r="F1088">
        <v>8827.2099999999991</v>
      </c>
      <c r="G1088" t="s">
        <v>12</v>
      </c>
      <c r="H1088" t="s">
        <v>16</v>
      </c>
      <c r="I1088" t="s">
        <v>23</v>
      </c>
      <c r="J1088" t="str">
        <f>IF(ISBLANK(I1088),"Null",I1088)</f>
        <v>R1012</v>
      </c>
      <c r="K1088">
        <f>IF(ISBLANK(B1088),ROUND(AVERAGE($B$2:$B$2344),0),B1088)</f>
        <v>1972</v>
      </c>
      <c r="L1088" s="9" t="str">
        <f>CONCATENATE(D1088,"/",C1088,"/",K1088)</f>
        <v>14/Nov/1972</v>
      </c>
      <c r="M1088">
        <f t="shared" ca="1" si="16"/>
        <v>52</v>
      </c>
      <c r="N1088" s="10">
        <v>8827.2099999999991</v>
      </c>
    </row>
    <row r="1089" spans="1:14" x14ac:dyDescent="0.25">
      <c r="A1089" t="s">
        <v>1119</v>
      </c>
      <c r="B1089">
        <v>1972</v>
      </c>
      <c r="C1089" t="s">
        <v>15</v>
      </c>
      <c r="D1089">
        <v>22</v>
      </c>
      <c r="E1089">
        <v>0</v>
      </c>
      <c r="F1089">
        <v>8835.26</v>
      </c>
      <c r="G1089" t="s">
        <v>12</v>
      </c>
      <c r="H1089" t="s">
        <v>11</v>
      </c>
      <c r="I1089" t="s">
        <v>23</v>
      </c>
      <c r="J1089" t="str">
        <f>IF(ISBLANK(I1089),"Null",I1089)</f>
        <v>R1012</v>
      </c>
      <c r="K1089">
        <f>IF(ISBLANK(B1089),ROUND(AVERAGE($B$2:$B$2344),0),B1089)</f>
        <v>1972</v>
      </c>
      <c r="L1089" s="9" t="str">
        <f>CONCATENATE(D1089,"/",C1089,"/",K1089)</f>
        <v>22/Nov/1972</v>
      </c>
      <c r="M1089">
        <f t="shared" ca="1" si="16"/>
        <v>51</v>
      </c>
      <c r="N1089" s="10">
        <v>8835.26</v>
      </c>
    </row>
    <row r="1090" spans="1:14" x14ac:dyDescent="0.25">
      <c r="A1090" t="s">
        <v>1120</v>
      </c>
      <c r="B1090">
        <v>1974</v>
      </c>
      <c r="C1090" t="s">
        <v>18</v>
      </c>
      <c r="D1090">
        <v>18</v>
      </c>
      <c r="E1090">
        <v>1</v>
      </c>
      <c r="F1090">
        <v>8871.15</v>
      </c>
      <c r="G1090" t="s">
        <v>11</v>
      </c>
      <c r="H1090" t="s">
        <v>12</v>
      </c>
      <c r="I1090" t="s">
        <v>13</v>
      </c>
      <c r="J1090" t="str">
        <f>IF(ISBLANK(I1090),"Null",I1090)</f>
        <v>R1013</v>
      </c>
      <c r="K1090">
        <f>IF(ISBLANK(B1090),ROUND(AVERAGE($B$2:$B$2344),0),B1090)</f>
        <v>1974</v>
      </c>
      <c r="L1090" s="9" t="str">
        <f>CONCATENATE(D1090,"/",C1090,"/",K1090)</f>
        <v>18/Jun/1974</v>
      </c>
      <c r="M1090">
        <f t="shared" ca="1" si="16"/>
        <v>50</v>
      </c>
      <c r="N1090" s="10">
        <v>8871.15</v>
      </c>
    </row>
    <row r="1091" spans="1:14" x14ac:dyDescent="0.25">
      <c r="A1091" t="s">
        <v>1121</v>
      </c>
      <c r="B1091">
        <v>1973</v>
      </c>
      <c r="C1091" t="s">
        <v>20</v>
      </c>
      <c r="D1091">
        <v>9</v>
      </c>
      <c r="E1091">
        <v>0</v>
      </c>
      <c r="F1091">
        <v>8890.59</v>
      </c>
      <c r="G1091" t="s">
        <v>11</v>
      </c>
      <c r="H1091" t="s">
        <v>12</v>
      </c>
      <c r="I1091" t="s">
        <v>23</v>
      </c>
      <c r="J1091" t="str">
        <f>IF(ISBLANK(I1091),"Null",I1091)</f>
        <v>R1012</v>
      </c>
      <c r="K1091">
        <f>IF(ISBLANK(B1091),ROUND(AVERAGE($B$2:$B$2344),0),B1091)</f>
        <v>1973</v>
      </c>
      <c r="L1091" s="9" t="str">
        <f>CONCATENATE(D1091,"/",C1091,"/",K1091)</f>
        <v>9/Sep/1973</v>
      </c>
      <c r="M1091">
        <f t="shared" ref="M1091:M1154" ca="1" si="17">DATEDIF(L1091,TODAY(),"Y")</f>
        <v>51</v>
      </c>
      <c r="N1091" s="10">
        <v>8890.59</v>
      </c>
    </row>
    <row r="1092" spans="1:14" x14ac:dyDescent="0.25">
      <c r="A1092" t="s">
        <v>1122</v>
      </c>
      <c r="B1092">
        <v>1978</v>
      </c>
      <c r="C1092" t="s">
        <v>30</v>
      </c>
      <c r="D1092">
        <v>16</v>
      </c>
      <c r="E1092">
        <v>3</v>
      </c>
      <c r="F1092">
        <v>8891.14</v>
      </c>
      <c r="G1092" t="s">
        <v>11</v>
      </c>
      <c r="H1092" t="s">
        <v>12</v>
      </c>
      <c r="I1092" t="s">
        <v>355</v>
      </c>
      <c r="J1092" t="str">
        <f>IF(ISBLANK(I1092),"Null",I1092)</f>
        <v>R1017</v>
      </c>
      <c r="K1092">
        <f>IF(ISBLANK(B1092),ROUND(AVERAGE($B$2:$B$2344),0),B1092)</f>
        <v>1978</v>
      </c>
      <c r="L1092" s="9" t="str">
        <f>CONCATENATE(D1092,"/",C1092,"/",K1092)</f>
        <v>16/Dec/1978</v>
      </c>
      <c r="M1092">
        <f t="shared" ca="1" si="17"/>
        <v>45</v>
      </c>
      <c r="N1092" s="10">
        <v>8891.14</v>
      </c>
    </row>
    <row r="1093" spans="1:14" x14ac:dyDescent="0.25">
      <c r="A1093" t="s">
        <v>1123</v>
      </c>
      <c r="B1093">
        <v>1997</v>
      </c>
      <c r="C1093" t="s">
        <v>15</v>
      </c>
      <c r="D1093">
        <v>28</v>
      </c>
      <c r="E1093">
        <v>0</v>
      </c>
      <c r="F1093">
        <v>8906.14</v>
      </c>
      <c r="G1093" t="s">
        <v>11</v>
      </c>
      <c r="H1093" t="s">
        <v>11</v>
      </c>
      <c r="I1093" t="s">
        <v>23</v>
      </c>
      <c r="J1093" t="str">
        <f>IF(ISBLANK(I1093),"Null",I1093)</f>
        <v>R1012</v>
      </c>
      <c r="K1093">
        <f>IF(ISBLANK(B1093),ROUND(AVERAGE($B$2:$B$2344),0),B1093)</f>
        <v>1997</v>
      </c>
      <c r="L1093" s="9" t="str">
        <f>CONCATENATE(D1093,"/",C1093,"/",K1093)</f>
        <v>28/Nov/1997</v>
      </c>
      <c r="M1093">
        <f t="shared" ca="1" si="17"/>
        <v>26</v>
      </c>
      <c r="N1093" s="10">
        <v>8906.14</v>
      </c>
    </row>
    <row r="1094" spans="1:14" x14ac:dyDescent="0.25">
      <c r="A1094" t="s">
        <v>1124</v>
      </c>
      <c r="B1094">
        <v>1967</v>
      </c>
      <c r="C1094" t="s">
        <v>20</v>
      </c>
      <c r="D1094">
        <v>6</v>
      </c>
      <c r="E1094">
        <v>0</v>
      </c>
      <c r="F1094">
        <v>8908.4699999999993</v>
      </c>
      <c r="G1094" t="s">
        <v>12</v>
      </c>
      <c r="H1094" t="s">
        <v>11</v>
      </c>
      <c r="I1094" t="s">
        <v>13</v>
      </c>
      <c r="J1094" t="str">
        <f>IF(ISBLANK(I1094),"Null",I1094)</f>
        <v>R1013</v>
      </c>
      <c r="K1094">
        <f>IF(ISBLANK(B1094),ROUND(AVERAGE($B$2:$B$2344),0),B1094)</f>
        <v>1967</v>
      </c>
      <c r="L1094" s="9" t="str">
        <f>CONCATENATE(D1094,"/",C1094,"/",K1094)</f>
        <v>6/Sep/1967</v>
      </c>
      <c r="M1094">
        <f t="shared" ca="1" si="17"/>
        <v>57</v>
      </c>
      <c r="N1094" s="10">
        <v>8908.4699999999993</v>
      </c>
    </row>
    <row r="1095" spans="1:14" x14ac:dyDescent="0.25">
      <c r="A1095" t="s">
        <v>1125</v>
      </c>
      <c r="B1095">
        <v>1975</v>
      </c>
      <c r="C1095" t="s">
        <v>10</v>
      </c>
      <c r="D1095">
        <v>7</v>
      </c>
      <c r="E1095">
        <v>1</v>
      </c>
      <c r="F1095">
        <v>8930.93</v>
      </c>
      <c r="G1095" t="s">
        <v>11</v>
      </c>
      <c r="H1095" t="s">
        <v>11</v>
      </c>
      <c r="I1095" t="s">
        <v>23</v>
      </c>
      <c r="J1095" t="str">
        <f>IF(ISBLANK(I1095),"Null",I1095)</f>
        <v>R1012</v>
      </c>
      <c r="K1095">
        <f>IF(ISBLANK(B1095),ROUND(AVERAGE($B$2:$B$2344),0),B1095)</f>
        <v>1975</v>
      </c>
      <c r="L1095" s="9" t="str">
        <f>CONCATENATE(D1095,"/",C1095,"/",K1095)</f>
        <v>7/Jul/1975</v>
      </c>
      <c r="M1095">
        <f t="shared" ca="1" si="17"/>
        <v>49</v>
      </c>
      <c r="N1095" s="10">
        <v>8930.93</v>
      </c>
    </row>
    <row r="1096" spans="1:14" x14ac:dyDescent="0.25">
      <c r="A1096" t="s">
        <v>1126</v>
      </c>
      <c r="B1096">
        <v>1972</v>
      </c>
      <c r="C1096" t="s">
        <v>18</v>
      </c>
      <c r="D1096">
        <v>6</v>
      </c>
      <c r="E1096">
        <v>0</v>
      </c>
      <c r="F1096">
        <v>8932.08</v>
      </c>
      <c r="G1096" t="s">
        <v>11</v>
      </c>
      <c r="H1096" t="s">
        <v>16</v>
      </c>
      <c r="I1096" t="s">
        <v>41</v>
      </c>
      <c r="J1096" t="str">
        <f>IF(ISBLANK(I1096),"Null",I1096)</f>
        <v>R1011</v>
      </c>
      <c r="K1096">
        <f>IF(ISBLANK(B1096),ROUND(AVERAGE($B$2:$B$2344),0),B1096)</f>
        <v>1972</v>
      </c>
      <c r="L1096" s="9" t="str">
        <f>CONCATENATE(D1096,"/",C1096,"/",K1096)</f>
        <v>6/Jun/1972</v>
      </c>
      <c r="M1096">
        <f t="shared" ca="1" si="17"/>
        <v>52</v>
      </c>
      <c r="N1096" s="10">
        <v>8932.08</v>
      </c>
    </row>
    <row r="1097" spans="1:14" x14ac:dyDescent="0.25">
      <c r="A1097" t="s">
        <v>1127</v>
      </c>
      <c r="B1097">
        <v>1976</v>
      </c>
      <c r="C1097" t="s">
        <v>30</v>
      </c>
      <c r="D1097">
        <v>25</v>
      </c>
      <c r="E1097">
        <v>3</v>
      </c>
      <c r="F1097">
        <v>8944.1200000000008</v>
      </c>
      <c r="G1097" t="s">
        <v>12</v>
      </c>
      <c r="H1097" t="s">
        <v>11</v>
      </c>
      <c r="I1097" t="s">
        <v>13</v>
      </c>
      <c r="J1097" t="str">
        <f>IF(ISBLANK(I1097),"Null",I1097)</f>
        <v>R1013</v>
      </c>
      <c r="K1097">
        <f>IF(ISBLANK(B1097),ROUND(AVERAGE($B$2:$B$2344),0),B1097)</f>
        <v>1976</v>
      </c>
      <c r="L1097" s="9" t="str">
        <f>CONCATENATE(D1097,"/",C1097,"/",K1097)</f>
        <v>25/Dec/1976</v>
      </c>
      <c r="M1097">
        <f t="shared" ca="1" si="17"/>
        <v>47</v>
      </c>
      <c r="N1097" s="10">
        <v>8944.1200000000008</v>
      </c>
    </row>
    <row r="1098" spans="1:14" x14ac:dyDescent="0.25">
      <c r="A1098" t="s">
        <v>1128</v>
      </c>
      <c r="B1098">
        <v>1992</v>
      </c>
      <c r="C1098" t="s">
        <v>20</v>
      </c>
      <c r="D1098">
        <v>27</v>
      </c>
      <c r="E1098">
        <v>0</v>
      </c>
      <c r="F1098">
        <v>8954.99</v>
      </c>
      <c r="G1098" t="s">
        <v>11</v>
      </c>
      <c r="H1098" t="s">
        <v>12</v>
      </c>
      <c r="I1098" t="s">
        <v>534</v>
      </c>
      <c r="J1098" t="str">
        <f>IF(ISBLANK(I1098),"Null",I1098)</f>
        <v>R1026</v>
      </c>
      <c r="K1098">
        <f>IF(ISBLANK(B1098),ROUND(AVERAGE($B$2:$B$2344),0),B1098)</f>
        <v>1992</v>
      </c>
      <c r="L1098" s="9" t="str">
        <f>CONCATENATE(D1098,"/",C1098,"/",K1098)</f>
        <v>27/Sep/1992</v>
      </c>
      <c r="M1098">
        <f t="shared" ca="1" si="17"/>
        <v>32</v>
      </c>
      <c r="N1098" s="10">
        <v>8954.99</v>
      </c>
    </row>
    <row r="1099" spans="1:14" x14ac:dyDescent="0.25">
      <c r="A1099" t="s">
        <v>1129</v>
      </c>
      <c r="B1099">
        <v>1974</v>
      </c>
      <c r="C1099" t="s">
        <v>34</v>
      </c>
      <c r="D1099">
        <v>17</v>
      </c>
      <c r="E1099">
        <v>1</v>
      </c>
      <c r="F1099">
        <v>8964.06</v>
      </c>
      <c r="G1099" t="s">
        <v>12</v>
      </c>
      <c r="H1099" t="s">
        <v>11</v>
      </c>
      <c r="I1099" t="s">
        <v>167</v>
      </c>
      <c r="J1099" t="str">
        <f>IF(ISBLANK(I1099),"Null",I1099)</f>
        <v>R1016</v>
      </c>
      <c r="K1099">
        <f>IF(ISBLANK(B1099),ROUND(AVERAGE($B$2:$B$2344),0),B1099)</f>
        <v>1974</v>
      </c>
      <c r="L1099" s="9" t="str">
        <f>CONCATENATE(D1099,"/",C1099,"/",K1099)</f>
        <v>17/Aug/1974</v>
      </c>
      <c r="M1099">
        <f t="shared" ca="1" si="17"/>
        <v>50</v>
      </c>
      <c r="N1099" s="10">
        <v>8964.06</v>
      </c>
    </row>
    <row r="1100" spans="1:14" x14ac:dyDescent="0.25">
      <c r="A1100" t="s">
        <v>1130</v>
      </c>
      <c r="B1100">
        <v>1983</v>
      </c>
      <c r="C1100" t="s">
        <v>10</v>
      </c>
      <c r="D1100">
        <v>15</v>
      </c>
      <c r="E1100">
        <v>5</v>
      </c>
      <c r="F1100">
        <v>8965.7999999999993</v>
      </c>
      <c r="G1100" t="s">
        <v>11</v>
      </c>
      <c r="H1100" t="s">
        <v>12</v>
      </c>
      <c r="I1100" t="s">
        <v>23</v>
      </c>
      <c r="J1100" t="str">
        <f>IF(ISBLANK(I1100),"Null",I1100)</f>
        <v>R1012</v>
      </c>
      <c r="K1100">
        <f>IF(ISBLANK(B1100),ROUND(AVERAGE($B$2:$B$2344),0),B1100)</f>
        <v>1983</v>
      </c>
      <c r="L1100" s="9" t="str">
        <f>CONCATENATE(D1100,"/",C1100,"/",K1100)</f>
        <v>15/Jul/1983</v>
      </c>
      <c r="M1100">
        <f t="shared" ca="1" si="17"/>
        <v>41</v>
      </c>
      <c r="N1100" s="10">
        <v>8965.7999999999993</v>
      </c>
    </row>
    <row r="1101" spans="1:14" x14ac:dyDescent="0.25">
      <c r="A1101" t="s">
        <v>1131</v>
      </c>
      <c r="B1101">
        <v>1974</v>
      </c>
      <c r="C1101" t="s">
        <v>20</v>
      </c>
      <c r="D1101">
        <v>8</v>
      </c>
      <c r="E1101">
        <v>2</v>
      </c>
      <c r="F1101">
        <v>8968.33</v>
      </c>
      <c r="G1101" t="s">
        <v>12</v>
      </c>
      <c r="H1101" t="s">
        <v>11</v>
      </c>
      <c r="I1101" t="s">
        <v>41</v>
      </c>
      <c r="J1101" t="str">
        <f>IF(ISBLANK(I1101),"Null",I1101)</f>
        <v>R1011</v>
      </c>
      <c r="K1101">
        <f>IF(ISBLANK(B1101),ROUND(AVERAGE($B$2:$B$2344),0),B1101)</f>
        <v>1974</v>
      </c>
      <c r="L1101" s="9" t="str">
        <f>CONCATENATE(D1101,"/",C1101,"/",K1101)</f>
        <v>8/Sep/1974</v>
      </c>
      <c r="M1101">
        <f t="shared" ca="1" si="17"/>
        <v>50</v>
      </c>
      <c r="N1101" s="10">
        <v>8968.33</v>
      </c>
    </row>
    <row r="1102" spans="1:14" x14ac:dyDescent="0.25">
      <c r="A1102" t="s">
        <v>1132</v>
      </c>
      <c r="B1102">
        <v>1974</v>
      </c>
      <c r="C1102" t="s">
        <v>10</v>
      </c>
      <c r="D1102">
        <v>21</v>
      </c>
      <c r="E1102">
        <v>2</v>
      </c>
      <c r="F1102">
        <v>8978.19</v>
      </c>
      <c r="G1102" t="s">
        <v>11</v>
      </c>
      <c r="H1102" t="s">
        <v>11</v>
      </c>
      <c r="I1102" t="s">
        <v>13</v>
      </c>
      <c r="J1102" t="str">
        <f>IF(ISBLANK(I1102),"Null",I1102)</f>
        <v>R1013</v>
      </c>
      <c r="K1102">
        <f>IF(ISBLANK(B1102),ROUND(AVERAGE($B$2:$B$2344),0),B1102)</f>
        <v>1974</v>
      </c>
      <c r="L1102" s="9" t="str">
        <f>CONCATENATE(D1102,"/",C1102,"/",K1102)</f>
        <v>21/Jul/1974</v>
      </c>
      <c r="M1102">
        <f t="shared" ca="1" si="17"/>
        <v>50</v>
      </c>
      <c r="N1102" s="10">
        <v>8978.19</v>
      </c>
    </row>
    <row r="1103" spans="1:14" x14ac:dyDescent="0.25">
      <c r="A1103" t="s">
        <v>1133</v>
      </c>
      <c r="B1103">
        <v>1973</v>
      </c>
      <c r="C1103" t="s">
        <v>36</v>
      </c>
      <c r="D1103">
        <v>11</v>
      </c>
      <c r="E1103">
        <v>0</v>
      </c>
      <c r="F1103">
        <v>8988.16</v>
      </c>
      <c r="G1103" t="s">
        <v>11</v>
      </c>
      <c r="H1103" t="s">
        <v>16</v>
      </c>
      <c r="I1103" t="s">
        <v>23</v>
      </c>
      <c r="J1103" t="str">
        <f>IF(ISBLANK(I1103),"Null",I1103)</f>
        <v>R1012</v>
      </c>
      <c r="K1103">
        <f>IF(ISBLANK(B1103),ROUND(AVERAGE($B$2:$B$2344),0),B1103)</f>
        <v>1973</v>
      </c>
      <c r="L1103" s="9" t="str">
        <f>CONCATENATE(D1103,"/",C1103,"/",K1103)</f>
        <v>11/Oct/1973</v>
      </c>
      <c r="M1103">
        <f t="shared" ca="1" si="17"/>
        <v>51</v>
      </c>
      <c r="N1103" s="10">
        <v>8988.16</v>
      </c>
    </row>
    <row r="1104" spans="1:14" x14ac:dyDescent="0.25">
      <c r="A1104" t="s">
        <v>1134</v>
      </c>
      <c r="B1104">
        <v>1979</v>
      </c>
      <c r="C1104" t="s">
        <v>30</v>
      </c>
      <c r="D1104">
        <v>16</v>
      </c>
      <c r="E1104">
        <v>2</v>
      </c>
      <c r="F1104">
        <v>8998.43</v>
      </c>
      <c r="G1104" t="s">
        <v>11</v>
      </c>
      <c r="H1104" t="s">
        <v>16</v>
      </c>
      <c r="I1104" t="s">
        <v>199</v>
      </c>
      <c r="J1104" t="str">
        <f>IF(ISBLANK(I1104),"Null",I1104)</f>
        <v>R1025</v>
      </c>
      <c r="K1104">
        <f>IF(ISBLANK(B1104),ROUND(AVERAGE($B$2:$B$2344),0),B1104)</f>
        <v>1979</v>
      </c>
      <c r="L1104" s="9" t="str">
        <f>CONCATENATE(D1104,"/",C1104,"/",K1104)</f>
        <v>16/Dec/1979</v>
      </c>
      <c r="M1104">
        <f t="shared" ca="1" si="17"/>
        <v>44</v>
      </c>
      <c r="N1104" s="10">
        <v>8998.43</v>
      </c>
    </row>
    <row r="1105" spans="1:14" x14ac:dyDescent="0.25">
      <c r="A1105" t="s">
        <v>1135</v>
      </c>
      <c r="B1105">
        <v>1993</v>
      </c>
      <c r="C1105" t="s">
        <v>30</v>
      </c>
      <c r="D1105">
        <v>1</v>
      </c>
      <c r="E1105">
        <v>0</v>
      </c>
      <c r="F1105">
        <v>9010.2000000000007</v>
      </c>
      <c r="G1105" t="s">
        <v>11</v>
      </c>
      <c r="H1105" t="s">
        <v>12</v>
      </c>
      <c r="I1105" t="s">
        <v>534</v>
      </c>
      <c r="J1105" t="str">
        <f>IF(ISBLANK(I1105),"Null",I1105)</f>
        <v>R1026</v>
      </c>
      <c r="K1105">
        <f>IF(ISBLANK(B1105),ROUND(AVERAGE($B$2:$B$2344),0),B1105)</f>
        <v>1993</v>
      </c>
      <c r="L1105" s="9" t="str">
        <f>CONCATENATE(D1105,"/",C1105,"/",K1105)</f>
        <v>1/Dec/1993</v>
      </c>
      <c r="M1105">
        <f t="shared" ca="1" si="17"/>
        <v>30</v>
      </c>
      <c r="N1105" s="10">
        <v>9010.2000000000007</v>
      </c>
    </row>
    <row r="1106" spans="1:14" x14ac:dyDescent="0.25">
      <c r="A1106" t="s">
        <v>1136</v>
      </c>
      <c r="B1106">
        <v>1972</v>
      </c>
      <c r="C1106" t="s">
        <v>30</v>
      </c>
      <c r="D1106">
        <v>7</v>
      </c>
      <c r="E1106">
        <v>1</v>
      </c>
      <c r="F1106">
        <v>9048.0300000000007</v>
      </c>
      <c r="G1106" t="s">
        <v>11</v>
      </c>
      <c r="H1106" t="s">
        <v>11</v>
      </c>
      <c r="I1106" t="s">
        <v>13</v>
      </c>
      <c r="J1106" t="str">
        <f>IF(ISBLANK(I1106),"Null",I1106)</f>
        <v>R1013</v>
      </c>
      <c r="K1106">
        <f>IF(ISBLANK(B1106),ROUND(AVERAGE($B$2:$B$2344),0),B1106)</f>
        <v>1972</v>
      </c>
      <c r="L1106" s="9" t="str">
        <f>CONCATENATE(D1106,"/",C1106,"/",K1106)</f>
        <v>7/Dec/1972</v>
      </c>
      <c r="M1106">
        <f t="shared" ca="1" si="17"/>
        <v>51</v>
      </c>
      <c r="N1106" s="10">
        <v>9048.0300000000007</v>
      </c>
    </row>
    <row r="1107" spans="1:14" x14ac:dyDescent="0.25">
      <c r="A1107" t="s">
        <v>1137</v>
      </c>
      <c r="B1107">
        <v>1972</v>
      </c>
      <c r="C1107" t="s">
        <v>30</v>
      </c>
      <c r="D1107">
        <v>2</v>
      </c>
      <c r="E1107">
        <v>1</v>
      </c>
      <c r="F1107">
        <v>9058.73</v>
      </c>
      <c r="G1107" t="s">
        <v>12</v>
      </c>
      <c r="H1107" t="s">
        <v>11</v>
      </c>
      <c r="I1107" t="s">
        <v>13</v>
      </c>
      <c r="J1107" t="str">
        <f>IF(ISBLANK(I1107),"Null",I1107)</f>
        <v>R1013</v>
      </c>
      <c r="K1107">
        <f>IF(ISBLANK(B1107),ROUND(AVERAGE($B$2:$B$2344),0),B1107)</f>
        <v>1972</v>
      </c>
      <c r="L1107" s="9" t="str">
        <f>CONCATENATE(D1107,"/",C1107,"/",K1107)</f>
        <v>2/Dec/1972</v>
      </c>
      <c r="M1107">
        <f t="shared" ca="1" si="17"/>
        <v>51</v>
      </c>
      <c r="N1107" s="10">
        <v>9058.73</v>
      </c>
    </row>
    <row r="1108" spans="1:14" x14ac:dyDescent="0.25">
      <c r="A1108" t="s">
        <v>1138</v>
      </c>
      <c r="B1108">
        <v>1977</v>
      </c>
      <c r="C1108" t="s">
        <v>15</v>
      </c>
      <c r="D1108">
        <v>4</v>
      </c>
      <c r="E1108">
        <v>2</v>
      </c>
      <c r="F1108">
        <v>9095.07</v>
      </c>
      <c r="G1108" t="s">
        <v>11</v>
      </c>
      <c r="H1108" t="s">
        <v>11</v>
      </c>
      <c r="I1108" t="s">
        <v>246</v>
      </c>
      <c r="J1108" t="str">
        <f>IF(ISBLANK(I1108),"Null",I1108)</f>
        <v>R1024</v>
      </c>
      <c r="K1108">
        <f>IF(ISBLANK(B1108),ROUND(AVERAGE($B$2:$B$2344),0),B1108)</f>
        <v>1977</v>
      </c>
      <c r="L1108" s="9" t="str">
        <f>CONCATENATE(D1108,"/",C1108,"/",K1108)</f>
        <v>4/Nov/1977</v>
      </c>
      <c r="M1108">
        <f t="shared" ca="1" si="17"/>
        <v>47</v>
      </c>
      <c r="N1108" s="10">
        <v>9095.07</v>
      </c>
    </row>
    <row r="1109" spans="1:14" x14ac:dyDescent="0.25">
      <c r="A1109" t="s">
        <v>1139</v>
      </c>
      <c r="B1109">
        <v>1965</v>
      </c>
      <c r="C1109" t="s">
        <v>15</v>
      </c>
      <c r="D1109">
        <v>9</v>
      </c>
      <c r="E1109">
        <v>0</v>
      </c>
      <c r="F1109">
        <v>9095.94</v>
      </c>
      <c r="G1109" t="s">
        <v>12</v>
      </c>
      <c r="H1109" t="s">
        <v>16</v>
      </c>
      <c r="I1109" t="s">
        <v>41</v>
      </c>
      <c r="J1109" t="str">
        <f>IF(ISBLANK(I1109),"Null",I1109)</f>
        <v>R1011</v>
      </c>
      <c r="K1109">
        <f>IF(ISBLANK(B1109),ROUND(AVERAGE($B$2:$B$2344),0),B1109)</f>
        <v>1965</v>
      </c>
      <c r="L1109" s="9" t="str">
        <f>CONCATENATE(D1109,"/",C1109,"/",K1109)</f>
        <v>9/Nov/1965</v>
      </c>
      <c r="M1109">
        <f t="shared" ca="1" si="17"/>
        <v>59</v>
      </c>
      <c r="N1109" s="10">
        <v>9095.94</v>
      </c>
    </row>
    <row r="1110" spans="1:14" x14ac:dyDescent="0.25">
      <c r="A1110" t="s">
        <v>1140</v>
      </c>
      <c r="B1110">
        <v>1977</v>
      </c>
      <c r="C1110" t="s">
        <v>30</v>
      </c>
      <c r="D1110">
        <v>2</v>
      </c>
      <c r="E1110">
        <v>3</v>
      </c>
      <c r="F1110">
        <v>9101.7999999999993</v>
      </c>
      <c r="G1110" t="s">
        <v>11</v>
      </c>
      <c r="H1110" t="s">
        <v>16</v>
      </c>
      <c r="I1110" t="s">
        <v>41</v>
      </c>
      <c r="J1110" t="str">
        <f>IF(ISBLANK(I1110),"Null",I1110)</f>
        <v>R1011</v>
      </c>
      <c r="K1110">
        <f>IF(ISBLANK(B1110),ROUND(AVERAGE($B$2:$B$2344),0),B1110)</f>
        <v>1977</v>
      </c>
      <c r="L1110" s="9" t="str">
        <f>CONCATENATE(D1110,"/",C1110,"/",K1110)</f>
        <v>2/Dec/1977</v>
      </c>
      <c r="M1110">
        <f t="shared" ca="1" si="17"/>
        <v>46</v>
      </c>
      <c r="N1110" s="10">
        <v>9101.7999999999993</v>
      </c>
    </row>
    <row r="1111" spans="1:14" x14ac:dyDescent="0.25">
      <c r="A1111" t="s">
        <v>1141</v>
      </c>
      <c r="B1111">
        <v>1970</v>
      </c>
      <c r="C1111" t="s">
        <v>34</v>
      </c>
      <c r="D1111">
        <v>12</v>
      </c>
      <c r="E1111">
        <v>0</v>
      </c>
      <c r="F1111">
        <v>9140.9500000000007</v>
      </c>
      <c r="G1111" t="s">
        <v>12</v>
      </c>
      <c r="H1111" t="s">
        <v>12</v>
      </c>
      <c r="I1111" t="s">
        <v>13</v>
      </c>
      <c r="J1111" t="str">
        <f>IF(ISBLANK(I1111),"Null",I1111)</f>
        <v>R1013</v>
      </c>
      <c r="K1111">
        <f>IF(ISBLANK(B1111),ROUND(AVERAGE($B$2:$B$2344),0),B1111)</f>
        <v>1970</v>
      </c>
      <c r="L1111" s="9" t="str">
        <f>CONCATENATE(D1111,"/",C1111,"/",K1111)</f>
        <v>12/Aug/1970</v>
      </c>
      <c r="M1111">
        <f t="shared" ca="1" si="17"/>
        <v>54</v>
      </c>
      <c r="N1111" s="10">
        <v>9140.9500000000007</v>
      </c>
    </row>
    <row r="1112" spans="1:14" x14ac:dyDescent="0.25">
      <c r="A1112" t="s">
        <v>1142</v>
      </c>
      <c r="B1112">
        <v>1970</v>
      </c>
      <c r="C1112" t="s">
        <v>36</v>
      </c>
      <c r="D1112">
        <v>18</v>
      </c>
      <c r="E1112">
        <v>0</v>
      </c>
      <c r="F1112">
        <v>9144.57</v>
      </c>
      <c r="G1112" t="s">
        <v>12</v>
      </c>
      <c r="H1112" t="s">
        <v>11</v>
      </c>
      <c r="I1112" t="s">
        <v>41</v>
      </c>
      <c r="J1112" t="str">
        <f>IF(ISBLANK(I1112),"Null",I1112)</f>
        <v>R1011</v>
      </c>
      <c r="K1112">
        <f>IF(ISBLANK(B1112),ROUND(AVERAGE($B$2:$B$2344),0),B1112)</f>
        <v>1970</v>
      </c>
      <c r="L1112" s="9" t="str">
        <f>CONCATENATE(D1112,"/",C1112,"/",K1112)</f>
        <v>18/Oct/1970</v>
      </c>
      <c r="M1112">
        <f t="shared" ca="1" si="17"/>
        <v>54</v>
      </c>
      <c r="N1112" s="10">
        <v>9144.57</v>
      </c>
    </row>
    <row r="1113" spans="1:14" x14ac:dyDescent="0.25">
      <c r="A1113" t="s">
        <v>1143</v>
      </c>
      <c r="B1113">
        <v>1982</v>
      </c>
      <c r="C1113" t="s">
        <v>30</v>
      </c>
      <c r="D1113">
        <v>8</v>
      </c>
      <c r="E1113">
        <v>3</v>
      </c>
      <c r="F1113">
        <v>9147.5</v>
      </c>
      <c r="G1113" t="s">
        <v>11</v>
      </c>
      <c r="H1113" t="s">
        <v>16</v>
      </c>
      <c r="I1113" t="s">
        <v>23</v>
      </c>
      <c r="J1113" t="str">
        <f>IF(ISBLANK(I1113),"Null",I1113)</f>
        <v>R1012</v>
      </c>
      <c r="K1113">
        <f>IF(ISBLANK(B1113),ROUND(AVERAGE($B$2:$B$2344),0),B1113)</f>
        <v>1982</v>
      </c>
      <c r="L1113" s="9" t="str">
        <f>CONCATENATE(D1113,"/",C1113,"/",K1113)</f>
        <v>8/Dec/1982</v>
      </c>
      <c r="M1113">
        <f t="shared" ca="1" si="17"/>
        <v>41</v>
      </c>
      <c r="N1113" s="10">
        <v>9147.5</v>
      </c>
    </row>
    <row r="1114" spans="1:14" x14ac:dyDescent="0.25">
      <c r="A1114" t="s">
        <v>1144</v>
      </c>
      <c r="B1114">
        <v>1990</v>
      </c>
      <c r="C1114" t="s">
        <v>34</v>
      </c>
      <c r="D1114">
        <v>23</v>
      </c>
      <c r="E1114">
        <v>3</v>
      </c>
      <c r="F1114">
        <v>9159.51</v>
      </c>
      <c r="G1114" t="s">
        <v>11</v>
      </c>
      <c r="H1114" t="s">
        <v>11</v>
      </c>
      <c r="I1114" t="s">
        <v>299</v>
      </c>
      <c r="J1114" t="str">
        <f>IF(ISBLANK(I1114),"Null",I1114)</f>
        <v>R1021</v>
      </c>
      <c r="K1114">
        <f>IF(ISBLANK(B1114),ROUND(AVERAGE($B$2:$B$2344),0),B1114)</f>
        <v>1990</v>
      </c>
      <c r="L1114" s="9" t="str">
        <f>CONCATENATE(D1114,"/",C1114,"/",K1114)</f>
        <v>23/Aug/1990</v>
      </c>
      <c r="M1114">
        <f t="shared" ca="1" si="17"/>
        <v>34</v>
      </c>
      <c r="N1114" s="10">
        <v>9159.51</v>
      </c>
    </row>
    <row r="1115" spans="1:14" x14ac:dyDescent="0.25">
      <c r="A1115" t="s">
        <v>1145</v>
      </c>
      <c r="B1115">
        <v>1970</v>
      </c>
      <c r="C1115" t="s">
        <v>36</v>
      </c>
      <c r="D1115">
        <v>24</v>
      </c>
      <c r="E1115">
        <v>0</v>
      </c>
      <c r="F1115">
        <v>9171.75</v>
      </c>
      <c r="G1115" t="s">
        <v>11</v>
      </c>
      <c r="H1115" t="s">
        <v>11</v>
      </c>
      <c r="I1115" t="s">
        <v>23</v>
      </c>
      <c r="J1115" t="str">
        <f>IF(ISBLANK(I1115),"Null",I1115)</f>
        <v>R1012</v>
      </c>
      <c r="K1115">
        <f>IF(ISBLANK(B1115),ROUND(AVERAGE($B$2:$B$2344),0),B1115)</f>
        <v>1970</v>
      </c>
      <c r="L1115" s="9" t="str">
        <f>CONCATENATE(D1115,"/",C1115,"/",K1115)</f>
        <v>24/Oct/1970</v>
      </c>
      <c r="M1115">
        <f t="shared" ca="1" si="17"/>
        <v>54</v>
      </c>
      <c r="N1115" s="10">
        <v>9171.75</v>
      </c>
    </row>
    <row r="1116" spans="1:14" x14ac:dyDescent="0.25">
      <c r="A1116" t="s">
        <v>1146</v>
      </c>
      <c r="B1116">
        <v>1971</v>
      </c>
      <c r="C1116" t="s">
        <v>30</v>
      </c>
      <c r="D1116">
        <v>29</v>
      </c>
      <c r="E1116">
        <v>0</v>
      </c>
      <c r="F1116">
        <v>9174.14</v>
      </c>
      <c r="G1116" t="s">
        <v>12</v>
      </c>
      <c r="H1116" t="s">
        <v>16</v>
      </c>
      <c r="I1116" t="s">
        <v>23</v>
      </c>
      <c r="J1116" t="str">
        <f>IF(ISBLANK(I1116),"Null",I1116)</f>
        <v>R1012</v>
      </c>
      <c r="K1116">
        <f>IF(ISBLANK(B1116),ROUND(AVERAGE($B$2:$B$2344),0),B1116)</f>
        <v>1971</v>
      </c>
      <c r="L1116" s="9" t="str">
        <f>CONCATENATE(D1116,"/",C1116,"/",K1116)</f>
        <v>29/Dec/1971</v>
      </c>
      <c r="M1116">
        <f t="shared" ca="1" si="17"/>
        <v>52</v>
      </c>
      <c r="N1116" s="10">
        <v>9174.14</v>
      </c>
    </row>
    <row r="1117" spans="1:14" x14ac:dyDescent="0.25">
      <c r="A1117" t="s">
        <v>1147</v>
      </c>
      <c r="B1117">
        <v>1973</v>
      </c>
      <c r="C1117" t="s">
        <v>30</v>
      </c>
      <c r="D1117">
        <v>25</v>
      </c>
      <c r="E1117">
        <v>1</v>
      </c>
      <c r="F1117">
        <v>9182.17</v>
      </c>
      <c r="G1117" t="s">
        <v>11</v>
      </c>
      <c r="H1117" t="s">
        <v>12</v>
      </c>
      <c r="I1117" t="s">
        <v>41</v>
      </c>
      <c r="J1117" t="str">
        <f>IF(ISBLANK(I1117),"Null",I1117)</f>
        <v>R1011</v>
      </c>
      <c r="K1117">
        <f>IF(ISBLANK(B1117),ROUND(AVERAGE($B$2:$B$2344),0),B1117)</f>
        <v>1973</v>
      </c>
      <c r="L1117" s="9" t="str">
        <f>CONCATENATE(D1117,"/",C1117,"/",K1117)</f>
        <v>25/Dec/1973</v>
      </c>
      <c r="M1117">
        <f t="shared" ca="1" si="17"/>
        <v>50</v>
      </c>
      <c r="N1117" s="10">
        <v>9182.17</v>
      </c>
    </row>
    <row r="1118" spans="1:14" x14ac:dyDescent="0.25">
      <c r="A1118" t="s">
        <v>1148</v>
      </c>
      <c r="B1118">
        <v>1976</v>
      </c>
      <c r="C1118" t="s">
        <v>20</v>
      </c>
      <c r="D1118">
        <v>10</v>
      </c>
      <c r="E1118">
        <v>2</v>
      </c>
      <c r="F1118">
        <v>9193.84</v>
      </c>
      <c r="G1118" t="s">
        <v>11</v>
      </c>
      <c r="H1118" t="s">
        <v>16</v>
      </c>
      <c r="I1118" t="s">
        <v>23</v>
      </c>
      <c r="J1118" t="str">
        <f>IF(ISBLANK(I1118),"Null",I1118)</f>
        <v>R1012</v>
      </c>
      <c r="K1118">
        <f>IF(ISBLANK(B1118),ROUND(AVERAGE($B$2:$B$2344),0),B1118)</f>
        <v>1976</v>
      </c>
      <c r="L1118" s="9" t="str">
        <f>CONCATENATE(D1118,"/",C1118,"/",K1118)</f>
        <v>10/Sep/1976</v>
      </c>
      <c r="M1118">
        <f t="shared" ca="1" si="17"/>
        <v>48</v>
      </c>
      <c r="N1118" s="10">
        <v>9193.84</v>
      </c>
    </row>
    <row r="1119" spans="1:14" x14ac:dyDescent="0.25">
      <c r="A1119" t="s">
        <v>1149</v>
      </c>
      <c r="B1119">
        <v>1986</v>
      </c>
      <c r="C1119" t="s">
        <v>30</v>
      </c>
      <c r="D1119">
        <v>25</v>
      </c>
      <c r="E1119">
        <v>3</v>
      </c>
      <c r="F1119">
        <v>9210.06</v>
      </c>
      <c r="G1119" t="s">
        <v>11</v>
      </c>
      <c r="H1119" t="s">
        <v>12</v>
      </c>
      <c r="I1119" t="s">
        <v>299</v>
      </c>
      <c r="J1119" t="str">
        <f>IF(ISBLANK(I1119),"Null",I1119)</f>
        <v>R1021</v>
      </c>
      <c r="K1119">
        <f>IF(ISBLANK(B1119),ROUND(AVERAGE($B$2:$B$2344),0),B1119)</f>
        <v>1986</v>
      </c>
      <c r="L1119" s="9" t="str">
        <f>CONCATENATE(D1119,"/",C1119,"/",K1119)</f>
        <v>25/Dec/1986</v>
      </c>
      <c r="M1119">
        <f t="shared" ca="1" si="17"/>
        <v>37</v>
      </c>
      <c r="N1119" s="10">
        <v>9210.06</v>
      </c>
    </row>
    <row r="1120" spans="1:14" x14ac:dyDescent="0.25">
      <c r="A1120" t="s">
        <v>1150</v>
      </c>
      <c r="B1120">
        <v>1981</v>
      </c>
      <c r="C1120" t="s">
        <v>30</v>
      </c>
      <c r="D1120">
        <v>5</v>
      </c>
      <c r="E1120">
        <v>5</v>
      </c>
      <c r="F1120">
        <v>9222.4</v>
      </c>
      <c r="G1120" t="s">
        <v>11</v>
      </c>
      <c r="H1120" t="s">
        <v>12</v>
      </c>
      <c r="I1120" t="s">
        <v>165</v>
      </c>
      <c r="J1120" t="str">
        <f>IF(ISBLANK(I1120),"Null",I1120)</f>
        <v>R1019</v>
      </c>
      <c r="K1120">
        <f>IF(ISBLANK(B1120),ROUND(AVERAGE($B$2:$B$2344),0),B1120)</f>
        <v>1981</v>
      </c>
      <c r="L1120" s="9" t="str">
        <f>CONCATENATE(D1120,"/",C1120,"/",K1120)</f>
        <v>5/Dec/1981</v>
      </c>
      <c r="M1120">
        <f t="shared" ca="1" si="17"/>
        <v>42</v>
      </c>
      <c r="N1120" s="10">
        <v>9222.4</v>
      </c>
    </row>
    <row r="1121" spans="1:14" x14ac:dyDescent="0.25">
      <c r="A1121" t="s">
        <v>1151</v>
      </c>
      <c r="B1121">
        <v>1975</v>
      </c>
      <c r="C1121" t="s">
        <v>30</v>
      </c>
      <c r="D1121">
        <v>6</v>
      </c>
      <c r="E1121">
        <v>2</v>
      </c>
      <c r="F1121">
        <v>9225.26</v>
      </c>
      <c r="G1121" t="s">
        <v>12</v>
      </c>
      <c r="H1121" t="s">
        <v>12</v>
      </c>
      <c r="I1121" t="s">
        <v>163</v>
      </c>
      <c r="J1121" t="str">
        <f>IF(ISBLANK(I1121),"Null",I1121)</f>
        <v>R1015</v>
      </c>
      <c r="K1121">
        <f>IF(ISBLANK(B1121),ROUND(AVERAGE($B$2:$B$2344),0),B1121)</f>
        <v>1975</v>
      </c>
      <c r="L1121" s="9" t="str">
        <f>CONCATENATE(D1121,"/",C1121,"/",K1121)</f>
        <v>6/Dec/1975</v>
      </c>
      <c r="M1121">
        <f t="shared" ca="1" si="17"/>
        <v>48</v>
      </c>
      <c r="N1121" s="10">
        <v>9225.26</v>
      </c>
    </row>
    <row r="1122" spans="1:14" x14ac:dyDescent="0.25">
      <c r="A1122" t="s">
        <v>1152</v>
      </c>
      <c r="B1122">
        <v>1980</v>
      </c>
      <c r="C1122" t="s">
        <v>36</v>
      </c>
      <c r="D1122">
        <v>5</v>
      </c>
      <c r="E1122">
        <v>2</v>
      </c>
      <c r="F1122">
        <v>9247.94</v>
      </c>
      <c r="G1122" t="s">
        <v>11</v>
      </c>
      <c r="H1122" t="s">
        <v>16</v>
      </c>
      <c r="I1122" t="s">
        <v>299</v>
      </c>
      <c r="J1122" t="str">
        <f>IF(ISBLANK(I1122),"Null",I1122)</f>
        <v>R1021</v>
      </c>
      <c r="K1122">
        <f>IF(ISBLANK(B1122),ROUND(AVERAGE($B$2:$B$2344),0),B1122)</f>
        <v>1980</v>
      </c>
      <c r="L1122" s="9" t="str">
        <f>CONCATENATE(D1122,"/",C1122,"/",K1122)</f>
        <v>5/Oct/1980</v>
      </c>
      <c r="M1122">
        <f t="shared" ca="1" si="17"/>
        <v>44</v>
      </c>
      <c r="N1122" s="10">
        <v>9247.94</v>
      </c>
    </row>
    <row r="1123" spans="1:14" x14ac:dyDescent="0.25">
      <c r="A1123" t="s">
        <v>1153</v>
      </c>
      <c r="B1123">
        <v>1974</v>
      </c>
      <c r="C1123" t="s">
        <v>34</v>
      </c>
      <c r="D1123">
        <v>21</v>
      </c>
      <c r="E1123">
        <v>1</v>
      </c>
      <c r="F1123">
        <v>9249.5</v>
      </c>
      <c r="G1123" t="s">
        <v>11</v>
      </c>
      <c r="H1123" t="s">
        <v>16</v>
      </c>
      <c r="I1123" t="s">
        <v>23</v>
      </c>
      <c r="J1123" t="str">
        <f>IF(ISBLANK(I1123),"Null",I1123)</f>
        <v>R1012</v>
      </c>
      <c r="K1123">
        <f>IF(ISBLANK(B1123),ROUND(AVERAGE($B$2:$B$2344),0),B1123)</f>
        <v>1974</v>
      </c>
      <c r="L1123" s="9" t="str">
        <f>CONCATENATE(D1123,"/",C1123,"/",K1123)</f>
        <v>21/Aug/1974</v>
      </c>
      <c r="M1123">
        <f t="shared" ca="1" si="17"/>
        <v>50</v>
      </c>
      <c r="N1123" s="10">
        <v>9249.5</v>
      </c>
    </row>
    <row r="1124" spans="1:14" x14ac:dyDescent="0.25">
      <c r="A1124" t="s">
        <v>1154</v>
      </c>
      <c r="B1124">
        <v>1971</v>
      </c>
      <c r="C1124" t="s">
        <v>34</v>
      </c>
      <c r="D1124">
        <v>6</v>
      </c>
      <c r="E1124">
        <v>0</v>
      </c>
      <c r="F1124">
        <v>9264.7999999999993</v>
      </c>
      <c r="G1124" t="s">
        <v>11</v>
      </c>
      <c r="H1124" t="s">
        <v>16</v>
      </c>
      <c r="I1124" t="s">
        <v>41</v>
      </c>
      <c r="J1124" t="str">
        <f>IF(ISBLANK(I1124),"Null",I1124)</f>
        <v>R1011</v>
      </c>
      <c r="K1124">
        <f>IF(ISBLANK(B1124),ROUND(AVERAGE($B$2:$B$2344),0),B1124)</f>
        <v>1971</v>
      </c>
      <c r="L1124" s="9" t="str">
        <f>CONCATENATE(D1124,"/",C1124,"/",K1124)</f>
        <v>6/Aug/1971</v>
      </c>
      <c r="M1124">
        <f t="shared" ca="1" si="17"/>
        <v>53</v>
      </c>
      <c r="N1124" s="10">
        <v>9264.7999999999993</v>
      </c>
    </row>
    <row r="1125" spans="1:14" x14ac:dyDescent="0.25">
      <c r="A1125" t="s">
        <v>1155</v>
      </c>
      <c r="B1125">
        <v>1973</v>
      </c>
      <c r="C1125" t="s">
        <v>36</v>
      </c>
      <c r="D1125">
        <v>27</v>
      </c>
      <c r="E1125">
        <v>1</v>
      </c>
      <c r="F1125">
        <v>9282.48</v>
      </c>
      <c r="G1125" t="s">
        <v>12</v>
      </c>
      <c r="H1125" t="s">
        <v>11</v>
      </c>
      <c r="I1125" t="s">
        <v>167</v>
      </c>
      <c r="J1125" t="str">
        <f>IF(ISBLANK(I1125),"Null",I1125)</f>
        <v>R1016</v>
      </c>
      <c r="K1125">
        <f>IF(ISBLANK(B1125),ROUND(AVERAGE($B$2:$B$2344),0),B1125)</f>
        <v>1973</v>
      </c>
      <c r="L1125" s="9" t="str">
        <f>CONCATENATE(D1125,"/",C1125,"/",K1125)</f>
        <v>27/Oct/1973</v>
      </c>
      <c r="M1125">
        <f t="shared" ca="1" si="17"/>
        <v>51</v>
      </c>
      <c r="N1125" s="10">
        <v>9282.48</v>
      </c>
    </row>
    <row r="1126" spans="1:14" x14ac:dyDescent="0.25">
      <c r="A1126" t="s">
        <v>1156</v>
      </c>
      <c r="B1126">
        <v>1971</v>
      </c>
      <c r="C1126" t="s">
        <v>10</v>
      </c>
      <c r="D1126">
        <v>2</v>
      </c>
      <c r="E1126">
        <v>0</v>
      </c>
      <c r="F1126">
        <v>9283.56</v>
      </c>
      <c r="G1126" t="s">
        <v>11</v>
      </c>
      <c r="H1126" t="s">
        <v>12</v>
      </c>
      <c r="I1126" t="s">
        <v>13</v>
      </c>
      <c r="J1126" t="str">
        <f>IF(ISBLANK(I1126),"Null",I1126)</f>
        <v>R1013</v>
      </c>
      <c r="K1126">
        <f>IF(ISBLANK(B1126),ROUND(AVERAGE($B$2:$B$2344),0),B1126)</f>
        <v>1971</v>
      </c>
      <c r="L1126" s="9" t="str">
        <f>CONCATENATE(D1126,"/",C1126,"/",K1126)</f>
        <v>2/Jul/1971</v>
      </c>
      <c r="M1126">
        <f t="shared" ca="1" si="17"/>
        <v>53</v>
      </c>
      <c r="N1126" s="10">
        <v>9283.56</v>
      </c>
    </row>
    <row r="1127" spans="1:14" x14ac:dyDescent="0.25">
      <c r="A1127" t="s">
        <v>1157</v>
      </c>
      <c r="B1127">
        <v>1969</v>
      </c>
      <c r="C1127" t="s">
        <v>15</v>
      </c>
      <c r="D1127">
        <v>26</v>
      </c>
      <c r="E1127">
        <v>0</v>
      </c>
      <c r="F1127">
        <v>9285.8700000000008</v>
      </c>
      <c r="G1127" t="s">
        <v>11</v>
      </c>
      <c r="H1127" t="s">
        <v>12</v>
      </c>
      <c r="I1127" t="s">
        <v>13</v>
      </c>
      <c r="J1127" t="str">
        <f>IF(ISBLANK(I1127),"Null",I1127)</f>
        <v>R1013</v>
      </c>
      <c r="K1127">
        <f>IF(ISBLANK(B1127),ROUND(AVERAGE($B$2:$B$2344),0),B1127)</f>
        <v>1969</v>
      </c>
      <c r="L1127" s="9" t="str">
        <f>CONCATENATE(D1127,"/",C1127,"/",K1127)</f>
        <v>26/Nov/1969</v>
      </c>
      <c r="M1127">
        <f t="shared" ca="1" si="17"/>
        <v>54</v>
      </c>
      <c r="N1127" s="10">
        <v>9285.8700000000008</v>
      </c>
    </row>
    <row r="1128" spans="1:14" x14ac:dyDescent="0.25">
      <c r="A1128" t="s">
        <v>1158</v>
      </c>
      <c r="B1128">
        <v>1973</v>
      </c>
      <c r="C1128" t="s">
        <v>36</v>
      </c>
      <c r="D1128">
        <v>16</v>
      </c>
      <c r="E1128">
        <v>1</v>
      </c>
      <c r="F1128">
        <v>9288.0300000000007</v>
      </c>
      <c r="G1128" t="s">
        <v>11</v>
      </c>
      <c r="H1128" t="s">
        <v>12</v>
      </c>
      <c r="I1128" t="s">
        <v>169</v>
      </c>
      <c r="J1128" t="str">
        <f>IF(ISBLANK(I1128),"Null",I1128)</f>
        <v>R1018</v>
      </c>
      <c r="K1128">
        <f>IF(ISBLANK(B1128),ROUND(AVERAGE($B$2:$B$2344),0),B1128)</f>
        <v>1973</v>
      </c>
      <c r="L1128" s="9" t="str">
        <f>CONCATENATE(D1128,"/",C1128,"/",K1128)</f>
        <v>16/Oct/1973</v>
      </c>
      <c r="M1128">
        <f t="shared" ca="1" si="17"/>
        <v>51</v>
      </c>
      <c r="N1128" s="10">
        <v>9288.0300000000007</v>
      </c>
    </row>
    <row r="1129" spans="1:14" x14ac:dyDescent="0.25">
      <c r="A1129" t="s">
        <v>1159</v>
      </c>
      <c r="B1129">
        <v>1973</v>
      </c>
      <c r="C1129" t="s">
        <v>20</v>
      </c>
      <c r="D1129">
        <v>18</v>
      </c>
      <c r="E1129">
        <v>1</v>
      </c>
      <c r="F1129">
        <v>9290.14</v>
      </c>
      <c r="G1129" t="s">
        <v>12</v>
      </c>
      <c r="H1129" t="s">
        <v>12</v>
      </c>
      <c r="I1129" t="s">
        <v>167</v>
      </c>
      <c r="J1129" t="str">
        <f>IF(ISBLANK(I1129),"Null",I1129)</f>
        <v>R1016</v>
      </c>
      <c r="K1129">
        <f>IF(ISBLANK(B1129),ROUND(AVERAGE($B$2:$B$2344),0),B1129)</f>
        <v>1973</v>
      </c>
      <c r="L1129" s="9" t="str">
        <f>CONCATENATE(D1129,"/",C1129,"/",K1129)</f>
        <v>18/Sep/1973</v>
      </c>
      <c r="M1129">
        <f t="shared" ca="1" si="17"/>
        <v>51</v>
      </c>
      <c r="N1129" s="10">
        <v>9290.14</v>
      </c>
    </row>
    <row r="1130" spans="1:14" x14ac:dyDescent="0.25">
      <c r="A1130" t="s">
        <v>1160</v>
      </c>
      <c r="B1130">
        <v>1976</v>
      </c>
      <c r="C1130" t="s">
        <v>15</v>
      </c>
      <c r="D1130">
        <v>3</v>
      </c>
      <c r="E1130">
        <v>3</v>
      </c>
      <c r="F1130">
        <v>9301.89</v>
      </c>
      <c r="G1130" t="s">
        <v>11</v>
      </c>
      <c r="H1130" t="s">
        <v>16</v>
      </c>
      <c r="I1130" t="s">
        <v>23</v>
      </c>
      <c r="J1130" t="str">
        <f>IF(ISBLANK(I1130),"Null",I1130)</f>
        <v>R1012</v>
      </c>
      <c r="K1130">
        <f>IF(ISBLANK(B1130),ROUND(AVERAGE($B$2:$B$2344),0),B1130)</f>
        <v>1976</v>
      </c>
      <c r="L1130" s="9" t="str">
        <f>CONCATENATE(D1130,"/",C1130,"/",K1130)</f>
        <v>3/Nov/1976</v>
      </c>
      <c r="M1130">
        <f t="shared" ca="1" si="17"/>
        <v>48</v>
      </c>
      <c r="N1130" s="10">
        <v>9301.89</v>
      </c>
    </row>
    <row r="1131" spans="1:14" x14ac:dyDescent="0.25">
      <c r="A1131" t="s">
        <v>1161</v>
      </c>
      <c r="B1131">
        <v>1973</v>
      </c>
      <c r="C1131" t="s">
        <v>36</v>
      </c>
      <c r="D1131">
        <v>16</v>
      </c>
      <c r="E1131">
        <v>2</v>
      </c>
      <c r="F1131">
        <v>9304.7000000000007</v>
      </c>
      <c r="G1131" t="s">
        <v>12</v>
      </c>
      <c r="H1131" t="s">
        <v>12</v>
      </c>
      <c r="I1131" t="s">
        <v>13</v>
      </c>
      <c r="J1131" t="str">
        <f>IF(ISBLANK(I1131),"Null",I1131)</f>
        <v>R1013</v>
      </c>
      <c r="K1131">
        <f>IF(ISBLANK(B1131),ROUND(AVERAGE($B$2:$B$2344),0),B1131)</f>
        <v>1973</v>
      </c>
      <c r="L1131" s="9" t="str">
        <f>CONCATENATE(D1131,"/",C1131,"/",K1131)</f>
        <v>16/Oct/1973</v>
      </c>
      <c r="M1131">
        <f t="shared" ca="1" si="17"/>
        <v>51</v>
      </c>
      <c r="N1131" s="10">
        <v>9304.7000000000007</v>
      </c>
    </row>
    <row r="1132" spans="1:14" x14ac:dyDescent="0.25">
      <c r="A1132" t="s">
        <v>1162</v>
      </c>
      <c r="B1132">
        <v>1963</v>
      </c>
      <c r="C1132" t="s">
        <v>18</v>
      </c>
      <c r="D1132">
        <v>8</v>
      </c>
      <c r="E1132">
        <v>0</v>
      </c>
      <c r="F1132">
        <v>9310.81</v>
      </c>
      <c r="G1132" t="s">
        <v>12</v>
      </c>
      <c r="H1132" t="s">
        <v>16</v>
      </c>
      <c r="I1132" t="s">
        <v>13</v>
      </c>
      <c r="J1132" t="str">
        <f>IF(ISBLANK(I1132),"Null",I1132)</f>
        <v>R1013</v>
      </c>
      <c r="K1132">
        <f>IF(ISBLANK(B1132),ROUND(AVERAGE($B$2:$B$2344),0),B1132)</f>
        <v>1963</v>
      </c>
      <c r="L1132" s="9" t="str">
        <f>CONCATENATE(D1132,"/",C1132,"/",K1132)</f>
        <v>8/Jun/1963</v>
      </c>
      <c r="M1132">
        <f t="shared" ca="1" si="17"/>
        <v>61</v>
      </c>
      <c r="N1132" s="10">
        <v>9310.81</v>
      </c>
    </row>
    <row r="1133" spans="1:14" x14ac:dyDescent="0.25">
      <c r="A1133" t="s">
        <v>1163</v>
      </c>
      <c r="B1133">
        <v>1977</v>
      </c>
      <c r="C1133" t="s">
        <v>36</v>
      </c>
      <c r="D1133">
        <v>12</v>
      </c>
      <c r="E1133">
        <v>2</v>
      </c>
      <c r="F1133">
        <v>9315.41</v>
      </c>
      <c r="G1133" t="s">
        <v>11</v>
      </c>
      <c r="H1133" t="s">
        <v>16</v>
      </c>
      <c r="I1133" t="s">
        <v>246</v>
      </c>
      <c r="J1133" t="str">
        <f>IF(ISBLANK(I1133),"Null",I1133)</f>
        <v>R1024</v>
      </c>
      <c r="K1133">
        <f>IF(ISBLANK(B1133),ROUND(AVERAGE($B$2:$B$2344),0),B1133)</f>
        <v>1977</v>
      </c>
      <c r="L1133" s="9" t="str">
        <f>CONCATENATE(D1133,"/",C1133,"/",K1133)</f>
        <v>12/Oct/1977</v>
      </c>
      <c r="M1133">
        <f t="shared" ca="1" si="17"/>
        <v>47</v>
      </c>
      <c r="N1133" s="10">
        <v>9315.41</v>
      </c>
    </row>
    <row r="1134" spans="1:14" x14ac:dyDescent="0.25">
      <c r="A1134" t="s">
        <v>1164</v>
      </c>
      <c r="B1134">
        <v>1988</v>
      </c>
      <c r="C1134" t="s">
        <v>10</v>
      </c>
      <c r="D1134">
        <v>9</v>
      </c>
      <c r="E1134">
        <v>3</v>
      </c>
      <c r="F1134">
        <v>9320.26</v>
      </c>
      <c r="G1134" t="s">
        <v>11</v>
      </c>
      <c r="H1134" t="s">
        <v>16</v>
      </c>
      <c r="I1134" t="s">
        <v>23</v>
      </c>
      <c r="J1134" t="str">
        <f>IF(ISBLANK(I1134),"Null",I1134)</f>
        <v>R1012</v>
      </c>
      <c r="K1134">
        <f>IF(ISBLANK(B1134),ROUND(AVERAGE($B$2:$B$2344),0),B1134)</f>
        <v>1988</v>
      </c>
      <c r="L1134" s="9" t="str">
        <f>CONCATENATE(D1134,"/",C1134,"/",K1134)</f>
        <v>9/Jul/1988</v>
      </c>
      <c r="M1134">
        <f t="shared" ca="1" si="17"/>
        <v>36</v>
      </c>
      <c r="N1134" s="10">
        <v>9320.26</v>
      </c>
    </row>
    <row r="1135" spans="1:14" x14ac:dyDescent="0.25">
      <c r="A1135" t="s">
        <v>1165</v>
      </c>
      <c r="B1135">
        <v>1996</v>
      </c>
      <c r="C1135" t="s">
        <v>36</v>
      </c>
      <c r="D1135">
        <v>12</v>
      </c>
      <c r="E1135">
        <v>0</v>
      </c>
      <c r="F1135">
        <v>9338.61</v>
      </c>
      <c r="G1135" t="s">
        <v>11</v>
      </c>
      <c r="H1135" t="s">
        <v>16</v>
      </c>
      <c r="I1135" t="s">
        <v>534</v>
      </c>
      <c r="J1135" t="str">
        <f>IF(ISBLANK(I1135),"Null",I1135)</f>
        <v>R1026</v>
      </c>
      <c r="K1135">
        <f>IF(ISBLANK(B1135),ROUND(AVERAGE($B$2:$B$2344),0),B1135)</f>
        <v>1996</v>
      </c>
      <c r="L1135" s="9" t="str">
        <f>CONCATENATE(D1135,"/",C1135,"/",K1135)</f>
        <v>12/Oct/1996</v>
      </c>
      <c r="M1135">
        <f t="shared" ca="1" si="17"/>
        <v>28</v>
      </c>
      <c r="N1135" s="10">
        <v>9338.61</v>
      </c>
    </row>
    <row r="1136" spans="1:14" x14ac:dyDescent="0.25">
      <c r="A1136" t="s">
        <v>1166</v>
      </c>
      <c r="B1136">
        <v>1988</v>
      </c>
      <c r="C1136" t="s">
        <v>10</v>
      </c>
      <c r="D1136">
        <v>1</v>
      </c>
      <c r="E1136">
        <v>3</v>
      </c>
      <c r="F1136">
        <v>9344.2000000000007</v>
      </c>
      <c r="G1136" t="s">
        <v>11</v>
      </c>
      <c r="H1136" t="s">
        <v>16</v>
      </c>
      <c r="I1136" t="s">
        <v>299</v>
      </c>
      <c r="J1136" t="str">
        <f>IF(ISBLANK(I1136),"Null",I1136)</f>
        <v>R1021</v>
      </c>
      <c r="K1136">
        <f>IF(ISBLANK(B1136),ROUND(AVERAGE($B$2:$B$2344),0),B1136)</f>
        <v>1988</v>
      </c>
      <c r="L1136" s="9" t="str">
        <f>CONCATENATE(D1136,"/",C1136,"/",K1136)</f>
        <v>1/Jul/1988</v>
      </c>
      <c r="M1136">
        <f t="shared" ca="1" si="17"/>
        <v>36</v>
      </c>
      <c r="N1136" s="10">
        <v>9344.2000000000007</v>
      </c>
    </row>
    <row r="1137" spans="1:14" x14ac:dyDescent="0.25">
      <c r="A1137" t="s">
        <v>1167</v>
      </c>
      <c r="B1137">
        <v>1971</v>
      </c>
      <c r="C1137" t="s">
        <v>36</v>
      </c>
      <c r="D1137">
        <v>8</v>
      </c>
      <c r="E1137">
        <v>0</v>
      </c>
      <c r="F1137">
        <v>9361.33</v>
      </c>
      <c r="G1137" t="s">
        <v>12</v>
      </c>
      <c r="H1137" t="s">
        <v>16</v>
      </c>
      <c r="I1137" t="s">
        <v>167</v>
      </c>
      <c r="J1137" t="str">
        <f>IF(ISBLANK(I1137),"Null",I1137)</f>
        <v>R1016</v>
      </c>
      <c r="K1137">
        <f>IF(ISBLANK(B1137),ROUND(AVERAGE($B$2:$B$2344),0),B1137)</f>
        <v>1971</v>
      </c>
      <c r="L1137" s="9" t="str">
        <f>CONCATENATE(D1137,"/",C1137,"/",K1137)</f>
        <v>8/Oct/1971</v>
      </c>
      <c r="M1137">
        <f t="shared" ca="1" si="17"/>
        <v>53</v>
      </c>
      <c r="N1137" s="10">
        <v>9361.33</v>
      </c>
    </row>
    <row r="1138" spans="1:14" x14ac:dyDescent="0.25">
      <c r="A1138" t="s">
        <v>1168</v>
      </c>
      <c r="B1138">
        <v>1969</v>
      </c>
      <c r="C1138" t="s">
        <v>15</v>
      </c>
      <c r="D1138">
        <v>24</v>
      </c>
      <c r="E1138">
        <v>0</v>
      </c>
      <c r="F1138">
        <v>9377.4500000000007</v>
      </c>
      <c r="G1138" t="s">
        <v>11</v>
      </c>
      <c r="H1138" t="s">
        <v>12</v>
      </c>
      <c r="I1138" t="s">
        <v>13</v>
      </c>
      <c r="J1138" t="str">
        <f>IF(ISBLANK(I1138),"Null",I1138)</f>
        <v>R1013</v>
      </c>
      <c r="K1138">
        <f>IF(ISBLANK(B1138),ROUND(AVERAGE($B$2:$B$2344),0),B1138)</f>
        <v>1969</v>
      </c>
      <c r="L1138" s="9" t="str">
        <f>CONCATENATE(D1138,"/",C1138,"/",K1138)</f>
        <v>24/Nov/1969</v>
      </c>
      <c r="M1138">
        <f t="shared" ca="1" si="17"/>
        <v>54</v>
      </c>
      <c r="N1138" s="10">
        <v>9377.4500000000007</v>
      </c>
    </row>
    <row r="1139" spans="1:14" x14ac:dyDescent="0.25">
      <c r="A1139" t="s">
        <v>1169</v>
      </c>
      <c r="B1139">
        <v>1971</v>
      </c>
      <c r="C1139" t="s">
        <v>15</v>
      </c>
      <c r="D1139">
        <v>26</v>
      </c>
      <c r="E1139">
        <v>1</v>
      </c>
      <c r="F1139">
        <v>9377.9</v>
      </c>
      <c r="G1139" t="s">
        <v>11</v>
      </c>
      <c r="H1139" t="s">
        <v>16</v>
      </c>
      <c r="I1139" t="s">
        <v>13</v>
      </c>
      <c r="J1139" t="str">
        <f>IF(ISBLANK(I1139),"Null",I1139)</f>
        <v>R1013</v>
      </c>
      <c r="K1139">
        <f>IF(ISBLANK(B1139),ROUND(AVERAGE($B$2:$B$2344),0),B1139)</f>
        <v>1971</v>
      </c>
      <c r="L1139" s="9" t="str">
        <f>CONCATENATE(D1139,"/",C1139,"/",K1139)</f>
        <v>26/Nov/1971</v>
      </c>
      <c r="M1139">
        <f t="shared" ca="1" si="17"/>
        <v>52</v>
      </c>
      <c r="N1139" s="10">
        <v>9377.9</v>
      </c>
    </row>
    <row r="1140" spans="1:14" x14ac:dyDescent="0.25">
      <c r="A1140" t="s">
        <v>1170</v>
      </c>
      <c r="B1140">
        <v>1975</v>
      </c>
      <c r="C1140" t="s">
        <v>30</v>
      </c>
      <c r="D1140">
        <v>2</v>
      </c>
      <c r="E1140">
        <v>1</v>
      </c>
      <c r="F1140">
        <v>9380.75</v>
      </c>
      <c r="G1140" t="s">
        <v>11</v>
      </c>
      <c r="H1140" t="s">
        <v>11</v>
      </c>
      <c r="I1140" t="s">
        <v>246</v>
      </c>
      <c r="J1140" t="str">
        <f>IF(ISBLANK(I1140),"Null",I1140)</f>
        <v>R1024</v>
      </c>
      <c r="K1140">
        <f>IF(ISBLANK(B1140),ROUND(AVERAGE($B$2:$B$2344),0),B1140)</f>
        <v>1975</v>
      </c>
      <c r="L1140" s="9" t="str">
        <f>CONCATENATE(D1140,"/",C1140,"/",K1140)</f>
        <v>2/Dec/1975</v>
      </c>
      <c r="M1140">
        <f t="shared" ca="1" si="17"/>
        <v>48</v>
      </c>
      <c r="N1140" s="10">
        <v>9380.75</v>
      </c>
    </row>
    <row r="1141" spans="1:14" x14ac:dyDescent="0.25">
      <c r="A1141" t="s">
        <v>1171</v>
      </c>
      <c r="B1141">
        <v>1971</v>
      </c>
      <c r="C1141" t="s">
        <v>30</v>
      </c>
      <c r="D1141">
        <v>29</v>
      </c>
      <c r="E1141">
        <v>1</v>
      </c>
      <c r="F1141">
        <v>9386.16</v>
      </c>
      <c r="G1141" t="s">
        <v>12</v>
      </c>
      <c r="H1141" t="s">
        <v>11</v>
      </c>
      <c r="I1141" t="s">
        <v>13</v>
      </c>
      <c r="J1141" t="str">
        <f>IF(ISBLANK(I1141),"Null",I1141)</f>
        <v>R1013</v>
      </c>
      <c r="K1141">
        <f>IF(ISBLANK(B1141),ROUND(AVERAGE($B$2:$B$2344),0),B1141)</f>
        <v>1971</v>
      </c>
      <c r="L1141" s="9" t="str">
        <f>CONCATENATE(D1141,"/",C1141,"/",K1141)</f>
        <v>29/Dec/1971</v>
      </c>
      <c r="M1141">
        <f t="shared" ca="1" si="17"/>
        <v>52</v>
      </c>
      <c r="N1141" s="10">
        <v>9386.16</v>
      </c>
    </row>
    <row r="1142" spans="1:14" x14ac:dyDescent="0.25">
      <c r="A1142" t="s">
        <v>1172</v>
      </c>
      <c r="B1142">
        <v>1971</v>
      </c>
      <c r="C1142" t="s">
        <v>36</v>
      </c>
      <c r="D1142">
        <v>20</v>
      </c>
      <c r="E1142">
        <v>1</v>
      </c>
      <c r="F1142">
        <v>9391.35</v>
      </c>
      <c r="G1142" t="s">
        <v>12</v>
      </c>
      <c r="H1142" t="s">
        <v>12</v>
      </c>
      <c r="I1142" t="s">
        <v>41</v>
      </c>
      <c r="J1142" t="str">
        <f>IF(ISBLANK(I1142),"Null",I1142)</f>
        <v>R1011</v>
      </c>
      <c r="K1142">
        <f>IF(ISBLANK(B1142),ROUND(AVERAGE($B$2:$B$2344),0),B1142)</f>
        <v>1971</v>
      </c>
      <c r="L1142" s="9" t="str">
        <f>CONCATENATE(D1142,"/",C1142,"/",K1142)</f>
        <v>20/Oct/1971</v>
      </c>
      <c r="M1142">
        <f t="shared" ca="1" si="17"/>
        <v>53</v>
      </c>
      <c r="N1142" s="10">
        <v>9391.35</v>
      </c>
    </row>
    <row r="1143" spans="1:14" x14ac:dyDescent="0.25">
      <c r="A1143" t="s">
        <v>1173</v>
      </c>
      <c r="B1143">
        <v>1976</v>
      </c>
      <c r="C1143" t="s">
        <v>36</v>
      </c>
      <c r="D1143">
        <v>17</v>
      </c>
      <c r="E1143">
        <v>2</v>
      </c>
      <c r="F1143">
        <v>9411.01</v>
      </c>
      <c r="G1143" t="s">
        <v>11</v>
      </c>
      <c r="H1143" t="s">
        <v>12</v>
      </c>
      <c r="I1143" t="s">
        <v>246</v>
      </c>
      <c r="J1143" t="str">
        <f>IF(ISBLANK(I1143),"Null",I1143)</f>
        <v>R1024</v>
      </c>
      <c r="K1143">
        <f>IF(ISBLANK(B1143),ROUND(AVERAGE($B$2:$B$2344),0),B1143)</f>
        <v>1976</v>
      </c>
      <c r="L1143" s="9" t="str">
        <f>CONCATENATE(D1143,"/",C1143,"/",K1143)</f>
        <v>17/Oct/1976</v>
      </c>
      <c r="M1143">
        <f t="shared" ca="1" si="17"/>
        <v>48</v>
      </c>
      <c r="N1143" s="10">
        <v>9411.01</v>
      </c>
    </row>
    <row r="1144" spans="1:14" x14ac:dyDescent="0.25">
      <c r="A1144" t="s">
        <v>1174</v>
      </c>
      <c r="B1144">
        <v>1976</v>
      </c>
      <c r="C1144" t="s">
        <v>36</v>
      </c>
      <c r="D1144">
        <v>30</v>
      </c>
      <c r="E1144">
        <v>3</v>
      </c>
      <c r="F1144">
        <v>9414.92</v>
      </c>
      <c r="G1144" t="s">
        <v>11</v>
      </c>
      <c r="H1144" t="s">
        <v>11</v>
      </c>
      <c r="I1144" t="s">
        <v>41</v>
      </c>
      <c r="J1144" t="str">
        <f>IF(ISBLANK(I1144),"Null",I1144)</f>
        <v>R1011</v>
      </c>
      <c r="K1144">
        <f>IF(ISBLANK(B1144),ROUND(AVERAGE($B$2:$B$2344),0),B1144)</f>
        <v>1976</v>
      </c>
      <c r="L1144" s="9" t="str">
        <f>CONCATENATE(D1144,"/",C1144,"/",K1144)</f>
        <v>30/Oct/1976</v>
      </c>
      <c r="M1144">
        <f t="shared" ca="1" si="17"/>
        <v>48</v>
      </c>
      <c r="N1144" s="10">
        <v>9414.92</v>
      </c>
    </row>
    <row r="1145" spans="1:14" x14ac:dyDescent="0.25">
      <c r="A1145" t="s">
        <v>1175</v>
      </c>
      <c r="B1145">
        <v>1976</v>
      </c>
      <c r="C1145" t="s">
        <v>15</v>
      </c>
      <c r="D1145">
        <v>3</v>
      </c>
      <c r="E1145">
        <v>2</v>
      </c>
      <c r="F1145">
        <v>9432.93</v>
      </c>
      <c r="G1145" t="s">
        <v>11</v>
      </c>
      <c r="H1145" t="s">
        <v>16</v>
      </c>
      <c r="I1145" t="s">
        <v>246</v>
      </c>
      <c r="J1145" t="str">
        <f>IF(ISBLANK(I1145),"Null",I1145)</f>
        <v>R1024</v>
      </c>
      <c r="K1145">
        <f>IF(ISBLANK(B1145),ROUND(AVERAGE($B$2:$B$2344),0),B1145)</f>
        <v>1976</v>
      </c>
      <c r="L1145" s="9" t="str">
        <f>CONCATENATE(D1145,"/",C1145,"/",K1145)</f>
        <v>3/Nov/1976</v>
      </c>
      <c r="M1145">
        <f t="shared" ca="1" si="17"/>
        <v>48</v>
      </c>
      <c r="N1145" s="10">
        <v>9432.93</v>
      </c>
    </row>
    <row r="1146" spans="1:14" x14ac:dyDescent="0.25">
      <c r="A1146" t="s">
        <v>1176</v>
      </c>
      <c r="B1146">
        <v>1974</v>
      </c>
      <c r="C1146" t="s">
        <v>15</v>
      </c>
      <c r="D1146">
        <v>27</v>
      </c>
      <c r="E1146">
        <v>1</v>
      </c>
      <c r="F1146">
        <v>9447.25</v>
      </c>
      <c r="G1146" t="s">
        <v>11</v>
      </c>
      <c r="H1146" t="s">
        <v>16</v>
      </c>
      <c r="I1146" t="s">
        <v>246</v>
      </c>
      <c r="J1146" t="str">
        <f>IF(ISBLANK(I1146),"Null",I1146)</f>
        <v>R1024</v>
      </c>
      <c r="K1146">
        <f>IF(ISBLANK(B1146),ROUND(AVERAGE($B$2:$B$2344),0),B1146)</f>
        <v>1974</v>
      </c>
      <c r="L1146" s="9" t="str">
        <f>CONCATENATE(D1146,"/",C1146,"/",K1146)</f>
        <v>27/Nov/1974</v>
      </c>
      <c r="M1146">
        <f t="shared" ca="1" si="17"/>
        <v>49</v>
      </c>
      <c r="N1146" s="10">
        <v>9447.25</v>
      </c>
    </row>
    <row r="1147" spans="1:14" x14ac:dyDescent="0.25">
      <c r="A1147" t="s">
        <v>1177</v>
      </c>
      <c r="B1147">
        <v>1974</v>
      </c>
      <c r="C1147" t="s">
        <v>18</v>
      </c>
      <c r="D1147">
        <v>8</v>
      </c>
      <c r="E1147">
        <v>1</v>
      </c>
      <c r="F1147">
        <v>9447.3799999999992</v>
      </c>
      <c r="G1147" t="s">
        <v>11</v>
      </c>
      <c r="H1147" t="s">
        <v>12</v>
      </c>
      <c r="I1147" t="s">
        <v>246</v>
      </c>
      <c r="J1147" t="str">
        <f>IF(ISBLANK(I1147),"Null",I1147)</f>
        <v>R1024</v>
      </c>
      <c r="K1147">
        <f>IF(ISBLANK(B1147),ROUND(AVERAGE($B$2:$B$2344),0),B1147)</f>
        <v>1974</v>
      </c>
      <c r="L1147" s="9" t="str">
        <f>CONCATENATE(D1147,"/",C1147,"/",K1147)</f>
        <v>8/Jun/1974</v>
      </c>
      <c r="M1147">
        <f t="shared" ca="1" si="17"/>
        <v>50</v>
      </c>
      <c r="N1147" s="10">
        <v>9447.3799999999992</v>
      </c>
    </row>
    <row r="1148" spans="1:14" x14ac:dyDescent="0.25">
      <c r="A1148" t="s">
        <v>1178</v>
      </c>
      <c r="B1148">
        <v>1987</v>
      </c>
      <c r="C1148" t="s">
        <v>15</v>
      </c>
      <c r="D1148">
        <v>14</v>
      </c>
      <c r="E1148">
        <v>3</v>
      </c>
      <c r="F1148">
        <v>9448.42</v>
      </c>
      <c r="G1148" t="s">
        <v>11</v>
      </c>
      <c r="H1148" t="s">
        <v>12</v>
      </c>
      <c r="I1148" t="s">
        <v>299</v>
      </c>
      <c r="J1148" t="str">
        <f>IF(ISBLANK(I1148),"Null",I1148)</f>
        <v>R1021</v>
      </c>
      <c r="K1148">
        <f>IF(ISBLANK(B1148),ROUND(AVERAGE($B$2:$B$2344),0),B1148)</f>
        <v>1987</v>
      </c>
      <c r="L1148" s="9" t="str">
        <f>CONCATENATE(D1148,"/",C1148,"/",K1148)</f>
        <v>14/Nov/1987</v>
      </c>
      <c r="M1148">
        <f t="shared" ca="1" si="17"/>
        <v>37</v>
      </c>
      <c r="N1148" s="10">
        <v>9448.42</v>
      </c>
    </row>
    <row r="1149" spans="1:14" x14ac:dyDescent="0.25">
      <c r="A1149" t="s">
        <v>1179</v>
      </c>
      <c r="B1149">
        <v>1979</v>
      </c>
      <c r="C1149" t="s">
        <v>10</v>
      </c>
      <c r="D1149">
        <v>17</v>
      </c>
      <c r="E1149">
        <v>2</v>
      </c>
      <c r="F1149">
        <v>9453.92</v>
      </c>
      <c r="G1149" t="s">
        <v>11</v>
      </c>
      <c r="H1149" t="s">
        <v>11</v>
      </c>
      <c r="I1149" t="s">
        <v>299</v>
      </c>
      <c r="J1149" t="str">
        <f>IF(ISBLANK(I1149),"Null",I1149)</f>
        <v>R1021</v>
      </c>
      <c r="K1149">
        <f>IF(ISBLANK(B1149),ROUND(AVERAGE($B$2:$B$2344),0),B1149)</f>
        <v>1979</v>
      </c>
      <c r="L1149" s="9" t="str">
        <f>CONCATENATE(D1149,"/",C1149,"/",K1149)</f>
        <v>17/Jul/1979</v>
      </c>
      <c r="M1149">
        <f t="shared" ca="1" si="17"/>
        <v>45</v>
      </c>
      <c r="N1149" s="10">
        <v>9453.92</v>
      </c>
    </row>
    <row r="1150" spans="1:14" x14ac:dyDescent="0.25">
      <c r="A1150" t="s">
        <v>1180</v>
      </c>
      <c r="B1150">
        <v>1969</v>
      </c>
      <c r="C1150" t="s">
        <v>18</v>
      </c>
      <c r="D1150">
        <v>4</v>
      </c>
      <c r="E1150">
        <v>0</v>
      </c>
      <c r="F1150">
        <v>9487.64</v>
      </c>
      <c r="G1150" t="s">
        <v>11</v>
      </c>
      <c r="H1150" t="s">
        <v>11</v>
      </c>
      <c r="I1150" t="s">
        <v>13</v>
      </c>
      <c r="J1150" t="str">
        <f>IF(ISBLANK(I1150),"Null",I1150)</f>
        <v>R1013</v>
      </c>
      <c r="K1150">
        <f>IF(ISBLANK(B1150),ROUND(AVERAGE($B$2:$B$2344),0),B1150)</f>
        <v>1969</v>
      </c>
      <c r="L1150" s="9" t="str">
        <f>CONCATENATE(D1150,"/",C1150,"/",K1150)</f>
        <v>4/Jun/1969</v>
      </c>
      <c r="M1150">
        <f t="shared" ca="1" si="17"/>
        <v>55</v>
      </c>
      <c r="N1150" s="10">
        <v>9487.64</v>
      </c>
    </row>
    <row r="1151" spans="1:14" x14ac:dyDescent="0.25">
      <c r="A1151" t="s">
        <v>1181</v>
      </c>
      <c r="B1151">
        <v>1976</v>
      </c>
      <c r="C1151" t="s">
        <v>15</v>
      </c>
      <c r="D1151">
        <v>28</v>
      </c>
      <c r="E1151">
        <v>3</v>
      </c>
      <c r="F1151">
        <v>9500.57</v>
      </c>
      <c r="G1151" t="s">
        <v>11</v>
      </c>
      <c r="H1151" t="s">
        <v>12</v>
      </c>
      <c r="I1151" t="s">
        <v>355</v>
      </c>
      <c r="J1151" t="str">
        <f>IF(ISBLANK(I1151),"Null",I1151)</f>
        <v>R1017</v>
      </c>
      <c r="K1151">
        <f>IF(ISBLANK(B1151),ROUND(AVERAGE($B$2:$B$2344),0),B1151)</f>
        <v>1976</v>
      </c>
      <c r="L1151" s="9" t="str">
        <f>CONCATENATE(D1151,"/",C1151,"/",K1151)</f>
        <v>28/Nov/1976</v>
      </c>
      <c r="M1151">
        <f t="shared" ca="1" si="17"/>
        <v>47</v>
      </c>
      <c r="N1151" s="10">
        <v>9500.57</v>
      </c>
    </row>
    <row r="1152" spans="1:14" x14ac:dyDescent="0.25">
      <c r="A1152" t="s">
        <v>1182</v>
      </c>
      <c r="B1152">
        <v>1969</v>
      </c>
      <c r="C1152" t="s">
        <v>34</v>
      </c>
      <c r="D1152">
        <v>24</v>
      </c>
      <c r="E1152">
        <v>0</v>
      </c>
      <c r="F1152">
        <v>9504.31</v>
      </c>
      <c r="G1152" t="s">
        <v>12</v>
      </c>
      <c r="H1152" t="s">
        <v>11</v>
      </c>
      <c r="I1152" t="s">
        <v>13</v>
      </c>
      <c r="J1152" t="str">
        <f>IF(ISBLANK(I1152),"Null",I1152)</f>
        <v>R1013</v>
      </c>
      <c r="K1152">
        <f>IF(ISBLANK(B1152),ROUND(AVERAGE($B$2:$B$2344),0),B1152)</f>
        <v>1969</v>
      </c>
      <c r="L1152" s="9" t="str">
        <f>CONCATENATE(D1152,"/",C1152,"/",K1152)</f>
        <v>24/Aug/1969</v>
      </c>
      <c r="M1152">
        <f t="shared" ca="1" si="17"/>
        <v>55</v>
      </c>
      <c r="N1152" s="10">
        <v>9504.31</v>
      </c>
    </row>
    <row r="1153" spans="1:14" x14ac:dyDescent="0.25">
      <c r="A1153" t="s">
        <v>1183</v>
      </c>
      <c r="B1153">
        <v>1992</v>
      </c>
      <c r="C1153" t="s">
        <v>34</v>
      </c>
      <c r="D1153">
        <v>22</v>
      </c>
      <c r="E1153">
        <v>0</v>
      </c>
      <c r="F1153">
        <v>9507.68</v>
      </c>
      <c r="G1153" t="s">
        <v>11</v>
      </c>
      <c r="H1153" t="s">
        <v>16</v>
      </c>
      <c r="I1153" t="s">
        <v>23</v>
      </c>
      <c r="J1153" t="str">
        <f>IF(ISBLANK(I1153),"Null",I1153)</f>
        <v>R1012</v>
      </c>
      <c r="K1153">
        <f>IF(ISBLANK(B1153),ROUND(AVERAGE($B$2:$B$2344),0),B1153)</f>
        <v>1992</v>
      </c>
      <c r="L1153" s="9" t="str">
        <f>CONCATENATE(D1153,"/",C1153,"/",K1153)</f>
        <v>22/Aug/1992</v>
      </c>
      <c r="M1153">
        <f t="shared" ca="1" si="17"/>
        <v>32</v>
      </c>
      <c r="N1153" s="10">
        <v>9507.68</v>
      </c>
    </row>
    <row r="1154" spans="1:14" x14ac:dyDescent="0.25">
      <c r="A1154" t="s">
        <v>1184</v>
      </c>
      <c r="B1154">
        <v>1971</v>
      </c>
      <c r="C1154" t="s">
        <v>15</v>
      </c>
      <c r="D1154">
        <v>29</v>
      </c>
      <c r="E1154">
        <v>0</v>
      </c>
      <c r="F1154">
        <v>9528.9</v>
      </c>
      <c r="G1154" t="s">
        <v>11</v>
      </c>
      <c r="H1154" t="s">
        <v>11</v>
      </c>
      <c r="I1154" t="s">
        <v>41</v>
      </c>
      <c r="J1154" t="str">
        <f>IF(ISBLANK(I1154),"Null",I1154)</f>
        <v>R1011</v>
      </c>
      <c r="K1154">
        <f>IF(ISBLANK(B1154),ROUND(AVERAGE($B$2:$B$2344),0),B1154)</f>
        <v>1971</v>
      </c>
      <c r="L1154" s="9" t="str">
        <f>CONCATENATE(D1154,"/",C1154,"/",K1154)</f>
        <v>29/Nov/1971</v>
      </c>
      <c r="M1154">
        <f t="shared" ca="1" si="17"/>
        <v>52</v>
      </c>
      <c r="N1154" s="10">
        <v>9528.9</v>
      </c>
    </row>
    <row r="1155" spans="1:14" x14ac:dyDescent="0.25">
      <c r="A1155" t="s">
        <v>1185</v>
      </c>
      <c r="B1155">
        <v>1973</v>
      </c>
      <c r="C1155" t="s">
        <v>30</v>
      </c>
      <c r="D1155">
        <v>21</v>
      </c>
      <c r="E1155">
        <v>0</v>
      </c>
      <c r="F1155">
        <v>9538.65</v>
      </c>
      <c r="G1155" t="s">
        <v>11</v>
      </c>
      <c r="H1155" t="s">
        <v>12</v>
      </c>
      <c r="I1155" t="s">
        <v>299</v>
      </c>
      <c r="J1155" t="str">
        <f>IF(ISBLANK(I1155),"Null",I1155)</f>
        <v>R1021</v>
      </c>
      <c r="K1155">
        <f>IF(ISBLANK(B1155),ROUND(AVERAGE($B$2:$B$2344),0),B1155)</f>
        <v>1973</v>
      </c>
      <c r="L1155" s="9" t="str">
        <f>CONCATENATE(D1155,"/",C1155,"/",K1155)</f>
        <v>21/Dec/1973</v>
      </c>
      <c r="M1155">
        <f t="shared" ref="M1155:M1218" ca="1" si="18">DATEDIF(L1155,TODAY(),"Y")</f>
        <v>50</v>
      </c>
      <c r="N1155" s="10">
        <v>9538.65</v>
      </c>
    </row>
    <row r="1156" spans="1:14" x14ac:dyDescent="0.25">
      <c r="A1156" t="s">
        <v>1186</v>
      </c>
      <c r="B1156">
        <v>1975</v>
      </c>
      <c r="C1156" t="s">
        <v>10</v>
      </c>
      <c r="D1156">
        <v>28</v>
      </c>
      <c r="E1156">
        <v>1</v>
      </c>
      <c r="F1156">
        <v>9540.17</v>
      </c>
      <c r="G1156" t="s">
        <v>11</v>
      </c>
      <c r="H1156" t="s">
        <v>11</v>
      </c>
      <c r="I1156" t="s">
        <v>246</v>
      </c>
      <c r="J1156" t="str">
        <f>IF(ISBLANK(I1156),"Null",I1156)</f>
        <v>R1024</v>
      </c>
      <c r="K1156">
        <f>IF(ISBLANK(B1156),ROUND(AVERAGE($B$2:$B$2344),0),B1156)</f>
        <v>1975</v>
      </c>
      <c r="L1156" s="9" t="str">
        <f>CONCATENATE(D1156,"/",C1156,"/",K1156)</f>
        <v>28/Jul/1975</v>
      </c>
      <c r="M1156">
        <f t="shared" ca="1" si="18"/>
        <v>49</v>
      </c>
      <c r="N1156" s="10">
        <v>9540.17</v>
      </c>
    </row>
    <row r="1157" spans="1:14" x14ac:dyDescent="0.25">
      <c r="A1157" t="s">
        <v>1187</v>
      </c>
      <c r="B1157">
        <v>1972</v>
      </c>
      <c r="C1157" t="s">
        <v>20</v>
      </c>
      <c r="D1157">
        <v>22</v>
      </c>
      <c r="E1157">
        <v>0</v>
      </c>
      <c r="F1157">
        <v>9541.7000000000007</v>
      </c>
      <c r="G1157" t="s">
        <v>11</v>
      </c>
      <c r="H1157" t="s">
        <v>16</v>
      </c>
      <c r="I1157" t="s">
        <v>246</v>
      </c>
      <c r="J1157" t="str">
        <f>IF(ISBLANK(I1157),"Null",I1157)</f>
        <v>R1024</v>
      </c>
      <c r="K1157">
        <f>IF(ISBLANK(B1157),ROUND(AVERAGE($B$2:$B$2344),0),B1157)</f>
        <v>1972</v>
      </c>
      <c r="L1157" s="9" t="str">
        <f>CONCATENATE(D1157,"/",C1157,"/",K1157)</f>
        <v>22/Sep/1972</v>
      </c>
      <c r="M1157">
        <f t="shared" ca="1" si="18"/>
        <v>52</v>
      </c>
      <c r="N1157" s="10">
        <v>9541.7000000000007</v>
      </c>
    </row>
    <row r="1158" spans="1:14" x14ac:dyDescent="0.25">
      <c r="A1158" t="s">
        <v>1188</v>
      </c>
      <c r="B1158">
        <v>1972</v>
      </c>
      <c r="C1158" t="s">
        <v>20</v>
      </c>
      <c r="D1158">
        <v>22</v>
      </c>
      <c r="E1158">
        <v>1</v>
      </c>
      <c r="F1158">
        <v>9549.57</v>
      </c>
      <c r="G1158" t="s">
        <v>11</v>
      </c>
      <c r="H1158" t="s">
        <v>16</v>
      </c>
      <c r="I1158" t="s">
        <v>13</v>
      </c>
      <c r="J1158" t="str">
        <f>IF(ISBLANK(I1158),"Null",I1158)</f>
        <v>R1013</v>
      </c>
      <c r="K1158">
        <f>IF(ISBLANK(B1158),ROUND(AVERAGE($B$2:$B$2344),0),B1158)</f>
        <v>1972</v>
      </c>
      <c r="L1158" s="9" t="str">
        <f>CONCATENATE(D1158,"/",C1158,"/",K1158)</f>
        <v>22/Sep/1972</v>
      </c>
      <c r="M1158">
        <f t="shared" ca="1" si="18"/>
        <v>52</v>
      </c>
      <c r="N1158" s="10">
        <v>9549.57</v>
      </c>
    </row>
    <row r="1159" spans="1:14" x14ac:dyDescent="0.25">
      <c r="A1159" t="s">
        <v>1189</v>
      </c>
      <c r="B1159">
        <v>1974</v>
      </c>
      <c r="C1159" t="s">
        <v>34</v>
      </c>
      <c r="D1159">
        <v>14</v>
      </c>
      <c r="E1159">
        <v>3</v>
      </c>
      <c r="F1159">
        <v>9563.0300000000007</v>
      </c>
      <c r="G1159" t="s">
        <v>12</v>
      </c>
      <c r="H1159" t="s">
        <v>16</v>
      </c>
      <c r="I1159" t="s">
        <v>41</v>
      </c>
      <c r="J1159" t="str">
        <f>IF(ISBLANK(I1159),"Null",I1159)</f>
        <v>R1011</v>
      </c>
      <c r="K1159">
        <f>IF(ISBLANK(B1159),ROUND(AVERAGE($B$2:$B$2344),0),B1159)</f>
        <v>1974</v>
      </c>
      <c r="L1159" s="9" t="str">
        <f>CONCATENATE(D1159,"/",C1159,"/",K1159)</f>
        <v>14/Aug/1974</v>
      </c>
      <c r="M1159">
        <f t="shared" ca="1" si="18"/>
        <v>50</v>
      </c>
      <c r="N1159" s="10">
        <v>9563.0300000000007</v>
      </c>
    </row>
    <row r="1160" spans="1:14" x14ac:dyDescent="0.25">
      <c r="A1160" t="s">
        <v>1190</v>
      </c>
      <c r="B1160">
        <v>1973</v>
      </c>
      <c r="C1160" t="s">
        <v>30</v>
      </c>
      <c r="D1160">
        <v>1</v>
      </c>
      <c r="E1160">
        <v>1</v>
      </c>
      <c r="F1160">
        <v>9566.99</v>
      </c>
      <c r="G1160" t="s">
        <v>11</v>
      </c>
      <c r="H1160" t="s">
        <v>16</v>
      </c>
      <c r="I1160" t="s">
        <v>23</v>
      </c>
      <c r="J1160" t="str">
        <f>IF(ISBLANK(I1160),"Null",I1160)</f>
        <v>R1012</v>
      </c>
      <c r="K1160">
        <f>IF(ISBLANK(B1160),ROUND(AVERAGE($B$2:$B$2344),0),B1160)</f>
        <v>1973</v>
      </c>
      <c r="L1160" s="9" t="str">
        <f>CONCATENATE(D1160,"/",C1160,"/",K1160)</f>
        <v>1/Dec/1973</v>
      </c>
      <c r="M1160">
        <f t="shared" ca="1" si="18"/>
        <v>50</v>
      </c>
      <c r="N1160" s="10">
        <v>9566.99</v>
      </c>
    </row>
    <row r="1161" spans="1:14" x14ac:dyDescent="0.25">
      <c r="A1161" t="s">
        <v>1191</v>
      </c>
      <c r="B1161">
        <v>1966</v>
      </c>
      <c r="C1161" t="s">
        <v>30</v>
      </c>
      <c r="D1161">
        <v>4</v>
      </c>
      <c r="E1161">
        <v>0</v>
      </c>
      <c r="F1161">
        <v>9582.5400000000009</v>
      </c>
      <c r="G1161" t="s">
        <v>12</v>
      </c>
      <c r="H1161" t="s">
        <v>11</v>
      </c>
      <c r="I1161" t="s">
        <v>13</v>
      </c>
      <c r="J1161" t="str">
        <f>IF(ISBLANK(I1161),"Null",I1161)</f>
        <v>R1013</v>
      </c>
      <c r="K1161">
        <f>IF(ISBLANK(B1161),ROUND(AVERAGE($B$2:$B$2344),0),B1161)</f>
        <v>1966</v>
      </c>
      <c r="L1161" s="9" t="str">
        <f>CONCATENATE(D1161,"/",C1161,"/",K1161)</f>
        <v>4/Dec/1966</v>
      </c>
      <c r="M1161">
        <f t="shared" ca="1" si="18"/>
        <v>57</v>
      </c>
      <c r="N1161" s="10">
        <v>9582.5400000000009</v>
      </c>
    </row>
    <row r="1162" spans="1:14" x14ac:dyDescent="0.25">
      <c r="A1162" t="s">
        <v>1192</v>
      </c>
      <c r="B1162">
        <v>1973</v>
      </c>
      <c r="C1162" t="s">
        <v>15</v>
      </c>
      <c r="D1162">
        <v>28</v>
      </c>
      <c r="E1162">
        <v>1</v>
      </c>
      <c r="F1162">
        <v>9583.89</v>
      </c>
      <c r="G1162" t="s">
        <v>11</v>
      </c>
      <c r="H1162" t="s">
        <v>12</v>
      </c>
      <c r="I1162" t="s">
        <v>23</v>
      </c>
      <c r="J1162" t="str">
        <f>IF(ISBLANK(I1162),"Null",I1162)</f>
        <v>R1012</v>
      </c>
      <c r="K1162">
        <f>IF(ISBLANK(B1162),ROUND(AVERAGE($B$2:$B$2344),0),B1162)</f>
        <v>1973</v>
      </c>
      <c r="L1162" s="9" t="str">
        <f>CONCATENATE(D1162,"/",C1162,"/",K1162)</f>
        <v>28/Nov/1973</v>
      </c>
      <c r="M1162">
        <f t="shared" ca="1" si="18"/>
        <v>50</v>
      </c>
      <c r="N1162" s="10">
        <v>9583.89</v>
      </c>
    </row>
    <row r="1163" spans="1:14" x14ac:dyDescent="0.25">
      <c r="A1163" t="s">
        <v>1193</v>
      </c>
      <c r="B1163">
        <v>1981</v>
      </c>
      <c r="C1163" t="s">
        <v>36</v>
      </c>
      <c r="D1163">
        <v>18</v>
      </c>
      <c r="E1163">
        <v>1</v>
      </c>
      <c r="F1163">
        <v>9584.0400000000009</v>
      </c>
      <c r="G1163" t="s">
        <v>11</v>
      </c>
      <c r="H1163" t="s">
        <v>16</v>
      </c>
      <c r="I1163" t="s">
        <v>299</v>
      </c>
      <c r="J1163" t="str">
        <f>IF(ISBLANK(I1163),"Null",I1163)</f>
        <v>R1021</v>
      </c>
      <c r="K1163">
        <f>IF(ISBLANK(B1163),ROUND(AVERAGE($B$2:$B$2344),0),B1163)</f>
        <v>1981</v>
      </c>
      <c r="L1163" s="9" t="str">
        <f>CONCATENATE(D1163,"/",C1163,"/",K1163)</f>
        <v>18/Oct/1981</v>
      </c>
      <c r="M1163">
        <f t="shared" ca="1" si="18"/>
        <v>43</v>
      </c>
      <c r="N1163" s="10">
        <v>9584.0400000000009</v>
      </c>
    </row>
    <row r="1164" spans="1:14" x14ac:dyDescent="0.25">
      <c r="A1164" t="s">
        <v>1194</v>
      </c>
      <c r="B1164">
        <v>1964</v>
      </c>
      <c r="C1164" t="s">
        <v>30</v>
      </c>
      <c r="D1164">
        <v>15</v>
      </c>
      <c r="E1164">
        <v>0</v>
      </c>
      <c r="F1164">
        <v>9597.6299999999992</v>
      </c>
      <c r="G1164" t="s">
        <v>12</v>
      </c>
      <c r="H1164" t="s">
        <v>12</v>
      </c>
      <c r="I1164" t="s">
        <v>13</v>
      </c>
      <c r="J1164" t="str">
        <f>IF(ISBLANK(I1164),"Null",I1164)</f>
        <v>R1013</v>
      </c>
      <c r="K1164">
        <f>IF(ISBLANK(B1164),ROUND(AVERAGE($B$2:$B$2344),0),B1164)</f>
        <v>1964</v>
      </c>
      <c r="L1164" s="9" t="str">
        <f>CONCATENATE(D1164,"/",C1164,"/",K1164)</f>
        <v>15/Dec/1964</v>
      </c>
      <c r="M1164">
        <f t="shared" ca="1" si="18"/>
        <v>59</v>
      </c>
      <c r="N1164" s="10">
        <v>9597.6299999999992</v>
      </c>
    </row>
    <row r="1165" spans="1:14" x14ac:dyDescent="0.25">
      <c r="A1165" t="s">
        <v>1195</v>
      </c>
      <c r="B1165">
        <v>1972</v>
      </c>
      <c r="C1165" t="s">
        <v>30</v>
      </c>
      <c r="D1165">
        <v>27</v>
      </c>
      <c r="E1165">
        <v>1</v>
      </c>
      <c r="F1165">
        <v>9617.66</v>
      </c>
      <c r="G1165" t="s">
        <v>12</v>
      </c>
      <c r="H1165" t="s">
        <v>12</v>
      </c>
      <c r="I1165" t="s">
        <v>167</v>
      </c>
      <c r="J1165" t="str">
        <f>IF(ISBLANK(I1165),"Null",I1165)</f>
        <v>R1016</v>
      </c>
      <c r="K1165">
        <f>IF(ISBLANK(B1165),ROUND(AVERAGE($B$2:$B$2344),0),B1165)</f>
        <v>1972</v>
      </c>
      <c r="L1165" s="9" t="str">
        <f>CONCATENATE(D1165,"/",C1165,"/",K1165)</f>
        <v>27/Dec/1972</v>
      </c>
      <c r="M1165">
        <f t="shared" ca="1" si="18"/>
        <v>51</v>
      </c>
      <c r="N1165" s="10">
        <v>9617.66</v>
      </c>
    </row>
    <row r="1166" spans="1:14" x14ac:dyDescent="0.25">
      <c r="A1166" t="s">
        <v>1196</v>
      </c>
      <c r="B1166">
        <v>1982</v>
      </c>
      <c r="C1166" t="s">
        <v>34</v>
      </c>
      <c r="D1166">
        <v>29</v>
      </c>
      <c r="E1166">
        <v>3</v>
      </c>
      <c r="F1166">
        <v>9619.18</v>
      </c>
      <c r="G1166" t="s">
        <v>11</v>
      </c>
      <c r="H1166" t="s">
        <v>16</v>
      </c>
      <c r="I1166" t="s">
        <v>199</v>
      </c>
      <c r="J1166" t="str">
        <f>IF(ISBLANK(I1166),"Null",I1166)</f>
        <v>R1025</v>
      </c>
      <c r="K1166">
        <f>IF(ISBLANK(B1166),ROUND(AVERAGE($B$2:$B$2344),0),B1166)</f>
        <v>1982</v>
      </c>
      <c r="L1166" s="9" t="str">
        <f>CONCATENATE(D1166,"/",C1166,"/",K1166)</f>
        <v>29/Aug/1982</v>
      </c>
      <c r="M1166">
        <f t="shared" ca="1" si="18"/>
        <v>42</v>
      </c>
      <c r="N1166" s="10">
        <v>9619.18</v>
      </c>
    </row>
    <row r="1167" spans="1:14" x14ac:dyDescent="0.25">
      <c r="A1167" t="s">
        <v>1197</v>
      </c>
      <c r="B1167">
        <v>1975</v>
      </c>
      <c r="C1167" t="s">
        <v>36</v>
      </c>
      <c r="D1167">
        <v>29</v>
      </c>
      <c r="E1167">
        <v>3</v>
      </c>
      <c r="F1167">
        <v>9620.33</v>
      </c>
      <c r="G1167" t="s">
        <v>12</v>
      </c>
      <c r="H1167" t="s">
        <v>12</v>
      </c>
      <c r="I1167" t="s">
        <v>23</v>
      </c>
      <c r="J1167" t="str">
        <f>IF(ISBLANK(I1167),"Null",I1167)</f>
        <v>R1012</v>
      </c>
      <c r="K1167">
        <f>IF(ISBLANK(B1167),ROUND(AVERAGE($B$2:$B$2344),0),B1167)</f>
        <v>1975</v>
      </c>
      <c r="L1167" s="9" t="str">
        <f>CONCATENATE(D1167,"/",C1167,"/",K1167)</f>
        <v>29/Oct/1975</v>
      </c>
      <c r="M1167">
        <f t="shared" ca="1" si="18"/>
        <v>49</v>
      </c>
      <c r="N1167" s="10">
        <v>9620.33</v>
      </c>
    </row>
    <row r="1168" spans="1:14" x14ac:dyDescent="0.25">
      <c r="A1168" t="s">
        <v>1198</v>
      </c>
      <c r="B1168">
        <v>1970</v>
      </c>
      <c r="C1168" t="s">
        <v>30</v>
      </c>
      <c r="D1168">
        <v>16</v>
      </c>
      <c r="E1168">
        <v>0</v>
      </c>
      <c r="F1168">
        <v>9625.92</v>
      </c>
      <c r="G1168" t="s">
        <v>11</v>
      </c>
      <c r="H1168" t="s">
        <v>12</v>
      </c>
      <c r="I1168" t="s">
        <v>41</v>
      </c>
      <c r="J1168" t="str">
        <f>IF(ISBLANK(I1168),"Null",I1168)</f>
        <v>R1011</v>
      </c>
      <c r="K1168">
        <f>IF(ISBLANK(B1168),ROUND(AVERAGE($B$2:$B$2344),0),B1168)</f>
        <v>1970</v>
      </c>
      <c r="L1168" s="9" t="str">
        <f>CONCATENATE(D1168,"/",C1168,"/",K1168)</f>
        <v>16/Dec/1970</v>
      </c>
      <c r="M1168">
        <f t="shared" ca="1" si="18"/>
        <v>53</v>
      </c>
      <c r="N1168" s="10">
        <v>9625.92</v>
      </c>
    </row>
    <row r="1169" spans="1:14" x14ac:dyDescent="0.25">
      <c r="A1169" t="s">
        <v>1199</v>
      </c>
      <c r="B1169">
        <v>1998</v>
      </c>
      <c r="C1169" t="s">
        <v>18</v>
      </c>
      <c r="D1169">
        <v>23</v>
      </c>
      <c r="E1169">
        <v>0</v>
      </c>
      <c r="F1169">
        <v>9628.7900000000009</v>
      </c>
      <c r="G1169" t="s">
        <v>11</v>
      </c>
      <c r="H1169" t="s">
        <v>11</v>
      </c>
      <c r="I1169" t="s">
        <v>534</v>
      </c>
      <c r="J1169" t="str">
        <f>IF(ISBLANK(I1169),"Null",I1169)</f>
        <v>R1026</v>
      </c>
      <c r="K1169">
        <f>IF(ISBLANK(B1169),ROUND(AVERAGE($B$2:$B$2344),0),B1169)</f>
        <v>1998</v>
      </c>
      <c r="L1169" s="9" t="str">
        <f>CONCATENATE(D1169,"/",C1169,"/",K1169)</f>
        <v>23/Jun/1998</v>
      </c>
      <c r="M1169">
        <f t="shared" ca="1" si="18"/>
        <v>26</v>
      </c>
      <c r="N1169" s="10">
        <v>9628.7900000000009</v>
      </c>
    </row>
    <row r="1170" spans="1:14" x14ac:dyDescent="0.25">
      <c r="A1170" t="s">
        <v>1200</v>
      </c>
      <c r="B1170">
        <v>1979</v>
      </c>
      <c r="C1170" t="s">
        <v>30</v>
      </c>
      <c r="D1170">
        <v>19</v>
      </c>
      <c r="E1170">
        <v>2</v>
      </c>
      <c r="F1170">
        <v>9630.2999999999993</v>
      </c>
      <c r="G1170" t="s">
        <v>11</v>
      </c>
      <c r="H1170" t="s">
        <v>11</v>
      </c>
      <c r="I1170" t="s">
        <v>299</v>
      </c>
      <c r="J1170" t="str">
        <f>IF(ISBLANK(I1170),"Null",I1170)</f>
        <v>R1021</v>
      </c>
      <c r="K1170">
        <f>IF(ISBLANK(B1170),ROUND(AVERAGE($B$2:$B$2344),0),B1170)</f>
        <v>1979</v>
      </c>
      <c r="L1170" s="9" t="str">
        <f>CONCATENATE(D1170,"/",C1170,"/",K1170)</f>
        <v>19/Dec/1979</v>
      </c>
      <c r="M1170">
        <f t="shared" ca="1" si="18"/>
        <v>44</v>
      </c>
      <c r="N1170" s="10">
        <v>9630.2999999999993</v>
      </c>
    </row>
    <row r="1171" spans="1:14" x14ac:dyDescent="0.25">
      <c r="A1171" t="s">
        <v>1201</v>
      </c>
      <c r="B1171">
        <v>1972</v>
      </c>
      <c r="C1171" t="s">
        <v>36</v>
      </c>
      <c r="D1171">
        <v>23</v>
      </c>
      <c r="E1171">
        <v>2</v>
      </c>
      <c r="F1171">
        <v>9630.4</v>
      </c>
      <c r="G1171" t="s">
        <v>11</v>
      </c>
      <c r="H1171" t="s">
        <v>11</v>
      </c>
      <c r="I1171" t="s">
        <v>41</v>
      </c>
      <c r="J1171" t="str">
        <f>IF(ISBLANK(I1171),"Null",I1171)</f>
        <v>R1011</v>
      </c>
      <c r="K1171">
        <f>IF(ISBLANK(B1171),ROUND(AVERAGE($B$2:$B$2344),0),B1171)</f>
        <v>1972</v>
      </c>
      <c r="L1171" s="9" t="str">
        <f>CONCATENATE(D1171,"/",C1171,"/",K1171)</f>
        <v>23/Oct/1972</v>
      </c>
      <c r="M1171">
        <f t="shared" ca="1" si="18"/>
        <v>52</v>
      </c>
      <c r="N1171" s="10">
        <v>9630.4</v>
      </c>
    </row>
    <row r="1172" spans="1:14" x14ac:dyDescent="0.25">
      <c r="A1172" t="s">
        <v>1202</v>
      </c>
      <c r="B1172">
        <v>1968</v>
      </c>
      <c r="C1172" t="s">
        <v>18</v>
      </c>
      <c r="D1172">
        <v>22</v>
      </c>
      <c r="E1172">
        <v>0</v>
      </c>
      <c r="F1172">
        <v>9630.91</v>
      </c>
      <c r="G1172" t="s">
        <v>12</v>
      </c>
      <c r="H1172" t="s">
        <v>11</v>
      </c>
      <c r="I1172" t="s">
        <v>13</v>
      </c>
      <c r="J1172" t="str">
        <f>IF(ISBLANK(I1172),"Null",I1172)</f>
        <v>R1013</v>
      </c>
      <c r="K1172">
        <f>IF(ISBLANK(B1172),ROUND(AVERAGE($B$2:$B$2344),0),B1172)</f>
        <v>1968</v>
      </c>
      <c r="L1172" s="9" t="str">
        <f>CONCATENATE(D1172,"/",C1172,"/",K1172)</f>
        <v>22/Jun/1968</v>
      </c>
      <c r="M1172">
        <f t="shared" ca="1" si="18"/>
        <v>56</v>
      </c>
      <c r="N1172" s="10">
        <v>9630.91</v>
      </c>
    </row>
    <row r="1173" spans="1:14" x14ac:dyDescent="0.25">
      <c r="A1173" t="s">
        <v>1203</v>
      </c>
      <c r="B1173">
        <v>1970</v>
      </c>
      <c r="C1173" t="s">
        <v>20</v>
      </c>
      <c r="D1173">
        <v>30</v>
      </c>
      <c r="E1173">
        <v>0</v>
      </c>
      <c r="F1173">
        <v>9634.5400000000009</v>
      </c>
      <c r="G1173" t="s">
        <v>11</v>
      </c>
      <c r="H1173" t="s">
        <v>11</v>
      </c>
      <c r="I1173" t="s">
        <v>41</v>
      </c>
      <c r="J1173" t="str">
        <f>IF(ISBLANK(I1173),"Null",I1173)</f>
        <v>R1011</v>
      </c>
      <c r="K1173">
        <f>IF(ISBLANK(B1173),ROUND(AVERAGE($B$2:$B$2344),0),B1173)</f>
        <v>1970</v>
      </c>
      <c r="L1173" s="9" t="str">
        <f>CONCATENATE(D1173,"/",C1173,"/",K1173)</f>
        <v>30/Sep/1970</v>
      </c>
      <c r="M1173">
        <f t="shared" ca="1" si="18"/>
        <v>54</v>
      </c>
      <c r="N1173" s="10">
        <v>9634.5400000000009</v>
      </c>
    </row>
    <row r="1174" spans="1:14" x14ac:dyDescent="0.25">
      <c r="A1174" t="s">
        <v>1204</v>
      </c>
      <c r="B1174">
        <v>1971</v>
      </c>
      <c r="C1174" t="s">
        <v>10</v>
      </c>
      <c r="D1174">
        <v>19</v>
      </c>
      <c r="E1174">
        <v>0</v>
      </c>
      <c r="F1174">
        <v>9644.25</v>
      </c>
      <c r="G1174" t="s">
        <v>11</v>
      </c>
      <c r="H1174" t="s">
        <v>16</v>
      </c>
      <c r="I1174" t="s">
        <v>23</v>
      </c>
      <c r="J1174" t="str">
        <f>IF(ISBLANK(I1174),"Null",I1174)</f>
        <v>R1012</v>
      </c>
      <c r="K1174">
        <f>IF(ISBLANK(B1174),ROUND(AVERAGE($B$2:$B$2344),0),B1174)</f>
        <v>1971</v>
      </c>
      <c r="L1174" s="9" t="str">
        <f>CONCATENATE(D1174,"/",C1174,"/",K1174)</f>
        <v>19/Jul/1971</v>
      </c>
      <c r="M1174">
        <f t="shared" ca="1" si="18"/>
        <v>53</v>
      </c>
      <c r="N1174" s="10">
        <v>9644.25</v>
      </c>
    </row>
    <row r="1175" spans="1:14" x14ac:dyDescent="0.25">
      <c r="A1175" t="s">
        <v>1205</v>
      </c>
      <c r="B1175">
        <v>1974</v>
      </c>
      <c r="C1175" t="s">
        <v>10</v>
      </c>
      <c r="D1175">
        <v>8</v>
      </c>
      <c r="E1175">
        <v>0</v>
      </c>
      <c r="F1175">
        <v>9653.81</v>
      </c>
      <c r="G1175" t="s">
        <v>11</v>
      </c>
      <c r="H1175" t="s">
        <v>11</v>
      </c>
      <c r="I1175" t="s">
        <v>41</v>
      </c>
      <c r="J1175" t="str">
        <f>IF(ISBLANK(I1175),"Null",I1175)</f>
        <v>R1011</v>
      </c>
      <c r="K1175">
        <f>IF(ISBLANK(B1175),ROUND(AVERAGE($B$2:$B$2344),0),B1175)</f>
        <v>1974</v>
      </c>
      <c r="L1175" s="9" t="str">
        <f>CONCATENATE(D1175,"/",C1175,"/",K1175)</f>
        <v>8/Jul/1974</v>
      </c>
      <c r="M1175">
        <f t="shared" ca="1" si="18"/>
        <v>50</v>
      </c>
      <c r="N1175" s="10">
        <v>9653.81</v>
      </c>
    </row>
    <row r="1176" spans="1:14" x14ac:dyDescent="0.25">
      <c r="A1176" t="s">
        <v>1206</v>
      </c>
      <c r="B1176">
        <v>1981</v>
      </c>
      <c r="C1176" t="s">
        <v>34</v>
      </c>
      <c r="D1176">
        <v>8</v>
      </c>
      <c r="E1176">
        <v>1</v>
      </c>
      <c r="F1176">
        <v>9664.34</v>
      </c>
      <c r="G1176" t="s">
        <v>11</v>
      </c>
      <c r="H1176" t="s">
        <v>12</v>
      </c>
      <c r="I1176" t="s">
        <v>41</v>
      </c>
      <c r="J1176" t="str">
        <f>IF(ISBLANK(I1176),"Null",I1176)</f>
        <v>R1011</v>
      </c>
      <c r="K1176">
        <f>IF(ISBLANK(B1176),ROUND(AVERAGE($B$2:$B$2344),0),B1176)</f>
        <v>1981</v>
      </c>
      <c r="L1176" s="9" t="str">
        <f>CONCATENATE(D1176,"/",C1176,"/",K1176)</f>
        <v>8/Aug/1981</v>
      </c>
      <c r="M1176">
        <f t="shared" ca="1" si="18"/>
        <v>43</v>
      </c>
      <c r="N1176" s="10">
        <v>9664.34</v>
      </c>
    </row>
    <row r="1177" spans="1:14" x14ac:dyDescent="0.25">
      <c r="A1177" t="s">
        <v>1207</v>
      </c>
      <c r="B1177">
        <v>1966</v>
      </c>
      <c r="C1177" t="s">
        <v>20</v>
      </c>
      <c r="D1177">
        <v>16</v>
      </c>
      <c r="E1177">
        <v>0</v>
      </c>
      <c r="F1177">
        <v>9684.2900000000009</v>
      </c>
      <c r="G1177" t="s">
        <v>12</v>
      </c>
      <c r="H1177" t="s">
        <v>11</v>
      </c>
      <c r="I1177" t="s">
        <v>13</v>
      </c>
      <c r="J1177" t="str">
        <f>IF(ISBLANK(I1177),"Null",I1177)</f>
        <v>R1013</v>
      </c>
      <c r="K1177">
        <f>IF(ISBLANK(B1177),ROUND(AVERAGE($B$2:$B$2344),0),B1177)</f>
        <v>1966</v>
      </c>
      <c r="L1177" s="9" t="str">
        <f>CONCATENATE(D1177,"/",C1177,"/",K1177)</f>
        <v>16/Sep/1966</v>
      </c>
      <c r="M1177">
        <f t="shared" ca="1" si="18"/>
        <v>58</v>
      </c>
      <c r="N1177" s="10">
        <v>9684.2900000000009</v>
      </c>
    </row>
    <row r="1178" spans="1:14" x14ac:dyDescent="0.25">
      <c r="A1178" t="s">
        <v>1208</v>
      </c>
      <c r="B1178">
        <v>1964</v>
      </c>
      <c r="C1178" t="s">
        <v>15</v>
      </c>
      <c r="D1178">
        <v>7</v>
      </c>
      <c r="E1178">
        <v>0</v>
      </c>
      <c r="F1178">
        <v>9698.42</v>
      </c>
      <c r="G1178" t="s">
        <v>12</v>
      </c>
      <c r="H1178" t="s">
        <v>12</v>
      </c>
      <c r="I1178" t="s">
        <v>13</v>
      </c>
      <c r="J1178" t="str">
        <f>IF(ISBLANK(I1178),"Null",I1178)</f>
        <v>R1013</v>
      </c>
      <c r="K1178">
        <f>IF(ISBLANK(B1178),ROUND(AVERAGE($B$2:$B$2344),0),B1178)</f>
        <v>1964</v>
      </c>
      <c r="L1178" s="9" t="str">
        <f>CONCATENATE(D1178,"/",C1178,"/",K1178)</f>
        <v>7/Nov/1964</v>
      </c>
      <c r="M1178">
        <f t="shared" ca="1" si="18"/>
        <v>60</v>
      </c>
      <c r="N1178" s="10">
        <v>9698.42</v>
      </c>
    </row>
    <row r="1179" spans="1:14" x14ac:dyDescent="0.25">
      <c r="A1179" t="s">
        <v>1209</v>
      </c>
      <c r="B1179">
        <v>1977</v>
      </c>
      <c r="C1179" t="s">
        <v>20</v>
      </c>
      <c r="D1179">
        <v>19</v>
      </c>
      <c r="E1179">
        <v>3</v>
      </c>
      <c r="F1179">
        <v>9704.67</v>
      </c>
      <c r="G1179" t="s">
        <v>11</v>
      </c>
      <c r="H1179" t="s">
        <v>12</v>
      </c>
      <c r="I1179" t="s">
        <v>246</v>
      </c>
      <c r="J1179" t="str">
        <f>IF(ISBLANK(I1179),"Null",I1179)</f>
        <v>R1024</v>
      </c>
      <c r="K1179">
        <f>IF(ISBLANK(B1179),ROUND(AVERAGE($B$2:$B$2344),0),B1179)</f>
        <v>1977</v>
      </c>
      <c r="L1179" s="9" t="str">
        <f>CONCATENATE(D1179,"/",C1179,"/",K1179)</f>
        <v>19/Sep/1977</v>
      </c>
      <c r="M1179">
        <f t="shared" ca="1" si="18"/>
        <v>47</v>
      </c>
      <c r="N1179" s="10">
        <v>9704.67</v>
      </c>
    </row>
    <row r="1180" spans="1:14" x14ac:dyDescent="0.25">
      <c r="A1180" t="s">
        <v>1210</v>
      </c>
      <c r="B1180">
        <v>1972</v>
      </c>
      <c r="C1180" t="s">
        <v>10</v>
      </c>
      <c r="D1180">
        <v>10</v>
      </c>
      <c r="E1180">
        <v>0</v>
      </c>
      <c r="F1180">
        <v>9710.7099999999991</v>
      </c>
      <c r="G1180" t="s">
        <v>11</v>
      </c>
      <c r="H1180" t="s">
        <v>16</v>
      </c>
      <c r="I1180" t="s">
        <v>299</v>
      </c>
      <c r="J1180" t="str">
        <f>IF(ISBLANK(I1180),"Null",I1180)</f>
        <v>R1021</v>
      </c>
      <c r="K1180">
        <f>IF(ISBLANK(B1180),ROUND(AVERAGE($B$2:$B$2344),0),B1180)</f>
        <v>1972</v>
      </c>
      <c r="L1180" s="9" t="str">
        <f>CONCATENATE(D1180,"/",C1180,"/",K1180)</f>
        <v>10/Jul/1972</v>
      </c>
      <c r="M1180">
        <f t="shared" ca="1" si="18"/>
        <v>52</v>
      </c>
      <c r="N1180" s="10">
        <v>9710.7099999999991</v>
      </c>
    </row>
    <row r="1181" spans="1:14" x14ac:dyDescent="0.25">
      <c r="A1181" t="s">
        <v>1211</v>
      </c>
      <c r="B1181">
        <v>1975</v>
      </c>
      <c r="C1181" t="s">
        <v>18</v>
      </c>
      <c r="D1181">
        <v>27</v>
      </c>
      <c r="E1181">
        <v>2</v>
      </c>
      <c r="F1181">
        <v>9715.84</v>
      </c>
      <c r="G1181" t="s">
        <v>11</v>
      </c>
      <c r="H1181" t="s">
        <v>16</v>
      </c>
      <c r="I1181" t="s">
        <v>246</v>
      </c>
      <c r="J1181" t="str">
        <f>IF(ISBLANK(I1181),"Null",I1181)</f>
        <v>R1024</v>
      </c>
      <c r="K1181">
        <f>IF(ISBLANK(B1181),ROUND(AVERAGE($B$2:$B$2344),0),B1181)</f>
        <v>1975</v>
      </c>
      <c r="L1181" s="9" t="str">
        <f>CONCATENATE(D1181,"/",C1181,"/",K1181)</f>
        <v>27/Jun/1975</v>
      </c>
      <c r="M1181">
        <f t="shared" ca="1" si="18"/>
        <v>49</v>
      </c>
      <c r="N1181" s="10">
        <v>9715.84</v>
      </c>
    </row>
    <row r="1182" spans="1:14" x14ac:dyDescent="0.25">
      <c r="A1182" t="s">
        <v>1212</v>
      </c>
      <c r="B1182">
        <v>1970</v>
      </c>
      <c r="C1182" t="s">
        <v>20</v>
      </c>
      <c r="D1182">
        <v>12</v>
      </c>
      <c r="E1182">
        <v>0</v>
      </c>
      <c r="F1182">
        <v>9722.77</v>
      </c>
      <c r="G1182" t="s">
        <v>12</v>
      </c>
      <c r="H1182" t="s">
        <v>16</v>
      </c>
      <c r="I1182" t="s">
        <v>167</v>
      </c>
      <c r="J1182" t="str">
        <f>IF(ISBLANK(I1182),"Null",I1182)</f>
        <v>R1016</v>
      </c>
      <c r="K1182">
        <f>IF(ISBLANK(B1182),ROUND(AVERAGE($B$2:$B$2344),0),B1182)</f>
        <v>1970</v>
      </c>
      <c r="L1182" s="9" t="str">
        <f>CONCATENATE(D1182,"/",C1182,"/",K1182)</f>
        <v>12/Sep/1970</v>
      </c>
      <c r="M1182">
        <f t="shared" ca="1" si="18"/>
        <v>54</v>
      </c>
      <c r="N1182" s="10">
        <v>9722.77</v>
      </c>
    </row>
    <row r="1183" spans="1:14" x14ac:dyDescent="0.25">
      <c r="A1183" t="s">
        <v>1213</v>
      </c>
      <c r="B1183">
        <v>1970</v>
      </c>
      <c r="C1183" t="s">
        <v>34</v>
      </c>
      <c r="D1183">
        <v>18</v>
      </c>
      <c r="E1183">
        <v>1</v>
      </c>
      <c r="F1183">
        <v>9724.5300000000007</v>
      </c>
      <c r="G1183" t="s">
        <v>12</v>
      </c>
      <c r="H1183" t="s">
        <v>16</v>
      </c>
      <c r="I1183" t="s">
        <v>41</v>
      </c>
      <c r="J1183" t="str">
        <f>IF(ISBLANK(I1183),"Null",I1183)</f>
        <v>R1011</v>
      </c>
      <c r="K1183">
        <f>IF(ISBLANK(B1183),ROUND(AVERAGE($B$2:$B$2344),0),B1183)</f>
        <v>1970</v>
      </c>
      <c r="L1183" s="9" t="str">
        <f>CONCATENATE(D1183,"/",C1183,"/",K1183)</f>
        <v>18/Aug/1970</v>
      </c>
      <c r="M1183">
        <f t="shared" ca="1" si="18"/>
        <v>54</v>
      </c>
      <c r="N1183" s="10">
        <v>9724.5300000000007</v>
      </c>
    </row>
    <row r="1184" spans="1:14" x14ac:dyDescent="0.25">
      <c r="A1184" t="s">
        <v>1214</v>
      </c>
      <c r="B1184">
        <v>1970</v>
      </c>
      <c r="C1184" t="s">
        <v>10</v>
      </c>
      <c r="D1184">
        <v>4</v>
      </c>
      <c r="E1184">
        <v>1</v>
      </c>
      <c r="F1184">
        <v>9748.91</v>
      </c>
      <c r="G1184" t="s">
        <v>11</v>
      </c>
      <c r="H1184" t="s">
        <v>16</v>
      </c>
      <c r="I1184" t="s">
        <v>13</v>
      </c>
      <c r="J1184" t="str">
        <f>IF(ISBLANK(I1184),"Null",I1184)</f>
        <v>R1013</v>
      </c>
      <c r="K1184">
        <f>IF(ISBLANK(B1184),ROUND(AVERAGE($B$2:$B$2344),0),B1184)</f>
        <v>1970</v>
      </c>
      <c r="L1184" s="9" t="str">
        <f>CONCATENATE(D1184,"/",C1184,"/",K1184)</f>
        <v>4/Jul/1970</v>
      </c>
      <c r="M1184">
        <f t="shared" ca="1" si="18"/>
        <v>54</v>
      </c>
      <c r="N1184" s="10">
        <v>9748.91</v>
      </c>
    </row>
    <row r="1185" spans="1:14" x14ac:dyDescent="0.25">
      <c r="A1185" t="s">
        <v>1215</v>
      </c>
      <c r="B1185">
        <v>2001</v>
      </c>
      <c r="C1185" t="s">
        <v>10</v>
      </c>
      <c r="D1185">
        <v>14</v>
      </c>
      <c r="E1185">
        <v>0</v>
      </c>
      <c r="F1185">
        <v>9753.49</v>
      </c>
      <c r="G1185" t="s">
        <v>11</v>
      </c>
      <c r="H1185" t="s">
        <v>11</v>
      </c>
      <c r="I1185" t="s">
        <v>23</v>
      </c>
      <c r="J1185" t="str">
        <f>IF(ISBLANK(I1185),"Null",I1185)</f>
        <v>R1012</v>
      </c>
      <c r="K1185">
        <f>IF(ISBLANK(B1185),ROUND(AVERAGE($B$2:$B$2344),0),B1185)</f>
        <v>2001</v>
      </c>
      <c r="L1185" s="9" t="str">
        <f>CONCATENATE(D1185,"/",C1185,"/",K1185)</f>
        <v>14/Jul/2001</v>
      </c>
      <c r="M1185">
        <f t="shared" ca="1" si="18"/>
        <v>23</v>
      </c>
      <c r="N1185" s="10">
        <v>9753.49</v>
      </c>
    </row>
    <row r="1186" spans="1:14" x14ac:dyDescent="0.25">
      <c r="A1186" t="s">
        <v>1216</v>
      </c>
      <c r="B1186">
        <v>1965</v>
      </c>
      <c r="C1186" t="s">
        <v>20</v>
      </c>
      <c r="D1186">
        <v>5</v>
      </c>
      <c r="E1186">
        <v>0</v>
      </c>
      <c r="F1186">
        <v>9764.08</v>
      </c>
      <c r="G1186" t="s">
        <v>12</v>
      </c>
      <c r="H1186" t="s">
        <v>16</v>
      </c>
      <c r="I1186" t="s">
        <v>23</v>
      </c>
      <c r="J1186" t="str">
        <f>IF(ISBLANK(I1186),"Null",I1186)</f>
        <v>R1012</v>
      </c>
      <c r="K1186">
        <f>IF(ISBLANK(B1186),ROUND(AVERAGE($B$2:$B$2344),0),B1186)</f>
        <v>1965</v>
      </c>
      <c r="L1186" s="9" t="str">
        <f>CONCATENATE(D1186,"/",C1186,"/",K1186)</f>
        <v>5/Sep/1965</v>
      </c>
      <c r="M1186">
        <f t="shared" ca="1" si="18"/>
        <v>59</v>
      </c>
      <c r="N1186" s="10">
        <v>9764.08</v>
      </c>
    </row>
    <row r="1187" spans="1:14" x14ac:dyDescent="0.25">
      <c r="A1187" t="s">
        <v>1217</v>
      </c>
      <c r="B1187">
        <v>1973</v>
      </c>
      <c r="C1187" t="s">
        <v>10</v>
      </c>
      <c r="D1187">
        <v>7</v>
      </c>
      <c r="E1187">
        <v>1</v>
      </c>
      <c r="F1187">
        <v>9778.35</v>
      </c>
      <c r="G1187" t="s">
        <v>11</v>
      </c>
      <c r="H1187" t="s">
        <v>11</v>
      </c>
      <c r="I1187" t="s">
        <v>246</v>
      </c>
      <c r="J1187" t="str">
        <f>IF(ISBLANK(I1187),"Null",I1187)</f>
        <v>R1024</v>
      </c>
      <c r="K1187">
        <f>IF(ISBLANK(B1187),ROUND(AVERAGE($B$2:$B$2344),0),B1187)</f>
        <v>1973</v>
      </c>
      <c r="L1187" s="9" t="str">
        <f>CONCATENATE(D1187,"/",C1187,"/",K1187)</f>
        <v>7/Jul/1973</v>
      </c>
      <c r="M1187">
        <f t="shared" ca="1" si="18"/>
        <v>51</v>
      </c>
      <c r="N1187" s="10">
        <v>9778.35</v>
      </c>
    </row>
    <row r="1188" spans="1:14" x14ac:dyDescent="0.25">
      <c r="A1188" t="s">
        <v>1218</v>
      </c>
      <c r="B1188">
        <v>1996</v>
      </c>
      <c r="C1188" t="s">
        <v>34</v>
      </c>
      <c r="D1188">
        <v>8</v>
      </c>
      <c r="E1188">
        <v>0</v>
      </c>
      <c r="F1188">
        <v>9787.32</v>
      </c>
      <c r="G1188" t="s">
        <v>11</v>
      </c>
      <c r="H1188" t="s">
        <v>12</v>
      </c>
      <c r="I1188" t="s">
        <v>248</v>
      </c>
      <c r="J1188" t="str">
        <f>IF(ISBLANK(I1188),"Null",I1188)</f>
        <v>R1023</v>
      </c>
      <c r="K1188">
        <f>IF(ISBLANK(B1188),ROUND(AVERAGE($B$2:$B$2344),0),B1188)</f>
        <v>1996</v>
      </c>
      <c r="L1188" s="9" t="str">
        <f>CONCATENATE(D1188,"/",C1188,"/",K1188)</f>
        <v>8/Aug/1996</v>
      </c>
      <c r="M1188">
        <f t="shared" ca="1" si="18"/>
        <v>28</v>
      </c>
      <c r="N1188" s="10">
        <v>9787.32</v>
      </c>
    </row>
    <row r="1189" spans="1:14" x14ac:dyDescent="0.25">
      <c r="A1189" t="s">
        <v>1219</v>
      </c>
      <c r="B1189">
        <v>1977</v>
      </c>
      <c r="C1189" t="s">
        <v>18</v>
      </c>
      <c r="D1189">
        <v>7</v>
      </c>
      <c r="E1189">
        <v>5</v>
      </c>
      <c r="F1189">
        <v>9788.8700000000008</v>
      </c>
      <c r="G1189" t="s">
        <v>12</v>
      </c>
      <c r="H1189" t="s">
        <v>11</v>
      </c>
      <c r="I1189" t="s">
        <v>13</v>
      </c>
      <c r="J1189" t="str">
        <f>IF(ISBLANK(I1189),"Null",I1189)</f>
        <v>R1013</v>
      </c>
      <c r="K1189">
        <f>IF(ISBLANK(B1189),ROUND(AVERAGE($B$2:$B$2344),0),B1189)</f>
        <v>1977</v>
      </c>
      <c r="L1189" s="9" t="str">
        <f>CONCATENATE(D1189,"/",C1189,"/",K1189)</f>
        <v>7/Jun/1977</v>
      </c>
      <c r="M1189">
        <f t="shared" ca="1" si="18"/>
        <v>47</v>
      </c>
      <c r="N1189" s="10">
        <v>9788.8700000000008</v>
      </c>
    </row>
    <row r="1190" spans="1:14" x14ac:dyDescent="0.25">
      <c r="A1190" t="s">
        <v>1220</v>
      </c>
      <c r="B1190">
        <v>1973</v>
      </c>
      <c r="C1190" t="s">
        <v>20</v>
      </c>
      <c r="D1190">
        <v>17</v>
      </c>
      <c r="E1190">
        <v>2</v>
      </c>
      <c r="F1190">
        <v>9800.89</v>
      </c>
      <c r="G1190" t="s">
        <v>11</v>
      </c>
      <c r="H1190" t="s">
        <v>16</v>
      </c>
      <c r="I1190" t="s">
        <v>13</v>
      </c>
      <c r="J1190" t="str">
        <f>IF(ISBLANK(I1190),"Null",I1190)</f>
        <v>R1013</v>
      </c>
      <c r="K1190">
        <f>IF(ISBLANK(B1190),ROUND(AVERAGE($B$2:$B$2344),0),B1190)</f>
        <v>1973</v>
      </c>
      <c r="L1190" s="9" t="str">
        <f>CONCATENATE(D1190,"/",C1190,"/",K1190)</f>
        <v>17/Sep/1973</v>
      </c>
      <c r="M1190">
        <f t="shared" ca="1" si="18"/>
        <v>51</v>
      </c>
      <c r="N1190" s="10">
        <v>9800.89</v>
      </c>
    </row>
    <row r="1191" spans="1:14" x14ac:dyDescent="0.25">
      <c r="A1191" t="s">
        <v>1221</v>
      </c>
      <c r="B1191">
        <v>1972</v>
      </c>
      <c r="C1191" t="s">
        <v>18</v>
      </c>
      <c r="D1191">
        <v>28</v>
      </c>
      <c r="E1191">
        <v>0</v>
      </c>
      <c r="F1191">
        <v>9819.25</v>
      </c>
      <c r="G1191" t="s">
        <v>11</v>
      </c>
      <c r="H1191" t="s">
        <v>11</v>
      </c>
      <c r="I1191" t="s">
        <v>299</v>
      </c>
      <c r="J1191" t="str">
        <f>IF(ISBLANK(I1191),"Null",I1191)</f>
        <v>R1021</v>
      </c>
      <c r="K1191">
        <f>IF(ISBLANK(B1191),ROUND(AVERAGE($B$2:$B$2344),0),B1191)</f>
        <v>1972</v>
      </c>
      <c r="L1191" s="9" t="str">
        <f>CONCATENATE(D1191,"/",C1191,"/",K1191)</f>
        <v>28/Jun/1972</v>
      </c>
      <c r="M1191">
        <f t="shared" ca="1" si="18"/>
        <v>52</v>
      </c>
      <c r="N1191" s="10">
        <v>9819.25</v>
      </c>
    </row>
    <row r="1192" spans="1:14" x14ac:dyDescent="0.25">
      <c r="A1192" t="s">
        <v>1222</v>
      </c>
      <c r="B1192">
        <v>1972</v>
      </c>
      <c r="C1192" t="s">
        <v>20</v>
      </c>
      <c r="D1192">
        <v>26</v>
      </c>
      <c r="E1192">
        <v>0</v>
      </c>
      <c r="F1192">
        <v>9836.2099999999991</v>
      </c>
      <c r="G1192" t="s">
        <v>11</v>
      </c>
      <c r="H1192" t="s">
        <v>12</v>
      </c>
      <c r="I1192" t="s">
        <v>299</v>
      </c>
      <c r="J1192" t="str">
        <f>IF(ISBLANK(I1192),"Null",I1192)</f>
        <v>R1021</v>
      </c>
      <c r="K1192">
        <f>IF(ISBLANK(B1192),ROUND(AVERAGE($B$2:$B$2344),0),B1192)</f>
        <v>1972</v>
      </c>
      <c r="L1192" s="9" t="str">
        <f>CONCATENATE(D1192,"/",C1192,"/",K1192)</f>
        <v>26/Sep/1972</v>
      </c>
      <c r="M1192">
        <f t="shared" ca="1" si="18"/>
        <v>52</v>
      </c>
      <c r="N1192" s="10">
        <v>9836.2099999999991</v>
      </c>
    </row>
    <row r="1193" spans="1:14" x14ac:dyDescent="0.25">
      <c r="A1193" t="s">
        <v>1223</v>
      </c>
      <c r="B1193">
        <v>1992</v>
      </c>
      <c r="C1193" t="s">
        <v>34</v>
      </c>
      <c r="D1193">
        <v>13</v>
      </c>
      <c r="E1193">
        <v>0</v>
      </c>
      <c r="F1193">
        <v>9844.4500000000007</v>
      </c>
      <c r="G1193" t="s">
        <v>11</v>
      </c>
      <c r="H1193" t="s">
        <v>16</v>
      </c>
      <c r="I1193" t="s">
        <v>23</v>
      </c>
      <c r="J1193" t="str">
        <f>IF(ISBLANK(I1193),"Null",I1193)</f>
        <v>R1012</v>
      </c>
      <c r="K1193">
        <f>IF(ISBLANK(B1193),ROUND(AVERAGE($B$2:$B$2344),0),B1193)</f>
        <v>1992</v>
      </c>
      <c r="L1193" s="9" t="str">
        <f>CONCATENATE(D1193,"/",C1193,"/",K1193)</f>
        <v>13/Aug/1992</v>
      </c>
      <c r="M1193">
        <f t="shared" ca="1" si="18"/>
        <v>32</v>
      </c>
      <c r="N1193" s="10">
        <v>9844.4500000000007</v>
      </c>
    </row>
    <row r="1194" spans="1:14" x14ac:dyDescent="0.25">
      <c r="A1194" t="s">
        <v>1224</v>
      </c>
      <c r="B1194">
        <v>1968</v>
      </c>
      <c r="C1194" t="s">
        <v>15</v>
      </c>
      <c r="D1194">
        <v>4</v>
      </c>
      <c r="E1194">
        <v>0</v>
      </c>
      <c r="F1194">
        <v>9850.43</v>
      </c>
      <c r="G1194" t="s">
        <v>12</v>
      </c>
      <c r="H1194" t="s">
        <v>12</v>
      </c>
      <c r="I1194" t="s">
        <v>41</v>
      </c>
      <c r="J1194" t="str">
        <f>IF(ISBLANK(I1194),"Null",I1194)</f>
        <v>R1011</v>
      </c>
      <c r="K1194">
        <f>IF(ISBLANK(B1194),ROUND(AVERAGE($B$2:$B$2344),0),B1194)</f>
        <v>1968</v>
      </c>
      <c r="L1194" s="9" t="str">
        <f>CONCATENATE(D1194,"/",C1194,"/",K1194)</f>
        <v>4/Nov/1968</v>
      </c>
      <c r="M1194">
        <f t="shared" ca="1" si="18"/>
        <v>56</v>
      </c>
      <c r="N1194" s="10">
        <v>9850.43</v>
      </c>
    </row>
    <row r="1195" spans="1:14" x14ac:dyDescent="0.25">
      <c r="A1195" t="s">
        <v>1225</v>
      </c>
      <c r="B1195">
        <v>1971</v>
      </c>
      <c r="C1195" t="s">
        <v>36</v>
      </c>
      <c r="D1195">
        <v>23</v>
      </c>
      <c r="E1195">
        <v>1</v>
      </c>
      <c r="F1195">
        <v>9855.1299999999992</v>
      </c>
      <c r="G1195" t="s">
        <v>11</v>
      </c>
      <c r="H1195" t="s">
        <v>12</v>
      </c>
      <c r="I1195" t="s">
        <v>13</v>
      </c>
      <c r="J1195" t="str">
        <f>IF(ISBLANK(I1195),"Null",I1195)</f>
        <v>R1013</v>
      </c>
      <c r="K1195">
        <f>IF(ISBLANK(B1195),ROUND(AVERAGE($B$2:$B$2344),0),B1195)</f>
        <v>1971</v>
      </c>
      <c r="L1195" s="9" t="str">
        <f>CONCATENATE(D1195,"/",C1195,"/",K1195)</f>
        <v>23/Oct/1971</v>
      </c>
      <c r="M1195">
        <f t="shared" ca="1" si="18"/>
        <v>53</v>
      </c>
      <c r="N1195" s="10">
        <v>9855.1299999999992</v>
      </c>
    </row>
    <row r="1196" spans="1:14" x14ac:dyDescent="0.25">
      <c r="A1196" t="s">
        <v>1226</v>
      </c>
      <c r="B1196">
        <v>1971</v>
      </c>
      <c r="C1196" t="s">
        <v>10</v>
      </c>
      <c r="D1196">
        <v>17</v>
      </c>
      <c r="E1196">
        <v>1</v>
      </c>
      <c r="F1196">
        <v>9861.0300000000007</v>
      </c>
      <c r="G1196" t="s">
        <v>11</v>
      </c>
      <c r="H1196" t="s">
        <v>11</v>
      </c>
      <c r="I1196" t="s">
        <v>41</v>
      </c>
      <c r="J1196" t="str">
        <f>IF(ISBLANK(I1196),"Null",I1196)</f>
        <v>R1011</v>
      </c>
      <c r="K1196">
        <f>IF(ISBLANK(B1196),ROUND(AVERAGE($B$2:$B$2344),0),B1196)</f>
        <v>1971</v>
      </c>
      <c r="L1196" s="9" t="str">
        <f>CONCATENATE(D1196,"/",C1196,"/",K1196)</f>
        <v>17/Jul/1971</v>
      </c>
      <c r="M1196">
        <f t="shared" ca="1" si="18"/>
        <v>53</v>
      </c>
      <c r="N1196" s="10">
        <v>9861.0300000000007</v>
      </c>
    </row>
    <row r="1197" spans="1:14" x14ac:dyDescent="0.25">
      <c r="A1197" t="s">
        <v>1227</v>
      </c>
      <c r="B1197">
        <v>1969</v>
      </c>
      <c r="C1197" t="s">
        <v>36</v>
      </c>
      <c r="D1197">
        <v>20</v>
      </c>
      <c r="E1197">
        <v>0</v>
      </c>
      <c r="F1197">
        <v>9863.4699999999993</v>
      </c>
      <c r="G1197" t="s">
        <v>12</v>
      </c>
      <c r="H1197" t="s">
        <v>12</v>
      </c>
      <c r="I1197" t="s">
        <v>23</v>
      </c>
      <c r="J1197" t="str">
        <f>IF(ISBLANK(I1197),"Null",I1197)</f>
        <v>R1012</v>
      </c>
      <c r="K1197">
        <f>IF(ISBLANK(B1197),ROUND(AVERAGE($B$2:$B$2344),0),B1197)</f>
        <v>1969</v>
      </c>
      <c r="L1197" s="9" t="str">
        <f>CONCATENATE(D1197,"/",C1197,"/",K1197)</f>
        <v>20/Oct/1969</v>
      </c>
      <c r="M1197">
        <f t="shared" ca="1" si="18"/>
        <v>55</v>
      </c>
      <c r="N1197" s="10">
        <v>9863.4699999999993</v>
      </c>
    </row>
    <row r="1198" spans="1:14" x14ac:dyDescent="0.25">
      <c r="A1198" t="s">
        <v>1228</v>
      </c>
      <c r="B1198">
        <v>1971</v>
      </c>
      <c r="C1198" t="s">
        <v>15</v>
      </c>
      <c r="D1198">
        <v>9</v>
      </c>
      <c r="E1198">
        <v>0</v>
      </c>
      <c r="F1198">
        <v>9866.2999999999993</v>
      </c>
      <c r="G1198" t="s">
        <v>11</v>
      </c>
      <c r="H1198" t="s">
        <v>12</v>
      </c>
      <c r="I1198" t="s">
        <v>246</v>
      </c>
      <c r="J1198" t="str">
        <f>IF(ISBLANK(I1198),"Null",I1198)</f>
        <v>R1024</v>
      </c>
      <c r="K1198">
        <f>IF(ISBLANK(B1198),ROUND(AVERAGE($B$2:$B$2344),0),B1198)</f>
        <v>1971</v>
      </c>
      <c r="L1198" s="9" t="str">
        <f>CONCATENATE(D1198,"/",C1198,"/",K1198)</f>
        <v>9/Nov/1971</v>
      </c>
      <c r="M1198">
        <f t="shared" ca="1" si="18"/>
        <v>53</v>
      </c>
      <c r="N1198" s="10">
        <v>9866.2999999999993</v>
      </c>
    </row>
    <row r="1199" spans="1:14" x14ac:dyDescent="0.25">
      <c r="A1199" t="s">
        <v>1229</v>
      </c>
      <c r="B1199">
        <v>1969</v>
      </c>
      <c r="C1199" t="s">
        <v>34</v>
      </c>
      <c r="D1199">
        <v>13</v>
      </c>
      <c r="E1199">
        <v>0</v>
      </c>
      <c r="F1199">
        <v>9869.81</v>
      </c>
      <c r="G1199" t="s">
        <v>12</v>
      </c>
      <c r="H1199" t="s">
        <v>12</v>
      </c>
      <c r="I1199" t="s">
        <v>23</v>
      </c>
      <c r="J1199" t="str">
        <f>IF(ISBLANK(I1199),"Null",I1199)</f>
        <v>R1012</v>
      </c>
      <c r="K1199">
        <f>IF(ISBLANK(B1199),ROUND(AVERAGE($B$2:$B$2344),0),B1199)</f>
        <v>1969</v>
      </c>
      <c r="L1199" s="9" t="str">
        <f>CONCATENATE(D1199,"/",C1199,"/",K1199)</f>
        <v>13/Aug/1969</v>
      </c>
      <c r="M1199">
        <f t="shared" ca="1" si="18"/>
        <v>55</v>
      </c>
      <c r="N1199" s="10">
        <v>9869.81</v>
      </c>
    </row>
    <row r="1200" spans="1:14" x14ac:dyDescent="0.25">
      <c r="A1200" t="s">
        <v>1230</v>
      </c>
      <c r="B1200">
        <v>1998</v>
      </c>
      <c r="C1200" t="s">
        <v>10</v>
      </c>
      <c r="D1200">
        <v>6</v>
      </c>
      <c r="E1200">
        <v>0</v>
      </c>
      <c r="F1200">
        <v>9870.59</v>
      </c>
      <c r="G1200" t="s">
        <v>11</v>
      </c>
      <c r="H1200" t="s">
        <v>11</v>
      </c>
      <c r="I1200" t="s">
        <v>248</v>
      </c>
      <c r="J1200" t="str">
        <f>IF(ISBLANK(I1200),"Null",I1200)</f>
        <v>R1023</v>
      </c>
      <c r="K1200">
        <f>IF(ISBLANK(B1200),ROUND(AVERAGE($B$2:$B$2344),0),B1200)</f>
        <v>1998</v>
      </c>
      <c r="L1200" s="9" t="str">
        <f>CONCATENATE(D1200,"/",C1200,"/",K1200)</f>
        <v>6/Jul/1998</v>
      </c>
      <c r="M1200">
        <f t="shared" ca="1" si="18"/>
        <v>26</v>
      </c>
      <c r="N1200" s="10">
        <v>9870.59</v>
      </c>
    </row>
    <row r="1201" spans="1:14" x14ac:dyDescent="0.25">
      <c r="A1201" t="s">
        <v>1231</v>
      </c>
      <c r="B1201">
        <v>1971</v>
      </c>
      <c r="C1201" t="s">
        <v>30</v>
      </c>
      <c r="D1201">
        <v>22</v>
      </c>
      <c r="E1201">
        <v>1</v>
      </c>
      <c r="F1201">
        <v>9872.7000000000007</v>
      </c>
      <c r="G1201" t="s">
        <v>11</v>
      </c>
      <c r="H1201" t="s">
        <v>11</v>
      </c>
      <c r="I1201" t="s">
        <v>41</v>
      </c>
      <c r="J1201" t="str">
        <f>IF(ISBLANK(I1201),"Null",I1201)</f>
        <v>R1011</v>
      </c>
      <c r="K1201">
        <f>IF(ISBLANK(B1201),ROUND(AVERAGE($B$2:$B$2344),0),B1201)</f>
        <v>1971</v>
      </c>
      <c r="L1201" s="9" t="str">
        <f>CONCATENATE(D1201,"/",C1201,"/",K1201)</f>
        <v>22/Dec/1971</v>
      </c>
      <c r="M1201">
        <f t="shared" ca="1" si="18"/>
        <v>52</v>
      </c>
      <c r="N1201" s="10">
        <v>9872.7000000000007</v>
      </c>
    </row>
    <row r="1202" spans="1:14" x14ac:dyDescent="0.25">
      <c r="A1202" t="s">
        <v>1232</v>
      </c>
      <c r="B1202">
        <v>1971</v>
      </c>
      <c r="C1202" t="s">
        <v>10</v>
      </c>
      <c r="D1202">
        <v>3</v>
      </c>
      <c r="E1202">
        <v>0</v>
      </c>
      <c r="F1202">
        <v>9875.68</v>
      </c>
      <c r="G1202" t="s">
        <v>11</v>
      </c>
      <c r="H1202" t="s">
        <v>12</v>
      </c>
      <c r="I1202" t="s">
        <v>246</v>
      </c>
      <c r="J1202" t="str">
        <f>IF(ISBLANK(I1202),"Null",I1202)</f>
        <v>R1024</v>
      </c>
      <c r="K1202">
        <f>IF(ISBLANK(B1202),ROUND(AVERAGE($B$2:$B$2344),0),B1202)</f>
        <v>1971</v>
      </c>
      <c r="L1202" s="9" t="str">
        <f>CONCATENATE(D1202,"/",C1202,"/",K1202)</f>
        <v>3/Jul/1971</v>
      </c>
      <c r="M1202">
        <f t="shared" ca="1" si="18"/>
        <v>53</v>
      </c>
      <c r="N1202" s="10">
        <v>9875.68</v>
      </c>
    </row>
    <row r="1203" spans="1:14" x14ac:dyDescent="0.25">
      <c r="A1203" t="s">
        <v>1233</v>
      </c>
      <c r="B1203">
        <v>1971</v>
      </c>
      <c r="C1203" t="s">
        <v>36</v>
      </c>
      <c r="D1203">
        <v>3</v>
      </c>
      <c r="E1203">
        <v>1</v>
      </c>
      <c r="F1203">
        <v>9877.61</v>
      </c>
      <c r="G1203" t="s">
        <v>11</v>
      </c>
      <c r="H1203" t="s">
        <v>16</v>
      </c>
      <c r="I1203" t="s">
        <v>13</v>
      </c>
      <c r="J1203" t="str">
        <f>IF(ISBLANK(I1203),"Null",I1203)</f>
        <v>R1013</v>
      </c>
      <c r="K1203">
        <f>IF(ISBLANK(B1203),ROUND(AVERAGE($B$2:$B$2344),0),B1203)</f>
        <v>1971</v>
      </c>
      <c r="L1203" s="9" t="str">
        <f>CONCATENATE(D1203,"/",C1203,"/",K1203)</f>
        <v>3/Oct/1971</v>
      </c>
      <c r="M1203">
        <f t="shared" ca="1" si="18"/>
        <v>53</v>
      </c>
      <c r="N1203" s="10">
        <v>9877.61</v>
      </c>
    </row>
    <row r="1204" spans="1:14" x14ac:dyDescent="0.25">
      <c r="A1204" t="s">
        <v>1234</v>
      </c>
      <c r="B1204">
        <v>1971</v>
      </c>
      <c r="C1204" t="s">
        <v>15</v>
      </c>
      <c r="D1204">
        <v>8</v>
      </c>
      <c r="E1204">
        <v>1</v>
      </c>
      <c r="F1204">
        <v>9880.07</v>
      </c>
      <c r="G1204" t="s">
        <v>11</v>
      </c>
      <c r="H1204" t="s">
        <v>12</v>
      </c>
      <c r="I1204" t="s">
        <v>41</v>
      </c>
      <c r="J1204" t="str">
        <f>IF(ISBLANK(I1204),"Null",I1204)</f>
        <v>R1011</v>
      </c>
      <c r="K1204">
        <f>IF(ISBLANK(B1204),ROUND(AVERAGE($B$2:$B$2344),0),B1204)</f>
        <v>1971</v>
      </c>
      <c r="L1204" s="9" t="str">
        <f>CONCATENATE(D1204,"/",C1204,"/",K1204)</f>
        <v>8/Nov/1971</v>
      </c>
      <c r="M1204">
        <f t="shared" ca="1" si="18"/>
        <v>53</v>
      </c>
      <c r="N1204" s="10">
        <v>9880.07</v>
      </c>
    </row>
    <row r="1205" spans="1:14" x14ac:dyDescent="0.25">
      <c r="A1205" t="s">
        <v>1235</v>
      </c>
      <c r="B1205">
        <v>1966</v>
      </c>
      <c r="C1205" t="s">
        <v>15</v>
      </c>
      <c r="D1205">
        <v>5</v>
      </c>
      <c r="E1205">
        <v>0</v>
      </c>
      <c r="F1205">
        <v>9890.23</v>
      </c>
      <c r="G1205" t="s">
        <v>12</v>
      </c>
      <c r="H1205" t="s">
        <v>12</v>
      </c>
      <c r="I1205" t="s">
        <v>13</v>
      </c>
      <c r="J1205" t="str">
        <f>IF(ISBLANK(I1205),"Null",I1205)</f>
        <v>R1013</v>
      </c>
      <c r="K1205">
        <f>IF(ISBLANK(B1205),ROUND(AVERAGE($B$2:$B$2344),0),B1205)</f>
        <v>1966</v>
      </c>
      <c r="L1205" s="9" t="str">
        <f>CONCATENATE(D1205,"/",C1205,"/",K1205)</f>
        <v>5/Nov/1966</v>
      </c>
      <c r="M1205">
        <f t="shared" ca="1" si="18"/>
        <v>58</v>
      </c>
      <c r="N1205" s="10">
        <v>9890.23</v>
      </c>
    </row>
    <row r="1206" spans="1:14" x14ac:dyDescent="0.25">
      <c r="A1206" t="s">
        <v>1236</v>
      </c>
      <c r="B1206">
        <v>1996</v>
      </c>
      <c r="C1206" t="s">
        <v>10</v>
      </c>
      <c r="D1206">
        <v>8</v>
      </c>
      <c r="E1206">
        <v>0</v>
      </c>
      <c r="F1206">
        <v>9894.69</v>
      </c>
      <c r="G1206" t="s">
        <v>11</v>
      </c>
      <c r="H1206" t="s">
        <v>12</v>
      </c>
      <c r="I1206" t="s">
        <v>23</v>
      </c>
      <c r="J1206" t="str">
        <f>IF(ISBLANK(I1206),"Null",I1206)</f>
        <v>R1012</v>
      </c>
      <c r="K1206">
        <f>IF(ISBLANK(B1206),ROUND(AVERAGE($B$2:$B$2344),0),B1206)</f>
        <v>1996</v>
      </c>
      <c r="L1206" s="9" t="str">
        <f>CONCATENATE(D1206,"/",C1206,"/",K1206)</f>
        <v>8/Jul/1996</v>
      </c>
      <c r="M1206">
        <f t="shared" ca="1" si="18"/>
        <v>28</v>
      </c>
      <c r="N1206" s="10">
        <v>9894.69</v>
      </c>
    </row>
    <row r="1207" spans="1:14" x14ac:dyDescent="0.25">
      <c r="A1207" t="s">
        <v>1237</v>
      </c>
      <c r="B1207">
        <v>1962</v>
      </c>
      <c r="C1207" t="s">
        <v>34</v>
      </c>
      <c r="D1207">
        <v>17</v>
      </c>
      <c r="E1207">
        <v>0</v>
      </c>
      <c r="F1207">
        <v>9907.83</v>
      </c>
      <c r="G1207" t="s">
        <v>12</v>
      </c>
      <c r="H1207" t="s">
        <v>11</v>
      </c>
      <c r="I1207" t="s">
        <v>13</v>
      </c>
      <c r="J1207" t="str">
        <f>IF(ISBLANK(I1207),"Null",I1207)</f>
        <v>R1013</v>
      </c>
      <c r="K1207">
        <f>IF(ISBLANK(B1207),ROUND(AVERAGE($B$2:$B$2344),0),B1207)</f>
        <v>1962</v>
      </c>
      <c r="L1207" s="9" t="str">
        <f>CONCATENATE(D1207,"/",C1207,"/",K1207)</f>
        <v>17/Aug/1962</v>
      </c>
      <c r="M1207">
        <f t="shared" ca="1" si="18"/>
        <v>62</v>
      </c>
      <c r="N1207" s="10">
        <v>9907.83</v>
      </c>
    </row>
    <row r="1208" spans="1:14" x14ac:dyDescent="0.25">
      <c r="A1208" t="s">
        <v>1238</v>
      </c>
      <c r="B1208">
        <v>1972</v>
      </c>
      <c r="C1208" t="s">
        <v>20</v>
      </c>
      <c r="D1208">
        <v>14</v>
      </c>
      <c r="E1208">
        <v>1</v>
      </c>
      <c r="F1208">
        <v>9910.36</v>
      </c>
      <c r="G1208" t="s">
        <v>11</v>
      </c>
      <c r="H1208" t="s">
        <v>12</v>
      </c>
      <c r="I1208" t="s">
        <v>23</v>
      </c>
      <c r="J1208" t="str">
        <f>IF(ISBLANK(I1208),"Null",I1208)</f>
        <v>R1012</v>
      </c>
      <c r="K1208">
        <f>IF(ISBLANK(B1208),ROUND(AVERAGE($B$2:$B$2344),0),B1208)</f>
        <v>1972</v>
      </c>
      <c r="L1208" s="9" t="str">
        <f>CONCATENATE(D1208,"/",C1208,"/",K1208)</f>
        <v>14/Sep/1972</v>
      </c>
      <c r="M1208">
        <f t="shared" ca="1" si="18"/>
        <v>52</v>
      </c>
      <c r="N1208" s="10">
        <v>9910.36</v>
      </c>
    </row>
    <row r="1209" spans="1:14" x14ac:dyDescent="0.25">
      <c r="A1209" t="s">
        <v>1239</v>
      </c>
      <c r="B1209">
        <v>1985</v>
      </c>
      <c r="C1209" t="s">
        <v>34</v>
      </c>
      <c r="D1209">
        <v>19</v>
      </c>
      <c r="E1209">
        <v>3</v>
      </c>
      <c r="F1209">
        <v>9930.64</v>
      </c>
      <c r="G1209" t="s">
        <v>11</v>
      </c>
      <c r="H1209" t="s">
        <v>12</v>
      </c>
      <c r="I1209" t="s">
        <v>199</v>
      </c>
      <c r="J1209" t="str">
        <f>IF(ISBLANK(I1209),"Null",I1209)</f>
        <v>R1025</v>
      </c>
      <c r="K1209">
        <f>IF(ISBLANK(B1209),ROUND(AVERAGE($B$2:$B$2344),0),B1209)</f>
        <v>1985</v>
      </c>
      <c r="L1209" s="9" t="str">
        <f>CONCATENATE(D1209,"/",C1209,"/",K1209)</f>
        <v>19/Aug/1985</v>
      </c>
      <c r="M1209">
        <f t="shared" ca="1" si="18"/>
        <v>39</v>
      </c>
      <c r="N1209" s="10">
        <v>9930.64</v>
      </c>
    </row>
    <row r="1210" spans="1:14" x14ac:dyDescent="0.25">
      <c r="A1210" t="s">
        <v>1240</v>
      </c>
      <c r="B1210">
        <v>1983</v>
      </c>
      <c r="C1210" t="s">
        <v>30</v>
      </c>
      <c r="D1210">
        <v>3</v>
      </c>
      <c r="E1210">
        <v>3</v>
      </c>
      <c r="F1210">
        <v>9931.9599999999991</v>
      </c>
      <c r="G1210" t="s">
        <v>11</v>
      </c>
      <c r="H1210" t="s">
        <v>11</v>
      </c>
      <c r="I1210" t="s">
        <v>23</v>
      </c>
      <c r="J1210" t="str">
        <f>IF(ISBLANK(I1210),"Null",I1210)</f>
        <v>R1012</v>
      </c>
      <c r="K1210">
        <f>IF(ISBLANK(B1210),ROUND(AVERAGE($B$2:$B$2344),0),B1210)</f>
        <v>1983</v>
      </c>
      <c r="L1210" s="9" t="str">
        <f>CONCATENATE(D1210,"/",C1210,"/",K1210)</f>
        <v>3/Dec/1983</v>
      </c>
      <c r="M1210">
        <f t="shared" ca="1" si="18"/>
        <v>40</v>
      </c>
      <c r="N1210" s="10">
        <v>9931.9599999999991</v>
      </c>
    </row>
    <row r="1211" spans="1:14" x14ac:dyDescent="0.25">
      <c r="A1211" t="s">
        <v>1241</v>
      </c>
      <c r="B1211">
        <v>1964</v>
      </c>
      <c r="C1211" t="s">
        <v>20</v>
      </c>
      <c r="D1211">
        <v>11</v>
      </c>
      <c r="E1211">
        <v>0</v>
      </c>
      <c r="F1211">
        <v>9933.44</v>
      </c>
      <c r="G1211" t="s">
        <v>12</v>
      </c>
      <c r="H1211" t="s">
        <v>12</v>
      </c>
      <c r="I1211" t="s">
        <v>13</v>
      </c>
      <c r="J1211" t="str">
        <f>IF(ISBLANK(I1211),"Null",I1211)</f>
        <v>R1013</v>
      </c>
      <c r="K1211">
        <f>IF(ISBLANK(B1211),ROUND(AVERAGE($B$2:$B$2344),0),B1211)</f>
        <v>1964</v>
      </c>
      <c r="L1211" s="9" t="str">
        <f>CONCATENATE(D1211,"/",C1211,"/",K1211)</f>
        <v>11/Sep/1964</v>
      </c>
      <c r="M1211">
        <f t="shared" ca="1" si="18"/>
        <v>60</v>
      </c>
      <c r="N1211" s="10">
        <v>9933.44</v>
      </c>
    </row>
    <row r="1212" spans="1:14" x14ac:dyDescent="0.25">
      <c r="A1212" t="s">
        <v>1242</v>
      </c>
      <c r="B1212">
        <v>1971</v>
      </c>
      <c r="C1212" t="s">
        <v>30</v>
      </c>
      <c r="D1212">
        <v>26</v>
      </c>
      <c r="E1212">
        <v>1</v>
      </c>
      <c r="F1212">
        <v>9957.7199999999993</v>
      </c>
      <c r="G1212" t="s">
        <v>11</v>
      </c>
      <c r="H1212" t="s">
        <v>12</v>
      </c>
      <c r="I1212" t="s">
        <v>169</v>
      </c>
      <c r="J1212" t="str">
        <f>IF(ISBLANK(I1212),"Null",I1212)</f>
        <v>R1018</v>
      </c>
      <c r="K1212">
        <f>IF(ISBLANK(B1212),ROUND(AVERAGE($B$2:$B$2344),0),B1212)</f>
        <v>1971</v>
      </c>
      <c r="L1212" s="9" t="str">
        <f>CONCATENATE(D1212,"/",C1212,"/",K1212)</f>
        <v>26/Dec/1971</v>
      </c>
      <c r="M1212">
        <f t="shared" ca="1" si="18"/>
        <v>52</v>
      </c>
      <c r="N1212" s="10">
        <v>9957.7199999999993</v>
      </c>
    </row>
    <row r="1213" spans="1:14" x14ac:dyDescent="0.25">
      <c r="A1213" t="s">
        <v>1243</v>
      </c>
      <c r="B1213">
        <v>1971</v>
      </c>
      <c r="C1213" t="s">
        <v>36</v>
      </c>
      <c r="D1213">
        <v>6</v>
      </c>
      <c r="E1213">
        <v>1</v>
      </c>
      <c r="F1213">
        <v>9964.06</v>
      </c>
      <c r="G1213" t="s">
        <v>11</v>
      </c>
      <c r="H1213" t="s">
        <v>11</v>
      </c>
      <c r="I1213" t="s">
        <v>165</v>
      </c>
      <c r="J1213" t="str">
        <f>IF(ISBLANK(I1213),"Null",I1213)</f>
        <v>R1019</v>
      </c>
      <c r="K1213">
        <f>IF(ISBLANK(B1213),ROUND(AVERAGE($B$2:$B$2344),0),B1213)</f>
        <v>1971</v>
      </c>
      <c r="L1213" s="9" t="str">
        <f>CONCATENATE(D1213,"/",C1213,"/",K1213)</f>
        <v>6/Oct/1971</v>
      </c>
      <c r="M1213">
        <f t="shared" ca="1" si="18"/>
        <v>53</v>
      </c>
      <c r="N1213" s="10">
        <v>9964.06</v>
      </c>
    </row>
    <row r="1214" spans="1:14" x14ac:dyDescent="0.25">
      <c r="A1214" t="s">
        <v>1244</v>
      </c>
      <c r="B1214">
        <v>1970</v>
      </c>
      <c r="C1214" t="s">
        <v>34</v>
      </c>
      <c r="D1214">
        <v>11</v>
      </c>
      <c r="E1214">
        <v>0</v>
      </c>
      <c r="F1214">
        <v>9991.0400000000009</v>
      </c>
      <c r="G1214" t="s">
        <v>11</v>
      </c>
      <c r="H1214" t="s">
        <v>12</v>
      </c>
      <c r="I1214" t="s">
        <v>23</v>
      </c>
      <c r="J1214" t="str">
        <f>IF(ISBLANK(I1214),"Null",I1214)</f>
        <v>R1012</v>
      </c>
      <c r="K1214">
        <f>IF(ISBLANK(B1214),ROUND(AVERAGE($B$2:$B$2344),0),B1214)</f>
        <v>1970</v>
      </c>
      <c r="L1214" s="9" t="str">
        <f>CONCATENATE(D1214,"/",C1214,"/",K1214)</f>
        <v>11/Aug/1970</v>
      </c>
      <c r="M1214">
        <f t="shared" ca="1" si="18"/>
        <v>54</v>
      </c>
      <c r="N1214" s="10">
        <v>9991.0400000000009</v>
      </c>
    </row>
    <row r="1215" spans="1:14" x14ac:dyDescent="0.25">
      <c r="A1215" t="s">
        <v>1245</v>
      </c>
      <c r="B1215">
        <v>1988</v>
      </c>
      <c r="C1215" t="s">
        <v>10</v>
      </c>
      <c r="D1215">
        <v>3</v>
      </c>
      <c r="E1215">
        <v>3</v>
      </c>
      <c r="F1215">
        <v>10011.44</v>
      </c>
      <c r="G1215" t="s">
        <v>12</v>
      </c>
      <c r="H1215" t="s">
        <v>12</v>
      </c>
      <c r="I1215" t="s">
        <v>534</v>
      </c>
      <c r="J1215" t="str">
        <f>IF(ISBLANK(I1215),"Null",I1215)</f>
        <v>R1026</v>
      </c>
      <c r="K1215">
        <f>IF(ISBLANK(B1215),ROUND(AVERAGE($B$2:$B$2344),0),B1215)</f>
        <v>1988</v>
      </c>
      <c r="L1215" s="9" t="str">
        <f>CONCATENATE(D1215,"/",C1215,"/",K1215)</f>
        <v>3/Jul/1988</v>
      </c>
      <c r="M1215">
        <f t="shared" ca="1" si="18"/>
        <v>36</v>
      </c>
      <c r="N1215" s="10">
        <v>10011.44</v>
      </c>
    </row>
    <row r="1216" spans="1:14" x14ac:dyDescent="0.25">
      <c r="A1216" t="s">
        <v>1246</v>
      </c>
      <c r="B1216">
        <v>1979</v>
      </c>
      <c r="C1216" t="s">
        <v>30</v>
      </c>
      <c r="D1216">
        <v>28</v>
      </c>
      <c r="E1216">
        <v>2</v>
      </c>
      <c r="F1216">
        <v>10027.15</v>
      </c>
      <c r="G1216" t="s">
        <v>12</v>
      </c>
      <c r="H1216" t="s">
        <v>16</v>
      </c>
      <c r="I1216" t="s">
        <v>299</v>
      </c>
      <c r="J1216" t="str">
        <f>IF(ISBLANK(I1216),"Null",I1216)</f>
        <v>R1021</v>
      </c>
      <c r="K1216">
        <f>IF(ISBLANK(B1216),ROUND(AVERAGE($B$2:$B$2344),0),B1216)</f>
        <v>1979</v>
      </c>
      <c r="L1216" s="9" t="str">
        <f>CONCATENATE(D1216,"/",C1216,"/",K1216)</f>
        <v>28/Dec/1979</v>
      </c>
      <c r="M1216">
        <f t="shared" ca="1" si="18"/>
        <v>44</v>
      </c>
      <c r="N1216" s="10">
        <v>10027.15</v>
      </c>
    </row>
    <row r="1217" spans="1:14" x14ac:dyDescent="0.25">
      <c r="A1217" t="s">
        <v>1247</v>
      </c>
      <c r="B1217">
        <v>1974</v>
      </c>
      <c r="C1217" t="s">
        <v>34</v>
      </c>
      <c r="D1217">
        <v>30</v>
      </c>
      <c r="E1217">
        <v>2</v>
      </c>
      <c r="F1217">
        <v>10043.25</v>
      </c>
      <c r="G1217" t="s">
        <v>12</v>
      </c>
      <c r="H1217" t="s">
        <v>11</v>
      </c>
      <c r="I1217" t="s">
        <v>246</v>
      </c>
      <c r="J1217" t="str">
        <f>IF(ISBLANK(I1217),"Null",I1217)</f>
        <v>R1024</v>
      </c>
      <c r="K1217">
        <f>IF(ISBLANK(B1217),ROUND(AVERAGE($B$2:$B$2344),0),B1217)</f>
        <v>1974</v>
      </c>
      <c r="L1217" s="9" t="str">
        <f>CONCATENATE(D1217,"/",C1217,"/",K1217)</f>
        <v>30/Aug/1974</v>
      </c>
      <c r="M1217">
        <f t="shared" ca="1" si="18"/>
        <v>50</v>
      </c>
      <c r="N1217" s="10">
        <v>10043.25</v>
      </c>
    </row>
    <row r="1218" spans="1:14" x14ac:dyDescent="0.25">
      <c r="A1218" t="s">
        <v>1248</v>
      </c>
      <c r="B1218">
        <v>1969</v>
      </c>
      <c r="C1218" t="s">
        <v>34</v>
      </c>
      <c r="D1218">
        <v>22</v>
      </c>
      <c r="E1218">
        <v>1</v>
      </c>
      <c r="F1218">
        <v>10065.41</v>
      </c>
      <c r="G1218" t="s">
        <v>12</v>
      </c>
      <c r="H1218" t="s">
        <v>11</v>
      </c>
      <c r="I1218" t="s">
        <v>41</v>
      </c>
      <c r="J1218" t="str">
        <f>IF(ISBLANK(I1218),"Null",I1218)</f>
        <v>R1011</v>
      </c>
      <c r="K1218">
        <f>IF(ISBLANK(B1218),ROUND(AVERAGE($B$2:$B$2344),0),B1218)</f>
        <v>1969</v>
      </c>
      <c r="L1218" s="9" t="str">
        <f>CONCATENATE(D1218,"/",C1218,"/",K1218)</f>
        <v>22/Aug/1969</v>
      </c>
      <c r="M1218">
        <f t="shared" ca="1" si="18"/>
        <v>55</v>
      </c>
      <c r="N1218" s="10">
        <v>10065.41</v>
      </c>
    </row>
    <row r="1219" spans="1:14" x14ac:dyDescent="0.25">
      <c r="A1219" t="s">
        <v>1249</v>
      </c>
      <c r="B1219">
        <v>1969</v>
      </c>
      <c r="C1219" t="s">
        <v>36</v>
      </c>
      <c r="D1219">
        <v>27</v>
      </c>
      <c r="E1219">
        <v>0</v>
      </c>
      <c r="F1219">
        <v>10072.06</v>
      </c>
      <c r="G1219" t="s">
        <v>12</v>
      </c>
      <c r="H1219" t="s">
        <v>16</v>
      </c>
      <c r="I1219" t="s">
        <v>355</v>
      </c>
      <c r="J1219" t="str">
        <f>IF(ISBLANK(I1219),"Null",I1219)</f>
        <v>R1017</v>
      </c>
      <c r="K1219">
        <f>IF(ISBLANK(B1219),ROUND(AVERAGE($B$2:$B$2344),0),B1219)</f>
        <v>1969</v>
      </c>
      <c r="L1219" s="9" t="str">
        <f>CONCATENATE(D1219,"/",C1219,"/",K1219)</f>
        <v>27/Oct/1969</v>
      </c>
      <c r="M1219">
        <f t="shared" ref="M1219:M1282" ca="1" si="19">DATEDIF(L1219,TODAY(),"Y")</f>
        <v>55</v>
      </c>
      <c r="N1219" s="10">
        <v>10072.06</v>
      </c>
    </row>
    <row r="1220" spans="1:14" x14ac:dyDescent="0.25">
      <c r="A1220" t="s">
        <v>1250</v>
      </c>
      <c r="B1220">
        <v>1969</v>
      </c>
      <c r="C1220" t="s">
        <v>10</v>
      </c>
      <c r="D1220">
        <v>3</v>
      </c>
      <c r="E1220">
        <v>1</v>
      </c>
      <c r="F1220">
        <v>10085.85</v>
      </c>
      <c r="G1220" t="s">
        <v>12</v>
      </c>
      <c r="H1220" t="s">
        <v>12</v>
      </c>
      <c r="I1220" t="s">
        <v>41</v>
      </c>
      <c r="J1220" t="str">
        <f>IF(ISBLANK(I1220),"Null",I1220)</f>
        <v>R1011</v>
      </c>
      <c r="K1220">
        <f>IF(ISBLANK(B1220),ROUND(AVERAGE($B$2:$B$2344),0),B1220)</f>
        <v>1969</v>
      </c>
      <c r="L1220" s="9" t="str">
        <f>CONCATENATE(D1220,"/",C1220,"/",K1220)</f>
        <v>3/Jul/1969</v>
      </c>
      <c r="M1220">
        <f t="shared" ca="1" si="19"/>
        <v>55</v>
      </c>
      <c r="N1220" s="10">
        <v>10085.85</v>
      </c>
    </row>
    <row r="1221" spans="1:14" x14ac:dyDescent="0.25">
      <c r="A1221" t="s">
        <v>1251</v>
      </c>
      <c r="B1221">
        <v>1976</v>
      </c>
      <c r="C1221" t="s">
        <v>30</v>
      </c>
      <c r="D1221">
        <v>19</v>
      </c>
      <c r="E1221">
        <v>5</v>
      </c>
      <c r="F1221">
        <v>10096.969999999999</v>
      </c>
      <c r="G1221" t="s">
        <v>12</v>
      </c>
      <c r="H1221" t="s">
        <v>11</v>
      </c>
      <c r="I1221" t="s">
        <v>41</v>
      </c>
      <c r="J1221" t="str">
        <f>IF(ISBLANK(I1221),"Null",I1221)</f>
        <v>R1011</v>
      </c>
      <c r="K1221">
        <f>IF(ISBLANK(B1221),ROUND(AVERAGE($B$2:$B$2344),0),B1221)</f>
        <v>1976</v>
      </c>
      <c r="L1221" s="9" t="str">
        <f>CONCATENATE(D1221,"/",C1221,"/",K1221)</f>
        <v>19/Dec/1976</v>
      </c>
      <c r="M1221">
        <f t="shared" ca="1" si="19"/>
        <v>47</v>
      </c>
      <c r="N1221" s="10">
        <v>10096.969999999999</v>
      </c>
    </row>
    <row r="1222" spans="1:14" x14ac:dyDescent="0.25">
      <c r="A1222" t="s">
        <v>1252</v>
      </c>
      <c r="B1222">
        <v>1972</v>
      </c>
      <c r="C1222" t="s">
        <v>36</v>
      </c>
      <c r="D1222">
        <v>19</v>
      </c>
      <c r="E1222">
        <v>1</v>
      </c>
      <c r="F1222">
        <v>10106.129999999999</v>
      </c>
      <c r="G1222" t="s">
        <v>12</v>
      </c>
      <c r="H1222" t="s">
        <v>16</v>
      </c>
      <c r="I1222" t="s">
        <v>246</v>
      </c>
      <c r="J1222" t="str">
        <f>IF(ISBLANK(I1222),"Null",I1222)</f>
        <v>R1024</v>
      </c>
      <c r="K1222">
        <f>IF(ISBLANK(B1222),ROUND(AVERAGE($B$2:$B$2344),0),B1222)</f>
        <v>1972</v>
      </c>
      <c r="L1222" s="9" t="str">
        <f>CONCATENATE(D1222,"/",C1222,"/",K1222)</f>
        <v>19/Oct/1972</v>
      </c>
      <c r="M1222">
        <f t="shared" ca="1" si="19"/>
        <v>52</v>
      </c>
      <c r="N1222" s="10">
        <v>10106.129999999999</v>
      </c>
    </row>
    <row r="1223" spans="1:14" x14ac:dyDescent="0.25">
      <c r="A1223" t="s">
        <v>1253</v>
      </c>
      <c r="B1223">
        <v>1972</v>
      </c>
      <c r="C1223" t="s">
        <v>34</v>
      </c>
      <c r="D1223">
        <v>8</v>
      </c>
      <c r="E1223">
        <v>2</v>
      </c>
      <c r="F1223">
        <v>10107.219999999999</v>
      </c>
      <c r="G1223" t="s">
        <v>12</v>
      </c>
      <c r="H1223" t="s">
        <v>16</v>
      </c>
      <c r="I1223" t="s">
        <v>13</v>
      </c>
      <c r="J1223" t="str">
        <f>IF(ISBLANK(I1223),"Null",I1223)</f>
        <v>R1013</v>
      </c>
      <c r="K1223">
        <f>IF(ISBLANK(B1223),ROUND(AVERAGE($B$2:$B$2344),0),B1223)</f>
        <v>1972</v>
      </c>
      <c r="L1223" s="9" t="str">
        <f>CONCATENATE(D1223,"/",C1223,"/",K1223)</f>
        <v>8/Aug/1972</v>
      </c>
      <c r="M1223">
        <f t="shared" ca="1" si="19"/>
        <v>52</v>
      </c>
      <c r="N1223" s="10">
        <v>10107.219999999999</v>
      </c>
    </row>
    <row r="1224" spans="1:14" x14ac:dyDescent="0.25">
      <c r="A1224" t="s">
        <v>1254</v>
      </c>
      <c r="B1224">
        <v>1975</v>
      </c>
      <c r="C1224" t="s">
        <v>10</v>
      </c>
      <c r="D1224">
        <v>2</v>
      </c>
      <c r="E1224">
        <v>3</v>
      </c>
      <c r="F1224">
        <v>10115.01</v>
      </c>
      <c r="G1224" t="s">
        <v>12</v>
      </c>
      <c r="H1224" t="s">
        <v>12</v>
      </c>
      <c r="I1224" t="s">
        <v>23</v>
      </c>
      <c r="J1224" t="str">
        <f>IF(ISBLANK(I1224),"Null",I1224)</f>
        <v>R1012</v>
      </c>
      <c r="K1224">
        <f>IF(ISBLANK(B1224),ROUND(AVERAGE($B$2:$B$2344),0),B1224)</f>
        <v>1975</v>
      </c>
      <c r="L1224" s="9" t="str">
        <f>CONCATENATE(D1224,"/",C1224,"/",K1224)</f>
        <v>2/Jul/1975</v>
      </c>
      <c r="M1224">
        <f t="shared" ca="1" si="19"/>
        <v>49</v>
      </c>
      <c r="N1224" s="10">
        <v>10115.01</v>
      </c>
    </row>
    <row r="1225" spans="1:14" x14ac:dyDescent="0.25">
      <c r="A1225" t="s">
        <v>1255</v>
      </c>
      <c r="B1225">
        <v>1972</v>
      </c>
      <c r="C1225" t="s">
        <v>15</v>
      </c>
      <c r="D1225">
        <v>16</v>
      </c>
      <c r="E1225">
        <v>2</v>
      </c>
      <c r="F1225">
        <v>10118.42</v>
      </c>
      <c r="G1225" t="s">
        <v>12</v>
      </c>
      <c r="H1225" t="s">
        <v>12</v>
      </c>
      <c r="I1225" t="s">
        <v>41</v>
      </c>
      <c r="J1225" t="str">
        <f>IF(ISBLANK(I1225),"Null",I1225)</f>
        <v>R1011</v>
      </c>
      <c r="K1225">
        <f>IF(ISBLANK(B1225),ROUND(AVERAGE($B$2:$B$2344),0),B1225)</f>
        <v>1972</v>
      </c>
      <c r="L1225" s="9" t="str">
        <f>CONCATENATE(D1225,"/",C1225,"/",K1225)</f>
        <v>16/Nov/1972</v>
      </c>
      <c r="M1225">
        <f t="shared" ca="1" si="19"/>
        <v>52</v>
      </c>
      <c r="N1225" s="10">
        <v>10118.42</v>
      </c>
    </row>
    <row r="1226" spans="1:14" x14ac:dyDescent="0.25">
      <c r="A1226" t="s">
        <v>1256</v>
      </c>
      <c r="B1226">
        <v>1997</v>
      </c>
      <c r="C1226" t="s">
        <v>20</v>
      </c>
      <c r="D1226">
        <v>5</v>
      </c>
      <c r="E1226">
        <v>0</v>
      </c>
      <c r="F1226">
        <v>10139.84</v>
      </c>
      <c r="G1226" t="s">
        <v>12</v>
      </c>
      <c r="H1226" t="s">
        <v>11</v>
      </c>
      <c r="I1226" t="s">
        <v>23</v>
      </c>
      <c r="J1226" t="str">
        <f>IF(ISBLANK(I1226),"Null",I1226)</f>
        <v>R1012</v>
      </c>
      <c r="K1226">
        <f>IF(ISBLANK(B1226),ROUND(AVERAGE($B$2:$B$2344),0),B1226)</f>
        <v>1997</v>
      </c>
      <c r="L1226" s="9" t="str">
        <f>CONCATENATE(D1226,"/",C1226,"/",K1226)</f>
        <v>5/Sep/1997</v>
      </c>
      <c r="M1226">
        <f t="shared" ca="1" si="19"/>
        <v>27</v>
      </c>
      <c r="N1226" s="10">
        <v>10139.84</v>
      </c>
    </row>
    <row r="1227" spans="1:14" x14ac:dyDescent="0.25">
      <c r="A1227" t="s">
        <v>1257</v>
      </c>
      <c r="B1227">
        <v>1974</v>
      </c>
      <c r="C1227" t="s">
        <v>30</v>
      </c>
      <c r="D1227">
        <v>30</v>
      </c>
      <c r="E1227">
        <v>3</v>
      </c>
      <c r="F1227">
        <v>10141.14</v>
      </c>
      <c r="G1227" t="s">
        <v>12</v>
      </c>
      <c r="H1227" t="s">
        <v>16</v>
      </c>
      <c r="I1227" t="s">
        <v>167</v>
      </c>
      <c r="J1227" t="str">
        <f>IF(ISBLANK(I1227),"Null",I1227)</f>
        <v>R1016</v>
      </c>
      <c r="K1227">
        <f>IF(ISBLANK(B1227),ROUND(AVERAGE($B$2:$B$2344),0),B1227)</f>
        <v>1974</v>
      </c>
      <c r="L1227" s="9" t="str">
        <f>CONCATENATE(D1227,"/",C1227,"/",K1227)</f>
        <v>30/Dec/1974</v>
      </c>
      <c r="M1227">
        <f t="shared" ca="1" si="19"/>
        <v>49</v>
      </c>
      <c r="N1227" s="10">
        <v>10141.14</v>
      </c>
    </row>
    <row r="1228" spans="1:14" x14ac:dyDescent="0.25">
      <c r="A1228" t="s">
        <v>1258</v>
      </c>
      <c r="B1228">
        <v>1981</v>
      </c>
      <c r="C1228" t="s">
        <v>18</v>
      </c>
      <c r="D1228">
        <v>12</v>
      </c>
      <c r="E1228">
        <v>1</v>
      </c>
      <c r="F1228">
        <v>10146.129999999999</v>
      </c>
      <c r="G1228" t="s">
        <v>12</v>
      </c>
      <c r="H1228" t="s">
        <v>16</v>
      </c>
      <c r="I1228" t="s">
        <v>199</v>
      </c>
      <c r="J1228" t="str">
        <f>IF(ISBLANK(I1228),"Null",I1228)</f>
        <v>R1025</v>
      </c>
      <c r="K1228">
        <f>IF(ISBLANK(B1228),ROUND(AVERAGE($B$2:$B$2344),0),B1228)</f>
        <v>1981</v>
      </c>
      <c r="L1228" s="9" t="str">
        <f>CONCATENATE(D1228,"/",C1228,"/",K1228)</f>
        <v>12/Jun/1981</v>
      </c>
      <c r="M1228">
        <f t="shared" ca="1" si="19"/>
        <v>43</v>
      </c>
      <c r="N1228" s="10">
        <v>10146.129999999999</v>
      </c>
    </row>
    <row r="1229" spans="1:14" x14ac:dyDescent="0.25">
      <c r="A1229" t="s">
        <v>1259</v>
      </c>
      <c r="B1229">
        <v>1973</v>
      </c>
      <c r="C1229" t="s">
        <v>36</v>
      </c>
      <c r="D1229">
        <v>13</v>
      </c>
      <c r="E1229">
        <v>2</v>
      </c>
      <c r="F1229">
        <v>10156.780000000001</v>
      </c>
      <c r="G1229" t="s">
        <v>12</v>
      </c>
      <c r="H1229" t="s">
        <v>11</v>
      </c>
      <c r="I1229" t="s">
        <v>23</v>
      </c>
      <c r="J1229" t="str">
        <f>IF(ISBLANK(I1229),"Null",I1229)</f>
        <v>R1012</v>
      </c>
      <c r="K1229">
        <f>IF(ISBLANK(B1229),ROUND(AVERAGE($B$2:$B$2344),0),B1229)</f>
        <v>1973</v>
      </c>
      <c r="L1229" s="9" t="str">
        <f>CONCATENATE(D1229,"/",C1229,"/",K1229)</f>
        <v>13/Oct/1973</v>
      </c>
      <c r="M1229">
        <f t="shared" ca="1" si="19"/>
        <v>51</v>
      </c>
      <c r="N1229" s="10">
        <v>10156.780000000001</v>
      </c>
    </row>
    <row r="1230" spans="1:14" x14ac:dyDescent="0.25">
      <c r="A1230" t="s">
        <v>1260</v>
      </c>
      <c r="B1230">
        <v>1972</v>
      </c>
      <c r="C1230" t="s">
        <v>10</v>
      </c>
      <c r="D1230">
        <v>10</v>
      </c>
      <c r="E1230">
        <v>0</v>
      </c>
      <c r="F1230">
        <v>10160.870000000001</v>
      </c>
      <c r="G1230" t="s">
        <v>12</v>
      </c>
      <c r="H1230" t="s">
        <v>12</v>
      </c>
      <c r="I1230" t="s">
        <v>199</v>
      </c>
      <c r="J1230" t="str">
        <f>IF(ISBLANK(I1230),"Null",I1230)</f>
        <v>R1025</v>
      </c>
      <c r="K1230">
        <f>IF(ISBLANK(B1230),ROUND(AVERAGE($B$2:$B$2344),0),B1230)</f>
        <v>1972</v>
      </c>
      <c r="L1230" s="9" t="str">
        <f>CONCATENATE(D1230,"/",C1230,"/",K1230)</f>
        <v>10/Jul/1972</v>
      </c>
      <c r="M1230">
        <f t="shared" ca="1" si="19"/>
        <v>52</v>
      </c>
      <c r="N1230" s="10">
        <v>10160.870000000001</v>
      </c>
    </row>
    <row r="1231" spans="1:14" x14ac:dyDescent="0.25">
      <c r="A1231" t="s">
        <v>1261</v>
      </c>
      <c r="B1231">
        <v>1985</v>
      </c>
      <c r="C1231" t="s">
        <v>36</v>
      </c>
      <c r="D1231">
        <v>16</v>
      </c>
      <c r="E1231">
        <v>3</v>
      </c>
      <c r="F1231">
        <v>10191.82</v>
      </c>
      <c r="G1231" t="s">
        <v>12</v>
      </c>
      <c r="H1231" t="s">
        <v>11</v>
      </c>
      <c r="I1231" t="s">
        <v>534</v>
      </c>
      <c r="J1231" t="str">
        <f>IF(ISBLANK(I1231),"Null",I1231)</f>
        <v>R1026</v>
      </c>
      <c r="K1231">
        <f>IF(ISBLANK(B1231),ROUND(AVERAGE($B$2:$B$2344),0),B1231)</f>
        <v>1985</v>
      </c>
      <c r="L1231" s="9" t="str">
        <f>CONCATENATE(D1231,"/",C1231,"/",K1231)</f>
        <v>16/Oct/1985</v>
      </c>
      <c r="M1231">
        <f t="shared" ca="1" si="19"/>
        <v>39</v>
      </c>
      <c r="N1231" s="10">
        <v>10191.82</v>
      </c>
    </row>
    <row r="1232" spans="1:14" x14ac:dyDescent="0.25">
      <c r="A1232" t="s">
        <v>1262</v>
      </c>
      <c r="B1232">
        <v>1970</v>
      </c>
      <c r="C1232" t="s">
        <v>30</v>
      </c>
      <c r="D1232">
        <v>24</v>
      </c>
      <c r="E1232">
        <v>0</v>
      </c>
      <c r="F1232">
        <v>10197.77</v>
      </c>
      <c r="G1232" t="s">
        <v>12</v>
      </c>
      <c r="H1232" t="s">
        <v>16</v>
      </c>
      <c r="I1232" t="s">
        <v>246</v>
      </c>
      <c r="J1232" t="str">
        <f>IF(ISBLANK(I1232),"Null",I1232)</f>
        <v>R1024</v>
      </c>
      <c r="K1232">
        <f>IF(ISBLANK(B1232),ROUND(AVERAGE($B$2:$B$2344),0),B1232)</f>
        <v>1970</v>
      </c>
      <c r="L1232" s="9" t="str">
        <f>CONCATENATE(D1232,"/",C1232,"/",K1232)</f>
        <v>24/Dec/1970</v>
      </c>
      <c r="M1232">
        <f t="shared" ca="1" si="19"/>
        <v>53</v>
      </c>
      <c r="N1232" s="10">
        <v>10197.77</v>
      </c>
    </row>
    <row r="1233" spans="1:14" x14ac:dyDescent="0.25">
      <c r="A1233" t="s">
        <v>1263</v>
      </c>
      <c r="B1233">
        <v>1967</v>
      </c>
      <c r="C1233" t="s">
        <v>20</v>
      </c>
      <c r="D1233">
        <v>26</v>
      </c>
      <c r="E1233">
        <v>0</v>
      </c>
      <c r="F1233">
        <v>10214.64</v>
      </c>
      <c r="G1233" t="s">
        <v>12</v>
      </c>
      <c r="H1233" t="s">
        <v>11</v>
      </c>
      <c r="I1233" t="s">
        <v>41</v>
      </c>
      <c r="J1233" t="str">
        <f>IF(ISBLANK(I1233),"Null",I1233)</f>
        <v>R1011</v>
      </c>
      <c r="K1233">
        <f>IF(ISBLANK(B1233),ROUND(AVERAGE($B$2:$B$2344),0),B1233)</f>
        <v>1967</v>
      </c>
      <c r="L1233" s="9" t="str">
        <f>CONCATENATE(D1233,"/",C1233,"/",K1233)</f>
        <v>26/Sep/1967</v>
      </c>
      <c r="M1233">
        <f t="shared" ca="1" si="19"/>
        <v>57</v>
      </c>
      <c r="N1233" s="10">
        <v>10214.64</v>
      </c>
    </row>
    <row r="1234" spans="1:14" x14ac:dyDescent="0.25">
      <c r="A1234" t="s">
        <v>1264</v>
      </c>
      <c r="B1234">
        <v>1967</v>
      </c>
      <c r="C1234" t="s">
        <v>18</v>
      </c>
      <c r="D1234">
        <v>28</v>
      </c>
      <c r="E1234">
        <v>0</v>
      </c>
      <c r="F1234">
        <v>10226.280000000001</v>
      </c>
      <c r="G1234" t="s">
        <v>12</v>
      </c>
      <c r="H1234" t="s">
        <v>12</v>
      </c>
      <c r="I1234" t="s">
        <v>13</v>
      </c>
      <c r="J1234" t="str">
        <f>IF(ISBLANK(I1234),"Null",I1234)</f>
        <v>R1013</v>
      </c>
      <c r="K1234">
        <f>IF(ISBLANK(B1234),ROUND(AVERAGE($B$2:$B$2344),0),B1234)</f>
        <v>1967</v>
      </c>
      <c r="L1234" s="9" t="str">
        <f>CONCATENATE(D1234,"/",C1234,"/",K1234)</f>
        <v>28/Jun/1967</v>
      </c>
      <c r="M1234">
        <f t="shared" ca="1" si="19"/>
        <v>57</v>
      </c>
      <c r="N1234" s="10">
        <v>10226.280000000001</v>
      </c>
    </row>
    <row r="1235" spans="1:14" x14ac:dyDescent="0.25">
      <c r="A1235" t="s">
        <v>1265</v>
      </c>
      <c r="B1235">
        <v>1968</v>
      </c>
      <c r="C1235" t="s">
        <v>20</v>
      </c>
      <c r="D1235">
        <v>23</v>
      </c>
      <c r="E1235">
        <v>0</v>
      </c>
      <c r="F1235">
        <v>10231.5</v>
      </c>
      <c r="G1235" t="s">
        <v>12</v>
      </c>
      <c r="H1235" t="s">
        <v>16</v>
      </c>
      <c r="I1235" t="s">
        <v>23</v>
      </c>
      <c r="J1235" t="str">
        <f>IF(ISBLANK(I1235),"Null",I1235)</f>
        <v>R1012</v>
      </c>
      <c r="K1235">
        <f>IF(ISBLANK(B1235),ROUND(AVERAGE($B$2:$B$2344),0),B1235)</f>
        <v>1968</v>
      </c>
      <c r="L1235" s="9" t="str">
        <f>CONCATENATE(D1235,"/",C1235,"/",K1235)</f>
        <v>23/Sep/1968</v>
      </c>
      <c r="M1235">
        <f t="shared" ca="1" si="19"/>
        <v>56</v>
      </c>
      <c r="N1235" s="10">
        <v>10231.5</v>
      </c>
    </row>
    <row r="1236" spans="1:14" x14ac:dyDescent="0.25">
      <c r="A1236" t="s">
        <v>1266</v>
      </c>
      <c r="B1236">
        <v>1975</v>
      </c>
      <c r="C1236" t="s">
        <v>34</v>
      </c>
      <c r="D1236">
        <v>15</v>
      </c>
      <c r="E1236">
        <v>1</v>
      </c>
      <c r="F1236">
        <v>10259.129999999999</v>
      </c>
      <c r="G1236" t="s">
        <v>12</v>
      </c>
      <c r="H1236" t="s">
        <v>11</v>
      </c>
      <c r="I1236" t="s">
        <v>41</v>
      </c>
      <c r="J1236" t="str">
        <f>IF(ISBLANK(I1236),"Null",I1236)</f>
        <v>R1011</v>
      </c>
      <c r="K1236">
        <f>IF(ISBLANK(B1236),ROUND(AVERAGE($B$2:$B$2344),0),B1236)</f>
        <v>1975</v>
      </c>
      <c r="L1236" s="9" t="str">
        <f>CONCATENATE(D1236,"/",C1236,"/",K1236)</f>
        <v>15/Aug/1975</v>
      </c>
      <c r="M1236">
        <f t="shared" ca="1" si="19"/>
        <v>49</v>
      </c>
      <c r="N1236" s="10">
        <v>10259.129999999999</v>
      </c>
    </row>
    <row r="1237" spans="1:14" x14ac:dyDescent="0.25">
      <c r="A1237" t="s">
        <v>1267</v>
      </c>
      <c r="B1237">
        <v>1973</v>
      </c>
      <c r="C1237" t="s">
        <v>20</v>
      </c>
      <c r="D1237">
        <v>5</v>
      </c>
      <c r="E1237">
        <v>3</v>
      </c>
      <c r="F1237">
        <v>10264.44</v>
      </c>
      <c r="G1237" t="s">
        <v>12</v>
      </c>
      <c r="H1237" t="s">
        <v>11</v>
      </c>
      <c r="I1237" t="s">
        <v>23</v>
      </c>
      <c r="J1237" t="str">
        <f>IF(ISBLANK(I1237),"Null",I1237)</f>
        <v>R1012</v>
      </c>
      <c r="K1237">
        <f>IF(ISBLANK(B1237),ROUND(AVERAGE($B$2:$B$2344),0),B1237)</f>
        <v>1973</v>
      </c>
      <c r="L1237" s="9" t="str">
        <f>CONCATENATE(D1237,"/",C1237,"/",K1237)</f>
        <v>5/Sep/1973</v>
      </c>
      <c r="M1237">
        <f t="shared" ca="1" si="19"/>
        <v>51</v>
      </c>
      <c r="N1237" s="10">
        <v>10264.44</v>
      </c>
    </row>
    <row r="1238" spans="1:14" x14ac:dyDescent="0.25">
      <c r="A1238" t="s">
        <v>1268</v>
      </c>
      <c r="B1238">
        <v>1973</v>
      </c>
      <c r="C1238" t="s">
        <v>15</v>
      </c>
      <c r="D1238">
        <v>27</v>
      </c>
      <c r="E1238">
        <v>3</v>
      </c>
      <c r="F1238">
        <v>10269.459999999999</v>
      </c>
      <c r="G1238" t="s">
        <v>12</v>
      </c>
      <c r="H1238" t="s">
        <v>12</v>
      </c>
      <c r="I1238" t="s">
        <v>23</v>
      </c>
      <c r="J1238" t="str">
        <f>IF(ISBLANK(I1238),"Null",I1238)</f>
        <v>R1012</v>
      </c>
      <c r="K1238">
        <f>IF(ISBLANK(B1238),ROUND(AVERAGE($B$2:$B$2344),0),B1238)</f>
        <v>1973</v>
      </c>
      <c r="L1238" s="9" t="str">
        <f>CONCATENATE(D1238,"/",C1238,"/",K1238)</f>
        <v>27/Nov/1973</v>
      </c>
      <c r="M1238">
        <f t="shared" ca="1" si="19"/>
        <v>50</v>
      </c>
      <c r="N1238" s="10">
        <v>10269.459999999999</v>
      </c>
    </row>
    <row r="1239" spans="1:14" x14ac:dyDescent="0.25">
      <c r="A1239" t="s">
        <v>1269</v>
      </c>
      <c r="B1239">
        <v>1970</v>
      </c>
      <c r="C1239" t="s">
        <v>18</v>
      </c>
      <c r="D1239">
        <v>21</v>
      </c>
      <c r="E1239">
        <v>0</v>
      </c>
      <c r="F1239">
        <v>10274.33</v>
      </c>
      <c r="G1239" t="s">
        <v>12</v>
      </c>
      <c r="H1239" t="s">
        <v>16</v>
      </c>
      <c r="I1239" t="s">
        <v>246</v>
      </c>
      <c r="J1239" t="str">
        <f>IF(ISBLANK(I1239),"Null",I1239)</f>
        <v>R1024</v>
      </c>
      <c r="K1239">
        <f>IF(ISBLANK(B1239),ROUND(AVERAGE($B$2:$B$2344),0),B1239)</f>
        <v>1970</v>
      </c>
      <c r="L1239" s="9" t="str">
        <f>CONCATENATE(D1239,"/",C1239,"/",K1239)</f>
        <v>21/Jun/1970</v>
      </c>
      <c r="M1239">
        <f t="shared" ca="1" si="19"/>
        <v>54</v>
      </c>
      <c r="N1239" s="10">
        <v>10274.33</v>
      </c>
    </row>
    <row r="1240" spans="1:14" x14ac:dyDescent="0.25">
      <c r="A1240" t="s">
        <v>1270</v>
      </c>
      <c r="B1240">
        <v>1988</v>
      </c>
      <c r="C1240" t="s">
        <v>20</v>
      </c>
      <c r="D1240">
        <v>14</v>
      </c>
      <c r="E1240">
        <v>3</v>
      </c>
      <c r="F1240">
        <v>10276.99</v>
      </c>
      <c r="G1240" t="s">
        <v>12</v>
      </c>
      <c r="H1240" t="s">
        <v>16</v>
      </c>
      <c r="I1240" t="s">
        <v>299</v>
      </c>
      <c r="J1240" t="str">
        <f>IF(ISBLANK(I1240),"Null",I1240)</f>
        <v>R1021</v>
      </c>
      <c r="K1240">
        <f>IF(ISBLANK(B1240),ROUND(AVERAGE($B$2:$B$2344),0),B1240)</f>
        <v>1988</v>
      </c>
      <c r="L1240" s="9" t="str">
        <f>CONCATENATE(D1240,"/",C1240,"/",K1240)</f>
        <v>14/Sep/1988</v>
      </c>
      <c r="M1240">
        <f t="shared" ca="1" si="19"/>
        <v>36</v>
      </c>
      <c r="N1240" s="10">
        <v>10276.99</v>
      </c>
    </row>
    <row r="1241" spans="1:14" x14ac:dyDescent="0.25">
      <c r="A1241" t="s">
        <v>1271</v>
      </c>
      <c r="B1241">
        <v>1963</v>
      </c>
      <c r="C1241" t="s">
        <v>20</v>
      </c>
      <c r="D1241">
        <v>24</v>
      </c>
      <c r="E1241">
        <v>0</v>
      </c>
      <c r="F1241">
        <v>10308.040000000001</v>
      </c>
      <c r="G1241" t="s">
        <v>12</v>
      </c>
      <c r="H1241" t="s">
        <v>16</v>
      </c>
      <c r="I1241" t="s">
        <v>13</v>
      </c>
      <c r="J1241" t="str">
        <f>IF(ISBLANK(I1241),"Null",I1241)</f>
        <v>R1013</v>
      </c>
      <c r="K1241">
        <f>IF(ISBLANK(B1241),ROUND(AVERAGE($B$2:$B$2344),0),B1241)</f>
        <v>1963</v>
      </c>
      <c r="L1241" s="9" t="str">
        <f>CONCATENATE(D1241,"/",C1241,"/",K1241)</f>
        <v>24/Sep/1963</v>
      </c>
      <c r="M1241">
        <f t="shared" ca="1" si="19"/>
        <v>61</v>
      </c>
      <c r="N1241" s="10">
        <v>10308.040000000001</v>
      </c>
    </row>
    <row r="1242" spans="1:14" x14ac:dyDescent="0.25">
      <c r="A1242" t="s">
        <v>1272</v>
      </c>
      <c r="B1242">
        <v>1962</v>
      </c>
      <c r="C1242" t="s">
        <v>10</v>
      </c>
      <c r="D1242">
        <v>12</v>
      </c>
      <c r="E1242">
        <v>0</v>
      </c>
      <c r="F1242">
        <v>10310.780000000001</v>
      </c>
      <c r="G1242" t="s">
        <v>12</v>
      </c>
      <c r="H1242" t="s">
        <v>12</v>
      </c>
      <c r="I1242" t="s">
        <v>23</v>
      </c>
      <c r="J1242" t="str">
        <f>IF(ISBLANK(I1242),"Null",I1242)</f>
        <v>R1012</v>
      </c>
      <c r="K1242">
        <f>IF(ISBLANK(B1242),ROUND(AVERAGE($B$2:$B$2344),0),B1242)</f>
        <v>1962</v>
      </c>
      <c r="L1242" s="9" t="str">
        <f>CONCATENATE(D1242,"/",C1242,"/",K1242)</f>
        <v>12/Jul/1962</v>
      </c>
      <c r="M1242">
        <f t="shared" ca="1" si="19"/>
        <v>62</v>
      </c>
      <c r="N1242" s="10">
        <v>10310.780000000001</v>
      </c>
    </row>
    <row r="1243" spans="1:14" x14ac:dyDescent="0.25">
      <c r="A1243" t="s">
        <v>1273</v>
      </c>
      <c r="B1243">
        <v>1991</v>
      </c>
      <c r="C1243" t="s">
        <v>15</v>
      </c>
      <c r="D1243">
        <v>17</v>
      </c>
      <c r="E1243">
        <v>3</v>
      </c>
      <c r="F1243">
        <v>10315.91</v>
      </c>
      <c r="G1243" t="s">
        <v>12</v>
      </c>
      <c r="H1243" t="s">
        <v>11</v>
      </c>
      <c r="I1243" t="s">
        <v>23</v>
      </c>
      <c r="J1243" t="str">
        <f>IF(ISBLANK(I1243),"Null",I1243)</f>
        <v>R1012</v>
      </c>
      <c r="K1243">
        <f>IF(ISBLANK(B1243),ROUND(AVERAGE($B$2:$B$2344),0),B1243)</f>
        <v>1991</v>
      </c>
      <c r="L1243" s="9" t="str">
        <f>CONCATENATE(D1243,"/",C1243,"/",K1243)</f>
        <v>17/Nov/1991</v>
      </c>
      <c r="M1243">
        <f t="shared" ca="1" si="19"/>
        <v>33</v>
      </c>
      <c r="N1243" s="10">
        <v>10315.91</v>
      </c>
    </row>
    <row r="1244" spans="1:14" x14ac:dyDescent="0.25">
      <c r="A1244" t="s">
        <v>1274</v>
      </c>
      <c r="B1244">
        <v>1991</v>
      </c>
      <c r="C1244" t="s">
        <v>34</v>
      </c>
      <c r="D1244">
        <v>21</v>
      </c>
      <c r="E1244">
        <v>3</v>
      </c>
      <c r="F1244">
        <v>10322.9</v>
      </c>
      <c r="G1244" t="s">
        <v>12</v>
      </c>
      <c r="H1244" t="s">
        <v>16</v>
      </c>
      <c r="I1244" t="s">
        <v>534</v>
      </c>
      <c r="J1244" t="str">
        <f>IF(ISBLANK(I1244),"Null",I1244)</f>
        <v>R1026</v>
      </c>
      <c r="K1244">
        <f>IF(ISBLANK(B1244),ROUND(AVERAGE($B$2:$B$2344),0),B1244)</f>
        <v>1991</v>
      </c>
      <c r="L1244" s="9" t="str">
        <f>CONCATENATE(D1244,"/",C1244,"/",K1244)</f>
        <v>21/Aug/1991</v>
      </c>
      <c r="M1244">
        <f t="shared" ca="1" si="19"/>
        <v>33</v>
      </c>
      <c r="N1244" s="10">
        <v>10322.9</v>
      </c>
    </row>
    <row r="1245" spans="1:14" x14ac:dyDescent="0.25">
      <c r="A1245" t="s">
        <v>1275</v>
      </c>
      <c r="B1245">
        <v>1970</v>
      </c>
      <c r="C1245" t="s">
        <v>30</v>
      </c>
      <c r="D1245">
        <v>1</v>
      </c>
      <c r="E1245">
        <v>2</v>
      </c>
      <c r="F1245">
        <v>10325.209999999999</v>
      </c>
      <c r="G1245" t="s">
        <v>12</v>
      </c>
      <c r="H1245" t="s">
        <v>12</v>
      </c>
      <c r="I1245" t="s">
        <v>41</v>
      </c>
      <c r="J1245" t="str">
        <f>IF(ISBLANK(I1245),"Null",I1245)</f>
        <v>R1011</v>
      </c>
      <c r="K1245">
        <f>IF(ISBLANK(B1245),ROUND(AVERAGE($B$2:$B$2344),0),B1245)</f>
        <v>1970</v>
      </c>
      <c r="L1245" s="9" t="str">
        <f>CONCATENATE(D1245,"/",C1245,"/",K1245)</f>
        <v>1/Dec/1970</v>
      </c>
      <c r="M1245">
        <f t="shared" ca="1" si="19"/>
        <v>53</v>
      </c>
      <c r="N1245" s="10">
        <v>10325.209999999999</v>
      </c>
    </row>
    <row r="1246" spans="1:14" x14ac:dyDescent="0.25">
      <c r="A1246" t="s">
        <v>1276</v>
      </c>
      <c r="B1246">
        <v>1982</v>
      </c>
      <c r="C1246" t="s">
        <v>10</v>
      </c>
      <c r="D1246">
        <v>21</v>
      </c>
      <c r="E1246">
        <v>3</v>
      </c>
      <c r="F1246">
        <v>10329.06</v>
      </c>
      <c r="G1246" t="s">
        <v>12</v>
      </c>
      <c r="H1246" t="s">
        <v>16</v>
      </c>
      <c r="I1246" t="s">
        <v>299</v>
      </c>
      <c r="J1246" t="str">
        <f>IF(ISBLANK(I1246),"Null",I1246)</f>
        <v>R1021</v>
      </c>
      <c r="K1246">
        <f>IF(ISBLANK(B1246),ROUND(AVERAGE($B$2:$B$2344),0),B1246)</f>
        <v>1982</v>
      </c>
      <c r="L1246" s="9" t="str">
        <f>CONCATENATE(D1246,"/",C1246,"/",K1246)</f>
        <v>21/Jul/1982</v>
      </c>
      <c r="M1246">
        <f t="shared" ca="1" si="19"/>
        <v>42</v>
      </c>
      <c r="N1246" s="10">
        <v>10329.06</v>
      </c>
    </row>
    <row r="1247" spans="1:14" x14ac:dyDescent="0.25">
      <c r="A1247" t="s">
        <v>1277</v>
      </c>
      <c r="B1247">
        <v>1968</v>
      </c>
      <c r="C1247" t="s">
        <v>10</v>
      </c>
      <c r="D1247">
        <v>19</v>
      </c>
      <c r="E1247">
        <v>0</v>
      </c>
      <c r="F1247">
        <v>10338.93</v>
      </c>
      <c r="G1247" t="s">
        <v>12</v>
      </c>
      <c r="H1247" t="s">
        <v>16</v>
      </c>
      <c r="I1247" t="s">
        <v>13</v>
      </c>
      <c r="J1247" t="str">
        <f>IF(ISBLANK(I1247),"Null",I1247)</f>
        <v>R1013</v>
      </c>
      <c r="K1247">
        <f>IF(ISBLANK(B1247),ROUND(AVERAGE($B$2:$B$2344),0),B1247)</f>
        <v>1968</v>
      </c>
      <c r="L1247" s="9" t="str">
        <f>CONCATENATE(D1247,"/",C1247,"/",K1247)</f>
        <v>19/Jul/1968</v>
      </c>
      <c r="M1247">
        <f t="shared" ca="1" si="19"/>
        <v>56</v>
      </c>
      <c r="N1247" s="10">
        <v>10338.93</v>
      </c>
    </row>
    <row r="1248" spans="1:14" x14ac:dyDescent="0.25">
      <c r="A1248" t="s">
        <v>1278</v>
      </c>
      <c r="B1248">
        <v>1973</v>
      </c>
      <c r="C1248" t="s">
        <v>34</v>
      </c>
      <c r="D1248">
        <v>8</v>
      </c>
      <c r="E1248">
        <v>0</v>
      </c>
      <c r="F1248">
        <v>10345.93</v>
      </c>
      <c r="G1248" t="s">
        <v>12</v>
      </c>
      <c r="H1248" t="s">
        <v>11</v>
      </c>
      <c r="I1248" t="s">
        <v>299</v>
      </c>
      <c r="J1248" t="str">
        <f>IF(ISBLANK(I1248),"Null",I1248)</f>
        <v>R1021</v>
      </c>
      <c r="K1248">
        <f>IF(ISBLANK(B1248),ROUND(AVERAGE($B$2:$B$2344),0),B1248)</f>
        <v>1973</v>
      </c>
      <c r="L1248" s="9" t="str">
        <f>CONCATENATE(D1248,"/",C1248,"/",K1248)</f>
        <v>8/Aug/1973</v>
      </c>
      <c r="M1248">
        <f t="shared" ca="1" si="19"/>
        <v>51</v>
      </c>
      <c r="N1248" s="10">
        <v>10345.93</v>
      </c>
    </row>
    <row r="1249" spans="1:14" x14ac:dyDescent="0.25">
      <c r="A1249" t="s">
        <v>1279</v>
      </c>
      <c r="B1249">
        <v>1974</v>
      </c>
      <c r="C1249" t="s">
        <v>20</v>
      </c>
      <c r="D1249">
        <v>29</v>
      </c>
      <c r="E1249">
        <v>0</v>
      </c>
      <c r="F1249">
        <v>10352.48</v>
      </c>
      <c r="G1249" t="s">
        <v>12</v>
      </c>
      <c r="H1249" t="s">
        <v>16</v>
      </c>
      <c r="I1249" t="s">
        <v>23</v>
      </c>
      <c r="J1249" t="str">
        <f>IF(ISBLANK(I1249),"Null",I1249)</f>
        <v>R1012</v>
      </c>
      <c r="K1249">
        <f>IF(ISBLANK(B1249),ROUND(AVERAGE($B$2:$B$2344),0),B1249)</f>
        <v>1974</v>
      </c>
      <c r="L1249" s="9" t="str">
        <f>CONCATENATE(D1249,"/",C1249,"/",K1249)</f>
        <v>29/Sep/1974</v>
      </c>
      <c r="M1249">
        <f t="shared" ca="1" si="19"/>
        <v>50</v>
      </c>
      <c r="N1249" s="10">
        <v>10352.48</v>
      </c>
    </row>
    <row r="1250" spans="1:14" x14ac:dyDescent="0.25">
      <c r="A1250" t="s">
        <v>1280</v>
      </c>
      <c r="B1250">
        <v>1969</v>
      </c>
      <c r="C1250" t="s">
        <v>18</v>
      </c>
      <c r="D1250">
        <v>17</v>
      </c>
      <c r="E1250">
        <v>0</v>
      </c>
      <c r="F1250">
        <v>10355.64</v>
      </c>
      <c r="G1250" t="s">
        <v>12</v>
      </c>
      <c r="H1250" t="s">
        <v>16</v>
      </c>
      <c r="I1250" t="s">
        <v>23</v>
      </c>
      <c r="J1250" t="str">
        <f>IF(ISBLANK(I1250),"Null",I1250)</f>
        <v>R1012</v>
      </c>
      <c r="K1250">
        <f>IF(ISBLANK(B1250),ROUND(AVERAGE($B$2:$B$2344),0),B1250)</f>
        <v>1969</v>
      </c>
      <c r="L1250" s="9" t="str">
        <f>CONCATENATE(D1250,"/",C1250,"/",K1250)</f>
        <v>17/Jun/1969</v>
      </c>
      <c r="M1250">
        <f t="shared" ca="1" si="19"/>
        <v>55</v>
      </c>
      <c r="N1250" s="10">
        <v>10355.64</v>
      </c>
    </row>
    <row r="1251" spans="1:14" x14ac:dyDescent="0.25">
      <c r="A1251" t="s">
        <v>1281</v>
      </c>
      <c r="B1251">
        <v>1971</v>
      </c>
      <c r="C1251" t="s">
        <v>20</v>
      </c>
      <c r="D1251">
        <v>6</v>
      </c>
      <c r="E1251">
        <v>0</v>
      </c>
      <c r="F1251">
        <v>10356.67</v>
      </c>
      <c r="G1251" t="s">
        <v>12</v>
      </c>
      <c r="H1251" t="s">
        <v>16</v>
      </c>
      <c r="I1251" t="s">
        <v>199</v>
      </c>
      <c r="J1251" t="str">
        <f>IF(ISBLANK(I1251),"Null",I1251)</f>
        <v>R1025</v>
      </c>
      <c r="K1251">
        <f>IF(ISBLANK(B1251),ROUND(AVERAGE($B$2:$B$2344),0),B1251)</f>
        <v>1971</v>
      </c>
      <c r="L1251" s="9" t="str">
        <f>CONCATENATE(D1251,"/",C1251,"/",K1251)</f>
        <v>6/Sep/1971</v>
      </c>
      <c r="M1251">
        <f t="shared" ca="1" si="19"/>
        <v>53</v>
      </c>
      <c r="N1251" s="10">
        <v>10356.67</v>
      </c>
    </row>
    <row r="1252" spans="1:14" x14ac:dyDescent="0.25">
      <c r="A1252" t="s">
        <v>1282</v>
      </c>
      <c r="B1252">
        <v>1973</v>
      </c>
      <c r="C1252" t="s">
        <v>20</v>
      </c>
      <c r="D1252">
        <v>29</v>
      </c>
      <c r="E1252">
        <v>2</v>
      </c>
      <c r="F1252">
        <v>10370.91</v>
      </c>
      <c r="G1252" t="s">
        <v>12</v>
      </c>
      <c r="H1252" t="s">
        <v>12</v>
      </c>
      <c r="I1252" t="s">
        <v>246</v>
      </c>
      <c r="J1252" t="str">
        <f>IF(ISBLANK(I1252),"Null",I1252)</f>
        <v>R1024</v>
      </c>
      <c r="K1252">
        <f>IF(ISBLANK(B1252),ROUND(AVERAGE($B$2:$B$2344),0),B1252)</f>
        <v>1973</v>
      </c>
      <c r="L1252" s="9" t="str">
        <f>CONCATENATE(D1252,"/",C1252,"/",K1252)</f>
        <v>29/Sep/1973</v>
      </c>
      <c r="M1252">
        <f t="shared" ca="1" si="19"/>
        <v>51</v>
      </c>
      <c r="N1252" s="10">
        <v>10370.91</v>
      </c>
    </row>
    <row r="1253" spans="1:14" x14ac:dyDescent="0.25">
      <c r="A1253" t="s">
        <v>1283</v>
      </c>
      <c r="B1253">
        <v>1973</v>
      </c>
      <c r="C1253" t="s">
        <v>20</v>
      </c>
      <c r="D1253">
        <v>19</v>
      </c>
      <c r="E1253">
        <v>3</v>
      </c>
      <c r="F1253">
        <v>10381.48</v>
      </c>
      <c r="G1253" t="s">
        <v>12</v>
      </c>
      <c r="H1253" t="s">
        <v>12</v>
      </c>
      <c r="I1253" t="s">
        <v>13</v>
      </c>
      <c r="J1253" t="str">
        <f>IF(ISBLANK(I1253),"Null",I1253)</f>
        <v>R1013</v>
      </c>
      <c r="K1253">
        <f>IF(ISBLANK(B1253),ROUND(AVERAGE($B$2:$B$2344),0),B1253)</f>
        <v>1973</v>
      </c>
      <c r="L1253" s="9" t="str">
        <f>CONCATENATE(D1253,"/",C1253,"/",K1253)</f>
        <v>19/Sep/1973</v>
      </c>
      <c r="M1253">
        <f t="shared" ca="1" si="19"/>
        <v>51</v>
      </c>
      <c r="N1253" s="10">
        <v>10381.48</v>
      </c>
    </row>
    <row r="1254" spans="1:14" x14ac:dyDescent="0.25">
      <c r="A1254" t="s">
        <v>1284</v>
      </c>
      <c r="B1254">
        <v>1969</v>
      </c>
      <c r="C1254" t="s">
        <v>10</v>
      </c>
      <c r="D1254">
        <v>7</v>
      </c>
      <c r="E1254">
        <v>0</v>
      </c>
      <c r="F1254">
        <v>10403.27</v>
      </c>
      <c r="G1254" t="s">
        <v>12</v>
      </c>
      <c r="H1254" t="s">
        <v>11</v>
      </c>
      <c r="I1254" t="s">
        <v>515</v>
      </c>
      <c r="J1254" t="str">
        <f>IF(ISBLANK(I1254),"Null",I1254)</f>
        <v>R1020</v>
      </c>
      <c r="K1254">
        <f>IF(ISBLANK(B1254),ROUND(AVERAGE($B$2:$B$2344),0),B1254)</f>
        <v>1969</v>
      </c>
      <c r="L1254" s="9" t="str">
        <f>CONCATENATE(D1254,"/",C1254,"/",K1254)</f>
        <v>7/Jul/1969</v>
      </c>
      <c r="M1254">
        <f t="shared" ca="1" si="19"/>
        <v>55</v>
      </c>
      <c r="N1254" s="10">
        <v>10403.27</v>
      </c>
    </row>
    <row r="1255" spans="1:14" x14ac:dyDescent="0.25">
      <c r="A1255" t="s">
        <v>1285</v>
      </c>
      <c r="B1255">
        <v>1975</v>
      </c>
      <c r="C1255" t="s">
        <v>18</v>
      </c>
      <c r="D1255">
        <v>5</v>
      </c>
      <c r="E1255">
        <v>4</v>
      </c>
      <c r="F1255">
        <v>10407.09</v>
      </c>
      <c r="G1255" t="s">
        <v>12</v>
      </c>
      <c r="H1255" t="s">
        <v>16</v>
      </c>
      <c r="I1255" t="s">
        <v>163</v>
      </c>
      <c r="J1255" t="str">
        <f>IF(ISBLANK(I1255),"Null",I1255)</f>
        <v>R1015</v>
      </c>
      <c r="K1255">
        <f>IF(ISBLANK(B1255),ROUND(AVERAGE($B$2:$B$2344),0),B1255)</f>
        <v>1975</v>
      </c>
      <c r="L1255" s="9" t="str">
        <f>CONCATENATE(D1255,"/",C1255,"/",K1255)</f>
        <v>5/Jun/1975</v>
      </c>
      <c r="M1255">
        <f t="shared" ca="1" si="19"/>
        <v>49</v>
      </c>
      <c r="N1255" s="10">
        <v>10407.09</v>
      </c>
    </row>
    <row r="1256" spans="1:14" x14ac:dyDescent="0.25">
      <c r="A1256" t="s">
        <v>1286</v>
      </c>
      <c r="B1256">
        <v>1980</v>
      </c>
      <c r="C1256" t="s">
        <v>36</v>
      </c>
      <c r="D1256">
        <v>24</v>
      </c>
      <c r="E1256">
        <v>2</v>
      </c>
      <c r="F1256">
        <v>10407.98</v>
      </c>
      <c r="G1256" t="s">
        <v>12</v>
      </c>
      <c r="H1256" t="s">
        <v>16</v>
      </c>
      <c r="I1256" t="s">
        <v>299</v>
      </c>
      <c r="J1256" t="str">
        <f>IF(ISBLANK(I1256),"Null",I1256)</f>
        <v>R1021</v>
      </c>
      <c r="K1256">
        <f>IF(ISBLANK(B1256),ROUND(AVERAGE($B$2:$B$2344),0),B1256)</f>
        <v>1980</v>
      </c>
      <c r="L1256" s="9" t="str">
        <f>CONCATENATE(D1256,"/",C1256,"/",K1256)</f>
        <v>24/Oct/1980</v>
      </c>
      <c r="M1256">
        <f t="shared" ca="1" si="19"/>
        <v>44</v>
      </c>
      <c r="N1256" s="10">
        <v>10407.98</v>
      </c>
    </row>
    <row r="1257" spans="1:14" x14ac:dyDescent="0.25">
      <c r="A1257" t="s">
        <v>1287</v>
      </c>
      <c r="B1257">
        <v>1973</v>
      </c>
      <c r="C1257" t="s">
        <v>36</v>
      </c>
      <c r="D1257">
        <v>11</v>
      </c>
      <c r="E1257">
        <v>0</v>
      </c>
      <c r="F1257">
        <v>10419.59</v>
      </c>
      <c r="G1257" t="s">
        <v>12</v>
      </c>
      <c r="H1257" t="s">
        <v>11</v>
      </c>
      <c r="I1257" t="s">
        <v>199</v>
      </c>
      <c r="J1257" t="str">
        <f>IF(ISBLANK(I1257),"Null",I1257)</f>
        <v>R1025</v>
      </c>
      <c r="K1257">
        <f>IF(ISBLANK(B1257),ROUND(AVERAGE($B$2:$B$2344),0),B1257)</f>
        <v>1973</v>
      </c>
      <c r="L1257" s="9" t="str">
        <f>CONCATENATE(D1257,"/",C1257,"/",K1257)</f>
        <v>11/Oct/1973</v>
      </c>
      <c r="M1257">
        <f t="shared" ca="1" si="19"/>
        <v>51</v>
      </c>
      <c r="N1257" s="10">
        <v>10419.59</v>
      </c>
    </row>
    <row r="1258" spans="1:14" x14ac:dyDescent="0.25">
      <c r="A1258" t="s">
        <v>1288</v>
      </c>
      <c r="B1258">
        <v>1979</v>
      </c>
      <c r="C1258" t="s">
        <v>15</v>
      </c>
      <c r="D1258">
        <v>25</v>
      </c>
      <c r="E1258">
        <v>2</v>
      </c>
      <c r="F1258">
        <v>10419.65</v>
      </c>
      <c r="G1258" t="s">
        <v>12</v>
      </c>
      <c r="H1258" t="s">
        <v>11</v>
      </c>
      <c r="I1258" t="s">
        <v>199</v>
      </c>
      <c r="J1258" t="str">
        <f>IF(ISBLANK(I1258),"Null",I1258)</f>
        <v>R1025</v>
      </c>
      <c r="K1258">
        <f>IF(ISBLANK(B1258),ROUND(AVERAGE($B$2:$B$2344),0),B1258)</f>
        <v>1979</v>
      </c>
      <c r="L1258" s="9" t="str">
        <f>CONCATENATE(D1258,"/",C1258,"/",K1258)</f>
        <v>25/Nov/1979</v>
      </c>
      <c r="M1258">
        <f t="shared" ca="1" si="19"/>
        <v>44</v>
      </c>
      <c r="N1258" s="10">
        <v>10419.65</v>
      </c>
    </row>
    <row r="1259" spans="1:14" x14ac:dyDescent="0.25">
      <c r="A1259" t="s">
        <v>1289</v>
      </c>
      <c r="B1259">
        <v>1968</v>
      </c>
      <c r="C1259" t="s">
        <v>30</v>
      </c>
      <c r="D1259">
        <v>27</v>
      </c>
      <c r="E1259">
        <v>0</v>
      </c>
      <c r="F1259">
        <v>10422.92</v>
      </c>
      <c r="G1259" t="s">
        <v>12</v>
      </c>
      <c r="H1259" t="s">
        <v>16</v>
      </c>
      <c r="I1259" t="s">
        <v>355</v>
      </c>
      <c r="J1259" t="str">
        <f>IF(ISBLANK(I1259),"Null",I1259)</f>
        <v>R1017</v>
      </c>
      <c r="K1259">
        <f>IF(ISBLANK(B1259),ROUND(AVERAGE($B$2:$B$2344),0),B1259)</f>
        <v>1968</v>
      </c>
      <c r="L1259" s="9" t="str">
        <f>CONCATENATE(D1259,"/",C1259,"/",K1259)</f>
        <v>27/Dec/1968</v>
      </c>
      <c r="M1259">
        <f t="shared" ca="1" si="19"/>
        <v>55</v>
      </c>
      <c r="N1259" s="10">
        <v>10422.92</v>
      </c>
    </row>
    <row r="1260" spans="1:14" x14ac:dyDescent="0.25">
      <c r="A1260" t="s">
        <v>1290</v>
      </c>
      <c r="B1260">
        <v>1968</v>
      </c>
      <c r="C1260" t="s">
        <v>34</v>
      </c>
      <c r="D1260">
        <v>23</v>
      </c>
      <c r="E1260">
        <v>0</v>
      </c>
      <c r="F1260">
        <v>10435.07</v>
      </c>
      <c r="G1260" t="s">
        <v>12</v>
      </c>
      <c r="H1260" t="s">
        <v>16</v>
      </c>
      <c r="I1260" t="s">
        <v>167</v>
      </c>
      <c r="J1260" t="str">
        <f>IF(ISBLANK(I1260),"Null",I1260)</f>
        <v>R1016</v>
      </c>
      <c r="K1260">
        <f>IF(ISBLANK(B1260),ROUND(AVERAGE($B$2:$B$2344),0),B1260)</f>
        <v>1968</v>
      </c>
      <c r="L1260" s="9" t="str">
        <f>CONCATENATE(D1260,"/",C1260,"/",K1260)</f>
        <v>23/Aug/1968</v>
      </c>
      <c r="M1260">
        <f t="shared" ca="1" si="19"/>
        <v>56</v>
      </c>
      <c r="N1260" s="10">
        <v>10435.07</v>
      </c>
    </row>
    <row r="1261" spans="1:14" x14ac:dyDescent="0.25">
      <c r="A1261" t="s">
        <v>1291</v>
      </c>
      <c r="B1261">
        <v>1968</v>
      </c>
      <c r="C1261" t="s">
        <v>34</v>
      </c>
      <c r="D1261">
        <v>29</v>
      </c>
      <c r="E1261">
        <v>1</v>
      </c>
      <c r="F1261">
        <v>10436.1</v>
      </c>
      <c r="G1261" t="s">
        <v>12</v>
      </c>
      <c r="H1261" t="s">
        <v>12</v>
      </c>
      <c r="I1261" t="s">
        <v>41</v>
      </c>
      <c r="J1261" t="str">
        <f>IF(ISBLANK(I1261),"Null",I1261)</f>
        <v>R1011</v>
      </c>
      <c r="K1261">
        <f>IF(ISBLANK(B1261),ROUND(AVERAGE($B$2:$B$2344),0),B1261)</f>
        <v>1968</v>
      </c>
      <c r="L1261" s="9" t="str">
        <f>CONCATENATE(D1261,"/",C1261,"/",K1261)</f>
        <v>29/Aug/1968</v>
      </c>
      <c r="M1261">
        <f t="shared" ca="1" si="19"/>
        <v>56</v>
      </c>
      <c r="N1261" s="10">
        <v>10436.1</v>
      </c>
    </row>
    <row r="1262" spans="1:14" x14ac:dyDescent="0.25">
      <c r="A1262" t="s">
        <v>1292</v>
      </c>
      <c r="B1262">
        <v>1968</v>
      </c>
      <c r="C1262" t="s">
        <v>15</v>
      </c>
      <c r="D1262">
        <v>8</v>
      </c>
      <c r="E1262">
        <v>1</v>
      </c>
      <c r="F1262">
        <v>10450.549999999999</v>
      </c>
      <c r="G1262" t="s">
        <v>12</v>
      </c>
      <c r="H1262" t="s">
        <v>16</v>
      </c>
      <c r="I1262" t="s">
        <v>41</v>
      </c>
      <c r="J1262" t="str">
        <f>IF(ISBLANK(I1262),"Null",I1262)</f>
        <v>R1011</v>
      </c>
      <c r="K1262">
        <f>IF(ISBLANK(B1262),ROUND(AVERAGE($B$2:$B$2344),0),B1262)</f>
        <v>1968</v>
      </c>
      <c r="L1262" s="9" t="str">
        <f>CONCATENATE(D1262,"/",C1262,"/",K1262)</f>
        <v>8/Nov/1968</v>
      </c>
      <c r="M1262">
        <f t="shared" ca="1" si="19"/>
        <v>56</v>
      </c>
      <c r="N1262" s="10">
        <v>10450.549999999999</v>
      </c>
    </row>
    <row r="1263" spans="1:14" x14ac:dyDescent="0.25">
      <c r="A1263" t="s">
        <v>1293</v>
      </c>
      <c r="B1263">
        <v>1964</v>
      </c>
      <c r="C1263" t="s">
        <v>36</v>
      </c>
      <c r="D1263">
        <v>14</v>
      </c>
      <c r="E1263">
        <v>0</v>
      </c>
      <c r="F1263">
        <v>10455.1</v>
      </c>
      <c r="G1263" t="s">
        <v>12</v>
      </c>
      <c r="H1263" t="s">
        <v>16</v>
      </c>
      <c r="I1263" t="s">
        <v>23</v>
      </c>
      <c r="J1263" t="str">
        <f>IF(ISBLANK(I1263),"Null",I1263)</f>
        <v>R1012</v>
      </c>
      <c r="K1263">
        <f>IF(ISBLANK(B1263),ROUND(AVERAGE($B$2:$B$2344),0),B1263)</f>
        <v>1964</v>
      </c>
      <c r="L1263" s="9" t="str">
        <f>CONCATENATE(D1263,"/",C1263,"/",K1263)</f>
        <v>14/Oct/1964</v>
      </c>
      <c r="M1263">
        <f t="shared" ca="1" si="19"/>
        <v>60</v>
      </c>
      <c r="N1263" s="10">
        <v>10455.1</v>
      </c>
    </row>
    <row r="1264" spans="1:14" x14ac:dyDescent="0.25">
      <c r="A1264" t="s">
        <v>1294</v>
      </c>
      <c r="B1264">
        <v>1976</v>
      </c>
      <c r="C1264" t="s">
        <v>34</v>
      </c>
      <c r="D1264">
        <v>3</v>
      </c>
      <c r="E1264">
        <v>2</v>
      </c>
      <c r="F1264">
        <v>10455.14</v>
      </c>
      <c r="G1264" t="s">
        <v>12</v>
      </c>
      <c r="H1264" t="s">
        <v>11</v>
      </c>
      <c r="I1264" t="s">
        <v>299</v>
      </c>
      <c r="J1264" t="str">
        <f>IF(ISBLANK(I1264),"Null",I1264)</f>
        <v>R1021</v>
      </c>
      <c r="K1264">
        <f>IF(ISBLANK(B1264),ROUND(AVERAGE($B$2:$B$2344),0),B1264)</f>
        <v>1976</v>
      </c>
      <c r="L1264" s="9" t="str">
        <f>CONCATENATE(D1264,"/",C1264,"/",K1264)</f>
        <v>3/Aug/1976</v>
      </c>
      <c r="M1264">
        <f t="shared" ca="1" si="19"/>
        <v>48</v>
      </c>
      <c r="N1264" s="10">
        <v>10455.14</v>
      </c>
    </row>
    <row r="1265" spans="1:14" x14ac:dyDescent="0.25">
      <c r="A1265" t="s">
        <v>1295</v>
      </c>
      <c r="B1265">
        <v>1964</v>
      </c>
      <c r="C1265" t="s">
        <v>10</v>
      </c>
      <c r="D1265">
        <v>27</v>
      </c>
      <c r="E1265">
        <v>0</v>
      </c>
      <c r="F1265">
        <v>10459.19</v>
      </c>
      <c r="G1265" t="s">
        <v>12</v>
      </c>
      <c r="H1265" t="s">
        <v>16</v>
      </c>
      <c r="I1265" t="s">
        <v>13</v>
      </c>
      <c r="J1265" t="str">
        <f>IF(ISBLANK(I1265),"Null",I1265)</f>
        <v>R1013</v>
      </c>
      <c r="K1265">
        <f>IF(ISBLANK(B1265),ROUND(AVERAGE($B$2:$B$2344),0),B1265)</f>
        <v>1964</v>
      </c>
      <c r="L1265" s="9" t="str">
        <f>CONCATENATE(D1265,"/",C1265,"/",K1265)</f>
        <v>27/Jul/1964</v>
      </c>
      <c r="M1265">
        <f t="shared" ca="1" si="19"/>
        <v>60</v>
      </c>
      <c r="N1265" s="10">
        <v>10459.19</v>
      </c>
    </row>
    <row r="1266" spans="1:14" x14ac:dyDescent="0.25">
      <c r="A1266" t="s">
        <v>1296</v>
      </c>
      <c r="B1266">
        <v>1969</v>
      </c>
      <c r="C1266" t="s">
        <v>20</v>
      </c>
      <c r="D1266">
        <v>22</v>
      </c>
      <c r="E1266">
        <v>1</v>
      </c>
      <c r="F1266">
        <v>10461.98</v>
      </c>
      <c r="G1266" t="s">
        <v>12</v>
      </c>
      <c r="H1266" t="s">
        <v>16</v>
      </c>
      <c r="I1266" t="s">
        <v>23</v>
      </c>
      <c r="J1266" t="str">
        <f>IF(ISBLANK(I1266),"Null",I1266)</f>
        <v>R1012</v>
      </c>
      <c r="K1266">
        <f>IF(ISBLANK(B1266),ROUND(AVERAGE($B$2:$B$2344),0),B1266)</f>
        <v>1969</v>
      </c>
      <c r="L1266" s="9" t="str">
        <f>CONCATENATE(D1266,"/",C1266,"/",K1266)</f>
        <v>22/Sep/1969</v>
      </c>
      <c r="M1266">
        <f t="shared" ca="1" si="19"/>
        <v>55</v>
      </c>
      <c r="N1266" s="10">
        <v>10461.98</v>
      </c>
    </row>
    <row r="1267" spans="1:14" x14ac:dyDescent="0.25">
      <c r="A1267" t="s">
        <v>1297</v>
      </c>
      <c r="B1267">
        <v>1987</v>
      </c>
      <c r="C1267" t="s">
        <v>18</v>
      </c>
      <c r="D1267">
        <v>28</v>
      </c>
      <c r="E1267">
        <v>3</v>
      </c>
      <c r="F1267">
        <v>10464.83</v>
      </c>
      <c r="G1267" t="s">
        <v>12</v>
      </c>
      <c r="H1267" t="s">
        <v>16</v>
      </c>
      <c r="I1267" t="s">
        <v>23</v>
      </c>
      <c r="J1267" t="str">
        <f>IF(ISBLANK(I1267),"Null",I1267)</f>
        <v>R1012</v>
      </c>
      <c r="K1267">
        <f>IF(ISBLANK(B1267),ROUND(AVERAGE($B$2:$B$2344),0),B1267)</f>
        <v>1987</v>
      </c>
      <c r="L1267" s="9" t="str">
        <f>CONCATENATE(D1267,"/",C1267,"/",K1267)</f>
        <v>28/Jun/1987</v>
      </c>
      <c r="M1267">
        <f t="shared" ca="1" si="19"/>
        <v>37</v>
      </c>
      <c r="N1267" s="10">
        <v>10464.83</v>
      </c>
    </row>
    <row r="1268" spans="1:14" x14ac:dyDescent="0.25">
      <c r="A1268" t="s">
        <v>1298</v>
      </c>
      <c r="B1268">
        <v>1978</v>
      </c>
      <c r="C1268" t="s">
        <v>34</v>
      </c>
      <c r="D1268">
        <v>21</v>
      </c>
      <c r="E1268">
        <v>2</v>
      </c>
      <c r="F1268">
        <v>10486.55</v>
      </c>
      <c r="G1268" t="s">
        <v>12</v>
      </c>
      <c r="H1268" t="s">
        <v>12</v>
      </c>
      <c r="I1268" t="s">
        <v>199</v>
      </c>
      <c r="J1268" t="str">
        <f>IF(ISBLANK(I1268),"Null",I1268)</f>
        <v>R1025</v>
      </c>
      <c r="K1268">
        <f>IF(ISBLANK(B1268),ROUND(AVERAGE($B$2:$B$2344),0),B1268)</f>
        <v>1978</v>
      </c>
      <c r="L1268" s="9" t="str">
        <f>CONCATENATE(D1268,"/",C1268,"/",K1268)</f>
        <v>21/Aug/1978</v>
      </c>
      <c r="M1268">
        <f t="shared" ca="1" si="19"/>
        <v>46</v>
      </c>
      <c r="N1268" s="10">
        <v>10486.55</v>
      </c>
    </row>
    <row r="1269" spans="1:14" x14ac:dyDescent="0.25">
      <c r="A1269" t="s">
        <v>1299</v>
      </c>
      <c r="B1269">
        <v>1972</v>
      </c>
      <c r="C1269" t="s">
        <v>36</v>
      </c>
      <c r="D1269">
        <v>19</v>
      </c>
      <c r="E1269">
        <v>2</v>
      </c>
      <c r="F1269">
        <v>10493.95</v>
      </c>
      <c r="G1269" t="s">
        <v>12</v>
      </c>
      <c r="H1269" t="s">
        <v>16</v>
      </c>
      <c r="I1269" t="s">
        <v>23</v>
      </c>
      <c r="J1269" t="str">
        <f>IF(ISBLANK(I1269),"Null",I1269)</f>
        <v>R1012</v>
      </c>
      <c r="K1269">
        <f>IF(ISBLANK(B1269),ROUND(AVERAGE($B$2:$B$2344),0),B1269)</f>
        <v>1972</v>
      </c>
      <c r="L1269" s="9" t="str">
        <f>CONCATENATE(D1269,"/",C1269,"/",K1269)</f>
        <v>19/Oct/1972</v>
      </c>
      <c r="M1269">
        <f t="shared" ca="1" si="19"/>
        <v>52</v>
      </c>
      <c r="N1269" s="10">
        <v>10493.95</v>
      </c>
    </row>
    <row r="1270" spans="1:14" x14ac:dyDescent="0.25">
      <c r="A1270" t="s">
        <v>1300</v>
      </c>
      <c r="B1270">
        <v>1977</v>
      </c>
      <c r="C1270" t="s">
        <v>36</v>
      </c>
      <c r="D1270">
        <v>25</v>
      </c>
      <c r="E1270">
        <v>2</v>
      </c>
      <c r="F1270">
        <v>10495.6</v>
      </c>
      <c r="G1270" t="s">
        <v>12</v>
      </c>
      <c r="H1270" t="s">
        <v>16</v>
      </c>
      <c r="I1270" t="s">
        <v>23</v>
      </c>
      <c r="J1270" t="str">
        <f>IF(ISBLANK(I1270),"Null",I1270)</f>
        <v>R1012</v>
      </c>
      <c r="K1270">
        <f>IF(ISBLANK(B1270),ROUND(AVERAGE($B$2:$B$2344),0),B1270)</f>
        <v>1977</v>
      </c>
      <c r="L1270" s="9" t="str">
        <f>CONCATENATE(D1270,"/",C1270,"/",K1270)</f>
        <v>25/Oct/1977</v>
      </c>
      <c r="M1270">
        <f t="shared" ca="1" si="19"/>
        <v>47</v>
      </c>
      <c r="N1270" s="10">
        <v>10495.6</v>
      </c>
    </row>
    <row r="1271" spans="1:14" x14ac:dyDescent="0.25">
      <c r="A1271" t="s">
        <v>1301</v>
      </c>
      <c r="B1271">
        <v>1971</v>
      </c>
      <c r="C1271" t="s">
        <v>20</v>
      </c>
      <c r="D1271">
        <v>26</v>
      </c>
      <c r="E1271">
        <v>0</v>
      </c>
      <c r="F1271">
        <v>10546.48</v>
      </c>
      <c r="G1271" t="s">
        <v>12</v>
      </c>
      <c r="H1271" t="s">
        <v>12</v>
      </c>
      <c r="I1271" t="s">
        <v>41</v>
      </c>
      <c r="J1271" t="str">
        <f>IF(ISBLANK(I1271),"Null",I1271)</f>
        <v>R1011</v>
      </c>
      <c r="K1271">
        <f>IF(ISBLANK(B1271),ROUND(AVERAGE($B$2:$B$2344),0),B1271)</f>
        <v>1971</v>
      </c>
      <c r="L1271" s="9" t="str">
        <f>CONCATENATE(D1271,"/",C1271,"/",K1271)</f>
        <v>26/Sep/1971</v>
      </c>
      <c r="M1271">
        <f t="shared" ca="1" si="19"/>
        <v>53</v>
      </c>
      <c r="N1271" s="10">
        <v>10546.48</v>
      </c>
    </row>
    <row r="1272" spans="1:14" x14ac:dyDescent="0.25">
      <c r="A1272" t="s">
        <v>1302</v>
      </c>
      <c r="B1272">
        <v>1971</v>
      </c>
      <c r="C1272" t="s">
        <v>18</v>
      </c>
      <c r="D1272">
        <v>29</v>
      </c>
      <c r="E1272">
        <v>3</v>
      </c>
      <c r="F1272">
        <v>10560.49</v>
      </c>
      <c r="G1272" t="s">
        <v>12</v>
      </c>
      <c r="H1272" t="s">
        <v>11</v>
      </c>
      <c r="I1272" t="s">
        <v>13</v>
      </c>
      <c r="J1272" t="str">
        <f>IF(ISBLANK(I1272),"Null",I1272)</f>
        <v>R1013</v>
      </c>
      <c r="K1272">
        <f>IF(ISBLANK(B1272),ROUND(AVERAGE($B$2:$B$2344),0),B1272)</f>
        <v>1971</v>
      </c>
      <c r="L1272" s="9" t="str">
        <f>CONCATENATE(D1272,"/",C1272,"/",K1272)</f>
        <v>29/Jun/1971</v>
      </c>
      <c r="M1272">
        <f t="shared" ca="1" si="19"/>
        <v>53</v>
      </c>
      <c r="N1272" s="10">
        <v>10560.49</v>
      </c>
    </row>
    <row r="1273" spans="1:14" x14ac:dyDescent="0.25">
      <c r="A1273" t="s">
        <v>1303</v>
      </c>
      <c r="B1273">
        <v>1969</v>
      </c>
      <c r="C1273" t="s">
        <v>10</v>
      </c>
      <c r="D1273">
        <v>17</v>
      </c>
      <c r="E1273">
        <v>0</v>
      </c>
      <c r="F1273">
        <v>10564.88</v>
      </c>
      <c r="G1273" t="s">
        <v>12</v>
      </c>
      <c r="H1273" t="s">
        <v>16</v>
      </c>
      <c r="I1273" t="s">
        <v>246</v>
      </c>
      <c r="J1273" t="str">
        <f>IF(ISBLANK(I1273),"Null",I1273)</f>
        <v>R1024</v>
      </c>
      <c r="K1273">
        <f>IF(ISBLANK(B1273),ROUND(AVERAGE($B$2:$B$2344),0),B1273)</f>
        <v>1969</v>
      </c>
      <c r="L1273" s="9" t="str">
        <f>CONCATENATE(D1273,"/",C1273,"/",K1273)</f>
        <v>17/Jul/1969</v>
      </c>
      <c r="M1273">
        <f t="shared" ca="1" si="19"/>
        <v>55</v>
      </c>
      <c r="N1273" s="10">
        <v>10564.88</v>
      </c>
    </row>
    <row r="1274" spans="1:14" x14ac:dyDescent="0.25">
      <c r="A1274" t="s">
        <v>1304</v>
      </c>
      <c r="B1274">
        <v>1966</v>
      </c>
      <c r="C1274" t="s">
        <v>30</v>
      </c>
      <c r="D1274">
        <v>11</v>
      </c>
      <c r="E1274">
        <v>0</v>
      </c>
      <c r="F1274">
        <v>10577.09</v>
      </c>
      <c r="G1274" t="s">
        <v>12</v>
      </c>
      <c r="H1274" t="s">
        <v>12</v>
      </c>
      <c r="I1274" t="s">
        <v>41</v>
      </c>
      <c r="J1274" t="str">
        <f>IF(ISBLANK(I1274),"Null",I1274)</f>
        <v>R1011</v>
      </c>
      <c r="K1274">
        <f>IF(ISBLANK(B1274),ROUND(AVERAGE($B$2:$B$2344),0),B1274)</f>
        <v>1966</v>
      </c>
      <c r="L1274" s="9" t="str">
        <f>CONCATENATE(D1274,"/",C1274,"/",K1274)</f>
        <v>11/Dec/1966</v>
      </c>
      <c r="M1274">
        <f t="shared" ca="1" si="19"/>
        <v>57</v>
      </c>
      <c r="N1274" s="10">
        <v>10577.09</v>
      </c>
    </row>
    <row r="1275" spans="1:14" x14ac:dyDescent="0.25">
      <c r="A1275" t="s">
        <v>1305</v>
      </c>
      <c r="B1275">
        <v>1969</v>
      </c>
      <c r="C1275" t="s">
        <v>30</v>
      </c>
      <c r="D1275">
        <v>25</v>
      </c>
      <c r="E1275">
        <v>1</v>
      </c>
      <c r="F1275">
        <v>10579.71</v>
      </c>
      <c r="G1275" t="s">
        <v>12</v>
      </c>
      <c r="H1275" t="s">
        <v>12</v>
      </c>
      <c r="I1275" t="s">
        <v>13</v>
      </c>
      <c r="J1275" t="str">
        <f>IF(ISBLANK(I1275),"Null",I1275)</f>
        <v>R1013</v>
      </c>
      <c r="K1275">
        <f>IF(ISBLANK(B1275),ROUND(AVERAGE($B$2:$B$2344),0),B1275)</f>
        <v>1969</v>
      </c>
      <c r="L1275" s="9" t="str">
        <f>CONCATENATE(D1275,"/",C1275,"/",K1275)</f>
        <v>25/Dec/1969</v>
      </c>
      <c r="M1275">
        <f t="shared" ca="1" si="19"/>
        <v>54</v>
      </c>
      <c r="N1275" s="10">
        <v>10579.71</v>
      </c>
    </row>
    <row r="1276" spans="1:14" x14ac:dyDescent="0.25">
      <c r="A1276" t="s">
        <v>1306</v>
      </c>
      <c r="B1276">
        <v>1966</v>
      </c>
      <c r="C1276" t="s">
        <v>15</v>
      </c>
      <c r="D1276">
        <v>3</v>
      </c>
      <c r="E1276">
        <v>0</v>
      </c>
      <c r="F1276">
        <v>10594.23</v>
      </c>
      <c r="G1276" t="s">
        <v>12</v>
      </c>
      <c r="H1276" t="s">
        <v>12</v>
      </c>
      <c r="I1276" t="s">
        <v>13</v>
      </c>
      <c r="J1276" t="str">
        <f>IF(ISBLANK(I1276),"Null",I1276)</f>
        <v>R1013</v>
      </c>
      <c r="K1276">
        <f>IF(ISBLANK(B1276),ROUND(AVERAGE($B$2:$B$2344),0),B1276)</f>
        <v>1966</v>
      </c>
      <c r="L1276" s="9" t="str">
        <f>CONCATENATE(D1276,"/",C1276,"/",K1276)</f>
        <v>3/Nov/1966</v>
      </c>
      <c r="M1276">
        <f t="shared" ca="1" si="19"/>
        <v>58</v>
      </c>
      <c r="N1276" s="10">
        <v>10594.23</v>
      </c>
    </row>
    <row r="1277" spans="1:14" x14ac:dyDescent="0.25">
      <c r="A1277" t="s">
        <v>1307</v>
      </c>
      <c r="B1277">
        <v>1967</v>
      </c>
      <c r="C1277" t="s">
        <v>15</v>
      </c>
      <c r="D1277">
        <v>29</v>
      </c>
      <c r="E1277">
        <v>0</v>
      </c>
      <c r="F1277">
        <v>10594.5</v>
      </c>
      <c r="G1277" t="s">
        <v>12</v>
      </c>
      <c r="H1277" t="s">
        <v>16</v>
      </c>
      <c r="I1277" t="s">
        <v>23</v>
      </c>
      <c r="J1277" t="str">
        <f>IF(ISBLANK(I1277),"Null",I1277)</f>
        <v>R1012</v>
      </c>
      <c r="K1277">
        <f>IF(ISBLANK(B1277),ROUND(AVERAGE($B$2:$B$2344),0),B1277)</f>
        <v>1967</v>
      </c>
      <c r="L1277" s="9" t="str">
        <f>CONCATENATE(D1277,"/",C1277,"/",K1277)</f>
        <v>29/Nov/1967</v>
      </c>
      <c r="M1277">
        <f t="shared" ca="1" si="19"/>
        <v>56</v>
      </c>
      <c r="N1277" s="10">
        <v>10594.5</v>
      </c>
    </row>
    <row r="1278" spans="1:14" x14ac:dyDescent="0.25">
      <c r="A1278" t="s">
        <v>1308</v>
      </c>
      <c r="B1278">
        <v>1972</v>
      </c>
      <c r="C1278" t="s">
        <v>30</v>
      </c>
      <c r="D1278">
        <v>14</v>
      </c>
      <c r="E1278">
        <v>3</v>
      </c>
      <c r="F1278">
        <v>10600.55</v>
      </c>
      <c r="G1278" t="s">
        <v>12</v>
      </c>
      <c r="H1278" t="s">
        <v>16</v>
      </c>
      <c r="I1278" t="s">
        <v>23</v>
      </c>
      <c r="J1278" t="str">
        <f>IF(ISBLANK(I1278),"Null",I1278)</f>
        <v>R1012</v>
      </c>
      <c r="K1278">
        <f>IF(ISBLANK(B1278),ROUND(AVERAGE($B$2:$B$2344),0),B1278)</f>
        <v>1972</v>
      </c>
      <c r="L1278" s="9" t="str">
        <f>CONCATENATE(D1278,"/",C1278,"/",K1278)</f>
        <v>14/Dec/1972</v>
      </c>
      <c r="M1278">
        <f t="shared" ca="1" si="19"/>
        <v>51</v>
      </c>
      <c r="N1278" s="10">
        <v>10600.55</v>
      </c>
    </row>
    <row r="1279" spans="1:14" x14ac:dyDescent="0.25">
      <c r="A1279" t="s">
        <v>1309</v>
      </c>
      <c r="B1279">
        <v>1966</v>
      </c>
      <c r="C1279" t="s">
        <v>10</v>
      </c>
      <c r="D1279">
        <v>20</v>
      </c>
      <c r="E1279">
        <v>0</v>
      </c>
      <c r="F1279">
        <v>10601.41</v>
      </c>
      <c r="G1279" t="s">
        <v>12</v>
      </c>
      <c r="H1279" t="s">
        <v>11</v>
      </c>
      <c r="I1279" t="s">
        <v>41</v>
      </c>
      <c r="J1279" t="str">
        <f>IF(ISBLANK(I1279),"Null",I1279)</f>
        <v>R1011</v>
      </c>
      <c r="K1279">
        <f>IF(ISBLANK(B1279),ROUND(AVERAGE($B$2:$B$2344),0),B1279)</f>
        <v>1966</v>
      </c>
      <c r="L1279" s="9" t="str">
        <f>CONCATENATE(D1279,"/",C1279,"/",K1279)</f>
        <v>20/Jul/1966</v>
      </c>
      <c r="M1279">
        <f t="shared" ca="1" si="19"/>
        <v>58</v>
      </c>
      <c r="N1279" s="10">
        <v>10601.41</v>
      </c>
    </row>
    <row r="1280" spans="1:14" x14ac:dyDescent="0.25">
      <c r="A1280" t="s">
        <v>1310</v>
      </c>
      <c r="B1280">
        <v>1967</v>
      </c>
      <c r="C1280" t="s">
        <v>18</v>
      </c>
      <c r="D1280">
        <v>23</v>
      </c>
      <c r="E1280">
        <v>0</v>
      </c>
      <c r="F1280">
        <v>10601.63</v>
      </c>
      <c r="G1280" t="s">
        <v>12</v>
      </c>
      <c r="H1280" t="s">
        <v>11</v>
      </c>
      <c r="I1280" t="s">
        <v>23</v>
      </c>
      <c r="J1280" t="str">
        <f>IF(ISBLANK(I1280),"Null",I1280)</f>
        <v>R1012</v>
      </c>
      <c r="K1280">
        <f>IF(ISBLANK(B1280),ROUND(AVERAGE($B$2:$B$2344),0),B1280)</f>
        <v>1967</v>
      </c>
      <c r="L1280" s="9" t="str">
        <f>CONCATENATE(D1280,"/",C1280,"/",K1280)</f>
        <v>23/Jun/1967</v>
      </c>
      <c r="M1280">
        <f t="shared" ca="1" si="19"/>
        <v>57</v>
      </c>
      <c r="N1280" s="10">
        <v>10601.63</v>
      </c>
    </row>
    <row r="1281" spans="1:14" x14ac:dyDescent="0.25">
      <c r="A1281" t="s">
        <v>1311</v>
      </c>
      <c r="B1281">
        <v>1966</v>
      </c>
      <c r="C1281" t="s">
        <v>10</v>
      </c>
      <c r="D1281">
        <v>2</v>
      </c>
      <c r="E1281">
        <v>0</v>
      </c>
      <c r="F1281">
        <v>10602.39</v>
      </c>
      <c r="G1281" t="s">
        <v>12</v>
      </c>
      <c r="H1281" t="s">
        <v>12</v>
      </c>
      <c r="I1281" t="s">
        <v>41</v>
      </c>
      <c r="J1281" t="str">
        <f>IF(ISBLANK(I1281),"Null",I1281)</f>
        <v>R1011</v>
      </c>
      <c r="K1281">
        <f>IF(ISBLANK(B1281),ROUND(AVERAGE($B$2:$B$2344),0),B1281)</f>
        <v>1966</v>
      </c>
      <c r="L1281" s="9" t="str">
        <f>CONCATENATE(D1281,"/",C1281,"/",K1281)</f>
        <v>2/Jul/1966</v>
      </c>
      <c r="M1281">
        <f t="shared" ca="1" si="19"/>
        <v>58</v>
      </c>
      <c r="N1281" s="10">
        <v>10602.39</v>
      </c>
    </row>
    <row r="1282" spans="1:14" x14ac:dyDescent="0.25">
      <c r="A1282" t="s">
        <v>1312</v>
      </c>
      <c r="B1282">
        <v>1965</v>
      </c>
      <c r="C1282" t="s">
        <v>18</v>
      </c>
      <c r="D1282">
        <v>27</v>
      </c>
      <c r="E1282">
        <v>0</v>
      </c>
      <c r="F1282">
        <v>10608.67</v>
      </c>
      <c r="G1282" t="s">
        <v>12</v>
      </c>
      <c r="H1282" t="s">
        <v>12</v>
      </c>
      <c r="I1282" t="s">
        <v>23</v>
      </c>
      <c r="J1282" t="str">
        <f>IF(ISBLANK(I1282),"Null",I1282)</f>
        <v>R1012</v>
      </c>
      <c r="K1282">
        <f>IF(ISBLANK(B1282),ROUND(AVERAGE($B$2:$B$2344),0),B1282)</f>
        <v>1965</v>
      </c>
      <c r="L1282" s="9" t="str">
        <f>CONCATENATE(D1282,"/",C1282,"/",K1282)</f>
        <v>27/Jun/1965</v>
      </c>
      <c r="M1282">
        <f t="shared" ca="1" si="19"/>
        <v>59</v>
      </c>
      <c r="N1282" s="10">
        <v>10608.67</v>
      </c>
    </row>
    <row r="1283" spans="1:14" x14ac:dyDescent="0.25">
      <c r="A1283" t="s">
        <v>1313</v>
      </c>
      <c r="B1283">
        <v>1992</v>
      </c>
      <c r="C1283" t="s">
        <v>10</v>
      </c>
      <c r="D1283">
        <v>23</v>
      </c>
      <c r="E1283">
        <v>0</v>
      </c>
      <c r="F1283">
        <v>10617.04</v>
      </c>
      <c r="G1283" t="s">
        <v>12</v>
      </c>
      <c r="H1283" t="s">
        <v>12</v>
      </c>
      <c r="I1283" t="s">
        <v>534</v>
      </c>
      <c r="J1283" t="str">
        <f>IF(ISBLANK(I1283),"Null",I1283)</f>
        <v>R1026</v>
      </c>
      <c r="K1283">
        <f>IF(ISBLANK(B1283),ROUND(AVERAGE($B$2:$B$2344),0),B1283)</f>
        <v>1992</v>
      </c>
      <c r="L1283" s="9" t="str">
        <f>CONCATENATE(D1283,"/",C1283,"/",K1283)</f>
        <v>23/Jul/1992</v>
      </c>
      <c r="M1283">
        <f t="shared" ref="M1283:M1346" ca="1" si="20">DATEDIF(L1283,TODAY(),"Y")</f>
        <v>32</v>
      </c>
      <c r="N1283" s="10">
        <v>10617.04</v>
      </c>
    </row>
    <row r="1284" spans="1:14" x14ac:dyDescent="0.25">
      <c r="A1284" t="s">
        <v>1314</v>
      </c>
      <c r="B1284">
        <v>1990</v>
      </c>
      <c r="C1284" t="s">
        <v>10</v>
      </c>
      <c r="D1284">
        <v>6</v>
      </c>
      <c r="E1284">
        <v>3</v>
      </c>
      <c r="F1284">
        <v>10620.26</v>
      </c>
      <c r="G1284" t="s">
        <v>12</v>
      </c>
      <c r="H1284" t="s">
        <v>12</v>
      </c>
      <c r="I1284" t="s">
        <v>23</v>
      </c>
      <c r="J1284" t="str">
        <f>IF(ISBLANK(I1284),"Null",I1284)</f>
        <v>R1012</v>
      </c>
      <c r="K1284">
        <f>IF(ISBLANK(B1284),ROUND(AVERAGE($B$2:$B$2344),0),B1284)</f>
        <v>1990</v>
      </c>
      <c r="L1284" s="9" t="str">
        <f>CONCATENATE(D1284,"/",C1284,"/",K1284)</f>
        <v>6/Jul/1990</v>
      </c>
      <c r="M1284">
        <f t="shared" ca="1" si="20"/>
        <v>34</v>
      </c>
      <c r="N1284" s="10">
        <v>10620.26</v>
      </c>
    </row>
    <row r="1285" spans="1:14" x14ac:dyDescent="0.25">
      <c r="A1285" t="s">
        <v>1315</v>
      </c>
      <c r="B1285">
        <v>1964</v>
      </c>
      <c r="C1285" t="s">
        <v>34</v>
      </c>
      <c r="D1285">
        <v>8</v>
      </c>
      <c r="E1285">
        <v>0</v>
      </c>
      <c r="F1285">
        <v>10627.81</v>
      </c>
      <c r="G1285" t="s">
        <v>12</v>
      </c>
      <c r="H1285" t="s">
        <v>12</v>
      </c>
      <c r="I1285" t="s">
        <v>13</v>
      </c>
      <c r="J1285" t="str">
        <f>IF(ISBLANK(I1285),"Null",I1285)</f>
        <v>R1013</v>
      </c>
      <c r="K1285">
        <f>IF(ISBLANK(B1285),ROUND(AVERAGE($B$2:$B$2344),0),B1285)</f>
        <v>1964</v>
      </c>
      <c r="L1285" s="9" t="str">
        <f>CONCATENATE(D1285,"/",C1285,"/",K1285)</f>
        <v>8/Aug/1964</v>
      </c>
      <c r="M1285">
        <f t="shared" ca="1" si="20"/>
        <v>60</v>
      </c>
      <c r="N1285" s="10">
        <v>10627.81</v>
      </c>
    </row>
    <row r="1286" spans="1:14" x14ac:dyDescent="0.25">
      <c r="A1286" t="s">
        <v>1316</v>
      </c>
      <c r="B1286">
        <v>1976</v>
      </c>
      <c r="C1286" t="s">
        <v>15</v>
      </c>
      <c r="D1286">
        <v>22</v>
      </c>
      <c r="E1286">
        <v>2</v>
      </c>
      <c r="F1286">
        <v>10665.44</v>
      </c>
      <c r="G1286" t="s">
        <v>12</v>
      </c>
      <c r="H1286" t="s">
        <v>11</v>
      </c>
      <c r="I1286" t="s">
        <v>299</v>
      </c>
      <c r="J1286" t="str">
        <f>IF(ISBLANK(I1286),"Null",I1286)</f>
        <v>R1021</v>
      </c>
      <c r="K1286">
        <f>IF(ISBLANK(B1286),ROUND(AVERAGE($B$2:$B$2344),0),B1286)</f>
        <v>1976</v>
      </c>
      <c r="L1286" s="9" t="str">
        <f>CONCATENATE(D1286,"/",C1286,"/",K1286)</f>
        <v>22/Nov/1976</v>
      </c>
      <c r="M1286">
        <f t="shared" ca="1" si="20"/>
        <v>47</v>
      </c>
      <c r="N1286" s="10">
        <v>10665.44</v>
      </c>
    </row>
    <row r="1287" spans="1:14" x14ac:dyDescent="0.25">
      <c r="A1287" t="s">
        <v>1317</v>
      </c>
      <c r="B1287">
        <v>1962</v>
      </c>
      <c r="C1287" t="s">
        <v>20</v>
      </c>
      <c r="D1287">
        <v>7</v>
      </c>
      <c r="E1287">
        <v>0</v>
      </c>
      <c r="F1287">
        <v>10676.83</v>
      </c>
      <c r="G1287" t="s">
        <v>12</v>
      </c>
      <c r="H1287" t="s">
        <v>12</v>
      </c>
      <c r="I1287" t="s">
        <v>13</v>
      </c>
      <c r="J1287" t="str">
        <f>IF(ISBLANK(I1287),"Null",I1287)</f>
        <v>R1013</v>
      </c>
      <c r="K1287">
        <f>IF(ISBLANK(B1287),ROUND(AVERAGE($B$2:$B$2344),0),B1287)</f>
        <v>1962</v>
      </c>
      <c r="L1287" s="9" t="str">
        <f>CONCATENATE(D1287,"/",C1287,"/",K1287)</f>
        <v>7/Sep/1962</v>
      </c>
      <c r="M1287">
        <f t="shared" ca="1" si="20"/>
        <v>62</v>
      </c>
      <c r="N1287" s="10">
        <v>10676.83</v>
      </c>
    </row>
    <row r="1288" spans="1:14" x14ac:dyDescent="0.25">
      <c r="A1288" t="s">
        <v>1318</v>
      </c>
      <c r="B1288">
        <v>1977</v>
      </c>
      <c r="C1288" t="s">
        <v>34</v>
      </c>
      <c r="D1288">
        <v>2</v>
      </c>
      <c r="E1288">
        <v>2</v>
      </c>
      <c r="F1288">
        <v>10690.11</v>
      </c>
      <c r="G1288" t="s">
        <v>12</v>
      </c>
      <c r="H1288" t="s">
        <v>11</v>
      </c>
      <c r="I1288" t="s">
        <v>299</v>
      </c>
      <c r="J1288" t="str">
        <f>IF(ISBLANK(I1288),"Null",I1288)</f>
        <v>R1021</v>
      </c>
      <c r="K1288">
        <f>IF(ISBLANK(B1288),ROUND(AVERAGE($B$2:$B$2344),0),B1288)</f>
        <v>1977</v>
      </c>
      <c r="L1288" s="9" t="str">
        <f>CONCATENATE(D1288,"/",C1288,"/",K1288)</f>
        <v>2/Aug/1977</v>
      </c>
      <c r="M1288">
        <f t="shared" ca="1" si="20"/>
        <v>47</v>
      </c>
      <c r="N1288" s="10">
        <v>10690.11</v>
      </c>
    </row>
    <row r="1289" spans="1:14" x14ac:dyDescent="0.25">
      <c r="A1289" t="s">
        <v>1319</v>
      </c>
      <c r="B1289">
        <v>1976</v>
      </c>
      <c r="C1289" t="s">
        <v>20</v>
      </c>
      <c r="D1289">
        <v>30</v>
      </c>
      <c r="E1289">
        <v>2</v>
      </c>
      <c r="F1289">
        <v>10698.38</v>
      </c>
      <c r="G1289" t="s">
        <v>12</v>
      </c>
      <c r="H1289" t="s">
        <v>16</v>
      </c>
      <c r="I1289" t="s">
        <v>199</v>
      </c>
      <c r="J1289" t="str">
        <f>IF(ISBLANK(I1289),"Null",I1289)</f>
        <v>R1025</v>
      </c>
      <c r="K1289">
        <f>IF(ISBLANK(B1289),ROUND(AVERAGE($B$2:$B$2344),0),B1289)</f>
        <v>1976</v>
      </c>
      <c r="L1289" s="9" t="str">
        <f>CONCATENATE(D1289,"/",C1289,"/",K1289)</f>
        <v>30/Sep/1976</v>
      </c>
      <c r="M1289">
        <f t="shared" ca="1" si="20"/>
        <v>48</v>
      </c>
      <c r="N1289" s="10">
        <v>10698.38</v>
      </c>
    </row>
    <row r="1290" spans="1:14" x14ac:dyDescent="0.25">
      <c r="A1290" t="s">
        <v>1320</v>
      </c>
      <c r="B1290">
        <v>1972</v>
      </c>
      <c r="C1290" t="s">
        <v>36</v>
      </c>
      <c r="D1290">
        <v>24</v>
      </c>
      <c r="E1290">
        <v>3</v>
      </c>
      <c r="F1290">
        <v>10702.64</v>
      </c>
      <c r="G1290" t="s">
        <v>12</v>
      </c>
      <c r="H1290" t="s">
        <v>12</v>
      </c>
      <c r="I1290" t="s">
        <v>13</v>
      </c>
      <c r="J1290" t="str">
        <f>IF(ISBLANK(I1290),"Null",I1290)</f>
        <v>R1013</v>
      </c>
      <c r="K1290">
        <f>IF(ISBLANK(B1290),ROUND(AVERAGE($B$2:$B$2344),0),B1290)</f>
        <v>1972</v>
      </c>
      <c r="L1290" s="9" t="str">
        <f>CONCATENATE(D1290,"/",C1290,"/",K1290)</f>
        <v>24/Oct/1972</v>
      </c>
      <c r="M1290">
        <f t="shared" ca="1" si="20"/>
        <v>52</v>
      </c>
      <c r="N1290" s="10">
        <v>10702.64</v>
      </c>
    </row>
    <row r="1291" spans="1:14" x14ac:dyDescent="0.25">
      <c r="A1291" t="s">
        <v>1321</v>
      </c>
      <c r="B1291">
        <v>1967</v>
      </c>
      <c r="C1291" t="s">
        <v>10</v>
      </c>
      <c r="D1291">
        <v>30</v>
      </c>
      <c r="E1291">
        <v>0</v>
      </c>
      <c r="F1291">
        <v>10704.47</v>
      </c>
      <c r="G1291" t="s">
        <v>12</v>
      </c>
      <c r="H1291" t="s">
        <v>11</v>
      </c>
      <c r="I1291" t="s">
        <v>41</v>
      </c>
      <c r="J1291" t="str">
        <f>IF(ISBLANK(I1291),"Null",I1291)</f>
        <v>R1011</v>
      </c>
      <c r="K1291">
        <f>IF(ISBLANK(B1291),ROUND(AVERAGE($B$2:$B$2344),0),B1291)</f>
        <v>1967</v>
      </c>
      <c r="L1291" s="9" t="str">
        <f>CONCATENATE(D1291,"/",C1291,"/",K1291)</f>
        <v>30/Jul/1967</v>
      </c>
      <c r="M1291">
        <f t="shared" ca="1" si="20"/>
        <v>57</v>
      </c>
      <c r="N1291" s="10">
        <v>10704.47</v>
      </c>
    </row>
    <row r="1292" spans="1:14" x14ac:dyDescent="0.25">
      <c r="A1292" t="s">
        <v>1322</v>
      </c>
      <c r="B1292">
        <v>1967</v>
      </c>
      <c r="C1292" t="s">
        <v>36</v>
      </c>
      <c r="D1292">
        <v>5</v>
      </c>
      <c r="E1292">
        <v>0</v>
      </c>
      <c r="F1292">
        <v>10713.64</v>
      </c>
      <c r="G1292" t="s">
        <v>12</v>
      </c>
      <c r="H1292" t="s">
        <v>12</v>
      </c>
      <c r="I1292" t="s">
        <v>41</v>
      </c>
      <c r="J1292" t="str">
        <f>IF(ISBLANK(I1292),"Null",I1292)</f>
        <v>R1011</v>
      </c>
      <c r="K1292">
        <f>IF(ISBLANK(B1292),ROUND(AVERAGE($B$2:$B$2344),0),B1292)</f>
        <v>1967</v>
      </c>
      <c r="L1292" s="9" t="str">
        <f>CONCATENATE(D1292,"/",C1292,"/",K1292)</f>
        <v>5/Oct/1967</v>
      </c>
      <c r="M1292">
        <f t="shared" ca="1" si="20"/>
        <v>57</v>
      </c>
      <c r="N1292" s="10">
        <v>10713.64</v>
      </c>
    </row>
    <row r="1293" spans="1:14" x14ac:dyDescent="0.25">
      <c r="A1293" t="s">
        <v>1323</v>
      </c>
      <c r="B1293">
        <v>1992</v>
      </c>
      <c r="C1293" t="s">
        <v>18</v>
      </c>
      <c r="D1293">
        <v>25</v>
      </c>
      <c r="E1293">
        <v>0</v>
      </c>
      <c r="F1293">
        <v>10719.57</v>
      </c>
      <c r="G1293" t="s">
        <v>12</v>
      </c>
      <c r="H1293" t="s">
        <v>16</v>
      </c>
      <c r="I1293" t="s">
        <v>23</v>
      </c>
      <c r="J1293" t="str">
        <f>IF(ISBLANK(I1293),"Null",I1293)</f>
        <v>R1012</v>
      </c>
      <c r="K1293">
        <f>IF(ISBLANK(B1293),ROUND(AVERAGE($B$2:$B$2344),0),B1293)</f>
        <v>1992</v>
      </c>
      <c r="L1293" s="9" t="str">
        <f>CONCATENATE(D1293,"/",C1293,"/",K1293)</f>
        <v>25/Jun/1992</v>
      </c>
      <c r="M1293">
        <f t="shared" ca="1" si="20"/>
        <v>32</v>
      </c>
      <c r="N1293" s="10">
        <v>10719.57</v>
      </c>
    </row>
    <row r="1294" spans="1:14" x14ac:dyDescent="0.25">
      <c r="A1294" t="s">
        <v>1324</v>
      </c>
      <c r="B1294">
        <v>1974</v>
      </c>
      <c r="C1294" t="s">
        <v>30</v>
      </c>
      <c r="D1294">
        <v>9</v>
      </c>
      <c r="E1294">
        <v>4</v>
      </c>
      <c r="F1294">
        <v>10736.87</v>
      </c>
      <c r="G1294" t="s">
        <v>12</v>
      </c>
      <c r="H1294" t="s">
        <v>16</v>
      </c>
      <c r="I1294" t="s">
        <v>167</v>
      </c>
      <c r="J1294" t="str">
        <f>IF(ISBLANK(I1294),"Null",I1294)</f>
        <v>R1016</v>
      </c>
      <c r="K1294">
        <f>IF(ISBLANK(B1294),ROUND(AVERAGE($B$2:$B$2344),0),B1294)</f>
        <v>1974</v>
      </c>
      <c r="L1294" s="9" t="str">
        <f>CONCATENATE(D1294,"/",C1294,"/",K1294)</f>
        <v>9/Dec/1974</v>
      </c>
      <c r="M1294">
        <f t="shared" ca="1" si="20"/>
        <v>49</v>
      </c>
      <c r="N1294" s="10">
        <v>10736.87</v>
      </c>
    </row>
    <row r="1295" spans="1:14" x14ac:dyDescent="0.25">
      <c r="A1295" t="s">
        <v>1325</v>
      </c>
      <c r="B1295">
        <v>1986</v>
      </c>
      <c r="C1295" t="s">
        <v>34</v>
      </c>
      <c r="D1295">
        <v>29</v>
      </c>
      <c r="E1295">
        <v>3</v>
      </c>
      <c r="F1295">
        <v>10749.02</v>
      </c>
      <c r="G1295" t="s">
        <v>12</v>
      </c>
      <c r="H1295" t="s">
        <v>16</v>
      </c>
      <c r="I1295" t="s">
        <v>534</v>
      </c>
      <c r="J1295" t="str">
        <f>IF(ISBLANK(I1295),"Null",I1295)</f>
        <v>R1026</v>
      </c>
      <c r="K1295">
        <f>IF(ISBLANK(B1295),ROUND(AVERAGE($B$2:$B$2344),0),B1295)</f>
        <v>1986</v>
      </c>
      <c r="L1295" s="9" t="str">
        <f>CONCATENATE(D1295,"/",C1295,"/",K1295)</f>
        <v>29/Aug/1986</v>
      </c>
      <c r="M1295">
        <f t="shared" ca="1" si="20"/>
        <v>38</v>
      </c>
      <c r="N1295" s="10">
        <v>10749.02</v>
      </c>
    </row>
    <row r="1296" spans="1:14" x14ac:dyDescent="0.25">
      <c r="A1296" t="s">
        <v>1326</v>
      </c>
      <c r="B1296">
        <v>1989</v>
      </c>
      <c r="C1296" t="s">
        <v>15</v>
      </c>
      <c r="D1296">
        <v>25</v>
      </c>
      <c r="E1296">
        <v>3</v>
      </c>
      <c r="F1296">
        <v>10769.75</v>
      </c>
      <c r="G1296" t="s">
        <v>12</v>
      </c>
      <c r="H1296" t="s">
        <v>11</v>
      </c>
      <c r="I1296" t="s">
        <v>631</v>
      </c>
      <c r="J1296" t="str">
        <f>IF(ISBLANK(I1296),"Null",I1296)</f>
        <v>R1022</v>
      </c>
      <c r="K1296">
        <f>IF(ISBLANK(B1296),ROUND(AVERAGE($B$2:$B$2344),0),B1296)</f>
        <v>1989</v>
      </c>
      <c r="L1296" s="9" t="str">
        <f>CONCATENATE(D1296,"/",C1296,"/",K1296)</f>
        <v>25/Nov/1989</v>
      </c>
      <c r="M1296">
        <f t="shared" ca="1" si="20"/>
        <v>34</v>
      </c>
      <c r="N1296" s="10">
        <v>10769.75</v>
      </c>
    </row>
    <row r="1297" spans="1:14" x14ac:dyDescent="0.25">
      <c r="A1297" t="s">
        <v>1327</v>
      </c>
      <c r="B1297">
        <v>1967</v>
      </c>
      <c r="C1297" t="s">
        <v>15</v>
      </c>
      <c r="D1297">
        <v>11</v>
      </c>
      <c r="E1297">
        <v>1</v>
      </c>
      <c r="F1297">
        <v>10791.96</v>
      </c>
      <c r="G1297" t="s">
        <v>12</v>
      </c>
      <c r="H1297" t="s">
        <v>11</v>
      </c>
      <c r="I1297" t="s">
        <v>41</v>
      </c>
      <c r="J1297" t="str">
        <f>IF(ISBLANK(I1297),"Null",I1297)</f>
        <v>R1011</v>
      </c>
      <c r="K1297">
        <f>IF(ISBLANK(B1297),ROUND(AVERAGE($B$2:$B$2344),0),B1297)</f>
        <v>1967</v>
      </c>
      <c r="L1297" s="9" t="str">
        <f>CONCATENATE(D1297,"/",C1297,"/",K1297)</f>
        <v>11/Nov/1967</v>
      </c>
      <c r="M1297">
        <f t="shared" ca="1" si="20"/>
        <v>57</v>
      </c>
      <c r="N1297" s="10">
        <v>10791.96</v>
      </c>
    </row>
    <row r="1298" spans="1:14" x14ac:dyDescent="0.25">
      <c r="A1298" t="s">
        <v>1328</v>
      </c>
      <c r="B1298">
        <v>1999</v>
      </c>
      <c r="C1298" t="s">
        <v>30</v>
      </c>
      <c r="D1298">
        <v>24</v>
      </c>
      <c r="E1298">
        <v>0</v>
      </c>
      <c r="F1298">
        <v>10795.94</v>
      </c>
      <c r="G1298" t="s">
        <v>12</v>
      </c>
      <c r="H1298" t="s">
        <v>16</v>
      </c>
      <c r="I1298" t="s">
        <v>41</v>
      </c>
      <c r="J1298" t="str">
        <f>IF(ISBLANK(I1298),"Null",I1298)</f>
        <v>R1011</v>
      </c>
      <c r="K1298">
        <f>IF(ISBLANK(B1298),ROUND(AVERAGE($B$2:$B$2344),0),B1298)</f>
        <v>1999</v>
      </c>
      <c r="L1298" s="9" t="str">
        <f>CONCATENATE(D1298,"/",C1298,"/",K1298)</f>
        <v>24/Dec/1999</v>
      </c>
      <c r="M1298">
        <f t="shared" ca="1" si="20"/>
        <v>24</v>
      </c>
      <c r="N1298" s="10">
        <v>10795.94</v>
      </c>
    </row>
    <row r="1299" spans="1:14" x14ac:dyDescent="0.25">
      <c r="A1299" t="s">
        <v>1329</v>
      </c>
      <c r="B1299">
        <v>1967</v>
      </c>
      <c r="C1299" t="s">
        <v>36</v>
      </c>
      <c r="D1299">
        <v>23</v>
      </c>
      <c r="E1299">
        <v>0</v>
      </c>
      <c r="F1299">
        <v>10796.35</v>
      </c>
      <c r="G1299" t="s">
        <v>12</v>
      </c>
      <c r="H1299" t="s">
        <v>16</v>
      </c>
      <c r="I1299" t="s">
        <v>165</v>
      </c>
      <c r="J1299" t="str">
        <f>IF(ISBLANK(I1299),"Null",I1299)</f>
        <v>R1019</v>
      </c>
      <c r="K1299">
        <f>IF(ISBLANK(B1299),ROUND(AVERAGE($B$2:$B$2344),0),B1299)</f>
        <v>1967</v>
      </c>
      <c r="L1299" s="9" t="str">
        <f>CONCATENATE(D1299,"/",C1299,"/",K1299)</f>
        <v>23/Oct/1967</v>
      </c>
      <c r="M1299">
        <f t="shared" ca="1" si="20"/>
        <v>57</v>
      </c>
      <c r="N1299" s="10">
        <v>10796.35</v>
      </c>
    </row>
    <row r="1300" spans="1:14" x14ac:dyDescent="0.25">
      <c r="A1300" t="s">
        <v>1330</v>
      </c>
      <c r="B1300">
        <v>1970</v>
      </c>
      <c r="C1300" t="s">
        <v>36</v>
      </c>
      <c r="D1300">
        <v>28</v>
      </c>
      <c r="E1300">
        <v>1</v>
      </c>
      <c r="F1300">
        <v>10797.34</v>
      </c>
      <c r="G1300" t="s">
        <v>12</v>
      </c>
      <c r="H1300" t="s">
        <v>11</v>
      </c>
      <c r="I1300" t="s">
        <v>248</v>
      </c>
      <c r="J1300" t="str">
        <f>IF(ISBLANK(I1300),"Null",I1300)</f>
        <v>R1023</v>
      </c>
      <c r="K1300">
        <f>IF(ISBLANK(B1300),ROUND(AVERAGE($B$2:$B$2344),0),B1300)</f>
        <v>1970</v>
      </c>
      <c r="L1300" s="9" t="str">
        <f>CONCATENATE(D1300,"/",C1300,"/",K1300)</f>
        <v>28/Oct/1970</v>
      </c>
      <c r="M1300">
        <f t="shared" ca="1" si="20"/>
        <v>54</v>
      </c>
      <c r="N1300" s="10">
        <v>10797.34</v>
      </c>
    </row>
    <row r="1301" spans="1:14" x14ac:dyDescent="0.25">
      <c r="A1301" t="s">
        <v>1331</v>
      </c>
      <c r="B1301">
        <v>1970</v>
      </c>
      <c r="C1301" t="s">
        <v>30</v>
      </c>
      <c r="D1301">
        <v>18</v>
      </c>
      <c r="E1301">
        <v>2</v>
      </c>
      <c r="F1301">
        <v>10806.84</v>
      </c>
      <c r="G1301" t="s">
        <v>12</v>
      </c>
      <c r="H1301" t="s">
        <v>11</v>
      </c>
      <c r="I1301" t="s">
        <v>41</v>
      </c>
      <c r="J1301" t="str">
        <f>IF(ISBLANK(I1301),"Null",I1301)</f>
        <v>R1011</v>
      </c>
      <c r="K1301">
        <f>IF(ISBLANK(B1301),ROUND(AVERAGE($B$2:$B$2344),0),B1301)</f>
        <v>1970</v>
      </c>
      <c r="L1301" s="9" t="str">
        <f>CONCATENATE(D1301,"/",C1301,"/",K1301)</f>
        <v>18/Dec/1970</v>
      </c>
      <c r="M1301">
        <f t="shared" ca="1" si="20"/>
        <v>53</v>
      </c>
      <c r="N1301" s="10">
        <v>10806.84</v>
      </c>
    </row>
    <row r="1302" spans="1:14" x14ac:dyDescent="0.25">
      <c r="A1302" t="s">
        <v>1332</v>
      </c>
      <c r="B1302">
        <v>1967</v>
      </c>
      <c r="C1302" t="s">
        <v>36</v>
      </c>
      <c r="D1302">
        <v>2</v>
      </c>
      <c r="E1302">
        <v>1</v>
      </c>
      <c r="F1302">
        <v>10807.49</v>
      </c>
      <c r="G1302" t="s">
        <v>12</v>
      </c>
      <c r="H1302" t="s">
        <v>11</v>
      </c>
      <c r="I1302" t="s">
        <v>13</v>
      </c>
      <c r="J1302" t="str">
        <f>IF(ISBLANK(I1302),"Null",I1302)</f>
        <v>R1013</v>
      </c>
      <c r="K1302">
        <f>IF(ISBLANK(B1302),ROUND(AVERAGE($B$2:$B$2344),0),B1302)</f>
        <v>1967</v>
      </c>
      <c r="L1302" s="9" t="str">
        <f>CONCATENATE(D1302,"/",C1302,"/",K1302)</f>
        <v>2/Oct/1967</v>
      </c>
      <c r="M1302">
        <f t="shared" ca="1" si="20"/>
        <v>57</v>
      </c>
      <c r="N1302" s="10">
        <v>10807.49</v>
      </c>
    </row>
    <row r="1303" spans="1:14" x14ac:dyDescent="0.25">
      <c r="A1303" t="s">
        <v>1333</v>
      </c>
      <c r="B1303">
        <v>1968</v>
      </c>
      <c r="C1303" t="s">
        <v>10</v>
      </c>
      <c r="D1303">
        <v>28</v>
      </c>
      <c r="E1303">
        <v>1</v>
      </c>
      <c r="F1303">
        <v>10825.25</v>
      </c>
      <c r="G1303" t="s">
        <v>12</v>
      </c>
      <c r="H1303" t="s">
        <v>12</v>
      </c>
      <c r="I1303" t="s">
        <v>23</v>
      </c>
      <c r="J1303" t="str">
        <f>IF(ISBLANK(I1303),"Null",I1303)</f>
        <v>R1012</v>
      </c>
      <c r="K1303">
        <f>IF(ISBLANK(B1303),ROUND(AVERAGE($B$2:$B$2344),0),B1303)</f>
        <v>1968</v>
      </c>
      <c r="L1303" s="9" t="str">
        <f>CONCATENATE(D1303,"/",C1303,"/",K1303)</f>
        <v>28/Jul/1968</v>
      </c>
      <c r="M1303">
        <f t="shared" ca="1" si="20"/>
        <v>56</v>
      </c>
      <c r="N1303" s="10">
        <v>10825.25</v>
      </c>
    </row>
    <row r="1304" spans="1:14" x14ac:dyDescent="0.25">
      <c r="A1304" t="s">
        <v>1334</v>
      </c>
      <c r="B1304">
        <v>1971</v>
      </c>
      <c r="C1304" t="s">
        <v>30</v>
      </c>
      <c r="D1304">
        <v>20</v>
      </c>
      <c r="E1304">
        <v>2</v>
      </c>
      <c r="F1304">
        <v>10848.13</v>
      </c>
      <c r="G1304" t="s">
        <v>12</v>
      </c>
      <c r="H1304" t="s">
        <v>12</v>
      </c>
      <c r="I1304" t="s">
        <v>23</v>
      </c>
      <c r="J1304" t="str">
        <f>IF(ISBLANK(I1304),"Null",I1304)</f>
        <v>R1012</v>
      </c>
      <c r="K1304">
        <f>IF(ISBLANK(B1304),ROUND(AVERAGE($B$2:$B$2344),0),B1304)</f>
        <v>1971</v>
      </c>
      <c r="L1304" s="9" t="str">
        <f>CONCATENATE(D1304,"/",C1304,"/",K1304)</f>
        <v>20/Dec/1971</v>
      </c>
      <c r="M1304">
        <f t="shared" ca="1" si="20"/>
        <v>52</v>
      </c>
      <c r="N1304" s="10">
        <v>10848.13</v>
      </c>
    </row>
    <row r="1305" spans="1:14" x14ac:dyDescent="0.25">
      <c r="A1305" t="s">
        <v>1335</v>
      </c>
      <c r="B1305">
        <v>1994</v>
      </c>
      <c r="C1305" t="s">
        <v>20</v>
      </c>
      <c r="D1305">
        <v>6</v>
      </c>
      <c r="E1305">
        <v>0</v>
      </c>
      <c r="F1305">
        <v>10886.66</v>
      </c>
      <c r="G1305" t="s">
        <v>12</v>
      </c>
      <c r="H1305" t="s">
        <v>12</v>
      </c>
      <c r="I1305" t="s">
        <v>23</v>
      </c>
      <c r="J1305" t="str">
        <f>IF(ISBLANK(I1305),"Null",I1305)</f>
        <v>R1012</v>
      </c>
      <c r="K1305">
        <f>IF(ISBLANK(B1305),ROUND(AVERAGE($B$2:$B$2344),0),B1305)</f>
        <v>1994</v>
      </c>
      <c r="L1305" s="9" t="str">
        <f>CONCATENATE(D1305,"/",C1305,"/",K1305)</f>
        <v>6/Sep/1994</v>
      </c>
      <c r="M1305">
        <f t="shared" ca="1" si="20"/>
        <v>30</v>
      </c>
      <c r="N1305" s="10">
        <v>10886.66</v>
      </c>
    </row>
    <row r="1306" spans="1:14" x14ac:dyDescent="0.25">
      <c r="A1306" t="s">
        <v>1336</v>
      </c>
      <c r="B1306">
        <v>1968</v>
      </c>
      <c r="C1306" t="s">
        <v>15</v>
      </c>
      <c r="D1306">
        <v>13</v>
      </c>
      <c r="E1306">
        <v>0</v>
      </c>
      <c r="F1306">
        <v>10923.93</v>
      </c>
      <c r="G1306" t="s">
        <v>12</v>
      </c>
      <c r="H1306" t="s">
        <v>16</v>
      </c>
      <c r="I1306" t="s">
        <v>246</v>
      </c>
      <c r="J1306" t="str">
        <f>IF(ISBLANK(I1306),"Null",I1306)</f>
        <v>R1024</v>
      </c>
      <c r="K1306">
        <f>IF(ISBLANK(B1306),ROUND(AVERAGE($B$2:$B$2344),0),B1306)</f>
        <v>1968</v>
      </c>
      <c r="L1306" s="9" t="str">
        <f>CONCATENATE(D1306,"/",C1306,"/",K1306)</f>
        <v>13/Nov/1968</v>
      </c>
      <c r="M1306">
        <f t="shared" ca="1" si="20"/>
        <v>56</v>
      </c>
      <c r="N1306" s="10">
        <v>10923.93</v>
      </c>
    </row>
    <row r="1307" spans="1:14" x14ac:dyDescent="0.25">
      <c r="A1307" t="s">
        <v>1337</v>
      </c>
      <c r="B1307">
        <v>1968</v>
      </c>
      <c r="C1307" t="s">
        <v>15</v>
      </c>
      <c r="D1307">
        <v>12</v>
      </c>
      <c r="E1307">
        <v>1</v>
      </c>
      <c r="F1307">
        <v>10928.85</v>
      </c>
      <c r="G1307" t="s">
        <v>12</v>
      </c>
      <c r="H1307" t="s">
        <v>12</v>
      </c>
      <c r="I1307" t="s">
        <v>13</v>
      </c>
      <c r="J1307" t="str">
        <f>IF(ISBLANK(I1307),"Null",I1307)</f>
        <v>R1013</v>
      </c>
      <c r="K1307">
        <f>IF(ISBLANK(B1307),ROUND(AVERAGE($B$2:$B$2344),0),B1307)</f>
        <v>1968</v>
      </c>
      <c r="L1307" s="9" t="str">
        <f>CONCATENATE(D1307,"/",C1307,"/",K1307)</f>
        <v>12/Nov/1968</v>
      </c>
      <c r="M1307">
        <f t="shared" ca="1" si="20"/>
        <v>56</v>
      </c>
      <c r="N1307" s="10">
        <v>10928.85</v>
      </c>
    </row>
    <row r="1308" spans="1:14" x14ac:dyDescent="0.25">
      <c r="A1308" t="s">
        <v>1338</v>
      </c>
      <c r="B1308">
        <v>1969</v>
      </c>
      <c r="C1308" t="s">
        <v>15</v>
      </c>
      <c r="D1308">
        <v>10</v>
      </c>
      <c r="E1308">
        <v>1</v>
      </c>
      <c r="F1308">
        <v>10942.13</v>
      </c>
      <c r="G1308" t="s">
        <v>12</v>
      </c>
      <c r="H1308" t="s">
        <v>12</v>
      </c>
      <c r="I1308" t="s">
        <v>23</v>
      </c>
      <c r="J1308" t="str">
        <f>IF(ISBLANK(I1308),"Null",I1308)</f>
        <v>R1012</v>
      </c>
      <c r="K1308">
        <f>IF(ISBLANK(B1308),ROUND(AVERAGE($B$2:$B$2344),0),B1308)</f>
        <v>1969</v>
      </c>
      <c r="L1308" s="9" t="str">
        <f>CONCATENATE(D1308,"/",C1308,"/",K1308)</f>
        <v>10/Nov/1969</v>
      </c>
      <c r="M1308">
        <f t="shared" ca="1" si="20"/>
        <v>55</v>
      </c>
      <c r="N1308" s="10">
        <v>10942.13</v>
      </c>
    </row>
    <row r="1309" spans="1:14" x14ac:dyDescent="0.25">
      <c r="A1309" t="s">
        <v>1339</v>
      </c>
      <c r="B1309">
        <v>1965</v>
      </c>
      <c r="C1309" t="s">
        <v>30</v>
      </c>
      <c r="D1309">
        <v>4</v>
      </c>
      <c r="E1309">
        <v>0</v>
      </c>
      <c r="F1309">
        <v>10959.33</v>
      </c>
      <c r="G1309" t="s">
        <v>12</v>
      </c>
      <c r="H1309" t="s">
        <v>12</v>
      </c>
      <c r="I1309" t="s">
        <v>41</v>
      </c>
      <c r="J1309" t="str">
        <f>IF(ISBLANK(I1309),"Null",I1309)</f>
        <v>R1011</v>
      </c>
      <c r="K1309">
        <f>IF(ISBLANK(B1309),ROUND(AVERAGE($B$2:$B$2344),0),B1309)</f>
        <v>1965</v>
      </c>
      <c r="L1309" s="9" t="str">
        <f>CONCATENATE(D1309,"/",C1309,"/",K1309)</f>
        <v>4/Dec/1965</v>
      </c>
      <c r="M1309">
        <f t="shared" ca="1" si="20"/>
        <v>58</v>
      </c>
      <c r="N1309" s="10">
        <v>10959.33</v>
      </c>
    </row>
    <row r="1310" spans="1:14" x14ac:dyDescent="0.25">
      <c r="A1310" t="s">
        <v>1340</v>
      </c>
      <c r="B1310">
        <v>1969</v>
      </c>
      <c r="C1310" t="s">
        <v>34</v>
      </c>
      <c r="D1310">
        <v>14</v>
      </c>
      <c r="E1310">
        <v>1</v>
      </c>
      <c r="F1310">
        <v>10959.69</v>
      </c>
      <c r="G1310" t="s">
        <v>12</v>
      </c>
      <c r="H1310" t="s">
        <v>12</v>
      </c>
      <c r="I1310" t="s">
        <v>23</v>
      </c>
      <c r="J1310" t="str">
        <f>IF(ISBLANK(I1310),"Null",I1310)</f>
        <v>R1012</v>
      </c>
      <c r="K1310">
        <f>IF(ISBLANK(B1310),ROUND(AVERAGE($B$2:$B$2344),0),B1310)</f>
        <v>1969</v>
      </c>
      <c r="L1310" s="9" t="str">
        <f>CONCATENATE(D1310,"/",C1310,"/",K1310)</f>
        <v>14/Aug/1969</v>
      </c>
      <c r="M1310">
        <f t="shared" ca="1" si="20"/>
        <v>55</v>
      </c>
      <c r="N1310" s="10">
        <v>10959.69</v>
      </c>
    </row>
    <row r="1311" spans="1:14" x14ac:dyDescent="0.25">
      <c r="A1311" t="s">
        <v>1341</v>
      </c>
      <c r="B1311">
        <v>1965</v>
      </c>
      <c r="C1311" t="s">
        <v>18</v>
      </c>
      <c r="D1311">
        <v>19</v>
      </c>
      <c r="E1311">
        <v>0</v>
      </c>
      <c r="F1311">
        <v>10965.45</v>
      </c>
      <c r="G1311" t="s">
        <v>12</v>
      </c>
      <c r="H1311" t="s">
        <v>11</v>
      </c>
      <c r="I1311" t="s">
        <v>41</v>
      </c>
      <c r="J1311" t="str">
        <f>IF(ISBLANK(I1311),"Null",I1311)</f>
        <v>R1011</v>
      </c>
      <c r="K1311">
        <f>IF(ISBLANK(B1311),ROUND(AVERAGE($B$2:$B$2344),0),B1311)</f>
        <v>1965</v>
      </c>
      <c r="L1311" s="9" t="str">
        <f>CONCATENATE(D1311,"/",C1311,"/",K1311)</f>
        <v>19/Jun/1965</v>
      </c>
      <c r="M1311">
        <f t="shared" ca="1" si="20"/>
        <v>59</v>
      </c>
      <c r="N1311" s="10">
        <v>10965.45</v>
      </c>
    </row>
    <row r="1312" spans="1:14" x14ac:dyDescent="0.25">
      <c r="A1312" t="s">
        <v>1342</v>
      </c>
      <c r="B1312">
        <v>1966</v>
      </c>
      <c r="C1312" t="s">
        <v>10</v>
      </c>
      <c r="D1312">
        <v>9</v>
      </c>
      <c r="E1312">
        <v>0</v>
      </c>
      <c r="F1312">
        <v>10976.25</v>
      </c>
      <c r="G1312" t="s">
        <v>12</v>
      </c>
      <c r="H1312" t="s">
        <v>11</v>
      </c>
      <c r="I1312" t="s">
        <v>23</v>
      </c>
      <c r="J1312" t="str">
        <f>IF(ISBLANK(I1312),"Null",I1312)</f>
        <v>R1012</v>
      </c>
      <c r="K1312">
        <f>IF(ISBLANK(B1312),ROUND(AVERAGE($B$2:$B$2344),0),B1312)</f>
        <v>1966</v>
      </c>
      <c r="L1312" s="9" t="str">
        <f>CONCATENATE(D1312,"/",C1312,"/",K1312)</f>
        <v>9/Jul/1966</v>
      </c>
      <c r="M1312">
        <f t="shared" ca="1" si="20"/>
        <v>58</v>
      </c>
      <c r="N1312" s="10">
        <v>10976.25</v>
      </c>
    </row>
    <row r="1313" spans="1:14" x14ac:dyDescent="0.25">
      <c r="A1313" t="s">
        <v>1343</v>
      </c>
      <c r="B1313">
        <v>1973</v>
      </c>
      <c r="C1313" t="s">
        <v>36</v>
      </c>
      <c r="D1313">
        <v>21</v>
      </c>
      <c r="E1313">
        <v>4</v>
      </c>
      <c r="F1313">
        <v>10977.21</v>
      </c>
      <c r="G1313" t="s">
        <v>12</v>
      </c>
      <c r="H1313" t="s">
        <v>16</v>
      </c>
      <c r="I1313" t="s">
        <v>13</v>
      </c>
      <c r="J1313" t="str">
        <f>IF(ISBLANK(I1313),"Null",I1313)</f>
        <v>R1013</v>
      </c>
      <c r="K1313">
        <f>IF(ISBLANK(B1313),ROUND(AVERAGE($B$2:$B$2344),0),B1313)</f>
        <v>1973</v>
      </c>
      <c r="L1313" s="9" t="str">
        <f>CONCATENATE(D1313,"/",C1313,"/",K1313)</f>
        <v>21/Oct/1973</v>
      </c>
      <c r="M1313">
        <f t="shared" ca="1" si="20"/>
        <v>51</v>
      </c>
      <c r="N1313" s="10">
        <v>10977.21</v>
      </c>
    </row>
    <row r="1314" spans="1:14" x14ac:dyDescent="0.25">
      <c r="A1314" t="s">
        <v>1344</v>
      </c>
      <c r="B1314">
        <v>1965</v>
      </c>
      <c r="C1314" t="s">
        <v>30</v>
      </c>
      <c r="D1314">
        <v>18</v>
      </c>
      <c r="E1314">
        <v>0</v>
      </c>
      <c r="F1314">
        <v>10982.5</v>
      </c>
      <c r="G1314" t="s">
        <v>12</v>
      </c>
      <c r="H1314" t="s">
        <v>12</v>
      </c>
      <c r="I1314" t="s">
        <v>13</v>
      </c>
      <c r="J1314" t="str">
        <f>IF(ISBLANK(I1314),"Null",I1314)</f>
        <v>R1013</v>
      </c>
      <c r="K1314">
        <f>IF(ISBLANK(B1314),ROUND(AVERAGE($B$2:$B$2344),0),B1314)</f>
        <v>1965</v>
      </c>
      <c r="L1314" s="9" t="str">
        <f>CONCATENATE(D1314,"/",C1314,"/",K1314)</f>
        <v>18/Dec/1965</v>
      </c>
      <c r="M1314">
        <f t="shared" ca="1" si="20"/>
        <v>58</v>
      </c>
      <c r="N1314" s="10">
        <v>10982.5</v>
      </c>
    </row>
    <row r="1315" spans="1:14" x14ac:dyDescent="0.25">
      <c r="A1315" t="s">
        <v>1345</v>
      </c>
      <c r="B1315">
        <v>2000</v>
      </c>
      <c r="C1315" t="s">
        <v>20</v>
      </c>
      <c r="D1315">
        <v>17</v>
      </c>
      <c r="E1315">
        <v>0</v>
      </c>
      <c r="F1315">
        <v>10991.58</v>
      </c>
      <c r="G1315" t="s">
        <v>12</v>
      </c>
      <c r="H1315" t="s">
        <v>12</v>
      </c>
      <c r="I1315" t="s">
        <v>23</v>
      </c>
      <c r="J1315" t="str">
        <f>IF(ISBLANK(I1315),"Null",I1315)</f>
        <v>R1012</v>
      </c>
      <c r="K1315">
        <f>IF(ISBLANK(B1315),ROUND(AVERAGE($B$2:$B$2344),0),B1315)</f>
        <v>2000</v>
      </c>
      <c r="L1315" s="9" t="str">
        <f>CONCATENATE(D1315,"/",C1315,"/",K1315)</f>
        <v>17/Sep/2000</v>
      </c>
      <c r="M1315">
        <f t="shared" ca="1" si="20"/>
        <v>24</v>
      </c>
      <c r="N1315" s="10">
        <v>10991.58</v>
      </c>
    </row>
    <row r="1316" spans="1:14" x14ac:dyDescent="0.25">
      <c r="A1316" t="s">
        <v>1346</v>
      </c>
      <c r="B1316">
        <v>1968</v>
      </c>
      <c r="C1316" t="s">
        <v>36</v>
      </c>
      <c r="D1316">
        <v>24</v>
      </c>
      <c r="E1316">
        <v>2</v>
      </c>
      <c r="F1316">
        <v>11013.71</v>
      </c>
      <c r="G1316" t="s">
        <v>12</v>
      </c>
      <c r="H1316" t="s">
        <v>16</v>
      </c>
      <c r="I1316" t="s">
        <v>13</v>
      </c>
      <c r="J1316" t="str">
        <f>IF(ISBLANK(I1316),"Null",I1316)</f>
        <v>R1013</v>
      </c>
      <c r="K1316">
        <f>IF(ISBLANK(B1316),ROUND(AVERAGE($B$2:$B$2344),0),B1316)</f>
        <v>1968</v>
      </c>
      <c r="L1316" s="9" t="str">
        <f>CONCATENATE(D1316,"/",C1316,"/",K1316)</f>
        <v>24/Oct/1968</v>
      </c>
      <c r="M1316">
        <f t="shared" ca="1" si="20"/>
        <v>56</v>
      </c>
      <c r="N1316" s="10">
        <v>11013.71</v>
      </c>
    </row>
    <row r="1317" spans="1:14" x14ac:dyDescent="0.25">
      <c r="A1317" t="s">
        <v>1347</v>
      </c>
      <c r="B1317">
        <v>1974</v>
      </c>
      <c r="C1317" t="s">
        <v>30</v>
      </c>
      <c r="D1317">
        <v>15</v>
      </c>
      <c r="E1317">
        <v>4</v>
      </c>
      <c r="F1317">
        <v>11015.17</v>
      </c>
      <c r="G1317" t="s">
        <v>12</v>
      </c>
      <c r="H1317" t="s">
        <v>16</v>
      </c>
      <c r="I1317" t="s">
        <v>23</v>
      </c>
      <c r="J1317" t="str">
        <f>IF(ISBLANK(I1317),"Null",I1317)</f>
        <v>R1012</v>
      </c>
      <c r="K1317">
        <f>IF(ISBLANK(B1317),ROUND(AVERAGE($B$2:$B$2344),0),B1317)</f>
        <v>1974</v>
      </c>
      <c r="L1317" s="9" t="str">
        <f>CONCATENATE(D1317,"/",C1317,"/",K1317)</f>
        <v>15/Dec/1974</v>
      </c>
      <c r="M1317">
        <f t="shared" ca="1" si="20"/>
        <v>49</v>
      </c>
      <c r="N1317" s="10">
        <v>11015.17</v>
      </c>
    </row>
    <row r="1318" spans="1:14" x14ac:dyDescent="0.25">
      <c r="A1318" t="s">
        <v>1348</v>
      </c>
      <c r="B1318">
        <v>1991</v>
      </c>
      <c r="C1318" t="s">
        <v>18</v>
      </c>
      <c r="D1318">
        <v>26</v>
      </c>
      <c r="E1318">
        <v>3</v>
      </c>
      <c r="F1318">
        <v>11018.05</v>
      </c>
      <c r="G1318" t="s">
        <v>12</v>
      </c>
      <c r="H1318" t="s">
        <v>11</v>
      </c>
      <c r="I1318" t="s">
        <v>23</v>
      </c>
      <c r="J1318" t="str">
        <f>IF(ISBLANK(I1318),"Null",I1318)</f>
        <v>R1012</v>
      </c>
      <c r="K1318">
        <f>IF(ISBLANK(B1318),ROUND(AVERAGE($B$2:$B$2344),0),B1318)</f>
        <v>1991</v>
      </c>
      <c r="L1318" s="9" t="str">
        <f>CONCATENATE(D1318,"/",C1318,"/",K1318)</f>
        <v>26/Jun/1991</v>
      </c>
      <c r="M1318">
        <f t="shared" ca="1" si="20"/>
        <v>33</v>
      </c>
      <c r="N1318" s="10">
        <v>11018.05</v>
      </c>
    </row>
    <row r="1319" spans="1:14" x14ac:dyDescent="0.25">
      <c r="A1319" t="s">
        <v>1349</v>
      </c>
      <c r="B1319">
        <v>1996</v>
      </c>
      <c r="C1319" t="s">
        <v>10</v>
      </c>
      <c r="D1319">
        <v>21</v>
      </c>
      <c r="E1319">
        <v>0</v>
      </c>
      <c r="F1319">
        <v>11028.56</v>
      </c>
      <c r="G1319" t="s">
        <v>12</v>
      </c>
      <c r="H1319" t="s">
        <v>12</v>
      </c>
      <c r="I1319" t="s">
        <v>23</v>
      </c>
      <c r="J1319" t="str">
        <f>IF(ISBLANK(I1319),"Null",I1319)</f>
        <v>R1012</v>
      </c>
      <c r="K1319">
        <f>IF(ISBLANK(B1319),ROUND(AVERAGE($B$2:$B$2344),0),B1319)</f>
        <v>1996</v>
      </c>
      <c r="L1319" s="9" t="str">
        <f>CONCATENATE(D1319,"/",C1319,"/",K1319)</f>
        <v>21/Jul/1996</v>
      </c>
      <c r="M1319">
        <f t="shared" ca="1" si="20"/>
        <v>28</v>
      </c>
      <c r="N1319" s="10">
        <v>11028.56</v>
      </c>
    </row>
    <row r="1320" spans="1:14" x14ac:dyDescent="0.25">
      <c r="A1320" t="s">
        <v>1350</v>
      </c>
      <c r="B1320">
        <v>1974</v>
      </c>
      <c r="C1320" t="s">
        <v>30</v>
      </c>
      <c r="D1320">
        <v>10</v>
      </c>
      <c r="E1320">
        <v>4</v>
      </c>
      <c r="F1320">
        <v>11033.66</v>
      </c>
      <c r="G1320" t="s">
        <v>12</v>
      </c>
      <c r="H1320" t="s">
        <v>12</v>
      </c>
      <c r="I1320" t="s">
        <v>23</v>
      </c>
      <c r="J1320" t="str">
        <f>IF(ISBLANK(I1320),"Null",I1320)</f>
        <v>R1012</v>
      </c>
      <c r="K1320">
        <f>IF(ISBLANK(B1320),ROUND(AVERAGE($B$2:$B$2344),0),B1320)</f>
        <v>1974</v>
      </c>
      <c r="L1320" s="9" t="str">
        <f>CONCATENATE(D1320,"/",C1320,"/",K1320)</f>
        <v>10/Dec/1974</v>
      </c>
      <c r="M1320">
        <f t="shared" ca="1" si="20"/>
        <v>49</v>
      </c>
      <c r="N1320" s="10">
        <v>11033.66</v>
      </c>
    </row>
    <row r="1321" spans="1:14" x14ac:dyDescent="0.25">
      <c r="A1321" t="s">
        <v>1351</v>
      </c>
      <c r="B1321">
        <v>1989</v>
      </c>
      <c r="C1321" t="s">
        <v>36</v>
      </c>
      <c r="D1321">
        <v>25</v>
      </c>
      <c r="E1321">
        <v>3</v>
      </c>
      <c r="F1321">
        <v>11037.51</v>
      </c>
      <c r="G1321" t="s">
        <v>12</v>
      </c>
      <c r="H1321" t="s">
        <v>16</v>
      </c>
      <c r="I1321" t="s">
        <v>23</v>
      </c>
      <c r="J1321" t="str">
        <f>IF(ISBLANK(I1321),"Null",I1321)</f>
        <v>R1012</v>
      </c>
      <c r="K1321">
        <f>IF(ISBLANK(B1321),ROUND(AVERAGE($B$2:$B$2344),0),B1321)</f>
        <v>1989</v>
      </c>
      <c r="L1321" s="9" t="str">
        <f>CONCATENATE(D1321,"/",C1321,"/",K1321)</f>
        <v>25/Oct/1989</v>
      </c>
      <c r="M1321">
        <f t="shared" ca="1" si="20"/>
        <v>35</v>
      </c>
      <c r="N1321" s="10">
        <v>11037.51</v>
      </c>
    </row>
    <row r="1322" spans="1:14" x14ac:dyDescent="0.25">
      <c r="A1322" t="s">
        <v>1352</v>
      </c>
      <c r="B1322">
        <v>1974</v>
      </c>
      <c r="C1322" t="s">
        <v>34</v>
      </c>
      <c r="D1322">
        <v>30</v>
      </c>
      <c r="E1322">
        <v>0</v>
      </c>
      <c r="F1322">
        <v>11037.85</v>
      </c>
      <c r="G1322" t="s">
        <v>12</v>
      </c>
      <c r="H1322" t="s">
        <v>11</v>
      </c>
      <c r="I1322" t="s">
        <v>199</v>
      </c>
      <c r="J1322" t="str">
        <f>IF(ISBLANK(I1322),"Null",I1322)</f>
        <v>R1025</v>
      </c>
      <c r="K1322">
        <f>IF(ISBLANK(B1322),ROUND(AVERAGE($B$2:$B$2344),0),B1322)</f>
        <v>1974</v>
      </c>
      <c r="L1322" s="9" t="str">
        <f>CONCATENATE(D1322,"/",C1322,"/",K1322)</f>
        <v>30/Aug/1974</v>
      </c>
      <c r="M1322">
        <f t="shared" ca="1" si="20"/>
        <v>50</v>
      </c>
      <c r="N1322" s="10">
        <v>11037.85</v>
      </c>
    </row>
    <row r="1323" spans="1:14" x14ac:dyDescent="0.25">
      <c r="A1323" t="s">
        <v>1353</v>
      </c>
      <c r="B1323">
        <v>2001</v>
      </c>
      <c r="C1323" t="s">
        <v>30</v>
      </c>
      <c r="D1323">
        <v>17</v>
      </c>
      <c r="E1323">
        <v>0</v>
      </c>
      <c r="F1323">
        <v>11046.02</v>
      </c>
      <c r="G1323" t="s">
        <v>12</v>
      </c>
      <c r="H1323" t="s">
        <v>16</v>
      </c>
      <c r="I1323" t="s">
        <v>534</v>
      </c>
      <c r="J1323" t="str">
        <f>IF(ISBLANK(I1323),"Null",I1323)</f>
        <v>R1026</v>
      </c>
      <c r="K1323">
        <f>IF(ISBLANK(B1323),ROUND(AVERAGE($B$2:$B$2344),0),B1323)</f>
        <v>2001</v>
      </c>
      <c r="L1323" s="9" t="str">
        <f>CONCATENATE(D1323,"/",C1323,"/",K1323)</f>
        <v>17/Dec/2001</v>
      </c>
      <c r="M1323">
        <f t="shared" ca="1" si="20"/>
        <v>22</v>
      </c>
      <c r="N1323" s="10">
        <v>11046.02</v>
      </c>
    </row>
    <row r="1324" spans="1:14" x14ac:dyDescent="0.25">
      <c r="A1324" t="s">
        <v>1354</v>
      </c>
      <c r="B1324">
        <v>2000</v>
      </c>
      <c r="C1324" t="s">
        <v>20</v>
      </c>
      <c r="D1324">
        <v>18</v>
      </c>
      <c r="E1324">
        <v>0</v>
      </c>
      <c r="F1324">
        <v>11068.7</v>
      </c>
      <c r="G1324" t="s">
        <v>12</v>
      </c>
      <c r="H1324" t="s">
        <v>16</v>
      </c>
      <c r="I1324" t="s">
        <v>41</v>
      </c>
      <c r="J1324" t="str">
        <f>IF(ISBLANK(I1324),"Null",I1324)</f>
        <v>R1011</v>
      </c>
      <c r="K1324">
        <f>IF(ISBLANK(B1324),ROUND(AVERAGE($B$2:$B$2344),0),B1324)</f>
        <v>2000</v>
      </c>
      <c r="L1324" s="9" t="str">
        <f>CONCATENATE(D1324,"/",C1324,"/",K1324)</f>
        <v>18/Sep/2000</v>
      </c>
      <c r="M1324">
        <f t="shared" ca="1" si="20"/>
        <v>24</v>
      </c>
      <c r="N1324" s="10">
        <v>11068.7</v>
      </c>
    </row>
    <row r="1325" spans="1:14" x14ac:dyDescent="0.25">
      <c r="A1325" t="s">
        <v>1355</v>
      </c>
      <c r="B1325">
        <v>1971</v>
      </c>
      <c r="C1325" t="s">
        <v>15</v>
      </c>
      <c r="D1325">
        <v>9</v>
      </c>
      <c r="E1325">
        <v>0</v>
      </c>
      <c r="F1325">
        <v>11068.77</v>
      </c>
      <c r="G1325" t="s">
        <v>12</v>
      </c>
      <c r="H1325" t="s">
        <v>11</v>
      </c>
      <c r="I1325" t="s">
        <v>23</v>
      </c>
      <c r="J1325" t="str">
        <f>IF(ISBLANK(I1325),"Null",I1325)</f>
        <v>R1012</v>
      </c>
      <c r="K1325">
        <f>IF(ISBLANK(B1325),ROUND(AVERAGE($B$2:$B$2344),0),B1325)</f>
        <v>1971</v>
      </c>
      <c r="L1325" s="9" t="str">
        <f>CONCATENATE(D1325,"/",C1325,"/",K1325)</f>
        <v>9/Nov/1971</v>
      </c>
      <c r="M1325">
        <f t="shared" ca="1" si="20"/>
        <v>53</v>
      </c>
      <c r="N1325" s="10">
        <v>11068.77</v>
      </c>
    </row>
    <row r="1326" spans="1:14" x14ac:dyDescent="0.25">
      <c r="A1326" t="s">
        <v>1356</v>
      </c>
      <c r="B1326">
        <v>1966</v>
      </c>
      <c r="C1326" t="s">
        <v>15</v>
      </c>
      <c r="D1326">
        <v>7</v>
      </c>
      <c r="E1326">
        <v>0</v>
      </c>
      <c r="F1326">
        <v>11070.54</v>
      </c>
      <c r="G1326" t="s">
        <v>12</v>
      </c>
      <c r="H1326" t="s">
        <v>12</v>
      </c>
      <c r="I1326" t="s">
        <v>41</v>
      </c>
      <c r="J1326" t="str">
        <f>IF(ISBLANK(I1326),"Null",I1326)</f>
        <v>R1011</v>
      </c>
      <c r="K1326">
        <f>IF(ISBLANK(B1326),ROUND(AVERAGE($B$2:$B$2344),0),B1326)</f>
        <v>1966</v>
      </c>
      <c r="L1326" s="9" t="str">
        <f>CONCATENATE(D1326,"/",C1326,"/",K1326)</f>
        <v>7/Nov/1966</v>
      </c>
      <c r="M1326">
        <f t="shared" ca="1" si="20"/>
        <v>58</v>
      </c>
      <c r="N1326" s="10">
        <v>11070.54</v>
      </c>
    </row>
    <row r="1327" spans="1:14" x14ac:dyDescent="0.25">
      <c r="A1327" t="s">
        <v>1357</v>
      </c>
      <c r="B1327">
        <v>1966</v>
      </c>
      <c r="C1327" t="s">
        <v>15</v>
      </c>
      <c r="D1327">
        <v>20</v>
      </c>
      <c r="E1327">
        <v>0</v>
      </c>
      <c r="F1327">
        <v>11073.18</v>
      </c>
      <c r="G1327" t="s">
        <v>12</v>
      </c>
      <c r="H1327" t="s">
        <v>12</v>
      </c>
      <c r="I1327" t="s">
        <v>41</v>
      </c>
      <c r="J1327" t="str">
        <f>IF(ISBLANK(I1327),"Null",I1327)</f>
        <v>R1011</v>
      </c>
      <c r="K1327">
        <f>IF(ISBLANK(B1327),ROUND(AVERAGE($B$2:$B$2344),0),B1327)</f>
        <v>1966</v>
      </c>
      <c r="L1327" s="9" t="str">
        <f>CONCATENATE(D1327,"/",C1327,"/",K1327)</f>
        <v>20/Nov/1966</v>
      </c>
      <c r="M1327">
        <f t="shared" ca="1" si="20"/>
        <v>58</v>
      </c>
      <c r="N1327" s="10">
        <v>11073.18</v>
      </c>
    </row>
    <row r="1328" spans="1:14" x14ac:dyDescent="0.25">
      <c r="A1328" t="s">
        <v>1358</v>
      </c>
      <c r="B1328">
        <v>1967</v>
      </c>
      <c r="C1328" t="s">
        <v>20</v>
      </c>
      <c r="D1328">
        <v>4</v>
      </c>
      <c r="E1328">
        <v>0</v>
      </c>
      <c r="F1328">
        <v>11082.58</v>
      </c>
      <c r="G1328" t="s">
        <v>12</v>
      </c>
      <c r="H1328" t="s">
        <v>11</v>
      </c>
      <c r="I1328" t="s">
        <v>23</v>
      </c>
      <c r="J1328" t="str">
        <f>IF(ISBLANK(I1328),"Null",I1328)</f>
        <v>R1012</v>
      </c>
      <c r="K1328">
        <f>IF(ISBLANK(B1328),ROUND(AVERAGE($B$2:$B$2344),0),B1328)</f>
        <v>1967</v>
      </c>
      <c r="L1328" s="9" t="str">
        <f>CONCATENATE(D1328,"/",C1328,"/",K1328)</f>
        <v>4/Sep/1967</v>
      </c>
      <c r="M1328">
        <f t="shared" ca="1" si="20"/>
        <v>57</v>
      </c>
      <c r="N1328" s="10">
        <v>11082.58</v>
      </c>
    </row>
    <row r="1329" spans="1:14" x14ac:dyDescent="0.25">
      <c r="A1329" t="s">
        <v>1359</v>
      </c>
      <c r="B1329">
        <v>1972</v>
      </c>
      <c r="C1329" t="s">
        <v>36</v>
      </c>
      <c r="D1329">
        <v>7</v>
      </c>
      <c r="E1329">
        <v>3</v>
      </c>
      <c r="F1329">
        <v>11085.59</v>
      </c>
      <c r="G1329" t="s">
        <v>12</v>
      </c>
      <c r="H1329" t="s">
        <v>11</v>
      </c>
      <c r="I1329" t="s">
        <v>23</v>
      </c>
      <c r="J1329" t="str">
        <f>IF(ISBLANK(I1329),"Null",I1329)</f>
        <v>R1012</v>
      </c>
      <c r="K1329">
        <f>IF(ISBLANK(B1329),ROUND(AVERAGE($B$2:$B$2344),0),B1329)</f>
        <v>1972</v>
      </c>
      <c r="L1329" s="9" t="str">
        <f>CONCATENATE(D1329,"/",C1329,"/",K1329)</f>
        <v>7/Oct/1972</v>
      </c>
      <c r="M1329">
        <f t="shared" ca="1" si="20"/>
        <v>52</v>
      </c>
      <c r="N1329" s="10">
        <v>11085.59</v>
      </c>
    </row>
    <row r="1330" spans="1:14" x14ac:dyDescent="0.25">
      <c r="A1330" t="s">
        <v>1360</v>
      </c>
      <c r="B1330">
        <v>1966</v>
      </c>
      <c r="C1330" t="s">
        <v>20</v>
      </c>
      <c r="D1330">
        <v>9</v>
      </c>
      <c r="E1330">
        <v>0</v>
      </c>
      <c r="F1330">
        <v>11090.72</v>
      </c>
      <c r="G1330" t="s">
        <v>12</v>
      </c>
      <c r="H1330" t="s">
        <v>16</v>
      </c>
      <c r="I1330" t="s">
        <v>13</v>
      </c>
      <c r="J1330" t="str">
        <f>IF(ISBLANK(I1330),"Null",I1330)</f>
        <v>R1013</v>
      </c>
      <c r="K1330">
        <f>IF(ISBLANK(B1330),ROUND(AVERAGE($B$2:$B$2344),0),B1330)</f>
        <v>1966</v>
      </c>
      <c r="L1330" s="9" t="str">
        <f>CONCATENATE(D1330,"/",C1330,"/",K1330)</f>
        <v>9/Sep/1966</v>
      </c>
      <c r="M1330">
        <f t="shared" ca="1" si="20"/>
        <v>58</v>
      </c>
      <c r="N1330" s="10">
        <v>11090.72</v>
      </c>
    </row>
    <row r="1331" spans="1:14" x14ac:dyDescent="0.25">
      <c r="A1331" t="s">
        <v>1361</v>
      </c>
      <c r="B1331">
        <v>1966</v>
      </c>
      <c r="C1331" t="s">
        <v>10</v>
      </c>
      <c r="D1331">
        <v>5</v>
      </c>
      <c r="E1331">
        <v>0</v>
      </c>
      <c r="F1331">
        <v>11093.62</v>
      </c>
      <c r="G1331" t="s">
        <v>12</v>
      </c>
      <c r="H1331" t="s">
        <v>16</v>
      </c>
      <c r="I1331" t="s">
        <v>13</v>
      </c>
      <c r="J1331" t="str">
        <f>IF(ISBLANK(I1331),"Null",I1331)</f>
        <v>R1013</v>
      </c>
      <c r="K1331">
        <f>IF(ISBLANK(B1331),ROUND(AVERAGE($B$2:$B$2344),0),B1331)</f>
        <v>1966</v>
      </c>
      <c r="L1331" s="9" t="str">
        <f>CONCATENATE(D1331,"/",C1331,"/",K1331)</f>
        <v>5/Jul/1966</v>
      </c>
      <c r="M1331">
        <f t="shared" ca="1" si="20"/>
        <v>58</v>
      </c>
      <c r="N1331" s="10">
        <v>11093.62</v>
      </c>
    </row>
    <row r="1332" spans="1:14" x14ac:dyDescent="0.25">
      <c r="A1332" t="s">
        <v>1362</v>
      </c>
      <c r="B1332">
        <v>1980</v>
      </c>
      <c r="C1332" t="s">
        <v>34</v>
      </c>
      <c r="D1332">
        <v>20</v>
      </c>
      <c r="E1332">
        <v>2</v>
      </c>
      <c r="F1332">
        <v>11103.33</v>
      </c>
      <c r="G1332" t="s">
        <v>12</v>
      </c>
      <c r="H1332" t="s">
        <v>16</v>
      </c>
      <c r="I1332" t="s">
        <v>299</v>
      </c>
      <c r="J1332" t="str">
        <f>IF(ISBLANK(I1332),"Null",I1332)</f>
        <v>R1021</v>
      </c>
      <c r="K1332">
        <f>IF(ISBLANK(B1332),ROUND(AVERAGE($B$2:$B$2344),0),B1332)</f>
        <v>1980</v>
      </c>
      <c r="L1332" s="9" t="str">
        <f>CONCATENATE(D1332,"/",C1332,"/",K1332)</f>
        <v>20/Aug/1980</v>
      </c>
      <c r="M1332">
        <f t="shared" ca="1" si="20"/>
        <v>44</v>
      </c>
      <c r="N1332" s="10">
        <v>11103.33</v>
      </c>
    </row>
    <row r="1333" spans="1:14" x14ac:dyDescent="0.25">
      <c r="A1333" t="s">
        <v>1363</v>
      </c>
      <c r="B1333">
        <v>1969</v>
      </c>
      <c r="C1333" t="s">
        <v>15</v>
      </c>
      <c r="D1333">
        <v>30</v>
      </c>
      <c r="E1333">
        <v>2</v>
      </c>
      <c r="F1333">
        <v>11150.78</v>
      </c>
      <c r="G1333" t="s">
        <v>12</v>
      </c>
      <c r="H1333" t="s">
        <v>11</v>
      </c>
      <c r="I1333" t="s">
        <v>41</v>
      </c>
      <c r="J1333" t="str">
        <f>IF(ISBLANK(I1333),"Null",I1333)</f>
        <v>R1011</v>
      </c>
      <c r="K1333">
        <f>IF(ISBLANK(B1333),ROUND(AVERAGE($B$2:$B$2344),0),B1333)</f>
        <v>1969</v>
      </c>
      <c r="L1333" s="9" t="str">
        <f>CONCATENATE(D1333,"/",C1333,"/",K1333)</f>
        <v>30/Nov/1969</v>
      </c>
      <c r="M1333">
        <f t="shared" ca="1" si="20"/>
        <v>54</v>
      </c>
      <c r="N1333" s="10">
        <v>11150.78</v>
      </c>
    </row>
    <row r="1334" spans="1:14" x14ac:dyDescent="0.25">
      <c r="A1334" t="s">
        <v>1364</v>
      </c>
      <c r="B1334">
        <v>1969</v>
      </c>
      <c r="C1334" t="s">
        <v>18</v>
      </c>
      <c r="D1334">
        <v>25</v>
      </c>
      <c r="E1334">
        <v>2</v>
      </c>
      <c r="F1334">
        <v>11163.57</v>
      </c>
      <c r="G1334" t="s">
        <v>12</v>
      </c>
      <c r="H1334" t="s">
        <v>11</v>
      </c>
      <c r="I1334" t="s">
        <v>41</v>
      </c>
      <c r="J1334" t="str">
        <f>IF(ISBLANK(I1334),"Null",I1334)</f>
        <v>R1011</v>
      </c>
      <c r="K1334">
        <f>IF(ISBLANK(B1334),ROUND(AVERAGE($B$2:$B$2344),0),B1334)</f>
        <v>1969</v>
      </c>
      <c r="L1334" s="9" t="str">
        <f>CONCATENATE(D1334,"/",C1334,"/",K1334)</f>
        <v>25/Jun/1969</v>
      </c>
      <c r="M1334">
        <f t="shared" ca="1" si="20"/>
        <v>55</v>
      </c>
      <c r="N1334" s="10">
        <v>11163.57</v>
      </c>
    </row>
    <row r="1335" spans="1:14" x14ac:dyDescent="0.25">
      <c r="A1335" t="s">
        <v>1365</v>
      </c>
      <c r="B1335">
        <v>1966</v>
      </c>
      <c r="C1335" t="s">
        <v>34</v>
      </c>
      <c r="D1335">
        <v>6</v>
      </c>
      <c r="E1335">
        <v>0</v>
      </c>
      <c r="F1335">
        <v>11165.42</v>
      </c>
      <c r="G1335" t="s">
        <v>12</v>
      </c>
      <c r="H1335" t="s">
        <v>16</v>
      </c>
      <c r="I1335" t="s">
        <v>167</v>
      </c>
      <c r="J1335" t="str">
        <f>IF(ISBLANK(I1335),"Null",I1335)</f>
        <v>R1016</v>
      </c>
      <c r="K1335">
        <f>IF(ISBLANK(B1335),ROUND(AVERAGE($B$2:$B$2344),0),B1335)</f>
        <v>1966</v>
      </c>
      <c r="L1335" s="9" t="str">
        <f>CONCATENATE(D1335,"/",C1335,"/",K1335)</f>
        <v>6/Aug/1966</v>
      </c>
      <c r="M1335">
        <f t="shared" ca="1" si="20"/>
        <v>58</v>
      </c>
      <c r="N1335" s="10">
        <v>11165.42</v>
      </c>
    </row>
    <row r="1336" spans="1:14" x14ac:dyDescent="0.25">
      <c r="A1336" t="s">
        <v>1366</v>
      </c>
      <c r="B1336">
        <v>1972</v>
      </c>
      <c r="C1336" t="s">
        <v>20</v>
      </c>
      <c r="D1336">
        <v>3</v>
      </c>
      <c r="E1336">
        <v>0</v>
      </c>
      <c r="F1336">
        <v>11186.2</v>
      </c>
      <c r="G1336" t="s">
        <v>12</v>
      </c>
      <c r="H1336" t="s">
        <v>11</v>
      </c>
      <c r="I1336" t="s">
        <v>299</v>
      </c>
      <c r="J1336" t="str">
        <f>IF(ISBLANK(I1336),"Null",I1336)</f>
        <v>R1021</v>
      </c>
      <c r="K1336">
        <f>IF(ISBLANK(B1336),ROUND(AVERAGE($B$2:$B$2344),0),B1336)</f>
        <v>1972</v>
      </c>
      <c r="L1336" s="9" t="str">
        <f>CONCATENATE(D1336,"/",C1336,"/",K1336)</f>
        <v>3/Sep/1972</v>
      </c>
      <c r="M1336">
        <f t="shared" ca="1" si="20"/>
        <v>52</v>
      </c>
      <c r="N1336" s="10">
        <v>11186.2</v>
      </c>
    </row>
    <row r="1337" spans="1:14" x14ac:dyDescent="0.25">
      <c r="A1337" t="s">
        <v>1367</v>
      </c>
      <c r="B1337">
        <v>1970</v>
      </c>
      <c r="C1337" t="s">
        <v>18</v>
      </c>
      <c r="D1337">
        <v>14</v>
      </c>
      <c r="E1337">
        <v>2</v>
      </c>
      <c r="F1337">
        <v>11187.66</v>
      </c>
      <c r="G1337" t="s">
        <v>12</v>
      </c>
      <c r="H1337" t="s">
        <v>11</v>
      </c>
      <c r="I1337" t="s">
        <v>23</v>
      </c>
      <c r="J1337" t="str">
        <f>IF(ISBLANK(I1337),"Null",I1337)</f>
        <v>R1012</v>
      </c>
      <c r="K1337">
        <f>IF(ISBLANK(B1337),ROUND(AVERAGE($B$2:$B$2344),0),B1337)</f>
        <v>1970</v>
      </c>
      <c r="L1337" s="9" t="str">
        <f>CONCATENATE(D1337,"/",C1337,"/",K1337)</f>
        <v>14/Jun/1970</v>
      </c>
      <c r="M1337">
        <f t="shared" ca="1" si="20"/>
        <v>54</v>
      </c>
      <c r="N1337" s="10">
        <v>11187.66</v>
      </c>
    </row>
    <row r="1338" spans="1:14" x14ac:dyDescent="0.25">
      <c r="A1338" t="s">
        <v>1368</v>
      </c>
      <c r="B1338">
        <v>1976</v>
      </c>
      <c r="C1338" t="s">
        <v>18</v>
      </c>
      <c r="D1338">
        <v>28</v>
      </c>
      <c r="E1338">
        <v>2</v>
      </c>
      <c r="F1338">
        <v>11217.35</v>
      </c>
      <c r="G1338" t="s">
        <v>12</v>
      </c>
      <c r="H1338" t="s">
        <v>11</v>
      </c>
      <c r="I1338" t="s">
        <v>199</v>
      </c>
      <c r="J1338" t="str">
        <f>IF(ISBLANK(I1338),"Null",I1338)</f>
        <v>R1025</v>
      </c>
      <c r="K1338">
        <f>IF(ISBLANK(B1338),ROUND(AVERAGE($B$2:$B$2344),0),B1338)</f>
        <v>1976</v>
      </c>
      <c r="L1338" s="9" t="str">
        <f>CONCATENATE(D1338,"/",C1338,"/",K1338)</f>
        <v>28/Jun/1976</v>
      </c>
      <c r="M1338">
        <f t="shared" ca="1" si="20"/>
        <v>48</v>
      </c>
      <c r="N1338" s="10">
        <v>11217.35</v>
      </c>
    </row>
    <row r="1339" spans="1:14" x14ac:dyDescent="0.25">
      <c r="A1339" t="s">
        <v>1369</v>
      </c>
      <c r="B1339">
        <v>1969</v>
      </c>
      <c r="C1339" t="s">
        <v>30</v>
      </c>
      <c r="D1339">
        <v>30</v>
      </c>
      <c r="E1339">
        <v>2</v>
      </c>
      <c r="F1339">
        <v>11244.38</v>
      </c>
      <c r="G1339" t="s">
        <v>12</v>
      </c>
      <c r="H1339" t="s">
        <v>16</v>
      </c>
      <c r="I1339" t="s">
        <v>167</v>
      </c>
      <c r="J1339" t="str">
        <f>IF(ISBLANK(I1339),"Null",I1339)</f>
        <v>R1016</v>
      </c>
      <c r="K1339">
        <f>IF(ISBLANK(B1339),ROUND(AVERAGE($B$2:$B$2344),0),B1339)</f>
        <v>1969</v>
      </c>
      <c r="L1339" s="9" t="str">
        <f>CONCATENATE(D1339,"/",C1339,"/",K1339)</f>
        <v>30/Dec/1969</v>
      </c>
      <c r="M1339">
        <f t="shared" ca="1" si="20"/>
        <v>54</v>
      </c>
      <c r="N1339" s="10">
        <v>11244.38</v>
      </c>
    </row>
    <row r="1340" spans="1:14" x14ac:dyDescent="0.25">
      <c r="A1340" t="s">
        <v>1370</v>
      </c>
      <c r="B1340">
        <v>1989</v>
      </c>
      <c r="C1340" t="s">
        <v>30</v>
      </c>
      <c r="D1340">
        <v>17</v>
      </c>
      <c r="E1340">
        <v>3</v>
      </c>
      <c r="F1340">
        <v>11250.43</v>
      </c>
      <c r="G1340" t="s">
        <v>12</v>
      </c>
      <c r="H1340" t="s">
        <v>11</v>
      </c>
      <c r="I1340" t="s">
        <v>534</v>
      </c>
      <c r="J1340" t="str">
        <f>IF(ISBLANK(I1340),"Null",I1340)</f>
        <v>R1026</v>
      </c>
      <c r="K1340">
        <f>IF(ISBLANK(B1340),ROUND(AVERAGE($B$2:$B$2344),0),B1340)</f>
        <v>1989</v>
      </c>
      <c r="L1340" s="9" t="str">
        <f>CONCATENATE(D1340,"/",C1340,"/",K1340)</f>
        <v>17/Dec/1989</v>
      </c>
      <c r="M1340">
        <f t="shared" ca="1" si="20"/>
        <v>34</v>
      </c>
      <c r="N1340" s="10">
        <v>11250.43</v>
      </c>
    </row>
    <row r="1341" spans="1:14" x14ac:dyDescent="0.25">
      <c r="A1341" t="s">
        <v>1371</v>
      </c>
      <c r="B1341">
        <v>1969</v>
      </c>
      <c r="C1341" t="s">
        <v>34</v>
      </c>
      <c r="D1341">
        <v>20</v>
      </c>
      <c r="E1341">
        <v>3</v>
      </c>
      <c r="F1341">
        <v>11253.42</v>
      </c>
      <c r="G1341" t="s">
        <v>12</v>
      </c>
      <c r="H1341" t="s">
        <v>16</v>
      </c>
      <c r="I1341" t="s">
        <v>41</v>
      </c>
      <c r="J1341" t="str">
        <f>IF(ISBLANK(I1341),"Null",I1341)</f>
        <v>R1011</v>
      </c>
      <c r="K1341">
        <f>IF(ISBLANK(B1341),ROUND(AVERAGE($B$2:$B$2344),0),B1341)</f>
        <v>1969</v>
      </c>
      <c r="L1341" s="9" t="str">
        <f>CONCATENATE(D1341,"/",C1341,"/",K1341)</f>
        <v>20/Aug/1969</v>
      </c>
      <c r="M1341">
        <f t="shared" ca="1" si="20"/>
        <v>55</v>
      </c>
      <c r="N1341" s="10">
        <v>11253.42</v>
      </c>
    </row>
    <row r="1342" spans="1:14" x14ac:dyDescent="0.25">
      <c r="A1342" t="s">
        <v>1372</v>
      </c>
      <c r="B1342">
        <v>1981</v>
      </c>
      <c r="C1342" t="s">
        <v>36</v>
      </c>
      <c r="D1342">
        <v>2</v>
      </c>
      <c r="E1342">
        <v>1</v>
      </c>
      <c r="F1342">
        <v>11255.29</v>
      </c>
      <c r="G1342" t="s">
        <v>12</v>
      </c>
      <c r="H1342" t="s">
        <v>16</v>
      </c>
      <c r="I1342" t="s">
        <v>534</v>
      </c>
      <c r="J1342" t="str">
        <f>IF(ISBLANK(I1342),"Null",I1342)</f>
        <v>R1026</v>
      </c>
      <c r="K1342">
        <f>IF(ISBLANK(B1342),ROUND(AVERAGE($B$2:$B$2344),0),B1342)</f>
        <v>1981</v>
      </c>
      <c r="L1342" s="9" t="str">
        <f>CONCATENATE(D1342,"/",C1342,"/",K1342)</f>
        <v>2/Oct/1981</v>
      </c>
      <c r="M1342">
        <f t="shared" ca="1" si="20"/>
        <v>43</v>
      </c>
      <c r="N1342" s="10">
        <v>11255.29</v>
      </c>
    </row>
    <row r="1343" spans="1:14" x14ac:dyDescent="0.25">
      <c r="A1343" t="s">
        <v>1373</v>
      </c>
      <c r="B1343">
        <v>1969</v>
      </c>
      <c r="C1343" t="s">
        <v>36</v>
      </c>
      <c r="D1343">
        <v>11</v>
      </c>
      <c r="E1343">
        <v>3</v>
      </c>
      <c r="F1343">
        <v>11264.54</v>
      </c>
      <c r="G1343" t="s">
        <v>12</v>
      </c>
      <c r="H1343" t="s">
        <v>11</v>
      </c>
      <c r="I1343" t="s">
        <v>41</v>
      </c>
      <c r="J1343" t="str">
        <f>IF(ISBLANK(I1343),"Null",I1343)</f>
        <v>R1011</v>
      </c>
      <c r="K1343">
        <f>IF(ISBLANK(B1343),ROUND(AVERAGE($B$2:$B$2344),0),B1343)</f>
        <v>1969</v>
      </c>
      <c r="L1343" s="9" t="str">
        <f>CONCATENATE(D1343,"/",C1343,"/",K1343)</f>
        <v>11/Oct/1969</v>
      </c>
      <c r="M1343">
        <f t="shared" ca="1" si="20"/>
        <v>55</v>
      </c>
      <c r="N1343" s="10">
        <v>11264.54</v>
      </c>
    </row>
    <row r="1344" spans="1:14" x14ac:dyDescent="0.25">
      <c r="A1344" t="s">
        <v>1374</v>
      </c>
      <c r="B1344">
        <v>1971</v>
      </c>
      <c r="C1344" t="s">
        <v>30</v>
      </c>
      <c r="D1344">
        <v>26</v>
      </c>
      <c r="E1344">
        <v>0</v>
      </c>
      <c r="F1344">
        <v>11265.71</v>
      </c>
      <c r="G1344" t="s">
        <v>12</v>
      </c>
      <c r="H1344" t="s">
        <v>16</v>
      </c>
      <c r="I1344" t="s">
        <v>199</v>
      </c>
      <c r="J1344" t="str">
        <f>IF(ISBLANK(I1344),"Null",I1344)</f>
        <v>R1025</v>
      </c>
      <c r="K1344">
        <f>IF(ISBLANK(B1344),ROUND(AVERAGE($B$2:$B$2344),0),B1344)</f>
        <v>1971</v>
      </c>
      <c r="L1344" s="9" t="str">
        <f>CONCATENATE(D1344,"/",C1344,"/",K1344)</f>
        <v>26/Dec/1971</v>
      </c>
      <c r="M1344">
        <f t="shared" ca="1" si="20"/>
        <v>52</v>
      </c>
      <c r="N1344" s="10">
        <v>11265.71</v>
      </c>
    </row>
    <row r="1345" spans="1:14" x14ac:dyDescent="0.25">
      <c r="A1345" t="s">
        <v>1375</v>
      </c>
      <c r="B1345">
        <v>2004</v>
      </c>
      <c r="C1345" t="s">
        <v>36</v>
      </c>
      <c r="D1345">
        <v>4</v>
      </c>
      <c r="E1345">
        <v>1</v>
      </c>
      <c r="F1345">
        <v>11272.33</v>
      </c>
      <c r="G1345" t="s">
        <v>12</v>
      </c>
      <c r="H1345" t="s">
        <v>11</v>
      </c>
      <c r="I1345" t="s">
        <v>165</v>
      </c>
      <c r="J1345" t="str">
        <f>IF(ISBLANK(I1345),"Null",I1345)</f>
        <v>R1019</v>
      </c>
      <c r="K1345">
        <f>IF(ISBLANK(B1345),ROUND(AVERAGE($B$2:$B$2344),0),B1345)</f>
        <v>2004</v>
      </c>
      <c r="L1345" s="9" t="str">
        <f>CONCATENATE(D1345,"/",C1345,"/",K1345)</f>
        <v>4/Oct/2004</v>
      </c>
      <c r="M1345">
        <f t="shared" ca="1" si="20"/>
        <v>20</v>
      </c>
      <c r="N1345" s="10">
        <v>11272.33</v>
      </c>
    </row>
    <row r="1346" spans="1:14" x14ac:dyDescent="0.25">
      <c r="A1346" t="s">
        <v>1376</v>
      </c>
      <c r="B1346">
        <v>1967</v>
      </c>
      <c r="C1346" t="s">
        <v>18</v>
      </c>
      <c r="D1346">
        <v>14</v>
      </c>
      <c r="E1346">
        <v>0</v>
      </c>
      <c r="F1346">
        <v>11286.54</v>
      </c>
      <c r="G1346" t="s">
        <v>12</v>
      </c>
      <c r="H1346" t="s">
        <v>12</v>
      </c>
      <c r="I1346" t="s">
        <v>246</v>
      </c>
      <c r="J1346" t="str">
        <f>IF(ISBLANK(I1346),"Null",I1346)</f>
        <v>R1024</v>
      </c>
      <c r="K1346">
        <f>IF(ISBLANK(B1346),ROUND(AVERAGE($B$2:$B$2344),0),B1346)</f>
        <v>1967</v>
      </c>
      <c r="L1346" s="9" t="str">
        <f>CONCATENATE(D1346,"/",C1346,"/",K1346)</f>
        <v>14/Jun/1967</v>
      </c>
      <c r="M1346">
        <f t="shared" ca="1" si="20"/>
        <v>57</v>
      </c>
      <c r="N1346" s="10">
        <v>11286.54</v>
      </c>
    </row>
    <row r="1347" spans="1:14" x14ac:dyDescent="0.25">
      <c r="A1347" t="s">
        <v>1377</v>
      </c>
      <c r="B1347">
        <v>1970</v>
      </c>
      <c r="C1347" t="s">
        <v>18</v>
      </c>
      <c r="D1347">
        <v>22</v>
      </c>
      <c r="E1347">
        <v>3</v>
      </c>
      <c r="F1347">
        <v>11289.11</v>
      </c>
      <c r="G1347" t="s">
        <v>12</v>
      </c>
      <c r="H1347" t="s">
        <v>16</v>
      </c>
      <c r="I1347" t="s">
        <v>23</v>
      </c>
      <c r="J1347" t="str">
        <f>IF(ISBLANK(I1347),"Null",I1347)</f>
        <v>R1012</v>
      </c>
      <c r="K1347">
        <f>IF(ISBLANK(B1347),ROUND(AVERAGE($B$2:$B$2344),0),B1347)</f>
        <v>1970</v>
      </c>
      <c r="L1347" s="9" t="str">
        <f>CONCATENATE(D1347,"/",C1347,"/",K1347)</f>
        <v>22/Jun/1970</v>
      </c>
      <c r="M1347">
        <f t="shared" ref="M1347:M1410" ca="1" si="21">DATEDIF(L1347,TODAY(),"Y")</f>
        <v>54</v>
      </c>
      <c r="N1347" s="10">
        <v>11289.11</v>
      </c>
    </row>
    <row r="1348" spans="1:14" x14ac:dyDescent="0.25">
      <c r="A1348" t="s">
        <v>1378</v>
      </c>
      <c r="B1348">
        <v>1988</v>
      </c>
      <c r="C1348" t="s">
        <v>15</v>
      </c>
      <c r="D1348">
        <v>14</v>
      </c>
      <c r="E1348">
        <v>3</v>
      </c>
      <c r="F1348">
        <v>11294.57</v>
      </c>
      <c r="G1348" t="s">
        <v>12</v>
      </c>
      <c r="H1348" t="s">
        <v>16</v>
      </c>
      <c r="I1348" t="s">
        <v>631</v>
      </c>
      <c r="J1348" t="str">
        <f>IF(ISBLANK(I1348),"Null",I1348)</f>
        <v>R1022</v>
      </c>
      <c r="K1348">
        <f>IF(ISBLANK(B1348),ROUND(AVERAGE($B$2:$B$2344),0),B1348)</f>
        <v>1988</v>
      </c>
      <c r="L1348" s="9" t="str">
        <f>CONCATENATE(D1348,"/",C1348,"/",K1348)</f>
        <v>14/Nov/1988</v>
      </c>
      <c r="M1348">
        <f t="shared" ca="1" si="21"/>
        <v>36</v>
      </c>
      <c r="N1348" s="10">
        <v>11294.57</v>
      </c>
    </row>
    <row r="1349" spans="1:14" x14ac:dyDescent="0.25">
      <c r="A1349" t="s">
        <v>1379</v>
      </c>
      <c r="B1349">
        <v>1972</v>
      </c>
      <c r="C1349" t="s">
        <v>20</v>
      </c>
      <c r="D1349">
        <v>25</v>
      </c>
      <c r="E1349">
        <v>4</v>
      </c>
      <c r="F1349">
        <v>11299.34</v>
      </c>
      <c r="G1349" t="s">
        <v>12</v>
      </c>
      <c r="H1349" t="s">
        <v>11</v>
      </c>
      <c r="I1349" t="s">
        <v>41</v>
      </c>
      <c r="J1349" t="str">
        <f>IF(ISBLANK(I1349),"Null",I1349)</f>
        <v>R1011</v>
      </c>
      <c r="K1349">
        <f>IF(ISBLANK(B1349),ROUND(AVERAGE($B$2:$B$2344),0),B1349)</f>
        <v>1972</v>
      </c>
      <c r="L1349" s="9" t="str">
        <f>CONCATENATE(D1349,"/",C1349,"/",K1349)</f>
        <v>25/Sep/1972</v>
      </c>
      <c r="M1349">
        <f t="shared" ca="1" si="21"/>
        <v>52</v>
      </c>
      <c r="N1349" s="10">
        <v>11299.34</v>
      </c>
    </row>
    <row r="1350" spans="1:14" x14ac:dyDescent="0.25">
      <c r="A1350" t="s">
        <v>1380</v>
      </c>
      <c r="B1350">
        <v>1968</v>
      </c>
      <c r="C1350" t="s">
        <v>36</v>
      </c>
      <c r="D1350">
        <v>6</v>
      </c>
      <c r="E1350">
        <v>1</v>
      </c>
      <c r="F1350">
        <v>11305.93</v>
      </c>
      <c r="G1350" t="s">
        <v>12</v>
      </c>
      <c r="H1350" t="s">
        <v>16</v>
      </c>
      <c r="I1350" t="s">
        <v>23</v>
      </c>
      <c r="J1350" t="str">
        <f>IF(ISBLANK(I1350),"Null",I1350)</f>
        <v>R1012</v>
      </c>
      <c r="K1350">
        <f>IF(ISBLANK(B1350),ROUND(AVERAGE($B$2:$B$2344),0),B1350)</f>
        <v>1968</v>
      </c>
      <c r="L1350" s="9" t="str">
        <f>CONCATENATE(D1350,"/",C1350,"/",K1350)</f>
        <v>6/Oct/1968</v>
      </c>
      <c r="M1350">
        <f t="shared" ca="1" si="21"/>
        <v>56</v>
      </c>
      <c r="N1350" s="10">
        <v>11305.93</v>
      </c>
    </row>
    <row r="1351" spans="1:14" x14ac:dyDescent="0.25">
      <c r="A1351" t="s">
        <v>1381</v>
      </c>
      <c r="B1351">
        <v>1963</v>
      </c>
      <c r="C1351" t="s">
        <v>15</v>
      </c>
      <c r="D1351">
        <v>22</v>
      </c>
      <c r="E1351">
        <v>0</v>
      </c>
      <c r="F1351">
        <v>11312.33</v>
      </c>
      <c r="G1351" t="s">
        <v>12</v>
      </c>
      <c r="H1351" t="s">
        <v>12</v>
      </c>
      <c r="I1351" t="s">
        <v>23</v>
      </c>
      <c r="J1351" t="str">
        <f>IF(ISBLANK(I1351),"Null",I1351)</f>
        <v>R1012</v>
      </c>
      <c r="K1351">
        <f>IF(ISBLANK(B1351),ROUND(AVERAGE($B$2:$B$2344),0),B1351)</f>
        <v>1963</v>
      </c>
      <c r="L1351" s="9" t="str">
        <f>CONCATENATE(D1351,"/",C1351,"/",K1351)</f>
        <v>22/Nov/1963</v>
      </c>
      <c r="M1351">
        <f t="shared" ca="1" si="21"/>
        <v>60</v>
      </c>
      <c r="N1351" s="10">
        <v>11312.33</v>
      </c>
    </row>
    <row r="1352" spans="1:14" x14ac:dyDescent="0.25">
      <c r="A1352" t="s">
        <v>1382</v>
      </c>
      <c r="B1352">
        <v>1995</v>
      </c>
      <c r="C1352" t="s">
        <v>30</v>
      </c>
      <c r="D1352">
        <v>10</v>
      </c>
      <c r="E1352">
        <v>0</v>
      </c>
      <c r="F1352">
        <v>11318.57</v>
      </c>
      <c r="G1352" t="s">
        <v>12</v>
      </c>
      <c r="H1352" t="s">
        <v>11</v>
      </c>
      <c r="I1352" t="s">
        <v>534</v>
      </c>
      <c r="J1352" t="str">
        <f>IF(ISBLANK(I1352),"Null",I1352)</f>
        <v>R1026</v>
      </c>
      <c r="K1352">
        <f>IF(ISBLANK(B1352),ROUND(AVERAGE($B$2:$B$2344),0),B1352)</f>
        <v>1995</v>
      </c>
      <c r="L1352" s="9" t="str">
        <f>CONCATENATE(D1352,"/",C1352,"/",K1352)</f>
        <v>10/Dec/1995</v>
      </c>
      <c r="M1352">
        <f t="shared" ca="1" si="21"/>
        <v>28</v>
      </c>
      <c r="N1352" s="10">
        <v>11318.57</v>
      </c>
    </row>
    <row r="1353" spans="1:14" x14ac:dyDescent="0.25">
      <c r="A1353" t="s">
        <v>1383</v>
      </c>
      <c r="B1353">
        <v>1963</v>
      </c>
      <c r="C1353" t="s">
        <v>10</v>
      </c>
      <c r="D1353">
        <v>11</v>
      </c>
      <c r="E1353">
        <v>0</v>
      </c>
      <c r="F1353">
        <v>11319.12</v>
      </c>
      <c r="G1353" t="s">
        <v>12</v>
      </c>
      <c r="H1353" t="s">
        <v>16</v>
      </c>
      <c r="I1353" t="s">
        <v>23</v>
      </c>
      <c r="J1353" t="str">
        <f>IF(ISBLANK(I1353),"Null",I1353)</f>
        <v>R1012</v>
      </c>
      <c r="K1353">
        <f>IF(ISBLANK(B1353),ROUND(AVERAGE($B$2:$B$2344),0),B1353)</f>
        <v>1963</v>
      </c>
      <c r="L1353" s="9" t="str">
        <f>CONCATENATE(D1353,"/",C1353,"/",K1353)</f>
        <v>11/Jul/1963</v>
      </c>
      <c r="M1353">
        <f t="shared" ca="1" si="21"/>
        <v>61</v>
      </c>
      <c r="N1353" s="10">
        <v>11319.12</v>
      </c>
    </row>
    <row r="1354" spans="1:14" x14ac:dyDescent="0.25">
      <c r="A1354" t="s">
        <v>1384</v>
      </c>
      <c r="B1354">
        <v>2002</v>
      </c>
      <c r="C1354" t="s">
        <v>20</v>
      </c>
      <c r="D1354">
        <v>20</v>
      </c>
      <c r="E1354">
        <v>0</v>
      </c>
      <c r="F1354">
        <v>11321.49</v>
      </c>
      <c r="G1354" t="s">
        <v>12</v>
      </c>
      <c r="H1354" t="s">
        <v>12</v>
      </c>
      <c r="I1354" t="s">
        <v>23</v>
      </c>
      <c r="J1354" t="str">
        <f>IF(ISBLANK(I1354),"Null",I1354)</f>
        <v>R1012</v>
      </c>
      <c r="K1354">
        <f>IF(ISBLANK(B1354),ROUND(AVERAGE($B$2:$B$2344),0),B1354)</f>
        <v>2002</v>
      </c>
      <c r="L1354" s="9" t="str">
        <f>CONCATENATE(D1354,"/",C1354,"/",K1354)</f>
        <v>20/Sep/2002</v>
      </c>
      <c r="M1354">
        <f t="shared" ca="1" si="21"/>
        <v>22</v>
      </c>
      <c r="N1354" s="10">
        <v>11321.49</v>
      </c>
    </row>
    <row r="1355" spans="1:14" x14ac:dyDescent="0.25">
      <c r="A1355" t="s">
        <v>1385</v>
      </c>
      <c r="B1355">
        <v>1989</v>
      </c>
      <c r="C1355" t="s">
        <v>34</v>
      </c>
      <c r="D1355">
        <v>19</v>
      </c>
      <c r="E1355">
        <v>1</v>
      </c>
      <c r="F1355">
        <v>11326.71</v>
      </c>
      <c r="G1355" t="s">
        <v>12</v>
      </c>
      <c r="H1355" t="s">
        <v>12</v>
      </c>
      <c r="I1355" t="s">
        <v>13</v>
      </c>
      <c r="J1355" t="str">
        <f>IF(ISBLANK(I1355),"Null",I1355)</f>
        <v>R1013</v>
      </c>
      <c r="K1355">
        <f>IF(ISBLANK(B1355),ROUND(AVERAGE($B$2:$B$2344),0),B1355)</f>
        <v>1989</v>
      </c>
      <c r="L1355" s="9" t="str">
        <f>CONCATENATE(D1355,"/",C1355,"/",K1355)</f>
        <v>19/Aug/1989</v>
      </c>
      <c r="M1355">
        <f t="shared" ca="1" si="21"/>
        <v>35</v>
      </c>
      <c r="N1355" s="10">
        <v>11326.71</v>
      </c>
    </row>
    <row r="1356" spans="1:14" x14ac:dyDescent="0.25">
      <c r="A1356" t="s">
        <v>1386</v>
      </c>
      <c r="B1356">
        <v>1968</v>
      </c>
      <c r="C1356" t="s">
        <v>15</v>
      </c>
      <c r="D1356">
        <v>2</v>
      </c>
      <c r="E1356">
        <v>0</v>
      </c>
      <c r="F1356">
        <v>11344.32</v>
      </c>
      <c r="G1356" t="s">
        <v>12</v>
      </c>
      <c r="H1356" t="s">
        <v>11</v>
      </c>
      <c r="I1356" t="s">
        <v>199</v>
      </c>
      <c r="J1356" t="str">
        <f>IF(ISBLANK(I1356),"Null",I1356)</f>
        <v>R1025</v>
      </c>
      <c r="K1356">
        <f>IF(ISBLANK(B1356),ROUND(AVERAGE($B$2:$B$2344),0),B1356)</f>
        <v>1968</v>
      </c>
      <c r="L1356" s="9" t="str">
        <f>CONCATENATE(D1356,"/",C1356,"/",K1356)</f>
        <v>2/Nov/1968</v>
      </c>
      <c r="M1356">
        <f t="shared" ca="1" si="21"/>
        <v>56</v>
      </c>
      <c r="N1356" s="10">
        <v>11344.32</v>
      </c>
    </row>
    <row r="1357" spans="1:14" x14ac:dyDescent="0.25">
      <c r="A1357" t="s">
        <v>1387</v>
      </c>
      <c r="B1357">
        <v>1964</v>
      </c>
      <c r="C1357" t="s">
        <v>10</v>
      </c>
      <c r="D1357">
        <v>12</v>
      </c>
      <c r="E1357">
        <v>0</v>
      </c>
      <c r="F1357">
        <v>11345.52</v>
      </c>
      <c r="G1357" t="s">
        <v>12</v>
      </c>
      <c r="H1357" t="s">
        <v>12</v>
      </c>
      <c r="I1357" t="s">
        <v>41</v>
      </c>
      <c r="J1357" t="str">
        <f>IF(ISBLANK(I1357),"Null",I1357)</f>
        <v>R1011</v>
      </c>
      <c r="K1357">
        <f>IF(ISBLANK(B1357),ROUND(AVERAGE($B$2:$B$2344),0),B1357)</f>
        <v>1964</v>
      </c>
      <c r="L1357" s="9" t="str">
        <f>CONCATENATE(D1357,"/",C1357,"/",K1357)</f>
        <v>12/Jul/1964</v>
      </c>
      <c r="M1357">
        <f t="shared" ca="1" si="21"/>
        <v>60</v>
      </c>
      <c r="N1357" s="10">
        <v>11345.52</v>
      </c>
    </row>
    <row r="1358" spans="1:14" x14ac:dyDescent="0.25">
      <c r="A1358" t="s">
        <v>1388</v>
      </c>
      <c r="B1358">
        <v>1965</v>
      </c>
      <c r="C1358" t="s">
        <v>15</v>
      </c>
      <c r="D1358">
        <v>29</v>
      </c>
      <c r="E1358">
        <v>0</v>
      </c>
      <c r="F1358">
        <v>11353.23</v>
      </c>
      <c r="G1358" t="s">
        <v>12</v>
      </c>
      <c r="H1358" t="s">
        <v>16</v>
      </c>
      <c r="I1358" t="s">
        <v>23</v>
      </c>
      <c r="J1358" t="str">
        <f>IF(ISBLANK(I1358),"Null",I1358)</f>
        <v>R1012</v>
      </c>
      <c r="K1358">
        <f>IF(ISBLANK(B1358),ROUND(AVERAGE($B$2:$B$2344),0),B1358)</f>
        <v>1965</v>
      </c>
      <c r="L1358" s="9" t="str">
        <f>CONCATENATE(D1358,"/",C1358,"/",K1358)</f>
        <v>29/Nov/1965</v>
      </c>
      <c r="M1358">
        <f t="shared" ca="1" si="21"/>
        <v>58</v>
      </c>
      <c r="N1358" s="10">
        <v>11353.23</v>
      </c>
    </row>
    <row r="1359" spans="1:14" x14ac:dyDescent="0.25">
      <c r="A1359" t="s">
        <v>1389</v>
      </c>
      <c r="B1359">
        <v>1965</v>
      </c>
      <c r="C1359" t="s">
        <v>20</v>
      </c>
      <c r="D1359">
        <v>26</v>
      </c>
      <c r="E1359">
        <v>0</v>
      </c>
      <c r="F1359">
        <v>11356.66</v>
      </c>
      <c r="G1359" t="s">
        <v>12</v>
      </c>
      <c r="H1359" t="s">
        <v>12</v>
      </c>
      <c r="I1359" t="s">
        <v>23</v>
      </c>
      <c r="J1359" t="str">
        <f>IF(ISBLANK(I1359),"Null",I1359)</f>
        <v>R1012</v>
      </c>
      <c r="K1359">
        <f>IF(ISBLANK(B1359),ROUND(AVERAGE($B$2:$B$2344),0),B1359)</f>
        <v>1965</v>
      </c>
      <c r="L1359" s="9" t="str">
        <f>CONCATENATE(D1359,"/",C1359,"/",K1359)</f>
        <v>26/Sep/1965</v>
      </c>
      <c r="M1359">
        <f t="shared" ca="1" si="21"/>
        <v>59</v>
      </c>
      <c r="N1359" s="10">
        <v>11356.66</v>
      </c>
    </row>
    <row r="1360" spans="1:14" x14ac:dyDescent="0.25">
      <c r="A1360" t="s">
        <v>1390</v>
      </c>
      <c r="B1360">
        <v>1964</v>
      </c>
      <c r="C1360" t="s">
        <v>10</v>
      </c>
      <c r="D1360">
        <v>4</v>
      </c>
      <c r="E1360">
        <v>0</v>
      </c>
      <c r="F1360">
        <v>11362.76</v>
      </c>
      <c r="G1360" t="s">
        <v>12</v>
      </c>
      <c r="H1360" t="s">
        <v>16</v>
      </c>
      <c r="I1360" t="s">
        <v>41</v>
      </c>
      <c r="J1360" t="str">
        <f>IF(ISBLANK(I1360),"Null",I1360)</f>
        <v>R1011</v>
      </c>
      <c r="K1360">
        <f>IF(ISBLANK(B1360),ROUND(AVERAGE($B$2:$B$2344),0),B1360)</f>
        <v>1964</v>
      </c>
      <c r="L1360" s="9" t="str">
        <f>CONCATENATE(D1360,"/",C1360,"/",K1360)</f>
        <v>4/Jul/1964</v>
      </c>
      <c r="M1360">
        <f t="shared" ca="1" si="21"/>
        <v>60</v>
      </c>
      <c r="N1360" s="10">
        <v>11362.76</v>
      </c>
    </row>
    <row r="1361" spans="1:14" x14ac:dyDescent="0.25">
      <c r="A1361" t="s">
        <v>1391</v>
      </c>
      <c r="B1361">
        <v>1964</v>
      </c>
      <c r="C1361" t="s">
        <v>10</v>
      </c>
      <c r="D1361">
        <v>3</v>
      </c>
      <c r="E1361">
        <v>0</v>
      </c>
      <c r="F1361">
        <v>11363.28</v>
      </c>
      <c r="G1361" t="s">
        <v>12</v>
      </c>
      <c r="H1361" t="s">
        <v>16</v>
      </c>
      <c r="I1361" t="s">
        <v>13</v>
      </c>
      <c r="J1361" t="str">
        <f>IF(ISBLANK(I1361),"Null",I1361)</f>
        <v>R1013</v>
      </c>
      <c r="K1361">
        <f>IF(ISBLANK(B1361),ROUND(AVERAGE($B$2:$B$2344),0),B1361)</f>
        <v>1964</v>
      </c>
      <c r="L1361" s="9" t="str">
        <f>CONCATENATE(D1361,"/",C1361,"/",K1361)</f>
        <v>3/Jul/1964</v>
      </c>
      <c r="M1361">
        <f t="shared" ca="1" si="21"/>
        <v>60</v>
      </c>
      <c r="N1361" s="10">
        <v>11363.28</v>
      </c>
    </row>
    <row r="1362" spans="1:14" x14ac:dyDescent="0.25">
      <c r="A1362" t="s">
        <v>1392</v>
      </c>
      <c r="B1362">
        <v>1964</v>
      </c>
      <c r="C1362" t="s">
        <v>30</v>
      </c>
      <c r="D1362">
        <v>13</v>
      </c>
      <c r="E1362">
        <v>0</v>
      </c>
      <c r="F1362">
        <v>11365.95</v>
      </c>
      <c r="G1362" t="s">
        <v>12</v>
      </c>
      <c r="H1362" t="s">
        <v>11</v>
      </c>
      <c r="I1362" t="s">
        <v>41</v>
      </c>
      <c r="J1362" t="str">
        <f>IF(ISBLANK(I1362),"Null",I1362)</f>
        <v>R1011</v>
      </c>
      <c r="K1362">
        <f>IF(ISBLANK(B1362),ROUND(AVERAGE($B$2:$B$2344),0),B1362)</f>
        <v>1964</v>
      </c>
      <c r="L1362" s="9" t="str">
        <f>CONCATENATE(D1362,"/",C1362,"/",K1362)</f>
        <v>13/Dec/1964</v>
      </c>
      <c r="M1362">
        <f t="shared" ca="1" si="21"/>
        <v>59</v>
      </c>
      <c r="N1362" s="10">
        <v>11365.95</v>
      </c>
    </row>
    <row r="1363" spans="1:14" x14ac:dyDescent="0.25">
      <c r="A1363" t="s">
        <v>1393</v>
      </c>
      <c r="B1363">
        <v>1979</v>
      </c>
      <c r="C1363" t="s">
        <v>18</v>
      </c>
      <c r="D1363">
        <v>7</v>
      </c>
      <c r="E1363">
        <v>2</v>
      </c>
      <c r="F1363">
        <v>11369.39</v>
      </c>
      <c r="G1363" t="s">
        <v>12</v>
      </c>
      <c r="H1363" t="s">
        <v>16</v>
      </c>
      <c r="I1363" t="s">
        <v>534</v>
      </c>
      <c r="J1363" t="str">
        <f>IF(ISBLANK(I1363),"Null",I1363)</f>
        <v>R1026</v>
      </c>
      <c r="K1363">
        <f>IF(ISBLANK(B1363),ROUND(AVERAGE($B$2:$B$2344),0),B1363)</f>
        <v>1979</v>
      </c>
      <c r="L1363" s="9" t="str">
        <f>CONCATENATE(D1363,"/",C1363,"/",K1363)</f>
        <v>7/Jun/1979</v>
      </c>
      <c r="M1363">
        <f t="shared" ca="1" si="21"/>
        <v>45</v>
      </c>
      <c r="N1363" s="10">
        <v>11369.39</v>
      </c>
    </row>
    <row r="1364" spans="1:14" x14ac:dyDescent="0.25">
      <c r="A1364" t="s">
        <v>1394</v>
      </c>
      <c r="B1364">
        <v>1972</v>
      </c>
      <c r="C1364" t="s">
        <v>30</v>
      </c>
      <c r="D1364">
        <v>6</v>
      </c>
      <c r="E1364">
        <v>0</v>
      </c>
      <c r="F1364">
        <v>11378.57</v>
      </c>
      <c r="G1364" t="s">
        <v>12</v>
      </c>
      <c r="H1364" t="s">
        <v>11</v>
      </c>
      <c r="I1364" t="s">
        <v>199</v>
      </c>
      <c r="J1364" t="str">
        <f>IF(ISBLANK(I1364),"Null",I1364)</f>
        <v>R1025</v>
      </c>
      <c r="K1364">
        <f>IF(ISBLANK(B1364),ROUND(AVERAGE($B$2:$B$2344),0),B1364)</f>
        <v>1972</v>
      </c>
      <c r="L1364" s="9" t="str">
        <f>CONCATENATE(D1364,"/",C1364,"/",K1364)</f>
        <v>6/Dec/1972</v>
      </c>
      <c r="M1364">
        <f t="shared" ca="1" si="21"/>
        <v>51</v>
      </c>
      <c r="N1364" s="10">
        <v>11378.57</v>
      </c>
    </row>
    <row r="1365" spans="1:14" x14ac:dyDescent="0.25">
      <c r="A1365" t="s">
        <v>1395</v>
      </c>
      <c r="B1365">
        <v>1964</v>
      </c>
      <c r="C1365" t="s">
        <v>18</v>
      </c>
      <c r="D1365">
        <v>13</v>
      </c>
      <c r="E1365">
        <v>0</v>
      </c>
      <c r="F1365">
        <v>11381.33</v>
      </c>
      <c r="G1365" t="s">
        <v>12</v>
      </c>
      <c r="H1365" t="s">
        <v>11</v>
      </c>
      <c r="I1365" t="s">
        <v>13</v>
      </c>
      <c r="J1365" t="str">
        <f>IF(ISBLANK(I1365),"Null",I1365)</f>
        <v>R1013</v>
      </c>
      <c r="K1365">
        <f>IF(ISBLANK(B1365),ROUND(AVERAGE($B$2:$B$2344),0),B1365)</f>
        <v>1964</v>
      </c>
      <c r="L1365" s="9" t="str">
        <f>CONCATENATE(D1365,"/",C1365,"/",K1365)</f>
        <v>13/Jun/1964</v>
      </c>
      <c r="M1365">
        <f t="shared" ca="1" si="21"/>
        <v>60</v>
      </c>
      <c r="N1365" s="10">
        <v>11381.33</v>
      </c>
    </row>
    <row r="1366" spans="1:14" x14ac:dyDescent="0.25">
      <c r="A1366" t="s">
        <v>1396</v>
      </c>
      <c r="B1366">
        <v>1997</v>
      </c>
      <c r="C1366" t="s">
        <v>10</v>
      </c>
      <c r="D1366">
        <v>28</v>
      </c>
      <c r="E1366">
        <v>0</v>
      </c>
      <c r="F1366">
        <v>11388.27</v>
      </c>
      <c r="G1366" t="s">
        <v>12</v>
      </c>
      <c r="H1366" t="s">
        <v>11</v>
      </c>
      <c r="I1366" t="s">
        <v>534</v>
      </c>
      <c r="J1366" t="str">
        <f>IF(ISBLANK(I1366),"Null",I1366)</f>
        <v>R1026</v>
      </c>
      <c r="K1366">
        <f>IF(ISBLANK(B1366),ROUND(AVERAGE($B$2:$B$2344),0),B1366)</f>
        <v>1997</v>
      </c>
      <c r="L1366" s="9" t="str">
        <f>CONCATENATE(D1366,"/",C1366,"/",K1366)</f>
        <v>28/Jul/1997</v>
      </c>
      <c r="M1366">
        <f t="shared" ca="1" si="21"/>
        <v>27</v>
      </c>
      <c r="N1366" s="10">
        <v>11388.27</v>
      </c>
    </row>
    <row r="1367" spans="1:14" x14ac:dyDescent="0.25">
      <c r="A1367" t="s">
        <v>1397</v>
      </c>
      <c r="B1367">
        <v>1967</v>
      </c>
      <c r="C1367" t="s">
        <v>30</v>
      </c>
      <c r="D1367">
        <v>19</v>
      </c>
      <c r="E1367">
        <v>1</v>
      </c>
      <c r="F1367">
        <v>11394.07</v>
      </c>
      <c r="G1367" t="s">
        <v>12</v>
      </c>
      <c r="H1367" t="s">
        <v>16</v>
      </c>
      <c r="I1367" t="s">
        <v>169</v>
      </c>
      <c r="J1367" t="str">
        <f>IF(ISBLANK(I1367),"Null",I1367)</f>
        <v>R1018</v>
      </c>
      <c r="K1367">
        <f>IF(ISBLANK(B1367),ROUND(AVERAGE($B$2:$B$2344),0),B1367)</f>
        <v>1967</v>
      </c>
      <c r="L1367" s="9" t="str">
        <f>CONCATENATE(D1367,"/",C1367,"/",K1367)</f>
        <v>19/Dec/1967</v>
      </c>
      <c r="M1367">
        <f t="shared" ca="1" si="21"/>
        <v>56</v>
      </c>
      <c r="N1367" s="10">
        <v>11394.07</v>
      </c>
    </row>
    <row r="1368" spans="1:14" x14ac:dyDescent="0.25">
      <c r="A1368" t="s">
        <v>1398</v>
      </c>
      <c r="B1368">
        <v>1970</v>
      </c>
      <c r="C1368" t="s">
        <v>36</v>
      </c>
      <c r="D1368">
        <v>2</v>
      </c>
      <c r="E1368">
        <v>2</v>
      </c>
      <c r="F1368">
        <v>11396.9</v>
      </c>
      <c r="G1368" t="s">
        <v>12</v>
      </c>
      <c r="H1368" t="s">
        <v>12</v>
      </c>
      <c r="I1368" t="s">
        <v>246</v>
      </c>
      <c r="J1368" t="str">
        <f>IF(ISBLANK(I1368),"Null",I1368)</f>
        <v>R1024</v>
      </c>
      <c r="K1368">
        <f>IF(ISBLANK(B1368),ROUND(AVERAGE($B$2:$B$2344),0),B1368)</f>
        <v>1970</v>
      </c>
      <c r="L1368" s="9" t="str">
        <f>CONCATENATE(D1368,"/",C1368,"/",K1368)</f>
        <v>2/Oct/1970</v>
      </c>
      <c r="M1368">
        <f t="shared" ca="1" si="21"/>
        <v>54</v>
      </c>
      <c r="N1368" s="10">
        <v>11396.9</v>
      </c>
    </row>
    <row r="1369" spans="1:14" x14ac:dyDescent="0.25">
      <c r="A1369" t="s">
        <v>1399</v>
      </c>
      <c r="B1369">
        <v>1970</v>
      </c>
      <c r="C1369" t="s">
        <v>36</v>
      </c>
      <c r="D1369">
        <v>7</v>
      </c>
      <c r="E1369">
        <v>3</v>
      </c>
      <c r="F1369">
        <v>11411.69</v>
      </c>
      <c r="G1369" t="s">
        <v>12</v>
      </c>
      <c r="H1369" t="s">
        <v>11</v>
      </c>
      <c r="I1369" t="s">
        <v>41</v>
      </c>
      <c r="J1369" t="str">
        <f>IF(ISBLANK(I1369),"Null",I1369)</f>
        <v>R1011</v>
      </c>
      <c r="K1369">
        <f>IF(ISBLANK(B1369),ROUND(AVERAGE($B$2:$B$2344),0),B1369)</f>
        <v>1970</v>
      </c>
      <c r="L1369" s="9" t="str">
        <f>CONCATENATE(D1369,"/",C1369,"/",K1369)</f>
        <v>7/Oct/1970</v>
      </c>
      <c r="M1369">
        <f t="shared" ca="1" si="21"/>
        <v>54</v>
      </c>
      <c r="N1369" s="10">
        <v>11411.69</v>
      </c>
    </row>
    <row r="1370" spans="1:14" x14ac:dyDescent="0.25">
      <c r="A1370" t="s">
        <v>1400</v>
      </c>
      <c r="B1370">
        <v>1983</v>
      </c>
      <c r="C1370" t="s">
        <v>36</v>
      </c>
      <c r="D1370">
        <v>23</v>
      </c>
      <c r="E1370">
        <v>3</v>
      </c>
      <c r="F1370">
        <v>11412.02</v>
      </c>
      <c r="G1370" t="s">
        <v>12</v>
      </c>
      <c r="H1370" t="s">
        <v>16</v>
      </c>
      <c r="I1370" t="s">
        <v>299</v>
      </c>
      <c r="J1370" t="str">
        <f>IF(ISBLANK(I1370),"Null",I1370)</f>
        <v>R1021</v>
      </c>
      <c r="K1370">
        <f>IF(ISBLANK(B1370),ROUND(AVERAGE($B$2:$B$2344),0),B1370)</f>
        <v>1983</v>
      </c>
      <c r="L1370" s="9" t="str">
        <f>CONCATENATE(D1370,"/",C1370,"/",K1370)</f>
        <v>23/Oct/1983</v>
      </c>
      <c r="M1370">
        <f t="shared" ca="1" si="21"/>
        <v>41</v>
      </c>
      <c r="N1370" s="10">
        <v>11412.02</v>
      </c>
    </row>
    <row r="1371" spans="1:14" x14ac:dyDescent="0.25">
      <c r="A1371" t="s">
        <v>1401</v>
      </c>
      <c r="B1371">
        <v>1985</v>
      </c>
      <c r="C1371" t="s">
        <v>18</v>
      </c>
      <c r="D1371">
        <v>9</v>
      </c>
      <c r="E1371">
        <v>3</v>
      </c>
      <c r="F1371">
        <v>11419.49</v>
      </c>
      <c r="G1371" t="s">
        <v>12</v>
      </c>
      <c r="H1371" t="s">
        <v>16</v>
      </c>
      <c r="I1371" t="s">
        <v>23</v>
      </c>
      <c r="J1371" t="str">
        <f>IF(ISBLANK(I1371),"Null",I1371)</f>
        <v>R1012</v>
      </c>
      <c r="K1371">
        <f>IF(ISBLANK(B1371),ROUND(AVERAGE($B$2:$B$2344),0),B1371)</f>
        <v>1985</v>
      </c>
      <c r="L1371" s="9" t="str">
        <f>CONCATENATE(D1371,"/",C1371,"/",K1371)</f>
        <v>9/Jun/1985</v>
      </c>
      <c r="M1371">
        <f t="shared" ca="1" si="21"/>
        <v>39</v>
      </c>
      <c r="N1371" s="10">
        <v>11419.49</v>
      </c>
    </row>
    <row r="1372" spans="1:14" x14ac:dyDescent="0.25">
      <c r="A1372" t="s">
        <v>1402</v>
      </c>
      <c r="B1372">
        <v>1980</v>
      </c>
      <c r="C1372" t="s">
        <v>10</v>
      </c>
      <c r="D1372">
        <v>17</v>
      </c>
      <c r="E1372">
        <v>2</v>
      </c>
      <c r="F1372">
        <v>11435.74</v>
      </c>
      <c r="G1372" t="s">
        <v>12</v>
      </c>
      <c r="H1372" t="s">
        <v>12</v>
      </c>
      <c r="I1372" t="s">
        <v>299</v>
      </c>
      <c r="J1372" t="str">
        <f>IF(ISBLANK(I1372),"Null",I1372)</f>
        <v>R1021</v>
      </c>
      <c r="K1372">
        <f>IF(ISBLANK(B1372),ROUND(AVERAGE($B$2:$B$2344),0),B1372)</f>
        <v>1980</v>
      </c>
      <c r="L1372" s="9" t="str">
        <f>CONCATENATE(D1372,"/",C1372,"/",K1372)</f>
        <v>17/Jul/1980</v>
      </c>
      <c r="M1372">
        <f t="shared" ca="1" si="21"/>
        <v>44</v>
      </c>
      <c r="N1372" s="10">
        <v>11435.74</v>
      </c>
    </row>
    <row r="1373" spans="1:14" x14ac:dyDescent="0.25">
      <c r="A1373" t="s">
        <v>1403</v>
      </c>
      <c r="B1373">
        <v>1971</v>
      </c>
      <c r="C1373" t="s">
        <v>20</v>
      </c>
      <c r="D1373">
        <v>12</v>
      </c>
      <c r="E1373">
        <v>3</v>
      </c>
      <c r="F1373">
        <v>11436.74</v>
      </c>
      <c r="G1373" t="s">
        <v>12</v>
      </c>
      <c r="H1373" t="s">
        <v>12</v>
      </c>
      <c r="I1373" t="s">
        <v>23</v>
      </c>
      <c r="J1373" t="str">
        <f>IF(ISBLANK(I1373),"Null",I1373)</f>
        <v>R1012</v>
      </c>
      <c r="K1373">
        <f>IF(ISBLANK(B1373),ROUND(AVERAGE($B$2:$B$2344),0),B1373)</f>
        <v>1971</v>
      </c>
      <c r="L1373" s="9" t="str">
        <f>CONCATENATE(D1373,"/",C1373,"/",K1373)</f>
        <v>12/Sep/1971</v>
      </c>
      <c r="M1373">
        <f t="shared" ca="1" si="21"/>
        <v>53</v>
      </c>
      <c r="N1373" s="10">
        <v>11436.74</v>
      </c>
    </row>
    <row r="1374" spans="1:14" x14ac:dyDescent="0.25">
      <c r="A1374" t="s">
        <v>1404</v>
      </c>
      <c r="B1374">
        <v>1966</v>
      </c>
      <c r="C1374" t="s">
        <v>18</v>
      </c>
      <c r="D1374">
        <v>14</v>
      </c>
      <c r="E1374">
        <v>0</v>
      </c>
      <c r="F1374">
        <v>11454.02</v>
      </c>
      <c r="G1374" t="s">
        <v>12</v>
      </c>
      <c r="H1374" t="s">
        <v>16</v>
      </c>
      <c r="I1374" t="s">
        <v>23</v>
      </c>
      <c r="J1374" t="str">
        <f>IF(ISBLANK(I1374),"Null",I1374)</f>
        <v>R1012</v>
      </c>
      <c r="K1374">
        <f>IF(ISBLANK(B1374),ROUND(AVERAGE($B$2:$B$2344),0),B1374)</f>
        <v>1966</v>
      </c>
      <c r="L1374" s="9" t="str">
        <f>CONCATENATE(D1374,"/",C1374,"/",K1374)</f>
        <v>14/Jun/1966</v>
      </c>
      <c r="M1374">
        <f t="shared" ca="1" si="21"/>
        <v>58</v>
      </c>
      <c r="N1374" s="10">
        <v>11454.02</v>
      </c>
    </row>
    <row r="1375" spans="1:14" x14ac:dyDescent="0.25">
      <c r="A1375" t="s">
        <v>1405</v>
      </c>
      <c r="B1375">
        <v>1965</v>
      </c>
      <c r="C1375" t="s">
        <v>18</v>
      </c>
      <c r="D1375">
        <v>23</v>
      </c>
      <c r="E1375">
        <v>0</v>
      </c>
      <c r="F1375">
        <v>11455.28</v>
      </c>
      <c r="G1375" t="s">
        <v>12</v>
      </c>
      <c r="H1375" t="s">
        <v>11</v>
      </c>
      <c r="I1375" t="s">
        <v>41</v>
      </c>
      <c r="J1375" t="str">
        <f>IF(ISBLANK(I1375),"Null",I1375)</f>
        <v>R1011</v>
      </c>
      <c r="K1375">
        <f>IF(ISBLANK(B1375),ROUND(AVERAGE($B$2:$B$2344),0),B1375)</f>
        <v>1965</v>
      </c>
      <c r="L1375" s="9" t="str">
        <f>CONCATENATE(D1375,"/",C1375,"/",K1375)</f>
        <v>23/Jun/1965</v>
      </c>
      <c r="M1375">
        <f t="shared" ca="1" si="21"/>
        <v>59</v>
      </c>
      <c r="N1375" s="10">
        <v>11455.28</v>
      </c>
    </row>
    <row r="1376" spans="1:14" x14ac:dyDescent="0.25">
      <c r="A1376" t="s">
        <v>1406</v>
      </c>
      <c r="B1376">
        <v>1966</v>
      </c>
      <c r="C1376" t="s">
        <v>20</v>
      </c>
      <c r="D1376">
        <v>7</v>
      </c>
      <c r="E1376">
        <v>0</v>
      </c>
      <c r="F1376">
        <v>11478.14</v>
      </c>
      <c r="G1376" t="s">
        <v>12</v>
      </c>
      <c r="H1376" t="s">
        <v>11</v>
      </c>
      <c r="I1376" t="s">
        <v>199</v>
      </c>
      <c r="J1376" t="str">
        <f>IF(ISBLANK(I1376),"Null",I1376)</f>
        <v>R1025</v>
      </c>
      <c r="K1376">
        <f>IF(ISBLANK(B1376),ROUND(AVERAGE($B$2:$B$2344),0),B1376)</f>
        <v>1966</v>
      </c>
      <c r="L1376" s="9" t="str">
        <f>CONCATENATE(D1376,"/",C1376,"/",K1376)</f>
        <v>7/Sep/1966</v>
      </c>
      <c r="M1376">
        <f t="shared" ca="1" si="21"/>
        <v>58</v>
      </c>
      <c r="N1376" s="10">
        <v>11478.14</v>
      </c>
    </row>
    <row r="1377" spans="1:14" x14ac:dyDescent="0.25">
      <c r="A1377" t="s">
        <v>1407</v>
      </c>
      <c r="B1377">
        <v>2004</v>
      </c>
      <c r="C1377" t="s">
        <v>20</v>
      </c>
      <c r="D1377">
        <v>10</v>
      </c>
      <c r="E1377">
        <v>0</v>
      </c>
      <c r="F1377">
        <v>11482.63</v>
      </c>
      <c r="G1377" t="s">
        <v>12</v>
      </c>
      <c r="H1377" t="s">
        <v>11</v>
      </c>
      <c r="I1377" t="s">
        <v>13</v>
      </c>
      <c r="J1377" t="str">
        <f>IF(ISBLANK(I1377),"Null",I1377)</f>
        <v>R1013</v>
      </c>
      <c r="K1377">
        <f>IF(ISBLANK(B1377),ROUND(AVERAGE($B$2:$B$2344),0),B1377)</f>
        <v>2004</v>
      </c>
      <c r="L1377" s="9" t="str">
        <f>CONCATENATE(D1377,"/",C1377,"/",K1377)</f>
        <v>10/Sep/2004</v>
      </c>
      <c r="M1377">
        <f t="shared" ca="1" si="21"/>
        <v>20</v>
      </c>
      <c r="N1377" s="10">
        <v>11482.63</v>
      </c>
    </row>
    <row r="1378" spans="1:14" x14ac:dyDescent="0.25">
      <c r="A1378" t="s">
        <v>1408</v>
      </c>
      <c r="B1378">
        <v>1970</v>
      </c>
      <c r="C1378" t="s">
        <v>36</v>
      </c>
      <c r="D1378">
        <v>13</v>
      </c>
      <c r="E1378">
        <v>3</v>
      </c>
      <c r="F1378">
        <v>11488.32</v>
      </c>
      <c r="G1378" t="s">
        <v>12</v>
      </c>
      <c r="H1378" t="s">
        <v>16</v>
      </c>
      <c r="I1378" t="s">
        <v>275</v>
      </c>
      <c r="J1378" t="str">
        <f>IF(ISBLANK(I1378),"Null",I1378)</f>
        <v>R1014</v>
      </c>
      <c r="K1378">
        <f>IF(ISBLANK(B1378),ROUND(AVERAGE($B$2:$B$2344),0),B1378)</f>
        <v>1970</v>
      </c>
      <c r="L1378" s="9" t="str">
        <f>CONCATENATE(D1378,"/",C1378,"/",K1378)</f>
        <v>13/Oct/1970</v>
      </c>
      <c r="M1378">
        <f t="shared" ca="1" si="21"/>
        <v>54</v>
      </c>
      <c r="N1378" s="10">
        <v>11488.32</v>
      </c>
    </row>
    <row r="1379" spans="1:14" x14ac:dyDescent="0.25">
      <c r="A1379" t="s">
        <v>1409</v>
      </c>
      <c r="B1379">
        <v>1983</v>
      </c>
      <c r="C1379" t="s">
        <v>18</v>
      </c>
      <c r="D1379">
        <v>7</v>
      </c>
      <c r="E1379">
        <v>3</v>
      </c>
      <c r="F1379">
        <v>11492.46</v>
      </c>
      <c r="G1379" t="s">
        <v>12</v>
      </c>
      <c r="H1379" t="s">
        <v>12</v>
      </c>
      <c r="I1379" t="s">
        <v>534</v>
      </c>
      <c r="J1379" t="str">
        <f>IF(ISBLANK(I1379),"Null",I1379)</f>
        <v>R1026</v>
      </c>
      <c r="K1379">
        <f>IF(ISBLANK(B1379),ROUND(AVERAGE($B$2:$B$2344),0),B1379)</f>
        <v>1983</v>
      </c>
      <c r="L1379" s="9" t="str">
        <f>CONCATENATE(D1379,"/",C1379,"/",K1379)</f>
        <v>7/Jun/1983</v>
      </c>
      <c r="M1379">
        <f t="shared" ca="1" si="21"/>
        <v>41</v>
      </c>
      <c r="N1379" s="10">
        <v>11492.46</v>
      </c>
    </row>
    <row r="1380" spans="1:14" x14ac:dyDescent="0.25">
      <c r="A1380" t="s">
        <v>1410</v>
      </c>
      <c r="B1380">
        <v>1969</v>
      </c>
      <c r="C1380" t="s">
        <v>34</v>
      </c>
      <c r="D1380">
        <v>11</v>
      </c>
      <c r="E1380">
        <v>0</v>
      </c>
      <c r="F1380">
        <v>11497.69</v>
      </c>
      <c r="G1380" t="s">
        <v>12</v>
      </c>
      <c r="H1380" t="s">
        <v>16</v>
      </c>
      <c r="I1380" t="s">
        <v>23</v>
      </c>
      <c r="J1380" t="str">
        <f>IF(ISBLANK(I1380),"Null",I1380)</f>
        <v>R1012</v>
      </c>
      <c r="K1380">
        <f>IF(ISBLANK(B1380),ROUND(AVERAGE($B$2:$B$2344),0),B1380)</f>
        <v>1969</v>
      </c>
      <c r="L1380" s="9" t="str">
        <f>CONCATENATE(D1380,"/",C1380,"/",K1380)</f>
        <v>11/Aug/1969</v>
      </c>
      <c r="M1380">
        <f t="shared" ca="1" si="21"/>
        <v>55</v>
      </c>
      <c r="N1380" s="10">
        <v>11497.69</v>
      </c>
    </row>
    <row r="1381" spans="1:14" x14ac:dyDescent="0.25">
      <c r="A1381" t="s">
        <v>1411</v>
      </c>
      <c r="B1381">
        <v>1989</v>
      </c>
      <c r="C1381" t="s">
        <v>36</v>
      </c>
      <c r="D1381">
        <v>6</v>
      </c>
      <c r="E1381">
        <v>3</v>
      </c>
      <c r="F1381">
        <v>11511.61</v>
      </c>
      <c r="G1381" t="s">
        <v>12</v>
      </c>
      <c r="H1381" t="s">
        <v>12</v>
      </c>
      <c r="I1381" t="s">
        <v>534</v>
      </c>
      <c r="J1381" t="str">
        <f>IF(ISBLANK(I1381),"Null",I1381)</f>
        <v>R1026</v>
      </c>
      <c r="K1381">
        <f>IF(ISBLANK(B1381),ROUND(AVERAGE($B$2:$B$2344),0),B1381)</f>
        <v>1989</v>
      </c>
      <c r="L1381" s="9" t="str">
        <f>CONCATENATE(D1381,"/",C1381,"/",K1381)</f>
        <v>6/Oct/1989</v>
      </c>
      <c r="M1381">
        <f t="shared" ca="1" si="21"/>
        <v>35</v>
      </c>
      <c r="N1381" s="10">
        <v>11511.61</v>
      </c>
    </row>
    <row r="1382" spans="1:14" x14ac:dyDescent="0.25">
      <c r="A1382" t="s">
        <v>1412</v>
      </c>
      <c r="B1382">
        <v>1968</v>
      </c>
      <c r="C1382" t="s">
        <v>18</v>
      </c>
      <c r="D1382">
        <v>24</v>
      </c>
      <c r="E1382">
        <v>1</v>
      </c>
      <c r="F1382">
        <v>11512.41</v>
      </c>
      <c r="G1382" t="s">
        <v>12</v>
      </c>
      <c r="H1382" t="s">
        <v>16</v>
      </c>
      <c r="I1382" t="s">
        <v>246</v>
      </c>
      <c r="J1382" t="str">
        <f>IF(ISBLANK(I1382),"Null",I1382)</f>
        <v>R1024</v>
      </c>
      <c r="K1382">
        <f>IF(ISBLANK(B1382),ROUND(AVERAGE($B$2:$B$2344),0),B1382)</f>
        <v>1968</v>
      </c>
      <c r="L1382" s="9" t="str">
        <f>CONCATENATE(D1382,"/",C1382,"/",K1382)</f>
        <v>24/Jun/1968</v>
      </c>
      <c r="M1382">
        <f t="shared" ca="1" si="21"/>
        <v>56</v>
      </c>
      <c r="N1382" s="10">
        <v>11512.41</v>
      </c>
    </row>
    <row r="1383" spans="1:14" x14ac:dyDescent="0.25">
      <c r="A1383" t="s">
        <v>1413</v>
      </c>
      <c r="B1383">
        <v>1971</v>
      </c>
      <c r="C1383" t="s">
        <v>30</v>
      </c>
      <c r="D1383">
        <v>19</v>
      </c>
      <c r="E1383">
        <v>4</v>
      </c>
      <c r="F1383">
        <v>11520.1</v>
      </c>
      <c r="G1383" t="s">
        <v>12</v>
      </c>
      <c r="H1383" t="s">
        <v>16</v>
      </c>
      <c r="I1383" t="s">
        <v>23</v>
      </c>
      <c r="J1383" t="str">
        <f>IF(ISBLANK(I1383),"Null",I1383)</f>
        <v>R1012</v>
      </c>
      <c r="K1383">
        <f>IF(ISBLANK(B1383),ROUND(AVERAGE($B$2:$B$2344),0),B1383)</f>
        <v>1971</v>
      </c>
      <c r="L1383" s="9" t="str">
        <f>CONCATENATE(D1383,"/",C1383,"/",K1383)</f>
        <v>19/Dec/1971</v>
      </c>
      <c r="M1383">
        <f t="shared" ca="1" si="21"/>
        <v>52</v>
      </c>
      <c r="N1383" s="10">
        <v>11520.1</v>
      </c>
    </row>
    <row r="1384" spans="1:14" x14ac:dyDescent="0.25">
      <c r="A1384" t="s">
        <v>1414</v>
      </c>
      <c r="B1384">
        <v>1988</v>
      </c>
      <c r="C1384" t="s">
        <v>18</v>
      </c>
      <c r="D1384">
        <v>12</v>
      </c>
      <c r="E1384">
        <v>3</v>
      </c>
      <c r="F1384">
        <v>11524.25</v>
      </c>
      <c r="G1384" t="s">
        <v>12</v>
      </c>
      <c r="H1384" t="s">
        <v>16</v>
      </c>
      <c r="I1384" t="s">
        <v>534</v>
      </c>
      <c r="J1384" t="str">
        <f>IF(ISBLANK(I1384),"Null",I1384)</f>
        <v>R1026</v>
      </c>
      <c r="K1384">
        <f>IF(ISBLANK(B1384),ROUND(AVERAGE($B$2:$B$2344),0),B1384)</f>
        <v>1988</v>
      </c>
      <c r="L1384" s="9" t="str">
        <f>CONCATENATE(D1384,"/",C1384,"/",K1384)</f>
        <v>12/Jun/1988</v>
      </c>
      <c r="M1384">
        <f t="shared" ca="1" si="21"/>
        <v>36</v>
      </c>
      <c r="N1384" s="10">
        <v>11524.25</v>
      </c>
    </row>
    <row r="1385" spans="1:14" x14ac:dyDescent="0.25">
      <c r="A1385" t="s">
        <v>1415</v>
      </c>
      <c r="B1385">
        <v>1970</v>
      </c>
      <c r="C1385" t="s">
        <v>10</v>
      </c>
      <c r="D1385">
        <v>23</v>
      </c>
      <c r="E1385">
        <v>0</v>
      </c>
      <c r="F1385">
        <v>11530.12</v>
      </c>
      <c r="G1385" t="s">
        <v>12</v>
      </c>
      <c r="H1385" t="s">
        <v>16</v>
      </c>
      <c r="I1385" t="s">
        <v>23</v>
      </c>
      <c r="J1385" t="str">
        <f>IF(ISBLANK(I1385),"Null",I1385)</f>
        <v>R1012</v>
      </c>
      <c r="K1385">
        <f>IF(ISBLANK(B1385),ROUND(AVERAGE($B$2:$B$2344),0),B1385)</f>
        <v>1970</v>
      </c>
      <c r="L1385" s="9" t="str">
        <f>CONCATENATE(D1385,"/",C1385,"/",K1385)</f>
        <v>23/Jul/1970</v>
      </c>
      <c r="M1385">
        <f t="shared" ca="1" si="21"/>
        <v>54</v>
      </c>
      <c r="N1385" s="10">
        <v>11530.12</v>
      </c>
    </row>
    <row r="1386" spans="1:14" x14ac:dyDescent="0.25">
      <c r="A1386" t="s">
        <v>1416</v>
      </c>
      <c r="B1386">
        <v>1965</v>
      </c>
      <c r="C1386" t="s">
        <v>36</v>
      </c>
      <c r="D1386">
        <v>3</v>
      </c>
      <c r="E1386">
        <v>0</v>
      </c>
      <c r="F1386">
        <v>11534.87</v>
      </c>
      <c r="G1386" t="s">
        <v>12</v>
      </c>
      <c r="H1386" t="s">
        <v>16</v>
      </c>
      <c r="I1386" t="s">
        <v>355</v>
      </c>
      <c r="J1386" t="str">
        <f>IF(ISBLANK(I1386),"Null",I1386)</f>
        <v>R1017</v>
      </c>
      <c r="K1386">
        <f>IF(ISBLANK(B1386),ROUND(AVERAGE($B$2:$B$2344),0),B1386)</f>
        <v>1965</v>
      </c>
      <c r="L1386" s="9" t="str">
        <f>CONCATENATE(D1386,"/",C1386,"/",K1386)</f>
        <v>3/Oct/1965</v>
      </c>
      <c r="M1386">
        <f t="shared" ca="1" si="21"/>
        <v>59</v>
      </c>
      <c r="N1386" s="10">
        <v>11534.87</v>
      </c>
    </row>
    <row r="1387" spans="1:14" x14ac:dyDescent="0.25">
      <c r="A1387" t="s">
        <v>1417</v>
      </c>
      <c r="B1387">
        <v>1968</v>
      </c>
      <c r="C1387" t="s">
        <v>15</v>
      </c>
      <c r="D1387">
        <v>14</v>
      </c>
      <c r="E1387">
        <v>2</v>
      </c>
      <c r="F1387">
        <v>11538.42</v>
      </c>
      <c r="G1387" t="s">
        <v>12</v>
      </c>
      <c r="H1387" t="s">
        <v>16</v>
      </c>
      <c r="I1387" t="s">
        <v>41</v>
      </c>
      <c r="J1387" t="str">
        <f>IF(ISBLANK(I1387),"Null",I1387)</f>
        <v>R1011</v>
      </c>
      <c r="K1387">
        <f>IF(ISBLANK(B1387),ROUND(AVERAGE($B$2:$B$2344),0),B1387)</f>
        <v>1968</v>
      </c>
      <c r="L1387" s="9" t="str">
        <f>CONCATENATE(D1387,"/",C1387,"/",K1387)</f>
        <v>14/Nov/1968</v>
      </c>
      <c r="M1387">
        <f t="shared" ca="1" si="21"/>
        <v>56</v>
      </c>
      <c r="N1387" s="10">
        <v>11538.42</v>
      </c>
    </row>
    <row r="1388" spans="1:14" x14ac:dyDescent="0.25">
      <c r="A1388" t="s">
        <v>1418</v>
      </c>
      <c r="B1388">
        <v>1971</v>
      </c>
      <c r="C1388" t="s">
        <v>30</v>
      </c>
      <c r="D1388">
        <v>1</v>
      </c>
      <c r="E1388">
        <v>0</v>
      </c>
      <c r="F1388">
        <v>11540.25</v>
      </c>
      <c r="G1388" t="s">
        <v>12</v>
      </c>
      <c r="H1388" t="s">
        <v>16</v>
      </c>
      <c r="I1388" t="s">
        <v>23</v>
      </c>
      <c r="J1388" t="str">
        <f>IF(ISBLANK(I1388),"Null",I1388)</f>
        <v>R1012</v>
      </c>
      <c r="K1388">
        <f>IF(ISBLANK(B1388),ROUND(AVERAGE($B$2:$B$2344),0),B1388)</f>
        <v>1971</v>
      </c>
      <c r="L1388" s="9" t="str">
        <f>CONCATENATE(D1388,"/",C1388,"/",K1388)</f>
        <v>1/Dec/1971</v>
      </c>
      <c r="M1388">
        <f t="shared" ca="1" si="21"/>
        <v>52</v>
      </c>
      <c r="N1388" s="10">
        <v>11540.25</v>
      </c>
    </row>
    <row r="1389" spans="1:14" x14ac:dyDescent="0.25">
      <c r="A1389" t="s">
        <v>1419</v>
      </c>
      <c r="B1389">
        <v>1973</v>
      </c>
      <c r="C1389" t="s">
        <v>10</v>
      </c>
      <c r="D1389">
        <v>23</v>
      </c>
      <c r="E1389">
        <v>5</v>
      </c>
      <c r="F1389">
        <v>11552.9</v>
      </c>
      <c r="G1389" t="s">
        <v>12</v>
      </c>
      <c r="H1389" t="s">
        <v>11</v>
      </c>
      <c r="I1389" t="s">
        <v>41</v>
      </c>
      <c r="J1389" t="str">
        <f>IF(ISBLANK(I1389),"Null",I1389)</f>
        <v>R1011</v>
      </c>
      <c r="K1389">
        <f>IF(ISBLANK(B1389),ROUND(AVERAGE($B$2:$B$2344),0),B1389)</f>
        <v>1973</v>
      </c>
      <c r="L1389" s="9" t="str">
        <f>CONCATENATE(D1389,"/",C1389,"/",K1389)</f>
        <v>23/Jul/1973</v>
      </c>
      <c r="M1389">
        <f t="shared" ca="1" si="21"/>
        <v>51</v>
      </c>
      <c r="N1389" s="10">
        <v>11552.9</v>
      </c>
    </row>
    <row r="1390" spans="1:14" x14ac:dyDescent="0.25">
      <c r="A1390" t="s">
        <v>1420</v>
      </c>
      <c r="B1390">
        <v>1965</v>
      </c>
      <c r="C1390" t="s">
        <v>36</v>
      </c>
      <c r="D1390">
        <v>27</v>
      </c>
      <c r="E1390">
        <v>1</v>
      </c>
      <c r="F1390">
        <v>11554.22</v>
      </c>
      <c r="G1390" t="s">
        <v>12</v>
      </c>
      <c r="H1390" t="s">
        <v>16</v>
      </c>
      <c r="I1390" t="s">
        <v>13</v>
      </c>
      <c r="J1390" t="str">
        <f>IF(ISBLANK(I1390),"Null",I1390)</f>
        <v>R1013</v>
      </c>
      <c r="K1390">
        <f>IF(ISBLANK(B1390),ROUND(AVERAGE($B$2:$B$2344),0),B1390)</f>
        <v>1965</v>
      </c>
      <c r="L1390" s="9" t="str">
        <f>CONCATENATE(D1390,"/",C1390,"/",K1390)</f>
        <v>27/Oct/1965</v>
      </c>
      <c r="M1390">
        <f t="shared" ca="1" si="21"/>
        <v>59</v>
      </c>
      <c r="N1390" s="10">
        <v>11554.22</v>
      </c>
    </row>
    <row r="1391" spans="1:14" x14ac:dyDescent="0.25">
      <c r="A1391" t="s">
        <v>1421</v>
      </c>
      <c r="B1391">
        <v>1965</v>
      </c>
      <c r="C1391" t="s">
        <v>30</v>
      </c>
      <c r="D1391">
        <v>25</v>
      </c>
      <c r="E1391">
        <v>0</v>
      </c>
      <c r="F1391">
        <v>11566.3</v>
      </c>
      <c r="G1391" t="s">
        <v>12</v>
      </c>
      <c r="H1391" t="s">
        <v>12</v>
      </c>
      <c r="I1391" t="s">
        <v>167</v>
      </c>
      <c r="J1391" t="str">
        <f>IF(ISBLANK(I1391),"Null",I1391)</f>
        <v>R1016</v>
      </c>
      <c r="K1391">
        <f>IF(ISBLANK(B1391),ROUND(AVERAGE($B$2:$B$2344),0),B1391)</f>
        <v>1965</v>
      </c>
      <c r="L1391" s="9" t="str">
        <f>CONCATENATE(D1391,"/",C1391,"/",K1391)</f>
        <v>25/Dec/1965</v>
      </c>
      <c r="M1391">
        <f t="shared" ca="1" si="21"/>
        <v>58</v>
      </c>
      <c r="N1391" s="10">
        <v>11566.3</v>
      </c>
    </row>
    <row r="1392" spans="1:14" x14ac:dyDescent="0.25">
      <c r="A1392" t="s">
        <v>1422</v>
      </c>
      <c r="B1392">
        <v>1965</v>
      </c>
      <c r="C1392" t="s">
        <v>15</v>
      </c>
      <c r="D1392">
        <v>6</v>
      </c>
      <c r="E1392">
        <v>1</v>
      </c>
      <c r="F1392">
        <v>11576.13</v>
      </c>
      <c r="G1392" t="s">
        <v>12</v>
      </c>
      <c r="H1392" t="s">
        <v>12</v>
      </c>
      <c r="I1392" t="s">
        <v>41</v>
      </c>
      <c r="J1392" t="str">
        <f>IF(ISBLANK(I1392),"Null",I1392)</f>
        <v>R1011</v>
      </c>
      <c r="K1392">
        <f>IF(ISBLANK(B1392),ROUND(AVERAGE($B$2:$B$2344),0),B1392)</f>
        <v>1965</v>
      </c>
      <c r="L1392" s="9" t="str">
        <f>CONCATENATE(D1392,"/",C1392,"/",K1392)</f>
        <v>6/Nov/1965</v>
      </c>
      <c r="M1392">
        <f t="shared" ca="1" si="21"/>
        <v>59</v>
      </c>
      <c r="N1392" s="10">
        <v>11576.13</v>
      </c>
    </row>
    <row r="1393" spans="1:14" x14ac:dyDescent="0.25">
      <c r="A1393" t="s">
        <v>1423</v>
      </c>
      <c r="B1393">
        <v>1964</v>
      </c>
      <c r="C1393" t="s">
        <v>18</v>
      </c>
      <c r="D1393">
        <v>20</v>
      </c>
      <c r="E1393">
        <v>0</v>
      </c>
      <c r="F1393">
        <v>11602.75</v>
      </c>
      <c r="G1393" t="s">
        <v>12</v>
      </c>
      <c r="H1393" t="s">
        <v>16</v>
      </c>
      <c r="I1393" t="s">
        <v>515</v>
      </c>
      <c r="J1393" t="str">
        <f>IF(ISBLANK(I1393),"Null",I1393)</f>
        <v>R1020</v>
      </c>
      <c r="K1393">
        <f>IF(ISBLANK(B1393),ROUND(AVERAGE($B$2:$B$2344),0),B1393)</f>
        <v>1964</v>
      </c>
      <c r="L1393" s="9" t="str">
        <f>CONCATENATE(D1393,"/",C1393,"/",K1393)</f>
        <v>20/Jun/1964</v>
      </c>
      <c r="M1393">
        <f t="shared" ca="1" si="21"/>
        <v>60</v>
      </c>
      <c r="N1393" s="10">
        <v>11602.75</v>
      </c>
    </row>
    <row r="1394" spans="1:14" x14ac:dyDescent="0.25">
      <c r="A1394" t="s">
        <v>1424</v>
      </c>
      <c r="B1394">
        <v>1986</v>
      </c>
      <c r="C1394" t="s">
        <v>10</v>
      </c>
      <c r="D1394">
        <v>17</v>
      </c>
      <c r="E1394">
        <v>3</v>
      </c>
      <c r="F1394">
        <v>11625.11</v>
      </c>
      <c r="G1394" t="s">
        <v>12</v>
      </c>
      <c r="H1394" t="s">
        <v>12</v>
      </c>
      <c r="I1394" t="s">
        <v>631</v>
      </c>
      <c r="J1394" t="str">
        <f>IF(ISBLANK(I1394),"Null",I1394)</f>
        <v>R1022</v>
      </c>
      <c r="K1394">
        <f>IF(ISBLANK(B1394),ROUND(AVERAGE($B$2:$B$2344),0),B1394)</f>
        <v>1986</v>
      </c>
      <c r="L1394" s="9" t="str">
        <f>CONCATENATE(D1394,"/",C1394,"/",K1394)</f>
        <v>17/Jul/1986</v>
      </c>
      <c r="M1394">
        <f t="shared" ca="1" si="21"/>
        <v>38</v>
      </c>
      <c r="N1394" s="10">
        <v>11625.11</v>
      </c>
    </row>
    <row r="1395" spans="1:14" x14ac:dyDescent="0.25">
      <c r="A1395" t="s">
        <v>1425</v>
      </c>
      <c r="B1395">
        <v>1966</v>
      </c>
      <c r="C1395" t="s">
        <v>36</v>
      </c>
      <c r="D1395">
        <v>4</v>
      </c>
      <c r="E1395">
        <v>0</v>
      </c>
      <c r="F1395">
        <v>11657.72</v>
      </c>
      <c r="G1395" t="s">
        <v>12</v>
      </c>
      <c r="H1395" t="s">
        <v>11</v>
      </c>
      <c r="I1395" t="s">
        <v>246</v>
      </c>
      <c r="J1395" t="str">
        <f>IF(ISBLANK(I1395),"Null",I1395)</f>
        <v>R1024</v>
      </c>
      <c r="K1395">
        <f>IF(ISBLANK(B1395),ROUND(AVERAGE($B$2:$B$2344),0),B1395)</f>
        <v>1966</v>
      </c>
      <c r="L1395" s="9" t="str">
        <f>CONCATENATE(D1395,"/",C1395,"/",K1395)</f>
        <v>4/Oct/1966</v>
      </c>
      <c r="M1395">
        <f t="shared" ca="1" si="21"/>
        <v>58</v>
      </c>
      <c r="N1395" s="10">
        <v>11657.72</v>
      </c>
    </row>
    <row r="1396" spans="1:14" x14ac:dyDescent="0.25">
      <c r="A1396" t="s">
        <v>1426</v>
      </c>
      <c r="B1396">
        <v>1994</v>
      </c>
      <c r="C1396" t="s">
        <v>10</v>
      </c>
      <c r="D1396">
        <v>20</v>
      </c>
      <c r="E1396">
        <v>0</v>
      </c>
      <c r="F1396">
        <v>11657.81</v>
      </c>
      <c r="G1396" t="s">
        <v>12</v>
      </c>
      <c r="H1396" t="s">
        <v>11</v>
      </c>
      <c r="I1396" t="s">
        <v>248</v>
      </c>
      <c r="J1396" t="str">
        <f>IF(ISBLANK(I1396),"Null",I1396)</f>
        <v>R1023</v>
      </c>
      <c r="K1396">
        <f>IF(ISBLANK(B1396),ROUND(AVERAGE($B$2:$B$2344),0),B1396)</f>
        <v>1994</v>
      </c>
      <c r="L1396" s="9" t="str">
        <f>CONCATENATE(D1396,"/",C1396,"/",K1396)</f>
        <v>20/Jul/1994</v>
      </c>
      <c r="M1396">
        <f t="shared" ca="1" si="21"/>
        <v>30</v>
      </c>
      <c r="N1396" s="10">
        <v>11657.81</v>
      </c>
    </row>
    <row r="1397" spans="1:14" x14ac:dyDescent="0.25">
      <c r="A1397" t="s">
        <v>1427</v>
      </c>
      <c r="B1397">
        <v>1966</v>
      </c>
      <c r="C1397" t="s">
        <v>10</v>
      </c>
      <c r="D1397">
        <v>6</v>
      </c>
      <c r="E1397">
        <v>0</v>
      </c>
      <c r="F1397">
        <v>11658.12</v>
      </c>
      <c r="G1397" t="s">
        <v>12</v>
      </c>
      <c r="H1397" t="s">
        <v>16</v>
      </c>
      <c r="I1397" t="s">
        <v>246</v>
      </c>
      <c r="J1397" t="str">
        <f>IF(ISBLANK(I1397),"Null",I1397)</f>
        <v>R1024</v>
      </c>
      <c r="K1397">
        <f>IF(ISBLANK(B1397),ROUND(AVERAGE($B$2:$B$2344),0),B1397)</f>
        <v>1966</v>
      </c>
      <c r="L1397" s="9" t="str">
        <f>CONCATENATE(D1397,"/",C1397,"/",K1397)</f>
        <v>6/Jul/1966</v>
      </c>
      <c r="M1397">
        <f t="shared" ca="1" si="21"/>
        <v>58</v>
      </c>
      <c r="N1397" s="10">
        <v>11658.12</v>
      </c>
    </row>
    <row r="1398" spans="1:14" x14ac:dyDescent="0.25">
      <c r="A1398" t="s">
        <v>1428</v>
      </c>
      <c r="B1398">
        <v>1966</v>
      </c>
      <c r="C1398" t="s">
        <v>34</v>
      </c>
      <c r="D1398">
        <v>23</v>
      </c>
      <c r="E1398">
        <v>0</v>
      </c>
      <c r="F1398">
        <v>11658.38</v>
      </c>
      <c r="G1398" t="s">
        <v>12</v>
      </c>
      <c r="H1398" t="s">
        <v>12</v>
      </c>
      <c r="I1398" t="s">
        <v>246</v>
      </c>
      <c r="J1398" t="str">
        <f>IF(ISBLANK(I1398),"Null",I1398)</f>
        <v>R1024</v>
      </c>
      <c r="K1398">
        <f>IF(ISBLANK(B1398),ROUND(AVERAGE($B$2:$B$2344),0),B1398)</f>
        <v>1966</v>
      </c>
      <c r="L1398" s="9" t="str">
        <f>CONCATENATE(D1398,"/",C1398,"/",K1398)</f>
        <v>23/Aug/1966</v>
      </c>
      <c r="M1398">
        <f t="shared" ca="1" si="21"/>
        <v>58</v>
      </c>
      <c r="N1398" s="10">
        <v>11658.38</v>
      </c>
    </row>
    <row r="1399" spans="1:14" x14ac:dyDescent="0.25">
      <c r="A1399" t="s">
        <v>1429</v>
      </c>
      <c r="B1399">
        <v>1966</v>
      </c>
      <c r="C1399" t="s">
        <v>15</v>
      </c>
      <c r="D1399">
        <v>9</v>
      </c>
      <c r="E1399">
        <v>1</v>
      </c>
      <c r="F1399">
        <v>11674.13</v>
      </c>
      <c r="G1399" t="s">
        <v>12</v>
      </c>
      <c r="H1399" t="s">
        <v>16</v>
      </c>
      <c r="I1399" t="s">
        <v>41</v>
      </c>
      <c r="J1399" t="str">
        <f>IF(ISBLANK(I1399),"Null",I1399)</f>
        <v>R1011</v>
      </c>
      <c r="K1399">
        <f>IF(ISBLANK(B1399),ROUND(AVERAGE($B$2:$B$2344),0),B1399)</f>
        <v>1966</v>
      </c>
      <c r="L1399" s="9" t="str">
        <f>CONCATENATE(D1399,"/",C1399,"/",K1399)</f>
        <v>9/Nov/1966</v>
      </c>
      <c r="M1399">
        <f t="shared" ca="1" si="21"/>
        <v>58</v>
      </c>
      <c r="N1399" s="10">
        <v>11674.13</v>
      </c>
    </row>
    <row r="1400" spans="1:14" x14ac:dyDescent="0.25">
      <c r="A1400" t="s">
        <v>1430</v>
      </c>
      <c r="B1400">
        <v>1970</v>
      </c>
      <c r="C1400" t="s">
        <v>30</v>
      </c>
      <c r="D1400">
        <v>1</v>
      </c>
      <c r="E1400">
        <v>0</v>
      </c>
      <c r="F1400">
        <v>11696.52</v>
      </c>
      <c r="G1400" t="s">
        <v>12</v>
      </c>
      <c r="H1400" t="s">
        <v>16</v>
      </c>
      <c r="I1400" t="s">
        <v>299</v>
      </c>
      <c r="J1400" t="str">
        <f>IF(ISBLANK(I1400),"Null",I1400)</f>
        <v>R1021</v>
      </c>
      <c r="K1400">
        <f>IF(ISBLANK(B1400),ROUND(AVERAGE($B$2:$B$2344),0),B1400)</f>
        <v>1970</v>
      </c>
      <c r="L1400" s="9" t="str">
        <f>CONCATENATE(D1400,"/",C1400,"/",K1400)</f>
        <v>1/Dec/1970</v>
      </c>
      <c r="M1400">
        <f t="shared" ca="1" si="21"/>
        <v>53</v>
      </c>
      <c r="N1400" s="10">
        <v>11696.52</v>
      </c>
    </row>
    <row r="1401" spans="1:14" x14ac:dyDescent="0.25">
      <c r="A1401" t="s">
        <v>1431</v>
      </c>
      <c r="B1401">
        <v>1982</v>
      </c>
      <c r="C1401" t="s">
        <v>36</v>
      </c>
      <c r="D1401">
        <v>21</v>
      </c>
      <c r="E1401">
        <v>3</v>
      </c>
      <c r="F1401">
        <v>11712.97</v>
      </c>
      <c r="G1401" t="s">
        <v>12</v>
      </c>
      <c r="H1401" t="s">
        <v>11</v>
      </c>
      <c r="I1401" t="s">
        <v>299</v>
      </c>
      <c r="J1401" t="str">
        <f>IF(ISBLANK(I1401),"Null",I1401)</f>
        <v>R1021</v>
      </c>
      <c r="K1401">
        <f>IF(ISBLANK(B1401),ROUND(AVERAGE($B$2:$B$2344),0),B1401)</f>
        <v>1982</v>
      </c>
      <c r="L1401" s="9" t="str">
        <f>CONCATENATE(D1401,"/",C1401,"/",K1401)</f>
        <v>21/Oct/1982</v>
      </c>
      <c r="M1401">
        <f t="shared" ca="1" si="21"/>
        <v>42</v>
      </c>
      <c r="N1401" s="10">
        <v>11712.97</v>
      </c>
    </row>
    <row r="1402" spans="1:14" x14ac:dyDescent="0.25">
      <c r="A1402" t="s">
        <v>1432</v>
      </c>
      <c r="B1402">
        <v>1969</v>
      </c>
      <c r="C1402" t="s">
        <v>36</v>
      </c>
      <c r="D1402">
        <v>12</v>
      </c>
      <c r="E1402">
        <v>2</v>
      </c>
      <c r="F1402">
        <v>11729.68</v>
      </c>
      <c r="G1402" t="s">
        <v>12</v>
      </c>
      <c r="H1402" t="s">
        <v>16</v>
      </c>
      <c r="I1402" t="s">
        <v>246</v>
      </c>
      <c r="J1402" t="str">
        <f>IF(ISBLANK(I1402),"Null",I1402)</f>
        <v>R1024</v>
      </c>
      <c r="K1402">
        <f>IF(ISBLANK(B1402),ROUND(AVERAGE($B$2:$B$2344),0),B1402)</f>
        <v>1969</v>
      </c>
      <c r="L1402" s="9" t="str">
        <f>CONCATENATE(D1402,"/",C1402,"/",K1402)</f>
        <v>12/Oct/1969</v>
      </c>
      <c r="M1402">
        <f t="shared" ca="1" si="21"/>
        <v>55</v>
      </c>
      <c r="N1402" s="10">
        <v>11729.68</v>
      </c>
    </row>
    <row r="1403" spans="1:14" x14ac:dyDescent="0.25">
      <c r="A1403" t="s">
        <v>1433</v>
      </c>
      <c r="B1403">
        <v>1984</v>
      </c>
      <c r="C1403" t="s">
        <v>15</v>
      </c>
      <c r="D1403">
        <v>26</v>
      </c>
      <c r="E1403">
        <v>3</v>
      </c>
      <c r="F1403">
        <v>11730.82</v>
      </c>
      <c r="G1403" t="s">
        <v>12</v>
      </c>
      <c r="H1403" t="s">
        <v>12</v>
      </c>
      <c r="I1403" t="s">
        <v>534</v>
      </c>
      <c r="J1403" t="str">
        <f>IF(ISBLANK(I1403),"Null",I1403)</f>
        <v>R1026</v>
      </c>
      <c r="K1403">
        <f>IF(ISBLANK(B1403),ROUND(AVERAGE($B$2:$B$2344),0),B1403)</f>
        <v>1984</v>
      </c>
      <c r="L1403" s="9" t="str">
        <f>CONCATENATE(D1403,"/",C1403,"/",K1403)</f>
        <v>26/Nov/1984</v>
      </c>
      <c r="M1403">
        <f t="shared" ca="1" si="21"/>
        <v>39</v>
      </c>
      <c r="N1403" s="10">
        <v>11730.82</v>
      </c>
    </row>
    <row r="1404" spans="1:14" x14ac:dyDescent="0.25">
      <c r="A1404" t="s">
        <v>1434</v>
      </c>
      <c r="B1404">
        <v>1964</v>
      </c>
      <c r="C1404" t="s">
        <v>15</v>
      </c>
      <c r="D1404">
        <v>9</v>
      </c>
      <c r="E1404">
        <v>0</v>
      </c>
      <c r="F1404">
        <v>11735.88</v>
      </c>
      <c r="G1404" t="s">
        <v>12</v>
      </c>
      <c r="H1404" t="s">
        <v>16</v>
      </c>
      <c r="I1404" t="s">
        <v>23</v>
      </c>
      <c r="J1404" t="str">
        <f>IF(ISBLANK(I1404),"Null",I1404)</f>
        <v>R1012</v>
      </c>
      <c r="K1404">
        <f>IF(ISBLANK(B1404),ROUND(AVERAGE($B$2:$B$2344),0),B1404)</f>
        <v>1964</v>
      </c>
      <c r="L1404" s="9" t="str">
        <f>CONCATENATE(D1404,"/",C1404,"/",K1404)</f>
        <v>9/Nov/1964</v>
      </c>
      <c r="M1404">
        <f t="shared" ca="1" si="21"/>
        <v>60</v>
      </c>
      <c r="N1404" s="10">
        <v>11735.88</v>
      </c>
    </row>
    <row r="1405" spans="1:14" x14ac:dyDescent="0.25">
      <c r="A1405" t="s">
        <v>1435</v>
      </c>
      <c r="B1405">
        <v>1988</v>
      </c>
      <c r="C1405" t="s">
        <v>20</v>
      </c>
      <c r="D1405">
        <v>5</v>
      </c>
      <c r="E1405">
        <v>2</v>
      </c>
      <c r="F1405">
        <v>11737.85</v>
      </c>
      <c r="G1405" t="s">
        <v>12</v>
      </c>
      <c r="H1405" t="s">
        <v>16</v>
      </c>
      <c r="I1405" t="s">
        <v>41</v>
      </c>
      <c r="J1405" t="str">
        <f>IF(ISBLANK(I1405),"Null",I1405)</f>
        <v>R1011</v>
      </c>
      <c r="K1405">
        <f>IF(ISBLANK(B1405),ROUND(AVERAGE($B$2:$B$2344),0),B1405)</f>
        <v>1988</v>
      </c>
      <c r="L1405" s="9" t="str">
        <f>CONCATENATE(D1405,"/",C1405,"/",K1405)</f>
        <v>5/Sep/1988</v>
      </c>
      <c r="M1405">
        <f t="shared" ca="1" si="21"/>
        <v>36</v>
      </c>
      <c r="N1405" s="10">
        <v>11737.85</v>
      </c>
    </row>
    <row r="1406" spans="1:14" x14ac:dyDescent="0.25">
      <c r="A1406" t="s">
        <v>1436</v>
      </c>
      <c r="B1406">
        <v>1969</v>
      </c>
      <c r="C1406" t="s">
        <v>15</v>
      </c>
      <c r="D1406">
        <v>12</v>
      </c>
      <c r="E1406">
        <v>3</v>
      </c>
      <c r="F1406">
        <v>11741.73</v>
      </c>
      <c r="G1406" t="s">
        <v>12</v>
      </c>
      <c r="H1406" t="s">
        <v>16</v>
      </c>
      <c r="I1406" t="s">
        <v>41</v>
      </c>
      <c r="J1406" t="str">
        <f>IF(ISBLANK(I1406),"Null",I1406)</f>
        <v>R1011</v>
      </c>
      <c r="K1406">
        <f>IF(ISBLANK(B1406),ROUND(AVERAGE($B$2:$B$2344),0),B1406)</f>
        <v>1969</v>
      </c>
      <c r="L1406" s="9" t="str">
        <f>CONCATENATE(D1406,"/",C1406,"/",K1406)</f>
        <v>12/Nov/1969</v>
      </c>
      <c r="M1406">
        <f t="shared" ca="1" si="21"/>
        <v>55</v>
      </c>
      <c r="N1406" s="10">
        <v>11741.73</v>
      </c>
    </row>
    <row r="1407" spans="1:14" x14ac:dyDescent="0.25">
      <c r="A1407" t="s">
        <v>1437</v>
      </c>
      <c r="B1407">
        <v>1963</v>
      </c>
      <c r="C1407" t="s">
        <v>18</v>
      </c>
      <c r="D1407">
        <v>9</v>
      </c>
      <c r="E1407">
        <v>0</v>
      </c>
      <c r="F1407">
        <v>11743.3</v>
      </c>
      <c r="G1407" t="s">
        <v>12</v>
      </c>
      <c r="H1407" t="s">
        <v>12</v>
      </c>
      <c r="I1407" t="s">
        <v>13</v>
      </c>
      <c r="J1407" t="str">
        <f>IF(ISBLANK(I1407),"Null",I1407)</f>
        <v>R1013</v>
      </c>
      <c r="K1407">
        <f>IF(ISBLANK(B1407),ROUND(AVERAGE($B$2:$B$2344),0),B1407)</f>
        <v>1963</v>
      </c>
      <c r="L1407" s="9" t="str">
        <f>CONCATENATE(D1407,"/",C1407,"/",K1407)</f>
        <v>9/Jun/1963</v>
      </c>
      <c r="M1407">
        <f t="shared" ca="1" si="21"/>
        <v>61</v>
      </c>
      <c r="N1407" s="10">
        <v>11743.3</v>
      </c>
    </row>
    <row r="1408" spans="1:14" x14ac:dyDescent="0.25">
      <c r="A1408" t="s">
        <v>1438</v>
      </c>
      <c r="B1408">
        <v>1964</v>
      </c>
      <c r="C1408" t="s">
        <v>30</v>
      </c>
      <c r="D1408">
        <v>2</v>
      </c>
      <c r="E1408">
        <v>0</v>
      </c>
      <c r="F1408">
        <v>11743.93</v>
      </c>
      <c r="G1408" t="s">
        <v>12</v>
      </c>
      <c r="H1408" t="s">
        <v>16</v>
      </c>
      <c r="I1408" t="s">
        <v>23</v>
      </c>
      <c r="J1408" t="str">
        <f>IF(ISBLANK(I1408),"Null",I1408)</f>
        <v>R1012</v>
      </c>
      <c r="K1408">
        <f>IF(ISBLANK(B1408),ROUND(AVERAGE($B$2:$B$2344),0),B1408)</f>
        <v>1964</v>
      </c>
      <c r="L1408" s="9" t="str">
        <f>CONCATENATE(D1408,"/",C1408,"/",K1408)</f>
        <v>2/Dec/1964</v>
      </c>
      <c r="M1408">
        <f t="shared" ca="1" si="21"/>
        <v>59</v>
      </c>
      <c r="N1408" s="10">
        <v>11743.93</v>
      </c>
    </row>
    <row r="1409" spans="1:14" x14ac:dyDescent="0.25">
      <c r="A1409" t="s">
        <v>1439</v>
      </c>
      <c r="B1409">
        <v>1979</v>
      </c>
      <c r="C1409" t="s">
        <v>15</v>
      </c>
      <c r="D1409">
        <v>6</v>
      </c>
      <c r="E1409">
        <v>2</v>
      </c>
      <c r="F1409">
        <v>11752.68</v>
      </c>
      <c r="G1409" t="s">
        <v>12</v>
      </c>
      <c r="H1409" t="s">
        <v>16</v>
      </c>
      <c r="I1409" t="s">
        <v>534</v>
      </c>
      <c r="J1409" t="str">
        <f>IF(ISBLANK(I1409),"Null",I1409)</f>
        <v>R1026</v>
      </c>
      <c r="K1409">
        <f>IF(ISBLANK(B1409),ROUND(AVERAGE($B$2:$B$2344),0),B1409)</f>
        <v>1979</v>
      </c>
      <c r="L1409" s="9" t="str">
        <f>CONCATENATE(D1409,"/",C1409,"/",K1409)</f>
        <v>6/Nov/1979</v>
      </c>
      <c r="M1409">
        <f t="shared" ca="1" si="21"/>
        <v>45</v>
      </c>
      <c r="N1409" s="10">
        <v>11752.68</v>
      </c>
    </row>
    <row r="1410" spans="1:14" x14ac:dyDescent="0.25">
      <c r="A1410" t="s">
        <v>1440</v>
      </c>
      <c r="B1410">
        <v>1966</v>
      </c>
      <c r="C1410" t="s">
        <v>10</v>
      </c>
      <c r="D1410">
        <v>25</v>
      </c>
      <c r="E1410">
        <v>1</v>
      </c>
      <c r="F1410">
        <v>11763</v>
      </c>
      <c r="G1410" t="s">
        <v>12</v>
      </c>
      <c r="H1410" t="s">
        <v>12</v>
      </c>
      <c r="I1410" t="s">
        <v>167</v>
      </c>
      <c r="J1410" t="str">
        <f>IF(ISBLANK(I1410),"Null",I1410)</f>
        <v>R1016</v>
      </c>
      <c r="K1410">
        <f>IF(ISBLANK(B1410),ROUND(AVERAGE($B$2:$B$2344),0),B1410)</f>
        <v>1966</v>
      </c>
      <c r="L1410" s="9" t="str">
        <f>CONCATENATE(D1410,"/",C1410,"/",K1410)</f>
        <v>25/Jul/1966</v>
      </c>
      <c r="M1410">
        <f t="shared" ca="1" si="21"/>
        <v>58</v>
      </c>
      <c r="N1410" s="10">
        <v>11763</v>
      </c>
    </row>
    <row r="1411" spans="1:14" x14ac:dyDescent="0.25">
      <c r="A1411" t="s">
        <v>1441</v>
      </c>
      <c r="B1411">
        <v>1982</v>
      </c>
      <c r="C1411" t="s">
        <v>15</v>
      </c>
      <c r="D1411">
        <v>20</v>
      </c>
      <c r="E1411">
        <v>3</v>
      </c>
      <c r="F1411">
        <v>11773.06</v>
      </c>
      <c r="G1411" t="s">
        <v>12</v>
      </c>
      <c r="H1411" t="s">
        <v>12</v>
      </c>
      <c r="I1411" t="s">
        <v>534</v>
      </c>
      <c r="J1411" t="str">
        <f>IF(ISBLANK(I1411),"Null",I1411)</f>
        <v>R1026</v>
      </c>
      <c r="K1411">
        <f>IF(ISBLANK(B1411),ROUND(AVERAGE($B$2:$B$2344),0),B1411)</f>
        <v>1982</v>
      </c>
      <c r="L1411" s="9" t="str">
        <f>CONCATENATE(D1411,"/",C1411,"/",K1411)</f>
        <v>20/Nov/1982</v>
      </c>
      <c r="M1411">
        <f t="shared" ref="M1411:M1474" ca="1" si="22">DATEDIF(L1411,TODAY(),"Y")</f>
        <v>42</v>
      </c>
      <c r="N1411" s="10">
        <v>11773.06</v>
      </c>
    </row>
    <row r="1412" spans="1:14" x14ac:dyDescent="0.25">
      <c r="A1412" t="s">
        <v>1442</v>
      </c>
      <c r="B1412">
        <v>1965</v>
      </c>
      <c r="C1412" t="s">
        <v>36</v>
      </c>
      <c r="D1412">
        <v>3</v>
      </c>
      <c r="E1412">
        <v>0</v>
      </c>
      <c r="F1412">
        <v>11830.61</v>
      </c>
      <c r="G1412" t="s">
        <v>12</v>
      </c>
      <c r="H1412" t="s">
        <v>16</v>
      </c>
      <c r="I1412" t="s">
        <v>23</v>
      </c>
      <c r="J1412" t="str">
        <f>IF(ISBLANK(I1412),"Null",I1412)</f>
        <v>R1012</v>
      </c>
      <c r="K1412">
        <f>IF(ISBLANK(B1412),ROUND(AVERAGE($B$2:$B$2344),0),B1412)</f>
        <v>1965</v>
      </c>
      <c r="L1412" s="9" t="str">
        <f>CONCATENATE(D1412,"/",C1412,"/",K1412)</f>
        <v>3/Oct/1965</v>
      </c>
      <c r="M1412">
        <f t="shared" ca="1" si="22"/>
        <v>59</v>
      </c>
      <c r="N1412" s="10">
        <v>11830.61</v>
      </c>
    </row>
    <row r="1413" spans="1:14" x14ac:dyDescent="0.25">
      <c r="A1413" t="s">
        <v>1443</v>
      </c>
      <c r="B1413">
        <v>1964</v>
      </c>
      <c r="C1413" t="s">
        <v>18</v>
      </c>
      <c r="D1413">
        <v>27</v>
      </c>
      <c r="E1413">
        <v>0</v>
      </c>
      <c r="F1413">
        <v>11833.78</v>
      </c>
      <c r="G1413" t="s">
        <v>12</v>
      </c>
      <c r="H1413" t="s">
        <v>12</v>
      </c>
      <c r="I1413" t="s">
        <v>13</v>
      </c>
      <c r="J1413" t="str">
        <f>IF(ISBLANK(I1413),"Null",I1413)</f>
        <v>R1013</v>
      </c>
      <c r="K1413">
        <f>IF(ISBLANK(B1413),ROUND(AVERAGE($B$2:$B$2344),0),B1413)</f>
        <v>1964</v>
      </c>
      <c r="L1413" s="9" t="str">
        <f>CONCATENATE(D1413,"/",C1413,"/",K1413)</f>
        <v>27/Jun/1964</v>
      </c>
      <c r="M1413">
        <f t="shared" ca="1" si="22"/>
        <v>60</v>
      </c>
      <c r="N1413" s="10">
        <v>11833.78</v>
      </c>
    </row>
    <row r="1414" spans="1:14" x14ac:dyDescent="0.25">
      <c r="A1414" t="s">
        <v>1444</v>
      </c>
      <c r="B1414">
        <v>1964</v>
      </c>
      <c r="C1414" t="s">
        <v>20</v>
      </c>
      <c r="D1414">
        <v>11</v>
      </c>
      <c r="E1414">
        <v>0</v>
      </c>
      <c r="F1414">
        <v>11837.16</v>
      </c>
      <c r="G1414" t="s">
        <v>12</v>
      </c>
      <c r="H1414" t="s">
        <v>12</v>
      </c>
      <c r="I1414" t="s">
        <v>41</v>
      </c>
      <c r="J1414" t="str">
        <f>IF(ISBLANK(I1414),"Null",I1414)</f>
        <v>R1011</v>
      </c>
      <c r="K1414">
        <f>IF(ISBLANK(B1414),ROUND(AVERAGE($B$2:$B$2344),0),B1414)</f>
        <v>1964</v>
      </c>
      <c r="L1414" s="9" t="str">
        <f>CONCATENATE(D1414,"/",C1414,"/",K1414)</f>
        <v>11/Sep/1964</v>
      </c>
      <c r="M1414">
        <f t="shared" ca="1" si="22"/>
        <v>60</v>
      </c>
      <c r="N1414" s="10">
        <v>11837.16</v>
      </c>
    </row>
    <row r="1415" spans="1:14" x14ac:dyDescent="0.25">
      <c r="A1415" t="s">
        <v>1445</v>
      </c>
      <c r="B1415">
        <v>1965</v>
      </c>
      <c r="C1415" t="s">
        <v>20</v>
      </c>
      <c r="D1415">
        <v>25</v>
      </c>
      <c r="E1415">
        <v>0</v>
      </c>
      <c r="F1415">
        <v>11840.78</v>
      </c>
      <c r="G1415" t="s">
        <v>12</v>
      </c>
      <c r="H1415" t="s">
        <v>11</v>
      </c>
      <c r="I1415" t="s">
        <v>23</v>
      </c>
      <c r="J1415" t="str">
        <f>IF(ISBLANK(I1415),"Null",I1415)</f>
        <v>R1012</v>
      </c>
      <c r="K1415">
        <f>IF(ISBLANK(B1415),ROUND(AVERAGE($B$2:$B$2344),0),B1415)</f>
        <v>1965</v>
      </c>
      <c r="L1415" s="9" t="str">
        <f>CONCATENATE(D1415,"/",C1415,"/",K1415)</f>
        <v>25/Sep/1965</v>
      </c>
      <c r="M1415">
        <f t="shared" ca="1" si="22"/>
        <v>59</v>
      </c>
      <c r="N1415" s="10">
        <v>11840.78</v>
      </c>
    </row>
    <row r="1416" spans="1:14" x14ac:dyDescent="0.25">
      <c r="A1416" t="s">
        <v>1446</v>
      </c>
      <c r="B1416">
        <v>1964</v>
      </c>
      <c r="C1416" t="s">
        <v>10</v>
      </c>
      <c r="D1416">
        <v>11</v>
      </c>
      <c r="E1416">
        <v>0</v>
      </c>
      <c r="F1416">
        <v>11842.44</v>
      </c>
      <c r="G1416" t="s">
        <v>12</v>
      </c>
      <c r="H1416" t="s">
        <v>11</v>
      </c>
      <c r="I1416" t="s">
        <v>41</v>
      </c>
      <c r="J1416" t="str">
        <f>IF(ISBLANK(I1416),"Null",I1416)</f>
        <v>R1011</v>
      </c>
      <c r="K1416">
        <f>IF(ISBLANK(B1416),ROUND(AVERAGE($B$2:$B$2344),0),B1416)</f>
        <v>1964</v>
      </c>
      <c r="L1416" s="9" t="str">
        <f>CONCATENATE(D1416,"/",C1416,"/",K1416)</f>
        <v>11/Jul/1964</v>
      </c>
      <c r="M1416">
        <f t="shared" ca="1" si="22"/>
        <v>60</v>
      </c>
      <c r="N1416" s="10">
        <v>11842.44</v>
      </c>
    </row>
    <row r="1417" spans="1:14" x14ac:dyDescent="0.25">
      <c r="A1417" t="s">
        <v>1447</v>
      </c>
      <c r="B1417">
        <v>1965</v>
      </c>
      <c r="C1417" t="s">
        <v>15</v>
      </c>
      <c r="D1417">
        <v>10</v>
      </c>
      <c r="E1417">
        <v>0</v>
      </c>
      <c r="F1417">
        <v>11842.62</v>
      </c>
      <c r="G1417" t="s">
        <v>12</v>
      </c>
      <c r="H1417" t="s">
        <v>12</v>
      </c>
      <c r="I1417" t="s">
        <v>23</v>
      </c>
      <c r="J1417" t="str">
        <f>IF(ISBLANK(I1417),"Null",I1417)</f>
        <v>R1012</v>
      </c>
      <c r="K1417">
        <f>IF(ISBLANK(B1417),ROUND(AVERAGE($B$2:$B$2344),0),B1417)</f>
        <v>1965</v>
      </c>
      <c r="L1417" s="9" t="str">
        <f>CONCATENATE(D1417,"/",C1417,"/",K1417)</f>
        <v>10/Nov/1965</v>
      </c>
      <c r="M1417">
        <f t="shared" ca="1" si="22"/>
        <v>59</v>
      </c>
      <c r="N1417" s="10">
        <v>11842.62</v>
      </c>
    </row>
    <row r="1418" spans="1:14" x14ac:dyDescent="0.25">
      <c r="A1418" t="s">
        <v>1448</v>
      </c>
      <c r="B1418">
        <v>1964</v>
      </c>
      <c r="C1418" t="s">
        <v>18</v>
      </c>
      <c r="D1418">
        <v>27</v>
      </c>
      <c r="E1418">
        <v>0</v>
      </c>
      <c r="F1418">
        <v>11848.14</v>
      </c>
      <c r="G1418" t="s">
        <v>12</v>
      </c>
      <c r="H1418" t="s">
        <v>11</v>
      </c>
      <c r="I1418" t="s">
        <v>41</v>
      </c>
      <c r="J1418" t="str">
        <f>IF(ISBLANK(I1418),"Null",I1418)</f>
        <v>R1011</v>
      </c>
      <c r="K1418">
        <f>IF(ISBLANK(B1418),ROUND(AVERAGE($B$2:$B$2344),0),B1418)</f>
        <v>1964</v>
      </c>
      <c r="L1418" s="9" t="str">
        <f>CONCATENATE(D1418,"/",C1418,"/",K1418)</f>
        <v>27/Jun/1964</v>
      </c>
      <c r="M1418">
        <f t="shared" ca="1" si="22"/>
        <v>60</v>
      </c>
      <c r="N1418" s="10">
        <v>11848.14</v>
      </c>
    </row>
    <row r="1419" spans="1:14" x14ac:dyDescent="0.25">
      <c r="A1419" t="s">
        <v>1449</v>
      </c>
      <c r="B1419">
        <v>1964</v>
      </c>
      <c r="C1419" t="s">
        <v>20</v>
      </c>
      <c r="D1419">
        <v>29</v>
      </c>
      <c r="E1419">
        <v>0</v>
      </c>
      <c r="F1419">
        <v>11856.41</v>
      </c>
      <c r="G1419" t="s">
        <v>12</v>
      </c>
      <c r="H1419" t="s">
        <v>11</v>
      </c>
      <c r="I1419" t="s">
        <v>13</v>
      </c>
      <c r="J1419" t="str">
        <f>IF(ISBLANK(I1419),"Null",I1419)</f>
        <v>R1013</v>
      </c>
      <c r="K1419">
        <f>IF(ISBLANK(B1419),ROUND(AVERAGE($B$2:$B$2344),0),B1419)</f>
        <v>1964</v>
      </c>
      <c r="L1419" s="9" t="str">
        <f>CONCATENATE(D1419,"/",C1419,"/",K1419)</f>
        <v>29/Sep/1964</v>
      </c>
      <c r="M1419">
        <f t="shared" ca="1" si="22"/>
        <v>60</v>
      </c>
      <c r="N1419" s="10">
        <v>11856.41</v>
      </c>
    </row>
    <row r="1420" spans="1:14" x14ac:dyDescent="0.25">
      <c r="A1420" t="s">
        <v>1450</v>
      </c>
      <c r="B1420">
        <v>1974</v>
      </c>
      <c r="C1420" t="s">
        <v>10</v>
      </c>
      <c r="D1420">
        <v>7</v>
      </c>
      <c r="E1420">
        <v>0</v>
      </c>
      <c r="F1420">
        <v>11858.56</v>
      </c>
      <c r="G1420" t="s">
        <v>12</v>
      </c>
      <c r="H1420" t="s">
        <v>12</v>
      </c>
      <c r="I1420" t="s">
        <v>41</v>
      </c>
      <c r="J1420" t="str">
        <f>IF(ISBLANK(I1420),"Null",I1420)</f>
        <v>R1011</v>
      </c>
      <c r="K1420">
        <f>IF(ISBLANK(B1420),ROUND(AVERAGE($B$2:$B$2344),0),B1420)</f>
        <v>1974</v>
      </c>
      <c r="L1420" s="9" t="str">
        <f>CONCATENATE(D1420,"/",C1420,"/",K1420)</f>
        <v>7/Jul/1974</v>
      </c>
      <c r="M1420">
        <f t="shared" ca="1" si="22"/>
        <v>50</v>
      </c>
      <c r="N1420" s="10">
        <v>11858.56</v>
      </c>
    </row>
    <row r="1421" spans="1:14" x14ac:dyDescent="0.25">
      <c r="A1421" t="s">
        <v>1451</v>
      </c>
      <c r="B1421">
        <v>1967</v>
      </c>
      <c r="C1421" t="s">
        <v>34</v>
      </c>
      <c r="D1421">
        <v>24</v>
      </c>
      <c r="E1421">
        <v>1</v>
      </c>
      <c r="F1421">
        <v>11879.1</v>
      </c>
      <c r="G1421" t="s">
        <v>12</v>
      </c>
      <c r="H1421" t="s">
        <v>12</v>
      </c>
      <c r="I1421" t="s">
        <v>246</v>
      </c>
      <c r="J1421" t="str">
        <f>IF(ISBLANK(I1421),"Null",I1421)</f>
        <v>R1024</v>
      </c>
      <c r="K1421">
        <f>IF(ISBLANK(B1421),ROUND(AVERAGE($B$2:$B$2344),0),B1421)</f>
        <v>1967</v>
      </c>
      <c r="L1421" s="9" t="str">
        <f>CONCATENATE(D1421,"/",C1421,"/",K1421)</f>
        <v>24/Aug/1967</v>
      </c>
      <c r="M1421">
        <f t="shared" ca="1" si="22"/>
        <v>57</v>
      </c>
      <c r="N1421" s="10">
        <v>11879.1</v>
      </c>
    </row>
    <row r="1422" spans="1:14" x14ac:dyDescent="0.25">
      <c r="A1422" t="s">
        <v>1452</v>
      </c>
      <c r="B1422">
        <v>1967</v>
      </c>
      <c r="C1422" t="s">
        <v>10</v>
      </c>
      <c r="D1422">
        <v>14</v>
      </c>
      <c r="E1422">
        <v>2</v>
      </c>
      <c r="F1422">
        <v>11881.36</v>
      </c>
      <c r="G1422" t="s">
        <v>12</v>
      </c>
      <c r="H1422" t="s">
        <v>11</v>
      </c>
      <c r="I1422" t="s">
        <v>41</v>
      </c>
      <c r="J1422" t="str">
        <f>IF(ISBLANK(I1422),"Null",I1422)</f>
        <v>R1011</v>
      </c>
      <c r="K1422">
        <f>IF(ISBLANK(B1422),ROUND(AVERAGE($B$2:$B$2344),0),B1422)</f>
        <v>1967</v>
      </c>
      <c r="L1422" s="9" t="str">
        <f>CONCATENATE(D1422,"/",C1422,"/",K1422)</f>
        <v>14/Jul/1967</v>
      </c>
      <c r="M1422">
        <f t="shared" ca="1" si="22"/>
        <v>57</v>
      </c>
      <c r="N1422" s="10">
        <v>11881.36</v>
      </c>
    </row>
    <row r="1423" spans="1:14" x14ac:dyDescent="0.25">
      <c r="A1423" t="s">
        <v>1453</v>
      </c>
      <c r="B1423">
        <v>1967</v>
      </c>
      <c r="C1423" t="s">
        <v>36</v>
      </c>
      <c r="D1423">
        <v>29</v>
      </c>
      <c r="E1423">
        <v>2</v>
      </c>
      <c r="F1423">
        <v>11881.97</v>
      </c>
      <c r="G1423" t="s">
        <v>12</v>
      </c>
      <c r="H1423" t="s">
        <v>16</v>
      </c>
      <c r="I1423" t="s">
        <v>13</v>
      </c>
      <c r="J1423" t="str">
        <f>IF(ISBLANK(I1423),"Null",I1423)</f>
        <v>R1013</v>
      </c>
      <c r="K1423">
        <f>IF(ISBLANK(B1423),ROUND(AVERAGE($B$2:$B$2344),0),B1423)</f>
        <v>1967</v>
      </c>
      <c r="L1423" s="9" t="str">
        <f>CONCATENATE(D1423,"/",C1423,"/",K1423)</f>
        <v>29/Oct/1967</v>
      </c>
      <c r="M1423">
        <f t="shared" ca="1" si="22"/>
        <v>57</v>
      </c>
      <c r="N1423" s="10">
        <v>11881.97</v>
      </c>
    </row>
    <row r="1424" spans="1:14" x14ac:dyDescent="0.25">
      <c r="A1424" t="s">
        <v>1454</v>
      </c>
      <c r="B1424">
        <v>2004</v>
      </c>
      <c r="C1424" t="s">
        <v>18</v>
      </c>
      <c r="D1424">
        <v>2</v>
      </c>
      <c r="E1424">
        <v>2</v>
      </c>
      <c r="F1424">
        <v>11884.05</v>
      </c>
      <c r="G1424" t="s">
        <v>12</v>
      </c>
      <c r="H1424" t="s">
        <v>12</v>
      </c>
      <c r="I1424" t="s">
        <v>13</v>
      </c>
      <c r="J1424" t="str">
        <f>IF(ISBLANK(I1424),"Null",I1424)</f>
        <v>R1013</v>
      </c>
      <c r="K1424">
        <f>IF(ISBLANK(B1424),ROUND(AVERAGE($B$2:$B$2344),0),B1424)</f>
        <v>2004</v>
      </c>
      <c r="L1424" s="9" t="str">
        <f>CONCATENATE(D1424,"/",C1424,"/",K1424)</f>
        <v>2/Jun/2004</v>
      </c>
      <c r="M1424">
        <f t="shared" ca="1" si="22"/>
        <v>20</v>
      </c>
      <c r="N1424" s="10">
        <v>11884.05</v>
      </c>
    </row>
    <row r="1425" spans="1:14" x14ac:dyDescent="0.25">
      <c r="A1425" t="s">
        <v>1455</v>
      </c>
      <c r="B1425">
        <v>1964</v>
      </c>
      <c r="C1425" t="s">
        <v>15</v>
      </c>
      <c r="D1425">
        <v>19</v>
      </c>
      <c r="E1425">
        <v>0</v>
      </c>
      <c r="F1425">
        <v>11918.2</v>
      </c>
      <c r="G1425" t="s">
        <v>12</v>
      </c>
      <c r="H1425" t="s">
        <v>16</v>
      </c>
      <c r="I1425" t="s">
        <v>299</v>
      </c>
      <c r="J1425" t="str">
        <f>IF(ISBLANK(I1425),"Null",I1425)</f>
        <v>R1021</v>
      </c>
      <c r="K1425">
        <f>IF(ISBLANK(B1425),ROUND(AVERAGE($B$2:$B$2344),0),B1425)</f>
        <v>1964</v>
      </c>
      <c r="L1425" s="9" t="str">
        <f>CONCATENATE(D1425,"/",C1425,"/",K1425)</f>
        <v>19/Nov/1964</v>
      </c>
      <c r="M1425">
        <f t="shared" ca="1" si="22"/>
        <v>60</v>
      </c>
      <c r="N1425" s="10">
        <v>11918.2</v>
      </c>
    </row>
    <row r="1426" spans="1:14" x14ac:dyDescent="0.25">
      <c r="A1426" t="s">
        <v>1456</v>
      </c>
      <c r="B1426">
        <v>1964</v>
      </c>
      <c r="C1426" t="s">
        <v>30</v>
      </c>
      <c r="D1426">
        <v>20</v>
      </c>
      <c r="E1426">
        <v>0</v>
      </c>
      <c r="F1426">
        <v>11931.13</v>
      </c>
      <c r="G1426" t="s">
        <v>12</v>
      </c>
      <c r="H1426" t="s">
        <v>16</v>
      </c>
      <c r="I1426" t="s">
        <v>165</v>
      </c>
      <c r="J1426" t="str">
        <f>IF(ISBLANK(I1426),"Null",I1426)</f>
        <v>R1019</v>
      </c>
      <c r="K1426">
        <f>IF(ISBLANK(B1426),ROUND(AVERAGE($B$2:$B$2344),0),B1426)</f>
        <v>1964</v>
      </c>
      <c r="L1426" s="9" t="str">
        <f>CONCATENATE(D1426,"/",C1426,"/",K1426)</f>
        <v>20/Dec/1964</v>
      </c>
      <c r="M1426">
        <f t="shared" ca="1" si="22"/>
        <v>59</v>
      </c>
      <c r="N1426" s="10">
        <v>11931.13</v>
      </c>
    </row>
    <row r="1427" spans="1:14" x14ac:dyDescent="0.25">
      <c r="A1427" t="s">
        <v>1457</v>
      </c>
      <c r="B1427">
        <v>1964</v>
      </c>
      <c r="C1427" t="s">
        <v>34</v>
      </c>
      <c r="D1427">
        <v>2</v>
      </c>
      <c r="E1427">
        <v>0</v>
      </c>
      <c r="F1427">
        <v>11938.26</v>
      </c>
      <c r="G1427" t="s">
        <v>12</v>
      </c>
      <c r="H1427" t="s">
        <v>12</v>
      </c>
      <c r="I1427" t="s">
        <v>165</v>
      </c>
      <c r="J1427" t="str">
        <f>IF(ISBLANK(I1427),"Null",I1427)</f>
        <v>R1019</v>
      </c>
      <c r="K1427">
        <f>IF(ISBLANK(B1427),ROUND(AVERAGE($B$2:$B$2344),0),B1427)</f>
        <v>1964</v>
      </c>
      <c r="L1427" s="9" t="str">
        <f>CONCATENATE(D1427,"/",C1427,"/",K1427)</f>
        <v>2/Aug/1964</v>
      </c>
      <c r="M1427">
        <f t="shared" ca="1" si="22"/>
        <v>60</v>
      </c>
      <c r="N1427" s="10">
        <v>11938.26</v>
      </c>
    </row>
    <row r="1428" spans="1:14" x14ac:dyDescent="0.25">
      <c r="A1428" t="s">
        <v>1458</v>
      </c>
      <c r="B1428">
        <v>1991</v>
      </c>
      <c r="C1428" t="s">
        <v>36</v>
      </c>
      <c r="D1428">
        <v>19</v>
      </c>
      <c r="E1428">
        <v>3</v>
      </c>
      <c r="F1428">
        <v>11941.83</v>
      </c>
      <c r="G1428" t="s">
        <v>12</v>
      </c>
      <c r="H1428" t="s">
        <v>16</v>
      </c>
      <c r="I1428" t="s">
        <v>248</v>
      </c>
      <c r="J1428" t="str">
        <f>IF(ISBLANK(I1428),"Null",I1428)</f>
        <v>R1023</v>
      </c>
      <c r="K1428">
        <f>IF(ISBLANK(B1428),ROUND(AVERAGE($B$2:$B$2344),0),B1428)</f>
        <v>1991</v>
      </c>
      <c r="L1428" s="9" t="str">
        <f>CONCATENATE(D1428,"/",C1428,"/",K1428)</f>
        <v>19/Oct/1991</v>
      </c>
      <c r="M1428">
        <f t="shared" ca="1" si="22"/>
        <v>33</v>
      </c>
      <c r="N1428" s="10">
        <v>11941.83</v>
      </c>
    </row>
    <row r="1429" spans="1:14" x14ac:dyDescent="0.25">
      <c r="A1429" t="s">
        <v>1459</v>
      </c>
      <c r="B1429">
        <v>1964</v>
      </c>
      <c r="C1429" t="s">
        <v>30</v>
      </c>
      <c r="D1429">
        <v>25</v>
      </c>
      <c r="E1429">
        <v>0</v>
      </c>
      <c r="F1429">
        <v>11944.59</v>
      </c>
      <c r="G1429" t="s">
        <v>12</v>
      </c>
      <c r="H1429" t="s">
        <v>11</v>
      </c>
      <c r="I1429" t="s">
        <v>167</v>
      </c>
      <c r="J1429" t="str">
        <f>IF(ISBLANK(I1429),"Null",I1429)</f>
        <v>R1016</v>
      </c>
      <c r="K1429">
        <f>IF(ISBLANK(B1429),ROUND(AVERAGE($B$2:$B$2344),0),B1429)</f>
        <v>1964</v>
      </c>
      <c r="L1429" s="9" t="str">
        <f>CONCATENATE(D1429,"/",C1429,"/",K1429)</f>
        <v>25/Dec/1964</v>
      </c>
      <c r="M1429">
        <f t="shared" ca="1" si="22"/>
        <v>59</v>
      </c>
      <c r="N1429" s="10">
        <v>11944.59</v>
      </c>
    </row>
    <row r="1430" spans="1:14" x14ac:dyDescent="0.25">
      <c r="A1430" t="s">
        <v>1460</v>
      </c>
      <c r="B1430">
        <v>1965</v>
      </c>
      <c r="C1430" t="s">
        <v>15</v>
      </c>
      <c r="D1430">
        <v>1</v>
      </c>
      <c r="E1430">
        <v>1</v>
      </c>
      <c r="F1430">
        <v>11945.13</v>
      </c>
      <c r="G1430" t="s">
        <v>12</v>
      </c>
      <c r="H1430" t="s">
        <v>11</v>
      </c>
      <c r="I1430" t="s">
        <v>23</v>
      </c>
      <c r="J1430" t="str">
        <f>IF(ISBLANK(I1430),"Null",I1430)</f>
        <v>R1012</v>
      </c>
      <c r="K1430">
        <f>IF(ISBLANK(B1430),ROUND(AVERAGE($B$2:$B$2344),0),B1430)</f>
        <v>1965</v>
      </c>
      <c r="L1430" s="9" t="str">
        <f>CONCATENATE(D1430,"/",C1430,"/",K1430)</f>
        <v>1/Nov/1965</v>
      </c>
      <c r="M1430">
        <f t="shared" ca="1" si="22"/>
        <v>59</v>
      </c>
      <c r="N1430" s="10">
        <v>11945.13</v>
      </c>
    </row>
    <row r="1431" spans="1:14" x14ac:dyDescent="0.25">
      <c r="A1431" t="s">
        <v>1461</v>
      </c>
      <c r="B1431">
        <v>1964</v>
      </c>
      <c r="C1431" t="s">
        <v>20</v>
      </c>
      <c r="D1431">
        <v>29</v>
      </c>
      <c r="E1431">
        <v>1</v>
      </c>
      <c r="F1431">
        <v>11946.63</v>
      </c>
      <c r="G1431" t="s">
        <v>12</v>
      </c>
      <c r="H1431" t="s">
        <v>11</v>
      </c>
      <c r="I1431" t="s">
        <v>13</v>
      </c>
      <c r="J1431" t="str">
        <f>IF(ISBLANK(I1431),"Null",I1431)</f>
        <v>R1013</v>
      </c>
      <c r="K1431">
        <f>IF(ISBLANK(B1431),ROUND(AVERAGE($B$2:$B$2344),0),B1431)</f>
        <v>1964</v>
      </c>
      <c r="L1431" s="9" t="str">
        <f>CONCATENATE(D1431,"/",C1431,"/",K1431)</f>
        <v>29/Sep/1964</v>
      </c>
      <c r="M1431">
        <f t="shared" ca="1" si="22"/>
        <v>60</v>
      </c>
      <c r="N1431" s="10">
        <v>11946.63</v>
      </c>
    </row>
    <row r="1432" spans="1:14" x14ac:dyDescent="0.25">
      <c r="A1432" t="s">
        <v>1462</v>
      </c>
      <c r="B1432">
        <v>1967</v>
      </c>
      <c r="C1432" t="s">
        <v>30</v>
      </c>
      <c r="D1432">
        <v>22</v>
      </c>
      <c r="E1432">
        <v>3</v>
      </c>
      <c r="F1432">
        <v>11987.17</v>
      </c>
      <c r="G1432" t="s">
        <v>12</v>
      </c>
      <c r="H1432" t="s">
        <v>12</v>
      </c>
      <c r="I1432" t="s">
        <v>13</v>
      </c>
      <c r="J1432" t="str">
        <f>IF(ISBLANK(I1432),"Null",I1432)</f>
        <v>R1013</v>
      </c>
      <c r="K1432">
        <f>IF(ISBLANK(B1432),ROUND(AVERAGE($B$2:$B$2344),0),B1432)</f>
        <v>1967</v>
      </c>
      <c r="L1432" s="9" t="str">
        <f>CONCATENATE(D1432,"/",C1432,"/",K1432)</f>
        <v>22/Dec/1967</v>
      </c>
      <c r="M1432">
        <f t="shared" ca="1" si="22"/>
        <v>56</v>
      </c>
      <c r="N1432" s="10">
        <v>11987.17</v>
      </c>
    </row>
    <row r="1433" spans="1:14" x14ac:dyDescent="0.25">
      <c r="A1433" t="s">
        <v>1463</v>
      </c>
      <c r="B1433">
        <v>1983</v>
      </c>
      <c r="C1433" t="s">
        <v>10</v>
      </c>
      <c r="D1433">
        <v>4</v>
      </c>
      <c r="E1433">
        <v>3</v>
      </c>
      <c r="F1433">
        <v>11987.68</v>
      </c>
      <c r="G1433" t="s">
        <v>12</v>
      </c>
      <c r="H1433" t="s">
        <v>11</v>
      </c>
      <c r="I1433" t="s">
        <v>534</v>
      </c>
      <c r="J1433" t="str">
        <f>IF(ISBLANK(I1433),"Null",I1433)</f>
        <v>R1026</v>
      </c>
      <c r="K1433">
        <f>IF(ISBLANK(B1433),ROUND(AVERAGE($B$2:$B$2344),0),B1433)</f>
        <v>1983</v>
      </c>
      <c r="L1433" s="9" t="str">
        <f>CONCATENATE(D1433,"/",C1433,"/",K1433)</f>
        <v>4/Jul/1983</v>
      </c>
      <c r="M1433">
        <f t="shared" ca="1" si="22"/>
        <v>41</v>
      </c>
      <c r="N1433" s="10">
        <v>11987.68</v>
      </c>
    </row>
    <row r="1434" spans="1:14" x14ac:dyDescent="0.25">
      <c r="A1434" t="s">
        <v>1464</v>
      </c>
      <c r="B1434">
        <v>1993</v>
      </c>
      <c r="C1434" t="s">
        <v>30</v>
      </c>
      <c r="D1434">
        <v>12</v>
      </c>
      <c r="E1434">
        <v>0</v>
      </c>
      <c r="F1434">
        <v>11994.89</v>
      </c>
      <c r="G1434" t="s">
        <v>12</v>
      </c>
      <c r="H1434" t="s">
        <v>11</v>
      </c>
      <c r="I1434" t="s">
        <v>23</v>
      </c>
      <c r="J1434" t="str">
        <f>IF(ISBLANK(I1434),"Null",I1434)</f>
        <v>R1012</v>
      </c>
      <c r="K1434">
        <f>IF(ISBLANK(B1434),ROUND(AVERAGE($B$2:$B$2344),0),B1434)</f>
        <v>1993</v>
      </c>
      <c r="L1434" s="9" t="str">
        <f>CONCATENATE(D1434,"/",C1434,"/",K1434)</f>
        <v>12/Dec/1993</v>
      </c>
      <c r="M1434">
        <f t="shared" ca="1" si="22"/>
        <v>30</v>
      </c>
      <c r="N1434" s="10">
        <v>11994.89</v>
      </c>
    </row>
    <row r="1435" spans="1:14" x14ac:dyDescent="0.25">
      <c r="A1435" t="s">
        <v>1465</v>
      </c>
      <c r="B1435">
        <v>1982</v>
      </c>
      <c r="C1435" t="s">
        <v>36</v>
      </c>
      <c r="D1435">
        <v>17</v>
      </c>
      <c r="E1435">
        <v>3</v>
      </c>
      <c r="F1435">
        <v>12001.29</v>
      </c>
      <c r="G1435" t="s">
        <v>12</v>
      </c>
      <c r="H1435" t="s">
        <v>12</v>
      </c>
      <c r="I1435" t="s">
        <v>299</v>
      </c>
      <c r="J1435" t="str">
        <f>IF(ISBLANK(I1435),"Null",I1435)</f>
        <v>R1021</v>
      </c>
      <c r="K1435">
        <f>IF(ISBLANK(B1435),ROUND(AVERAGE($B$2:$B$2344),0),B1435)</f>
        <v>1982</v>
      </c>
      <c r="L1435" s="9" t="str">
        <f>CONCATENATE(D1435,"/",C1435,"/",K1435)</f>
        <v>17/Oct/1982</v>
      </c>
      <c r="M1435">
        <f t="shared" ca="1" si="22"/>
        <v>42</v>
      </c>
      <c r="N1435" s="10">
        <v>12001.29</v>
      </c>
    </row>
    <row r="1436" spans="1:14" x14ac:dyDescent="0.25">
      <c r="A1436" t="s">
        <v>1466</v>
      </c>
      <c r="B1436">
        <v>1965</v>
      </c>
      <c r="C1436" t="s">
        <v>18</v>
      </c>
      <c r="D1436">
        <v>9</v>
      </c>
      <c r="E1436">
        <v>0</v>
      </c>
      <c r="F1436">
        <v>12029.29</v>
      </c>
      <c r="G1436" t="s">
        <v>12</v>
      </c>
      <c r="H1436" t="s">
        <v>11</v>
      </c>
      <c r="I1436" t="s">
        <v>246</v>
      </c>
      <c r="J1436" t="str">
        <f>IF(ISBLANK(I1436),"Null",I1436)</f>
        <v>R1024</v>
      </c>
      <c r="K1436">
        <f>IF(ISBLANK(B1436),ROUND(AVERAGE($B$2:$B$2344),0),B1436)</f>
        <v>1965</v>
      </c>
      <c r="L1436" s="9" t="str">
        <f>CONCATENATE(D1436,"/",C1436,"/",K1436)</f>
        <v>9/Jun/1965</v>
      </c>
      <c r="M1436">
        <f t="shared" ca="1" si="22"/>
        <v>59</v>
      </c>
      <c r="N1436" s="10">
        <v>12029.29</v>
      </c>
    </row>
    <row r="1437" spans="1:14" x14ac:dyDescent="0.25">
      <c r="A1437" t="s">
        <v>1467</v>
      </c>
      <c r="B1437">
        <v>1965</v>
      </c>
      <c r="C1437" t="s">
        <v>36</v>
      </c>
      <c r="D1437">
        <v>29</v>
      </c>
      <c r="E1437">
        <v>1</v>
      </c>
      <c r="F1437">
        <v>12032.33</v>
      </c>
      <c r="G1437" t="s">
        <v>12</v>
      </c>
      <c r="H1437" t="s">
        <v>16</v>
      </c>
      <c r="I1437" t="s">
        <v>41</v>
      </c>
      <c r="J1437" t="str">
        <f>IF(ISBLANK(I1437),"Null",I1437)</f>
        <v>R1011</v>
      </c>
      <c r="K1437">
        <f>IF(ISBLANK(B1437),ROUND(AVERAGE($B$2:$B$2344),0),B1437)</f>
        <v>1965</v>
      </c>
      <c r="L1437" s="9" t="str">
        <f>CONCATENATE(D1437,"/",C1437,"/",K1437)</f>
        <v>29/Oct/1965</v>
      </c>
      <c r="M1437">
        <f t="shared" ca="1" si="22"/>
        <v>59</v>
      </c>
      <c r="N1437" s="10">
        <v>12032.33</v>
      </c>
    </row>
    <row r="1438" spans="1:14" x14ac:dyDescent="0.25">
      <c r="A1438" t="s">
        <v>1468</v>
      </c>
      <c r="B1438">
        <v>1979</v>
      </c>
      <c r="C1438" t="s">
        <v>36</v>
      </c>
      <c r="D1438">
        <v>16</v>
      </c>
      <c r="E1438">
        <v>2</v>
      </c>
      <c r="F1438">
        <v>12035.18</v>
      </c>
      <c r="G1438" t="s">
        <v>12</v>
      </c>
      <c r="H1438" t="s">
        <v>12</v>
      </c>
      <c r="I1438" t="s">
        <v>299</v>
      </c>
      <c r="J1438" t="str">
        <f>IF(ISBLANK(I1438),"Null",I1438)</f>
        <v>R1021</v>
      </c>
      <c r="K1438">
        <f>IF(ISBLANK(B1438),ROUND(AVERAGE($B$2:$B$2344),0),B1438)</f>
        <v>1979</v>
      </c>
      <c r="L1438" s="9" t="str">
        <f>CONCATENATE(D1438,"/",C1438,"/",K1438)</f>
        <v>16/Oct/1979</v>
      </c>
      <c r="M1438">
        <f t="shared" ca="1" si="22"/>
        <v>45</v>
      </c>
      <c r="N1438" s="10">
        <v>12035.18</v>
      </c>
    </row>
    <row r="1439" spans="1:14" x14ac:dyDescent="0.25">
      <c r="A1439" t="s">
        <v>1469</v>
      </c>
      <c r="B1439">
        <v>1966</v>
      </c>
      <c r="C1439" t="s">
        <v>15</v>
      </c>
      <c r="D1439">
        <v>24</v>
      </c>
      <c r="E1439">
        <v>1</v>
      </c>
      <c r="F1439">
        <v>12044.34</v>
      </c>
      <c r="G1439" t="s">
        <v>12</v>
      </c>
      <c r="H1439" t="s">
        <v>16</v>
      </c>
      <c r="I1439" t="s">
        <v>23</v>
      </c>
      <c r="J1439" t="str">
        <f>IF(ISBLANK(I1439),"Null",I1439)</f>
        <v>R1012</v>
      </c>
      <c r="K1439">
        <f>IF(ISBLANK(B1439),ROUND(AVERAGE($B$2:$B$2344),0),B1439)</f>
        <v>1966</v>
      </c>
      <c r="L1439" s="9" t="str">
        <f>CONCATENATE(D1439,"/",C1439,"/",K1439)</f>
        <v>24/Nov/1966</v>
      </c>
      <c r="M1439">
        <f t="shared" ca="1" si="22"/>
        <v>57</v>
      </c>
      <c r="N1439" s="10">
        <v>12044.34</v>
      </c>
    </row>
    <row r="1440" spans="1:14" x14ac:dyDescent="0.25">
      <c r="A1440" t="s">
        <v>1470</v>
      </c>
      <c r="B1440">
        <v>1986</v>
      </c>
      <c r="C1440" t="s">
        <v>20</v>
      </c>
      <c r="D1440">
        <v>7</v>
      </c>
      <c r="E1440">
        <v>3</v>
      </c>
      <c r="F1440">
        <v>12048.13</v>
      </c>
      <c r="G1440" t="s">
        <v>12</v>
      </c>
      <c r="H1440" t="s">
        <v>11</v>
      </c>
      <c r="I1440" t="s">
        <v>534</v>
      </c>
      <c r="J1440" t="str">
        <f>IF(ISBLANK(I1440),"Null",I1440)</f>
        <v>R1026</v>
      </c>
      <c r="K1440">
        <f>IF(ISBLANK(B1440),ROUND(AVERAGE($B$2:$B$2344),0),B1440)</f>
        <v>1986</v>
      </c>
      <c r="L1440" s="9" t="str">
        <f>CONCATENATE(D1440,"/",C1440,"/",K1440)</f>
        <v>7/Sep/1986</v>
      </c>
      <c r="M1440">
        <f t="shared" ca="1" si="22"/>
        <v>38</v>
      </c>
      <c r="N1440" s="10">
        <v>12048.13</v>
      </c>
    </row>
    <row r="1441" spans="1:14" x14ac:dyDescent="0.25">
      <c r="A1441" t="s">
        <v>1471</v>
      </c>
      <c r="B1441">
        <v>1984</v>
      </c>
      <c r="C1441" t="s">
        <v>20</v>
      </c>
      <c r="D1441">
        <v>2</v>
      </c>
      <c r="E1441">
        <v>3</v>
      </c>
      <c r="F1441">
        <v>12091.34</v>
      </c>
      <c r="G1441" t="s">
        <v>12</v>
      </c>
      <c r="H1441" t="s">
        <v>11</v>
      </c>
      <c r="I1441" t="s">
        <v>631</v>
      </c>
      <c r="J1441" t="str">
        <f>IF(ISBLANK(I1441),"Null",I1441)</f>
        <v>R1022</v>
      </c>
      <c r="K1441">
        <f>IF(ISBLANK(B1441),ROUND(AVERAGE($B$2:$B$2344),0),B1441)</f>
        <v>1984</v>
      </c>
      <c r="L1441" s="9" t="str">
        <f>CONCATENATE(D1441,"/",C1441,"/",K1441)</f>
        <v>2/Sep/1984</v>
      </c>
      <c r="M1441">
        <f t="shared" ca="1" si="22"/>
        <v>40</v>
      </c>
      <c r="N1441" s="10">
        <v>12091.34</v>
      </c>
    </row>
    <row r="1442" spans="1:14" x14ac:dyDescent="0.25">
      <c r="A1442" t="s">
        <v>1472</v>
      </c>
      <c r="B1442">
        <v>1968</v>
      </c>
      <c r="C1442" t="s">
        <v>18</v>
      </c>
      <c r="D1442">
        <v>21</v>
      </c>
      <c r="E1442">
        <v>3</v>
      </c>
      <c r="F1442">
        <v>12094.48</v>
      </c>
      <c r="G1442" t="s">
        <v>12</v>
      </c>
      <c r="H1442" t="s">
        <v>12</v>
      </c>
      <c r="I1442" t="s">
        <v>41</v>
      </c>
      <c r="J1442" t="str">
        <f>IF(ISBLANK(I1442),"Null",I1442)</f>
        <v>R1011</v>
      </c>
      <c r="K1442">
        <f>IF(ISBLANK(B1442),ROUND(AVERAGE($B$2:$B$2344),0),B1442)</f>
        <v>1968</v>
      </c>
      <c r="L1442" s="9" t="str">
        <f>CONCATENATE(D1442,"/",C1442,"/",K1442)</f>
        <v>21/Jun/1968</v>
      </c>
      <c r="M1442">
        <f t="shared" ca="1" si="22"/>
        <v>56</v>
      </c>
      <c r="N1442" s="10">
        <v>12094.48</v>
      </c>
    </row>
    <row r="1443" spans="1:14" x14ac:dyDescent="0.25">
      <c r="A1443" t="s">
        <v>1473</v>
      </c>
      <c r="B1443">
        <v>1968</v>
      </c>
      <c r="C1443" t="s">
        <v>30</v>
      </c>
      <c r="D1443">
        <v>9</v>
      </c>
      <c r="E1443">
        <v>2</v>
      </c>
      <c r="F1443">
        <v>12096.65</v>
      </c>
      <c r="G1443" t="s">
        <v>12</v>
      </c>
      <c r="H1443" t="s">
        <v>16</v>
      </c>
      <c r="I1443" t="s">
        <v>246</v>
      </c>
      <c r="J1443" t="str">
        <f>IF(ISBLANK(I1443),"Null",I1443)</f>
        <v>R1024</v>
      </c>
      <c r="K1443">
        <f>IF(ISBLANK(B1443),ROUND(AVERAGE($B$2:$B$2344),0),B1443)</f>
        <v>1968</v>
      </c>
      <c r="L1443" s="9" t="str">
        <f>CONCATENATE(D1443,"/",C1443,"/",K1443)</f>
        <v>9/Dec/1968</v>
      </c>
      <c r="M1443">
        <f t="shared" ca="1" si="22"/>
        <v>55</v>
      </c>
      <c r="N1443" s="10">
        <v>12096.65</v>
      </c>
    </row>
    <row r="1444" spans="1:14" x14ac:dyDescent="0.25">
      <c r="A1444" t="s">
        <v>1474</v>
      </c>
      <c r="B1444">
        <v>1968</v>
      </c>
      <c r="C1444" t="s">
        <v>36</v>
      </c>
      <c r="D1444">
        <v>25</v>
      </c>
      <c r="E1444">
        <v>3</v>
      </c>
      <c r="F1444">
        <v>12105.32</v>
      </c>
      <c r="G1444" t="s">
        <v>12</v>
      </c>
      <c r="H1444" t="s">
        <v>12</v>
      </c>
      <c r="I1444" t="s">
        <v>41</v>
      </c>
      <c r="J1444" t="str">
        <f>IF(ISBLANK(I1444),"Null",I1444)</f>
        <v>R1011</v>
      </c>
      <c r="K1444">
        <f>IF(ISBLANK(B1444),ROUND(AVERAGE($B$2:$B$2344),0),B1444)</f>
        <v>1968</v>
      </c>
      <c r="L1444" s="9" t="str">
        <f>CONCATENATE(D1444,"/",C1444,"/",K1444)</f>
        <v>25/Oct/1968</v>
      </c>
      <c r="M1444">
        <f t="shared" ca="1" si="22"/>
        <v>56</v>
      </c>
      <c r="N1444" s="10">
        <v>12105.32</v>
      </c>
    </row>
    <row r="1445" spans="1:14" x14ac:dyDescent="0.25">
      <c r="A1445" t="s">
        <v>1475</v>
      </c>
      <c r="B1445">
        <v>1963</v>
      </c>
      <c r="C1445" t="s">
        <v>10</v>
      </c>
      <c r="D1445">
        <v>20</v>
      </c>
      <c r="E1445">
        <v>0</v>
      </c>
      <c r="F1445">
        <v>12124.99</v>
      </c>
      <c r="G1445" t="s">
        <v>12</v>
      </c>
      <c r="H1445" t="s">
        <v>16</v>
      </c>
      <c r="I1445" t="s">
        <v>23</v>
      </c>
      <c r="J1445" t="str">
        <f>IF(ISBLANK(I1445),"Null",I1445)</f>
        <v>R1012</v>
      </c>
      <c r="K1445">
        <f>IF(ISBLANK(B1445),ROUND(AVERAGE($B$2:$B$2344),0),B1445)</f>
        <v>1963</v>
      </c>
      <c r="L1445" s="9" t="str">
        <f>CONCATENATE(D1445,"/",C1445,"/",K1445)</f>
        <v>20/Jul/1963</v>
      </c>
      <c r="M1445">
        <f t="shared" ca="1" si="22"/>
        <v>61</v>
      </c>
      <c r="N1445" s="10">
        <v>12124.99</v>
      </c>
    </row>
    <row r="1446" spans="1:14" x14ac:dyDescent="0.25">
      <c r="A1446" t="s">
        <v>1476</v>
      </c>
      <c r="B1446">
        <v>1963</v>
      </c>
      <c r="C1446" t="s">
        <v>18</v>
      </c>
      <c r="D1446">
        <v>4</v>
      </c>
      <c r="E1446">
        <v>0</v>
      </c>
      <c r="F1446">
        <v>12129.61</v>
      </c>
      <c r="G1446" t="s">
        <v>12</v>
      </c>
      <c r="H1446" t="s">
        <v>16</v>
      </c>
      <c r="I1446" t="s">
        <v>23</v>
      </c>
      <c r="J1446" t="str">
        <f>IF(ISBLANK(I1446),"Null",I1446)</f>
        <v>R1012</v>
      </c>
      <c r="K1446">
        <f>IF(ISBLANK(B1446),ROUND(AVERAGE($B$2:$B$2344),0),B1446)</f>
        <v>1963</v>
      </c>
      <c r="L1446" s="9" t="str">
        <f>CONCATENATE(D1446,"/",C1446,"/",K1446)</f>
        <v>4/Jun/1963</v>
      </c>
      <c r="M1446">
        <f t="shared" ca="1" si="22"/>
        <v>61</v>
      </c>
      <c r="N1446" s="10">
        <v>12129.61</v>
      </c>
    </row>
    <row r="1447" spans="1:14" x14ac:dyDescent="0.25">
      <c r="A1447" t="s">
        <v>1477</v>
      </c>
      <c r="B1447">
        <v>1991</v>
      </c>
      <c r="C1447" t="s">
        <v>15</v>
      </c>
      <c r="D1447">
        <v>6</v>
      </c>
      <c r="E1447">
        <v>3</v>
      </c>
      <c r="F1447">
        <v>12130.8</v>
      </c>
      <c r="G1447" t="s">
        <v>12</v>
      </c>
      <c r="H1447" t="s">
        <v>12</v>
      </c>
      <c r="I1447" t="s">
        <v>534</v>
      </c>
      <c r="J1447" t="str">
        <f>IF(ISBLANK(I1447),"Null",I1447)</f>
        <v>R1026</v>
      </c>
      <c r="K1447">
        <f>IF(ISBLANK(B1447),ROUND(AVERAGE($B$2:$B$2344),0),B1447)</f>
        <v>1991</v>
      </c>
      <c r="L1447" s="9" t="str">
        <f>CONCATENATE(D1447,"/",C1447,"/",K1447)</f>
        <v>6/Nov/1991</v>
      </c>
      <c r="M1447">
        <f t="shared" ca="1" si="22"/>
        <v>33</v>
      </c>
      <c r="N1447" s="10">
        <v>12130.8</v>
      </c>
    </row>
    <row r="1448" spans="1:14" x14ac:dyDescent="0.25">
      <c r="A1448" t="s">
        <v>1478</v>
      </c>
      <c r="B1448">
        <v>1974</v>
      </c>
      <c r="C1448" t="s">
        <v>20</v>
      </c>
      <c r="D1448">
        <v>16</v>
      </c>
      <c r="E1448">
        <v>0</v>
      </c>
      <c r="F1448">
        <v>12137.6</v>
      </c>
      <c r="G1448" t="s">
        <v>12</v>
      </c>
      <c r="H1448" t="s">
        <v>12</v>
      </c>
      <c r="I1448" t="s">
        <v>23</v>
      </c>
      <c r="J1448" t="str">
        <f>IF(ISBLANK(I1448),"Null",I1448)</f>
        <v>R1012</v>
      </c>
      <c r="K1448">
        <f>IF(ISBLANK(B1448),ROUND(AVERAGE($B$2:$B$2344),0),B1448)</f>
        <v>1974</v>
      </c>
      <c r="L1448" s="9" t="str">
        <f>CONCATENATE(D1448,"/",C1448,"/",K1448)</f>
        <v>16/Sep/1974</v>
      </c>
      <c r="M1448">
        <f t="shared" ca="1" si="22"/>
        <v>50</v>
      </c>
      <c r="N1448" s="10">
        <v>12137.6</v>
      </c>
    </row>
    <row r="1449" spans="1:14" x14ac:dyDescent="0.25">
      <c r="A1449" t="s">
        <v>1479</v>
      </c>
      <c r="B1449">
        <v>1962</v>
      </c>
      <c r="C1449" t="s">
        <v>15</v>
      </c>
      <c r="D1449">
        <v>4</v>
      </c>
      <c r="E1449">
        <v>0</v>
      </c>
      <c r="F1449">
        <v>12142.58</v>
      </c>
      <c r="G1449" t="s">
        <v>12</v>
      </c>
      <c r="H1449" t="s">
        <v>11</v>
      </c>
      <c r="I1449" t="s">
        <v>13</v>
      </c>
      <c r="J1449" t="str">
        <f>IF(ISBLANK(I1449),"Null",I1449)</f>
        <v>R1013</v>
      </c>
      <c r="K1449">
        <f>IF(ISBLANK(B1449),ROUND(AVERAGE($B$2:$B$2344),0),B1449)</f>
        <v>1962</v>
      </c>
      <c r="L1449" s="9" t="str">
        <f>CONCATENATE(D1449,"/",C1449,"/",K1449)</f>
        <v>4/Nov/1962</v>
      </c>
      <c r="M1449">
        <f t="shared" ca="1" si="22"/>
        <v>62</v>
      </c>
      <c r="N1449" s="10">
        <v>12142.58</v>
      </c>
    </row>
    <row r="1450" spans="1:14" x14ac:dyDescent="0.25">
      <c r="A1450" t="s">
        <v>1480</v>
      </c>
      <c r="B1450">
        <v>1962</v>
      </c>
      <c r="C1450" t="s">
        <v>20</v>
      </c>
      <c r="D1450">
        <v>15</v>
      </c>
      <c r="E1450">
        <v>0</v>
      </c>
      <c r="F1450">
        <v>12146.97</v>
      </c>
      <c r="G1450" t="s">
        <v>12</v>
      </c>
      <c r="H1450" t="s">
        <v>12</v>
      </c>
      <c r="I1450" t="s">
        <v>41</v>
      </c>
      <c r="J1450" t="str">
        <f>IF(ISBLANK(I1450),"Null",I1450)</f>
        <v>R1011</v>
      </c>
      <c r="K1450">
        <f>IF(ISBLANK(B1450),ROUND(AVERAGE($B$2:$B$2344),0),B1450)</f>
        <v>1962</v>
      </c>
      <c r="L1450" s="9" t="str">
        <f>CONCATENATE(D1450,"/",C1450,"/",K1450)</f>
        <v>15/Sep/1962</v>
      </c>
      <c r="M1450">
        <f t="shared" ca="1" si="22"/>
        <v>62</v>
      </c>
      <c r="N1450" s="10">
        <v>12146.97</v>
      </c>
    </row>
    <row r="1451" spans="1:14" x14ac:dyDescent="0.25">
      <c r="A1451" t="s">
        <v>1481</v>
      </c>
      <c r="B1451">
        <v>1987</v>
      </c>
      <c r="C1451" t="s">
        <v>36</v>
      </c>
      <c r="D1451">
        <v>5</v>
      </c>
      <c r="E1451">
        <v>3</v>
      </c>
      <c r="F1451">
        <v>12148.2</v>
      </c>
      <c r="G1451" t="s">
        <v>12</v>
      </c>
      <c r="H1451" t="s">
        <v>12</v>
      </c>
      <c r="I1451" t="s">
        <v>23</v>
      </c>
      <c r="J1451" t="str">
        <f>IF(ISBLANK(I1451),"Null",I1451)</f>
        <v>R1012</v>
      </c>
      <c r="K1451">
        <f>IF(ISBLANK(B1451),ROUND(AVERAGE($B$2:$B$2344),0),B1451)</f>
        <v>1987</v>
      </c>
      <c r="L1451" s="9" t="str">
        <f>CONCATENATE(D1451,"/",C1451,"/",K1451)</f>
        <v>5/Oct/1987</v>
      </c>
      <c r="M1451">
        <f t="shared" ca="1" si="22"/>
        <v>37</v>
      </c>
      <c r="N1451" s="10">
        <v>12148.2</v>
      </c>
    </row>
    <row r="1452" spans="1:14" x14ac:dyDescent="0.25">
      <c r="A1452" t="s">
        <v>1482</v>
      </c>
      <c r="B1452">
        <v>1991</v>
      </c>
      <c r="C1452" t="s">
        <v>34</v>
      </c>
      <c r="D1452">
        <v>29</v>
      </c>
      <c r="E1452">
        <v>3</v>
      </c>
      <c r="F1452">
        <v>12198.64</v>
      </c>
      <c r="G1452" t="s">
        <v>12</v>
      </c>
      <c r="H1452" t="s">
        <v>12</v>
      </c>
      <c r="I1452" t="s">
        <v>534</v>
      </c>
      <c r="J1452" t="str">
        <f>IF(ISBLANK(I1452),"Null",I1452)</f>
        <v>R1026</v>
      </c>
      <c r="K1452">
        <f>IF(ISBLANK(B1452),ROUND(AVERAGE($B$2:$B$2344),0),B1452)</f>
        <v>1991</v>
      </c>
      <c r="L1452" s="9" t="str">
        <f>CONCATENATE(D1452,"/",C1452,"/",K1452)</f>
        <v>29/Aug/1991</v>
      </c>
      <c r="M1452">
        <f t="shared" ca="1" si="22"/>
        <v>33</v>
      </c>
      <c r="N1452" s="10">
        <v>12198.64</v>
      </c>
    </row>
    <row r="1453" spans="1:14" x14ac:dyDescent="0.25">
      <c r="A1453" t="s">
        <v>1483</v>
      </c>
      <c r="B1453">
        <v>1977</v>
      </c>
      <c r="C1453" t="s">
        <v>34</v>
      </c>
      <c r="D1453">
        <v>14</v>
      </c>
      <c r="E1453">
        <v>2</v>
      </c>
      <c r="F1453">
        <v>12218.7</v>
      </c>
      <c r="G1453" t="s">
        <v>12</v>
      </c>
      <c r="H1453" t="s">
        <v>16</v>
      </c>
      <c r="I1453" t="s">
        <v>23</v>
      </c>
      <c r="J1453" t="str">
        <f>IF(ISBLANK(I1453),"Null",I1453)</f>
        <v>R1012</v>
      </c>
      <c r="K1453">
        <f>IF(ISBLANK(B1453),ROUND(AVERAGE($B$2:$B$2344),0),B1453)</f>
        <v>1977</v>
      </c>
      <c r="L1453" s="9" t="str">
        <f>CONCATENATE(D1453,"/",C1453,"/",K1453)</f>
        <v>14/Aug/1977</v>
      </c>
      <c r="M1453">
        <f t="shared" ca="1" si="22"/>
        <v>47</v>
      </c>
      <c r="N1453" s="10">
        <v>12218.7</v>
      </c>
    </row>
    <row r="1454" spans="1:14" x14ac:dyDescent="0.25">
      <c r="A1454" t="s">
        <v>1484</v>
      </c>
      <c r="B1454">
        <v>1964</v>
      </c>
      <c r="C1454" t="s">
        <v>10</v>
      </c>
      <c r="D1454">
        <v>20</v>
      </c>
      <c r="E1454">
        <v>0</v>
      </c>
      <c r="F1454">
        <v>12222.9</v>
      </c>
      <c r="G1454" t="s">
        <v>12</v>
      </c>
      <c r="H1454" t="s">
        <v>11</v>
      </c>
      <c r="I1454" t="s">
        <v>23</v>
      </c>
      <c r="J1454" t="str">
        <f>IF(ISBLANK(I1454),"Null",I1454)</f>
        <v>R1012</v>
      </c>
      <c r="K1454">
        <f>IF(ISBLANK(B1454),ROUND(AVERAGE($B$2:$B$2344),0),B1454)</f>
        <v>1964</v>
      </c>
      <c r="L1454" s="9" t="str">
        <f>CONCATENATE(D1454,"/",C1454,"/",K1454)</f>
        <v>20/Jul/1964</v>
      </c>
      <c r="M1454">
        <f t="shared" ca="1" si="22"/>
        <v>60</v>
      </c>
      <c r="N1454" s="10">
        <v>12222.9</v>
      </c>
    </row>
    <row r="1455" spans="1:14" x14ac:dyDescent="0.25">
      <c r="A1455" t="s">
        <v>1485</v>
      </c>
      <c r="B1455">
        <v>1964</v>
      </c>
      <c r="C1455" t="s">
        <v>10</v>
      </c>
      <c r="D1455">
        <v>2</v>
      </c>
      <c r="E1455">
        <v>0</v>
      </c>
      <c r="F1455">
        <v>12224.35</v>
      </c>
      <c r="G1455" t="s">
        <v>12</v>
      </c>
      <c r="H1455" t="s">
        <v>16</v>
      </c>
      <c r="I1455" t="s">
        <v>23</v>
      </c>
      <c r="J1455" t="str">
        <f>IF(ISBLANK(I1455),"Null",I1455)</f>
        <v>R1012</v>
      </c>
      <c r="K1455">
        <f>IF(ISBLANK(B1455),ROUND(AVERAGE($B$2:$B$2344),0),B1455)</f>
        <v>1964</v>
      </c>
      <c r="L1455" s="9" t="str">
        <f>CONCATENATE(D1455,"/",C1455,"/",K1455)</f>
        <v>2/Jul/1964</v>
      </c>
      <c r="M1455">
        <f t="shared" ca="1" si="22"/>
        <v>60</v>
      </c>
      <c r="N1455" s="10">
        <v>12224.35</v>
      </c>
    </row>
    <row r="1456" spans="1:14" x14ac:dyDescent="0.25">
      <c r="A1456" t="s">
        <v>1486</v>
      </c>
      <c r="B1456">
        <v>1964</v>
      </c>
      <c r="C1456" t="s">
        <v>18</v>
      </c>
      <c r="D1456">
        <v>24</v>
      </c>
      <c r="E1456">
        <v>0</v>
      </c>
      <c r="F1456">
        <v>12231.61</v>
      </c>
      <c r="G1456" t="s">
        <v>12</v>
      </c>
      <c r="H1456" t="s">
        <v>12</v>
      </c>
      <c r="I1456" t="s">
        <v>23</v>
      </c>
      <c r="J1456" t="str">
        <f>IF(ISBLANK(I1456),"Null",I1456)</f>
        <v>R1012</v>
      </c>
      <c r="K1456">
        <f>IF(ISBLANK(B1456),ROUND(AVERAGE($B$2:$B$2344),0),B1456)</f>
        <v>1964</v>
      </c>
      <c r="L1456" s="9" t="str">
        <f>CONCATENATE(D1456,"/",C1456,"/",K1456)</f>
        <v>24/Jun/1964</v>
      </c>
      <c r="M1456">
        <f t="shared" ca="1" si="22"/>
        <v>60</v>
      </c>
      <c r="N1456" s="10">
        <v>12231.61</v>
      </c>
    </row>
    <row r="1457" spans="1:14" x14ac:dyDescent="0.25">
      <c r="A1457" t="s">
        <v>1487</v>
      </c>
      <c r="B1457">
        <v>1963</v>
      </c>
      <c r="C1457" t="s">
        <v>10</v>
      </c>
      <c r="D1457">
        <v>19</v>
      </c>
      <c r="E1457">
        <v>0</v>
      </c>
      <c r="F1457">
        <v>12233.83</v>
      </c>
      <c r="G1457" t="s">
        <v>12</v>
      </c>
      <c r="H1457" t="s">
        <v>16</v>
      </c>
      <c r="I1457" t="s">
        <v>41</v>
      </c>
      <c r="J1457" t="str">
        <f>IF(ISBLANK(I1457),"Null",I1457)</f>
        <v>R1011</v>
      </c>
      <c r="K1457">
        <f>IF(ISBLANK(B1457),ROUND(AVERAGE($B$2:$B$2344),0),B1457)</f>
        <v>1963</v>
      </c>
      <c r="L1457" s="9" t="str">
        <f>CONCATENATE(D1457,"/",C1457,"/",K1457)</f>
        <v>19/Jul/1963</v>
      </c>
      <c r="M1457">
        <f t="shared" ca="1" si="22"/>
        <v>61</v>
      </c>
      <c r="N1457" s="10">
        <v>12233.83</v>
      </c>
    </row>
    <row r="1458" spans="1:14" x14ac:dyDescent="0.25">
      <c r="A1458" t="s">
        <v>1488</v>
      </c>
      <c r="B1458">
        <v>1964</v>
      </c>
      <c r="C1458" t="s">
        <v>36</v>
      </c>
      <c r="D1458">
        <v>15</v>
      </c>
      <c r="E1458">
        <v>0</v>
      </c>
      <c r="F1458">
        <v>12235.84</v>
      </c>
      <c r="G1458" t="s">
        <v>12</v>
      </c>
      <c r="H1458" t="s">
        <v>12</v>
      </c>
      <c r="I1458" t="s">
        <v>23</v>
      </c>
      <c r="J1458" t="str">
        <f>IF(ISBLANK(I1458),"Null",I1458)</f>
        <v>R1012</v>
      </c>
      <c r="K1458">
        <f>IF(ISBLANK(B1458),ROUND(AVERAGE($B$2:$B$2344),0),B1458)</f>
        <v>1964</v>
      </c>
      <c r="L1458" s="9" t="str">
        <f>CONCATENATE(D1458,"/",C1458,"/",K1458)</f>
        <v>15/Oct/1964</v>
      </c>
      <c r="M1458">
        <f t="shared" ca="1" si="22"/>
        <v>60</v>
      </c>
      <c r="N1458" s="10">
        <v>12235.84</v>
      </c>
    </row>
    <row r="1459" spans="1:14" x14ac:dyDescent="0.25">
      <c r="A1459" t="s">
        <v>1489</v>
      </c>
      <c r="B1459">
        <v>1966</v>
      </c>
      <c r="C1459" t="s">
        <v>10</v>
      </c>
      <c r="D1459">
        <v>29</v>
      </c>
      <c r="E1459">
        <v>0</v>
      </c>
      <c r="F1459">
        <v>12237.73</v>
      </c>
      <c r="G1459" t="s">
        <v>12</v>
      </c>
      <c r="H1459" t="s">
        <v>12</v>
      </c>
      <c r="I1459" t="s">
        <v>23</v>
      </c>
      <c r="J1459" t="str">
        <f>IF(ISBLANK(I1459),"Null",I1459)</f>
        <v>R1012</v>
      </c>
      <c r="K1459">
        <f>IF(ISBLANK(B1459),ROUND(AVERAGE($B$2:$B$2344),0),B1459)</f>
        <v>1966</v>
      </c>
      <c r="L1459" s="9" t="str">
        <f>CONCATENATE(D1459,"/",C1459,"/",K1459)</f>
        <v>29/Jul/1966</v>
      </c>
      <c r="M1459">
        <f t="shared" ca="1" si="22"/>
        <v>58</v>
      </c>
      <c r="N1459" s="10">
        <v>12237.73</v>
      </c>
    </row>
    <row r="1460" spans="1:14" x14ac:dyDescent="0.25">
      <c r="A1460" t="s">
        <v>1490</v>
      </c>
      <c r="B1460">
        <v>1963</v>
      </c>
      <c r="C1460" t="s">
        <v>10</v>
      </c>
      <c r="D1460">
        <v>17</v>
      </c>
      <c r="E1460">
        <v>0</v>
      </c>
      <c r="F1460">
        <v>12244.53</v>
      </c>
      <c r="G1460" t="s">
        <v>12</v>
      </c>
      <c r="H1460" t="s">
        <v>16</v>
      </c>
      <c r="I1460" t="s">
        <v>13</v>
      </c>
      <c r="J1460" t="str">
        <f>IF(ISBLANK(I1460),"Null",I1460)</f>
        <v>R1013</v>
      </c>
      <c r="K1460">
        <f>IF(ISBLANK(B1460),ROUND(AVERAGE($B$2:$B$2344),0),B1460)</f>
        <v>1963</v>
      </c>
      <c r="L1460" s="9" t="str">
        <f>CONCATENATE(D1460,"/",C1460,"/",K1460)</f>
        <v>17/Jul/1963</v>
      </c>
      <c r="M1460">
        <f t="shared" ca="1" si="22"/>
        <v>61</v>
      </c>
      <c r="N1460" s="10">
        <v>12244.53</v>
      </c>
    </row>
    <row r="1461" spans="1:14" x14ac:dyDescent="0.25">
      <c r="A1461" t="s">
        <v>1491</v>
      </c>
      <c r="B1461">
        <v>1974</v>
      </c>
      <c r="C1461" t="s">
        <v>18</v>
      </c>
      <c r="D1461">
        <v>23</v>
      </c>
      <c r="E1461">
        <v>0</v>
      </c>
      <c r="F1461">
        <v>12245.17</v>
      </c>
      <c r="G1461" t="s">
        <v>12</v>
      </c>
      <c r="H1461" t="s">
        <v>16</v>
      </c>
      <c r="I1461" t="s">
        <v>23</v>
      </c>
      <c r="J1461" t="str">
        <f>IF(ISBLANK(I1461),"Null",I1461)</f>
        <v>R1012</v>
      </c>
      <c r="K1461">
        <f>IF(ISBLANK(B1461),ROUND(AVERAGE($B$2:$B$2344),0),B1461)</f>
        <v>1974</v>
      </c>
      <c r="L1461" s="9" t="str">
        <f>CONCATENATE(D1461,"/",C1461,"/",K1461)</f>
        <v>23/Jun/1974</v>
      </c>
      <c r="M1461">
        <f t="shared" ca="1" si="22"/>
        <v>50</v>
      </c>
      <c r="N1461" s="10">
        <v>12245.17</v>
      </c>
    </row>
    <row r="1462" spans="1:14" x14ac:dyDescent="0.25">
      <c r="A1462" t="s">
        <v>1492</v>
      </c>
      <c r="B1462">
        <v>1989</v>
      </c>
      <c r="C1462" t="s">
        <v>15</v>
      </c>
      <c r="D1462">
        <v>23</v>
      </c>
      <c r="E1462">
        <v>3</v>
      </c>
      <c r="F1462">
        <v>12254.44</v>
      </c>
      <c r="G1462" t="s">
        <v>12</v>
      </c>
      <c r="H1462" t="s">
        <v>12</v>
      </c>
      <c r="I1462" t="s">
        <v>534</v>
      </c>
      <c r="J1462" t="str">
        <f>IF(ISBLANK(I1462),"Null",I1462)</f>
        <v>R1026</v>
      </c>
      <c r="K1462">
        <f>IF(ISBLANK(B1462),ROUND(AVERAGE($B$2:$B$2344),0),B1462)</f>
        <v>1989</v>
      </c>
      <c r="L1462" s="9" t="str">
        <f>CONCATENATE(D1462,"/",C1462,"/",K1462)</f>
        <v>23/Nov/1989</v>
      </c>
      <c r="M1462">
        <f t="shared" ca="1" si="22"/>
        <v>34</v>
      </c>
      <c r="N1462" s="10">
        <v>12254.44</v>
      </c>
    </row>
    <row r="1463" spans="1:14" x14ac:dyDescent="0.25">
      <c r="A1463" t="s">
        <v>1493</v>
      </c>
      <c r="B1463">
        <v>1986</v>
      </c>
      <c r="C1463" t="s">
        <v>34</v>
      </c>
      <c r="D1463">
        <v>13</v>
      </c>
      <c r="E1463">
        <v>3</v>
      </c>
      <c r="F1463">
        <v>12255.04</v>
      </c>
      <c r="G1463" t="s">
        <v>12</v>
      </c>
      <c r="H1463" t="s">
        <v>11</v>
      </c>
      <c r="I1463" t="s">
        <v>534</v>
      </c>
      <c r="J1463" t="str">
        <f>IF(ISBLANK(I1463),"Null",I1463)</f>
        <v>R1026</v>
      </c>
      <c r="K1463">
        <f>IF(ISBLANK(B1463),ROUND(AVERAGE($B$2:$B$2344),0),B1463)</f>
        <v>1986</v>
      </c>
      <c r="L1463" s="9" t="str">
        <f>CONCATENATE(D1463,"/",C1463,"/",K1463)</f>
        <v>13/Aug/1986</v>
      </c>
      <c r="M1463">
        <f t="shared" ca="1" si="22"/>
        <v>38</v>
      </c>
      <c r="N1463" s="10">
        <v>12255.04</v>
      </c>
    </row>
    <row r="1464" spans="1:14" x14ac:dyDescent="0.25">
      <c r="A1464" t="s">
        <v>1494</v>
      </c>
      <c r="B1464">
        <v>1966</v>
      </c>
      <c r="C1464" t="s">
        <v>30</v>
      </c>
      <c r="D1464">
        <v>6</v>
      </c>
      <c r="E1464">
        <v>2</v>
      </c>
      <c r="F1464">
        <v>12265.51</v>
      </c>
      <c r="G1464" t="s">
        <v>12</v>
      </c>
      <c r="H1464" t="s">
        <v>12</v>
      </c>
      <c r="I1464" t="s">
        <v>13</v>
      </c>
      <c r="J1464" t="str">
        <f>IF(ISBLANK(I1464),"Null",I1464)</f>
        <v>R1013</v>
      </c>
      <c r="K1464">
        <f>IF(ISBLANK(B1464),ROUND(AVERAGE($B$2:$B$2344),0),B1464)</f>
        <v>1966</v>
      </c>
      <c r="L1464" s="9" t="str">
        <f>CONCATENATE(D1464,"/",C1464,"/",K1464)</f>
        <v>6/Dec/1966</v>
      </c>
      <c r="M1464">
        <f t="shared" ca="1" si="22"/>
        <v>57</v>
      </c>
      <c r="N1464" s="10">
        <v>12265.51</v>
      </c>
    </row>
    <row r="1465" spans="1:14" x14ac:dyDescent="0.25">
      <c r="A1465" t="s">
        <v>1495</v>
      </c>
      <c r="B1465">
        <v>1967</v>
      </c>
      <c r="C1465" t="s">
        <v>30</v>
      </c>
      <c r="D1465">
        <v>30</v>
      </c>
      <c r="E1465">
        <v>2</v>
      </c>
      <c r="F1465">
        <v>12268.63</v>
      </c>
      <c r="G1465" t="s">
        <v>12</v>
      </c>
      <c r="H1465" t="s">
        <v>16</v>
      </c>
      <c r="I1465" t="s">
        <v>23</v>
      </c>
      <c r="J1465" t="str">
        <f>IF(ISBLANK(I1465),"Null",I1465)</f>
        <v>R1012</v>
      </c>
      <c r="K1465">
        <f>IF(ISBLANK(B1465),ROUND(AVERAGE($B$2:$B$2344),0),B1465)</f>
        <v>1967</v>
      </c>
      <c r="L1465" s="9" t="str">
        <f>CONCATENATE(D1465,"/",C1465,"/",K1465)</f>
        <v>30/Dec/1967</v>
      </c>
      <c r="M1465">
        <f t="shared" ca="1" si="22"/>
        <v>56</v>
      </c>
      <c r="N1465" s="10">
        <v>12268.63</v>
      </c>
    </row>
    <row r="1466" spans="1:14" x14ac:dyDescent="0.25">
      <c r="A1466" t="s">
        <v>1496</v>
      </c>
      <c r="B1466">
        <v>1967</v>
      </c>
      <c r="C1466" t="s">
        <v>34</v>
      </c>
      <c r="D1466">
        <v>28</v>
      </c>
      <c r="E1466">
        <v>2</v>
      </c>
      <c r="F1466">
        <v>12269.69</v>
      </c>
      <c r="G1466" t="s">
        <v>12</v>
      </c>
      <c r="H1466" t="s">
        <v>11</v>
      </c>
      <c r="I1466" t="s">
        <v>23</v>
      </c>
      <c r="J1466" t="str">
        <f>IF(ISBLANK(I1466),"Null",I1466)</f>
        <v>R1012</v>
      </c>
      <c r="K1466">
        <f>IF(ISBLANK(B1466),ROUND(AVERAGE($B$2:$B$2344),0),B1466)</f>
        <v>1967</v>
      </c>
      <c r="L1466" s="9" t="str">
        <f>CONCATENATE(D1466,"/",C1466,"/",K1466)</f>
        <v>28/Aug/1967</v>
      </c>
      <c r="M1466">
        <f t="shared" ca="1" si="22"/>
        <v>57</v>
      </c>
      <c r="N1466" s="10">
        <v>12269.69</v>
      </c>
    </row>
    <row r="1467" spans="1:14" x14ac:dyDescent="0.25">
      <c r="A1467" t="s">
        <v>1497</v>
      </c>
      <c r="B1467">
        <v>1966</v>
      </c>
      <c r="C1467" t="s">
        <v>15</v>
      </c>
      <c r="D1467">
        <v>16</v>
      </c>
      <c r="E1467">
        <v>0</v>
      </c>
      <c r="F1467">
        <v>12282.03</v>
      </c>
      <c r="G1467" t="s">
        <v>12</v>
      </c>
      <c r="H1467" t="s">
        <v>16</v>
      </c>
      <c r="I1467" t="s">
        <v>199</v>
      </c>
      <c r="J1467" t="str">
        <f>IF(ISBLANK(I1467),"Null",I1467)</f>
        <v>R1025</v>
      </c>
      <c r="K1467">
        <f>IF(ISBLANK(B1467),ROUND(AVERAGE($B$2:$B$2344),0),B1467)</f>
        <v>1966</v>
      </c>
      <c r="L1467" s="9" t="str">
        <f>CONCATENATE(D1467,"/",C1467,"/",K1467)</f>
        <v>16/Nov/1966</v>
      </c>
      <c r="M1467">
        <f t="shared" ca="1" si="22"/>
        <v>58</v>
      </c>
      <c r="N1467" s="10">
        <v>12282.03</v>
      </c>
    </row>
    <row r="1468" spans="1:14" x14ac:dyDescent="0.25">
      <c r="A1468" t="s">
        <v>1498</v>
      </c>
      <c r="B1468">
        <v>1990</v>
      </c>
      <c r="C1468" t="s">
        <v>36</v>
      </c>
      <c r="D1468">
        <v>29</v>
      </c>
      <c r="E1468">
        <v>3</v>
      </c>
      <c r="F1468">
        <v>12282.38</v>
      </c>
      <c r="G1468" t="s">
        <v>12</v>
      </c>
      <c r="H1468" t="s">
        <v>16</v>
      </c>
      <c r="I1468" t="s">
        <v>41</v>
      </c>
      <c r="J1468" t="str">
        <f>IF(ISBLANK(I1468),"Null",I1468)</f>
        <v>R1011</v>
      </c>
      <c r="K1468">
        <f>IF(ISBLANK(B1468),ROUND(AVERAGE($B$2:$B$2344),0),B1468)</f>
        <v>1990</v>
      </c>
      <c r="L1468" s="9" t="str">
        <f>CONCATENATE(D1468,"/",C1468,"/",K1468)</f>
        <v>29/Oct/1990</v>
      </c>
      <c r="M1468">
        <f t="shared" ca="1" si="22"/>
        <v>34</v>
      </c>
      <c r="N1468" s="10">
        <v>12282.38</v>
      </c>
    </row>
    <row r="1469" spans="1:14" x14ac:dyDescent="0.25">
      <c r="A1469" t="s">
        <v>1499</v>
      </c>
      <c r="B1469">
        <v>1963</v>
      </c>
      <c r="C1469" t="s">
        <v>36</v>
      </c>
      <c r="D1469">
        <v>28</v>
      </c>
      <c r="E1469">
        <v>0</v>
      </c>
      <c r="F1469">
        <v>12299.59</v>
      </c>
      <c r="G1469" t="s">
        <v>12</v>
      </c>
      <c r="H1469" t="s">
        <v>16</v>
      </c>
      <c r="I1469" t="s">
        <v>199</v>
      </c>
      <c r="J1469" t="str">
        <f>IF(ISBLANK(I1469),"Null",I1469)</f>
        <v>R1025</v>
      </c>
      <c r="K1469">
        <f>IF(ISBLANK(B1469),ROUND(AVERAGE($B$2:$B$2344),0),B1469)</f>
        <v>1963</v>
      </c>
      <c r="L1469" s="9" t="str">
        <f>CONCATENATE(D1469,"/",C1469,"/",K1469)</f>
        <v>28/Oct/1963</v>
      </c>
      <c r="M1469">
        <f t="shared" ca="1" si="22"/>
        <v>61</v>
      </c>
      <c r="N1469" s="10">
        <v>12299.59</v>
      </c>
    </row>
    <row r="1470" spans="1:14" x14ac:dyDescent="0.25">
      <c r="A1470" t="s">
        <v>1500</v>
      </c>
      <c r="B1470">
        <v>1963</v>
      </c>
      <c r="C1470" t="s">
        <v>34</v>
      </c>
      <c r="D1470">
        <v>29</v>
      </c>
      <c r="E1470">
        <v>0</v>
      </c>
      <c r="F1470">
        <v>12323.94</v>
      </c>
      <c r="G1470" t="s">
        <v>12</v>
      </c>
      <c r="H1470" t="s">
        <v>12</v>
      </c>
      <c r="I1470" t="s">
        <v>355</v>
      </c>
      <c r="J1470" t="str">
        <f>IF(ISBLANK(I1470),"Null",I1470)</f>
        <v>R1017</v>
      </c>
      <c r="K1470">
        <f>IF(ISBLANK(B1470),ROUND(AVERAGE($B$2:$B$2344),0),B1470)</f>
        <v>1963</v>
      </c>
      <c r="L1470" s="9" t="str">
        <f>CONCATENATE(D1470,"/",C1470,"/",K1470)</f>
        <v>29/Aug/1963</v>
      </c>
      <c r="M1470">
        <f t="shared" ca="1" si="22"/>
        <v>61</v>
      </c>
      <c r="N1470" s="10">
        <v>12323.94</v>
      </c>
    </row>
    <row r="1471" spans="1:14" x14ac:dyDescent="0.25">
      <c r="A1471" t="s">
        <v>1501</v>
      </c>
      <c r="B1471">
        <v>1963</v>
      </c>
      <c r="C1471" t="s">
        <v>34</v>
      </c>
      <c r="D1471">
        <v>2</v>
      </c>
      <c r="E1471">
        <v>1</v>
      </c>
      <c r="F1471">
        <v>12333.83</v>
      </c>
      <c r="G1471" t="s">
        <v>12</v>
      </c>
      <c r="H1471" t="s">
        <v>11</v>
      </c>
      <c r="I1471" t="s">
        <v>41</v>
      </c>
      <c r="J1471" t="str">
        <f>IF(ISBLANK(I1471),"Null",I1471)</f>
        <v>R1011</v>
      </c>
      <c r="K1471">
        <f>IF(ISBLANK(B1471),ROUND(AVERAGE($B$2:$B$2344),0),B1471)</f>
        <v>1963</v>
      </c>
      <c r="L1471" s="9" t="str">
        <f>CONCATENATE(D1471,"/",C1471,"/",K1471)</f>
        <v>2/Aug/1963</v>
      </c>
      <c r="M1471">
        <f t="shared" ca="1" si="22"/>
        <v>61</v>
      </c>
      <c r="N1471" s="10">
        <v>12333.83</v>
      </c>
    </row>
    <row r="1472" spans="1:14" x14ac:dyDescent="0.25">
      <c r="A1472" t="s">
        <v>1502</v>
      </c>
      <c r="B1472">
        <v>1963</v>
      </c>
      <c r="C1472" t="s">
        <v>20</v>
      </c>
      <c r="D1472">
        <v>22</v>
      </c>
      <c r="E1472">
        <v>1</v>
      </c>
      <c r="F1472">
        <v>12347.17</v>
      </c>
      <c r="G1472" t="s">
        <v>12</v>
      </c>
      <c r="H1472" t="s">
        <v>12</v>
      </c>
      <c r="I1472" t="s">
        <v>41</v>
      </c>
      <c r="J1472" t="str">
        <f>IF(ISBLANK(I1472),"Null",I1472)</f>
        <v>R1011</v>
      </c>
      <c r="K1472">
        <f>IF(ISBLANK(B1472),ROUND(AVERAGE($B$2:$B$2344),0),B1472)</f>
        <v>1963</v>
      </c>
      <c r="L1472" s="9" t="str">
        <f>CONCATENATE(D1472,"/",C1472,"/",K1472)</f>
        <v>22/Sep/1963</v>
      </c>
      <c r="M1472">
        <f t="shared" ca="1" si="22"/>
        <v>61</v>
      </c>
      <c r="N1472" s="10">
        <v>12347.17</v>
      </c>
    </row>
    <row r="1473" spans="1:14" x14ac:dyDescent="0.25">
      <c r="A1473" t="s">
        <v>1503</v>
      </c>
      <c r="B1473">
        <v>1966</v>
      </c>
      <c r="C1473" t="s">
        <v>30</v>
      </c>
      <c r="D1473">
        <v>29</v>
      </c>
      <c r="E1473">
        <v>3</v>
      </c>
      <c r="F1473">
        <v>12363.55</v>
      </c>
      <c r="G1473" t="s">
        <v>12</v>
      </c>
      <c r="H1473" t="s">
        <v>12</v>
      </c>
      <c r="I1473" t="s">
        <v>41</v>
      </c>
      <c r="J1473" t="str">
        <f>IF(ISBLANK(I1473),"Null",I1473)</f>
        <v>R1011</v>
      </c>
      <c r="K1473">
        <f>IF(ISBLANK(B1473),ROUND(AVERAGE($B$2:$B$2344),0),B1473)</f>
        <v>1966</v>
      </c>
      <c r="L1473" s="9" t="str">
        <f>CONCATENATE(D1473,"/",C1473,"/",K1473)</f>
        <v>29/Dec/1966</v>
      </c>
      <c r="M1473">
        <f t="shared" ca="1" si="22"/>
        <v>57</v>
      </c>
      <c r="N1473" s="10">
        <v>12363.55</v>
      </c>
    </row>
    <row r="1474" spans="1:14" x14ac:dyDescent="0.25">
      <c r="A1474" t="s">
        <v>1504</v>
      </c>
      <c r="B1474">
        <v>1962</v>
      </c>
      <c r="C1474" t="s">
        <v>20</v>
      </c>
      <c r="D1474">
        <v>26</v>
      </c>
      <c r="E1474">
        <v>0</v>
      </c>
      <c r="F1474">
        <v>12369.89</v>
      </c>
      <c r="G1474" t="s">
        <v>12</v>
      </c>
      <c r="H1474" t="s">
        <v>11</v>
      </c>
      <c r="I1474" t="s">
        <v>246</v>
      </c>
      <c r="J1474" t="str">
        <f>IF(ISBLANK(I1474),"Null",I1474)</f>
        <v>R1024</v>
      </c>
      <c r="K1474">
        <f>IF(ISBLANK(B1474),ROUND(AVERAGE($B$2:$B$2344),0),B1474)</f>
        <v>1962</v>
      </c>
      <c r="L1474" s="9" t="str">
        <f>CONCATENATE(D1474,"/",C1474,"/",K1474)</f>
        <v>26/Sep/1962</v>
      </c>
      <c r="M1474">
        <f t="shared" ca="1" si="22"/>
        <v>62</v>
      </c>
      <c r="N1474" s="10">
        <v>12369.89</v>
      </c>
    </row>
    <row r="1475" spans="1:14" x14ac:dyDescent="0.25">
      <c r="A1475" t="s">
        <v>1505</v>
      </c>
      <c r="B1475">
        <v>1989</v>
      </c>
      <c r="C1475" t="s">
        <v>30</v>
      </c>
      <c r="D1475">
        <v>29</v>
      </c>
      <c r="E1475">
        <v>0</v>
      </c>
      <c r="F1475">
        <v>12404.88</v>
      </c>
      <c r="G1475" t="s">
        <v>12</v>
      </c>
      <c r="H1475" t="s">
        <v>12</v>
      </c>
      <c r="I1475" t="s">
        <v>167</v>
      </c>
      <c r="J1475" t="str">
        <f>IF(ISBLANK(I1475),"Null",I1475)</f>
        <v>R1016</v>
      </c>
      <c r="K1475">
        <f>IF(ISBLANK(B1475),ROUND(AVERAGE($B$2:$B$2344),0),B1475)</f>
        <v>1989</v>
      </c>
      <c r="L1475" s="9" t="str">
        <f>CONCATENATE(D1475,"/",C1475,"/",K1475)</f>
        <v>29/Dec/1989</v>
      </c>
      <c r="M1475">
        <f t="shared" ref="M1475:M1538" ca="1" si="23">DATEDIF(L1475,TODAY(),"Y")</f>
        <v>34</v>
      </c>
      <c r="N1475" s="10">
        <v>12404.88</v>
      </c>
    </row>
    <row r="1476" spans="1:14" x14ac:dyDescent="0.25">
      <c r="A1476" t="s">
        <v>1506</v>
      </c>
      <c r="B1476">
        <v>1972</v>
      </c>
      <c r="C1476" t="s">
        <v>34</v>
      </c>
      <c r="D1476">
        <v>21</v>
      </c>
      <c r="E1476">
        <v>0</v>
      </c>
      <c r="F1476">
        <v>12407.3</v>
      </c>
      <c r="G1476" t="s">
        <v>12</v>
      </c>
      <c r="H1476" t="s">
        <v>11</v>
      </c>
      <c r="I1476" t="s">
        <v>299</v>
      </c>
      <c r="J1476" t="str">
        <f>IF(ISBLANK(I1476),"Null",I1476)</f>
        <v>R1021</v>
      </c>
      <c r="K1476">
        <f>IF(ISBLANK(B1476),ROUND(AVERAGE($B$2:$B$2344),0),B1476)</f>
        <v>1972</v>
      </c>
      <c r="L1476" s="9" t="str">
        <f>CONCATENATE(D1476,"/",C1476,"/",K1476)</f>
        <v>21/Aug/1972</v>
      </c>
      <c r="M1476">
        <f t="shared" ca="1" si="23"/>
        <v>52</v>
      </c>
      <c r="N1476" s="10">
        <v>12407.3</v>
      </c>
    </row>
    <row r="1477" spans="1:14" x14ac:dyDescent="0.25">
      <c r="A1477" t="s">
        <v>1507</v>
      </c>
      <c r="B1477">
        <v>1979</v>
      </c>
      <c r="C1477" t="s">
        <v>10</v>
      </c>
      <c r="D1477">
        <v>14</v>
      </c>
      <c r="E1477">
        <v>2</v>
      </c>
      <c r="F1477">
        <v>12408.29</v>
      </c>
      <c r="G1477" t="s">
        <v>12</v>
      </c>
      <c r="H1477" t="s">
        <v>16</v>
      </c>
      <c r="I1477" t="s">
        <v>631</v>
      </c>
      <c r="J1477" t="str">
        <f>IF(ISBLANK(I1477),"Null",I1477)</f>
        <v>R1022</v>
      </c>
      <c r="K1477">
        <f>IF(ISBLANK(B1477),ROUND(AVERAGE($B$2:$B$2344),0),B1477)</f>
        <v>1979</v>
      </c>
      <c r="L1477" s="9" t="str">
        <f>CONCATENATE(D1477,"/",C1477,"/",K1477)</f>
        <v>14/Jul/1979</v>
      </c>
      <c r="M1477">
        <f t="shared" ca="1" si="23"/>
        <v>45</v>
      </c>
      <c r="N1477" s="10">
        <v>12408.29</v>
      </c>
    </row>
    <row r="1478" spans="1:14" x14ac:dyDescent="0.25">
      <c r="A1478" t="s">
        <v>1508</v>
      </c>
      <c r="B1478">
        <v>1964</v>
      </c>
      <c r="C1478" t="s">
        <v>34</v>
      </c>
      <c r="D1478">
        <v>4</v>
      </c>
      <c r="E1478">
        <v>0</v>
      </c>
      <c r="F1478">
        <v>12430.95</v>
      </c>
      <c r="G1478" t="s">
        <v>12</v>
      </c>
      <c r="H1478" t="s">
        <v>12</v>
      </c>
      <c r="I1478" t="s">
        <v>246</v>
      </c>
      <c r="J1478" t="str">
        <f>IF(ISBLANK(I1478),"Null",I1478)</f>
        <v>R1024</v>
      </c>
      <c r="K1478">
        <f>IF(ISBLANK(B1478),ROUND(AVERAGE($B$2:$B$2344),0),B1478)</f>
        <v>1964</v>
      </c>
      <c r="L1478" s="9" t="str">
        <f>CONCATENATE(D1478,"/",C1478,"/",K1478)</f>
        <v>4/Aug/1964</v>
      </c>
      <c r="M1478">
        <f t="shared" ca="1" si="23"/>
        <v>60</v>
      </c>
      <c r="N1478" s="10">
        <v>12430.95</v>
      </c>
    </row>
    <row r="1479" spans="1:14" x14ac:dyDescent="0.25">
      <c r="A1479" t="s">
        <v>1509</v>
      </c>
      <c r="B1479">
        <v>1995</v>
      </c>
      <c r="C1479" t="s">
        <v>34</v>
      </c>
      <c r="D1479">
        <v>9</v>
      </c>
      <c r="E1479">
        <v>0</v>
      </c>
      <c r="F1479">
        <v>12452.25</v>
      </c>
      <c r="G1479" t="s">
        <v>12</v>
      </c>
      <c r="H1479" t="s">
        <v>12</v>
      </c>
      <c r="I1479" t="s">
        <v>23</v>
      </c>
      <c r="J1479" t="str">
        <f>IF(ISBLANK(I1479),"Null",I1479)</f>
        <v>R1012</v>
      </c>
      <c r="K1479">
        <f>IF(ISBLANK(B1479),ROUND(AVERAGE($B$2:$B$2344),0),B1479)</f>
        <v>1995</v>
      </c>
      <c r="L1479" s="9" t="str">
        <f>CONCATENATE(D1479,"/",C1479,"/",K1479)</f>
        <v>9/Aug/1995</v>
      </c>
      <c r="M1479">
        <f t="shared" ca="1" si="23"/>
        <v>29</v>
      </c>
      <c r="N1479" s="10">
        <v>12452.25</v>
      </c>
    </row>
    <row r="1480" spans="1:14" x14ac:dyDescent="0.25">
      <c r="A1480" t="s">
        <v>1510</v>
      </c>
      <c r="B1480">
        <v>1968</v>
      </c>
      <c r="C1480" t="s">
        <v>15</v>
      </c>
      <c r="D1480">
        <v>26</v>
      </c>
      <c r="E1480">
        <v>3</v>
      </c>
      <c r="F1480">
        <v>12475.35</v>
      </c>
      <c r="G1480" t="s">
        <v>12</v>
      </c>
      <c r="H1480" t="s">
        <v>16</v>
      </c>
      <c r="I1480" t="s">
        <v>23</v>
      </c>
      <c r="J1480" t="str">
        <f>IF(ISBLANK(I1480),"Null",I1480)</f>
        <v>R1012</v>
      </c>
      <c r="K1480">
        <f>IF(ISBLANK(B1480),ROUND(AVERAGE($B$2:$B$2344),0),B1480)</f>
        <v>1968</v>
      </c>
      <c r="L1480" s="9" t="str">
        <f>CONCATENATE(D1480,"/",C1480,"/",K1480)</f>
        <v>26/Nov/1968</v>
      </c>
      <c r="M1480">
        <f t="shared" ca="1" si="23"/>
        <v>55</v>
      </c>
      <c r="N1480" s="10">
        <v>12475.35</v>
      </c>
    </row>
    <row r="1481" spans="1:14" x14ac:dyDescent="0.25">
      <c r="A1481" t="s">
        <v>1511</v>
      </c>
      <c r="B1481">
        <v>1968</v>
      </c>
      <c r="C1481" t="s">
        <v>15</v>
      </c>
      <c r="D1481">
        <v>12</v>
      </c>
      <c r="E1481">
        <v>3</v>
      </c>
      <c r="F1481">
        <v>12479.71</v>
      </c>
      <c r="G1481" t="s">
        <v>12</v>
      </c>
      <c r="H1481" t="s">
        <v>12</v>
      </c>
      <c r="I1481" t="s">
        <v>23</v>
      </c>
      <c r="J1481" t="str">
        <f>IF(ISBLANK(I1481),"Null",I1481)</f>
        <v>R1012</v>
      </c>
      <c r="K1481">
        <f>IF(ISBLANK(B1481),ROUND(AVERAGE($B$2:$B$2344),0),B1481)</f>
        <v>1968</v>
      </c>
      <c r="L1481" s="9" t="str">
        <f>CONCATENATE(D1481,"/",C1481,"/",K1481)</f>
        <v>12/Nov/1968</v>
      </c>
      <c r="M1481">
        <f t="shared" ca="1" si="23"/>
        <v>56</v>
      </c>
      <c r="N1481" s="10">
        <v>12479.71</v>
      </c>
    </row>
    <row r="1482" spans="1:14" x14ac:dyDescent="0.25">
      <c r="A1482" t="s">
        <v>1512</v>
      </c>
      <c r="B1482">
        <v>1967</v>
      </c>
      <c r="C1482" t="s">
        <v>20</v>
      </c>
      <c r="D1482">
        <v>1</v>
      </c>
      <c r="E1482">
        <v>3</v>
      </c>
      <c r="F1482">
        <v>12485.8</v>
      </c>
      <c r="G1482" t="s">
        <v>12</v>
      </c>
      <c r="H1482" t="s">
        <v>12</v>
      </c>
      <c r="I1482" t="s">
        <v>13</v>
      </c>
      <c r="J1482" t="str">
        <f>IF(ISBLANK(I1482),"Null",I1482)</f>
        <v>R1013</v>
      </c>
      <c r="K1482">
        <f>IF(ISBLANK(B1482),ROUND(AVERAGE($B$2:$B$2344),0),B1482)</f>
        <v>1967</v>
      </c>
      <c r="L1482" s="9" t="str">
        <f>CONCATENATE(D1482,"/",C1482,"/",K1482)</f>
        <v>1/Sep/1967</v>
      </c>
      <c r="M1482">
        <f t="shared" ca="1" si="23"/>
        <v>57</v>
      </c>
      <c r="N1482" s="10">
        <v>12485.8</v>
      </c>
    </row>
    <row r="1483" spans="1:14" x14ac:dyDescent="0.25">
      <c r="A1483" t="s">
        <v>1513</v>
      </c>
      <c r="B1483">
        <v>1968</v>
      </c>
      <c r="C1483" t="s">
        <v>30</v>
      </c>
      <c r="D1483">
        <v>3</v>
      </c>
      <c r="E1483">
        <v>3</v>
      </c>
      <c r="F1483">
        <v>12495.29</v>
      </c>
      <c r="G1483" t="s">
        <v>12</v>
      </c>
      <c r="H1483" t="s">
        <v>12</v>
      </c>
      <c r="I1483" t="s">
        <v>23</v>
      </c>
      <c r="J1483" t="str">
        <f>IF(ISBLANK(I1483),"Null",I1483)</f>
        <v>R1012</v>
      </c>
      <c r="K1483">
        <f>IF(ISBLANK(B1483),ROUND(AVERAGE($B$2:$B$2344),0),B1483)</f>
        <v>1968</v>
      </c>
      <c r="L1483" s="9" t="str">
        <f>CONCATENATE(D1483,"/",C1483,"/",K1483)</f>
        <v>3/Dec/1968</v>
      </c>
      <c r="M1483">
        <f t="shared" ca="1" si="23"/>
        <v>55</v>
      </c>
      <c r="N1483" s="10">
        <v>12495.29</v>
      </c>
    </row>
    <row r="1484" spans="1:14" x14ac:dyDescent="0.25">
      <c r="A1484" t="s">
        <v>1514</v>
      </c>
      <c r="B1484">
        <v>1966</v>
      </c>
      <c r="C1484" t="s">
        <v>10</v>
      </c>
      <c r="D1484">
        <v>12</v>
      </c>
      <c r="E1484">
        <v>0</v>
      </c>
      <c r="F1484">
        <v>12499.88</v>
      </c>
      <c r="G1484" t="s">
        <v>12</v>
      </c>
      <c r="H1484" t="s">
        <v>11</v>
      </c>
      <c r="I1484" t="s">
        <v>23</v>
      </c>
      <c r="J1484" t="str">
        <f>IF(ISBLANK(I1484),"Null",I1484)</f>
        <v>R1012</v>
      </c>
      <c r="K1484">
        <f>IF(ISBLANK(B1484),ROUND(AVERAGE($B$2:$B$2344),0),B1484)</f>
        <v>1966</v>
      </c>
      <c r="L1484" s="9" t="str">
        <f>CONCATENATE(D1484,"/",C1484,"/",K1484)</f>
        <v>12/Jul/1966</v>
      </c>
      <c r="M1484">
        <f t="shared" ca="1" si="23"/>
        <v>58</v>
      </c>
      <c r="N1484" s="10">
        <v>12499.88</v>
      </c>
    </row>
    <row r="1485" spans="1:14" x14ac:dyDescent="0.25">
      <c r="A1485" t="s">
        <v>1515</v>
      </c>
      <c r="B1485">
        <v>1962</v>
      </c>
      <c r="C1485" t="s">
        <v>36</v>
      </c>
      <c r="D1485">
        <v>16</v>
      </c>
      <c r="E1485">
        <v>0</v>
      </c>
      <c r="F1485">
        <v>12523.6</v>
      </c>
      <c r="G1485" t="s">
        <v>12</v>
      </c>
      <c r="H1485" t="s">
        <v>12</v>
      </c>
      <c r="I1485" t="s">
        <v>23</v>
      </c>
      <c r="J1485" t="str">
        <f>IF(ISBLANK(I1485),"Null",I1485)</f>
        <v>R1012</v>
      </c>
      <c r="K1485">
        <f>IF(ISBLANK(B1485),ROUND(AVERAGE($B$2:$B$2344),0),B1485)</f>
        <v>1962</v>
      </c>
      <c r="L1485" s="9" t="str">
        <f>CONCATENATE(D1485,"/",C1485,"/",K1485)</f>
        <v>16/Oct/1962</v>
      </c>
      <c r="M1485">
        <f t="shared" ca="1" si="23"/>
        <v>62</v>
      </c>
      <c r="N1485" s="10">
        <v>12523.6</v>
      </c>
    </row>
    <row r="1486" spans="1:14" x14ac:dyDescent="0.25">
      <c r="A1486" t="s">
        <v>1516</v>
      </c>
      <c r="B1486">
        <v>1961</v>
      </c>
      <c r="C1486" t="s">
        <v>15</v>
      </c>
      <c r="D1486">
        <v>28</v>
      </c>
      <c r="E1486">
        <v>0</v>
      </c>
      <c r="F1486">
        <v>12557.61</v>
      </c>
      <c r="G1486" t="s">
        <v>12</v>
      </c>
      <c r="H1486" t="s">
        <v>12</v>
      </c>
      <c r="I1486" t="s">
        <v>13</v>
      </c>
      <c r="J1486" t="str">
        <f>IF(ISBLANK(I1486),"Null",I1486)</f>
        <v>R1013</v>
      </c>
      <c r="K1486">
        <f>IF(ISBLANK(B1486),ROUND(AVERAGE($B$2:$B$2344),0),B1486)</f>
        <v>1961</v>
      </c>
      <c r="L1486" s="9" t="str">
        <f>CONCATENATE(D1486,"/",C1486,"/",K1486)</f>
        <v>28/Nov/1961</v>
      </c>
      <c r="M1486">
        <f t="shared" ca="1" si="23"/>
        <v>62</v>
      </c>
      <c r="N1486" s="10">
        <v>12557.61</v>
      </c>
    </row>
    <row r="1487" spans="1:14" x14ac:dyDescent="0.25">
      <c r="A1487" t="s">
        <v>1517</v>
      </c>
      <c r="B1487">
        <v>1961</v>
      </c>
      <c r="C1487" t="s">
        <v>15</v>
      </c>
      <c r="D1487">
        <v>28</v>
      </c>
      <c r="E1487">
        <v>0</v>
      </c>
      <c r="F1487">
        <v>12574.05</v>
      </c>
      <c r="G1487" t="s">
        <v>12</v>
      </c>
      <c r="H1487" t="s">
        <v>16</v>
      </c>
      <c r="I1487" t="s">
        <v>41</v>
      </c>
      <c r="J1487" t="str">
        <f>IF(ISBLANK(I1487),"Null",I1487)</f>
        <v>R1011</v>
      </c>
      <c r="K1487">
        <f>IF(ISBLANK(B1487),ROUND(AVERAGE($B$2:$B$2344),0),B1487)</f>
        <v>1961</v>
      </c>
      <c r="L1487" s="9" t="str">
        <f>CONCATENATE(D1487,"/",C1487,"/",K1487)</f>
        <v>28/Nov/1961</v>
      </c>
      <c r="M1487">
        <f t="shared" ca="1" si="23"/>
        <v>62</v>
      </c>
      <c r="N1487" s="10">
        <v>12574.05</v>
      </c>
    </row>
    <row r="1488" spans="1:14" x14ac:dyDescent="0.25">
      <c r="A1488" t="s">
        <v>1518</v>
      </c>
      <c r="B1488">
        <v>1969</v>
      </c>
      <c r="C1488" t="s">
        <v>15</v>
      </c>
      <c r="D1488">
        <v>26</v>
      </c>
      <c r="E1488">
        <v>0</v>
      </c>
      <c r="F1488">
        <v>12579.92</v>
      </c>
      <c r="G1488" t="s">
        <v>12</v>
      </c>
      <c r="H1488" t="s">
        <v>16</v>
      </c>
      <c r="I1488" t="s">
        <v>199</v>
      </c>
      <c r="J1488" t="str">
        <f>IF(ISBLANK(I1488),"Null",I1488)</f>
        <v>R1025</v>
      </c>
      <c r="K1488">
        <f>IF(ISBLANK(B1488),ROUND(AVERAGE($B$2:$B$2344),0),B1488)</f>
        <v>1969</v>
      </c>
      <c r="L1488" s="9" t="str">
        <f>CONCATENATE(D1488,"/",C1488,"/",K1488)</f>
        <v>26/Nov/1969</v>
      </c>
      <c r="M1488">
        <f t="shared" ca="1" si="23"/>
        <v>54</v>
      </c>
      <c r="N1488" s="10">
        <v>12579.92</v>
      </c>
    </row>
    <row r="1489" spans="1:14" x14ac:dyDescent="0.25">
      <c r="A1489" t="s">
        <v>1519</v>
      </c>
      <c r="B1489">
        <v>1970</v>
      </c>
      <c r="C1489" t="s">
        <v>18</v>
      </c>
      <c r="D1489">
        <v>18</v>
      </c>
      <c r="E1489">
        <v>5</v>
      </c>
      <c r="F1489">
        <v>12592.53</v>
      </c>
      <c r="G1489" t="s">
        <v>12</v>
      </c>
      <c r="H1489" t="s">
        <v>11</v>
      </c>
      <c r="I1489" t="s">
        <v>13</v>
      </c>
      <c r="J1489" t="str">
        <f>IF(ISBLANK(I1489),"Null",I1489)</f>
        <v>R1013</v>
      </c>
      <c r="K1489">
        <f>IF(ISBLANK(B1489),ROUND(AVERAGE($B$2:$B$2344),0),B1489)</f>
        <v>1970</v>
      </c>
      <c r="L1489" s="9" t="str">
        <f>CONCATENATE(D1489,"/",C1489,"/",K1489)</f>
        <v>18/Jun/1970</v>
      </c>
      <c r="M1489">
        <f t="shared" ca="1" si="23"/>
        <v>54</v>
      </c>
      <c r="N1489" s="10">
        <v>12592.53</v>
      </c>
    </row>
    <row r="1490" spans="1:14" x14ac:dyDescent="0.25">
      <c r="A1490" t="s">
        <v>1520</v>
      </c>
      <c r="B1490">
        <v>1988</v>
      </c>
      <c r="C1490" t="s">
        <v>34</v>
      </c>
      <c r="D1490">
        <v>11</v>
      </c>
      <c r="E1490">
        <v>3</v>
      </c>
      <c r="F1490">
        <v>12600.46</v>
      </c>
      <c r="G1490" t="s">
        <v>12</v>
      </c>
      <c r="H1490" t="s">
        <v>16</v>
      </c>
      <c r="I1490" t="s">
        <v>248</v>
      </c>
      <c r="J1490" t="str">
        <f>IF(ISBLANK(I1490),"Null",I1490)</f>
        <v>R1023</v>
      </c>
      <c r="K1490">
        <f>IF(ISBLANK(B1490),ROUND(AVERAGE($B$2:$B$2344),0),B1490)</f>
        <v>1988</v>
      </c>
      <c r="L1490" s="9" t="str">
        <f>CONCATENATE(D1490,"/",C1490,"/",K1490)</f>
        <v>11/Aug/1988</v>
      </c>
      <c r="M1490">
        <f t="shared" ca="1" si="23"/>
        <v>36</v>
      </c>
      <c r="N1490" s="10">
        <v>12600.46</v>
      </c>
    </row>
    <row r="1491" spans="1:14" x14ac:dyDescent="0.25">
      <c r="A1491" t="s">
        <v>1521</v>
      </c>
      <c r="B1491">
        <v>1998</v>
      </c>
      <c r="C1491" t="s">
        <v>15</v>
      </c>
      <c r="D1491">
        <v>18</v>
      </c>
      <c r="E1491">
        <v>1</v>
      </c>
      <c r="F1491">
        <v>12609.89</v>
      </c>
      <c r="G1491" t="s">
        <v>12</v>
      </c>
      <c r="H1491" t="s">
        <v>12</v>
      </c>
      <c r="I1491" t="s">
        <v>23</v>
      </c>
      <c r="J1491" t="str">
        <f>IF(ISBLANK(I1491),"Null",I1491)</f>
        <v>R1012</v>
      </c>
      <c r="K1491">
        <f>IF(ISBLANK(B1491),ROUND(AVERAGE($B$2:$B$2344),0),B1491)</f>
        <v>1998</v>
      </c>
      <c r="L1491" s="9" t="str">
        <f>CONCATENATE(D1491,"/",C1491,"/",K1491)</f>
        <v>18/Nov/1998</v>
      </c>
      <c r="M1491">
        <f t="shared" ca="1" si="23"/>
        <v>26</v>
      </c>
      <c r="N1491" s="10">
        <v>12609.89</v>
      </c>
    </row>
    <row r="1492" spans="1:14" x14ac:dyDescent="0.25">
      <c r="A1492" t="s">
        <v>1522</v>
      </c>
      <c r="B1492">
        <v>1963</v>
      </c>
      <c r="C1492" t="s">
        <v>34</v>
      </c>
      <c r="D1492">
        <v>19</v>
      </c>
      <c r="E1492">
        <v>0</v>
      </c>
      <c r="F1492">
        <v>12622.18</v>
      </c>
      <c r="G1492" t="s">
        <v>12</v>
      </c>
      <c r="H1492" t="s">
        <v>16</v>
      </c>
      <c r="I1492" t="s">
        <v>23</v>
      </c>
      <c r="J1492" t="str">
        <f>IF(ISBLANK(I1492),"Null",I1492)</f>
        <v>R1012</v>
      </c>
      <c r="K1492">
        <f>IF(ISBLANK(B1492),ROUND(AVERAGE($B$2:$B$2344),0),B1492)</f>
        <v>1963</v>
      </c>
      <c r="L1492" s="9" t="str">
        <f>CONCATENATE(D1492,"/",C1492,"/",K1492)</f>
        <v>19/Aug/1963</v>
      </c>
      <c r="M1492">
        <f t="shared" ca="1" si="23"/>
        <v>61</v>
      </c>
      <c r="N1492" s="10">
        <v>12622.18</v>
      </c>
    </row>
    <row r="1493" spans="1:14" x14ac:dyDescent="0.25">
      <c r="A1493" t="s">
        <v>1523</v>
      </c>
      <c r="B1493">
        <v>1970</v>
      </c>
      <c r="C1493" t="s">
        <v>30</v>
      </c>
      <c r="D1493">
        <v>28</v>
      </c>
      <c r="E1493">
        <v>0</v>
      </c>
      <c r="F1493">
        <v>12624.74</v>
      </c>
      <c r="G1493" t="s">
        <v>12</v>
      </c>
      <c r="H1493" t="s">
        <v>16</v>
      </c>
      <c r="I1493" t="s">
        <v>23</v>
      </c>
      <c r="J1493" t="str">
        <f>IF(ISBLANK(I1493),"Null",I1493)</f>
        <v>R1012</v>
      </c>
      <c r="K1493">
        <f>IF(ISBLANK(B1493),ROUND(AVERAGE($B$2:$B$2344),0),B1493)</f>
        <v>1970</v>
      </c>
      <c r="L1493" s="9" t="str">
        <f>CONCATENATE(D1493,"/",C1493,"/",K1493)</f>
        <v>28/Dec/1970</v>
      </c>
      <c r="M1493">
        <f t="shared" ca="1" si="23"/>
        <v>53</v>
      </c>
      <c r="N1493" s="10">
        <v>12624.74</v>
      </c>
    </row>
    <row r="1494" spans="1:14" x14ac:dyDescent="0.25">
      <c r="A1494" t="s">
        <v>1524</v>
      </c>
      <c r="B1494">
        <v>1965</v>
      </c>
      <c r="C1494" t="s">
        <v>36</v>
      </c>
      <c r="D1494">
        <v>4</v>
      </c>
      <c r="E1494">
        <v>2</v>
      </c>
      <c r="F1494">
        <v>12629.17</v>
      </c>
      <c r="G1494" t="s">
        <v>12</v>
      </c>
      <c r="H1494" t="s">
        <v>16</v>
      </c>
      <c r="I1494" t="s">
        <v>13</v>
      </c>
      <c r="J1494" t="str">
        <f>IF(ISBLANK(I1494),"Null",I1494)</f>
        <v>R1013</v>
      </c>
      <c r="K1494">
        <f>IF(ISBLANK(B1494),ROUND(AVERAGE($B$2:$B$2344),0),B1494)</f>
        <v>1965</v>
      </c>
      <c r="L1494" s="9" t="str">
        <f>CONCATENATE(D1494,"/",C1494,"/",K1494)</f>
        <v>4/Oct/1965</v>
      </c>
      <c r="M1494">
        <f t="shared" ca="1" si="23"/>
        <v>59</v>
      </c>
      <c r="N1494" s="10">
        <v>12629.17</v>
      </c>
    </row>
    <row r="1495" spans="1:14" x14ac:dyDescent="0.25">
      <c r="A1495" t="s">
        <v>1525</v>
      </c>
      <c r="B1495">
        <v>1962</v>
      </c>
      <c r="C1495" t="s">
        <v>15</v>
      </c>
      <c r="D1495">
        <v>22</v>
      </c>
      <c r="E1495">
        <v>0</v>
      </c>
      <c r="F1495">
        <v>12629.9</v>
      </c>
      <c r="G1495" t="s">
        <v>12</v>
      </c>
      <c r="H1495" t="s">
        <v>12</v>
      </c>
      <c r="I1495" t="s">
        <v>13</v>
      </c>
      <c r="J1495" t="str">
        <f>IF(ISBLANK(I1495),"Null",I1495)</f>
        <v>R1013</v>
      </c>
      <c r="K1495">
        <f>IF(ISBLANK(B1495),ROUND(AVERAGE($B$2:$B$2344),0),B1495)</f>
        <v>1962</v>
      </c>
      <c r="L1495" s="9" t="str">
        <f>CONCATENATE(D1495,"/",C1495,"/",K1495)</f>
        <v>22/Nov/1962</v>
      </c>
      <c r="M1495">
        <f t="shared" ca="1" si="23"/>
        <v>61</v>
      </c>
      <c r="N1495" s="10">
        <v>12629.9</v>
      </c>
    </row>
    <row r="1496" spans="1:14" x14ac:dyDescent="0.25">
      <c r="A1496" t="s">
        <v>1526</v>
      </c>
      <c r="B1496">
        <v>1962</v>
      </c>
      <c r="C1496" t="s">
        <v>10</v>
      </c>
      <c r="D1496">
        <v>22</v>
      </c>
      <c r="E1496">
        <v>0</v>
      </c>
      <c r="F1496">
        <v>12638.2</v>
      </c>
      <c r="G1496" t="s">
        <v>12</v>
      </c>
      <c r="H1496" t="s">
        <v>16</v>
      </c>
      <c r="I1496" t="s">
        <v>41</v>
      </c>
      <c r="J1496" t="str">
        <f>IF(ISBLANK(I1496),"Null",I1496)</f>
        <v>R1011</v>
      </c>
      <c r="K1496">
        <f>IF(ISBLANK(B1496),ROUND(AVERAGE($B$2:$B$2344),0),B1496)</f>
        <v>1962</v>
      </c>
      <c r="L1496" s="9" t="str">
        <f>CONCATENATE(D1496,"/",C1496,"/",K1496)</f>
        <v>22/Jul/1962</v>
      </c>
      <c r="M1496">
        <f t="shared" ca="1" si="23"/>
        <v>62</v>
      </c>
      <c r="N1496" s="10">
        <v>12638.2</v>
      </c>
    </row>
    <row r="1497" spans="1:14" x14ac:dyDescent="0.25">
      <c r="A1497" t="s">
        <v>1527</v>
      </c>
      <c r="B1497">
        <v>1972</v>
      </c>
      <c r="C1497" t="s">
        <v>20</v>
      </c>
      <c r="D1497">
        <v>5</v>
      </c>
      <c r="E1497">
        <v>0</v>
      </c>
      <c r="F1497">
        <v>12640.24</v>
      </c>
      <c r="G1497" t="s">
        <v>12</v>
      </c>
      <c r="H1497" t="s">
        <v>16</v>
      </c>
      <c r="I1497" t="s">
        <v>41</v>
      </c>
      <c r="J1497" t="str">
        <f>IF(ISBLANK(I1497),"Null",I1497)</f>
        <v>R1011</v>
      </c>
      <c r="K1497">
        <f>IF(ISBLANK(B1497),ROUND(AVERAGE($B$2:$B$2344),0),B1497)</f>
        <v>1972</v>
      </c>
      <c r="L1497" s="9" t="str">
        <f>CONCATENATE(D1497,"/",C1497,"/",K1497)</f>
        <v>5/Sep/1972</v>
      </c>
      <c r="M1497">
        <f t="shared" ca="1" si="23"/>
        <v>52</v>
      </c>
      <c r="N1497" s="10">
        <v>12640.24</v>
      </c>
    </row>
    <row r="1498" spans="1:14" x14ac:dyDescent="0.25">
      <c r="A1498" t="s">
        <v>1528</v>
      </c>
      <c r="B1498">
        <v>1966</v>
      </c>
      <c r="C1498" t="s">
        <v>30</v>
      </c>
      <c r="D1498">
        <v>17</v>
      </c>
      <c r="E1498">
        <v>2</v>
      </c>
      <c r="F1498">
        <v>12643.38</v>
      </c>
      <c r="G1498" t="s">
        <v>12</v>
      </c>
      <c r="H1498" t="s">
        <v>16</v>
      </c>
      <c r="I1498" t="s">
        <v>23</v>
      </c>
      <c r="J1498" t="str">
        <f>IF(ISBLANK(I1498),"Null",I1498)</f>
        <v>R1012</v>
      </c>
      <c r="K1498">
        <f>IF(ISBLANK(B1498),ROUND(AVERAGE($B$2:$B$2344),0),B1498)</f>
        <v>1966</v>
      </c>
      <c r="L1498" s="9" t="str">
        <f>CONCATENATE(D1498,"/",C1498,"/",K1498)</f>
        <v>17/Dec/1966</v>
      </c>
      <c r="M1498">
        <f t="shared" ca="1" si="23"/>
        <v>57</v>
      </c>
      <c r="N1498" s="10">
        <v>12643.38</v>
      </c>
    </row>
    <row r="1499" spans="1:14" x14ac:dyDescent="0.25">
      <c r="A1499" t="s">
        <v>1529</v>
      </c>
      <c r="B1499">
        <v>1962</v>
      </c>
      <c r="C1499" t="s">
        <v>10</v>
      </c>
      <c r="D1499">
        <v>11</v>
      </c>
      <c r="E1499">
        <v>0</v>
      </c>
      <c r="F1499">
        <v>12644.59</v>
      </c>
      <c r="G1499" t="s">
        <v>12</v>
      </c>
      <c r="H1499" t="s">
        <v>11</v>
      </c>
      <c r="I1499" t="s">
        <v>41</v>
      </c>
      <c r="J1499" t="str">
        <f>IF(ISBLANK(I1499),"Null",I1499)</f>
        <v>R1011</v>
      </c>
      <c r="K1499">
        <f>IF(ISBLANK(B1499),ROUND(AVERAGE($B$2:$B$2344),0),B1499)</f>
        <v>1962</v>
      </c>
      <c r="L1499" s="9" t="str">
        <f>CONCATENATE(D1499,"/",C1499,"/",K1499)</f>
        <v>11/Jul/1962</v>
      </c>
      <c r="M1499">
        <f t="shared" ca="1" si="23"/>
        <v>62</v>
      </c>
      <c r="N1499" s="10">
        <v>12644.59</v>
      </c>
    </row>
    <row r="1500" spans="1:14" x14ac:dyDescent="0.25">
      <c r="A1500" t="s">
        <v>1530</v>
      </c>
      <c r="B1500">
        <v>1965</v>
      </c>
      <c r="C1500" t="s">
        <v>20</v>
      </c>
      <c r="D1500">
        <v>14</v>
      </c>
      <c r="E1500">
        <v>2</v>
      </c>
      <c r="F1500">
        <v>12646.21</v>
      </c>
      <c r="G1500" t="s">
        <v>12</v>
      </c>
      <c r="H1500" t="s">
        <v>11</v>
      </c>
      <c r="I1500" t="s">
        <v>41</v>
      </c>
      <c r="J1500" t="str">
        <f>IF(ISBLANK(I1500),"Null",I1500)</f>
        <v>R1011</v>
      </c>
      <c r="K1500">
        <f>IF(ISBLANK(B1500),ROUND(AVERAGE($B$2:$B$2344),0),B1500)</f>
        <v>1965</v>
      </c>
      <c r="L1500" s="9" t="str">
        <f>CONCATENATE(D1500,"/",C1500,"/",K1500)</f>
        <v>14/Sep/1965</v>
      </c>
      <c r="M1500">
        <f t="shared" ca="1" si="23"/>
        <v>59</v>
      </c>
      <c r="N1500" s="10">
        <v>12646.21</v>
      </c>
    </row>
    <row r="1501" spans="1:14" x14ac:dyDescent="0.25">
      <c r="A1501" t="s">
        <v>1531</v>
      </c>
      <c r="B1501">
        <v>1962</v>
      </c>
      <c r="C1501" t="s">
        <v>34</v>
      </c>
      <c r="D1501">
        <v>27</v>
      </c>
      <c r="E1501">
        <v>0</v>
      </c>
      <c r="F1501">
        <v>12648.7</v>
      </c>
      <c r="G1501" t="s">
        <v>12</v>
      </c>
      <c r="H1501" t="s">
        <v>11</v>
      </c>
      <c r="I1501" t="s">
        <v>13</v>
      </c>
      <c r="J1501" t="str">
        <f>IF(ISBLANK(I1501),"Null",I1501)</f>
        <v>R1013</v>
      </c>
      <c r="K1501">
        <f>IF(ISBLANK(B1501),ROUND(AVERAGE($B$2:$B$2344),0),B1501)</f>
        <v>1962</v>
      </c>
      <c r="L1501" s="9" t="str">
        <f>CONCATENATE(D1501,"/",C1501,"/",K1501)</f>
        <v>27/Aug/1962</v>
      </c>
      <c r="M1501">
        <f t="shared" ca="1" si="23"/>
        <v>62</v>
      </c>
      <c r="N1501" s="10">
        <v>12648.7</v>
      </c>
    </row>
    <row r="1502" spans="1:14" x14ac:dyDescent="0.25">
      <c r="A1502" t="s">
        <v>1532</v>
      </c>
      <c r="B1502">
        <v>1974</v>
      </c>
      <c r="C1502" t="s">
        <v>20</v>
      </c>
      <c r="D1502">
        <v>24</v>
      </c>
      <c r="E1502">
        <v>0</v>
      </c>
      <c r="F1502">
        <v>12697.48</v>
      </c>
      <c r="G1502" t="s">
        <v>12</v>
      </c>
      <c r="H1502" t="s">
        <v>12</v>
      </c>
      <c r="I1502" t="s">
        <v>299</v>
      </c>
      <c r="J1502" t="str">
        <f>IF(ISBLANK(I1502),"Null",I1502)</f>
        <v>R1021</v>
      </c>
      <c r="K1502">
        <f>IF(ISBLANK(B1502),ROUND(AVERAGE($B$2:$B$2344),0),B1502)</f>
        <v>1974</v>
      </c>
      <c r="L1502" s="9" t="str">
        <f>CONCATENATE(D1502,"/",C1502,"/",K1502)</f>
        <v>24/Sep/1974</v>
      </c>
      <c r="M1502">
        <f t="shared" ca="1" si="23"/>
        <v>50</v>
      </c>
      <c r="N1502" s="10">
        <v>12697.48</v>
      </c>
    </row>
    <row r="1503" spans="1:14" x14ac:dyDescent="0.25">
      <c r="A1503" t="s">
        <v>1533</v>
      </c>
      <c r="B1503">
        <v>1992</v>
      </c>
      <c r="C1503" t="s">
        <v>10</v>
      </c>
      <c r="D1503">
        <v>7</v>
      </c>
      <c r="E1503">
        <v>0</v>
      </c>
      <c r="F1503">
        <v>12699.56</v>
      </c>
      <c r="G1503" t="s">
        <v>12</v>
      </c>
      <c r="H1503" t="s">
        <v>11</v>
      </c>
      <c r="I1503" t="s">
        <v>41</v>
      </c>
      <c r="J1503" t="str">
        <f>IF(ISBLANK(I1503),"Null",I1503)</f>
        <v>R1011</v>
      </c>
      <c r="K1503">
        <f>IF(ISBLANK(B1503),ROUND(AVERAGE($B$2:$B$2344),0),B1503)</f>
        <v>1992</v>
      </c>
      <c r="L1503" s="9" t="str">
        <f>CONCATENATE(D1503,"/",C1503,"/",K1503)</f>
        <v>7/Jul/1992</v>
      </c>
      <c r="M1503">
        <f t="shared" ca="1" si="23"/>
        <v>32</v>
      </c>
      <c r="N1503" s="10">
        <v>12699.56</v>
      </c>
    </row>
    <row r="1504" spans="1:14" x14ac:dyDescent="0.25">
      <c r="A1504" t="s">
        <v>1534</v>
      </c>
      <c r="B1504">
        <v>1964</v>
      </c>
      <c r="C1504" t="s">
        <v>15</v>
      </c>
      <c r="D1504">
        <v>28</v>
      </c>
      <c r="E1504">
        <v>0</v>
      </c>
      <c r="F1504">
        <v>12700.63</v>
      </c>
      <c r="G1504" t="s">
        <v>12</v>
      </c>
      <c r="H1504" t="s">
        <v>12</v>
      </c>
      <c r="I1504" t="s">
        <v>41</v>
      </c>
      <c r="J1504" t="str">
        <f>IF(ISBLANK(I1504),"Null",I1504)</f>
        <v>R1011</v>
      </c>
      <c r="K1504">
        <f>IF(ISBLANK(B1504),ROUND(AVERAGE($B$2:$B$2344),0),B1504)</f>
        <v>1964</v>
      </c>
      <c r="L1504" s="9" t="str">
        <f>CONCATENATE(D1504,"/",C1504,"/",K1504)</f>
        <v>28/Nov/1964</v>
      </c>
      <c r="M1504">
        <f t="shared" ca="1" si="23"/>
        <v>59</v>
      </c>
      <c r="N1504" s="10">
        <v>12700.63</v>
      </c>
    </row>
    <row r="1505" spans="1:14" x14ac:dyDescent="0.25">
      <c r="A1505" t="s">
        <v>1535</v>
      </c>
      <c r="B1505">
        <v>1970</v>
      </c>
      <c r="C1505" t="s">
        <v>10</v>
      </c>
      <c r="D1505">
        <v>8</v>
      </c>
      <c r="E1505">
        <v>0</v>
      </c>
      <c r="F1505">
        <v>12713</v>
      </c>
      <c r="G1505" t="s">
        <v>12</v>
      </c>
      <c r="H1505" t="s">
        <v>16</v>
      </c>
      <c r="I1505" t="s">
        <v>41</v>
      </c>
      <c r="J1505" t="str">
        <f>IF(ISBLANK(I1505),"Null",I1505)</f>
        <v>R1011</v>
      </c>
      <c r="K1505">
        <f>IF(ISBLANK(B1505),ROUND(AVERAGE($B$2:$B$2344),0),B1505)</f>
        <v>1970</v>
      </c>
      <c r="L1505" s="9" t="str">
        <f>CONCATENATE(D1505,"/",C1505,"/",K1505)</f>
        <v>8/Jul/1970</v>
      </c>
      <c r="M1505">
        <f t="shared" ca="1" si="23"/>
        <v>54</v>
      </c>
      <c r="N1505" s="10">
        <v>12713</v>
      </c>
    </row>
    <row r="1506" spans="1:14" x14ac:dyDescent="0.25">
      <c r="A1506" t="s">
        <v>1536</v>
      </c>
      <c r="B1506">
        <v>1988</v>
      </c>
      <c r="C1506" t="s">
        <v>10</v>
      </c>
      <c r="D1506">
        <v>17</v>
      </c>
      <c r="E1506">
        <v>3</v>
      </c>
      <c r="F1506">
        <v>12718.21</v>
      </c>
      <c r="G1506" t="s">
        <v>12</v>
      </c>
      <c r="H1506" t="s">
        <v>16</v>
      </c>
      <c r="I1506" t="s">
        <v>534</v>
      </c>
      <c r="J1506" t="str">
        <f>IF(ISBLANK(I1506),"Null",I1506)</f>
        <v>R1026</v>
      </c>
      <c r="K1506">
        <f>IF(ISBLANK(B1506),ROUND(AVERAGE($B$2:$B$2344),0),B1506)</f>
        <v>1988</v>
      </c>
      <c r="L1506" s="9" t="str">
        <f>CONCATENATE(D1506,"/",C1506,"/",K1506)</f>
        <v>17/Jul/1988</v>
      </c>
      <c r="M1506">
        <f t="shared" ca="1" si="23"/>
        <v>36</v>
      </c>
      <c r="N1506" s="10">
        <v>12718.21</v>
      </c>
    </row>
    <row r="1507" spans="1:14" x14ac:dyDescent="0.25">
      <c r="A1507" t="s">
        <v>1537</v>
      </c>
      <c r="B1507">
        <v>1962</v>
      </c>
      <c r="C1507" t="s">
        <v>20</v>
      </c>
      <c r="D1507">
        <v>2</v>
      </c>
      <c r="E1507">
        <v>0</v>
      </c>
      <c r="F1507">
        <v>12731</v>
      </c>
      <c r="G1507" t="s">
        <v>12</v>
      </c>
      <c r="H1507" t="s">
        <v>12</v>
      </c>
      <c r="I1507" t="s">
        <v>167</v>
      </c>
      <c r="J1507" t="str">
        <f>IF(ISBLANK(I1507),"Null",I1507)</f>
        <v>R1016</v>
      </c>
      <c r="K1507">
        <f>IF(ISBLANK(B1507),ROUND(AVERAGE($B$2:$B$2344),0),B1507)</f>
        <v>1962</v>
      </c>
      <c r="L1507" s="9" t="str">
        <f>CONCATENATE(D1507,"/",C1507,"/",K1507)</f>
        <v>2/Sep/1962</v>
      </c>
      <c r="M1507">
        <f t="shared" ca="1" si="23"/>
        <v>62</v>
      </c>
      <c r="N1507" s="10">
        <v>12731</v>
      </c>
    </row>
    <row r="1508" spans="1:14" x14ac:dyDescent="0.25">
      <c r="A1508" t="s">
        <v>1538</v>
      </c>
      <c r="B1508">
        <v>1962</v>
      </c>
      <c r="C1508" t="s">
        <v>36</v>
      </c>
      <c r="D1508">
        <v>1</v>
      </c>
      <c r="E1508">
        <v>0</v>
      </c>
      <c r="F1508">
        <v>12741.17</v>
      </c>
      <c r="G1508" t="s">
        <v>12</v>
      </c>
      <c r="H1508" t="s">
        <v>16</v>
      </c>
      <c r="I1508" t="s">
        <v>355</v>
      </c>
      <c r="J1508" t="str">
        <f>IF(ISBLANK(I1508),"Null",I1508)</f>
        <v>R1017</v>
      </c>
      <c r="K1508">
        <f>IF(ISBLANK(B1508),ROUND(AVERAGE($B$2:$B$2344),0),B1508)</f>
        <v>1962</v>
      </c>
      <c r="L1508" s="9" t="str">
        <f>CONCATENATE(D1508,"/",C1508,"/",K1508)</f>
        <v>1/Oct/1962</v>
      </c>
      <c r="M1508">
        <f t="shared" ca="1" si="23"/>
        <v>62</v>
      </c>
      <c r="N1508" s="10">
        <v>12741.17</v>
      </c>
    </row>
    <row r="1509" spans="1:14" x14ac:dyDescent="0.25">
      <c r="A1509" t="s">
        <v>1539</v>
      </c>
      <c r="B1509">
        <v>1975</v>
      </c>
      <c r="C1509" t="s">
        <v>20</v>
      </c>
      <c r="D1509">
        <v>25</v>
      </c>
      <c r="E1509">
        <v>1</v>
      </c>
      <c r="F1509">
        <v>12770.27</v>
      </c>
      <c r="G1509" t="s">
        <v>12</v>
      </c>
      <c r="H1509" t="s">
        <v>12</v>
      </c>
      <c r="I1509" t="s">
        <v>299</v>
      </c>
      <c r="J1509" t="str">
        <f>IF(ISBLANK(I1509),"Null",I1509)</f>
        <v>R1021</v>
      </c>
      <c r="K1509">
        <f>IF(ISBLANK(B1509),ROUND(AVERAGE($B$2:$B$2344),0),B1509)</f>
        <v>1975</v>
      </c>
      <c r="L1509" s="9" t="str">
        <f>CONCATENATE(D1509,"/",C1509,"/",K1509)</f>
        <v>25/Sep/1975</v>
      </c>
      <c r="M1509">
        <f t="shared" ca="1" si="23"/>
        <v>49</v>
      </c>
      <c r="N1509" s="10">
        <v>12770.27</v>
      </c>
    </row>
    <row r="1510" spans="1:14" x14ac:dyDescent="0.25">
      <c r="A1510" t="s">
        <v>1540</v>
      </c>
      <c r="B1510">
        <v>1972</v>
      </c>
      <c r="C1510" t="s">
        <v>36</v>
      </c>
      <c r="D1510">
        <v>7</v>
      </c>
      <c r="E1510">
        <v>0</v>
      </c>
      <c r="F1510">
        <v>12776.05</v>
      </c>
      <c r="G1510" t="s">
        <v>12</v>
      </c>
      <c r="H1510" t="s">
        <v>12</v>
      </c>
      <c r="I1510" t="s">
        <v>534</v>
      </c>
      <c r="J1510" t="str">
        <f>IF(ISBLANK(I1510),"Null",I1510)</f>
        <v>R1026</v>
      </c>
      <c r="K1510">
        <f>IF(ISBLANK(B1510),ROUND(AVERAGE($B$2:$B$2344),0),B1510)</f>
        <v>1972</v>
      </c>
      <c r="L1510" s="9" t="str">
        <f>CONCATENATE(D1510,"/",C1510,"/",K1510)</f>
        <v>7/Oct/1972</v>
      </c>
      <c r="M1510">
        <f t="shared" ca="1" si="23"/>
        <v>52</v>
      </c>
      <c r="N1510" s="10">
        <v>12776.05</v>
      </c>
    </row>
    <row r="1511" spans="1:14" x14ac:dyDescent="0.25">
      <c r="A1511" t="s">
        <v>1541</v>
      </c>
      <c r="B1511">
        <v>1963</v>
      </c>
      <c r="C1511" t="s">
        <v>30</v>
      </c>
      <c r="D1511">
        <v>5</v>
      </c>
      <c r="E1511">
        <v>0</v>
      </c>
      <c r="F1511">
        <v>12788.03</v>
      </c>
      <c r="G1511" t="s">
        <v>12</v>
      </c>
      <c r="H1511" t="s">
        <v>12</v>
      </c>
      <c r="I1511" t="s">
        <v>199</v>
      </c>
      <c r="J1511" t="str">
        <f>IF(ISBLANK(I1511),"Null",I1511)</f>
        <v>R1025</v>
      </c>
      <c r="K1511">
        <f>IF(ISBLANK(B1511),ROUND(AVERAGE($B$2:$B$2344),0),B1511)</f>
        <v>1963</v>
      </c>
      <c r="L1511" s="9" t="str">
        <f>CONCATENATE(D1511,"/",C1511,"/",K1511)</f>
        <v>5/Dec/1963</v>
      </c>
      <c r="M1511">
        <f t="shared" ca="1" si="23"/>
        <v>60</v>
      </c>
      <c r="N1511" s="10">
        <v>12788.03</v>
      </c>
    </row>
    <row r="1512" spans="1:14" x14ac:dyDescent="0.25">
      <c r="A1512" t="s">
        <v>1542</v>
      </c>
      <c r="B1512">
        <v>1983</v>
      </c>
      <c r="C1512" t="s">
        <v>36</v>
      </c>
      <c r="D1512">
        <v>29</v>
      </c>
      <c r="E1512">
        <v>3</v>
      </c>
      <c r="F1512">
        <v>12788.18</v>
      </c>
      <c r="G1512" t="s">
        <v>12</v>
      </c>
      <c r="H1512" t="s">
        <v>16</v>
      </c>
      <c r="I1512" t="s">
        <v>534</v>
      </c>
      <c r="J1512" t="str">
        <f>IF(ISBLANK(I1512),"Null",I1512)</f>
        <v>R1026</v>
      </c>
      <c r="K1512">
        <f>IF(ISBLANK(B1512),ROUND(AVERAGE($B$2:$B$2344),0),B1512)</f>
        <v>1983</v>
      </c>
      <c r="L1512" s="9" t="str">
        <f>CONCATENATE(D1512,"/",C1512,"/",K1512)</f>
        <v>29/Oct/1983</v>
      </c>
      <c r="M1512">
        <f t="shared" ca="1" si="23"/>
        <v>41</v>
      </c>
      <c r="N1512" s="10">
        <v>12788.18</v>
      </c>
    </row>
    <row r="1513" spans="1:14" x14ac:dyDescent="0.25">
      <c r="A1513" t="s">
        <v>1543</v>
      </c>
      <c r="B1513">
        <v>1978</v>
      </c>
      <c r="C1513" t="s">
        <v>10</v>
      </c>
      <c r="D1513">
        <v>24</v>
      </c>
      <c r="E1513">
        <v>0</v>
      </c>
      <c r="F1513">
        <v>12797.21</v>
      </c>
      <c r="G1513" t="s">
        <v>12</v>
      </c>
      <c r="H1513" t="s">
        <v>16</v>
      </c>
      <c r="I1513" t="s">
        <v>246</v>
      </c>
      <c r="J1513" t="str">
        <f>IF(ISBLANK(I1513),"Null",I1513)</f>
        <v>R1024</v>
      </c>
      <c r="K1513">
        <f>IF(ISBLANK(B1513),ROUND(AVERAGE($B$2:$B$2344),0),B1513)</f>
        <v>1978</v>
      </c>
      <c r="L1513" s="9" t="str">
        <f>CONCATENATE(D1513,"/",C1513,"/",K1513)</f>
        <v>24/Jul/1978</v>
      </c>
      <c r="M1513">
        <f t="shared" ca="1" si="23"/>
        <v>46</v>
      </c>
      <c r="N1513" s="10">
        <v>12797.21</v>
      </c>
    </row>
    <row r="1514" spans="1:14" x14ac:dyDescent="0.25">
      <c r="A1514" t="s">
        <v>1544</v>
      </c>
      <c r="B1514">
        <v>1963</v>
      </c>
      <c r="C1514" t="s">
        <v>10</v>
      </c>
      <c r="D1514">
        <v>20</v>
      </c>
      <c r="E1514">
        <v>0</v>
      </c>
      <c r="F1514">
        <v>12815.44</v>
      </c>
      <c r="G1514" t="s">
        <v>12</v>
      </c>
      <c r="H1514" t="s">
        <v>12</v>
      </c>
      <c r="I1514" t="s">
        <v>246</v>
      </c>
      <c r="J1514" t="str">
        <f>IF(ISBLANK(I1514),"Null",I1514)</f>
        <v>R1024</v>
      </c>
      <c r="K1514">
        <f>IF(ISBLANK(B1514),ROUND(AVERAGE($B$2:$B$2344),0),B1514)</f>
        <v>1963</v>
      </c>
      <c r="L1514" s="9" t="str">
        <f>CONCATENATE(D1514,"/",C1514,"/",K1514)</f>
        <v>20/Jul/1963</v>
      </c>
      <c r="M1514">
        <f t="shared" ca="1" si="23"/>
        <v>61</v>
      </c>
      <c r="N1514" s="10">
        <v>12815.44</v>
      </c>
    </row>
    <row r="1515" spans="1:14" x14ac:dyDescent="0.25">
      <c r="A1515" t="s">
        <v>1545</v>
      </c>
      <c r="B1515">
        <v>1967</v>
      </c>
      <c r="C1515" t="s">
        <v>20</v>
      </c>
      <c r="D1515">
        <v>25</v>
      </c>
      <c r="E1515">
        <v>0</v>
      </c>
      <c r="F1515">
        <v>12823.25</v>
      </c>
      <c r="G1515" t="s">
        <v>12</v>
      </c>
      <c r="H1515" t="s">
        <v>12</v>
      </c>
      <c r="I1515" t="s">
        <v>299</v>
      </c>
      <c r="J1515" t="str">
        <f>IF(ISBLANK(I1515),"Null",I1515)</f>
        <v>R1021</v>
      </c>
      <c r="K1515">
        <f>IF(ISBLANK(B1515),ROUND(AVERAGE($B$2:$B$2344),0),B1515)</f>
        <v>1967</v>
      </c>
      <c r="L1515" s="9" t="str">
        <f>CONCATENATE(D1515,"/",C1515,"/",K1515)</f>
        <v>25/Sep/1967</v>
      </c>
      <c r="M1515">
        <f t="shared" ca="1" si="23"/>
        <v>57</v>
      </c>
      <c r="N1515" s="10">
        <v>12823.25</v>
      </c>
    </row>
    <row r="1516" spans="1:14" x14ac:dyDescent="0.25">
      <c r="A1516" t="s">
        <v>1546</v>
      </c>
      <c r="B1516">
        <v>2004</v>
      </c>
      <c r="C1516" t="s">
        <v>15</v>
      </c>
      <c r="D1516">
        <v>9</v>
      </c>
      <c r="E1516">
        <v>2</v>
      </c>
      <c r="F1516">
        <v>12829.46</v>
      </c>
      <c r="G1516" t="s">
        <v>12</v>
      </c>
      <c r="H1516" t="s">
        <v>12</v>
      </c>
      <c r="I1516" t="s">
        <v>167</v>
      </c>
      <c r="J1516" t="str">
        <f>IF(ISBLANK(I1516),"Null",I1516)</f>
        <v>R1016</v>
      </c>
      <c r="K1516">
        <f>IF(ISBLANK(B1516),ROUND(AVERAGE($B$2:$B$2344),0),B1516)</f>
        <v>2004</v>
      </c>
      <c r="L1516" s="9" t="str">
        <f>CONCATENATE(D1516,"/",C1516,"/",K1516)</f>
        <v>9/Nov/2004</v>
      </c>
      <c r="M1516">
        <f t="shared" ca="1" si="23"/>
        <v>20</v>
      </c>
      <c r="N1516" s="10">
        <v>12829.46</v>
      </c>
    </row>
    <row r="1517" spans="1:14" x14ac:dyDescent="0.25">
      <c r="A1517" t="s">
        <v>1547</v>
      </c>
      <c r="B1517">
        <v>1993</v>
      </c>
      <c r="C1517" t="s">
        <v>20</v>
      </c>
      <c r="D1517">
        <v>27</v>
      </c>
      <c r="E1517">
        <v>0</v>
      </c>
      <c r="F1517">
        <v>12847.24</v>
      </c>
      <c r="G1517" t="s">
        <v>12</v>
      </c>
      <c r="H1517" t="s">
        <v>11</v>
      </c>
      <c r="I1517" t="s">
        <v>23</v>
      </c>
      <c r="J1517" t="str">
        <f>IF(ISBLANK(I1517),"Null",I1517)</f>
        <v>R1012</v>
      </c>
      <c r="K1517">
        <f>IF(ISBLANK(B1517),ROUND(AVERAGE($B$2:$B$2344),0),B1517)</f>
        <v>1993</v>
      </c>
      <c r="L1517" s="9" t="str">
        <f>CONCATENATE(D1517,"/",C1517,"/",K1517)</f>
        <v>27/Sep/1993</v>
      </c>
      <c r="M1517">
        <f t="shared" ca="1" si="23"/>
        <v>31</v>
      </c>
      <c r="N1517" s="10">
        <v>12847.24</v>
      </c>
    </row>
    <row r="1518" spans="1:14" x14ac:dyDescent="0.25">
      <c r="A1518" t="s">
        <v>1548</v>
      </c>
      <c r="B1518">
        <v>1973</v>
      </c>
      <c r="C1518" t="s">
        <v>20</v>
      </c>
      <c r="D1518">
        <v>22</v>
      </c>
      <c r="E1518">
        <v>0</v>
      </c>
      <c r="F1518">
        <v>12852.37</v>
      </c>
      <c r="G1518" t="s">
        <v>12</v>
      </c>
      <c r="H1518" t="s">
        <v>16</v>
      </c>
      <c r="I1518" t="s">
        <v>23</v>
      </c>
      <c r="J1518" t="str">
        <f>IF(ISBLANK(I1518),"Null",I1518)</f>
        <v>R1012</v>
      </c>
      <c r="K1518">
        <f>IF(ISBLANK(B1518),ROUND(AVERAGE($B$2:$B$2344),0),B1518)</f>
        <v>1973</v>
      </c>
      <c r="L1518" s="9" t="str">
        <f>CONCATENATE(D1518,"/",C1518,"/",K1518)</f>
        <v>22/Sep/1973</v>
      </c>
      <c r="M1518">
        <f t="shared" ca="1" si="23"/>
        <v>51</v>
      </c>
      <c r="N1518" s="10">
        <v>12852.37</v>
      </c>
    </row>
    <row r="1519" spans="1:14" x14ac:dyDescent="0.25">
      <c r="A1519" t="s">
        <v>1549</v>
      </c>
      <c r="B1519">
        <v>1963</v>
      </c>
      <c r="C1519" t="s">
        <v>20</v>
      </c>
      <c r="D1519">
        <v>27</v>
      </c>
      <c r="E1519">
        <v>0</v>
      </c>
      <c r="F1519">
        <v>12856.84</v>
      </c>
      <c r="G1519" t="s">
        <v>12</v>
      </c>
      <c r="H1519" t="s">
        <v>12</v>
      </c>
      <c r="I1519" t="s">
        <v>299</v>
      </c>
      <c r="J1519" t="str">
        <f>IF(ISBLANK(I1519),"Null",I1519)</f>
        <v>R1021</v>
      </c>
      <c r="K1519">
        <f>IF(ISBLANK(B1519),ROUND(AVERAGE($B$2:$B$2344),0),B1519)</f>
        <v>1963</v>
      </c>
      <c r="L1519" s="9" t="str">
        <f>CONCATENATE(D1519,"/",C1519,"/",K1519)</f>
        <v>27/Sep/1963</v>
      </c>
      <c r="M1519">
        <f t="shared" ca="1" si="23"/>
        <v>61</v>
      </c>
      <c r="N1519" s="10">
        <v>12856.84</v>
      </c>
    </row>
    <row r="1520" spans="1:14" x14ac:dyDescent="0.25">
      <c r="A1520" t="s">
        <v>1550</v>
      </c>
      <c r="B1520">
        <v>1984</v>
      </c>
      <c r="C1520" t="s">
        <v>34</v>
      </c>
      <c r="D1520">
        <v>6</v>
      </c>
      <c r="E1520">
        <v>3</v>
      </c>
      <c r="F1520">
        <v>12870.31</v>
      </c>
      <c r="G1520" t="s">
        <v>12</v>
      </c>
      <c r="H1520" t="s">
        <v>12</v>
      </c>
      <c r="I1520" t="s">
        <v>23</v>
      </c>
      <c r="J1520" t="str">
        <f>IF(ISBLANK(I1520),"Null",I1520)</f>
        <v>R1012</v>
      </c>
      <c r="K1520">
        <f>IF(ISBLANK(B1520),ROUND(AVERAGE($B$2:$B$2344),0),B1520)</f>
        <v>1984</v>
      </c>
      <c r="L1520" s="9" t="str">
        <f>CONCATENATE(D1520,"/",C1520,"/",K1520)</f>
        <v>6/Aug/1984</v>
      </c>
      <c r="M1520">
        <f t="shared" ca="1" si="23"/>
        <v>40</v>
      </c>
      <c r="N1520" s="10">
        <v>12870.31</v>
      </c>
    </row>
    <row r="1521" spans="1:14" x14ac:dyDescent="0.25">
      <c r="A1521" t="s">
        <v>1551</v>
      </c>
      <c r="B1521">
        <v>2004</v>
      </c>
      <c r="C1521" t="s">
        <v>10</v>
      </c>
      <c r="D1521">
        <v>9</v>
      </c>
      <c r="E1521">
        <v>0</v>
      </c>
      <c r="F1521">
        <v>12890.06</v>
      </c>
      <c r="G1521" t="s">
        <v>12</v>
      </c>
      <c r="H1521" t="s">
        <v>16</v>
      </c>
      <c r="I1521" t="s">
        <v>165</v>
      </c>
      <c r="J1521" t="str">
        <f>IF(ISBLANK(I1521),"Null",I1521)</f>
        <v>R1019</v>
      </c>
      <c r="K1521">
        <f>IF(ISBLANK(B1521),ROUND(AVERAGE($B$2:$B$2344),0),B1521)</f>
        <v>2004</v>
      </c>
      <c r="L1521" s="9" t="str">
        <f>CONCATENATE(D1521,"/",C1521,"/",K1521)</f>
        <v>9/Jul/2004</v>
      </c>
      <c r="M1521">
        <f t="shared" ca="1" si="23"/>
        <v>20</v>
      </c>
      <c r="N1521" s="10">
        <v>12890.06</v>
      </c>
    </row>
    <row r="1522" spans="1:14" x14ac:dyDescent="0.25">
      <c r="A1522" t="s">
        <v>1552</v>
      </c>
      <c r="B1522">
        <v>1963</v>
      </c>
      <c r="C1522" t="s">
        <v>34</v>
      </c>
      <c r="D1522">
        <v>16</v>
      </c>
      <c r="E1522">
        <v>1</v>
      </c>
      <c r="F1522">
        <v>12913.99</v>
      </c>
      <c r="G1522" t="s">
        <v>12</v>
      </c>
      <c r="H1522" t="s">
        <v>11</v>
      </c>
      <c r="I1522" t="s">
        <v>167</v>
      </c>
      <c r="J1522" t="str">
        <f>IF(ISBLANK(I1522),"Null",I1522)</f>
        <v>R1016</v>
      </c>
      <c r="K1522">
        <f>IF(ISBLANK(B1522),ROUND(AVERAGE($B$2:$B$2344),0),B1522)</f>
        <v>1963</v>
      </c>
      <c r="L1522" s="9" t="str">
        <f>CONCATENATE(D1522,"/",C1522,"/",K1522)</f>
        <v>16/Aug/1963</v>
      </c>
      <c r="M1522">
        <f t="shared" ca="1" si="23"/>
        <v>61</v>
      </c>
      <c r="N1522" s="10">
        <v>12913.99</v>
      </c>
    </row>
    <row r="1523" spans="1:14" x14ac:dyDescent="0.25">
      <c r="A1523" t="s">
        <v>1553</v>
      </c>
      <c r="B1523">
        <v>1963</v>
      </c>
      <c r="C1523" t="s">
        <v>20</v>
      </c>
      <c r="D1523">
        <v>1</v>
      </c>
      <c r="E1523">
        <v>2</v>
      </c>
      <c r="F1523">
        <v>12925.89</v>
      </c>
      <c r="G1523" t="s">
        <v>12</v>
      </c>
      <c r="H1523" t="s">
        <v>11</v>
      </c>
      <c r="I1523" t="s">
        <v>13</v>
      </c>
      <c r="J1523" t="str">
        <f>IF(ISBLANK(I1523),"Null",I1523)</f>
        <v>R1013</v>
      </c>
      <c r="K1523">
        <f>IF(ISBLANK(B1523),ROUND(AVERAGE($B$2:$B$2344),0),B1523)</f>
        <v>1963</v>
      </c>
      <c r="L1523" s="9" t="str">
        <f>CONCATENATE(D1523,"/",C1523,"/",K1523)</f>
        <v>1/Sep/1963</v>
      </c>
      <c r="M1523">
        <f t="shared" ca="1" si="23"/>
        <v>61</v>
      </c>
      <c r="N1523" s="10">
        <v>12925.89</v>
      </c>
    </row>
    <row r="1524" spans="1:14" x14ac:dyDescent="0.25">
      <c r="A1524" t="s">
        <v>1554</v>
      </c>
      <c r="B1524">
        <v>1963</v>
      </c>
      <c r="C1524" t="s">
        <v>34</v>
      </c>
      <c r="D1524">
        <v>14</v>
      </c>
      <c r="E1524">
        <v>2</v>
      </c>
      <c r="F1524">
        <v>12928.79</v>
      </c>
      <c r="G1524" t="s">
        <v>12</v>
      </c>
      <c r="H1524" t="s">
        <v>11</v>
      </c>
      <c r="I1524" t="s">
        <v>13</v>
      </c>
      <c r="J1524" t="str">
        <f>IF(ISBLANK(I1524),"Null",I1524)</f>
        <v>R1013</v>
      </c>
      <c r="K1524">
        <f>IF(ISBLANK(B1524),ROUND(AVERAGE($B$2:$B$2344),0),B1524)</f>
        <v>1963</v>
      </c>
      <c r="L1524" s="9" t="str">
        <f>CONCATENATE(D1524,"/",C1524,"/",K1524)</f>
        <v>14/Aug/1963</v>
      </c>
      <c r="M1524">
        <f t="shared" ca="1" si="23"/>
        <v>61</v>
      </c>
      <c r="N1524" s="10">
        <v>12928.79</v>
      </c>
    </row>
    <row r="1525" spans="1:14" x14ac:dyDescent="0.25">
      <c r="A1525" t="s">
        <v>1555</v>
      </c>
      <c r="B1525">
        <v>1966</v>
      </c>
      <c r="C1525" t="s">
        <v>30</v>
      </c>
      <c r="D1525">
        <v>22</v>
      </c>
      <c r="E1525">
        <v>4</v>
      </c>
      <c r="F1525">
        <v>12949.16</v>
      </c>
      <c r="G1525" t="s">
        <v>12</v>
      </c>
      <c r="H1525" t="s">
        <v>12</v>
      </c>
      <c r="I1525" t="s">
        <v>13</v>
      </c>
      <c r="J1525" t="str">
        <f>IF(ISBLANK(I1525),"Null",I1525)</f>
        <v>R1013</v>
      </c>
      <c r="K1525">
        <f>IF(ISBLANK(B1525),ROUND(AVERAGE($B$2:$B$2344),0),B1525)</f>
        <v>1966</v>
      </c>
      <c r="L1525" s="9" t="str">
        <f>CONCATENATE(D1525,"/",C1525,"/",K1525)</f>
        <v>22/Dec/1966</v>
      </c>
      <c r="M1525">
        <f t="shared" ca="1" si="23"/>
        <v>57</v>
      </c>
      <c r="N1525" s="10">
        <v>12949.16</v>
      </c>
    </row>
    <row r="1526" spans="1:14" x14ac:dyDescent="0.25">
      <c r="A1526" t="s">
        <v>1556</v>
      </c>
      <c r="B1526">
        <v>1961</v>
      </c>
      <c r="C1526" t="s">
        <v>34</v>
      </c>
      <c r="D1526">
        <v>20</v>
      </c>
      <c r="E1526">
        <v>0</v>
      </c>
      <c r="F1526">
        <v>12950.07</v>
      </c>
      <c r="G1526" t="s">
        <v>12</v>
      </c>
      <c r="H1526" t="s">
        <v>16</v>
      </c>
      <c r="I1526" t="s">
        <v>23</v>
      </c>
      <c r="J1526" t="str">
        <f>IF(ISBLANK(I1526),"Null",I1526)</f>
        <v>R1012</v>
      </c>
      <c r="K1526">
        <f>IF(ISBLANK(B1526),ROUND(AVERAGE($B$2:$B$2344),0),B1526)</f>
        <v>1961</v>
      </c>
      <c r="L1526" s="9" t="str">
        <f>CONCATENATE(D1526,"/",C1526,"/",K1526)</f>
        <v>20/Aug/1961</v>
      </c>
      <c r="M1526">
        <f t="shared" ca="1" si="23"/>
        <v>63</v>
      </c>
      <c r="N1526" s="10">
        <v>12950.07</v>
      </c>
    </row>
    <row r="1527" spans="1:14" x14ac:dyDescent="0.25">
      <c r="A1527" t="s">
        <v>1557</v>
      </c>
      <c r="B1527">
        <v>1960</v>
      </c>
      <c r="C1527" t="s">
        <v>15</v>
      </c>
      <c r="D1527">
        <v>4</v>
      </c>
      <c r="E1527">
        <v>0</v>
      </c>
      <c r="F1527">
        <v>12957.12</v>
      </c>
      <c r="G1527" t="s">
        <v>12</v>
      </c>
      <c r="H1527" t="s">
        <v>16</v>
      </c>
      <c r="I1527" t="s">
        <v>41</v>
      </c>
      <c r="J1527" t="str">
        <f>IF(ISBLANK(I1527),"Null",I1527)</f>
        <v>R1011</v>
      </c>
      <c r="K1527">
        <f>IF(ISBLANK(B1527),ROUND(AVERAGE($B$2:$B$2344),0),B1527)</f>
        <v>1960</v>
      </c>
      <c r="L1527" s="9" t="str">
        <f>CONCATENATE(D1527,"/",C1527,"/",K1527)</f>
        <v>4/Nov/1960</v>
      </c>
      <c r="M1527">
        <f t="shared" ca="1" si="23"/>
        <v>64</v>
      </c>
      <c r="N1527" s="10">
        <v>12957.12</v>
      </c>
    </row>
    <row r="1528" spans="1:14" x14ac:dyDescent="0.25">
      <c r="A1528" t="s">
        <v>1558</v>
      </c>
      <c r="B1528">
        <v>1960</v>
      </c>
      <c r="C1528" t="s">
        <v>18</v>
      </c>
      <c r="D1528">
        <v>22</v>
      </c>
      <c r="E1528">
        <v>0</v>
      </c>
      <c r="F1528">
        <v>12979.36</v>
      </c>
      <c r="G1528" t="s">
        <v>12</v>
      </c>
      <c r="H1528" t="s">
        <v>16</v>
      </c>
      <c r="I1528" t="s">
        <v>41</v>
      </c>
      <c r="J1528" t="str">
        <f>IF(ISBLANK(I1528),"Null",I1528)</f>
        <v>R1011</v>
      </c>
      <c r="K1528">
        <f>IF(ISBLANK(B1528),ROUND(AVERAGE($B$2:$B$2344),0),B1528)</f>
        <v>1960</v>
      </c>
      <c r="L1528" s="9" t="str">
        <f>CONCATENATE(D1528,"/",C1528,"/",K1528)</f>
        <v>22/Jun/1960</v>
      </c>
      <c r="M1528">
        <f t="shared" ca="1" si="23"/>
        <v>64</v>
      </c>
      <c r="N1528" s="10">
        <v>12979.36</v>
      </c>
    </row>
    <row r="1529" spans="1:14" x14ac:dyDescent="0.25">
      <c r="A1529" t="s">
        <v>1559</v>
      </c>
      <c r="B1529">
        <v>1960</v>
      </c>
      <c r="C1529" t="s">
        <v>20</v>
      </c>
      <c r="D1529">
        <v>23</v>
      </c>
      <c r="E1529">
        <v>0</v>
      </c>
      <c r="F1529">
        <v>12981.35</v>
      </c>
      <c r="G1529" t="s">
        <v>12</v>
      </c>
      <c r="H1529" t="s">
        <v>12</v>
      </c>
      <c r="I1529" t="s">
        <v>13</v>
      </c>
      <c r="J1529" t="str">
        <f>IF(ISBLANK(I1529),"Null",I1529)</f>
        <v>R1013</v>
      </c>
      <c r="K1529">
        <f>IF(ISBLANK(B1529),ROUND(AVERAGE($B$2:$B$2344),0),B1529)</f>
        <v>1960</v>
      </c>
      <c r="L1529" s="9" t="str">
        <f>CONCATENATE(D1529,"/",C1529,"/",K1529)</f>
        <v>23/Sep/1960</v>
      </c>
      <c r="M1529">
        <f t="shared" ca="1" si="23"/>
        <v>64</v>
      </c>
      <c r="N1529" s="10">
        <v>12981.35</v>
      </c>
    </row>
    <row r="1530" spans="1:14" x14ac:dyDescent="0.25">
      <c r="A1530" t="s">
        <v>1560</v>
      </c>
      <c r="B1530">
        <v>1960</v>
      </c>
      <c r="C1530" t="s">
        <v>15</v>
      </c>
      <c r="D1530">
        <v>28</v>
      </c>
      <c r="E1530">
        <v>0</v>
      </c>
      <c r="F1530">
        <v>12982.87</v>
      </c>
      <c r="G1530" t="s">
        <v>12</v>
      </c>
      <c r="H1530" t="s">
        <v>16</v>
      </c>
      <c r="I1530" t="s">
        <v>13</v>
      </c>
      <c r="J1530" t="str">
        <f>IF(ISBLANK(I1530),"Null",I1530)</f>
        <v>R1013</v>
      </c>
      <c r="K1530">
        <f>IF(ISBLANK(B1530),ROUND(AVERAGE($B$2:$B$2344),0),B1530)</f>
        <v>1960</v>
      </c>
      <c r="L1530" s="9" t="str">
        <f>CONCATENATE(D1530,"/",C1530,"/",K1530)</f>
        <v>28/Nov/1960</v>
      </c>
      <c r="M1530">
        <f t="shared" ca="1" si="23"/>
        <v>63</v>
      </c>
      <c r="N1530" s="10">
        <v>12982.87</v>
      </c>
    </row>
    <row r="1531" spans="1:14" x14ac:dyDescent="0.25">
      <c r="A1531" t="s">
        <v>1561</v>
      </c>
      <c r="B1531">
        <v>1979</v>
      </c>
      <c r="C1531" t="s">
        <v>15</v>
      </c>
      <c r="D1531">
        <v>27</v>
      </c>
      <c r="E1531">
        <v>2</v>
      </c>
      <c r="F1531">
        <v>12994.12</v>
      </c>
      <c r="G1531" t="s">
        <v>12</v>
      </c>
      <c r="H1531" t="s">
        <v>11</v>
      </c>
      <c r="I1531" t="s">
        <v>534</v>
      </c>
      <c r="J1531" t="str">
        <f>IF(ISBLANK(I1531),"Null",I1531)</f>
        <v>R1026</v>
      </c>
      <c r="K1531">
        <f>IF(ISBLANK(B1531),ROUND(AVERAGE($B$2:$B$2344),0),B1531)</f>
        <v>1979</v>
      </c>
      <c r="L1531" s="9" t="str">
        <f>CONCATENATE(D1531,"/",C1531,"/",K1531)</f>
        <v>27/Nov/1979</v>
      </c>
      <c r="M1531">
        <f t="shared" ca="1" si="23"/>
        <v>44</v>
      </c>
      <c r="N1531" s="10">
        <v>12994.12</v>
      </c>
    </row>
    <row r="1532" spans="1:14" x14ac:dyDescent="0.25">
      <c r="A1532" t="s">
        <v>1562</v>
      </c>
      <c r="B1532">
        <v>1981</v>
      </c>
      <c r="C1532" t="s">
        <v>36</v>
      </c>
      <c r="D1532">
        <v>30</v>
      </c>
      <c r="E1532">
        <v>1</v>
      </c>
      <c r="F1532">
        <v>13002.91</v>
      </c>
      <c r="G1532" t="s">
        <v>12</v>
      </c>
      <c r="H1532" t="s">
        <v>16</v>
      </c>
      <c r="I1532" t="s">
        <v>23</v>
      </c>
      <c r="J1532" t="str">
        <f>IF(ISBLANK(I1532),"Null",I1532)</f>
        <v>R1012</v>
      </c>
      <c r="K1532">
        <f>IF(ISBLANK(B1532),ROUND(AVERAGE($B$2:$B$2344),0),B1532)</f>
        <v>1981</v>
      </c>
      <c r="L1532" s="9" t="str">
        <f>CONCATENATE(D1532,"/",C1532,"/",K1532)</f>
        <v>30/Oct/1981</v>
      </c>
      <c r="M1532">
        <f t="shared" ca="1" si="23"/>
        <v>43</v>
      </c>
      <c r="N1532" s="10">
        <v>13002.91</v>
      </c>
    </row>
    <row r="1533" spans="1:14" x14ac:dyDescent="0.25">
      <c r="A1533" t="s">
        <v>1563</v>
      </c>
      <c r="B1533">
        <v>1962</v>
      </c>
      <c r="C1533" t="s">
        <v>18</v>
      </c>
      <c r="D1533">
        <v>24</v>
      </c>
      <c r="E1533">
        <v>0</v>
      </c>
      <c r="F1533">
        <v>13004.95</v>
      </c>
      <c r="G1533" t="s">
        <v>12</v>
      </c>
      <c r="H1533" t="s">
        <v>16</v>
      </c>
      <c r="I1533" t="s">
        <v>23</v>
      </c>
      <c r="J1533" t="str">
        <f>IF(ISBLANK(I1533),"Null",I1533)</f>
        <v>R1012</v>
      </c>
      <c r="K1533">
        <f>IF(ISBLANK(B1533),ROUND(AVERAGE($B$2:$B$2344),0),B1533)</f>
        <v>1962</v>
      </c>
      <c r="L1533" s="9" t="str">
        <f>CONCATENATE(D1533,"/",C1533,"/",K1533)</f>
        <v>24/Jun/1962</v>
      </c>
      <c r="M1533">
        <f t="shared" ca="1" si="23"/>
        <v>62</v>
      </c>
      <c r="N1533" s="10">
        <v>13004.95</v>
      </c>
    </row>
    <row r="1534" spans="1:14" x14ac:dyDescent="0.25">
      <c r="A1534" t="s">
        <v>1564</v>
      </c>
      <c r="B1534">
        <v>1969</v>
      </c>
      <c r="C1534" t="s">
        <v>30</v>
      </c>
      <c r="D1534">
        <v>13</v>
      </c>
      <c r="E1534">
        <v>0</v>
      </c>
      <c r="F1534">
        <v>13008.07</v>
      </c>
      <c r="G1534" t="s">
        <v>12</v>
      </c>
      <c r="H1534" t="s">
        <v>12</v>
      </c>
      <c r="I1534" t="s">
        <v>23</v>
      </c>
      <c r="J1534" t="str">
        <f>IF(ISBLANK(I1534),"Null",I1534)</f>
        <v>R1012</v>
      </c>
      <c r="K1534">
        <f>IF(ISBLANK(B1534),ROUND(AVERAGE($B$2:$B$2344),0),B1534)</f>
        <v>1969</v>
      </c>
      <c r="L1534" s="9" t="str">
        <f>CONCATENATE(D1534,"/",C1534,"/",K1534)</f>
        <v>13/Dec/1969</v>
      </c>
      <c r="M1534">
        <f t="shared" ca="1" si="23"/>
        <v>54</v>
      </c>
      <c r="N1534" s="10">
        <v>13008.07</v>
      </c>
    </row>
    <row r="1535" spans="1:14" x14ac:dyDescent="0.25">
      <c r="A1535" t="s">
        <v>1565</v>
      </c>
      <c r="B1535">
        <v>1972</v>
      </c>
      <c r="C1535" t="s">
        <v>20</v>
      </c>
      <c r="D1535">
        <v>27</v>
      </c>
      <c r="E1535">
        <v>0</v>
      </c>
      <c r="F1535">
        <v>13010.86</v>
      </c>
      <c r="G1535" t="s">
        <v>12</v>
      </c>
      <c r="H1535" t="s">
        <v>11</v>
      </c>
      <c r="I1535" t="s">
        <v>23</v>
      </c>
      <c r="J1535" t="str">
        <f>IF(ISBLANK(I1535),"Null",I1535)</f>
        <v>R1012</v>
      </c>
      <c r="K1535">
        <f>IF(ISBLANK(B1535),ROUND(AVERAGE($B$2:$B$2344),0),B1535)</f>
        <v>1972</v>
      </c>
      <c r="L1535" s="9" t="str">
        <f>CONCATENATE(D1535,"/",C1535,"/",K1535)</f>
        <v>27/Sep/1972</v>
      </c>
      <c r="M1535">
        <f t="shared" ca="1" si="23"/>
        <v>52</v>
      </c>
      <c r="N1535" s="10">
        <v>13010.86</v>
      </c>
    </row>
    <row r="1536" spans="1:14" x14ac:dyDescent="0.25">
      <c r="A1536" t="s">
        <v>1566</v>
      </c>
      <c r="B1536">
        <v>1962</v>
      </c>
      <c r="C1536" t="s">
        <v>10</v>
      </c>
      <c r="D1536">
        <v>20</v>
      </c>
      <c r="E1536">
        <v>0</v>
      </c>
      <c r="F1536">
        <v>13012.21</v>
      </c>
      <c r="G1536" t="s">
        <v>12</v>
      </c>
      <c r="H1536" t="s">
        <v>16</v>
      </c>
      <c r="I1536" t="s">
        <v>23</v>
      </c>
      <c r="J1536" t="str">
        <f>IF(ISBLANK(I1536),"Null",I1536)</f>
        <v>R1012</v>
      </c>
      <c r="K1536">
        <f>IF(ISBLANK(B1536),ROUND(AVERAGE($B$2:$B$2344),0),B1536)</f>
        <v>1962</v>
      </c>
      <c r="L1536" s="9" t="str">
        <f>CONCATENATE(D1536,"/",C1536,"/",K1536)</f>
        <v>20/Jul/1962</v>
      </c>
      <c r="M1536">
        <f t="shared" ca="1" si="23"/>
        <v>62</v>
      </c>
      <c r="N1536" s="10">
        <v>13012.21</v>
      </c>
    </row>
    <row r="1537" spans="1:14" x14ac:dyDescent="0.25">
      <c r="A1537" t="s">
        <v>1567</v>
      </c>
      <c r="B1537">
        <v>1964</v>
      </c>
      <c r="C1537" t="s">
        <v>20</v>
      </c>
      <c r="D1537">
        <v>23</v>
      </c>
      <c r="E1537">
        <v>1</v>
      </c>
      <c r="F1537">
        <v>13019.16</v>
      </c>
      <c r="G1537" t="s">
        <v>12</v>
      </c>
      <c r="H1537" t="s">
        <v>16</v>
      </c>
      <c r="I1537" t="s">
        <v>246</v>
      </c>
      <c r="J1537" t="str">
        <f>IF(ISBLANK(I1537),"Null",I1537)</f>
        <v>R1024</v>
      </c>
      <c r="K1537">
        <f>IF(ISBLANK(B1537),ROUND(AVERAGE($B$2:$B$2344),0),B1537)</f>
        <v>1964</v>
      </c>
      <c r="L1537" s="9" t="str">
        <f>CONCATENATE(D1537,"/",C1537,"/",K1537)</f>
        <v>23/Sep/1964</v>
      </c>
      <c r="M1537">
        <f t="shared" ca="1" si="23"/>
        <v>60</v>
      </c>
      <c r="N1537" s="10">
        <v>13019.16</v>
      </c>
    </row>
    <row r="1538" spans="1:14" x14ac:dyDescent="0.25">
      <c r="A1538" t="s">
        <v>1568</v>
      </c>
      <c r="B1538">
        <v>1965</v>
      </c>
      <c r="C1538" t="s">
        <v>15</v>
      </c>
      <c r="D1538">
        <v>4</v>
      </c>
      <c r="E1538">
        <v>0</v>
      </c>
      <c r="F1538">
        <v>13023.93</v>
      </c>
      <c r="G1538" t="s">
        <v>12</v>
      </c>
      <c r="H1538" t="s">
        <v>11</v>
      </c>
      <c r="I1538" t="s">
        <v>199</v>
      </c>
      <c r="J1538" t="str">
        <f>IF(ISBLANK(I1538),"Null",I1538)</f>
        <v>R1025</v>
      </c>
      <c r="K1538">
        <f>IF(ISBLANK(B1538),ROUND(AVERAGE($B$2:$B$2344),0),B1538)</f>
        <v>1965</v>
      </c>
      <c r="L1538" s="9" t="str">
        <f>CONCATENATE(D1538,"/",C1538,"/",K1538)</f>
        <v>4/Nov/1965</v>
      </c>
      <c r="M1538">
        <f t="shared" ca="1" si="23"/>
        <v>59</v>
      </c>
      <c r="N1538" s="10">
        <v>13023.93</v>
      </c>
    </row>
    <row r="1539" spans="1:14" x14ac:dyDescent="0.25">
      <c r="A1539" t="s">
        <v>1569</v>
      </c>
      <c r="B1539">
        <v>1961</v>
      </c>
      <c r="C1539" t="s">
        <v>15</v>
      </c>
      <c r="D1539">
        <v>9</v>
      </c>
      <c r="E1539">
        <v>0</v>
      </c>
      <c r="F1539">
        <v>13041.92</v>
      </c>
      <c r="G1539" t="s">
        <v>12</v>
      </c>
      <c r="H1539" t="s">
        <v>16</v>
      </c>
      <c r="I1539" t="s">
        <v>41</v>
      </c>
      <c r="J1539" t="str">
        <f>IF(ISBLANK(I1539),"Null",I1539)</f>
        <v>R1011</v>
      </c>
      <c r="K1539">
        <f>IF(ISBLANK(B1539),ROUND(AVERAGE($B$2:$B$2344),0),B1539)</f>
        <v>1961</v>
      </c>
      <c r="L1539" s="9" t="str">
        <f>CONCATENATE(D1539,"/",C1539,"/",K1539)</f>
        <v>9/Nov/1961</v>
      </c>
      <c r="M1539">
        <f t="shared" ref="M1539:M1602" ca="1" si="24">DATEDIF(L1539,TODAY(),"Y")</f>
        <v>63</v>
      </c>
      <c r="N1539" s="10">
        <v>13041.92</v>
      </c>
    </row>
    <row r="1540" spans="1:14" x14ac:dyDescent="0.25">
      <c r="A1540" t="s">
        <v>1570</v>
      </c>
      <c r="B1540">
        <v>1969</v>
      </c>
      <c r="C1540" t="s">
        <v>20</v>
      </c>
      <c r="D1540">
        <v>23</v>
      </c>
      <c r="E1540">
        <v>0</v>
      </c>
      <c r="F1540">
        <v>13044.41</v>
      </c>
      <c r="G1540" t="s">
        <v>12</v>
      </c>
      <c r="H1540" t="s">
        <v>16</v>
      </c>
      <c r="I1540" t="s">
        <v>23</v>
      </c>
      <c r="J1540" t="str">
        <f>IF(ISBLANK(I1540),"Null",I1540)</f>
        <v>R1012</v>
      </c>
      <c r="K1540">
        <f>IF(ISBLANK(B1540),ROUND(AVERAGE($B$2:$B$2344),0),B1540)</f>
        <v>1969</v>
      </c>
      <c r="L1540" s="9" t="str">
        <f>CONCATENATE(D1540,"/",C1540,"/",K1540)</f>
        <v>23/Sep/1969</v>
      </c>
      <c r="M1540">
        <f t="shared" ca="1" si="24"/>
        <v>55</v>
      </c>
      <c r="N1540" s="10">
        <v>13044.41</v>
      </c>
    </row>
    <row r="1541" spans="1:14" x14ac:dyDescent="0.25">
      <c r="A1541" t="s">
        <v>1571</v>
      </c>
      <c r="B1541">
        <v>1967</v>
      </c>
      <c r="C1541" t="s">
        <v>34</v>
      </c>
      <c r="D1541">
        <v>6</v>
      </c>
      <c r="E1541">
        <v>3</v>
      </c>
      <c r="F1541">
        <v>13047.33</v>
      </c>
      <c r="G1541" t="s">
        <v>12</v>
      </c>
      <c r="H1541" t="s">
        <v>12</v>
      </c>
      <c r="I1541" t="s">
        <v>246</v>
      </c>
      <c r="J1541" t="str">
        <f>IF(ISBLANK(I1541),"Null",I1541)</f>
        <v>R1024</v>
      </c>
      <c r="K1541">
        <f>IF(ISBLANK(B1541),ROUND(AVERAGE($B$2:$B$2344),0),B1541)</f>
        <v>1967</v>
      </c>
      <c r="L1541" s="9" t="str">
        <f>CONCATENATE(D1541,"/",C1541,"/",K1541)</f>
        <v>6/Aug/1967</v>
      </c>
      <c r="M1541">
        <f t="shared" ca="1" si="24"/>
        <v>57</v>
      </c>
      <c r="N1541" s="10">
        <v>13047.33</v>
      </c>
    </row>
    <row r="1542" spans="1:14" x14ac:dyDescent="0.25">
      <c r="A1542" t="s">
        <v>1572</v>
      </c>
      <c r="B1542">
        <v>1985</v>
      </c>
      <c r="C1542" t="s">
        <v>36</v>
      </c>
      <c r="D1542">
        <v>26</v>
      </c>
      <c r="E1542">
        <v>3</v>
      </c>
      <c r="F1542">
        <v>13051.22</v>
      </c>
      <c r="G1542" t="s">
        <v>12</v>
      </c>
      <c r="H1542" t="s">
        <v>16</v>
      </c>
      <c r="I1542" t="s">
        <v>534</v>
      </c>
      <c r="J1542" t="str">
        <f>IF(ISBLANK(I1542),"Null",I1542)</f>
        <v>R1026</v>
      </c>
      <c r="K1542">
        <f>IF(ISBLANK(B1542),ROUND(AVERAGE($B$2:$B$2344),0),B1542)</f>
        <v>1985</v>
      </c>
      <c r="L1542" s="9" t="str">
        <f>CONCATENATE(D1542,"/",C1542,"/",K1542)</f>
        <v>26/Oct/1985</v>
      </c>
      <c r="M1542">
        <f t="shared" ca="1" si="24"/>
        <v>39</v>
      </c>
      <c r="N1542" s="10">
        <v>13051.22</v>
      </c>
    </row>
    <row r="1543" spans="1:14" x14ac:dyDescent="0.25">
      <c r="A1543" t="s">
        <v>1573</v>
      </c>
      <c r="B1543">
        <v>1961</v>
      </c>
      <c r="C1543" t="s">
        <v>15</v>
      </c>
      <c r="D1543">
        <v>6</v>
      </c>
      <c r="E1543">
        <v>0</v>
      </c>
      <c r="F1543">
        <v>13063.88</v>
      </c>
      <c r="G1543" t="s">
        <v>12</v>
      </c>
      <c r="H1543" t="s">
        <v>11</v>
      </c>
      <c r="I1543" t="s">
        <v>41</v>
      </c>
      <c r="J1543" t="str">
        <f>IF(ISBLANK(I1543),"Null",I1543)</f>
        <v>R1011</v>
      </c>
      <c r="K1543">
        <f>IF(ISBLANK(B1543),ROUND(AVERAGE($B$2:$B$2344),0),B1543)</f>
        <v>1961</v>
      </c>
      <c r="L1543" s="9" t="str">
        <f>CONCATENATE(D1543,"/",C1543,"/",K1543)</f>
        <v>6/Nov/1961</v>
      </c>
      <c r="M1543">
        <f t="shared" ca="1" si="24"/>
        <v>63</v>
      </c>
      <c r="N1543" s="10">
        <v>13063.88</v>
      </c>
    </row>
    <row r="1544" spans="1:14" x14ac:dyDescent="0.25">
      <c r="A1544" t="s">
        <v>1574</v>
      </c>
      <c r="B1544">
        <v>1978</v>
      </c>
      <c r="C1544" t="s">
        <v>10</v>
      </c>
      <c r="D1544">
        <v>17</v>
      </c>
      <c r="E1544">
        <v>2</v>
      </c>
      <c r="F1544">
        <v>13101.74</v>
      </c>
      <c r="G1544" t="s">
        <v>12</v>
      </c>
      <c r="H1544" t="s">
        <v>11</v>
      </c>
      <c r="I1544" t="s">
        <v>534</v>
      </c>
      <c r="J1544" t="str">
        <f>IF(ISBLANK(I1544),"Null",I1544)</f>
        <v>R1026</v>
      </c>
      <c r="K1544">
        <f>IF(ISBLANK(B1544),ROUND(AVERAGE($B$2:$B$2344),0),B1544)</f>
        <v>1978</v>
      </c>
      <c r="L1544" s="9" t="str">
        <f>CONCATENATE(D1544,"/",C1544,"/",K1544)</f>
        <v>17/Jul/1978</v>
      </c>
      <c r="M1544">
        <f t="shared" ca="1" si="24"/>
        <v>46</v>
      </c>
      <c r="N1544" s="10">
        <v>13101.74</v>
      </c>
    </row>
    <row r="1545" spans="1:14" x14ac:dyDescent="0.25">
      <c r="A1545" t="s">
        <v>1575</v>
      </c>
      <c r="B1545">
        <v>1971</v>
      </c>
      <c r="C1545" t="s">
        <v>36</v>
      </c>
      <c r="D1545">
        <v>30</v>
      </c>
      <c r="E1545">
        <v>0</v>
      </c>
      <c r="F1545">
        <v>13110.79</v>
      </c>
      <c r="G1545" t="s">
        <v>12</v>
      </c>
      <c r="H1545" t="s">
        <v>11</v>
      </c>
      <c r="I1545" t="s">
        <v>41</v>
      </c>
      <c r="J1545" t="str">
        <f>IF(ISBLANK(I1545),"Null",I1545)</f>
        <v>R1011</v>
      </c>
      <c r="K1545">
        <f>IF(ISBLANK(B1545),ROUND(AVERAGE($B$2:$B$2344),0),B1545)</f>
        <v>1971</v>
      </c>
      <c r="L1545" s="9" t="str">
        <f>CONCATENATE(D1545,"/",C1545,"/",K1545)</f>
        <v>30/Oct/1971</v>
      </c>
      <c r="M1545">
        <f t="shared" ca="1" si="24"/>
        <v>53</v>
      </c>
      <c r="N1545" s="10">
        <v>13110.79</v>
      </c>
    </row>
    <row r="1546" spans="1:14" x14ac:dyDescent="0.25">
      <c r="A1546" t="s">
        <v>1576</v>
      </c>
      <c r="B1546">
        <v>1962</v>
      </c>
      <c r="C1546" t="s">
        <v>34</v>
      </c>
      <c r="D1546">
        <v>2</v>
      </c>
      <c r="E1546">
        <v>1</v>
      </c>
      <c r="F1546">
        <v>13112.6</v>
      </c>
      <c r="G1546" t="s">
        <v>12</v>
      </c>
      <c r="H1546" t="s">
        <v>12</v>
      </c>
      <c r="I1546" t="s">
        <v>23</v>
      </c>
      <c r="J1546" t="str">
        <f>IF(ISBLANK(I1546),"Null",I1546)</f>
        <v>R1012</v>
      </c>
      <c r="K1546">
        <f>IF(ISBLANK(B1546),ROUND(AVERAGE($B$2:$B$2344),0),B1546)</f>
        <v>1962</v>
      </c>
      <c r="L1546" s="9" t="str">
        <f>CONCATENATE(D1546,"/",C1546,"/",K1546)</f>
        <v>2/Aug/1962</v>
      </c>
      <c r="M1546">
        <f t="shared" ca="1" si="24"/>
        <v>62</v>
      </c>
      <c r="N1546" s="10">
        <v>13112.6</v>
      </c>
    </row>
    <row r="1547" spans="1:14" x14ac:dyDescent="0.25">
      <c r="A1547" t="s">
        <v>1577</v>
      </c>
      <c r="B1547">
        <v>1992</v>
      </c>
      <c r="C1547" t="s">
        <v>34</v>
      </c>
      <c r="D1547">
        <v>12</v>
      </c>
      <c r="E1547">
        <v>0</v>
      </c>
      <c r="F1547">
        <v>13113.51</v>
      </c>
      <c r="G1547" t="s">
        <v>12</v>
      </c>
      <c r="H1547" t="s">
        <v>11</v>
      </c>
      <c r="I1547" t="s">
        <v>534</v>
      </c>
      <c r="J1547" t="str">
        <f>IF(ISBLANK(I1547),"Null",I1547)</f>
        <v>R1026</v>
      </c>
      <c r="K1547">
        <f>IF(ISBLANK(B1547),ROUND(AVERAGE($B$2:$B$2344),0),B1547)</f>
        <v>1992</v>
      </c>
      <c r="L1547" s="9" t="str">
        <f>CONCATENATE(D1547,"/",C1547,"/",K1547)</f>
        <v>12/Aug/1992</v>
      </c>
      <c r="M1547">
        <f t="shared" ca="1" si="24"/>
        <v>32</v>
      </c>
      <c r="N1547" s="10">
        <v>13113.51</v>
      </c>
    </row>
    <row r="1548" spans="1:14" x14ac:dyDescent="0.25">
      <c r="A1548" t="s">
        <v>1578</v>
      </c>
      <c r="B1548">
        <v>1963</v>
      </c>
      <c r="C1548" t="s">
        <v>20</v>
      </c>
      <c r="D1548">
        <v>14</v>
      </c>
      <c r="E1548">
        <v>0</v>
      </c>
      <c r="F1548">
        <v>13116.84</v>
      </c>
      <c r="G1548" t="s">
        <v>12</v>
      </c>
      <c r="H1548" t="s">
        <v>16</v>
      </c>
      <c r="I1548" t="s">
        <v>23</v>
      </c>
      <c r="J1548" t="str">
        <f>IF(ISBLANK(I1548),"Null",I1548)</f>
        <v>R1012</v>
      </c>
      <c r="K1548">
        <f>IF(ISBLANK(B1548),ROUND(AVERAGE($B$2:$B$2344),0),B1548)</f>
        <v>1963</v>
      </c>
      <c r="L1548" s="9" t="str">
        <f>CONCATENATE(D1548,"/",C1548,"/",K1548)</f>
        <v>14/Sep/1963</v>
      </c>
      <c r="M1548">
        <f t="shared" ca="1" si="24"/>
        <v>61</v>
      </c>
      <c r="N1548" s="10">
        <v>13116.84</v>
      </c>
    </row>
    <row r="1549" spans="1:14" x14ac:dyDescent="0.25">
      <c r="A1549" t="s">
        <v>1579</v>
      </c>
      <c r="B1549">
        <v>1999</v>
      </c>
      <c r="C1549" t="s">
        <v>34</v>
      </c>
      <c r="D1549">
        <v>16</v>
      </c>
      <c r="E1549">
        <v>0</v>
      </c>
      <c r="F1549">
        <v>13126.68</v>
      </c>
      <c r="G1549" t="s">
        <v>12</v>
      </c>
      <c r="H1549" t="s">
        <v>12</v>
      </c>
      <c r="I1549" t="s">
        <v>41</v>
      </c>
      <c r="J1549" t="str">
        <f>IF(ISBLANK(I1549),"Null",I1549)</f>
        <v>R1011</v>
      </c>
      <c r="K1549">
        <f>IF(ISBLANK(B1549),ROUND(AVERAGE($B$2:$B$2344),0),B1549)</f>
        <v>1999</v>
      </c>
      <c r="L1549" s="9" t="str">
        <f>CONCATENATE(D1549,"/",C1549,"/",K1549)</f>
        <v>16/Aug/1999</v>
      </c>
      <c r="M1549">
        <f t="shared" ca="1" si="24"/>
        <v>25</v>
      </c>
      <c r="N1549" s="10">
        <v>13126.68</v>
      </c>
    </row>
    <row r="1550" spans="1:14" x14ac:dyDescent="0.25">
      <c r="A1550" t="s">
        <v>1580</v>
      </c>
      <c r="B1550">
        <v>1961</v>
      </c>
      <c r="C1550" t="s">
        <v>20</v>
      </c>
      <c r="D1550">
        <v>7</v>
      </c>
      <c r="E1550">
        <v>0</v>
      </c>
      <c r="F1550">
        <v>13129.6</v>
      </c>
      <c r="G1550" t="s">
        <v>12</v>
      </c>
      <c r="H1550" t="s">
        <v>11</v>
      </c>
      <c r="I1550" t="s">
        <v>355</v>
      </c>
      <c r="J1550" t="str">
        <f>IF(ISBLANK(I1550),"Null",I1550)</f>
        <v>R1017</v>
      </c>
      <c r="K1550">
        <f>IF(ISBLANK(B1550),ROUND(AVERAGE($B$2:$B$2344),0),B1550)</f>
        <v>1961</v>
      </c>
      <c r="L1550" s="9" t="str">
        <f>CONCATENATE(D1550,"/",C1550,"/",K1550)</f>
        <v>7/Sep/1961</v>
      </c>
      <c r="M1550">
        <f t="shared" ca="1" si="24"/>
        <v>63</v>
      </c>
      <c r="N1550" s="10">
        <v>13129.6</v>
      </c>
    </row>
    <row r="1551" spans="1:14" x14ac:dyDescent="0.25">
      <c r="A1551" t="s">
        <v>1581</v>
      </c>
      <c r="B1551">
        <v>1961</v>
      </c>
      <c r="C1551" t="s">
        <v>30</v>
      </c>
      <c r="D1551">
        <v>6</v>
      </c>
      <c r="E1551">
        <v>0</v>
      </c>
      <c r="F1551">
        <v>13143.34</v>
      </c>
      <c r="G1551" t="s">
        <v>12</v>
      </c>
      <c r="H1551" t="s">
        <v>11</v>
      </c>
      <c r="I1551" t="s">
        <v>515</v>
      </c>
      <c r="J1551" t="str">
        <f>IF(ISBLANK(I1551),"Null",I1551)</f>
        <v>R1020</v>
      </c>
      <c r="K1551">
        <f>IF(ISBLANK(B1551),ROUND(AVERAGE($B$2:$B$2344),0),B1551)</f>
        <v>1961</v>
      </c>
      <c r="L1551" s="9" t="str">
        <f>CONCATENATE(D1551,"/",C1551,"/",K1551)</f>
        <v>6/Dec/1961</v>
      </c>
      <c r="M1551">
        <f t="shared" ca="1" si="24"/>
        <v>62</v>
      </c>
      <c r="N1551" s="10">
        <v>13143.34</v>
      </c>
    </row>
    <row r="1552" spans="1:14" x14ac:dyDescent="0.25">
      <c r="A1552" t="s">
        <v>1582</v>
      </c>
      <c r="B1552">
        <v>1961</v>
      </c>
      <c r="C1552" t="s">
        <v>30</v>
      </c>
      <c r="D1552">
        <v>6</v>
      </c>
      <c r="E1552">
        <v>0</v>
      </c>
      <c r="F1552">
        <v>13143.86</v>
      </c>
      <c r="G1552" t="s">
        <v>12</v>
      </c>
      <c r="H1552" t="s">
        <v>11</v>
      </c>
      <c r="I1552" t="s">
        <v>167</v>
      </c>
      <c r="J1552" t="str">
        <f>IF(ISBLANK(I1552),"Null",I1552)</f>
        <v>R1016</v>
      </c>
      <c r="K1552">
        <f>IF(ISBLANK(B1552),ROUND(AVERAGE($B$2:$B$2344),0),B1552)</f>
        <v>1961</v>
      </c>
      <c r="L1552" s="9" t="str">
        <f>CONCATENATE(D1552,"/",C1552,"/",K1552)</f>
        <v>6/Dec/1961</v>
      </c>
      <c r="M1552">
        <f t="shared" ca="1" si="24"/>
        <v>62</v>
      </c>
      <c r="N1552" s="10">
        <v>13143.86</v>
      </c>
    </row>
    <row r="1553" spans="1:14" x14ac:dyDescent="0.25">
      <c r="A1553" t="s">
        <v>1583</v>
      </c>
      <c r="B1553">
        <v>1962</v>
      </c>
      <c r="C1553" t="s">
        <v>34</v>
      </c>
      <c r="D1553">
        <v>5</v>
      </c>
      <c r="E1553">
        <v>0</v>
      </c>
      <c r="F1553">
        <v>13204.29</v>
      </c>
      <c r="G1553" t="s">
        <v>12</v>
      </c>
      <c r="H1553" t="s">
        <v>16</v>
      </c>
      <c r="I1553" t="s">
        <v>246</v>
      </c>
      <c r="J1553" t="str">
        <f>IF(ISBLANK(I1553),"Null",I1553)</f>
        <v>R1024</v>
      </c>
      <c r="K1553">
        <f>IF(ISBLANK(B1553),ROUND(AVERAGE($B$2:$B$2344),0),B1553)</f>
        <v>1962</v>
      </c>
      <c r="L1553" s="9" t="str">
        <f>CONCATENATE(D1553,"/",C1553,"/",K1553)</f>
        <v>5/Aug/1962</v>
      </c>
      <c r="M1553">
        <f t="shared" ca="1" si="24"/>
        <v>62</v>
      </c>
      <c r="N1553" s="10">
        <v>13204.29</v>
      </c>
    </row>
    <row r="1554" spans="1:14" x14ac:dyDescent="0.25">
      <c r="A1554" t="s">
        <v>1584</v>
      </c>
      <c r="B1554">
        <v>1982</v>
      </c>
      <c r="C1554" t="s">
        <v>36</v>
      </c>
      <c r="D1554">
        <v>15</v>
      </c>
      <c r="E1554">
        <v>3</v>
      </c>
      <c r="F1554">
        <v>13214.43</v>
      </c>
      <c r="G1554" t="s">
        <v>12</v>
      </c>
      <c r="H1554" t="s">
        <v>11</v>
      </c>
      <c r="I1554" t="s">
        <v>23</v>
      </c>
      <c r="J1554" t="str">
        <f>IF(ISBLANK(I1554),"Null",I1554)</f>
        <v>R1012</v>
      </c>
      <c r="K1554">
        <f>IF(ISBLANK(B1554),ROUND(AVERAGE($B$2:$B$2344),0),B1554)</f>
        <v>1982</v>
      </c>
      <c r="L1554" s="9" t="str">
        <f>CONCATENATE(D1554,"/",C1554,"/",K1554)</f>
        <v>15/Oct/1982</v>
      </c>
      <c r="M1554">
        <f t="shared" ca="1" si="24"/>
        <v>42</v>
      </c>
      <c r="N1554" s="10">
        <v>13214.43</v>
      </c>
    </row>
    <row r="1555" spans="1:14" x14ac:dyDescent="0.25">
      <c r="A1555" t="s">
        <v>1585</v>
      </c>
      <c r="B1555">
        <v>1962</v>
      </c>
      <c r="C1555" t="s">
        <v>30</v>
      </c>
      <c r="D1555">
        <v>7</v>
      </c>
      <c r="E1555">
        <v>0</v>
      </c>
      <c r="F1555">
        <v>13217.09</v>
      </c>
      <c r="G1555" t="s">
        <v>12</v>
      </c>
      <c r="H1555" t="s">
        <v>16</v>
      </c>
      <c r="I1555" t="s">
        <v>246</v>
      </c>
      <c r="J1555" t="str">
        <f>IF(ISBLANK(I1555),"Null",I1555)</f>
        <v>R1024</v>
      </c>
      <c r="K1555">
        <f>IF(ISBLANK(B1555),ROUND(AVERAGE($B$2:$B$2344),0),B1555)</f>
        <v>1962</v>
      </c>
      <c r="L1555" s="9" t="str">
        <f>CONCATENATE(D1555,"/",C1555,"/",K1555)</f>
        <v>7/Dec/1962</v>
      </c>
      <c r="M1555">
        <f t="shared" ca="1" si="24"/>
        <v>61</v>
      </c>
      <c r="N1555" s="10">
        <v>13217.09</v>
      </c>
    </row>
    <row r="1556" spans="1:14" x14ac:dyDescent="0.25">
      <c r="A1556" t="s">
        <v>1586</v>
      </c>
      <c r="B1556">
        <v>1965</v>
      </c>
      <c r="C1556" t="s">
        <v>15</v>
      </c>
      <c r="D1556">
        <v>13</v>
      </c>
      <c r="E1556">
        <v>2</v>
      </c>
      <c r="F1556">
        <v>13224.06</v>
      </c>
      <c r="G1556" t="s">
        <v>12</v>
      </c>
      <c r="H1556" t="s">
        <v>12</v>
      </c>
      <c r="I1556" t="s">
        <v>246</v>
      </c>
      <c r="J1556" t="str">
        <f>IF(ISBLANK(I1556),"Null",I1556)</f>
        <v>R1024</v>
      </c>
      <c r="K1556">
        <f>IF(ISBLANK(B1556),ROUND(AVERAGE($B$2:$B$2344),0),B1556)</f>
        <v>1965</v>
      </c>
      <c r="L1556" s="9" t="str">
        <f>CONCATENATE(D1556,"/",C1556,"/",K1556)</f>
        <v>13/Nov/1965</v>
      </c>
      <c r="M1556">
        <f t="shared" ca="1" si="24"/>
        <v>59</v>
      </c>
      <c r="N1556" s="10">
        <v>13224.06</v>
      </c>
    </row>
    <row r="1557" spans="1:14" x14ac:dyDescent="0.25">
      <c r="A1557" t="s">
        <v>1587</v>
      </c>
      <c r="B1557">
        <v>1962</v>
      </c>
      <c r="C1557" t="s">
        <v>15</v>
      </c>
      <c r="D1557">
        <v>24</v>
      </c>
      <c r="E1557">
        <v>1</v>
      </c>
      <c r="F1557">
        <v>13224.69</v>
      </c>
      <c r="G1557" t="s">
        <v>12</v>
      </c>
      <c r="H1557" t="s">
        <v>11</v>
      </c>
      <c r="I1557" t="s">
        <v>41</v>
      </c>
      <c r="J1557" t="str">
        <f>IF(ISBLANK(I1557),"Null",I1557)</f>
        <v>R1011</v>
      </c>
      <c r="K1557">
        <f>IF(ISBLANK(B1557),ROUND(AVERAGE($B$2:$B$2344),0),B1557)</f>
        <v>1962</v>
      </c>
      <c r="L1557" s="9" t="str">
        <f>CONCATENATE(D1557,"/",C1557,"/",K1557)</f>
        <v>24/Nov/1962</v>
      </c>
      <c r="M1557">
        <f t="shared" ca="1" si="24"/>
        <v>61</v>
      </c>
      <c r="N1557" s="10">
        <v>13224.69</v>
      </c>
    </row>
    <row r="1558" spans="1:14" x14ac:dyDescent="0.25">
      <c r="A1558" t="s">
        <v>1588</v>
      </c>
      <c r="B1558">
        <v>1962</v>
      </c>
      <c r="C1558" t="s">
        <v>36</v>
      </c>
      <c r="D1558">
        <v>11</v>
      </c>
      <c r="E1558">
        <v>0</v>
      </c>
      <c r="F1558">
        <v>13228.85</v>
      </c>
      <c r="G1558" t="s">
        <v>12</v>
      </c>
      <c r="H1558" t="s">
        <v>12</v>
      </c>
      <c r="I1558" t="s">
        <v>248</v>
      </c>
      <c r="J1558" t="str">
        <f>IF(ISBLANK(I1558),"Null",I1558)</f>
        <v>R1023</v>
      </c>
      <c r="K1558">
        <f>IF(ISBLANK(B1558),ROUND(AVERAGE($B$2:$B$2344),0),B1558)</f>
        <v>1962</v>
      </c>
      <c r="L1558" s="9" t="str">
        <f>CONCATENATE(D1558,"/",C1558,"/",K1558)</f>
        <v>11/Oct/1962</v>
      </c>
      <c r="M1558">
        <f t="shared" ca="1" si="24"/>
        <v>62</v>
      </c>
      <c r="N1558" s="10">
        <v>13228.85</v>
      </c>
    </row>
    <row r="1559" spans="1:14" x14ac:dyDescent="0.25">
      <c r="A1559" t="s">
        <v>1589</v>
      </c>
      <c r="B1559">
        <v>1994</v>
      </c>
      <c r="C1559" t="s">
        <v>10</v>
      </c>
      <c r="D1559">
        <v>1</v>
      </c>
      <c r="E1559">
        <v>0</v>
      </c>
      <c r="F1559">
        <v>13292.52</v>
      </c>
      <c r="G1559" t="s">
        <v>12</v>
      </c>
      <c r="H1559" t="s">
        <v>12</v>
      </c>
      <c r="I1559" t="s">
        <v>23</v>
      </c>
      <c r="J1559" t="str">
        <f>IF(ISBLANK(I1559),"Null",I1559)</f>
        <v>R1012</v>
      </c>
      <c r="K1559">
        <f>IF(ISBLANK(B1559),ROUND(AVERAGE($B$2:$B$2344),0),B1559)</f>
        <v>1994</v>
      </c>
      <c r="L1559" s="9" t="str">
        <f>CONCATENATE(D1559,"/",C1559,"/",K1559)</f>
        <v>1/Jul/1994</v>
      </c>
      <c r="M1559">
        <f t="shared" ca="1" si="24"/>
        <v>30</v>
      </c>
      <c r="N1559" s="10">
        <v>13292.52</v>
      </c>
    </row>
    <row r="1560" spans="1:14" x14ac:dyDescent="0.25">
      <c r="A1560" t="s">
        <v>1590</v>
      </c>
      <c r="B1560">
        <v>1976</v>
      </c>
      <c r="C1560" t="s">
        <v>34</v>
      </c>
      <c r="D1560">
        <v>23</v>
      </c>
      <c r="E1560">
        <v>2</v>
      </c>
      <c r="F1560">
        <v>13333.71</v>
      </c>
      <c r="G1560" t="s">
        <v>12</v>
      </c>
      <c r="H1560" t="s">
        <v>11</v>
      </c>
      <c r="I1560" t="s">
        <v>23</v>
      </c>
      <c r="J1560" t="str">
        <f>IF(ISBLANK(I1560),"Null",I1560)</f>
        <v>R1012</v>
      </c>
      <c r="K1560">
        <f>IF(ISBLANK(B1560),ROUND(AVERAGE($B$2:$B$2344),0),B1560)</f>
        <v>1976</v>
      </c>
      <c r="L1560" s="9" t="str">
        <f>CONCATENATE(D1560,"/",C1560,"/",K1560)</f>
        <v>23/Aug/1976</v>
      </c>
      <c r="M1560">
        <f t="shared" ca="1" si="24"/>
        <v>48</v>
      </c>
      <c r="N1560" s="10">
        <v>13333.71</v>
      </c>
    </row>
    <row r="1561" spans="1:14" x14ac:dyDescent="0.25">
      <c r="A1561" t="s">
        <v>1591</v>
      </c>
      <c r="B1561">
        <v>1960</v>
      </c>
      <c r="C1561" t="s">
        <v>15</v>
      </c>
      <c r="D1561">
        <v>11</v>
      </c>
      <c r="E1561">
        <v>0</v>
      </c>
      <c r="F1561">
        <v>13352.1</v>
      </c>
      <c r="G1561" t="s">
        <v>12</v>
      </c>
      <c r="H1561" t="s">
        <v>16</v>
      </c>
      <c r="I1561" t="s">
        <v>23</v>
      </c>
      <c r="J1561" t="str">
        <f>IF(ISBLANK(I1561),"Null",I1561)</f>
        <v>R1012</v>
      </c>
      <c r="K1561">
        <f>IF(ISBLANK(B1561),ROUND(AVERAGE($B$2:$B$2344),0),B1561)</f>
        <v>1960</v>
      </c>
      <c r="L1561" s="9" t="str">
        <f>CONCATENATE(D1561,"/",C1561,"/",K1561)</f>
        <v>11/Nov/1960</v>
      </c>
      <c r="M1561">
        <f t="shared" ca="1" si="24"/>
        <v>64</v>
      </c>
      <c r="N1561" s="10">
        <v>13352.1</v>
      </c>
    </row>
    <row r="1562" spans="1:14" x14ac:dyDescent="0.25">
      <c r="A1562" t="s">
        <v>1592</v>
      </c>
      <c r="B1562">
        <v>1990</v>
      </c>
      <c r="C1562" t="s">
        <v>36</v>
      </c>
      <c r="D1562">
        <v>2</v>
      </c>
      <c r="E1562">
        <v>3</v>
      </c>
      <c r="F1562">
        <v>13360.94</v>
      </c>
      <c r="G1562" t="s">
        <v>12</v>
      </c>
      <c r="H1562" t="s">
        <v>16</v>
      </c>
      <c r="I1562" t="s">
        <v>23</v>
      </c>
      <c r="J1562" t="str">
        <f>IF(ISBLANK(I1562),"Null",I1562)</f>
        <v>R1012</v>
      </c>
      <c r="K1562">
        <f>IF(ISBLANK(B1562),ROUND(AVERAGE($B$2:$B$2344),0),B1562)</f>
        <v>1990</v>
      </c>
      <c r="L1562" s="9" t="str">
        <f>CONCATENATE(D1562,"/",C1562,"/",K1562)</f>
        <v>2/Oct/1990</v>
      </c>
      <c r="M1562">
        <f t="shared" ca="1" si="24"/>
        <v>34</v>
      </c>
      <c r="N1562" s="10">
        <v>13360.94</v>
      </c>
    </row>
    <row r="1563" spans="1:14" x14ac:dyDescent="0.25">
      <c r="A1563" t="s">
        <v>1593</v>
      </c>
      <c r="B1563">
        <v>1964</v>
      </c>
      <c r="C1563" t="s">
        <v>20</v>
      </c>
      <c r="D1563">
        <v>24</v>
      </c>
      <c r="E1563">
        <v>0</v>
      </c>
      <c r="F1563">
        <v>13375.76</v>
      </c>
      <c r="G1563" t="s">
        <v>12</v>
      </c>
      <c r="H1563" t="s">
        <v>11</v>
      </c>
      <c r="I1563" t="s">
        <v>199</v>
      </c>
      <c r="J1563" t="str">
        <f>IF(ISBLANK(I1563),"Null",I1563)</f>
        <v>R1025</v>
      </c>
      <c r="K1563">
        <f>IF(ISBLANK(B1563),ROUND(AVERAGE($B$2:$B$2344),0),B1563)</f>
        <v>1964</v>
      </c>
      <c r="L1563" s="9" t="str">
        <f>CONCATENATE(D1563,"/",C1563,"/",K1563)</f>
        <v>24/Sep/1964</v>
      </c>
      <c r="M1563">
        <f t="shared" ca="1" si="24"/>
        <v>60</v>
      </c>
      <c r="N1563" s="10">
        <v>13375.76</v>
      </c>
    </row>
    <row r="1564" spans="1:14" x14ac:dyDescent="0.25">
      <c r="A1564" t="s">
        <v>1594</v>
      </c>
      <c r="B1564">
        <v>1979</v>
      </c>
      <c r="C1564" t="s">
        <v>20</v>
      </c>
      <c r="D1564">
        <v>30</v>
      </c>
      <c r="E1564">
        <v>2</v>
      </c>
      <c r="F1564">
        <v>13377.41</v>
      </c>
      <c r="G1564" t="s">
        <v>12</v>
      </c>
      <c r="H1564" t="s">
        <v>12</v>
      </c>
      <c r="I1564" t="s">
        <v>534</v>
      </c>
      <c r="J1564" t="str">
        <f>IF(ISBLANK(I1564),"Null",I1564)</f>
        <v>R1026</v>
      </c>
      <c r="K1564">
        <f>IF(ISBLANK(B1564),ROUND(AVERAGE($B$2:$B$2344),0),B1564)</f>
        <v>1979</v>
      </c>
      <c r="L1564" s="9" t="str">
        <f>CONCATENATE(D1564,"/",C1564,"/",K1564)</f>
        <v>30/Sep/1979</v>
      </c>
      <c r="M1564">
        <f t="shared" ca="1" si="24"/>
        <v>45</v>
      </c>
      <c r="N1564" s="10">
        <v>13377.41</v>
      </c>
    </row>
    <row r="1565" spans="1:14" x14ac:dyDescent="0.25">
      <c r="A1565" t="s">
        <v>1595</v>
      </c>
      <c r="B1565">
        <v>1984</v>
      </c>
      <c r="C1565" t="s">
        <v>18</v>
      </c>
      <c r="D1565">
        <v>6</v>
      </c>
      <c r="E1565">
        <v>3</v>
      </c>
      <c r="F1565">
        <v>13383.67</v>
      </c>
      <c r="G1565" t="s">
        <v>12</v>
      </c>
      <c r="H1565" t="s">
        <v>11</v>
      </c>
      <c r="I1565" t="s">
        <v>248</v>
      </c>
      <c r="J1565" t="str">
        <f>IF(ISBLANK(I1565),"Null",I1565)</f>
        <v>R1023</v>
      </c>
      <c r="K1565">
        <f>IF(ISBLANK(B1565),ROUND(AVERAGE($B$2:$B$2344),0),B1565)</f>
        <v>1984</v>
      </c>
      <c r="L1565" s="9" t="str">
        <f>CONCATENATE(D1565,"/",C1565,"/",K1565)</f>
        <v>6/Jun/1984</v>
      </c>
      <c r="M1565">
        <f t="shared" ca="1" si="24"/>
        <v>40</v>
      </c>
      <c r="N1565" s="10">
        <v>13383.67</v>
      </c>
    </row>
    <row r="1566" spans="1:14" x14ac:dyDescent="0.25">
      <c r="A1566" t="s">
        <v>1596</v>
      </c>
      <c r="B1566">
        <v>1959</v>
      </c>
      <c r="C1566" t="s">
        <v>30</v>
      </c>
      <c r="D1566">
        <v>9</v>
      </c>
      <c r="E1566">
        <v>0</v>
      </c>
      <c r="F1566">
        <v>13390.56</v>
      </c>
      <c r="G1566" t="s">
        <v>12</v>
      </c>
      <c r="H1566" t="s">
        <v>12</v>
      </c>
      <c r="I1566" t="s">
        <v>41</v>
      </c>
      <c r="J1566" t="str">
        <f>IF(ISBLANK(I1566),"Null",I1566)</f>
        <v>R1011</v>
      </c>
      <c r="K1566">
        <f>IF(ISBLANK(B1566),ROUND(AVERAGE($B$2:$B$2344),0),B1566)</f>
        <v>1959</v>
      </c>
      <c r="L1566" s="9" t="str">
        <f>CONCATENATE(D1566,"/",C1566,"/",K1566)</f>
        <v>9/Dec/1959</v>
      </c>
      <c r="M1566">
        <f t="shared" ca="1" si="24"/>
        <v>64</v>
      </c>
      <c r="N1566" s="10">
        <v>13390.56</v>
      </c>
    </row>
    <row r="1567" spans="1:14" x14ac:dyDescent="0.25">
      <c r="A1567" t="s">
        <v>1597</v>
      </c>
      <c r="B1567">
        <v>1959</v>
      </c>
      <c r="C1567" t="s">
        <v>15</v>
      </c>
      <c r="D1567">
        <v>25</v>
      </c>
      <c r="E1567">
        <v>0</v>
      </c>
      <c r="F1567">
        <v>13393.76</v>
      </c>
      <c r="G1567" t="s">
        <v>12</v>
      </c>
      <c r="H1567" t="s">
        <v>16</v>
      </c>
      <c r="I1567" t="s">
        <v>41</v>
      </c>
      <c r="J1567" t="str">
        <f>IF(ISBLANK(I1567),"Null",I1567)</f>
        <v>R1011</v>
      </c>
      <c r="K1567">
        <f>IF(ISBLANK(B1567),ROUND(AVERAGE($B$2:$B$2344),0),B1567)</f>
        <v>1959</v>
      </c>
      <c r="L1567" s="9" t="str">
        <f>CONCATENATE(D1567,"/",C1567,"/",K1567)</f>
        <v>25/Nov/1959</v>
      </c>
      <c r="M1567">
        <f t="shared" ca="1" si="24"/>
        <v>64</v>
      </c>
      <c r="N1567" s="10">
        <v>13393.76</v>
      </c>
    </row>
    <row r="1568" spans="1:14" x14ac:dyDescent="0.25">
      <c r="A1568" t="s">
        <v>1598</v>
      </c>
      <c r="B1568">
        <v>1959</v>
      </c>
      <c r="C1568" t="s">
        <v>30</v>
      </c>
      <c r="D1568">
        <v>20</v>
      </c>
      <c r="E1568">
        <v>0</v>
      </c>
      <c r="F1568">
        <v>13405.39</v>
      </c>
      <c r="G1568" t="s">
        <v>12</v>
      </c>
      <c r="H1568" t="s">
        <v>12</v>
      </c>
      <c r="I1568" t="s">
        <v>13</v>
      </c>
      <c r="J1568" t="str">
        <f>IF(ISBLANK(I1568),"Null",I1568)</f>
        <v>R1013</v>
      </c>
      <c r="K1568">
        <f>IF(ISBLANK(B1568),ROUND(AVERAGE($B$2:$B$2344),0),B1568)</f>
        <v>1959</v>
      </c>
      <c r="L1568" s="9" t="str">
        <f>CONCATENATE(D1568,"/",C1568,"/",K1568)</f>
        <v>20/Dec/1959</v>
      </c>
      <c r="M1568">
        <f t="shared" ca="1" si="24"/>
        <v>64</v>
      </c>
      <c r="N1568" s="10">
        <v>13405.39</v>
      </c>
    </row>
    <row r="1569" spans="1:14" x14ac:dyDescent="0.25">
      <c r="A1569" t="s">
        <v>1599</v>
      </c>
      <c r="B1569">
        <v>1992</v>
      </c>
      <c r="C1569" t="s">
        <v>30</v>
      </c>
      <c r="D1569">
        <v>19</v>
      </c>
      <c r="E1569">
        <v>0</v>
      </c>
      <c r="F1569">
        <v>13412.97</v>
      </c>
      <c r="G1569" t="s">
        <v>12</v>
      </c>
      <c r="H1569" t="s">
        <v>12</v>
      </c>
      <c r="I1569" t="s">
        <v>248</v>
      </c>
      <c r="J1569" t="str">
        <f>IF(ISBLANK(I1569),"Null",I1569)</f>
        <v>R1023</v>
      </c>
      <c r="K1569">
        <f>IF(ISBLANK(B1569),ROUND(AVERAGE($B$2:$B$2344),0),B1569)</f>
        <v>1992</v>
      </c>
      <c r="L1569" s="9" t="str">
        <f>CONCATENATE(D1569,"/",C1569,"/",K1569)</f>
        <v>19/Dec/1992</v>
      </c>
      <c r="M1569">
        <f t="shared" ca="1" si="24"/>
        <v>31</v>
      </c>
      <c r="N1569" s="10">
        <v>13412.97</v>
      </c>
    </row>
    <row r="1570" spans="1:14" x14ac:dyDescent="0.25">
      <c r="A1570" t="s">
        <v>1600</v>
      </c>
      <c r="B1570">
        <v>1961</v>
      </c>
      <c r="C1570" t="s">
        <v>10</v>
      </c>
      <c r="D1570">
        <v>22</v>
      </c>
      <c r="E1570">
        <v>0</v>
      </c>
      <c r="F1570">
        <v>13415.04</v>
      </c>
      <c r="G1570" t="s">
        <v>12</v>
      </c>
      <c r="H1570" t="s">
        <v>11</v>
      </c>
      <c r="I1570" t="s">
        <v>23</v>
      </c>
      <c r="J1570" t="str">
        <f>IF(ISBLANK(I1570),"Null",I1570)</f>
        <v>R1012</v>
      </c>
      <c r="K1570">
        <f>IF(ISBLANK(B1570),ROUND(AVERAGE($B$2:$B$2344),0),B1570)</f>
        <v>1961</v>
      </c>
      <c r="L1570" s="9" t="str">
        <f>CONCATENATE(D1570,"/",C1570,"/",K1570)</f>
        <v>22/Jul/1961</v>
      </c>
      <c r="M1570">
        <f t="shared" ca="1" si="24"/>
        <v>63</v>
      </c>
      <c r="N1570" s="10">
        <v>13415.04</v>
      </c>
    </row>
    <row r="1571" spans="1:14" x14ac:dyDescent="0.25">
      <c r="A1571" t="s">
        <v>1601</v>
      </c>
      <c r="B1571">
        <v>1994</v>
      </c>
      <c r="C1571" t="s">
        <v>18</v>
      </c>
      <c r="D1571">
        <v>17</v>
      </c>
      <c r="E1571">
        <v>0</v>
      </c>
      <c r="F1571">
        <v>13417.05</v>
      </c>
      <c r="G1571" t="s">
        <v>12</v>
      </c>
      <c r="H1571" t="s">
        <v>12</v>
      </c>
      <c r="I1571" t="s">
        <v>23</v>
      </c>
      <c r="J1571" t="str">
        <f>IF(ISBLANK(I1571),"Null",I1571)</f>
        <v>R1012</v>
      </c>
      <c r="K1571">
        <f>IF(ISBLANK(B1571),ROUND(AVERAGE($B$2:$B$2344),0),B1571)</f>
        <v>1994</v>
      </c>
      <c r="L1571" s="9" t="str">
        <f>CONCATENATE(D1571,"/",C1571,"/",K1571)</f>
        <v>17/Jun/1994</v>
      </c>
      <c r="M1571">
        <f t="shared" ca="1" si="24"/>
        <v>30</v>
      </c>
      <c r="N1571" s="10">
        <v>13417.05</v>
      </c>
    </row>
    <row r="1572" spans="1:14" x14ac:dyDescent="0.25">
      <c r="A1572" t="s">
        <v>1602</v>
      </c>
      <c r="B1572">
        <v>1961</v>
      </c>
      <c r="C1572" t="s">
        <v>15</v>
      </c>
      <c r="D1572">
        <v>3</v>
      </c>
      <c r="E1572">
        <v>0</v>
      </c>
      <c r="F1572">
        <v>13429.04</v>
      </c>
      <c r="G1572" t="s">
        <v>12</v>
      </c>
      <c r="H1572" t="s">
        <v>12</v>
      </c>
      <c r="I1572" t="s">
        <v>23</v>
      </c>
      <c r="J1572" t="str">
        <f>IF(ISBLANK(I1572),"Null",I1572)</f>
        <v>R1012</v>
      </c>
      <c r="K1572">
        <f>IF(ISBLANK(B1572),ROUND(AVERAGE($B$2:$B$2344),0),B1572)</f>
        <v>1961</v>
      </c>
      <c r="L1572" s="9" t="str">
        <f>CONCATENATE(D1572,"/",C1572,"/",K1572)</f>
        <v>3/Nov/1961</v>
      </c>
      <c r="M1572">
        <f t="shared" ca="1" si="24"/>
        <v>63</v>
      </c>
      <c r="N1572" s="10">
        <v>13429.04</v>
      </c>
    </row>
    <row r="1573" spans="1:14" x14ac:dyDescent="0.25">
      <c r="A1573" t="s">
        <v>1603</v>
      </c>
      <c r="B1573">
        <v>1966</v>
      </c>
      <c r="C1573" t="s">
        <v>15</v>
      </c>
      <c r="D1573">
        <v>14</v>
      </c>
      <c r="E1573">
        <v>3</v>
      </c>
      <c r="F1573">
        <v>13430.27</v>
      </c>
      <c r="G1573" t="s">
        <v>12</v>
      </c>
      <c r="H1573" t="s">
        <v>12</v>
      </c>
      <c r="I1573" t="s">
        <v>246</v>
      </c>
      <c r="J1573" t="str">
        <f>IF(ISBLANK(I1573),"Null",I1573)</f>
        <v>R1024</v>
      </c>
      <c r="K1573">
        <f>IF(ISBLANK(B1573),ROUND(AVERAGE($B$2:$B$2344),0),B1573)</f>
        <v>1966</v>
      </c>
      <c r="L1573" s="9" t="str">
        <f>CONCATENATE(D1573,"/",C1573,"/",K1573)</f>
        <v>14/Nov/1966</v>
      </c>
      <c r="M1573">
        <f t="shared" ca="1" si="24"/>
        <v>58</v>
      </c>
      <c r="N1573" s="10">
        <v>13430.27</v>
      </c>
    </row>
    <row r="1574" spans="1:14" x14ac:dyDescent="0.25">
      <c r="A1574" t="s">
        <v>1604</v>
      </c>
      <c r="B1574">
        <v>1975</v>
      </c>
      <c r="C1574" t="s">
        <v>18</v>
      </c>
      <c r="D1574">
        <v>29</v>
      </c>
      <c r="E1574">
        <v>1</v>
      </c>
      <c r="F1574">
        <v>13440.7</v>
      </c>
      <c r="G1574" t="s">
        <v>12</v>
      </c>
      <c r="H1574" t="s">
        <v>11</v>
      </c>
      <c r="I1574" t="s">
        <v>23</v>
      </c>
      <c r="J1574" t="str">
        <f>IF(ISBLANK(I1574),"Null",I1574)</f>
        <v>R1012</v>
      </c>
      <c r="K1574">
        <f>IF(ISBLANK(B1574),ROUND(AVERAGE($B$2:$B$2344),0),B1574)</f>
        <v>1975</v>
      </c>
      <c r="L1574" s="9" t="str">
        <f>CONCATENATE(D1574,"/",C1574,"/",K1574)</f>
        <v>29/Jun/1975</v>
      </c>
      <c r="M1574">
        <f t="shared" ca="1" si="24"/>
        <v>49</v>
      </c>
      <c r="N1574" s="10">
        <v>13440.7</v>
      </c>
    </row>
    <row r="1575" spans="1:14" x14ac:dyDescent="0.25">
      <c r="A1575" t="s">
        <v>1605</v>
      </c>
      <c r="B1575">
        <v>1960</v>
      </c>
      <c r="C1575" t="s">
        <v>34</v>
      </c>
      <c r="D1575">
        <v>13</v>
      </c>
      <c r="E1575">
        <v>0</v>
      </c>
      <c r="F1575">
        <v>13451.12</v>
      </c>
      <c r="G1575" t="s">
        <v>12</v>
      </c>
      <c r="H1575" t="s">
        <v>16</v>
      </c>
      <c r="I1575" t="s">
        <v>41</v>
      </c>
      <c r="J1575" t="str">
        <f>IF(ISBLANK(I1575),"Null",I1575)</f>
        <v>R1011</v>
      </c>
      <c r="K1575">
        <f>IF(ISBLANK(B1575),ROUND(AVERAGE($B$2:$B$2344),0),B1575)</f>
        <v>1960</v>
      </c>
      <c r="L1575" s="9" t="str">
        <f>CONCATENATE(D1575,"/",C1575,"/",K1575)</f>
        <v>13/Aug/1960</v>
      </c>
      <c r="M1575">
        <f t="shared" ca="1" si="24"/>
        <v>64</v>
      </c>
      <c r="N1575" s="10">
        <v>13451.12</v>
      </c>
    </row>
    <row r="1576" spans="1:14" x14ac:dyDescent="0.25">
      <c r="A1576" t="s">
        <v>1606</v>
      </c>
      <c r="B1576">
        <v>1960</v>
      </c>
      <c r="C1576" t="s">
        <v>10</v>
      </c>
      <c r="D1576">
        <v>11</v>
      </c>
      <c r="E1576">
        <v>0</v>
      </c>
      <c r="F1576">
        <v>13457.96</v>
      </c>
      <c r="G1576" t="s">
        <v>12</v>
      </c>
      <c r="H1576" t="s">
        <v>16</v>
      </c>
      <c r="I1576" t="s">
        <v>13</v>
      </c>
      <c r="J1576" t="str">
        <f>IF(ISBLANK(I1576),"Null",I1576)</f>
        <v>R1013</v>
      </c>
      <c r="K1576">
        <f>IF(ISBLANK(B1576),ROUND(AVERAGE($B$2:$B$2344),0),B1576)</f>
        <v>1960</v>
      </c>
      <c r="L1576" s="9" t="str">
        <f>CONCATENATE(D1576,"/",C1576,"/",K1576)</f>
        <v>11/Jul/1960</v>
      </c>
      <c r="M1576">
        <f t="shared" ca="1" si="24"/>
        <v>64</v>
      </c>
      <c r="N1576" s="10">
        <v>13457.96</v>
      </c>
    </row>
    <row r="1577" spans="1:14" x14ac:dyDescent="0.25">
      <c r="A1577" t="s">
        <v>1607</v>
      </c>
      <c r="B1577">
        <v>1960</v>
      </c>
      <c r="C1577" t="s">
        <v>30</v>
      </c>
      <c r="D1577">
        <v>16</v>
      </c>
      <c r="E1577">
        <v>0</v>
      </c>
      <c r="F1577">
        <v>13462.52</v>
      </c>
      <c r="G1577" t="s">
        <v>12</v>
      </c>
      <c r="H1577" t="s">
        <v>11</v>
      </c>
      <c r="I1577" t="s">
        <v>41</v>
      </c>
      <c r="J1577" t="str">
        <f>IF(ISBLANK(I1577),"Null",I1577)</f>
        <v>R1011</v>
      </c>
      <c r="K1577">
        <f>IF(ISBLANK(B1577),ROUND(AVERAGE($B$2:$B$2344),0),B1577)</f>
        <v>1960</v>
      </c>
      <c r="L1577" s="9" t="str">
        <f>CONCATENATE(D1577,"/",C1577,"/",K1577)</f>
        <v>16/Dec/1960</v>
      </c>
      <c r="M1577">
        <f t="shared" ca="1" si="24"/>
        <v>63</v>
      </c>
      <c r="N1577" s="10">
        <v>13462.52</v>
      </c>
    </row>
    <row r="1578" spans="1:14" x14ac:dyDescent="0.25">
      <c r="A1578" t="s">
        <v>1608</v>
      </c>
      <c r="B1578">
        <v>1985</v>
      </c>
      <c r="C1578" t="s">
        <v>34</v>
      </c>
      <c r="D1578">
        <v>19</v>
      </c>
      <c r="E1578">
        <v>3</v>
      </c>
      <c r="F1578">
        <v>13465.8</v>
      </c>
      <c r="G1578" t="s">
        <v>12</v>
      </c>
      <c r="H1578" t="s">
        <v>16</v>
      </c>
      <c r="I1578" t="s">
        <v>23</v>
      </c>
      <c r="J1578" t="str">
        <f>IF(ISBLANK(I1578),"Null",I1578)</f>
        <v>R1012</v>
      </c>
      <c r="K1578">
        <f>IF(ISBLANK(B1578),ROUND(AVERAGE($B$2:$B$2344),0),B1578)</f>
        <v>1985</v>
      </c>
      <c r="L1578" s="9" t="str">
        <f>CONCATENATE(D1578,"/",C1578,"/",K1578)</f>
        <v>19/Aug/1985</v>
      </c>
      <c r="M1578">
        <f t="shared" ca="1" si="24"/>
        <v>39</v>
      </c>
      <c r="N1578" s="10">
        <v>13465.8</v>
      </c>
    </row>
    <row r="1579" spans="1:14" x14ac:dyDescent="0.25">
      <c r="A1579" t="s">
        <v>1609</v>
      </c>
      <c r="B1579">
        <v>1960</v>
      </c>
      <c r="C1579" t="s">
        <v>10</v>
      </c>
      <c r="D1579">
        <v>28</v>
      </c>
      <c r="E1579">
        <v>0</v>
      </c>
      <c r="F1579">
        <v>13470.8</v>
      </c>
      <c r="G1579" t="s">
        <v>12</v>
      </c>
      <c r="H1579" t="s">
        <v>11</v>
      </c>
      <c r="I1579" t="s">
        <v>13</v>
      </c>
      <c r="J1579" t="str">
        <f>IF(ISBLANK(I1579),"Null",I1579)</f>
        <v>R1013</v>
      </c>
      <c r="K1579">
        <f>IF(ISBLANK(B1579),ROUND(AVERAGE($B$2:$B$2344),0),B1579)</f>
        <v>1960</v>
      </c>
      <c r="L1579" s="9" t="str">
        <f>CONCATENATE(D1579,"/",C1579,"/",K1579)</f>
        <v>28/Jul/1960</v>
      </c>
      <c r="M1579">
        <f t="shared" ca="1" si="24"/>
        <v>64</v>
      </c>
      <c r="N1579" s="10">
        <v>13470.8</v>
      </c>
    </row>
    <row r="1580" spans="1:14" x14ac:dyDescent="0.25">
      <c r="A1580" t="s">
        <v>1610</v>
      </c>
      <c r="B1580">
        <v>1960</v>
      </c>
      <c r="C1580" t="s">
        <v>10</v>
      </c>
      <c r="D1580">
        <v>24</v>
      </c>
      <c r="E1580">
        <v>0</v>
      </c>
      <c r="F1580">
        <v>13470.86</v>
      </c>
      <c r="G1580" t="s">
        <v>12</v>
      </c>
      <c r="H1580" t="s">
        <v>12</v>
      </c>
      <c r="I1580" t="s">
        <v>41</v>
      </c>
      <c r="J1580" t="str">
        <f>IF(ISBLANK(I1580),"Null",I1580)</f>
        <v>R1011</v>
      </c>
      <c r="K1580">
        <f>IF(ISBLANK(B1580),ROUND(AVERAGE($B$2:$B$2344),0),B1580)</f>
        <v>1960</v>
      </c>
      <c r="L1580" s="9" t="str">
        <f>CONCATENATE(D1580,"/",C1580,"/",K1580)</f>
        <v>24/Jul/1960</v>
      </c>
      <c r="M1580">
        <f t="shared" ca="1" si="24"/>
        <v>64</v>
      </c>
      <c r="N1580" s="10">
        <v>13470.86</v>
      </c>
    </row>
    <row r="1581" spans="1:14" x14ac:dyDescent="0.25">
      <c r="A1581" t="s">
        <v>1611</v>
      </c>
      <c r="B1581">
        <v>1975</v>
      </c>
      <c r="C1581" t="s">
        <v>34</v>
      </c>
      <c r="D1581">
        <v>7</v>
      </c>
      <c r="E1581">
        <v>1</v>
      </c>
      <c r="F1581">
        <v>13472.19</v>
      </c>
      <c r="G1581" t="s">
        <v>12</v>
      </c>
      <c r="H1581" t="s">
        <v>11</v>
      </c>
      <c r="I1581" t="s">
        <v>23</v>
      </c>
      <c r="J1581" t="str">
        <f>IF(ISBLANK(I1581),"Null",I1581)</f>
        <v>R1012</v>
      </c>
      <c r="K1581">
        <f>IF(ISBLANK(B1581),ROUND(AVERAGE($B$2:$B$2344),0),B1581)</f>
        <v>1975</v>
      </c>
      <c r="L1581" s="9" t="str">
        <f>CONCATENATE(D1581,"/",C1581,"/",K1581)</f>
        <v>7/Aug/1975</v>
      </c>
      <c r="M1581">
        <f t="shared" ca="1" si="24"/>
        <v>49</v>
      </c>
      <c r="N1581" s="10">
        <v>13472.19</v>
      </c>
    </row>
    <row r="1582" spans="1:14" x14ac:dyDescent="0.25">
      <c r="A1582" t="s">
        <v>1612</v>
      </c>
      <c r="B1582">
        <v>1990</v>
      </c>
      <c r="C1582" t="s">
        <v>34</v>
      </c>
      <c r="D1582">
        <v>30</v>
      </c>
      <c r="E1582">
        <v>3</v>
      </c>
      <c r="F1582">
        <v>13480.83</v>
      </c>
      <c r="G1582" t="s">
        <v>12</v>
      </c>
      <c r="H1582" t="s">
        <v>11</v>
      </c>
      <c r="I1582" t="s">
        <v>248</v>
      </c>
      <c r="J1582" t="str">
        <f>IF(ISBLANK(I1582),"Null",I1582)</f>
        <v>R1023</v>
      </c>
      <c r="K1582">
        <f>IF(ISBLANK(B1582),ROUND(AVERAGE($B$2:$B$2344),0),B1582)</f>
        <v>1990</v>
      </c>
      <c r="L1582" s="9" t="str">
        <f>CONCATENATE(D1582,"/",C1582,"/",K1582)</f>
        <v>30/Aug/1990</v>
      </c>
      <c r="M1582">
        <f t="shared" ca="1" si="24"/>
        <v>34</v>
      </c>
      <c r="N1582" s="10">
        <v>13480.83</v>
      </c>
    </row>
    <row r="1583" spans="1:14" x14ac:dyDescent="0.25">
      <c r="A1583" t="s">
        <v>1613</v>
      </c>
      <c r="B1583">
        <v>1963</v>
      </c>
      <c r="C1583" t="s">
        <v>36</v>
      </c>
      <c r="D1583">
        <v>14</v>
      </c>
      <c r="E1583">
        <v>0</v>
      </c>
      <c r="F1583">
        <v>13511.28</v>
      </c>
      <c r="G1583" t="s">
        <v>12</v>
      </c>
      <c r="H1583" t="s">
        <v>16</v>
      </c>
      <c r="I1583" t="s">
        <v>23</v>
      </c>
      <c r="J1583" t="str">
        <f>IF(ISBLANK(I1583),"Null",I1583)</f>
        <v>R1012</v>
      </c>
      <c r="K1583">
        <f>IF(ISBLANK(B1583),ROUND(AVERAGE($B$2:$B$2344),0),B1583)</f>
        <v>1963</v>
      </c>
      <c r="L1583" s="9" t="str">
        <f>CONCATENATE(D1583,"/",C1583,"/",K1583)</f>
        <v>14/Oct/1963</v>
      </c>
      <c r="M1583">
        <f t="shared" ca="1" si="24"/>
        <v>61</v>
      </c>
      <c r="N1583" s="10">
        <v>13511.28</v>
      </c>
    </row>
    <row r="1584" spans="1:14" x14ac:dyDescent="0.25">
      <c r="A1584" t="s">
        <v>1614</v>
      </c>
      <c r="B1584">
        <v>1960</v>
      </c>
      <c r="C1584" t="s">
        <v>10</v>
      </c>
      <c r="D1584">
        <v>11</v>
      </c>
      <c r="E1584">
        <v>0</v>
      </c>
      <c r="F1584">
        <v>13555</v>
      </c>
      <c r="G1584" t="s">
        <v>12</v>
      </c>
      <c r="H1584" t="s">
        <v>12</v>
      </c>
      <c r="I1584" t="s">
        <v>355</v>
      </c>
      <c r="J1584" t="str">
        <f>IF(ISBLANK(I1584),"Null",I1584)</f>
        <v>R1017</v>
      </c>
      <c r="K1584">
        <f>IF(ISBLANK(B1584),ROUND(AVERAGE($B$2:$B$2344),0),B1584)</f>
        <v>1960</v>
      </c>
      <c r="L1584" s="9" t="str">
        <f>CONCATENATE(D1584,"/",C1584,"/",K1584)</f>
        <v>11/Jul/1960</v>
      </c>
      <c r="M1584">
        <f t="shared" ca="1" si="24"/>
        <v>64</v>
      </c>
      <c r="N1584" s="10">
        <v>13555</v>
      </c>
    </row>
    <row r="1585" spans="1:14" x14ac:dyDescent="0.25">
      <c r="A1585" t="s">
        <v>1615</v>
      </c>
      <c r="B1585">
        <v>1968</v>
      </c>
      <c r="C1585" t="s">
        <v>10</v>
      </c>
      <c r="D1585">
        <v>15</v>
      </c>
      <c r="E1585">
        <v>0</v>
      </c>
      <c r="F1585">
        <v>13566.04</v>
      </c>
      <c r="G1585" t="s">
        <v>12</v>
      </c>
      <c r="H1585" t="s">
        <v>12</v>
      </c>
      <c r="I1585" t="s">
        <v>534</v>
      </c>
      <c r="J1585" t="str">
        <f>IF(ISBLANK(I1585),"Null",I1585)</f>
        <v>R1026</v>
      </c>
      <c r="K1585">
        <f>IF(ISBLANK(B1585),ROUND(AVERAGE($B$2:$B$2344),0),B1585)</f>
        <v>1968</v>
      </c>
      <c r="L1585" s="9" t="str">
        <f>CONCATENATE(D1585,"/",C1585,"/",K1585)</f>
        <v>15/Jul/1968</v>
      </c>
      <c r="M1585">
        <f t="shared" ca="1" si="24"/>
        <v>56</v>
      </c>
      <c r="N1585" s="10">
        <v>13566.04</v>
      </c>
    </row>
    <row r="1586" spans="1:14" x14ac:dyDescent="0.25">
      <c r="A1586" t="s">
        <v>1616</v>
      </c>
      <c r="B1586">
        <v>1992</v>
      </c>
      <c r="C1586" t="s">
        <v>34</v>
      </c>
      <c r="D1586">
        <v>14</v>
      </c>
      <c r="E1586">
        <v>0</v>
      </c>
      <c r="F1586">
        <v>13588.17</v>
      </c>
      <c r="G1586" t="s">
        <v>12</v>
      </c>
      <c r="H1586" t="s">
        <v>16</v>
      </c>
      <c r="I1586" t="s">
        <v>23</v>
      </c>
      <c r="J1586" t="str">
        <f>IF(ISBLANK(I1586),"Null",I1586)</f>
        <v>R1012</v>
      </c>
      <c r="K1586">
        <f>IF(ISBLANK(B1586),ROUND(AVERAGE($B$2:$B$2344),0),B1586)</f>
        <v>1992</v>
      </c>
      <c r="L1586" s="9" t="str">
        <f>CONCATENATE(D1586,"/",C1586,"/",K1586)</f>
        <v>14/Aug/1992</v>
      </c>
      <c r="M1586">
        <f t="shared" ca="1" si="24"/>
        <v>32</v>
      </c>
      <c r="N1586" s="10">
        <v>13588.17</v>
      </c>
    </row>
    <row r="1587" spans="1:14" x14ac:dyDescent="0.25">
      <c r="A1587" t="s">
        <v>1617</v>
      </c>
      <c r="B1587">
        <v>1964</v>
      </c>
      <c r="C1587" t="s">
        <v>20</v>
      </c>
      <c r="D1587">
        <v>10</v>
      </c>
      <c r="E1587">
        <v>2</v>
      </c>
      <c r="F1587">
        <v>13607.37</v>
      </c>
      <c r="G1587" t="s">
        <v>12</v>
      </c>
      <c r="H1587" t="s">
        <v>16</v>
      </c>
      <c r="I1587" t="s">
        <v>246</v>
      </c>
      <c r="J1587" t="str">
        <f>IF(ISBLANK(I1587),"Null",I1587)</f>
        <v>R1024</v>
      </c>
      <c r="K1587">
        <f>IF(ISBLANK(B1587),ROUND(AVERAGE($B$2:$B$2344),0),B1587)</f>
        <v>1964</v>
      </c>
      <c r="L1587" s="9" t="str">
        <f>CONCATENATE(D1587,"/",C1587,"/",K1587)</f>
        <v>10/Sep/1964</v>
      </c>
      <c r="M1587">
        <f t="shared" ca="1" si="24"/>
        <v>60</v>
      </c>
      <c r="N1587" s="10">
        <v>13607.37</v>
      </c>
    </row>
    <row r="1588" spans="1:14" x14ac:dyDescent="0.25">
      <c r="A1588" t="s">
        <v>1618</v>
      </c>
      <c r="B1588">
        <v>1961</v>
      </c>
      <c r="C1588" t="s">
        <v>15</v>
      </c>
      <c r="D1588">
        <v>18</v>
      </c>
      <c r="E1588">
        <v>0</v>
      </c>
      <c r="F1588">
        <v>13616.36</v>
      </c>
      <c r="G1588" t="s">
        <v>12</v>
      </c>
      <c r="H1588" t="s">
        <v>12</v>
      </c>
      <c r="I1588" t="s">
        <v>246</v>
      </c>
      <c r="J1588" t="str">
        <f>IF(ISBLANK(I1588),"Null",I1588)</f>
        <v>R1024</v>
      </c>
      <c r="K1588">
        <f>IF(ISBLANK(B1588),ROUND(AVERAGE($B$2:$B$2344),0),B1588)</f>
        <v>1961</v>
      </c>
      <c r="L1588" s="9" t="str">
        <f>CONCATENATE(D1588,"/",C1588,"/",K1588)</f>
        <v>18/Nov/1961</v>
      </c>
      <c r="M1588">
        <f t="shared" ca="1" si="24"/>
        <v>63</v>
      </c>
      <c r="N1588" s="10">
        <v>13616.36</v>
      </c>
    </row>
    <row r="1589" spans="1:14" x14ac:dyDescent="0.25">
      <c r="A1589" t="s">
        <v>1619</v>
      </c>
      <c r="B1589">
        <v>1969</v>
      </c>
      <c r="C1589" t="s">
        <v>10</v>
      </c>
      <c r="D1589">
        <v>26</v>
      </c>
      <c r="E1589">
        <v>0</v>
      </c>
      <c r="F1589">
        <v>13622.01</v>
      </c>
      <c r="G1589" t="s">
        <v>12</v>
      </c>
      <c r="H1589" t="s">
        <v>12</v>
      </c>
      <c r="I1589" t="s">
        <v>23</v>
      </c>
      <c r="J1589" t="str">
        <f>IF(ISBLANK(I1589),"Null",I1589)</f>
        <v>R1012</v>
      </c>
      <c r="K1589">
        <f>IF(ISBLANK(B1589),ROUND(AVERAGE($B$2:$B$2344),0),B1589)</f>
        <v>1969</v>
      </c>
      <c r="L1589" s="9" t="str">
        <f>CONCATENATE(D1589,"/",C1589,"/",K1589)</f>
        <v>26/Jul/1969</v>
      </c>
      <c r="M1589">
        <f t="shared" ca="1" si="24"/>
        <v>55</v>
      </c>
      <c r="N1589" s="10">
        <v>13622.01</v>
      </c>
    </row>
    <row r="1590" spans="1:14" x14ac:dyDescent="0.25">
      <c r="A1590" t="s">
        <v>1620</v>
      </c>
      <c r="B1590">
        <v>1961</v>
      </c>
      <c r="C1590" t="s">
        <v>30</v>
      </c>
      <c r="D1590">
        <v>24</v>
      </c>
      <c r="E1590">
        <v>0</v>
      </c>
      <c r="F1590">
        <v>13635.64</v>
      </c>
      <c r="G1590" t="s">
        <v>12</v>
      </c>
      <c r="H1590" t="s">
        <v>12</v>
      </c>
      <c r="I1590" t="s">
        <v>246</v>
      </c>
      <c r="J1590" t="str">
        <f>IF(ISBLANK(I1590),"Null",I1590)</f>
        <v>R1024</v>
      </c>
      <c r="K1590">
        <f>IF(ISBLANK(B1590),ROUND(AVERAGE($B$2:$B$2344),0),B1590)</f>
        <v>1961</v>
      </c>
      <c r="L1590" s="9" t="str">
        <f>CONCATENATE(D1590,"/",C1590,"/",K1590)</f>
        <v>24/Dec/1961</v>
      </c>
      <c r="M1590">
        <f t="shared" ca="1" si="24"/>
        <v>62</v>
      </c>
      <c r="N1590" s="10">
        <v>13635.64</v>
      </c>
    </row>
    <row r="1591" spans="1:14" x14ac:dyDescent="0.25">
      <c r="A1591" t="s">
        <v>1621</v>
      </c>
      <c r="B1591">
        <v>1984</v>
      </c>
      <c r="C1591" t="s">
        <v>10</v>
      </c>
      <c r="D1591">
        <v>20</v>
      </c>
      <c r="E1591">
        <v>3</v>
      </c>
      <c r="F1591">
        <v>13638.06</v>
      </c>
      <c r="G1591" t="s">
        <v>12</v>
      </c>
      <c r="H1591" t="s">
        <v>12</v>
      </c>
      <c r="I1591" t="s">
        <v>248</v>
      </c>
      <c r="J1591" t="str">
        <f>IF(ISBLANK(I1591),"Null",I1591)</f>
        <v>R1023</v>
      </c>
      <c r="K1591">
        <f>IF(ISBLANK(B1591),ROUND(AVERAGE($B$2:$B$2344),0),B1591)</f>
        <v>1984</v>
      </c>
      <c r="L1591" s="9" t="str">
        <f>CONCATENATE(D1591,"/",C1591,"/",K1591)</f>
        <v>20/Jul/1984</v>
      </c>
      <c r="M1591">
        <f t="shared" ca="1" si="24"/>
        <v>40</v>
      </c>
      <c r="N1591" s="10">
        <v>13638.06</v>
      </c>
    </row>
    <row r="1592" spans="1:14" x14ac:dyDescent="0.25">
      <c r="A1592" t="s">
        <v>1622</v>
      </c>
      <c r="B1592">
        <v>1963</v>
      </c>
      <c r="C1592" t="s">
        <v>34</v>
      </c>
      <c r="D1592">
        <v>4</v>
      </c>
      <c r="E1592">
        <v>0</v>
      </c>
      <c r="F1592">
        <v>13677.68</v>
      </c>
      <c r="G1592" t="s">
        <v>12</v>
      </c>
      <c r="H1592" t="s">
        <v>11</v>
      </c>
      <c r="I1592" t="s">
        <v>299</v>
      </c>
      <c r="J1592" t="str">
        <f>IF(ISBLANK(I1592),"Null",I1592)</f>
        <v>R1021</v>
      </c>
      <c r="K1592">
        <f>IF(ISBLANK(B1592),ROUND(AVERAGE($B$2:$B$2344),0),B1592)</f>
        <v>1963</v>
      </c>
      <c r="L1592" s="9" t="str">
        <f>CONCATENATE(D1592,"/",C1592,"/",K1592)</f>
        <v>4/Aug/1963</v>
      </c>
      <c r="M1592">
        <f t="shared" ca="1" si="24"/>
        <v>61</v>
      </c>
      <c r="N1592" s="10">
        <v>13677.68</v>
      </c>
    </row>
    <row r="1593" spans="1:14" x14ac:dyDescent="0.25">
      <c r="A1593" t="s">
        <v>1623</v>
      </c>
      <c r="B1593">
        <v>1985</v>
      </c>
      <c r="C1593" t="s">
        <v>20</v>
      </c>
      <c r="D1593">
        <v>14</v>
      </c>
      <c r="E1593">
        <v>3</v>
      </c>
      <c r="F1593">
        <v>13685.51</v>
      </c>
      <c r="G1593" t="s">
        <v>12</v>
      </c>
      <c r="H1593" t="s">
        <v>16</v>
      </c>
      <c r="I1593" t="s">
        <v>534</v>
      </c>
      <c r="J1593" t="str">
        <f>IF(ISBLANK(I1593),"Null",I1593)</f>
        <v>R1026</v>
      </c>
      <c r="K1593">
        <f>IF(ISBLANK(B1593),ROUND(AVERAGE($B$2:$B$2344),0),B1593)</f>
        <v>1985</v>
      </c>
      <c r="L1593" s="9" t="str">
        <f>CONCATENATE(D1593,"/",C1593,"/",K1593)</f>
        <v>14/Sep/1985</v>
      </c>
      <c r="M1593">
        <f t="shared" ca="1" si="24"/>
        <v>39</v>
      </c>
      <c r="N1593" s="10">
        <v>13685.51</v>
      </c>
    </row>
    <row r="1594" spans="1:14" x14ac:dyDescent="0.25">
      <c r="A1594" t="s">
        <v>1624</v>
      </c>
      <c r="B1594">
        <v>1986</v>
      </c>
      <c r="C1594" t="s">
        <v>15</v>
      </c>
      <c r="D1594">
        <v>24</v>
      </c>
      <c r="E1594">
        <v>3</v>
      </c>
      <c r="F1594">
        <v>13714.55</v>
      </c>
      <c r="G1594" t="s">
        <v>12</v>
      </c>
      <c r="H1594" t="s">
        <v>11</v>
      </c>
      <c r="I1594" t="s">
        <v>248</v>
      </c>
      <c r="J1594" t="str">
        <f>IF(ISBLANK(I1594),"Null",I1594)</f>
        <v>R1023</v>
      </c>
      <c r="K1594">
        <f>IF(ISBLANK(B1594),ROUND(AVERAGE($B$2:$B$2344),0),B1594)</f>
        <v>1986</v>
      </c>
      <c r="L1594" s="9" t="str">
        <f>CONCATENATE(D1594,"/",C1594,"/",K1594)</f>
        <v>24/Nov/1986</v>
      </c>
      <c r="M1594">
        <f t="shared" ca="1" si="24"/>
        <v>37</v>
      </c>
      <c r="N1594" s="10">
        <v>13714.55</v>
      </c>
    </row>
    <row r="1595" spans="1:14" x14ac:dyDescent="0.25">
      <c r="A1595" t="s">
        <v>1625</v>
      </c>
      <c r="B1595">
        <v>1981</v>
      </c>
      <c r="C1595" t="s">
        <v>34</v>
      </c>
      <c r="D1595">
        <v>2</v>
      </c>
      <c r="E1595">
        <v>1</v>
      </c>
      <c r="F1595">
        <v>13725.47</v>
      </c>
      <c r="G1595" t="s">
        <v>12</v>
      </c>
      <c r="H1595" t="s">
        <v>11</v>
      </c>
      <c r="I1595" t="s">
        <v>246</v>
      </c>
      <c r="J1595" t="str">
        <f>IF(ISBLANK(I1595),"Null",I1595)</f>
        <v>R1024</v>
      </c>
      <c r="K1595">
        <f>IF(ISBLANK(B1595),ROUND(AVERAGE($B$2:$B$2344),0),B1595)</f>
        <v>1981</v>
      </c>
      <c r="L1595" s="9" t="str">
        <f>CONCATENATE(D1595,"/",C1595,"/",K1595)</f>
        <v>2/Aug/1981</v>
      </c>
      <c r="M1595">
        <f t="shared" ca="1" si="24"/>
        <v>43</v>
      </c>
      <c r="N1595" s="10">
        <v>13725.47</v>
      </c>
    </row>
    <row r="1596" spans="1:14" x14ac:dyDescent="0.25">
      <c r="A1596" t="s">
        <v>1626</v>
      </c>
      <c r="B1596">
        <v>1985</v>
      </c>
      <c r="C1596" t="s">
        <v>34</v>
      </c>
      <c r="D1596">
        <v>29</v>
      </c>
      <c r="E1596">
        <v>3</v>
      </c>
      <c r="F1596">
        <v>13726.21</v>
      </c>
      <c r="G1596" t="s">
        <v>12</v>
      </c>
      <c r="H1596" t="s">
        <v>12</v>
      </c>
      <c r="I1596" t="s">
        <v>534</v>
      </c>
      <c r="J1596" t="str">
        <f>IF(ISBLANK(I1596),"Null",I1596)</f>
        <v>R1026</v>
      </c>
      <c r="K1596">
        <f>IF(ISBLANK(B1596),ROUND(AVERAGE($B$2:$B$2344),0),B1596)</f>
        <v>1985</v>
      </c>
      <c r="L1596" s="9" t="str">
        <f>CONCATENATE(D1596,"/",C1596,"/",K1596)</f>
        <v>29/Aug/1985</v>
      </c>
      <c r="M1596">
        <f t="shared" ca="1" si="24"/>
        <v>39</v>
      </c>
      <c r="N1596" s="10">
        <v>13726.21</v>
      </c>
    </row>
    <row r="1597" spans="1:14" x14ac:dyDescent="0.25">
      <c r="A1597" t="s">
        <v>1627</v>
      </c>
      <c r="B1597">
        <v>1969</v>
      </c>
      <c r="C1597" t="s">
        <v>36</v>
      </c>
      <c r="D1597">
        <v>23</v>
      </c>
      <c r="E1597">
        <v>0</v>
      </c>
      <c r="F1597">
        <v>13746.74</v>
      </c>
      <c r="G1597" t="s">
        <v>12</v>
      </c>
      <c r="H1597" t="s">
        <v>11</v>
      </c>
      <c r="I1597" t="s">
        <v>534</v>
      </c>
      <c r="J1597" t="str">
        <f>IF(ISBLANK(I1597),"Null",I1597)</f>
        <v>R1026</v>
      </c>
      <c r="K1597">
        <f>IF(ISBLANK(B1597),ROUND(AVERAGE($B$2:$B$2344),0),B1597)</f>
        <v>1969</v>
      </c>
      <c r="L1597" s="9" t="str">
        <f>CONCATENATE(D1597,"/",C1597,"/",K1597)</f>
        <v>23/Oct/1969</v>
      </c>
      <c r="M1597">
        <f t="shared" ca="1" si="24"/>
        <v>55</v>
      </c>
      <c r="N1597" s="10">
        <v>13746.74</v>
      </c>
    </row>
    <row r="1598" spans="1:14" x14ac:dyDescent="0.25">
      <c r="A1598" t="s">
        <v>1628</v>
      </c>
      <c r="B1598">
        <v>2004</v>
      </c>
      <c r="C1598" t="s">
        <v>10</v>
      </c>
      <c r="D1598">
        <v>16</v>
      </c>
      <c r="E1598">
        <v>0</v>
      </c>
      <c r="F1598">
        <v>13747.87</v>
      </c>
      <c r="G1598" t="s">
        <v>12</v>
      </c>
      <c r="H1598" t="s">
        <v>11</v>
      </c>
      <c r="I1598" t="s">
        <v>169</v>
      </c>
      <c r="J1598" t="str">
        <f>IF(ISBLANK(I1598),"Null",I1598)</f>
        <v>R1018</v>
      </c>
      <c r="K1598">
        <f>IF(ISBLANK(B1598),ROUND(AVERAGE($B$2:$B$2344),0),B1598)</f>
        <v>2004</v>
      </c>
      <c r="L1598" s="9" t="str">
        <f>CONCATENATE(D1598,"/",C1598,"/",K1598)</f>
        <v>16/Jul/2004</v>
      </c>
      <c r="M1598">
        <f t="shared" ca="1" si="24"/>
        <v>20</v>
      </c>
      <c r="N1598" s="10">
        <v>13747.87</v>
      </c>
    </row>
    <row r="1599" spans="1:14" x14ac:dyDescent="0.25">
      <c r="A1599" t="s">
        <v>1629</v>
      </c>
      <c r="B1599">
        <v>1959</v>
      </c>
      <c r="C1599" t="s">
        <v>34</v>
      </c>
      <c r="D1599">
        <v>6</v>
      </c>
      <c r="E1599">
        <v>0</v>
      </c>
      <c r="F1599">
        <v>13770.1</v>
      </c>
      <c r="G1599" t="s">
        <v>12</v>
      </c>
      <c r="H1599" t="s">
        <v>16</v>
      </c>
      <c r="I1599" t="s">
        <v>23</v>
      </c>
      <c r="J1599" t="str">
        <f>IF(ISBLANK(I1599),"Null",I1599)</f>
        <v>R1012</v>
      </c>
      <c r="K1599">
        <f>IF(ISBLANK(B1599),ROUND(AVERAGE($B$2:$B$2344),0),B1599)</f>
        <v>1959</v>
      </c>
      <c r="L1599" s="9" t="str">
        <f>CONCATENATE(D1599,"/",C1599,"/",K1599)</f>
        <v>6/Aug/1959</v>
      </c>
      <c r="M1599">
        <f t="shared" ca="1" si="24"/>
        <v>65</v>
      </c>
      <c r="N1599" s="10">
        <v>13770.1</v>
      </c>
    </row>
    <row r="1600" spans="1:14" x14ac:dyDescent="0.25">
      <c r="A1600" t="s">
        <v>1630</v>
      </c>
      <c r="B1600">
        <v>1966</v>
      </c>
      <c r="C1600" t="s">
        <v>15</v>
      </c>
      <c r="D1600">
        <v>10</v>
      </c>
      <c r="E1600">
        <v>0</v>
      </c>
      <c r="F1600">
        <v>13801.61</v>
      </c>
      <c r="G1600" t="s">
        <v>12</v>
      </c>
      <c r="H1600" t="s">
        <v>12</v>
      </c>
      <c r="I1600" t="s">
        <v>534</v>
      </c>
      <c r="J1600" t="str">
        <f>IF(ISBLANK(I1600),"Null",I1600)</f>
        <v>R1026</v>
      </c>
      <c r="K1600">
        <f>IF(ISBLANK(B1600),ROUND(AVERAGE($B$2:$B$2344),0),B1600)</f>
        <v>1966</v>
      </c>
      <c r="L1600" s="9" t="str">
        <f>CONCATENATE(D1600,"/",C1600,"/",K1600)</f>
        <v>10/Nov/1966</v>
      </c>
      <c r="M1600">
        <f t="shared" ca="1" si="24"/>
        <v>58</v>
      </c>
      <c r="N1600" s="10">
        <v>13801.61</v>
      </c>
    </row>
    <row r="1601" spans="1:14" x14ac:dyDescent="0.25">
      <c r="A1601" t="s">
        <v>1631</v>
      </c>
      <c r="B1601">
        <v>1986</v>
      </c>
      <c r="C1601" t="s">
        <v>30</v>
      </c>
      <c r="D1601">
        <v>8</v>
      </c>
      <c r="E1601">
        <v>3</v>
      </c>
      <c r="F1601">
        <v>13819.49</v>
      </c>
      <c r="G1601" t="s">
        <v>12</v>
      </c>
      <c r="H1601" t="s">
        <v>11</v>
      </c>
      <c r="I1601" t="s">
        <v>23</v>
      </c>
      <c r="J1601" t="str">
        <f>IF(ISBLANK(I1601),"Null",I1601)</f>
        <v>R1012</v>
      </c>
      <c r="K1601">
        <f>IF(ISBLANK(B1601),ROUND(AVERAGE($B$2:$B$2344),0),B1601)</f>
        <v>1986</v>
      </c>
      <c r="L1601" s="9" t="str">
        <f>CONCATENATE(D1601,"/",C1601,"/",K1601)</f>
        <v>8/Dec/1986</v>
      </c>
      <c r="M1601">
        <f t="shared" ca="1" si="24"/>
        <v>37</v>
      </c>
      <c r="N1601" s="10">
        <v>13819.49</v>
      </c>
    </row>
    <row r="1602" spans="1:14" x14ac:dyDescent="0.25">
      <c r="A1602" t="s">
        <v>1632</v>
      </c>
      <c r="B1602">
        <v>1958</v>
      </c>
      <c r="C1602" t="s">
        <v>15</v>
      </c>
      <c r="D1602">
        <v>25</v>
      </c>
      <c r="E1602">
        <v>0</v>
      </c>
      <c r="F1602">
        <v>13822.8</v>
      </c>
      <c r="G1602" t="s">
        <v>12</v>
      </c>
      <c r="H1602" t="s">
        <v>12</v>
      </c>
      <c r="I1602" t="s">
        <v>41</v>
      </c>
      <c r="J1602" t="str">
        <f>IF(ISBLANK(I1602),"Null",I1602)</f>
        <v>R1011</v>
      </c>
      <c r="K1602">
        <f>IF(ISBLANK(B1602),ROUND(AVERAGE($B$2:$B$2344),0),B1602)</f>
        <v>1958</v>
      </c>
      <c r="L1602" s="9" t="str">
        <f>CONCATENATE(D1602,"/",C1602,"/",K1602)</f>
        <v>25/Nov/1958</v>
      </c>
      <c r="M1602">
        <f t="shared" ca="1" si="24"/>
        <v>65</v>
      </c>
      <c r="N1602" s="10">
        <v>13822.8</v>
      </c>
    </row>
    <row r="1603" spans="1:14" x14ac:dyDescent="0.25">
      <c r="A1603" t="s">
        <v>1633</v>
      </c>
      <c r="B1603">
        <v>1958</v>
      </c>
      <c r="C1603" t="s">
        <v>30</v>
      </c>
      <c r="D1603">
        <v>10</v>
      </c>
      <c r="E1603">
        <v>0</v>
      </c>
      <c r="F1603">
        <v>13831.12</v>
      </c>
      <c r="G1603" t="s">
        <v>12</v>
      </c>
      <c r="H1603" t="s">
        <v>16</v>
      </c>
      <c r="I1603" t="s">
        <v>13</v>
      </c>
      <c r="J1603" t="str">
        <f>IF(ISBLANK(I1603),"Null",I1603)</f>
        <v>R1013</v>
      </c>
      <c r="K1603">
        <f>IF(ISBLANK(B1603),ROUND(AVERAGE($B$2:$B$2344),0),B1603)</f>
        <v>1958</v>
      </c>
      <c r="L1603" s="9" t="str">
        <f>CONCATENATE(D1603,"/",C1603,"/",K1603)</f>
        <v>10/Dec/1958</v>
      </c>
      <c r="M1603">
        <f t="shared" ref="M1603:M1666" ca="1" si="25">DATEDIF(L1603,TODAY(),"Y")</f>
        <v>65</v>
      </c>
      <c r="N1603" s="10">
        <v>13831.12</v>
      </c>
    </row>
    <row r="1604" spans="1:14" x14ac:dyDescent="0.25">
      <c r="A1604" t="s">
        <v>1634</v>
      </c>
      <c r="B1604">
        <v>2003</v>
      </c>
      <c r="C1604" t="s">
        <v>18</v>
      </c>
      <c r="D1604">
        <v>7</v>
      </c>
      <c r="E1604">
        <v>0</v>
      </c>
      <c r="F1604">
        <v>13844.51</v>
      </c>
      <c r="G1604" t="s">
        <v>11</v>
      </c>
      <c r="H1604" t="s">
        <v>16</v>
      </c>
      <c r="I1604" t="s">
        <v>41</v>
      </c>
      <c r="J1604" t="str">
        <f>IF(ISBLANK(I1604),"Null",I1604)</f>
        <v>R1011</v>
      </c>
      <c r="K1604">
        <f>IF(ISBLANK(B1604),ROUND(AVERAGE($B$2:$B$2344),0),B1604)</f>
        <v>2003</v>
      </c>
      <c r="L1604" s="9" t="str">
        <f>CONCATENATE(D1604,"/",C1604,"/",K1604)</f>
        <v>7/Jun/2003</v>
      </c>
      <c r="M1604">
        <f t="shared" ca="1" si="25"/>
        <v>21</v>
      </c>
      <c r="N1604" s="10">
        <v>13844.51</v>
      </c>
    </row>
    <row r="1605" spans="1:14" x14ac:dyDescent="0.25">
      <c r="A1605" t="s">
        <v>1635</v>
      </c>
      <c r="B1605">
        <v>1960</v>
      </c>
      <c r="C1605" t="s">
        <v>10</v>
      </c>
      <c r="D1605">
        <v>21</v>
      </c>
      <c r="E1605">
        <v>0</v>
      </c>
      <c r="F1605">
        <v>13844.8</v>
      </c>
      <c r="G1605" t="s">
        <v>11</v>
      </c>
      <c r="H1605" t="s">
        <v>11</v>
      </c>
      <c r="I1605" t="s">
        <v>23</v>
      </c>
      <c r="J1605" t="str">
        <f>IF(ISBLANK(I1605),"Null",I1605)</f>
        <v>R1012</v>
      </c>
      <c r="K1605">
        <f>IF(ISBLANK(B1605),ROUND(AVERAGE($B$2:$B$2344),0),B1605)</f>
        <v>1960</v>
      </c>
      <c r="L1605" s="9" t="str">
        <f>CONCATENATE(D1605,"/",C1605,"/",K1605)</f>
        <v>21/Jul/1960</v>
      </c>
      <c r="M1605">
        <f t="shared" ca="1" si="25"/>
        <v>64</v>
      </c>
      <c r="N1605" s="10">
        <v>13844.8</v>
      </c>
    </row>
    <row r="1606" spans="1:14" x14ac:dyDescent="0.25">
      <c r="A1606" t="s">
        <v>1636</v>
      </c>
      <c r="B1606">
        <v>1978</v>
      </c>
      <c r="C1606" t="s">
        <v>30</v>
      </c>
      <c r="D1606">
        <v>19</v>
      </c>
      <c r="E1606">
        <v>2</v>
      </c>
      <c r="F1606">
        <v>13874.89</v>
      </c>
      <c r="G1606" t="s">
        <v>11</v>
      </c>
      <c r="H1606" t="s">
        <v>16</v>
      </c>
      <c r="I1606" t="s">
        <v>23</v>
      </c>
      <c r="J1606" t="str">
        <f>IF(ISBLANK(I1606),"Null",I1606)</f>
        <v>R1012</v>
      </c>
      <c r="K1606">
        <f>IF(ISBLANK(B1606),ROUND(AVERAGE($B$2:$B$2344),0),B1606)</f>
        <v>1978</v>
      </c>
      <c r="L1606" s="9" t="str">
        <f>CONCATENATE(D1606,"/",C1606,"/",K1606)</f>
        <v>19/Dec/1978</v>
      </c>
      <c r="M1606">
        <f t="shared" ca="1" si="25"/>
        <v>45</v>
      </c>
      <c r="N1606" s="10">
        <v>13874.89</v>
      </c>
    </row>
    <row r="1607" spans="1:14" x14ac:dyDescent="0.25">
      <c r="A1607" t="s">
        <v>1637</v>
      </c>
      <c r="B1607">
        <v>1959</v>
      </c>
      <c r="C1607" t="s">
        <v>36</v>
      </c>
      <c r="D1607">
        <v>5</v>
      </c>
      <c r="E1607">
        <v>0</v>
      </c>
      <c r="F1607">
        <v>13880.95</v>
      </c>
      <c r="G1607" t="s">
        <v>11</v>
      </c>
      <c r="H1607" t="s">
        <v>11</v>
      </c>
      <c r="I1607" t="s">
        <v>41</v>
      </c>
      <c r="J1607" t="str">
        <f>IF(ISBLANK(I1607),"Null",I1607)</f>
        <v>R1011</v>
      </c>
      <c r="K1607">
        <f>IF(ISBLANK(B1607),ROUND(AVERAGE($B$2:$B$2344),0),B1607)</f>
        <v>1959</v>
      </c>
      <c r="L1607" s="9" t="str">
        <f>CONCATENATE(D1607,"/",C1607,"/",K1607)</f>
        <v>5/Oct/1959</v>
      </c>
      <c r="M1607">
        <f t="shared" ca="1" si="25"/>
        <v>65</v>
      </c>
      <c r="N1607" s="10">
        <v>13880.95</v>
      </c>
    </row>
    <row r="1608" spans="1:14" x14ac:dyDescent="0.25">
      <c r="A1608" t="s">
        <v>1638</v>
      </c>
      <c r="B1608">
        <v>1985</v>
      </c>
      <c r="C1608" t="s">
        <v>20</v>
      </c>
      <c r="D1608">
        <v>25</v>
      </c>
      <c r="E1608">
        <v>3</v>
      </c>
      <c r="F1608">
        <v>13886.4</v>
      </c>
      <c r="G1608" t="s">
        <v>11</v>
      </c>
      <c r="H1608" t="s">
        <v>11</v>
      </c>
      <c r="I1608" t="s">
        <v>23</v>
      </c>
      <c r="J1608" t="str">
        <f>IF(ISBLANK(I1608),"Null",I1608)</f>
        <v>R1012</v>
      </c>
      <c r="K1608">
        <f>IF(ISBLANK(B1608),ROUND(AVERAGE($B$2:$B$2344),0),B1608)</f>
        <v>1985</v>
      </c>
      <c r="L1608" s="9" t="str">
        <f>CONCATENATE(D1608,"/",C1608,"/",K1608)</f>
        <v>25/Sep/1985</v>
      </c>
      <c r="M1608">
        <f t="shared" ca="1" si="25"/>
        <v>39</v>
      </c>
      <c r="N1608" s="10">
        <v>13886.4</v>
      </c>
    </row>
    <row r="1609" spans="1:14" x14ac:dyDescent="0.25">
      <c r="A1609" t="s">
        <v>1639</v>
      </c>
      <c r="B1609">
        <v>1959</v>
      </c>
      <c r="C1609" t="s">
        <v>30</v>
      </c>
      <c r="D1609">
        <v>29</v>
      </c>
      <c r="E1609">
        <v>0</v>
      </c>
      <c r="F1609">
        <v>13887.2</v>
      </c>
      <c r="G1609" t="s">
        <v>11</v>
      </c>
      <c r="H1609" t="s">
        <v>12</v>
      </c>
      <c r="I1609" t="s">
        <v>13</v>
      </c>
      <c r="J1609" t="str">
        <f>IF(ISBLANK(I1609),"Null",I1609)</f>
        <v>R1013</v>
      </c>
      <c r="K1609">
        <f>IF(ISBLANK(B1609),ROUND(AVERAGE($B$2:$B$2344),0),B1609)</f>
        <v>1959</v>
      </c>
      <c r="L1609" s="9" t="str">
        <f>CONCATENATE(D1609,"/",C1609,"/",K1609)</f>
        <v>29/Dec/1959</v>
      </c>
      <c r="M1609">
        <f t="shared" ca="1" si="25"/>
        <v>64</v>
      </c>
      <c r="N1609" s="10">
        <v>13887.2</v>
      </c>
    </row>
    <row r="1610" spans="1:14" x14ac:dyDescent="0.25">
      <c r="A1610" t="s">
        <v>1640</v>
      </c>
      <c r="B1610">
        <v>1959</v>
      </c>
      <c r="C1610" t="s">
        <v>10</v>
      </c>
      <c r="D1610">
        <v>7</v>
      </c>
      <c r="E1610">
        <v>0</v>
      </c>
      <c r="F1610">
        <v>13887.97</v>
      </c>
      <c r="G1610" t="s">
        <v>11</v>
      </c>
      <c r="H1610" t="s">
        <v>11</v>
      </c>
      <c r="I1610" t="s">
        <v>13</v>
      </c>
      <c r="J1610" t="str">
        <f>IF(ISBLANK(I1610),"Null",I1610)</f>
        <v>R1013</v>
      </c>
      <c r="K1610">
        <f>IF(ISBLANK(B1610),ROUND(AVERAGE($B$2:$B$2344),0),B1610)</f>
        <v>1959</v>
      </c>
      <c r="L1610" s="9" t="str">
        <f>CONCATENATE(D1610,"/",C1610,"/",K1610)</f>
        <v>7/Jul/1959</v>
      </c>
      <c r="M1610">
        <f t="shared" ca="1" si="25"/>
        <v>65</v>
      </c>
      <c r="N1610" s="10">
        <v>13887.97</v>
      </c>
    </row>
    <row r="1611" spans="1:14" x14ac:dyDescent="0.25">
      <c r="A1611" t="s">
        <v>1641</v>
      </c>
      <c r="B1611">
        <v>1962</v>
      </c>
      <c r="C1611" t="s">
        <v>10</v>
      </c>
      <c r="D1611">
        <v>27</v>
      </c>
      <c r="E1611">
        <v>3</v>
      </c>
      <c r="F1611">
        <v>13919.82</v>
      </c>
      <c r="G1611" t="s">
        <v>11</v>
      </c>
      <c r="H1611" t="s">
        <v>11</v>
      </c>
      <c r="I1611" t="s">
        <v>13</v>
      </c>
      <c r="J1611" t="str">
        <f>IF(ISBLANK(I1611),"Null",I1611)</f>
        <v>R1013</v>
      </c>
      <c r="K1611">
        <f>IF(ISBLANK(B1611),ROUND(AVERAGE($B$2:$B$2344),0),B1611)</f>
        <v>1962</v>
      </c>
      <c r="L1611" s="9" t="str">
        <f>CONCATENATE(D1611,"/",C1611,"/",K1611)</f>
        <v>27/Jul/1962</v>
      </c>
      <c r="M1611">
        <f t="shared" ca="1" si="25"/>
        <v>62</v>
      </c>
      <c r="N1611" s="10">
        <v>13919.82</v>
      </c>
    </row>
    <row r="1612" spans="1:14" x14ac:dyDescent="0.25">
      <c r="A1612" t="s">
        <v>1642</v>
      </c>
      <c r="B1612">
        <v>1960</v>
      </c>
      <c r="C1612" t="s">
        <v>18</v>
      </c>
      <c r="D1612">
        <v>18</v>
      </c>
      <c r="E1612">
        <v>1</v>
      </c>
      <c r="F1612">
        <v>13937.67</v>
      </c>
      <c r="G1612" t="s">
        <v>11</v>
      </c>
      <c r="H1612" t="s">
        <v>16</v>
      </c>
      <c r="I1612" t="s">
        <v>23</v>
      </c>
      <c r="J1612" t="str">
        <f>IF(ISBLANK(I1612),"Null",I1612)</f>
        <v>R1012</v>
      </c>
      <c r="K1612">
        <f>IF(ISBLANK(B1612),ROUND(AVERAGE($B$2:$B$2344),0),B1612)</f>
        <v>1960</v>
      </c>
      <c r="L1612" s="9" t="str">
        <f>CONCATENATE(D1612,"/",C1612,"/",K1612)</f>
        <v>18/Jun/1960</v>
      </c>
      <c r="M1612">
        <f t="shared" ca="1" si="25"/>
        <v>64</v>
      </c>
      <c r="N1612" s="10">
        <v>13937.67</v>
      </c>
    </row>
    <row r="1613" spans="1:14" x14ac:dyDescent="0.25">
      <c r="A1613" t="s">
        <v>1643</v>
      </c>
      <c r="B1613">
        <v>1959</v>
      </c>
      <c r="C1613" t="s">
        <v>34</v>
      </c>
      <c r="D1613">
        <v>29</v>
      </c>
      <c r="E1613">
        <v>0</v>
      </c>
      <c r="F1613">
        <v>13974.46</v>
      </c>
      <c r="G1613" t="s">
        <v>11</v>
      </c>
      <c r="H1613" t="s">
        <v>11</v>
      </c>
      <c r="I1613" t="s">
        <v>165</v>
      </c>
      <c r="J1613" t="str">
        <f>IF(ISBLANK(I1613),"Null",I1613)</f>
        <v>R1019</v>
      </c>
      <c r="K1613">
        <f>IF(ISBLANK(B1613),ROUND(AVERAGE($B$2:$B$2344),0),B1613)</f>
        <v>1959</v>
      </c>
      <c r="L1613" s="9" t="str">
        <f>CONCATENATE(D1613,"/",C1613,"/",K1613)</f>
        <v>29/Aug/1959</v>
      </c>
      <c r="M1613">
        <f t="shared" ca="1" si="25"/>
        <v>65</v>
      </c>
      <c r="N1613" s="10">
        <v>13974.46</v>
      </c>
    </row>
    <row r="1614" spans="1:14" x14ac:dyDescent="0.25">
      <c r="A1614" t="s">
        <v>1644</v>
      </c>
      <c r="B1614">
        <v>1990</v>
      </c>
      <c r="C1614" t="s">
        <v>10</v>
      </c>
      <c r="D1614">
        <v>13</v>
      </c>
      <c r="E1614">
        <v>3</v>
      </c>
      <c r="F1614">
        <v>13979.45</v>
      </c>
      <c r="G1614" t="s">
        <v>11</v>
      </c>
      <c r="H1614" t="s">
        <v>16</v>
      </c>
      <c r="I1614" t="s">
        <v>248</v>
      </c>
      <c r="J1614" t="str">
        <f>IF(ISBLANK(I1614),"Null",I1614)</f>
        <v>R1023</v>
      </c>
      <c r="K1614">
        <f>IF(ISBLANK(B1614),ROUND(AVERAGE($B$2:$B$2344),0),B1614)</f>
        <v>1990</v>
      </c>
      <c r="L1614" s="9" t="str">
        <f>CONCATENATE(D1614,"/",C1614,"/",K1614)</f>
        <v>13/Jul/1990</v>
      </c>
      <c r="M1614">
        <f t="shared" ca="1" si="25"/>
        <v>34</v>
      </c>
      <c r="N1614" s="10">
        <v>13979.45</v>
      </c>
    </row>
    <row r="1615" spans="1:14" x14ac:dyDescent="0.25">
      <c r="A1615" t="s">
        <v>1645</v>
      </c>
      <c r="B1615">
        <v>1959</v>
      </c>
      <c r="C1615" t="s">
        <v>20</v>
      </c>
      <c r="D1615">
        <v>6</v>
      </c>
      <c r="E1615">
        <v>0</v>
      </c>
      <c r="F1615">
        <v>13981.85</v>
      </c>
      <c r="G1615" t="s">
        <v>11</v>
      </c>
      <c r="H1615" t="s">
        <v>16</v>
      </c>
      <c r="I1615" t="s">
        <v>167</v>
      </c>
      <c r="J1615" t="str">
        <f>IF(ISBLANK(I1615),"Null",I1615)</f>
        <v>R1016</v>
      </c>
      <c r="K1615">
        <f>IF(ISBLANK(B1615),ROUND(AVERAGE($B$2:$B$2344),0),B1615)</f>
        <v>1959</v>
      </c>
      <c r="L1615" s="9" t="str">
        <f>CONCATENATE(D1615,"/",C1615,"/",K1615)</f>
        <v>6/Sep/1959</v>
      </c>
      <c r="M1615">
        <f t="shared" ca="1" si="25"/>
        <v>65</v>
      </c>
      <c r="N1615" s="10">
        <v>13981.85</v>
      </c>
    </row>
    <row r="1616" spans="1:14" x14ac:dyDescent="0.25">
      <c r="A1616" t="s">
        <v>1646</v>
      </c>
      <c r="B1616">
        <v>1963</v>
      </c>
      <c r="C1616" t="s">
        <v>30</v>
      </c>
      <c r="D1616">
        <v>23</v>
      </c>
      <c r="E1616">
        <v>3</v>
      </c>
      <c r="F1616">
        <v>14001.13</v>
      </c>
      <c r="G1616" t="s">
        <v>11</v>
      </c>
      <c r="H1616" t="s">
        <v>16</v>
      </c>
      <c r="I1616" t="s">
        <v>13</v>
      </c>
      <c r="J1616" t="str">
        <f>IF(ISBLANK(I1616),"Null",I1616)</f>
        <v>R1013</v>
      </c>
      <c r="K1616">
        <f>IF(ISBLANK(B1616),ROUND(AVERAGE($B$2:$B$2344),0),B1616)</f>
        <v>1963</v>
      </c>
      <c r="L1616" s="9" t="str">
        <f>CONCATENATE(D1616,"/",C1616,"/",K1616)</f>
        <v>23/Dec/1963</v>
      </c>
      <c r="M1616">
        <f t="shared" ca="1" si="25"/>
        <v>60</v>
      </c>
      <c r="N1616" s="10">
        <v>14001.13</v>
      </c>
    </row>
    <row r="1617" spans="1:14" x14ac:dyDescent="0.25">
      <c r="A1617" t="s">
        <v>1647</v>
      </c>
      <c r="B1617">
        <v>1963</v>
      </c>
      <c r="C1617" t="s">
        <v>10</v>
      </c>
      <c r="D1617">
        <v>6</v>
      </c>
      <c r="E1617">
        <v>3</v>
      </c>
      <c r="F1617">
        <v>14001.29</v>
      </c>
      <c r="G1617" t="s">
        <v>11</v>
      </c>
      <c r="H1617" t="s">
        <v>11</v>
      </c>
      <c r="I1617" t="s">
        <v>13</v>
      </c>
      <c r="J1617" t="str">
        <f>IF(ISBLANK(I1617),"Null",I1617)</f>
        <v>R1013</v>
      </c>
      <c r="K1617">
        <f>IF(ISBLANK(B1617),ROUND(AVERAGE($B$2:$B$2344),0),B1617)</f>
        <v>1963</v>
      </c>
      <c r="L1617" s="9" t="str">
        <f>CONCATENATE(D1617,"/",C1617,"/",K1617)</f>
        <v>6/Jul/1963</v>
      </c>
      <c r="M1617">
        <f t="shared" ca="1" si="25"/>
        <v>61</v>
      </c>
      <c r="N1617" s="10">
        <v>14001.29</v>
      </c>
    </row>
    <row r="1618" spans="1:14" x14ac:dyDescent="0.25">
      <c r="A1618" t="s">
        <v>1648</v>
      </c>
      <c r="B1618">
        <v>1963</v>
      </c>
      <c r="C1618" t="s">
        <v>10</v>
      </c>
      <c r="D1618">
        <v>8</v>
      </c>
      <c r="E1618">
        <v>3</v>
      </c>
      <c r="F1618">
        <v>14007.22</v>
      </c>
      <c r="G1618" t="s">
        <v>11</v>
      </c>
      <c r="H1618" t="s">
        <v>12</v>
      </c>
      <c r="I1618" t="s">
        <v>41</v>
      </c>
      <c r="J1618" t="str">
        <f>IF(ISBLANK(I1618),"Null",I1618)</f>
        <v>R1011</v>
      </c>
      <c r="K1618">
        <f>IF(ISBLANK(B1618),ROUND(AVERAGE($B$2:$B$2344),0),B1618)</f>
        <v>1963</v>
      </c>
      <c r="L1618" s="9" t="str">
        <f>CONCATENATE(D1618,"/",C1618,"/",K1618)</f>
        <v>8/Jul/1963</v>
      </c>
      <c r="M1618">
        <f t="shared" ca="1" si="25"/>
        <v>61</v>
      </c>
      <c r="N1618" s="10">
        <v>14007.22</v>
      </c>
    </row>
    <row r="1619" spans="1:14" x14ac:dyDescent="0.25">
      <c r="A1619" t="s">
        <v>1649</v>
      </c>
      <c r="B1619">
        <v>1960</v>
      </c>
      <c r="C1619" t="s">
        <v>15</v>
      </c>
      <c r="D1619">
        <v>8</v>
      </c>
      <c r="E1619">
        <v>0</v>
      </c>
      <c r="F1619">
        <v>14043.48</v>
      </c>
      <c r="G1619" t="s">
        <v>11</v>
      </c>
      <c r="H1619" t="s">
        <v>12</v>
      </c>
      <c r="I1619" t="s">
        <v>246</v>
      </c>
      <c r="J1619" t="str">
        <f>IF(ISBLANK(I1619),"Null",I1619)</f>
        <v>R1024</v>
      </c>
      <c r="K1619">
        <f>IF(ISBLANK(B1619),ROUND(AVERAGE($B$2:$B$2344),0),B1619)</f>
        <v>1960</v>
      </c>
      <c r="L1619" s="9" t="str">
        <f>CONCATENATE(D1619,"/",C1619,"/",K1619)</f>
        <v>8/Nov/1960</v>
      </c>
      <c r="M1619">
        <f t="shared" ca="1" si="25"/>
        <v>64</v>
      </c>
      <c r="N1619" s="10">
        <v>14043.48</v>
      </c>
    </row>
    <row r="1620" spans="1:14" x14ac:dyDescent="0.25">
      <c r="A1620" t="s">
        <v>1650</v>
      </c>
      <c r="B1620">
        <v>1991</v>
      </c>
      <c r="C1620" t="s">
        <v>20</v>
      </c>
      <c r="D1620">
        <v>12</v>
      </c>
      <c r="E1620">
        <v>3</v>
      </c>
      <c r="F1620">
        <v>14081.93</v>
      </c>
      <c r="G1620" t="s">
        <v>11</v>
      </c>
      <c r="H1620" t="s">
        <v>12</v>
      </c>
      <c r="I1620" t="s">
        <v>23</v>
      </c>
      <c r="J1620" t="str">
        <f>IF(ISBLANK(I1620),"Null",I1620)</f>
        <v>R1012</v>
      </c>
      <c r="K1620">
        <f>IF(ISBLANK(B1620),ROUND(AVERAGE($B$2:$B$2344),0),B1620)</f>
        <v>1991</v>
      </c>
      <c r="L1620" s="9" t="str">
        <f>CONCATENATE(D1620,"/",C1620,"/",K1620)</f>
        <v>12/Sep/1991</v>
      </c>
      <c r="M1620">
        <f t="shared" ca="1" si="25"/>
        <v>33</v>
      </c>
      <c r="N1620" s="10">
        <v>14081.93</v>
      </c>
    </row>
    <row r="1621" spans="1:14" x14ac:dyDescent="0.25">
      <c r="A1621" t="s">
        <v>1651</v>
      </c>
      <c r="B1621">
        <v>1976</v>
      </c>
      <c r="C1621" t="s">
        <v>20</v>
      </c>
      <c r="D1621">
        <v>26</v>
      </c>
      <c r="E1621">
        <v>2</v>
      </c>
      <c r="F1621">
        <v>14098.07</v>
      </c>
      <c r="G1621" t="s">
        <v>11</v>
      </c>
      <c r="H1621" t="s">
        <v>12</v>
      </c>
      <c r="I1621" t="s">
        <v>248</v>
      </c>
      <c r="J1621" t="str">
        <f>IF(ISBLANK(I1621),"Null",I1621)</f>
        <v>R1023</v>
      </c>
      <c r="K1621">
        <f>IF(ISBLANK(B1621),ROUND(AVERAGE($B$2:$B$2344),0),B1621)</f>
        <v>1976</v>
      </c>
      <c r="L1621" s="9" t="str">
        <f>CONCATENATE(D1621,"/",C1621,"/",K1621)</f>
        <v>26/Sep/1976</v>
      </c>
      <c r="M1621">
        <f t="shared" ca="1" si="25"/>
        <v>48</v>
      </c>
      <c r="N1621" s="10">
        <v>14098.07</v>
      </c>
    </row>
    <row r="1622" spans="1:14" x14ac:dyDescent="0.25">
      <c r="A1622" t="s">
        <v>1652</v>
      </c>
      <c r="B1622">
        <v>1961</v>
      </c>
      <c r="C1622" t="s">
        <v>18</v>
      </c>
      <c r="D1622">
        <v>14</v>
      </c>
      <c r="E1622">
        <v>2</v>
      </c>
      <c r="F1622">
        <v>14119.62</v>
      </c>
      <c r="G1622" t="s">
        <v>11</v>
      </c>
      <c r="H1622" t="s">
        <v>16</v>
      </c>
      <c r="I1622" t="s">
        <v>23</v>
      </c>
      <c r="J1622" t="str">
        <f>IF(ISBLANK(I1622),"Null",I1622)</f>
        <v>R1012</v>
      </c>
      <c r="K1622">
        <f>IF(ISBLANK(B1622),ROUND(AVERAGE($B$2:$B$2344),0),B1622)</f>
        <v>1961</v>
      </c>
      <c r="L1622" s="9" t="str">
        <f>CONCATENATE(D1622,"/",C1622,"/",K1622)</f>
        <v>14/Jun/1961</v>
      </c>
      <c r="M1622">
        <f t="shared" ca="1" si="25"/>
        <v>63</v>
      </c>
      <c r="N1622" s="10">
        <v>14119.62</v>
      </c>
    </row>
    <row r="1623" spans="1:14" x14ac:dyDescent="0.25">
      <c r="A1623" t="s">
        <v>1653</v>
      </c>
      <c r="B1623">
        <v>2004</v>
      </c>
      <c r="C1623" t="s">
        <v>10</v>
      </c>
      <c r="D1623">
        <v>6</v>
      </c>
      <c r="E1623">
        <v>0</v>
      </c>
      <c r="F1623">
        <v>14133.04</v>
      </c>
      <c r="G1623" t="s">
        <v>11</v>
      </c>
      <c r="H1623" t="s">
        <v>12</v>
      </c>
      <c r="I1623" t="s">
        <v>13</v>
      </c>
      <c r="J1623" t="str">
        <f>IF(ISBLANK(I1623),"Null",I1623)</f>
        <v>R1013</v>
      </c>
      <c r="K1623">
        <f>IF(ISBLANK(B1623),ROUND(AVERAGE($B$2:$B$2344),0),B1623)</f>
        <v>2004</v>
      </c>
      <c r="L1623" s="9" t="str">
        <f>CONCATENATE(D1623,"/",C1623,"/",K1623)</f>
        <v>6/Jul/2004</v>
      </c>
      <c r="M1623">
        <f t="shared" ca="1" si="25"/>
        <v>20</v>
      </c>
      <c r="N1623" s="10">
        <v>14133.04</v>
      </c>
    </row>
    <row r="1624" spans="1:14" x14ac:dyDescent="0.25">
      <c r="A1624" t="s">
        <v>1654</v>
      </c>
      <c r="B1624">
        <v>1984</v>
      </c>
      <c r="C1624" t="s">
        <v>10</v>
      </c>
      <c r="D1624">
        <v>7</v>
      </c>
      <c r="E1624">
        <v>3</v>
      </c>
      <c r="F1624">
        <v>14152.46</v>
      </c>
      <c r="G1624" t="s">
        <v>11</v>
      </c>
      <c r="H1624" t="s">
        <v>16</v>
      </c>
      <c r="I1624" t="s">
        <v>23</v>
      </c>
      <c r="J1624" t="str">
        <f>IF(ISBLANK(I1624),"Null",I1624)</f>
        <v>R1012</v>
      </c>
      <c r="K1624">
        <f>IF(ISBLANK(B1624),ROUND(AVERAGE($B$2:$B$2344),0),B1624)</f>
        <v>1984</v>
      </c>
      <c r="L1624" s="9" t="str">
        <f>CONCATENATE(D1624,"/",C1624,"/",K1624)</f>
        <v>7/Jul/1984</v>
      </c>
      <c r="M1624">
        <f t="shared" ca="1" si="25"/>
        <v>40</v>
      </c>
      <c r="N1624" s="10">
        <v>14152.46</v>
      </c>
    </row>
    <row r="1625" spans="1:14" x14ac:dyDescent="0.25">
      <c r="A1625" t="s">
        <v>1655</v>
      </c>
      <c r="B1625">
        <v>1968</v>
      </c>
      <c r="C1625" t="s">
        <v>30</v>
      </c>
      <c r="D1625">
        <v>25</v>
      </c>
      <c r="E1625">
        <v>0</v>
      </c>
      <c r="F1625">
        <v>14193.55</v>
      </c>
      <c r="G1625" t="s">
        <v>11</v>
      </c>
      <c r="H1625" t="s">
        <v>16</v>
      </c>
      <c r="I1625" t="s">
        <v>534</v>
      </c>
      <c r="J1625" t="str">
        <f>IF(ISBLANK(I1625),"Null",I1625)</f>
        <v>R1026</v>
      </c>
      <c r="K1625">
        <f>IF(ISBLANK(B1625),ROUND(AVERAGE($B$2:$B$2344),0),B1625)</f>
        <v>1968</v>
      </c>
      <c r="L1625" s="9" t="str">
        <f>CONCATENATE(D1625,"/",C1625,"/",K1625)</f>
        <v>25/Dec/1968</v>
      </c>
      <c r="M1625">
        <f t="shared" ca="1" si="25"/>
        <v>55</v>
      </c>
      <c r="N1625" s="10">
        <v>14193.55</v>
      </c>
    </row>
    <row r="1626" spans="1:14" x14ac:dyDescent="0.25">
      <c r="A1626" t="s">
        <v>1656</v>
      </c>
      <c r="B1626">
        <v>1983</v>
      </c>
      <c r="C1626" t="s">
        <v>15</v>
      </c>
      <c r="D1626">
        <v>17</v>
      </c>
      <c r="E1626">
        <v>3</v>
      </c>
      <c r="F1626">
        <v>14209.4</v>
      </c>
      <c r="G1626" t="s">
        <v>11</v>
      </c>
      <c r="H1626" t="s">
        <v>16</v>
      </c>
      <c r="I1626" t="s">
        <v>534</v>
      </c>
      <c r="J1626" t="str">
        <f>IF(ISBLANK(I1626),"Null",I1626)</f>
        <v>R1026</v>
      </c>
      <c r="K1626">
        <f>IF(ISBLANK(B1626),ROUND(AVERAGE($B$2:$B$2344),0),B1626)</f>
        <v>1983</v>
      </c>
      <c r="L1626" s="9" t="str">
        <f>CONCATENATE(D1626,"/",C1626,"/",K1626)</f>
        <v>17/Nov/1983</v>
      </c>
      <c r="M1626">
        <f t="shared" ca="1" si="25"/>
        <v>41</v>
      </c>
      <c r="N1626" s="10">
        <v>14209.4</v>
      </c>
    </row>
    <row r="1627" spans="1:14" x14ac:dyDescent="0.25">
      <c r="A1627" t="s">
        <v>1657</v>
      </c>
      <c r="B1627">
        <v>1958</v>
      </c>
      <c r="C1627" t="s">
        <v>20</v>
      </c>
      <c r="D1627">
        <v>21</v>
      </c>
      <c r="E1627">
        <v>0</v>
      </c>
      <c r="F1627">
        <v>14210.54</v>
      </c>
      <c r="G1627" t="s">
        <v>11</v>
      </c>
      <c r="H1627" t="s">
        <v>11</v>
      </c>
      <c r="I1627" t="s">
        <v>23</v>
      </c>
      <c r="J1627" t="str">
        <f>IF(ISBLANK(I1627),"Null",I1627)</f>
        <v>R1012</v>
      </c>
      <c r="K1627">
        <f>IF(ISBLANK(B1627),ROUND(AVERAGE($B$2:$B$2344),0),B1627)</f>
        <v>1958</v>
      </c>
      <c r="L1627" s="9" t="str">
        <f>CONCATENATE(D1627,"/",C1627,"/",K1627)</f>
        <v>21/Sep/1958</v>
      </c>
      <c r="M1627">
        <f t="shared" ca="1" si="25"/>
        <v>66</v>
      </c>
      <c r="N1627" s="10">
        <v>14210.54</v>
      </c>
    </row>
    <row r="1628" spans="1:14" x14ac:dyDescent="0.25">
      <c r="A1628" t="s">
        <v>1658</v>
      </c>
      <c r="B1628">
        <v>1961</v>
      </c>
      <c r="C1628" t="s">
        <v>20</v>
      </c>
      <c r="D1628">
        <v>25</v>
      </c>
      <c r="E1628">
        <v>2</v>
      </c>
      <c r="F1628">
        <v>14235.07</v>
      </c>
      <c r="G1628" t="s">
        <v>11</v>
      </c>
      <c r="H1628" t="s">
        <v>16</v>
      </c>
      <c r="I1628" t="s">
        <v>41</v>
      </c>
      <c r="J1628" t="str">
        <f>IF(ISBLANK(I1628),"Null",I1628)</f>
        <v>R1011</v>
      </c>
      <c r="K1628">
        <f>IF(ISBLANK(B1628),ROUND(AVERAGE($B$2:$B$2344),0),B1628)</f>
        <v>1961</v>
      </c>
      <c r="L1628" s="9" t="str">
        <f>CONCATENATE(D1628,"/",C1628,"/",K1628)</f>
        <v>25/Sep/1961</v>
      </c>
      <c r="M1628">
        <f t="shared" ca="1" si="25"/>
        <v>63</v>
      </c>
      <c r="N1628" s="10">
        <v>14235.07</v>
      </c>
    </row>
    <row r="1629" spans="1:14" x14ac:dyDescent="0.25">
      <c r="A1629" t="s">
        <v>1659</v>
      </c>
      <c r="B1629">
        <v>1959</v>
      </c>
      <c r="C1629" t="s">
        <v>36</v>
      </c>
      <c r="D1629">
        <v>10</v>
      </c>
      <c r="E1629">
        <v>0</v>
      </c>
      <c r="F1629">
        <v>14254.61</v>
      </c>
      <c r="G1629" t="s">
        <v>11</v>
      </c>
      <c r="H1629" t="s">
        <v>16</v>
      </c>
      <c r="I1629" t="s">
        <v>23</v>
      </c>
      <c r="J1629" t="str">
        <f>IF(ISBLANK(I1629),"Null",I1629)</f>
        <v>R1012</v>
      </c>
      <c r="K1629">
        <f>IF(ISBLANK(B1629),ROUND(AVERAGE($B$2:$B$2344),0),B1629)</f>
        <v>1959</v>
      </c>
      <c r="L1629" s="9" t="str">
        <f>CONCATENATE(D1629,"/",C1629,"/",K1629)</f>
        <v>10/Oct/1959</v>
      </c>
      <c r="M1629">
        <f t="shared" ca="1" si="25"/>
        <v>65</v>
      </c>
      <c r="N1629" s="10">
        <v>14254.61</v>
      </c>
    </row>
    <row r="1630" spans="1:14" x14ac:dyDescent="0.25">
      <c r="A1630" t="s">
        <v>1660</v>
      </c>
      <c r="B1630">
        <v>1959</v>
      </c>
      <c r="C1630" t="s">
        <v>15</v>
      </c>
      <c r="D1630">
        <v>8</v>
      </c>
      <c r="E1630">
        <v>0</v>
      </c>
      <c r="F1630">
        <v>14256.19</v>
      </c>
      <c r="G1630" t="s">
        <v>11</v>
      </c>
      <c r="H1630" t="s">
        <v>12</v>
      </c>
      <c r="I1630" t="s">
        <v>23</v>
      </c>
      <c r="J1630" t="str">
        <f>IF(ISBLANK(I1630),"Null",I1630)</f>
        <v>R1012</v>
      </c>
      <c r="K1630">
        <f>IF(ISBLANK(B1630),ROUND(AVERAGE($B$2:$B$2344),0),B1630)</f>
        <v>1959</v>
      </c>
      <c r="L1630" s="9" t="str">
        <f>CONCATENATE(D1630,"/",C1630,"/",K1630)</f>
        <v>8/Nov/1959</v>
      </c>
      <c r="M1630">
        <f t="shared" ca="1" si="25"/>
        <v>65</v>
      </c>
      <c r="N1630" s="10">
        <v>14256.19</v>
      </c>
    </row>
    <row r="1631" spans="1:14" x14ac:dyDescent="0.25">
      <c r="A1631" t="s">
        <v>1661</v>
      </c>
      <c r="B1631">
        <v>1974</v>
      </c>
      <c r="C1631" t="s">
        <v>30</v>
      </c>
      <c r="D1631">
        <v>26</v>
      </c>
      <c r="E1631">
        <v>0</v>
      </c>
      <c r="F1631">
        <v>14256.79</v>
      </c>
      <c r="G1631" t="s">
        <v>11</v>
      </c>
      <c r="H1631" t="s">
        <v>11</v>
      </c>
      <c r="I1631" t="s">
        <v>534</v>
      </c>
      <c r="J1631" t="str">
        <f>IF(ISBLANK(I1631),"Null",I1631)</f>
        <v>R1026</v>
      </c>
      <c r="K1631">
        <f>IF(ISBLANK(B1631),ROUND(AVERAGE($B$2:$B$2344),0),B1631)</f>
        <v>1974</v>
      </c>
      <c r="L1631" s="9" t="str">
        <f>CONCATENATE(D1631,"/",C1631,"/",K1631)</f>
        <v>26/Dec/1974</v>
      </c>
      <c r="M1631">
        <f t="shared" ca="1" si="25"/>
        <v>49</v>
      </c>
      <c r="N1631" s="10">
        <v>14256.79</v>
      </c>
    </row>
    <row r="1632" spans="1:14" x14ac:dyDescent="0.25">
      <c r="A1632" t="s">
        <v>1662</v>
      </c>
      <c r="B1632">
        <v>1972</v>
      </c>
      <c r="C1632" t="s">
        <v>10</v>
      </c>
      <c r="D1632">
        <v>13</v>
      </c>
      <c r="E1632">
        <v>0</v>
      </c>
      <c r="F1632">
        <v>14258.33</v>
      </c>
      <c r="G1632" t="s">
        <v>11</v>
      </c>
      <c r="H1632" t="s">
        <v>11</v>
      </c>
      <c r="I1632" t="s">
        <v>534</v>
      </c>
      <c r="J1632" t="str">
        <f>IF(ISBLANK(I1632),"Null",I1632)</f>
        <v>R1026</v>
      </c>
      <c r="K1632">
        <f>IF(ISBLANK(B1632),ROUND(AVERAGE($B$2:$B$2344),0),B1632)</f>
        <v>1972</v>
      </c>
      <c r="L1632" s="9" t="str">
        <f>CONCATENATE(D1632,"/",C1632,"/",K1632)</f>
        <v>13/Jul/1972</v>
      </c>
      <c r="M1632">
        <f t="shared" ca="1" si="25"/>
        <v>52</v>
      </c>
      <c r="N1632" s="10">
        <v>14258.33</v>
      </c>
    </row>
    <row r="1633" spans="1:14" x14ac:dyDescent="0.25">
      <c r="A1633" t="s">
        <v>1663</v>
      </c>
      <c r="B1633">
        <v>2004</v>
      </c>
      <c r="C1633" t="s">
        <v>20</v>
      </c>
      <c r="D1633">
        <v>6</v>
      </c>
      <c r="E1633">
        <v>0</v>
      </c>
      <c r="F1633">
        <v>14283.46</v>
      </c>
      <c r="G1633" t="s">
        <v>11</v>
      </c>
      <c r="H1633" t="s">
        <v>11</v>
      </c>
      <c r="I1633" t="s">
        <v>246</v>
      </c>
      <c r="J1633" t="str">
        <f>IF(ISBLANK(I1633),"Null",I1633)</f>
        <v>R1024</v>
      </c>
      <c r="K1633">
        <f>IF(ISBLANK(B1633),ROUND(AVERAGE($B$2:$B$2344),0),B1633)</f>
        <v>2004</v>
      </c>
      <c r="L1633" s="9" t="str">
        <f>CONCATENATE(D1633,"/",C1633,"/",K1633)</f>
        <v>6/Sep/2004</v>
      </c>
      <c r="M1633">
        <f t="shared" ca="1" si="25"/>
        <v>20</v>
      </c>
      <c r="N1633" s="10">
        <v>14283.46</v>
      </c>
    </row>
    <row r="1634" spans="1:14" x14ac:dyDescent="0.25">
      <c r="A1634" t="s">
        <v>1664</v>
      </c>
      <c r="B1634">
        <v>1968</v>
      </c>
      <c r="C1634" t="s">
        <v>30</v>
      </c>
      <c r="D1634">
        <v>15</v>
      </c>
      <c r="E1634">
        <v>0</v>
      </c>
      <c r="F1634">
        <v>14285.9</v>
      </c>
      <c r="G1634" t="s">
        <v>11</v>
      </c>
      <c r="H1634" t="s">
        <v>12</v>
      </c>
      <c r="I1634" t="s">
        <v>23</v>
      </c>
      <c r="J1634" t="str">
        <f>IF(ISBLANK(I1634),"Null",I1634)</f>
        <v>R1012</v>
      </c>
      <c r="K1634">
        <f>IF(ISBLANK(B1634),ROUND(AVERAGE($B$2:$B$2344),0),B1634)</f>
        <v>1968</v>
      </c>
      <c r="L1634" s="9" t="str">
        <f>CONCATENATE(D1634,"/",C1634,"/",K1634)</f>
        <v>15/Dec/1968</v>
      </c>
      <c r="M1634">
        <f t="shared" ca="1" si="25"/>
        <v>55</v>
      </c>
      <c r="N1634" s="10">
        <v>14285.9</v>
      </c>
    </row>
    <row r="1635" spans="1:14" x14ac:dyDescent="0.25">
      <c r="A1635" t="s">
        <v>1665</v>
      </c>
      <c r="B1635">
        <v>1958</v>
      </c>
      <c r="C1635" t="s">
        <v>36</v>
      </c>
      <c r="D1635">
        <v>15</v>
      </c>
      <c r="E1635">
        <v>0</v>
      </c>
      <c r="F1635">
        <v>14313.85</v>
      </c>
      <c r="G1635" t="s">
        <v>11</v>
      </c>
      <c r="H1635" t="s">
        <v>12</v>
      </c>
      <c r="I1635" t="s">
        <v>13</v>
      </c>
      <c r="J1635" t="str">
        <f>IF(ISBLANK(I1635),"Null",I1635)</f>
        <v>R1013</v>
      </c>
      <c r="K1635">
        <f>IF(ISBLANK(B1635),ROUND(AVERAGE($B$2:$B$2344),0),B1635)</f>
        <v>1958</v>
      </c>
      <c r="L1635" s="9" t="str">
        <f>CONCATENATE(D1635,"/",C1635,"/",K1635)</f>
        <v>15/Oct/1958</v>
      </c>
      <c r="M1635">
        <f t="shared" ca="1" si="25"/>
        <v>66</v>
      </c>
      <c r="N1635" s="10">
        <v>14313.85</v>
      </c>
    </row>
    <row r="1636" spans="1:14" x14ac:dyDescent="0.25">
      <c r="A1636" t="s">
        <v>1666</v>
      </c>
      <c r="B1636">
        <v>1958</v>
      </c>
      <c r="C1636" t="s">
        <v>10</v>
      </c>
      <c r="D1636">
        <v>10</v>
      </c>
      <c r="E1636">
        <v>0</v>
      </c>
      <c r="F1636">
        <v>14319.03</v>
      </c>
      <c r="G1636" t="s">
        <v>11</v>
      </c>
      <c r="H1636" t="s">
        <v>11</v>
      </c>
      <c r="I1636" t="s">
        <v>41</v>
      </c>
      <c r="J1636" t="str">
        <f>IF(ISBLANK(I1636),"Null",I1636)</f>
        <v>R1011</v>
      </c>
      <c r="K1636">
        <f>IF(ISBLANK(B1636),ROUND(AVERAGE($B$2:$B$2344),0),B1636)</f>
        <v>1958</v>
      </c>
      <c r="L1636" s="9" t="str">
        <f>CONCATENATE(D1636,"/",C1636,"/",K1636)</f>
        <v>10/Jul/1958</v>
      </c>
      <c r="M1636">
        <f t="shared" ca="1" si="25"/>
        <v>66</v>
      </c>
      <c r="N1636" s="10">
        <v>14319.03</v>
      </c>
    </row>
    <row r="1637" spans="1:14" x14ac:dyDescent="0.25">
      <c r="A1637" t="s">
        <v>1667</v>
      </c>
      <c r="B1637">
        <v>1969</v>
      </c>
      <c r="C1637" t="s">
        <v>20</v>
      </c>
      <c r="D1637">
        <v>26</v>
      </c>
      <c r="E1637">
        <v>0</v>
      </c>
      <c r="F1637">
        <v>14337.91</v>
      </c>
      <c r="G1637" t="s">
        <v>11</v>
      </c>
      <c r="H1637" t="s">
        <v>12</v>
      </c>
      <c r="I1637" t="s">
        <v>631</v>
      </c>
      <c r="J1637" t="str">
        <f>IF(ISBLANK(I1637),"Null",I1637)</f>
        <v>R1022</v>
      </c>
      <c r="K1637">
        <f>IF(ISBLANK(B1637),ROUND(AVERAGE($B$2:$B$2344),0),B1637)</f>
        <v>1969</v>
      </c>
      <c r="L1637" s="9" t="str">
        <f>CONCATENATE(D1637,"/",C1637,"/",K1637)</f>
        <v>26/Sep/1969</v>
      </c>
      <c r="M1637">
        <f t="shared" ca="1" si="25"/>
        <v>55</v>
      </c>
      <c r="N1637" s="10">
        <v>14337.91</v>
      </c>
    </row>
    <row r="1638" spans="1:14" x14ac:dyDescent="0.25">
      <c r="A1638" t="s">
        <v>1668</v>
      </c>
      <c r="B1638">
        <v>1959</v>
      </c>
      <c r="C1638" t="s">
        <v>30</v>
      </c>
      <c r="D1638">
        <v>24</v>
      </c>
      <c r="E1638">
        <v>1</v>
      </c>
      <c r="F1638">
        <v>14349.85</v>
      </c>
      <c r="G1638" t="s">
        <v>11</v>
      </c>
      <c r="H1638" t="s">
        <v>11</v>
      </c>
      <c r="I1638" t="s">
        <v>23</v>
      </c>
      <c r="J1638" t="str">
        <f>IF(ISBLANK(I1638),"Null",I1638)</f>
        <v>R1012</v>
      </c>
      <c r="K1638">
        <f>IF(ISBLANK(B1638),ROUND(AVERAGE($B$2:$B$2344),0),B1638)</f>
        <v>1959</v>
      </c>
      <c r="L1638" s="9" t="str">
        <f>CONCATENATE(D1638,"/",C1638,"/",K1638)</f>
        <v>24/Dec/1959</v>
      </c>
      <c r="M1638">
        <f t="shared" ca="1" si="25"/>
        <v>64</v>
      </c>
      <c r="N1638" s="10">
        <v>14349.85</v>
      </c>
    </row>
    <row r="1639" spans="1:14" x14ac:dyDescent="0.25">
      <c r="A1639" t="s">
        <v>1669</v>
      </c>
      <c r="B1639">
        <v>1967</v>
      </c>
      <c r="C1639" t="s">
        <v>36</v>
      </c>
      <c r="D1639">
        <v>10</v>
      </c>
      <c r="E1639">
        <v>0</v>
      </c>
      <c r="F1639">
        <v>14355.43</v>
      </c>
      <c r="G1639" t="s">
        <v>11</v>
      </c>
      <c r="H1639" t="s">
        <v>16</v>
      </c>
      <c r="I1639" t="s">
        <v>534</v>
      </c>
      <c r="J1639" t="str">
        <f>IF(ISBLANK(I1639),"Null",I1639)</f>
        <v>R1026</v>
      </c>
      <c r="K1639">
        <f>IF(ISBLANK(B1639),ROUND(AVERAGE($B$2:$B$2344),0),B1639)</f>
        <v>1967</v>
      </c>
      <c r="L1639" s="9" t="str">
        <f>CONCATENATE(D1639,"/",C1639,"/",K1639)</f>
        <v>10/Oct/1967</v>
      </c>
      <c r="M1639">
        <f t="shared" ca="1" si="25"/>
        <v>57</v>
      </c>
      <c r="N1639" s="10">
        <v>14355.43</v>
      </c>
    </row>
    <row r="1640" spans="1:14" x14ac:dyDescent="0.25">
      <c r="A1640" t="s">
        <v>1670</v>
      </c>
      <c r="B1640">
        <v>1988</v>
      </c>
      <c r="C1640" t="s">
        <v>15</v>
      </c>
      <c r="D1640">
        <v>16</v>
      </c>
      <c r="E1640">
        <v>1</v>
      </c>
      <c r="F1640">
        <v>14358.36</v>
      </c>
      <c r="G1640" t="s">
        <v>11</v>
      </c>
      <c r="H1640" t="s">
        <v>11</v>
      </c>
      <c r="I1640" t="s">
        <v>41</v>
      </c>
      <c r="J1640" t="str">
        <f>IF(ISBLANK(I1640),"Null",I1640)</f>
        <v>R1011</v>
      </c>
      <c r="K1640">
        <f>IF(ISBLANK(B1640),ROUND(AVERAGE($B$2:$B$2344),0),B1640)</f>
        <v>1988</v>
      </c>
      <c r="L1640" s="9" t="str">
        <f>CONCATENATE(D1640,"/",C1640,"/",K1640)</f>
        <v>16/Nov/1988</v>
      </c>
      <c r="M1640">
        <f t="shared" ca="1" si="25"/>
        <v>36</v>
      </c>
      <c r="N1640" s="10">
        <v>14358.36</v>
      </c>
    </row>
    <row r="1641" spans="1:14" x14ac:dyDescent="0.25">
      <c r="A1641" t="s">
        <v>1671</v>
      </c>
      <c r="B1641">
        <v>1963</v>
      </c>
      <c r="C1641" t="s">
        <v>10</v>
      </c>
      <c r="D1641">
        <v>16</v>
      </c>
      <c r="E1641">
        <v>3</v>
      </c>
      <c r="F1641">
        <v>14382.71</v>
      </c>
      <c r="G1641" t="s">
        <v>11</v>
      </c>
      <c r="H1641" t="s">
        <v>11</v>
      </c>
      <c r="I1641" t="s">
        <v>23</v>
      </c>
      <c r="J1641" t="str">
        <f>IF(ISBLANK(I1641),"Null",I1641)</f>
        <v>R1012</v>
      </c>
      <c r="K1641">
        <f>IF(ISBLANK(B1641),ROUND(AVERAGE($B$2:$B$2344),0),B1641)</f>
        <v>1963</v>
      </c>
      <c r="L1641" s="9" t="str">
        <f>CONCATENATE(D1641,"/",C1641,"/",K1641)</f>
        <v>16/Jul/1963</v>
      </c>
      <c r="M1641">
        <f t="shared" ca="1" si="25"/>
        <v>61</v>
      </c>
      <c r="N1641" s="10">
        <v>14382.71</v>
      </c>
    </row>
    <row r="1642" spans="1:14" x14ac:dyDescent="0.25">
      <c r="A1642" t="s">
        <v>1672</v>
      </c>
      <c r="B1642">
        <v>1965</v>
      </c>
      <c r="C1642" t="s">
        <v>18</v>
      </c>
      <c r="D1642">
        <v>22</v>
      </c>
      <c r="E1642">
        <v>4</v>
      </c>
      <c r="F1642">
        <v>14394.4</v>
      </c>
      <c r="G1642" t="s">
        <v>11</v>
      </c>
      <c r="H1642" t="s">
        <v>12</v>
      </c>
      <c r="I1642" t="s">
        <v>246</v>
      </c>
      <c r="J1642" t="str">
        <f>IF(ISBLANK(I1642),"Null",I1642)</f>
        <v>R1024</v>
      </c>
      <c r="K1642">
        <f>IF(ISBLANK(B1642),ROUND(AVERAGE($B$2:$B$2344),0),B1642)</f>
        <v>1965</v>
      </c>
      <c r="L1642" s="9" t="str">
        <f>CONCATENATE(D1642,"/",C1642,"/",K1642)</f>
        <v>22/Jun/1965</v>
      </c>
      <c r="M1642">
        <f t="shared" ca="1" si="25"/>
        <v>59</v>
      </c>
      <c r="N1642" s="10">
        <v>14394.4</v>
      </c>
    </row>
    <row r="1643" spans="1:14" x14ac:dyDescent="0.25">
      <c r="A1643" t="s">
        <v>1673</v>
      </c>
      <c r="B1643">
        <v>1958</v>
      </c>
      <c r="C1643" t="s">
        <v>20</v>
      </c>
      <c r="D1643">
        <v>14</v>
      </c>
      <c r="E1643">
        <v>0</v>
      </c>
      <c r="F1643">
        <v>14394.56</v>
      </c>
      <c r="G1643" t="s">
        <v>11</v>
      </c>
      <c r="H1643" t="s">
        <v>16</v>
      </c>
      <c r="I1643" t="s">
        <v>169</v>
      </c>
      <c r="J1643" t="str">
        <f>IF(ISBLANK(I1643),"Null",I1643)</f>
        <v>R1018</v>
      </c>
      <c r="K1643">
        <f>IF(ISBLANK(B1643),ROUND(AVERAGE($B$2:$B$2344),0),B1643)</f>
        <v>1958</v>
      </c>
      <c r="L1643" s="9" t="str">
        <f>CONCATENATE(D1643,"/",C1643,"/",K1643)</f>
        <v>14/Sep/1958</v>
      </c>
      <c r="M1643">
        <f t="shared" ca="1" si="25"/>
        <v>66</v>
      </c>
      <c r="N1643" s="10">
        <v>14394.56</v>
      </c>
    </row>
    <row r="1644" spans="1:14" x14ac:dyDescent="0.25">
      <c r="A1644" t="s">
        <v>1674</v>
      </c>
      <c r="B1644">
        <v>1958</v>
      </c>
      <c r="C1644" t="s">
        <v>10</v>
      </c>
      <c r="D1644">
        <v>29</v>
      </c>
      <c r="E1644">
        <v>0</v>
      </c>
      <c r="F1644">
        <v>14410.93</v>
      </c>
      <c r="G1644" t="s">
        <v>11</v>
      </c>
      <c r="H1644" t="s">
        <v>11</v>
      </c>
      <c r="I1644" t="s">
        <v>167</v>
      </c>
      <c r="J1644" t="str">
        <f>IF(ISBLANK(I1644),"Null",I1644)</f>
        <v>R1016</v>
      </c>
      <c r="K1644">
        <f>IF(ISBLANK(B1644),ROUND(AVERAGE($B$2:$B$2344),0),B1644)</f>
        <v>1958</v>
      </c>
      <c r="L1644" s="9" t="str">
        <f>CONCATENATE(D1644,"/",C1644,"/",K1644)</f>
        <v>29/Jul/1958</v>
      </c>
      <c r="M1644">
        <f t="shared" ca="1" si="25"/>
        <v>66</v>
      </c>
      <c r="N1644" s="10">
        <v>14410.93</v>
      </c>
    </row>
    <row r="1645" spans="1:14" x14ac:dyDescent="0.25">
      <c r="A1645" t="s">
        <v>1675</v>
      </c>
      <c r="B1645">
        <v>1958</v>
      </c>
      <c r="C1645" t="s">
        <v>20</v>
      </c>
      <c r="D1645">
        <v>20</v>
      </c>
      <c r="E1645">
        <v>1</v>
      </c>
      <c r="F1645">
        <v>14418.28</v>
      </c>
      <c r="G1645" t="s">
        <v>11</v>
      </c>
      <c r="H1645" t="s">
        <v>12</v>
      </c>
      <c r="I1645" t="s">
        <v>13</v>
      </c>
      <c r="J1645" t="str">
        <f>IF(ISBLANK(I1645),"Null",I1645)</f>
        <v>R1013</v>
      </c>
      <c r="K1645">
        <f>IF(ISBLANK(B1645),ROUND(AVERAGE($B$2:$B$2344),0),B1645)</f>
        <v>1958</v>
      </c>
      <c r="L1645" s="9" t="str">
        <f>CONCATENATE(D1645,"/",C1645,"/",K1645)</f>
        <v>20/Sep/1958</v>
      </c>
      <c r="M1645">
        <f t="shared" ca="1" si="25"/>
        <v>66</v>
      </c>
      <c r="N1645" s="10">
        <v>14418.28</v>
      </c>
    </row>
    <row r="1646" spans="1:14" x14ac:dyDescent="0.25">
      <c r="A1646" t="s">
        <v>1676</v>
      </c>
      <c r="B1646">
        <v>1999</v>
      </c>
      <c r="C1646" t="s">
        <v>34</v>
      </c>
      <c r="D1646">
        <v>10</v>
      </c>
      <c r="E1646">
        <v>2</v>
      </c>
      <c r="F1646">
        <v>14426.07</v>
      </c>
      <c r="G1646" t="s">
        <v>11</v>
      </c>
      <c r="H1646" t="s">
        <v>16</v>
      </c>
      <c r="I1646" t="s">
        <v>23</v>
      </c>
      <c r="J1646" t="str">
        <f>IF(ISBLANK(I1646),"Null",I1646)</f>
        <v>R1012</v>
      </c>
      <c r="K1646">
        <f>IF(ISBLANK(B1646),ROUND(AVERAGE($B$2:$B$2344),0),B1646)</f>
        <v>1999</v>
      </c>
      <c r="L1646" s="9" t="str">
        <f>CONCATENATE(D1646,"/",C1646,"/",K1646)</f>
        <v>10/Aug/1999</v>
      </c>
      <c r="M1646">
        <f t="shared" ca="1" si="25"/>
        <v>25</v>
      </c>
      <c r="N1646" s="10">
        <v>14426.07</v>
      </c>
    </row>
    <row r="1647" spans="1:14" x14ac:dyDescent="0.25">
      <c r="A1647" t="s">
        <v>1677</v>
      </c>
      <c r="B1647">
        <v>1967</v>
      </c>
      <c r="C1647" t="s">
        <v>34</v>
      </c>
      <c r="D1647">
        <v>15</v>
      </c>
      <c r="E1647">
        <v>0</v>
      </c>
      <c r="F1647">
        <v>14426.66</v>
      </c>
      <c r="G1647" t="s">
        <v>11</v>
      </c>
      <c r="H1647" t="s">
        <v>11</v>
      </c>
      <c r="I1647" t="s">
        <v>534</v>
      </c>
      <c r="J1647" t="str">
        <f>IF(ISBLANK(I1647),"Null",I1647)</f>
        <v>R1026</v>
      </c>
      <c r="K1647">
        <f>IF(ISBLANK(B1647),ROUND(AVERAGE($B$2:$B$2344),0),B1647)</f>
        <v>1967</v>
      </c>
      <c r="L1647" s="9" t="str">
        <f>CONCATENATE(D1647,"/",C1647,"/",K1647)</f>
        <v>15/Aug/1967</v>
      </c>
      <c r="M1647">
        <f t="shared" ca="1" si="25"/>
        <v>57</v>
      </c>
      <c r="N1647" s="10">
        <v>14426.66</v>
      </c>
    </row>
    <row r="1648" spans="1:14" x14ac:dyDescent="0.25">
      <c r="A1648" t="s">
        <v>1678</v>
      </c>
      <c r="B1648">
        <v>1967</v>
      </c>
      <c r="C1648" t="s">
        <v>15</v>
      </c>
      <c r="D1648">
        <v>4</v>
      </c>
      <c r="E1648">
        <v>0</v>
      </c>
      <c r="F1648">
        <v>14427.63</v>
      </c>
      <c r="G1648" t="s">
        <v>11</v>
      </c>
      <c r="H1648" t="s">
        <v>11</v>
      </c>
      <c r="I1648" t="s">
        <v>299</v>
      </c>
      <c r="J1648" t="str">
        <f>IF(ISBLANK(I1648),"Null",I1648)</f>
        <v>R1021</v>
      </c>
      <c r="K1648">
        <f>IF(ISBLANK(B1648),ROUND(AVERAGE($B$2:$B$2344),0),B1648)</f>
        <v>1967</v>
      </c>
      <c r="L1648" s="9" t="str">
        <f>CONCATENATE(D1648,"/",C1648,"/",K1648)</f>
        <v>4/Nov/1967</v>
      </c>
      <c r="M1648">
        <f t="shared" ca="1" si="25"/>
        <v>57</v>
      </c>
      <c r="N1648" s="10">
        <v>14427.63</v>
      </c>
    </row>
    <row r="1649" spans="1:14" x14ac:dyDescent="0.25">
      <c r="A1649" t="s">
        <v>1679</v>
      </c>
      <c r="B1649">
        <v>1959</v>
      </c>
      <c r="C1649" t="s">
        <v>18</v>
      </c>
      <c r="D1649">
        <v>29</v>
      </c>
      <c r="E1649">
        <v>0</v>
      </c>
      <c r="F1649">
        <v>14449.85</v>
      </c>
      <c r="G1649" t="s">
        <v>11</v>
      </c>
      <c r="H1649" t="s">
        <v>16</v>
      </c>
      <c r="I1649" t="s">
        <v>246</v>
      </c>
      <c r="J1649" t="str">
        <f>IF(ISBLANK(I1649),"Null",I1649)</f>
        <v>R1024</v>
      </c>
      <c r="K1649">
        <f>IF(ISBLANK(B1649),ROUND(AVERAGE($B$2:$B$2344),0),B1649)</f>
        <v>1959</v>
      </c>
      <c r="L1649" s="9" t="str">
        <f>CONCATENATE(D1649,"/",C1649,"/",K1649)</f>
        <v>29/Jun/1959</v>
      </c>
      <c r="M1649">
        <f t="shared" ca="1" si="25"/>
        <v>65</v>
      </c>
      <c r="N1649" s="10">
        <v>14449.85</v>
      </c>
    </row>
    <row r="1650" spans="1:14" x14ac:dyDescent="0.25">
      <c r="A1650" t="s">
        <v>1680</v>
      </c>
      <c r="B1650">
        <v>1959</v>
      </c>
      <c r="C1650" t="s">
        <v>34</v>
      </c>
      <c r="D1650">
        <v>3</v>
      </c>
      <c r="E1650">
        <v>0</v>
      </c>
      <c r="F1650">
        <v>14451.84</v>
      </c>
      <c r="G1650" t="s">
        <v>11</v>
      </c>
      <c r="H1650" t="s">
        <v>12</v>
      </c>
      <c r="I1650" t="s">
        <v>248</v>
      </c>
      <c r="J1650" t="str">
        <f>IF(ISBLANK(I1650),"Null",I1650)</f>
        <v>R1023</v>
      </c>
      <c r="K1650">
        <f>IF(ISBLANK(B1650),ROUND(AVERAGE($B$2:$B$2344),0),B1650)</f>
        <v>1959</v>
      </c>
      <c r="L1650" s="9" t="str">
        <f>CONCATENATE(D1650,"/",C1650,"/",K1650)</f>
        <v>3/Aug/1959</v>
      </c>
      <c r="M1650">
        <f t="shared" ca="1" si="25"/>
        <v>65</v>
      </c>
      <c r="N1650" s="10">
        <v>14451.84</v>
      </c>
    </row>
    <row r="1651" spans="1:14" x14ac:dyDescent="0.25">
      <c r="A1651" t="s">
        <v>1681</v>
      </c>
      <c r="B1651">
        <v>1996</v>
      </c>
      <c r="C1651" t="s">
        <v>15</v>
      </c>
      <c r="D1651">
        <v>10</v>
      </c>
      <c r="E1651">
        <v>2</v>
      </c>
      <c r="F1651">
        <v>14455.64</v>
      </c>
      <c r="G1651" t="s">
        <v>11</v>
      </c>
      <c r="H1651" t="s">
        <v>12</v>
      </c>
      <c r="I1651" t="s">
        <v>246</v>
      </c>
      <c r="J1651" t="str">
        <f>IF(ISBLANK(I1651),"Null",I1651)</f>
        <v>R1024</v>
      </c>
      <c r="K1651">
        <f>IF(ISBLANK(B1651),ROUND(AVERAGE($B$2:$B$2344),0),B1651)</f>
        <v>1996</v>
      </c>
      <c r="L1651" s="9" t="str">
        <f>CONCATENATE(D1651,"/",C1651,"/",K1651)</f>
        <v>10/Nov/1996</v>
      </c>
      <c r="M1651">
        <f t="shared" ca="1" si="25"/>
        <v>28</v>
      </c>
      <c r="N1651" s="10">
        <v>14455.64</v>
      </c>
    </row>
    <row r="1652" spans="1:14" x14ac:dyDescent="0.25">
      <c r="A1652" t="s">
        <v>1682</v>
      </c>
      <c r="B1652">
        <v>1976</v>
      </c>
      <c r="C1652" t="s">
        <v>15</v>
      </c>
      <c r="D1652">
        <v>27</v>
      </c>
      <c r="E1652">
        <v>2</v>
      </c>
      <c r="F1652">
        <v>14470.01</v>
      </c>
      <c r="G1652" t="s">
        <v>11</v>
      </c>
      <c r="H1652" t="s">
        <v>12</v>
      </c>
      <c r="I1652" t="s">
        <v>23</v>
      </c>
      <c r="J1652" t="str">
        <f>IF(ISBLANK(I1652),"Null",I1652)</f>
        <v>R1012</v>
      </c>
      <c r="K1652">
        <f>IF(ISBLANK(B1652),ROUND(AVERAGE($B$2:$B$2344),0),B1652)</f>
        <v>1976</v>
      </c>
      <c r="L1652" s="9" t="str">
        <f>CONCATENATE(D1652,"/",C1652,"/",K1652)</f>
        <v>27/Nov/1976</v>
      </c>
      <c r="M1652">
        <f t="shared" ca="1" si="25"/>
        <v>47</v>
      </c>
      <c r="N1652" s="10">
        <v>14470.01</v>
      </c>
    </row>
    <row r="1653" spans="1:14" x14ac:dyDescent="0.25">
      <c r="A1653" t="s">
        <v>1683</v>
      </c>
      <c r="B1653">
        <v>1959</v>
      </c>
      <c r="C1653" t="s">
        <v>15</v>
      </c>
      <c r="D1653">
        <v>20</v>
      </c>
      <c r="E1653">
        <v>1</v>
      </c>
      <c r="F1653">
        <v>14474.68</v>
      </c>
      <c r="G1653" t="s">
        <v>11</v>
      </c>
      <c r="H1653" t="s">
        <v>11</v>
      </c>
      <c r="I1653" t="s">
        <v>13</v>
      </c>
      <c r="J1653" t="str">
        <f>IF(ISBLANK(I1653),"Null",I1653)</f>
        <v>R1013</v>
      </c>
      <c r="K1653">
        <f>IF(ISBLANK(B1653),ROUND(AVERAGE($B$2:$B$2344),0),B1653)</f>
        <v>1959</v>
      </c>
      <c r="L1653" s="9" t="str">
        <f>CONCATENATE(D1653,"/",C1653,"/",K1653)</f>
        <v>20/Nov/1959</v>
      </c>
      <c r="M1653">
        <f t="shared" ca="1" si="25"/>
        <v>65</v>
      </c>
      <c r="N1653" s="10">
        <v>14474.68</v>
      </c>
    </row>
    <row r="1654" spans="1:14" x14ac:dyDescent="0.25">
      <c r="A1654" t="s">
        <v>1684</v>
      </c>
      <c r="B1654">
        <v>1979</v>
      </c>
      <c r="C1654" t="s">
        <v>36</v>
      </c>
      <c r="D1654">
        <v>20</v>
      </c>
      <c r="E1654">
        <v>5</v>
      </c>
      <c r="F1654">
        <v>14478.33</v>
      </c>
      <c r="G1654" t="s">
        <v>11</v>
      </c>
      <c r="H1654" t="s">
        <v>11</v>
      </c>
      <c r="I1654" t="s">
        <v>13</v>
      </c>
      <c r="J1654" t="str">
        <f>IF(ISBLANK(I1654),"Null",I1654)</f>
        <v>R1013</v>
      </c>
      <c r="K1654">
        <f>IF(ISBLANK(B1654),ROUND(AVERAGE($B$2:$B$2344),0),B1654)</f>
        <v>1979</v>
      </c>
      <c r="L1654" s="9" t="str">
        <f>CONCATENATE(D1654,"/",C1654,"/",K1654)</f>
        <v>20/Oct/1979</v>
      </c>
      <c r="M1654">
        <f t="shared" ca="1" si="25"/>
        <v>45</v>
      </c>
      <c r="N1654" s="10">
        <v>14478.33</v>
      </c>
    </row>
    <row r="1655" spans="1:14" x14ac:dyDescent="0.25">
      <c r="A1655" t="s">
        <v>1685</v>
      </c>
      <c r="B1655">
        <v>1989</v>
      </c>
      <c r="C1655" t="s">
        <v>10</v>
      </c>
      <c r="D1655">
        <v>22</v>
      </c>
      <c r="E1655">
        <v>3</v>
      </c>
      <c r="F1655">
        <v>14507.46</v>
      </c>
      <c r="G1655" t="s">
        <v>11</v>
      </c>
      <c r="H1655" t="s">
        <v>12</v>
      </c>
      <c r="I1655" t="s">
        <v>23</v>
      </c>
      <c r="J1655" t="str">
        <f>IF(ISBLANK(I1655),"Null",I1655)</f>
        <v>R1012</v>
      </c>
      <c r="K1655">
        <f>IF(ISBLANK(B1655),ROUND(AVERAGE($B$2:$B$2344),0),B1655)</f>
        <v>1989</v>
      </c>
      <c r="L1655" s="9" t="str">
        <f>CONCATENATE(D1655,"/",C1655,"/",K1655)</f>
        <v>22/Jul/1989</v>
      </c>
      <c r="M1655">
        <f t="shared" ca="1" si="25"/>
        <v>35</v>
      </c>
      <c r="N1655" s="10">
        <v>14507.46</v>
      </c>
    </row>
    <row r="1656" spans="1:14" x14ac:dyDescent="0.25">
      <c r="A1656" t="s">
        <v>1686</v>
      </c>
      <c r="B1656">
        <v>1989</v>
      </c>
      <c r="C1656" t="s">
        <v>10</v>
      </c>
      <c r="D1656">
        <v>14</v>
      </c>
      <c r="E1656">
        <v>3</v>
      </c>
      <c r="F1656">
        <v>14547.26</v>
      </c>
      <c r="G1656" t="s">
        <v>11</v>
      </c>
      <c r="H1656" t="s">
        <v>12</v>
      </c>
      <c r="I1656" t="s">
        <v>41</v>
      </c>
      <c r="J1656" t="str">
        <f>IF(ISBLANK(I1656),"Null",I1656)</f>
        <v>R1011</v>
      </c>
      <c r="K1656">
        <f>IF(ISBLANK(B1656),ROUND(AVERAGE($B$2:$B$2344),0),B1656)</f>
        <v>1989</v>
      </c>
      <c r="L1656" s="9" t="str">
        <f>CONCATENATE(D1656,"/",C1656,"/",K1656)</f>
        <v>14/Jul/1989</v>
      </c>
      <c r="M1656">
        <f t="shared" ca="1" si="25"/>
        <v>35</v>
      </c>
      <c r="N1656" s="10">
        <v>14547.26</v>
      </c>
    </row>
    <row r="1657" spans="1:14" x14ac:dyDescent="0.25">
      <c r="A1657" t="s">
        <v>1687</v>
      </c>
      <c r="B1657">
        <v>1998</v>
      </c>
      <c r="C1657" t="s">
        <v>20</v>
      </c>
      <c r="D1657">
        <v>12</v>
      </c>
      <c r="E1657">
        <v>0</v>
      </c>
      <c r="F1657">
        <v>14571.89</v>
      </c>
      <c r="G1657" t="s">
        <v>11</v>
      </c>
      <c r="H1657" t="s">
        <v>16</v>
      </c>
      <c r="I1657" t="s">
        <v>246</v>
      </c>
      <c r="J1657" t="str">
        <f>IF(ISBLANK(I1657),"Null",I1657)</f>
        <v>R1024</v>
      </c>
      <c r="K1657">
        <f>IF(ISBLANK(B1657),ROUND(AVERAGE($B$2:$B$2344),0),B1657)</f>
        <v>1998</v>
      </c>
      <c r="L1657" s="9" t="str">
        <f>CONCATENATE(D1657,"/",C1657,"/",K1657)</f>
        <v>12/Sep/1998</v>
      </c>
      <c r="M1657">
        <f t="shared" ca="1" si="25"/>
        <v>26</v>
      </c>
      <c r="N1657" s="10">
        <v>14571.89</v>
      </c>
    </row>
    <row r="1658" spans="1:14" x14ac:dyDescent="0.25">
      <c r="A1658" t="s">
        <v>1688</v>
      </c>
      <c r="B1658">
        <v>1962</v>
      </c>
      <c r="C1658" t="s">
        <v>30</v>
      </c>
      <c r="D1658">
        <v>3</v>
      </c>
      <c r="E1658">
        <v>0</v>
      </c>
      <c r="F1658">
        <v>14574.64</v>
      </c>
      <c r="G1658" t="s">
        <v>11</v>
      </c>
      <c r="H1658" t="s">
        <v>16</v>
      </c>
      <c r="I1658" t="s">
        <v>199</v>
      </c>
      <c r="J1658" t="str">
        <f>IF(ISBLANK(I1658),"Null",I1658)</f>
        <v>R1025</v>
      </c>
      <c r="K1658">
        <f>IF(ISBLANK(B1658),ROUND(AVERAGE($B$2:$B$2344),0),B1658)</f>
        <v>1962</v>
      </c>
      <c r="L1658" s="9" t="str">
        <f>CONCATENATE(D1658,"/",C1658,"/",K1658)</f>
        <v>3/Dec/1962</v>
      </c>
      <c r="M1658">
        <f t="shared" ca="1" si="25"/>
        <v>61</v>
      </c>
      <c r="N1658" s="10">
        <v>14574.64</v>
      </c>
    </row>
    <row r="1659" spans="1:14" x14ac:dyDescent="0.25">
      <c r="A1659" t="s">
        <v>1689</v>
      </c>
      <c r="B1659">
        <v>1963</v>
      </c>
      <c r="C1659" t="s">
        <v>36</v>
      </c>
      <c r="D1659">
        <v>14</v>
      </c>
      <c r="E1659">
        <v>3</v>
      </c>
      <c r="F1659">
        <v>14590.63</v>
      </c>
      <c r="G1659" t="s">
        <v>11</v>
      </c>
      <c r="H1659" t="s">
        <v>16</v>
      </c>
      <c r="I1659" t="s">
        <v>246</v>
      </c>
      <c r="J1659" t="str">
        <f>IF(ISBLANK(I1659),"Null",I1659)</f>
        <v>R1024</v>
      </c>
      <c r="K1659">
        <f>IF(ISBLANK(B1659),ROUND(AVERAGE($B$2:$B$2344),0),B1659)</f>
        <v>1963</v>
      </c>
      <c r="L1659" s="9" t="str">
        <f>CONCATENATE(D1659,"/",C1659,"/",K1659)</f>
        <v>14/Oct/1963</v>
      </c>
      <c r="M1659">
        <f t="shared" ca="1" si="25"/>
        <v>61</v>
      </c>
      <c r="N1659" s="10">
        <v>14590.63</v>
      </c>
    </row>
    <row r="1660" spans="1:14" x14ac:dyDescent="0.25">
      <c r="A1660" t="s">
        <v>1690</v>
      </c>
      <c r="B1660">
        <v>1967</v>
      </c>
      <c r="C1660" t="s">
        <v>10</v>
      </c>
      <c r="D1660">
        <v>18</v>
      </c>
      <c r="E1660">
        <v>0</v>
      </c>
      <c r="F1660">
        <v>14600.62</v>
      </c>
      <c r="G1660" t="s">
        <v>11</v>
      </c>
      <c r="H1660" t="s">
        <v>12</v>
      </c>
      <c r="I1660" t="s">
        <v>631</v>
      </c>
      <c r="J1660" t="str">
        <f>IF(ISBLANK(I1660),"Null",I1660)</f>
        <v>R1022</v>
      </c>
      <c r="K1660">
        <f>IF(ISBLANK(B1660),ROUND(AVERAGE($B$2:$B$2344),0),B1660)</f>
        <v>1967</v>
      </c>
      <c r="L1660" s="9" t="str">
        <f>CONCATENATE(D1660,"/",C1660,"/",K1660)</f>
        <v>18/Jul/1967</v>
      </c>
      <c r="M1660">
        <f t="shared" ca="1" si="25"/>
        <v>57</v>
      </c>
      <c r="N1660" s="10">
        <v>14600.62</v>
      </c>
    </row>
    <row r="1661" spans="1:14" x14ac:dyDescent="0.25">
      <c r="A1661" t="s">
        <v>1691</v>
      </c>
      <c r="B1661">
        <v>1965</v>
      </c>
      <c r="C1661" t="s">
        <v>15</v>
      </c>
      <c r="D1661">
        <v>8</v>
      </c>
      <c r="E1661">
        <v>0</v>
      </c>
      <c r="F1661">
        <v>14612.33</v>
      </c>
      <c r="G1661" t="s">
        <v>11</v>
      </c>
      <c r="H1661" t="s">
        <v>12</v>
      </c>
      <c r="I1661" t="s">
        <v>299</v>
      </c>
      <c r="J1661" t="str">
        <f>IF(ISBLANK(I1661),"Null",I1661)</f>
        <v>R1021</v>
      </c>
      <c r="K1661">
        <f>IF(ISBLANK(B1661),ROUND(AVERAGE($B$2:$B$2344),0),B1661)</f>
        <v>1965</v>
      </c>
      <c r="L1661" s="9" t="str">
        <f>CONCATENATE(D1661,"/",C1661,"/",K1661)</f>
        <v>8/Nov/1965</v>
      </c>
      <c r="M1661">
        <f t="shared" ca="1" si="25"/>
        <v>59</v>
      </c>
      <c r="N1661" s="10">
        <v>14612.33</v>
      </c>
    </row>
    <row r="1662" spans="1:14" x14ac:dyDescent="0.25">
      <c r="A1662" t="s">
        <v>1692</v>
      </c>
      <c r="B1662">
        <v>1991</v>
      </c>
      <c r="C1662" t="s">
        <v>34</v>
      </c>
      <c r="D1662">
        <v>21</v>
      </c>
      <c r="E1662">
        <v>3</v>
      </c>
      <c r="F1662">
        <v>14630.52</v>
      </c>
      <c r="G1662" t="s">
        <v>11</v>
      </c>
      <c r="H1662" t="s">
        <v>12</v>
      </c>
      <c r="I1662" t="s">
        <v>41</v>
      </c>
      <c r="J1662" t="str">
        <f>IF(ISBLANK(I1662),"Null",I1662)</f>
        <v>R1011</v>
      </c>
      <c r="K1662">
        <f>IF(ISBLANK(B1662),ROUND(AVERAGE($B$2:$B$2344),0),B1662)</f>
        <v>1991</v>
      </c>
      <c r="L1662" s="9" t="str">
        <f>CONCATENATE(D1662,"/",C1662,"/",K1662)</f>
        <v>21/Aug/1991</v>
      </c>
      <c r="M1662">
        <f t="shared" ca="1" si="25"/>
        <v>33</v>
      </c>
      <c r="N1662" s="10">
        <v>14630.52</v>
      </c>
    </row>
    <row r="1663" spans="1:14" x14ac:dyDescent="0.25">
      <c r="A1663" t="s">
        <v>1693</v>
      </c>
      <c r="B1663">
        <v>1967</v>
      </c>
      <c r="C1663" t="s">
        <v>20</v>
      </c>
      <c r="D1663">
        <v>1</v>
      </c>
      <c r="E1663">
        <v>0</v>
      </c>
      <c r="F1663">
        <v>14640.35</v>
      </c>
      <c r="G1663" t="s">
        <v>11</v>
      </c>
      <c r="H1663" t="s">
        <v>12</v>
      </c>
      <c r="I1663" t="s">
        <v>534</v>
      </c>
      <c r="J1663" t="str">
        <f>IF(ISBLANK(I1663),"Null",I1663)</f>
        <v>R1026</v>
      </c>
      <c r="K1663">
        <f>IF(ISBLANK(B1663),ROUND(AVERAGE($B$2:$B$2344),0),B1663)</f>
        <v>1967</v>
      </c>
      <c r="L1663" s="9" t="str">
        <f>CONCATENATE(D1663,"/",C1663,"/",K1663)</f>
        <v>1/Sep/1967</v>
      </c>
      <c r="M1663">
        <f t="shared" ca="1" si="25"/>
        <v>57</v>
      </c>
      <c r="N1663" s="10">
        <v>14640.35</v>
      </c>
    </row>
    <row r="1664" spans="1:14" x14ac:dyDescent="0.25">
      <c r="A1664" t="s">
        <v>1694</v>
      </c>
      <c r="B1664">
        <v>1981</v>
      </c>
      <c r="C1664" t="s">
        <v>15</v>
      </c>
      <c r="D1664">
        <v>13</v>
      </c>
      <c r="E1664">
        <v>1</v>
      </c>
      <c r="F1664">
        <v>14657.2</v>
      </c>
      <c r="G1664" t="s">
        <v>11</v>
      </c>
      <c r="H1664" t="s">
        <v>16</v>
      </c>
      <c r="I1664" t="s">
        <v>23</v>
      </c>
      <c r="J1664" t="str">
        <f>IF(ISBLANK(I1664),"Null",I1664)</f>
        <v>R1012</v>
      </c>
      <c r="K1664">
        <f>IF(ISBLANK(B1664),ROUND(AVERAGE($B$2:$B$2344),0),B1664)</f>
        <v>1981</v>
      </c>
      <c r="L1664" s="9" t="str">
        <f>CONCATENATE(D1664,"/",C1664,"/",K1664)</f>
        <v>13/Nov/1981</v>
      </c>
      <c r="M1664">
        <f t="shared" ca="1" si="25"/>
        <v>43</v>
      </c>
      <c r="N1664" s="10">
        <v>14657.2</v>
      </c>
    </row>
    <row r="1665" spans="1:14" x14ac:dyDescent="0.25">
      <c r="A1665" t="s">
        <v>1695</v>
      </c>
      <c r="B1665">
        <v>1969</v>
      </c>
      <c r="C1665" t="s">
        <v>36</v>
      </c>
      <c r="D1665">
        <v>20</v>
      </c>
      <c r="E1665">
        <v>0</v>
      </c>
      <c r="F1665">
        <v>14665.75</v>
      </c>
      <c r="G1665" t="s">
        <v>11</v>
      </c>
      <c r="H1665" t="s">
        <v>16</v>
      </c>
      <c r="I1665" t="s">
        <v>23</v>
      </c>
      <c r="J1665" t="str">
        <f>IF(ISBLANK(I1665),"Null",I1665)</f>
        <v>R1012</v>
      </c>
      <c r="K1665">
        <f>IF(ISBLANK(B1665),ROUND(AVERAGE($B$2:$B$2344),0),B1665)</f>
        <v>1969</v>
      </c>
      <c r="L1665" s="9" t="str">
        <f>CONCATENATE(D1665,"/",C1665,"/",K1665)</f>
        <v>20/Oct/1969</v>
      </c>
      <c r="M1665">
        <f t="shared" ca="1" si="25"/>
        <v>55</v>
      </c>
      <c r="N1665" s="10">
        <v>14665.75</v>
      </c>
    </row>
    <row r="1666" spans="1:14" x14ac:dyDescent="0.25">
      <c r="A1666" t="s">
        <v>1696</v>
      </c>
      <c r="B1666">
        <v>1958</v>
      </c>
      <c r="C1666" t="s">
        <v>10</v>
      </c>
      <c r="D1666">
        <v>23</v>
      </c>
      <c r="E1666">
        <v>0</v>
      </c>
      <c r="F1666">
        <v>14692.67</v>
      </c>
      <c r="G1666" t="s">
        <v>11</v>
      </c>
      <c r="H1666" t="s">
        <v>16</v>
      </c>
      <c r="I1666" t="s">
        <v>23</v>
      </c>
      <c r="J1666" t="str">
        <f>IF(ISBLANK(I1666),"Null",I1666)</f>
        <v>R1012</v>
      </c>
      <c r="K1666">
        <f>IF(ISBLANK(B1666),ROUND(AVERAGE($B$2:$B$2344),0),B1666)</f>
        <v>1958</v>
      </c>
      <c r="L1666" s="9" t="str">
        <f>CONCATENATE(D1666,"/",C1666,"/",K1666)</f>
        <v>23/Jul/1958</v>
      </c>
      <c r="M1666">
        <f t="shared" ca="1" si="25"/>
        <v>66</v>
      </c>
      <c r="N1666" s="10">
        <v>14692.67</v>
      </c>
    </row>
    <row r="1667" spans="1:14" x14ac:dyDescent="0.25">
      <c r="A1667" t="s">
        <v>1697</v>
      </c>
      <c r="B1667">
        <v>1982</v>
      </c>
      <c r="C1667" t="s">
        <v>20</v>
      </c>
      <c r="D1667">
        <v>4</v>
      </c>
      <c r="E1667">
        <v>3</v>
      </c>
      <c r="F1667">
        <v>14696.77</v>
      </c>
      <c r="G1667" t="s">
        <v>11</v>
      </c>
      <c r="H1667" t="s">
        <v>11</v>
      </c>
      <c r="I1667" t="s">
        <v>41</v>
      </c>
      <c r="J1667" t="str">
        <f>IF(ISBLANK(I1667),"Null",I1667)</f>
        <v>R1011</v>
      </c>
      <c r="K1667">
        <f>IF(ISBLANK(B1667),ROUND(AVERAGE($B$2:$B$2344),0),B1667)</f>
        <v>1982</v>
      </c>
      <c r="L1667" s="9" t="str">
        <f>CONCATENATE(D1667,"/",C1667,"/",K1667)</f>
        <v>4/Sep/1982</v>
      </c>
      <c r="M1667">
        <f t="shared" ref="M1667:M1730" ca="1" si="26">DATEDIF(L1667,TODAY(),"Y")</f>
        <v>42</v>
      </c>
      <c r="N1667" s="10">
        <v>14696.77</v>
      </c>
    </row>
    <row r="1668" spans="1:14" x14ac:dyDescent="0.25">
      <c r="A1668" t="s">
        <v>1698</v>
      </c>
      <c r="B1668">
        <v>2002</v>
      </c>
      <c r="C1668" t="s">
        <v>20</v>
      </c>
      <c r="D1668">
        <v>24</v>
      </c>
      <c r="E1668">
        <v>0</v>
      </c>
      <c r="F1668">
        <v>14711.74</v>
      </c>
      <c r="G1668" t="s">
        <v>11</v>
      </c>
      <c r="H1668" t="s">
        <v>11</v>
      </c>
      <c r="I1668" t="s">
        <v>23</v>
      </c>
      <c r="J1668" t="str">
        <f>IF(ISBLANK(I1668),"Null",I1668)</f>
        <v>R1012</v>
      </c>
      <c r="K1668">
        <f>IF(ISBLANK(B1668),ROUND(AVERAGE($B$2:$B$2344),0),B1668)</f>
        <v>2002</v>
      </c>
      <c r="L1668" s="9" t="str">
        <f>CONCATENATE(D1668,"/",C1668,"/",K1668)</f>
        <v>24/Sep/2002</v>
      </c>
      <c r="M1668">
        <f t="shared" ca="1" si="26"/>
        <v>22</v>
      </c>
      <c r="N1668" s="10">
        <v>14711.74</v>
      </c>
    </row>
    <row r="1669" spans="1:14" x14ac:dyDescent="0.25">
      <c r="A1669" t="s">
        <v>1699</v>
      </c>
      <c r="B1669">
        <v>1962</v>
      </c>
      <c r="C1669" t="s">
        <v>10</v>
      </c>
      <c r="D1669">
        <v>29</v>
      </c>
      <c r="E1669">
        <v>0</v>
      </c>
      <c r="F1669">
        <v>14738.43</v>
      </c>
      <c r="G1669" t="s">
        <v>11</v>
      </c>
      <c r="H1669" t="s">
        <v>12</v>
      </c>
      <c r="I1669" t="s">
        <v>299</v>
      </c>
      <c r="J1669" t="str">
        <f>IF(ISBLANK(I1669),"Null",I1669)</f>
        <v>R1021</v>
      </c>
      <c r="K1669">
        <f>IF(ISBLANK(B1669),ROUND(AVERAGE($B$2:$B$2344),0),B1669)</f>
        <v>1962</v>
      </c>
      <c r="L1669" s="9" t="str">
        <f>CONCATENATE(D1669,"/",C1669,"/",K1669)</f>
        <v>29/Jul/1962</v>
      </c>
      <c r="M1669">
        <f t="shared" ca="1" si="26"/>
        <v>62</v>
      </c>
      <c r="N1669" s="10">
        <v>14738.43</v>
      </c>
    </row>
    <row r="1670" spans="1:14" x14ac:dyDescent="0.25">
      <c r="A1670" t="s">
        <v>1700</v>
      </c>
      <c r="B1670">
        <v>1965</v>
      </c>
      <c r="C1670" t="s">
        <v>10</v>
      </c>
      <c r="D1670">
        <v>27</v>
      </c>
      <c r="E1670">
        <v>0</v>
      </c>
      <c r="F1670">
        <v>14750.42</v>
      </c>
      <c r="G1670" t="s">
        <v>11</v>
      </c>
      <c r="H1670" t="s">
        <v>11</v>
      </c>
      <c r="I1670" t="s">
        <v>534</v>
      </c>
      <c r="J1670" t="str">
        <f>IF(ISBLANK(I1670),"Null",I1670)</f>
        <v>R1026</v>
      </c>
      <c r="K1670">
        <f>IF(ISBLANK(B1670),ROUND(AVERAGE($B$2:$B$2344),0),B1670)</f>
        <v>1965</v>
      </c>
      <c r="L1670" s="9" t="str">
        <f>CONCATENATE(D1670,"/",C1670,"/",K1670)</f>
        <v>27/Jul/1965</v>
      </c>
      <c r="M1670">
        <f t="shared" ca="1" si="26"/>
        <v>59</v>
      </c>
      <c r="N1670" s="10">
        <v>14750.42</v>
      </c>
    </row>
    <row r="1671" spans="1:14" x14ac:dyDescent="0.25">
      <c r="A1671" t="s">
        <v>1701</v>
      </c>
      <c r="B1671">
        <v>1975</v>
      </c>
      <c r="C1671" t="s">
        <v>30</v>
      </c>
      <c r="D1671">
        <v>10</v>
      </c>
      <c r="E1671">
        <v>1</v>
      </c>
      <c r="F1671">
        <v>14819</v>
      </c>
      <c r="G1671" t="s">
        <v>11</v>
      </c>
      <c r="H1671" t="s">
        <v>12</v>
      </c>
      <c r="I1671" t="s">
        <v>248</v>
      </c>
      <c r="J1671" t="str">
        <f>IF(ISBLANK(I1671),"Null",I1671)</f>
        <v>R1023</v>
      </c>
      <c r="K1671">
        <f>IF(ISBLANK(B1671),ROUND(AVERAGE($B$2:$B$2344),0),B1671)</f>
        <v>1975</v>
      </c>
      <c r="L1671" s="9" t="str">
        <f>CONCATENATE(D1671,"/",C1671,"/",K1671)</f>
        <v>10/Dec/1975</v>
      </c>
      <c r="M1671">
        <f t="shared" ca="1" si="26"/>
        <v>48</v>
      </c>
      <c r="N1671" s="10">
        <v>14819</v>
      </c>
    </row>
    <row r="1672" spans="1:14" x14ac:dyDescent="0.25">
      <c r="A1672" t="s">
        <v>1702</v>
      </c>
      <c r="B1672">
        <v>1979</v>
      </c>
      <c r="C1672" t="s">
        <v>36</v>
      </c>
      <c r="D1672">
        <v>18</v>
      </c>
      <c r="E1672">
        <v>2</v>
      </c>
      <c r="F1672">
        <v>14839.34</v>
      </c>
      <c r="G1672" t="s">
        <v>11</v>
      </c>
      <c r="H1672" t="s">
        <v>12</v>
      </c>
      <c r="I1672" t="s">
        <v>534</v>
      </c>
      <c r="J1672" t="str">
        <f>IF(ISBLANK(I1672),"Null",I1672)</f>
        <v>R1026</v>
      </c>
      <c r="K1672">
        <f>IF(ISBLANK(B1672),ROUND(AVERAGE($B$2:$B$2344),0),B1672)</f>
        <v>1979</v>
      </c>
      <c r="L1672" s="9" t="str">
        <f>CONCATENATE(D1672,"/",C1672,"/",K1672)</f>
        <v>18/Oct/1979</v>
      </c>
      <c r="M1672">
        <f t="shared" ca="1" si="26"/>
        <v>45</v>
      </c>
      <c r="N1672" s="10">
        <v>14839.34</v>
      </c>
    </row>
    <row r="1673" spans="1:14" x14ac:dyDescent="0.25">
      <c r="A1673" t="s">
        <v>1703</v>
      </c>
      <c r="B1673">
        <v>1981</v>
      </c>
      <c r="C1673" t="s">
        <v>18</v>
      </c>
      <c r="D1673">
        <v>5</v>
      </c>
      <c r="E1673">
        <v>1</v>
      </c>
      <c r="F1673">
        <v>14843.96</v>
      </c>
      <c r="G1673" t="s">
        <v>11</v>
      </c>
      <c r="H1673" t="s">
        <v>12</v>
      </c>
      <c r="I1673" t="s">
        <v>534</v>
      </c>
      <c r="J1673" t="str">
        <f>IF(ISBLANK(I1673),"Null",I1673)</f>
        <v>R1026</v>
      </c>
      <c r="K1673">
        <f>IF(ISBLANK(B1673),ROUND(AVERAGE($B$2:$B$2344),0),B1673)</f>
        <v>1981</v>
      </c>
      <c r="L1673" s="9" t="str">
        <f>CONCATENATE(D1673,"/",C1673,"/",K1673)</f>
        <v>5/Jun/1981</v>
      </c>
      <c r="M1673">
        <f t="shared" ca="1" si="26"/>
        <v>43</v>
      </c>
      <c r="N1673" s="10">
        <v>14843.96</v>
      </c>
    </row>
    <row r="1674" spans="1:14" x14ac:dyDescent="0.25">
      <c r="A1674" t="s">
        <v>1704</v>
      </c>
      <c r="B1674">
        <v>1970</v>
      </c>
      <c r="C1674" t="s">
        <v>15</v>
      </c>
      <c r="D1674">
        <v>11</v>
      </c>
      <c r="E1674">
        <v>0</v>
      </c>
      <c r="F1674">
        <v>14847.63</v>
      </c>
      <c r="G1674" t="s">
        <v>11</v>
      </c>
      <c r="H1674" t="s">
        <v>11</v>
      </c>
      <c r="I1674" t="s">
        <v>248</v>
      </c>
      <c r="J1674" t="str">
        <f>IF(ISBLANK(I1674),"Null",I1674)</f>
        <v>R1023</v>
      </c>
      <c r="K1674">
        <f>IF(ISBLANK(B1674),ROUND(AVERAGE($B$2:$B$2344),0),B1674)</f>
        <v>1970</v>
      </c>
      <c r="L1674" s="9" t="str">
        <f>CONCATENATE(D1674,"/",C1674,"/",K1674)</f>
        <v>11/Nov/1970</v>
      </c>
      <c r="M1674">
        <f t="shared" ca="1" si="26"/>
        <v>54</v>
      </c>
      <c r="N1674" s="10">
        <v>14847.63</v>
      </c>
    </row>
    <row r="1675" spans="1:14" x14ac:dyDescent="0.25">
      <c r="A1675" t="s">
        <v>1705</v>
      </c>
      <c r="B1675">
        <v>1958</v>
      </c>
      <c r="C1675" t="s">
        <v>36</v>
      </c>
      <c r="D1675">
        <v>17</v>
      </c>
      <c r="E1675">
        <v>0</v>
      </c>
      <c r="F1675">
        <v>14901.52</v>
      </c>
      <c r="G1675" t="s">
        <v>11</v>
      </c>
      <c r="H1675" t="s">
        <v>11</v>
      </c>
      <c r="I1675" t="s">
        <v>246</v>
      </c>
      <c r="J1675" t="str">
        <f>IF(ISBLANK(I1675),"Null",I1675)</f>
        <v>R1024</v>
      </c>
      <c r="K1675">
        <f>IF(ISBLANK(B1675),ROUND(AVERAGE($B$2:$B$2344),0),B1675)</f>
        <v>1958</v>
      </c>
      <c r="L1675" s="9" t="str">
        <f>CONCATENATE(D1675,"/",C1675,"/",K1675)</f>
        <v>17/Oct/1958</v>
      </c>
      <c r="M1675">
        <f t="shared" ca="1" si="26"/>
        <v>66</v>
      </c>
      <c r="N1675" s="10">
        <v>14901.52</v>
      </c>
    </row>
    <row r="1676" spans="1:14" x14ac:dyDescent="0.25">
      <c r="A1676" t="s">
        <v>1706</v>
      </c>
      <c r="B1676">
        <v>1981</v>
      </c>
      <c r="C1676" t="s">
        <v>10</v>
      </c>
      <c r="D1676">
        <v>4</v>
      </c>
      <c r="E1676">
        <v>1</v>
      </c>
      <c r="F1676">
        <v>14908.27</v>
      </c>
      <c r="G1676" t="s">
        <v>11</v>
      </c>
      <c r="H1676" t="s">
        <v>16</v>
      </c>
      <c r="I1676" t="s">
        <v>41</v>
      </c>
      <c r="J1676" t="str">
        <f>IF(ISBLANK(I1676),"Null",I1676)</f>
        <v>R1011</v>
      </c>
      <c r="K1676">
        <f>IF(ISBLANK(B1676),ROUND(AVERAGE($B$2:$B$2344),0),B1676)</f>
        <v>1981</v>
      </c>
      <c r="L1676" s="9" t="str">
        <f>CONCATENATE(D1676,"/",C1676,"/",K1676)</f>
        <v>4/Jul/1981</v>
      </c>
      <c r="M1676">
        <f t="shared" ca="1" si="26"/>
        <v>43</v>
      </c>
      <c r="N1676" s="10">
        <v>14908.27</v>
      </c>
    </row>
    <row r="1677" spans="1:14" x14ac:dyDescent="0.25">
      <c r="A1677" t="s">
        <v>1707</v>
      </c>
      <c r="B1677">
        <v>1968</v>
      </c>
      <c r="C1677" t="s">
        <v>15</v>
      </c>
      <c r="D1677">
        <v>8</v>
      </c>
      <c r="E1677">
        <v>0</v>
      </c>
      <c r="F1677">
        <v>14926.97</v>
      </c>
      <c r="G1677" t="s">
        <v>11</v>
      </c>
      <c r="H1677" t="s">
        <v>11</v>
      </c>
      <c r="I1677" t="s">
        <v>23</v>
      </c>
      <c r="J1677" t="str">
        <f>IF(ISBLANK(I1677),"Null",I1677)</f>
        <v>R1012</v>
      </c>
      <c r="K1677">
        <f>IF(ISBLANK(B1677),ROUND(AVERAGE($B$2:$B$2344),0),B1677)</f>
        <v>1968</v>
      </c>
      <c r="L1677" s="9" t="str">
        <f>CONCATENATE(D1677,"/",C1677,"/",K1677)</f>
        <v>8/Nov/1968</v>
      </c>
      <c r="M1677">
        <f t="shared" ca="1" si="26"/>
        <v>56</v>
      </c>
      <c r="N1677" s="10">
        <v>14926.97</v>
      </c>
    </row>
    <row r="1678" spans="1:14" x14ac:dyDescent="0.25">
      <c r="A1678" t="s">
        <v>1708</v>
      </c>
      <c r="B1678">
        <v>1962</v>
      </c>
      <c r="C1678" t="s">
        <v>15</v>
      </c>
      <c r="D1678">
        <v>29</v>
      </c>
      <c r="E1678">
        <v>0</v>
      </c>
      <c r="F1678">
        <v>14945.34</v>
      </c>
      <c r="G1678" t="s">
        <v>11</v>
      </c>
      <c r="H1678" t="s">
        <v>16</v>
      </c>
      <c r="I1678" t="s">
        <v>299</v>
      </c>
      <c r="J1678" t="str">
        <f>IF(ISBLANK(I1678),"Null",I1678)</f>
        <v>R1021</v>
      </c>
      <c r="K1678">
        <f>IF(ISBLANK(B1678),ROUND(AVERAGE($B$2:$B$2344),0),B1678)</f>
        <v>1962</v>
      </c>
      <c r="L1678" s="9" t="str">
        <f>CONCATENATE(D1678,"/",C1678,"/",K1678)</f>
        <v>29/Nov/1962</v>
      </c>
      <c r="M1678">
        <f t="shared" ca="1" si="26"/>
        <v>61</v>
      </c>
      <c r="N1678" s="10">
        <v>14945.34</v>
      </c>
    </row>
    <row r="1679" spans="1:14" x14ac:dyDescent="0.25">
      <c r="A1679" t="s">
        <v>1709</v>
      </c>
      <c r="B1679">
        <v>1958</v>
      </c>
      <c r="C1679" t="s">
        <v>10</v>
      </c>
      <c r="D1679">
        <v>29</v>
      </c>
      <c r="E1679">
        <v>2</v>
      </c>
      <c r="F1679">
        <v>14988.43</v>
      </c>
      <c r="G1679" t="s">
        <v>11</v>
      </c>
      <c r="H1679" t="s">
        <v>12</v>
      </c>
      <c r="I1679" t="s">
        <v>41</v>
      </c>
      <c r="J1679" t="str">
        <f>IF(ISBLANK(I1679),"Null",I1679)</f>
        <v>R1011</v>
      </c>
      <c r="K1679">
        <f>IF(ISBLANK(B1679),ROUND(AVERAGE($B$2:$B$2344),0),B1679)</f>
        <v>1958</v>
      </c>
      <c r="L1679" s="9" t="str">
        <f>CONCATENATE(D1679,"/",C1679,"/",K1679)</f>
        <v>29/Jul/1958</v>
      </c>
      <c r="M1679">
        <f t="shared" ca="1" si="26"/>
        <v>66</v>
      </c>
      <c r="N1679" s="10">
        <v>14988.43</v>
      </c>
    </row>
    <row r="1680" spans="1:14" x14ac:dyDescent="0.25">
      <c r="A1680" t="s">
        <v>1710</v>
      </c>
      <c r="B1680">
        <v>1995</v>
      </c>
      <c r="C1680" t="s">
        <v>34</v>
      </c>
      <c r="D1680">
        <v>2</v>
      </c>
      <c r="E1680">
        <v>2</v>
      </c>
      <c r="F1680">
        <v>15006.58</v>
      </c>
      <c r="G1680" t="s">
        <v>11</v>
      </c>
      <c r="H1680" t="s">
        <v>11</v>
      </c>
      <c r="I1680" t="s">
        <v>246</v>
      </c>
      <c r="J1680" t="str">
        <f>IF(ISBLANK(I1680),"Null",I1680)</f>
        <v>R1024</v>
      </c>
      <c r="K1680">
        <f>IF(ISBLANK(B1680),ROUND(AVERAGE($B$2:$B$2344),0),B1680)</f>
        <v>1995</v>
      </c>
      <c r="L1680" s="9" t="str">
        <f>CONCATENATE(D1680,"/",C1680,"/",K1680)</f>
        <v>2/Aug/1995</v>
      </c>
      <c r="M1680">
        <f t="shared" ca="1" si="26"/>
        <v>29</v>
      </c>
      <c r="N1680" s="10">
        <v>15006.58</v>
      </c>
    </row>
    <row r="1681" spans="1:14" x14ac:dyDescent="0.25">
      <c r="A1681" t="s">
        <v>1711</v>
      </c>
      <c r="B1681">
        <v>1960</v>
      </c>
      <c r="C1681" t="s">
        <v>34</v>
      </c>
      <c r="D1681">
        <v>8</v>
      </c>
      <c r="E1681">
        <v>2</v>
      </c>
      <c r="F1681">
        <v>15019.76</v>
      </c>
      <c r="G1681" t="s">
        <v>11</v>
      </c>
      <c r="H1681" t="s">
        <v>11</v>
      </c>
      <c r="I1681" t="s">
        <v>23</v>
      </c>
      <c r="J1681" t="str">
        <f>IF(ISBLANK(I1681),"Null",I1681)</f>
        <v>R1012</v>
      </c>
      <c r="K1681">
        <f>IF(ISBLANK(B1681),ROUND(AVERAGE($B$2:$B$2344),0),B1681)</f>
        <v>1960</v>
      </c>
      <c r="L1681" s="9" t="str">
        <f>CONCATENATE(D1681,"/",C1681,"/",K1681)</f>
        <v>8/Aug/1960</v>
      </c>
      <c r="M1681">
        <f t="shared" ca="1" si="26"/>
        <v>64</v>
      </c>
      <c r="N1681" s="10">
        <v>15019.76</v>
      </c>
    </row>
    <row r="1682" spans="1:14" x14ac:dyDescent="0.25">
      <c r="A1682" t="s">
        <v>1712</v>
      </c>
      <c r="B1682">
        <v>1979</v>
      </c>
      <c r="C1682" t="s">
        <v>15</v>
      </c>
      <c r="D1682">
        <v>25</v>
      </c>
      <c r="E1682">
        <v>2</v>
      </c>
      <c r="F1682">
        <v>15025.76</v>
      </c>
      <c r="G1682" t="s">
        <v>11</v>
      </c>
      <c r="H1682" t="s">
        <v>16</v>
      </c>
      <c r="I1682" t="s">
        <v>41</v>
      </c>
      <c r="J1682" t="str">
        <f>IF(ISBLANK(I1682),"Null",I1682)</f>
        <v>R1011</v>
      </c>
      <c r="K1682">
        <f>IF(ISBLANK(B1682),ROUND(AVERAGE($B$2:$B$2344),0),B1682)</f>
        <v>1979</v>
      </c>
      <c r="L1682" s="9" t="str">
        <f>CONCATENATE(D1682,"/",C1682,"/",K1682)</f>
        <v>25/Nov/1979</v>
      </c>
      <c r="M1682">
        <f t="shared" ca="1" si="26"/>
        <v>44</v>
      </c>
      <c r="N1682" s="10">
        <v>15025.76</v>
      </c>
    </row>
    <row r="1683" spans="1:14" x14ac:dyDescent="0.25">
      <c r="A1683" t="s">
        <v>1713</v>
      </c>
      <c r="B1683">
        <v>1970</v>
      </c>
      <c r="C1683" t="s">
        <v>20</v>
      </c>
      <c r="D1683">
        <v>11</v>
      </c>
      <c r="E1683">
        <v>0</v>
      </c>
      <c r="F1683">
        <v>15026.3</v>
      </c>
      <c r="G1683" t="s">
        <v>11</v>
      </c>
      <c r="H1683" t="s">
        <v>12</v>
      </c>
      <c r="I1683" t="s">
        <v>41</v>
      </c>
      <c r="J1683" t="str">
        <f>IF(ISBLANK(I1683),"Null",I1683)</f>
        <v>R1011</v>
      </c>
      <c r="K1683">
        <f>IF(ISBLANK(B1683),ROUND(AVERAGE($B$2:$B$2344),0),B1683)</f>
        <v>1970</v>
      </c>
      <c r="L1683" s="9" t="str">
        <f>CONCATENATE(D1683,"/",C1683,"/",K1683)</f>
        <v>11/Sep/1970</v>
      </c>
      <c r="M1683">
        <f t="shared" ca="1" si="26"/>
        <v>54</v>
      </c>
      <c r="N1683" s="10">
        <v>15026.3</v>
      </c>
    </row>
    <row r="1684" spans="1:14" x14ac:dyDescent="0.25">
      <c r="A1684" t="s">
        <v>1714</v>
      </c>
      <c r="B1684">
        <v>1971</v>
      </c>
      <c r="C1684" t="s">
        <v>34</v>
      </c>
      <c r="D1684">
        <v>15</v>
      </c>
      <c r="E1684">
        <v>0</v>
      </c>
      <c r="F1684">
        <v>15038.51</v>
      </c>
      <c r="G1684" t="s">
        <v>11</v>
      </c>
      <c r="H1684" t="s">
        <v>12</v>
      </c>
      <c r="I1684" t="s">
        <v>248</v>
      </c>
      <c r="J1684" t="str">
        <f>IF(ISBLANK(I1684),"Null",I1684)</f>
        <v>R1023</v>
      </c>
      <c r="K1684">
        <f>IF(ISBLANK(B1684),ROUND(AVERAGE($B$2:$B$2344),0),B1684)</f>
        <v>1971</v>
      </c>
      <c r="L1684" s="9" t="str">
        <f>CONCATENATE(D1684,"/",C1684,"/",K1684)</f>
        <v>15/Aug/1971</v>
      </c>
      <c r="M1684">
        <f t="shared" ca="1" si="26"/>
        <v>53</v>
      </c>
      <c r="N1684" s="10">
        <v>15038.51</v>
      </c>
    </row>
    <row r="1685" spans="1:14" x14ac:dyDescent="0.25">
      <c r="A1685" t="s">
        <v>1715</v>
      </c>
      <c r="B1685">
        <v>1968</v>
      </c>
      <c r="C1685" t="s">
        <v>18</v>
      </c>
      <c r="D1685">
        <v>12</v>
      </c>
      <c r="E1685">
        <v>0</v>
      </c>
      <c r="F1685">
        <v>15052.68</v>
      </c>
      <c r="G1685" t="s">
        <v>11</v>
      </c>
      <c r="H1685" t="s">
        <v>11</v>
      </c>
      <c r="I1685" t="s">
        <v>631</v>
      </c>
      <c r="J1685" t="str">
        <f>IF(ISBLANK(I1685),"Null",I1685)</f>
        <v>R1022</v>
      </c>
      <c r="K1685">
        <f>IF(ISBLANK(B1685),ROUND(AVERAGE($B$2:$B$2344),0),B1685)</f>
        <v>1968</v>
      </c>
      <c r="L1685" s="9" t="str">
        <f>CONCATENATE(D1685,"/",C1685,"/",K1685)</f>
        <v>12/Jun/1968</v>
      </c>
      <c r="M1685">
        <f t="shared" ca="1" si="26"/>
        <v>56</v>
      </c>
      <c r="N1685" s="10">
        <v>15052.68</v>
      </c>
    </row>
    <row r="1686" spans="1:14" x14ac:dyDescent="0.25">
      <c r="A1686" t="s">
        <v>1716</v>
      </c>
      <c r="B1686">
        <v>1975</v>
      </c>
      <c r="C1686" t="s">
        <v>36</v>
      </c>
      <c r="D1686">
        <v>26</v>
      </c>
      <c r="E1686">
        <v>1</v>
      </c>
      <c r="F1686">
        <v>15090.35</v>
      </c>
      <c r="G1686" t="s">
        <v>11</v>
      </c>
      <c r="H1686" t="s">
        <v>16</v>
      </c>
      <c r="I1686" t="s">
        <v>248</v>
      </c>
      <c r="J1686" t="str">
        <f>IF(ISBLANK(I1686),"Null",I1686)</f>
        <v>R1023</v>
      </c>
      <c r="K1686">
        <f>IF(ISBLANK(B1686),ROUND(AVERAGE($B$2:$B$2344),0),B1686)</f>
        <v>1975</v>
      </c>
      <c r="L1686" s="9" t="str">
        <f>CONCATENATE(D1686,"/",C1686,"/",K1686)</f>
        <v>26/Oct/1975</v>
      </c>
      <c r="M1686">
        <f t="shared" ca="1" si="26"/>
        <v>49</v>
      </c>
      <c r="N1686" s="10">
        <v>15090.35</v>
      </c>
    </row>
    <row r="1687" spans="1:14" x14ac:dyDescent="0.25">
      <c r="A1687" t="s">
        <v>1717</v>
      </c>
      <c r="B1687">
        <v>1972</v>
      </c>
      <c r="C1687" t="s">
        <v>15</v>
      </c>
      <c r="D1687">
        <v>7</v>
      </c>
      <c r="E1687">
        <v>0</v>
      </c>
      <c r="F1687">
        <v>15103.69</v>
      </c>
      <c r="G1687" t="s">
        <v>11</v>
      </c>
      <c r="H1687" t="s">
        <v>16</v>
      </c>
      <c r="I1687" t="s">
        <v>23</v>
      </c>
      <c r="J1687" t="str">
        <f>IF(ISBLANK(I1687),"Null",I1687)</f>
        <v>R1012</v>
      </c>
      <c r="K1687">
        <f>IF(ISBLANK(B1687),ROUND(AVERAGE($B$2:$B$2344),0),B1687)</f>
        <v>1972</v>
      </c>
      <c r="L1687" s="9" t="str">
        <f>CONCATENATE(D1687,"/",C1687,"/",K1687)</f>
        <v>7/Nov/1972</v>
      </c>
      <c r="M1687">
        <f t="shared" ca="1" si="26"/>
        <v>52</v>
      </c>
      <c r="N1687" s="10">
        <v>15103.69</v>
      </c>
    </row>
    <row r="1688" spans="1:14" x14ac:dyDescent="0.25">
      <c r="A1688" t="s">
        <v>1718</v>
      </c>
      <c r="B1688">
        <v>1978</v>
      </c>
      <c r="C1688" t="s">
        <v>20</v>
      </c>
      <c r="D1688">
        <v>5</v>
      </c>
      <c r="E1688">
        <v>2</v>
      </c>
      <c r="F1688">
        <v>15123.19</v>
      </c>
      <c r="G1688" t="s">
        <v>11</v>
      </c>
      <c r="H1688" t="s">
        <v>16</v>
      </c>
      <c r="I1688" t="s">
        <v>41</v>
      </c>
      <c r="J1688" t="str">
        <f>IF(ISBLANK(I1688),"Null",I1688)</f>
        <v>R1011</v>
      </c>
      <c r="K1688">
        <f>IF(ISBLANK(B1688),ROUND(AVERAGE($B$2:$B$2344),0),B1688)</f>
        <v>1978</v>
      </c>
      <c r="L1688" s="9" t="str">
        <f>CONCATENATE(D1688,"/",C1688,"/",K1688)</f>
        <v>5/Sep/1978</v>
      </c>
      <c r="M1688">
        <f t="shared" ca="1" si="26"/>
        <v>46</v>
      </c>
      <c r="N1688" s="10">
        <v>15123.19</v>
      </c>
    </row>
    <row r="1689" spans="1:14" x14ac:dyDescent="0.25">
      <c r="A1689" t="s">
        <v>1719</v>
      </c>
      <c r="B1689">
        <v>1971</v>
      </c>
      <c r="C1689" t="s">
        <v>15</v>
      </c>
      <c r="D1689">
        <v>25</v>
      </c>
      <c r="E1689">
        <v>0</v>
      </c>
      <c r="F1689">
        <v>15150.44</v>
      </c>
      <c r="G1689" t="s">
        <v>11</v>
      </c>
      <c r="H1689" t="s">
        <v>16</v>
      </c>
      <c r="I1689" t="s">
        <v>248</v>
      </c>
      <c r="J1689" t="str">
        <f>IF(ISBLANK(I1689),"Null",I1689)</f>
        <v>R1023</v>
      </c>
      <c r="K1689">
        <f>IF(ISBLANK(B1689),ROUND(AVERAGE($B$2:$B$2344),0),B1689)</f>
        <v>1971</v>
      </c>
      <c r="L1689" s="9" t="str">
        <f>CONCATENATE(D1689,"/",C1689,"/",K1689)</f>
        <v>25/Nov/1971</v>
      </c>
      <c r="M1689">
        <f t="shared" ca="1" si="26"/>
        <v>52</v>
      </c>
      <c r="N1689" s="10">
        <v>15150.44</v>
      </c>
    </row>
    <row r="1690" spans="1:14" x14ac:dyDescent="0.25">
      <c r="A1690" t="s">
        <v>1720</v>
      </c>
      <c r="B1690">
        <v>1962</v>
      </c>
      <c r="C1690" t="s">
        <v>36</v>
      </c>
      <c r="D1690">
        <v>25</v>
      </c>
      <c r="E1690">
        <v>0</v>
      </c>
      <c r="F1690">
        <v>15161.25</v>
      </c>
      <c r="G1690" t="s">
        <v>11</v>
      </c>
      <c r="H1690" t="s">
        <v>11</v>
      </c>
      <c r="I1690" t="s">
        <v>23</v>
      </c>
      <c r="J1690" t="str">
        <f>IF(ISBLANK(I1690),"Null",I1690)</f>
        <v>R1012</v>
      </c>
      <c r="K1690">
        <f>IF(ISBLANK(B1690),ROUND(AVERAGE($B$2:$B$2344),0),B1690)</f>
        <v>1962</v>
      </c>
      <c r="L1690" s="9" t="str">
        <f>CONCATENATE(D1690,"/",C1690,"/",K1690)</f>
        <v>25/Oct/1962</v>
      </c>
      <c r="M1690">
        <f t="shared" ca="1" si="26"/>
        <v>62</v>
      </c>
      <c r="N1690" s="10">
        <v>15161.25</v>
      </c>
    </row>
    <row r="1691" spans="1:14" x14ac:dyDescent="0.25">
      <c r="A1691" t="s">
        <v>1721</v>
      </c>
      <c r="B1691">
        <v>1959</v>
      </c>
      <c r="C1691" t="s">
        <v>18</v>
      </c>
      <c r="D1691">
        <v>4</v>
      </c>
      <c r="E1691">
        <v>3</v>
      </c>
      <c r="F1691">
        <v>15161.53</v>
      </c>
      <c r="G1691" t="s">
        <v>11</v>
      </c>
      <c r="H1691" t="s">
        <v>16</v>
      </c>
      <c r="I1691" t="s">
        <v>13</v>
      </c>
      <c r="J1691" t="str">
        <f>IF(ISBLANK(I1691),"Null",I1691)</f>
        <v>R1013</v>
      </c>
      <c r="K1691">
        <f>IF(ISBLANK(B1691),ROUND(AVERAGE($B$2:$B$2344),0),B1691)</f>
        <v>1959</v>
      </c>
      <c r="L1691" s="9" t="str">
        <f>CONCATENATE(D1691,"/",C1691,"/",K1691)</f>
        <v>4/Jun/1959</v>
      </c>
      <c r="M1691">
        <f t="shared" ca="1" si="26"/>
        <v>65</v>
      </c>
      <c r="N1691" s="10">
        <v>15161.53</v>
      </c>
    </row>
    <row r="1692" spans="1:14" x14ac:dyDescent="0.25">
      <c r="A1692" t="s">
        <v>1722</v>
      </c>
      <c r="B1692">
        <v>1959</v>
      </c>
      <c r="C1692" t="s">
        <v>30</v>
      </c>
      <c r="D1692">
        <v>3</v>
      </c>
      <c r="E1692">
        <v>3</v>
      </c>
      <c r="F1692">
        <v>15170.07</v>
      </c>
      <c r="G1692" t="s">
        <v>11</v>
      </c>
      <c r="H1692" t="s">
        <v>12</v>
      </c>
      <c r="I1692" t="s">
        <v>41</v>
      </c>
      <c r="J1692" t="str">
        <f>IF(ISBLANK(I1692),"Null",I1692)</f>
        <v>R1011</v>
      </c>
      <c r="K1692">
        <f>IF(ISBLANK(B1692),ROUND(AVERAGE($B$2:$B$2344),0),B1692)</f>
        <v>1959</v>
      </c>
      <c r="L1692" s="9" t="str">
        <f>CONCATENATE(D1692,"/",C1692,"/",K1692)</f>
        <v>3/Dec/1959</v>
      </c>
      <c r="M1692">
        <f t="shared" ca="1" si="26"/>
        <v>64</v>
      </c>
      <c r="N1692" s="10">
        <v>15170.07</v>
      </c>
    </row>
    <row r="1693" spans="1:14" x14ac:dyDescent="0.25">
      <c r="A1693" t="s">
        <v>1723</v>
      </c>
      <c r="B1693">
        <v>1962</v>
      </c>
      <c r="C1693" t="s">
        <v>18</v>
      </c>
      <c r="D1693">
        <v>17</v>
      </c>
      <c r="E1693">
        <v>0</v>
      </c>
      <c r="F1693">
        <v>15174.81</v>
      </c>
      <c r="G1693" t="s">
        <v>11</v>
      </c>
      <c r="H1693" t="s">
        <v>16</v>
      </c>
      <c r="I1693" t="s">
        <v>23</v>
      </c>
      <c r="J1693" t="str">
        <f>IF(ISBLANK(I1693),"Null",I1693)</f>
        <v>R1012</v>
      </c>
      <c r="K1693">
        <f>IF(ISBLANK(B1693),ROUND(AVERAGE($B$2:$B$2344),0),B1693)</f>
        <v>1962</v>
      </c>
      <c r="L1693" s="9" t="str">
        <f>CONCATENATE(D1693,"/",C1693,"/",K1693)</f>
        <v>17/Jun/1962</v>
      </c>
      <c r="M1693">
        <f t="shared" ca="1" si="26"/>
        <v>62</v>
      </c>
      <c r="N1693" s="10">
        <v>15174.81</v>
      </c>
    </row>
    <row r="1694" spans="1:14" x14ac:dyDescent="0.25">
      <c r="A1694" t="s">
        <v>1724</v>
      </c>
      <c r="B1694">
        <v>1978</v>
      </c>
      <c r="C1694" t="s">
        <v>15</v>
      </c>
      <c r="D1694">
        <v>23</v>
      </c>
      <c r="E1694">
        <v>2</v>
      </c>
      <c r="F1694">
        <v>15207.92</v>
      </c>
      <c r="G1694" t="s">
        <v>11</v>
      </c>
      <c r="H1694" t="s">
        <v>16</v>
      </c>
      <c r="I1694" t="s">
        <v>23</v>
      </c>
      <c r="J1694" t="str">
        <f>IF(ISBLANK(I1694),"Null",I1694)</f>
        <v>R1012</v>
      </c>
      <c r="K1694">
        <f>IF(ISBLANK(B1694),ROUND(AVERAGE($B$2:$B$2344),0),B1694)</f>
        <v>1978</v>
      </c>
      <c r="L1694" s="9" t="str">
        <f>CONCATENATE(D1694,"/",C1694,"/",K1694)</f>
        <v>23/Nov/1978</v>
      </c>
      <c r="M1694">
        <f t="shared" ca="1" si="26"/>
        <v>45</v>
      </c>
      <c r="N1694" s="10">
        <v>15207.92</v>
      </c>
    </row>
    <row r="1695" spans="1:14" x14ac:dyDescent="0.25">
      <c r="A1695" t="s">
        <v>1725</v>
      </c>
      <c r="B1695">
        <v>1960</v>
      </c>
      <c r="C1695" t="s">
        <v>10</v>
      </c>
      <c r="D1695">
        <v>25</v>
      </c>
      <c r="E1695">
        <v>2</v>
      </c>
      <c r="F1695">
        <v>15230.32</v>
      </c>
      <c r="G1695" t="s">
        <v>11</v>
      </c>
      <c r="H1695" t="s">
        <v>11</v>
      </c>
      <c r="I1695" t="s">
        <v>246</v>
      </c>
      <c r="J1695" t="str">
        <f>IF(ISBLANK(I1695),"Null",I1695)</f>
        <v>R1024</v>
      </c>
      <c r="K1695">
        <f>IF(ISBLANK(B1695),ROUND(AVERAGE($B$2:$B$2344),0),B1695)</f>
        <v>1960</v>
      </c>
      <c r="L1695" s="9" t="str">
        <f>CONCATENATE(D1695,"/",C1695,"/",K1695)</f>
        <v>25/Jul/1960</v>
      </c>
      <c r="M1695">
        <f t="shared" ca="1" si="26"/>
        <v>64</v>
      </c>
      <c r="N1695" s="10">
        <v>15230.32</v>
      </c>
    </row>
    <row r="1696" spans="1:14" x14ac:dyDescent="0.25">
      <c r="A1696" t="s">
        <v>1726</v>
      </c>
      <c r="B1696">
        <v>1969</v>
      </c>
      <c r="C1696" t="s">
        <v>20</v>
      </c>
      <c r="D1696">
        <v>16</v>
      </c>
      <c r="E1696">
        <v>0</v>
      </c>
      <c r="F1696">
        <v>15260.52</v>
      </c>
      <c r="G1696" t="s">
        <v>11</v>
      </c>
      <c r="H1696" t="s">
        <v>11</v>
      </c>
      <c r="I1696" t="s">
        <v>248</v>
      </c>
      <c r="J1696" t="str">
        <f>IF(ISBLANK(I1696),"Null",I1696)</f>
        <v>R1023</v>
      </c>
      <c r="K1696">
        <f>IF(ISBLANK(B1696),ROUND(AVERAGE($B$2:$B$2344),0),B1696)</f>
        <v>1969</v>
      </c>
      <c r="L1696" s="9" t="str">
        <f>CONCATENATE(D1696,"/",C1696,"/",K1696)</f>
        <v>16/Sep/1969</v>
      </c>
      <c r="M1696">
        <f t="shared" ca="1" si="26"/>
        <v>55</v>
      </c>
      <c r="N1696" s="10">
        <v>15260.52</v>
      </c>
    </row>
    <row r="1697" spans="1:14" x14ac:dyDescent="0.25">
      <c r="A1697" t="s">
        <v>1727</v>
      </c>
      <c r="B1697">
        <v>1963</v>
      </c>
      <c r="C1697" t="s">
        <v>30</v>
      </c>
      <c r="D1697">
        <v>13</v>
      </c>
      <c r="E1697">
        <v>0</v>
      </c>
      <c r="F1697">
        <v>15322.77</v>
      </c>
      <c r="G1697" t="s">
        <v>11</v>
      </c>
      <c r="H1697" t="s">
        <v>12</v>
      </c>
      <c r="I1697" t="s">
        <v>299</v>
      </c>
      <c r="J1697" t="str">
        <f>IF(ISBLANK(I1697),"Null",I1697)</f>
        <v>R1021</v>
      </c>
      <c r="K1697">
        <f>IF(ISBLANK(B1697),ROUND(AVERAGE($B$2:$B$2344),0),B1697)</f>
        <v>1963</v>
      </c>
      <c r="L1697" s="9" t="str">
        <f>CONCATENATE(D1697,"/",C1697,"/",K1697)</f>
        <v>13/Dec/1963</v>
      </c>
      <c r="M1697">
        <f t="shared" ca="1" si="26"/>
        <v>60</v>
      </c>
      <c r="N1697" s="10">
        <v>15322.77</v>
      </c>
    </row>
    <row r="1698" spans="1:14" x14ac:dyDescent="0.25">
      <c r="A1698" t="s">
        <v>1728</v>
      </c>
      <c r="B1698">
        <v>2001</v>
      </c>
      <c r="C1698" t="s">
        <v>10</v>
      </c>
      <c r="D1698">
        <v>14</v>
      </c>
      <c r="E1698">
        <v>1</v>
      </c>
      <c r="F1698">
        <v>15359.1</v>
      </c>
      <c r="G1698" t="s">
        <v>11</v>
      </c>
      <c r="H1698" t="s">
        <v>12</v>
      </c>
      <c r="I1698" t="s">
        <v>246</v>
      </c>
      <c r="J1698" t="str">
        <f>IF(ISBLANK(I1698),"Null",I1698)</f>
        <v>R1024</v>
      </c>
      <c r="K1698">
        <f>IF(ISBLANK(B1698),ROUND(AVERAGE($B$2:$B$2344),0),B1698)</f>
        <v>2001</v>
      </c>
      <c r="L1698" s="9" t="str">
        <f>CONCATENATE(D1698,"/",C1698,"/",K1698)</f>
        <v>14/Jul/2001</v>
      </c>
      <c r="M1698">
        <f t="shared" ca="1" si="26"/>
        <v>23</v>
      </c>
      <c r="N1698" s="10">
        <v>15359.1</v>
      </c>
    </row>
    <row r="1699" spans="1:14" x14ac:dyDescent="0.25">
      <c r="A1699" t="s">
        <v>1729</v>
      </c>
      <c r="B1699">
        <v>1988</v>
      </c>
      <c r="C1699" t="s">
        <v>30</v>
      </c>
      <c r="D1699">
        <v>17</v>
      </c>
      <c r="E1699">
        <v>3</v>
      </c>
      <c r="F1699">
        <v>15361.5</v>
      </c>
      <c r="G1699" t="s">
        <v>11</v>
      </c>
      <c r="H1699" t="s">
        <v>12</v>
      </c>
      <c r="I1699" t="s">
        <v>248</v>
      </c>
      <c r="J1699" t="str">
        <f>IF(ISBLANK(I1699),"Null",I1699)</f>
        <v>R1023</v>
      </c>
      <c r="K1699">
        <f>IF(ISBLANK(B1699),ROUND(AVERAGE($B$2:$B$2344),0),B1699)</f>
        <v>1988</v>
      </c>
      <c r="L1699" s="9" t="str">
        <f>CONCATENATE(D1699,"/",C1699,"/",K1699)</f>
        <v>17/Dec/1988</v>
      </c>
      <c r="M1699">
        <f t="shared" ca="1" si="26"/>
        <v>35</v>
      </c>
      <c r="N1699" s="10">
        <v>15361.5</v>
      </c>
    </row>
    <row r="1700" spans="1:14" x14ac:dyDescent="0.25">
      <c r="A1700" t="s">
        <v>1730</v>
      </c>
      <c r="B1700">
        <v>1968</v>
      </c>
      <c r="C1700" t="s">
        <v>10</v>
      </c>
      <c r="D1700">
        <v>18</v>
      </c>
      <c r="E1700">
        <v>0</v>
      </c>
      <c r="F1700">
        <v>15363.77</v>
      </c>
      <c r="G1700" t="s">
        <v>11</v>
      </c>
      <c r="H1700" t="s">
        <v>16</v>
      </c>
      <c r="I1700" t="s">
        <v>534</v>
      </c>
      <c r="J1700" t="str">
        <f>IF(ISBLANK(I1700),"Null",I1700)</f>
        <v>R1026</v>
      </c>
      <c r="K1700">
        <f>IF(ISBLANK(B1700),ROUND(AVERAGE($B$2:$B$2344),0),B1700)</f>
        <v>1968</v>
      </c>
      <c r="L1700" s="9" t="str">
        <f>CONCATENATE(D1700,"/",C1700,"/",K1700)</f>
        <v>18/Jul/1968</v>
      </c>
      <c r="M1700">
        <f t="shared" ca="1" si="26"/>
        <v>56</v>
      </c>
      <c r="N1700" s="10">
        <v>15363.77</v>
      </c>
    </row>
    <row r="1701" spans="1:14" x14ac:dyDescent="0.25">
      <c r="A1701" t="s">
        <v>1731</v>
      </c>
      <c r="B1701">
        <v>1962</v>
      </c>
      <c r="C1701" t="s">
        <v>20</v>
      </c>
      <c r="D1701">
        <v>6</v>
      </c>
      <c r="E1701">
        <v>0</v>
      </c>
      <c r="F1701">
        <v>15368.22</v>
      </c>
      <c r="G1701" t="s">
        <v>11</v>
      </c>
      <c r="H1701" t="s">
        <v>11</v>
      </c>
      <c r="I1701" t="s">
        <v>41</v>
      </c>
      <c r="J1701" t="str">
        <f>IF(ISBLANK(I1701),"Null",I1701)</f>
        <v>R1011</v>
      </c>
      <c r="K1701">
        <f>IF(ISBLANK(B1701),ROUND(AVERAGE($B$2:$B$2344),0),B1701)</f>
        <v>1962</v>
      </c>
      <c r="L1701" s="9" t="str">
        <f>CONCATENATE(D1701,"/",C1701,"/",K1701)</f>
        <v>6/Sep/1962</v>
      </c>
      <c r="M1701">
        <f t="shared" ca="1" si="26"/>
        <v>62</v>
      </c>
      <c r="N1701" s="10">
        <v>15368.22</v>
      </c>
    </row>
    <row r="1702" spans="1:14" x14ac:dyDescent="0.25">
      <c r="A1702" t="s">
        <v>1732</v>
      </c>
      <c r="B1702">
        <v>1964</v>
      </c>
      <c r="C1702" t="s">
        <v>20</v>
      </c>
      <c r="D1702">
        <v>4</v>
      </c>
      <c r="E1702">
        <v>0</v>
      </c>
      <c r="F1702">
        <v>15377.77</v>
      </c>
      <c r="G1702" t="s">
        <v>11</v>
      </c>
      <c r="H1702" t="s">
        <v>11</v>
      </c>
      <c r="I1702" t="s">
        <v>23</v>
      </c>
      <c r="J1702" t="str">
        <f>IF(ISBLANK(I1702),"Null",I1702)</f>
        <v>R1012</v>
      </c>
      <c r="K1702">
        <f>IF(ISBLANK(B1702),ROUND(AVERAGE($B$2:$B$2344),0),B1702)</f>
        <v>1964</v>
      </c>
      <c r="L1702" s="9" t="str">
        <f>CONCATENATE(D1702,"/",C1702,"/",K1702)</f>
        <v>4/Sep/1964</v>
      </c>
      <c r="M1702">
        <f t="shared" ca="1" si="26"/>
        <v>60</v>
      </c>
      <c r="N1702" s="10">
        <v>15377.77</v>
      </c>
    </row>
    <row r="1703" spans="1:14" x14ac:dyDescent="0.25">
      <c r="A1703" t="s">
        <v>1733</v>
      </c>
      <c r="B1703">
        <v>1990</v>
      </c>
      <c r="C1703" t="s">
        <v>36</v>
      </c>
      <c r="D1703">
        <v>25</v>
      </c>
      <c r="E1703">
        <v>3</v>
      </c>
      <c r="F1703">
        <v>15440.2</v>
      </c>
      <c r="G1703" t="s">
        <v>11</v>
      </c>
      <c r="H1703" t="s">
        <v>16</v>
      </c>
      <c r="I1703" t="s">
        <v>23</v>
      </c>
      <c r="J1703" t="str">
        <f>IF(ISBLANK(I1703),"Null",I1703)</f>
        <v>R1012</v>
      </c>
      <c r="K1703">
        <f>IF(ISBLANK(B1703),ROUND(AVERAGE($B$2:$B$2344),0),B1703)</f>
        <v>1990</v>
      </c>
      <c r="L1703" s="9" t="str">
        <f>CONCATENATE(D1703,"/",C1703,"/",K1703)</f>
        <v>25/Oct/1990</v>
      </c>
      <c r="M1703">
        <f t="shared" ca="1" si="26"/>
        <v>34</v>
      </c>
      <c r="N1703" s="10">
        <v>15440.2</v>
      </c>
    </row>
    <row r="1704" spans="1:14" x14ac:dyDescent="0.25">
      <c r="A1704" t="s">
        <v>1734</v>
      </c>
      <c r="B1704">
        <v>1976</v>
      </c>
      <c r="C1704" t="s">
        <v>10</v>
      </c>
      <c r="D1704">
        <v>20</v>
      </c>
      <c r="E1704">
        <v>2</v>
      </c>
      <c r="F1704">
        <v>15450.48</v>
      </c>
      <c r="G1704" t="s">
        <v>11</v>
      </c>
      <c r="H1704" t="s">
        <v>16</v>
      </c>
      <c r="I1704" t="s">
        <v>534</v>
      </c>
      <c r="J1704" t="str">
        <f>IF(ISBLANK(I1704),"Null",I1704)</f>
        <v>R1026</v>
      </c>
      <c r="K1704">
        <f>IF(ISBLANK(B1704),ROUND(AVERAGE($B$2:$B$2344),0),B1704)</f>
        <v>1976</v>
      </c>
      <c r="L1704" s="9" t="str">
        <f>CONCATENATE(D1704,"/",C1704,"/",K1704)</f>
        <v>20/Jul/1976</v>
      </c>
      <c r="M1704">
        <f t="shared" ca="1" si="26"/>
        <v>48</v>
      </c>
      <c r="N1704" s="10">
        <v>15450.48</v>
      </c>
    </row>
    <row r="1705" spans="1:14" x14ac:dyDescent="0.25">
      <c r="A1705" t="s">
        <v>1735</v>
      </c>
      <c r="B1705">
        <v>2004</v>
      </c>
      <c r="C1705" t="s">
        <v>10</v>
      </c>
      <c r="D1705">
        <v>17</v>
      </c>
      <c r="E1705">
        <v>0</v>
      </c>
      <c r="F1705">
        <v>15518.18</v>
      </c>
      <c r="G1705" t="s">
        <v>11</v>
      </c>
      <c r="H1705" t="s">
        <v>12</v>
      </c>
      <c r="I1705" t="s">
        <v>163</v>
      </c>
      <c r="J1705" t="str">
        <f>IF(ISBLANK(I1705),"Null",I1705)</f>
        <v>R1015</v>
      </c>
      <c r="K1705">
        <f>IF(ISBLANK(B1705),ROUND(AVERAGE($B$2:$B$2344),0),B1705)</f>
        <v>2004</v>
      </c>
      <c r="L1705" s="9" t="str">
        <f>CONCATENATE(D1705,"/",C1705,"/",K1705)</f>
        <v>17/Jul/2004</v>
      </c>
      <c r="M1705">
        <f t="shared" ca="1" si="26"/>
        <v>20</v>
      </c>
      <c r="N1705" s="10">
        <v>15518.18</v>
      </c>
    </row>
    <row r="1706" spans="1:14" x14ac:dyDescent="0.25">
      <c r="A1706" t="s">
        <v>1736</v>
      </c>
      <c r="B1706">
        <v>1974</v>
      </c>
      <c r="C1706" t="s">
        <v>18</v>
      </c>
      <c r="D1706">
        <v>28</v>
      </c>
      <c r="E1706">
        <v>0</v>
      </c>
      <c r="F1706">
        <v>15532.16</v>
      </c>
      <c r="G1706" t="s">
        <v>11</v>
      </c>
      <c r="H1706" t="s">
        <v>11</v>
      </c>
      <c r="I1706" t="s">
        <v>534</v>
      </c>
      <c r="J1706" t="str">
        <f>IF(ISBLANK(I1706),"Null",I1706)</f>
        <v>R1026</v>
      </c>
      <c r="K1706">
        <f>IF(ISBLANK(B1706),ROUND(AVERAGE($B$2:$B$2344),0),B1706)</f>
        <v>1974</v>
      </c>
      <c r="L1706" s="9" t="str">
        <f>CONCATENATE(D1706,"/",C1706,"/",K1706)</f>
        <v>28/Jun/1974</v>
      </c>
      <c r="M1706">
        <f t="shared" ca="1" si="26"/>
        <v>50</v>
      </c>
      <c r="N1706" s="10">
        <v>15532.16</v>
      </c>
    </row>
    <row r="1707" spans="1:14" x14ac:dyDescent="0.25">
      <c r="A1707" t="s">
        <v>1737</v>
      </c>
      <c r="B1707">
        <v>1959</v>
      </c>
      <c r="C1707" t="s">
        <v>36</v>
      </c>
      <c r="D1707">
        <v>2</v>
      </c>
      <c r="E1707">
        <v>3</v>
      </c>
      <c r="F1707">
        <v>15555.19</v>
      </c>
      <c r="G1707" t="s">
        <v>11</v>
      </c>
      <c r="H1707" t="s">
        <v>12</v>
      </c>
      <c r="I1707" t="s">
        <v>23</v>
      </c>
      <c r="J1707" t="str">
        <f>IF(ISBLANK(I1707),"Null",I1707)</f>
        <v>R1012</v>
      </c>
      <c r="K1707">
        <f>IF(ISBLANK(B1707),ROUND(AVERAGE($B$2:$B$2344),0),B1707)</f>
        <v>1959</v>
      </c>
      <c r="L1707" s="9" t="str">
        <f>CONCATENATE(D1707,"/",C1707,"/",K1707)</f>
        <v>2/Oct/1959</v>
      </c>
      <c r="M1707">
        <f t="shared" ca="1" si="26"/>
        <v>65</v>
      </c>
      <c r="N1707" s="10">
        <v>15555.19</v>
      </c>
    </row>
    <row r="1708" spans="1:14" x14ac:dyDescent="0.25">
      <c r="A1708" t="s">
        <v>1738</v>
      </c>
      <c r="B1708">
        <v>1974</v>
      </c>
      <c r="C1708" t="s">
        <v>10</v>
      </c>
      <c r="D1708">
        <v>30</v>
      </c>
      <c r="E1708">
        <v>0</v>
      </c>
      <c r="F1708">
        <v>15556.67</v>
      </c>
      <c r="G1708" t="s">
        <v>11</v>
      </c>
      <c r="H1708" t="s">
        <v>11</v>
      </c>
      <c r="I1708" t="s">
        <v>23</v>
      </c>
      <c r="J1708" t="str">
        <f>IF(ISBLANK(I1708),"Null",I1708)</f>
        <v>R1012</v>
      </c>
      <c r="K1708">
        <f>IF(ISBLANK(B1708),ROUND(AVERAGE($B$2:$B$2344),0),B1708)</f>
        <v>1974</v>
      </c>
      <c r="L1708" s="9" t="str">
        <f>CONCATENATE(D1708,"/",C1708,"/",K1708)</f>
        <v>30/Jul/1974</v>
      </c>
      <c r="M1708">
        <f t="shared" ca="1" si="26"/>
        <v>50</v>
      </c>
      <c r="N1708" s="10">
        <v>15556.67</v>
      </c>
    </row>
    <row r="1709" spans="1:14" x14ac:dyDescent="0.25">
      <c r="A1709" t="s">
        <v>1739</v>
      </c>
      <c r="B1709">
        <v>1965</v>
      </c>
      <c r="C1709" t="s">
        <v>36</v>
      </c>
      <c r="D1709">
        <v>28</v>
      </c>
      <c r="E1709">
        <v>0</v>
      </c>
      <c r="F1709">
        <v>15608.58</v>
      </c>
      <c r="G1709" t="s">
        <v>11</v>
      </c>
      <c r="H1709" t="s">
        <v>11</v>
      </c>
      <c r="I1709" t="s">
        <v>534</v>
      </c>
      <c r="J1709" t="str">
        <f>IF(ISBLANK(I1709),"Null",I1709)</f>
        <v>R1026</v>
      </c>
      <c r="K1709">
        <f>IF(ISBLANK(B1709),ROUND(AVERAGE($B$2:$B$2344),0),B1709)</f>
        <v>1965</v>
      </c>
      <c r="L1709" s="9" t="str">
        <f>CONCATENATE(D1709,"/",C1709,"/",K1709)</f>
        <v>28/Oct/1965</v>
      </c>
      <c r="M1709">
        <f t="shared" ca="1" si="26"/>
        <v>59</v>
      </c>
      <c r="N1709" s="10">
        <v>15608.58</v>
      </c>
    </row>
    <row r="1710" spans="1:14" x14ac:dyDescent="0.25">
      <c r="A1710" t="s">
        <v>1740</v>
      </c>
      <c r="B1710">
        <v>1960</v>
      </c>
      <c r="C1710" t="s">
        <v>18</v>
      </c>
      <c r="D1710">
        <v>6</v>
      </c>
      <c r="E1710">
        <v>3</v>
      </c>
      <c r="F1710">
        <v>15612.19</v>
      </c>
      <c r="G1710" t="s">
        <v>11</v>
      </c>
      <c r="H1710" t="s">
        <v>11</v>
      </c>
      <c r="I1710" t="s">
        <v>23</v>
      </c>
      <c r="J1710" t="str">
        <f>IF(ISBLANK(I1710),"Null",I1710)</f>
        <v>R1012</v>
      </c>
      <c r="K1710">
        <f>IF(ISBLANK(B1710),ROUND(AVERAGE($B$2:$B$2344),0),B1710)</f>
        <v>1960</v>
      </c>
      <c r="L1710" s="9" t="str">
        <f>CONCATENATE(D1710,"/",C1710,"/",K1710)</f>
        <v>6/Jun/1960</v>
      </c>
      <c r="M1710">
        <f t="shared" ca="1" si="26"/>
        <v>64</v>
      </c>
      <c r="N1710" s="10">
        <v>15612.19</v>
      </c>
    </row>
    <row r="1711" spans="1:14" x14ac:dyDescent="0.25">
      <c r="A1711" t="s">
        <v>1741</v>
      </c>
      <c r="B1711">
        <v>1988</v>
      </c>
      <c r="C1711" t="s">
        <v>30</v>
      </c>
      <c r="D1711">
        <v>22</v>
      </c>
      <c r="E1711">
        <v>3</v>
      </c>
      <c r="F1711">
        <v>15646.28</v>
      </c>
      <c r="G1711" t="s">
        <v>11</v>
      </c>
      <c r="H1711" t="s">
        <v>11</v>
      </c>
      <c r="I1711" t="s">
        <v>41</v>
      </c>
      <c r="J1711" t="str">
        <f>IF(ISBLANK(I1711),"Null",I1711)</f>
        <v>R1011</v>
      </c>
      <c r="K1711">
        <f>IF(ISBLANK(B1711),ROUND(AVERAGE($B$2:$B$2344),0),B1711)</f>
        <v>1988</v>
      </c>
      <c r="L1711" s="9" t="str">
        <f>CONCATENATE(D1711,"/",C1711,"/",K1711)</f>
        <v>22/Dec/1988</v>
      </c>
      <c r="M1711">
        <f t="shared" ca="1" si="26"/>
        <v>35</v>
      </c>
      <c r="N1711" s="10">
        <v>15646.28</v>
      </c>
    </row>
    <row r="1712" spans="1:14" x14ac:dyDescent="0.25">
      <c r="A1712" t="s">
        <v>1742</v>
      </c>
      <c r="B1712">
        <v>1973</v>
      </c>
      <c r="C1712" t="s">
        <v>18</v>
      </c>
      <c r="D1712">
        <v>26</v>
      </c>
      <c r="E1712">
        <v>0</v>
      </c>
      <c r="F1712">
        <v>15670.3</v>
      </c>
      <c r="G1712" t="s">
        <v>11</v>
      </c>
      <c r="H1712" t="s">
        <v>11</v>
      </c>
      <c r="I1712" t="s">
        <v>534</v>
      </c>
      <c r="J1712" t="str">
        <f>IF(ISBLANK(I1712),"Null",I1712)</f>
        <v>R1026</v>
      </c>
      <c r="K1712">
        <f>IF(ISBLANK(B1712),ROUND(AVERAGE($B$2:$B$2344),0),B1712)</f>
        <v>1973</v>
      </c>
      <c r="L1712" s="9" t="str">
        <f>CONCATENATE(D1712,"/",C1712,"/",K1712)</f>
        <v>26/Jun/1973</v>
      </c>
      <c r="M1712">
        <f t="shared" ca="1" si="26"/>
        <v>51</v>
      </c>
      <c r="N1712" s="10">
        <v>15670.3</v>
      </c>
    </row>
    <row r="1713" spans="1:14" x14ac:dyDescent="0.25">
      <c r="A1713" t="s">
        <v>1743</v>
      </c>
      <c r="B1713">
        <v>1976</v>
      </c>
      <c r="C1713" t="s">
        <v>20</v>
      </c>
      <c r="D1713">
        <v>20</v>
      </c>
      <c r="E1713">
        <v>2</v>
      </c>
      <c r="F1713">
        <v>15698.86</v>
      </c>
      <c r="G1713" t="s">
        <v>11</v>
      </c>
      <c r="H1713" t="s">
        <v>11</v>
      </c>
      <c r="I1713" t="s">
        <v>23</v>
      </c>
      <c r="J1713" t="str">
        <f>IF(ISBLANK(I1713),"Null",I1713)</f>
        <v>R1012</v>
      </c>
      <c r="K1713">
        <f>IF(ISBLANK(B1713),ROUND(AVERAGE($B$2:$B$2344),0),B1713)</f>
        <v>1976</v>
      </c>
      <c r="L1713" s="9" t="str">
        <f>CONCATENATE(D1713,"/",C1713,"/",K1713)</f>
        <v>20/Sep/1976</v>
      </c>
      <c r="M1713">
        <f t="shared" ca="1" si="26"/>
        <v>48</v>
      </c>
      <c r="N1713" s="10">
        <v>15698.86</v>
      </c>
    </row>
    <row r="1714" spans="1:14" x14ac:dyDescent="0.25">
      <c r="A1714" t="s">
        <v>1744</v>
      </c>
      <c r="B1714">
        <v>1974</v>
      </c>
      <c r="C1714" t="s">
        <v>34</v>
      </c>
      <c r="D1714">
        <v>29</v>
      </c>
      <c r="E1714">
        <v>0</v>
      </c>
      <c r="F1714">
        <v>15746.62</v>
      </c>
      <c r="G1714" t="s">
        <v>11</v>
      </c>
      <c r="H1714" t="s">
        <v>16</v>
      </c>
      <c r="I1714" t="s">
        <v>23</v>
      </c>
      <c r="J1714" t="str">
        <f>IF(ISBLANK(I1714),"Null",I1714)</f>
        <v>R1012</v>
      </c>
      <c r="K1714">
        <f>IF(ISBLANK(B1714),ROUND(AVERAGE($B$2:$B$2344),0),B1714)</f>
        <v>1974</v>
      </c>
      <c r="L1714" s="9" t="str">
        <f>CONCATENATE(D1714,"/",C1714,"/",K1714)</f>
        <v>29/Aug/1974</v>
      </c>
      <c r="M1714">
        <f t="shared" ca="1" si="26"/>
        <v>50</v>
      </c>
      <c r="N1714" s="10">
        <v>15746.62</v>
      </c>
    </row>
    <row r="1715" spans="1:14" x14ac:dyDescent="0.25">
      <c r="A1715" t="s">
        <v>1745</v>
      </c>
      <c r="B1715">
        <v>1997</v>
      </c>
      <c r="C1715" t="s">
        <v>36</v>
      </c>
      <c r="D1715">
        <v>9</v>
      </c>
      <c r="E1715">
        <v>0</v>
      </c>
      <c r="F1715">
        <v>15817.99</v>
      </c>
      <c r="G1715" t="s">
        <v>11</v>
      </c>
      <c r="H1715" t="s">
        <v>11</v>
      </c>
      <c r="I1715" t="s">
        <v>23</v>
      </c>
      <c r="J1715" t="str">
        <f>IF(ISBLANK(I1715),"Null",I1715)</f>
        <v>R1012</v>
      </c>
      <c r="K1715">
        <f>IF(ISBLANK(B1715),ROUND(AVERAGE($B$2:$B$2344),0),B1715)</f>
        <v>1997</v>
      </c>
      <c r="L1715" s="9" t="str">
        <f>CONCATENATE(D1715,"/",C1715,"/",K1715)</f>
        <v>9/Oct/1997</v>
      </c>
      <c r="M1715">
        <f t="shared" ca="1" si="26"/>
        <v>27</v>
      </c>
      <c r="N1715" s="10">
        <v>15817.99</v>
      </c>
    </row>
    <row r="1716" spans="1:14" x14ac:dyDescent="0.25">
      <c r="A1716" t="s">
        <v>1746</v>
      </c>
      <c r="B1716">
        <v>1984</v>
      </c>
      <c r="C1716" t="s">
        <v>18</v>
      </c>
      <c r="D1716">
        <v>26</v>
      </c>
      <c r="E1716">
        <v>0</v>
      </c>
      <c r="F1716">
        <v>15820.7</v>
      </c>
      <c r="G1716" t="s">
        <v>11</v>
      </c>
      <c r="H1716" t="s">
        <v>12</v>
      </c>
      <c r="I1716" t="s">
        <v>41</v>
      </c>
      <c r="J1716" t="str">
        <f>IF(ISBLANK(I1716),"Null",I1716)</f>
        <v>R1011</v>
      </c>
      <c r="K1716">
        <f>IF(ISBLANK(B1716),ROUND(AVERAGE($B$2:$B$2344),0),B1716)</f>
        <v>1984</v>
      </c>
      <c r="L1716" s="9" t="str">
        <f>CONCATENATE(D1716,"/",C1716,"/",K1716)</f>
        <v>26/Jun/1984</v>
      </c>
      <c r="M1716">
        <f t="shared" ca="1" si="26"/>
        <v>40</v>
      </c>
      <c r="N1716" s="10">
        <v>15820.7</v>
      </c>
    </row>
    <row r="1717" spans="1:14" x14ac:dyDescent="0.25">
      <c r="A1717" t="s">
        <v>1747</v>
      </c>
      <c r="B1717">
        <v>1982</v>
      </c>
      <c r="C1717" t="s">
        <v>15</v>
      </c>
      <c r="D1717">
        <v>11</v>
      </c>
      <c r="E1717">
        <v>4</v>
      </c>
      <c r="F1717">
        <v>15828.82</v>
      </c>
      <c r="G1717" t="s">
        <v>11</v>
      </c>
      <c r="H1717" t="s">
        <v>12</v>
      </c>
      <c r="I1717" t="s">
        <v>41</v>
      </c>
      <c r="J1717" t="str">
        <f>IF(ISBLANK(I1717),"Null",I1717)</f>
        <v>R1011</v>
      </c>
      <c r="K1717">
        <f>IF(ISBLANK(B1717),ROUND(AVERAGE($B$2:$B$2344),0),B1717)</f>
        <v>1982</v>
      </c>
      <c r="L1717" s="9" t="str">
        <f>CONCATENATE(D1717,"/",C1717,"/",K1717)</f>
        <v>11/Nov/1982</v>
      </c>
      <c r="M1717">
        <f t="shared" ca="1" si="26"/>
        <v>42</v>
      </c>
      <c r="N1717" s="10">
        <v>15828.82</v>
      </c>
    </row>
    <row r="1718" spans="1:14" x14ac:dyDescent="0.25">
      <c r="A1718" t="s">
        <v>1748</v>
      </c>
      <c r="B1718">
        <v>1962</v>
      </c>
      <c r="C1718" t="s">
        <v>30</v>
      </c>
      <c r="D1718">
        <v>25</v>
      </c>
      <c r="E1718">
        <v>0</v>
      </c>
      <c r="F1718">
        <v>15840.81</v>
      </c>
      <c r="G1718" t="s">
        <v>11</v>
      </c>
      <c r="H1718" t="s">
        <v>16</v>
      </c>
      <c r="I1718" t="s">
        <v>631</v>
      </c>
      <c r="J1718" t="str">
        <f>IF(ISBLANK(I1718),"Null",I1718)</f>
        <v>R1022</v>
      </c>
      <c r="K1718">
        <f>IF(ISBLANK(B1718),ROUND(AVERAGE($B$2:$B$2344),0),B1718)</f>
        <v>1962</v>
      </c>
      <c r="L1718" s="9" t="str">
        <f>CONCATENATE(D1718,"/",C1718,"/",K1718)</f>
        <v>25/Dec/1962</v>
      </c>
      <c r="M1718">
        <f t="shared" ca="1" si="26"/>
        <v>61</v>
      </c>
      <c r="N1718" s="10">
        <v>15840.81</v>
      </c>
    </row>
    <row r="1719" spans="1:14" x14ac:dyDescent="0.25">
      <c r="A1719" t="s">
        <v>1749</v>
      </c>
      <c r="B1719">
        <v>1980</v>
      </c>
      <c r="C1719" t="s">
        <v>36</v>
      </c>
      <c r="D1719">
        <v>12</v>
      </c>
      <c r="E1719">
        <v>2</v>
      </c>
      <c r="F1719">
        <v>15922.29</v>
      </c>
      <c r="G1719" t="s">
        <v>11</v>
      </c>
      <c r="H1719" t="s">
        <v>12</v>
      </c>
      <c r="I1719" t="s">
        <v>534</v>
      </c>
      <c r="J1719" t="str">
        <f>IF(ISBLANK(I1719),"Null",I1719)</f>
        <v>R1026</v>
      </c>
      <c r="K1719">
        <f>IF(ISBLANK(B1719),ROUND(AVERAGE($B$2:$B$2344),0),B1719)</f>
        <v>1980</v>
      </c>
      <c r="L1719" s="9" t="str">
        <f>CONCATENATE(D1719,"/",C1719,"/",K1719)</f>
        <v>12/Oct/1980</v>
      </c>
      <c r="M1719">
        <f t="shared" ca="1" si="26"/>
        <v>44</v>
      </c>
      <c r="N1719" s="10">
        <v>15922.29</v>
      </c>
    </row>
    <row r="1720" spans="1:14" x14ac:dyDescent="0.25">
      <c r="A1720" t="s">
        <v>1750</v>
      </c>
      <c r="B1720">
        <v>1982</v>
      </c>
      <c r="C1720" t="s">
        <v>10</v>
      </c>
      <c r="D1720">
        <v>24</v>
      </c>
      <c r="E1720">
        <v>3</v>
      </c>
      <c r="F1720">
        <v>15965.29</v>
      </c>
      <c r="G1720" t="s">
        <v>11</v>
      </c>
      <c r="H1720" t="s">
        <v>16</v>
      </c>
      <c r="I1720" t="s">
        <v>23</v>
      </c>
      <c r="J1720" t="str">
        <f>IF(ISBLANK(I1720),"Null",I1720)</f>
        <v>R1012</v>
      </c>
      <c r="K1720">
        <f>IF(ISBLANK(B1720),ROUND(AVERAGE($B$2:$B$2344),0),B1720)</f>
        <v>1982</v>
      </c>
      <c r="L1720" s="9" t="str">
        <f>CONCATENATE(D1720,"/",C1720,"/",K1720)</f>
        <v>24/Jul/1982</v>
      </c>
      <c r="M1720">
        <f t="shared" ca="1" si="26"/>
        <v>42</v>
      </c>
      <c r="N1720" s="10">
        <v>15965.29</v>
      </c>
    </row>
    <row r="1721" spans="1:14" x14ac:dyDescent="0.25">
      <c r="A1721" t="s">
        <v>1751</v>
      </c>
      <c r="B1721">
        <v>1980</v>
      </c>
      <c r="C1721" t="s">
        <v>20</v>
      </c>
      <c r="D1721">
        <v>19</v>
      </c>
      <c r="E1721">
        <v>2</v>
      </c>
      <c r="F1721">
        <v>15966.19</v>
      </c>
      <c r="G1721" t="s">
        <v>11</v>
      </c>
      <c r="H1721" t="s">
        <v>11</v>
      </c>
      <c r="I1721" t="s">
        <v>23</v>
      </c>
      <c r="J1721" t="str">
        <f>IF(ISBLANK(I1721),"Null",I1721)</f>
        <v>R1012</v>
      </c>
      <c r="K1721">
        <f>IF(ISBLANK(B1721),ROUND(AVERAGE($B$2:$B$2344),0),B1721)</f>
        <v>1980</v>
      </c>
      <c r="L1721" s="9" t="str">
        <f>CONCATENATE(D1721,"/",C1721,"/",K1721)</f>
        <v>19/Sep/1980</v>
      </c>
      <c r="M1721">
        <f t="shared" ca="1" si="26"/>
        <v>44</v>
      </c>
      <c r="N1721" s="10">
        <v>15966.19</v>
      </c>
    </row>
    <row r="1722" spans="1:14" x14ac:dyDescent="0.25">
      <c r="A1722" t="s">
        <v>1752</v>
      </c>
      <c r="B1722">
        <v>1988</v>
      </c>
      <c r="C1722" t="s">
        <v>30</v>
      </c>
      <c r="D1722">
        <v>5</v>
      </c>
      <c r="E1722">
        <v>3</v>
      </c>
      <c r="F1722">
        <v>16059.06</v>
      </c>
      <c r="G1722" t="s">
        <v>11</v>
      </c>
      <c r="H1722" t="s">
        <v>12</v>
      </c>
      <c r="I1722" t="s">
        <v>23</v>
      </c>
      <c r="J1722" t="str">
        <f>IF(ISBLANK(I1722),"Null",I1722)</f>
        <v>R1012</v>
      </c>
      <c r="K1722">
        <f>IF(ISBLANK(B1722),ROUND(AVERAGE($B$2:$B$2344),0),B1722)</f>
        <v>1988</v>
      </c>
      <c r="L1722" s="9" t="str">
        <f>CONCATENATE(D1722,"/",C1722,"/",K1722)</f>
        <v>5/Dec/1988</v>
      </c>
      <c r="M1722">
        <f t="shared" ca="1" si="26"/>
        <v>35</v>
      </c>
      <c r="N1722" s="10">
        <v>16059.06</v>
      </c>
    </row>
    <row r="1723" spans="1:14" x14ac:dyDescent="0.25">
      <c r="A1723" t="s">
        <v>1753</v>
      </c>
      <c r="B1723">
        <v>1978</v>
      </c>
      <c r="C1723" t="s">
        <v>20</v>
      </c>
      <c r="D1723">
        <v>16</v>
      </c>
      <c r="E1723">
        <v>2</v>
      </c>
      <c r="F1723">
        <v>16062.89</v>
      </c>
      <c r="G1723" t="s">
        <v>11</v>
      </c>
      <c r="H1723" t="s">
        <v>11</v>
      </c>
      <c r="I1723" t="s">
        <v>534</v>
      </c>
      <c r="J1723" t="str">
        <f>IF(ISBLANK(I1723),"Null",I1723)</f>
        <v>R1026</v>
      </c>
      <c r="K1723">
        <f>IF(ISBLANK(B1723),ROUND(AVERAGE($B$2:$B$2344),0),B1723)</f>
        <v>1978</v>
      </c>
      <c r="L1723" s="9" t="str">
        <f>CONCATENATE(D1723,"/",C1723,"/",K1723)</f>
        <v>16/Sep/1978</v>
      </c>
      <c r="M1723">
        <f t="shared" ca="1" si="26"/>
        <v>46</v>
      </c>
      <c r="N1723" s="10">
        <v>16062.89</v>
      </c>
    </row>
    <row r="1724" spans="1:14" x14ac:dyDescent="0.25">
      <c r="A1724" t="s">
        <v>1754</v>
      </c>
      <c r="B1724">
        <v>1958</v>
      </c>
      <c r="C1724" t="s">
        <v>36</v>
      </c>
      <c r="D1724">
        <v>22</v>
      </c>
      <c r="E1724">
        <v>2</v>
      </c>
      <c r="F1724">
        <v>16069.08</v>
      </c>
      <c r="G1724" t="s">
        <v>11</v>
      </c>
      <c r="H1724" t="s">
        <v>11</v>
      </c>
      <c r="I1724" t="s">
        <v>246</v>
      </c>
      <c r="J1724" t="str">
        <f>IF(ISBLANK(I1724),"Null",I1724)</f>
        <v>R1024</v>
      </c>
      <c r="K1724">
        <f>IF(ISBLANK(B1724),ROUND(AVERAGE($B$2:$B$2344),0),B1724)</f>
        <v>1958</v>
      </c>
      <c r="L1724" s="9" t="str">
        <f>CONCATENATE(D1724,"/",C1724,"/",K1724)</f>
        <v>22/Oct/1958</v>
      </c>
      <c r="M1724">
        <f t="shared" ca="1" si="26"/>
        <v>66</v>
      </c>
      <c r="N1724" s="10">
        <v>16069.08</v>
      </c>
    </row>
    <row r="1725" spans="1:14" x14ac:dyDescent="0.25">
      <c r="A1725" t="s">
        <v>1755</v>
      </c>
      <c r="B1725">
        <v>1958</v>
      </c>
      <c r="C1725" t="s">
        <v>18</v>
      </c>
      <c r="D1725">
        <v>21</v>
      </c>
      <c r="E1725">
        <v>3</v>
      </c>
      <c r="F1725">
        <v>16085.13</v>
      </c>
      <c r="G1725" t="s">
        <v>11</v>
      </c>
      <c r="H1725" t="s">
        <v>11</v>
      </c>
      <c r="I1725" t="s">
        <v>13</v>
      </c>
      <c r="J1725" t="str">
        <f>IF(ISBLANK(I1725),"Null",I1725)</f>
        <v>R1013</v>
      </c>
      <c r="K1725">
        <f>IF(ISBLANK(B1725),ROUND(AVERAGE($B$2:$B$2344),0),B1725)</f>
        <v>1958</v>
      </c>
      <c r="L1725" s="9" t="str">
        <f>CONCATENATE(D1725,"/",C1725,"/",K1725)</f>
        <v>21/Jun/1958</v>
      </c>
      <c r="M1725">
        <f t="shared" ca="1" si="26"/>
        <v>66</v>
      </c>
      <c r="N1725" s="10">
        <v>16085.13</v>
      </c>
    </row>
    <row r="1726" spans="1:14" x14ac:dyDescent="0.25">
      <c r="A1726" t="s">
        <v>1756</v>
      </c>
      <c r="B1726">
        <v>1985</v>
      </c>
      <c r="C1726" t="s">
        <v>34</v>
      </c>
      <c r="D1726">
        <v>27</v>
      </c>
      <c r="E1726">
        <v>3</v>
      </c>
      <c r="F1726">
        <v>16097.94</v>
      </c>
      <c r="G1726" t="s">
        <v>11</v>
      </c>
      <c r="H1726" t="s">
        <v>12</v>
      </c>
      <c r="I1726" t="s">
        <v>23</v>
      </c>
      <c r="J1726" t="str">
        <f>IF(ISBLANK(I1726),"Null",I1726)</f>
        <v>R1012</v>
      </c>
      <c r="K1726">
        <f>IF(ISBLANK(B1726),ROUND(AVERAGE($B$2:$B$2344),0),B1726)</f>
        <v>1985</v>
      </c>
      <c r="L1726" s="9" t="str">
        <f>CONCATENATE(D1726,"/",C1726,"/",K1726)</f>
        <v>27/Aug/1985</v>
      </c>
      <c r="M1726">
        <f t="shared" ca="1" si="26"/>
        <v>39</v>
      </c>
      <c r="N1726" s="10">
        <v>16097.94</v>
      </c>
    </row>
    <row r="1727" spans="1:14" x14ac:dyDescent="0.25">
      <c r="A1727" t="s">
        <v>1757</v>
      </c>
      <c r="B1727">
        <v>1993</v>
      </c>
      <c r="C1727" t="s">
        <v>34</v>
      </c>
      <c r="D1727">
        <v>8</v>
      </c>
      <c r="E1727">
        <v>0</v>
      </c>
      <c r="F1727">
        <v>16115.3</v>
      </c>
      <c r="G1727" t="s">
        <v>11</v>
      </c>
      <c r="H1727" t="s">
        <v>16</v>
      </c>
      <c r="I1727" t="s">
        <v>246</v>
      </c>
      <c r="J1727" t="str">
        <f>IF(ISBLANK(I1727),"Null",I1727)</f>
        <v>R1024</v>
      </c>
      <c r="K1727">
        <f>IF(ISBLANK(B1727),ROUND(AVERAGE($B$2:$B$2344),0),B1727)</f>
        <v>1993</v>
      </c>
      <c r="L1727" s="9" t="str">
        <f>CONCATENATE(D1727,"/",C1727,"/",K1727)</f>
        <v>8/Aug/1993</v>
      </c>
      <c r="M1727">
        <f t="shared" ca="1" si="26"/>
        <v>31</v>
      </c>
      <c r="N1727" s="10">
        <v>16115.3</v>
      </c>
    </row>
    <row r="1728" spans="1:14" x14ac:dyDescent="0.25">
      <c r="A1728" t="s">
        <v>1758</v>
      </c>
      <c r="B1728">
        <v>1987</v>
      </c>
      <c r="C1728" t="s">
        <v>36</v>
      </c>
      <c r="D1728">
        <v>6</v>
      </c>
      <c r="E1728">
        <v>3</v>
      </c>
      <c r="F1728">
        <v>16122.65</v>
      </c>
      <c r="G1728" t="s">
        <v>11</v>
      </c>
      <c r="H1728" t="s">
        <v>16</v>
      </c>
      <c r="I1728" t="s">
        <v>41</v>
      </c>
      <c r="J1728" t="str">
        <f>IF(ISBLANK(I1728),"Null",I1728)</f>
        <v>R1011</v>
      </c>
      <c r="K1728">
        <f>IF(ISBLANK(B1728),ROUND(AVERAGE($B$2:$B$2344),0),B1728)</f>
        <v>1987</v>
      </c>
      <c r="L1728" s="9" t="str">
        <f>CONCATENATE(D1728,"/",C1728,"/",K1728)</f>
        <v>6/Oct/1987</v>
      </c>
      <c r="M1728">
        <f t="shared" ca="1" si="26"/>
        <v>37</v>
      </c>
      <c r="N1728" s="10">
        <v>16122.65</v>
      </c>
    </row>
    <row r="1729" spans="1:14" x14ac:dyDescent="0.25">
      <c r="A1729" t="s">
        <v>1759</v>
      </c>
      <c r="B1729">
        <v>1993</v>
      </c>
      <c r="C1729" t="s">
        <v>30</v>
      </c>
      <c r="D1729">
        <v>12</v>
      </c>
      <c r="E1729">
        <v>0</v>
      </c>
      <c r="F1729">
        <v>16138.76</v>
      </c>
      <c r="G1729" t="s">
        <v>11</v>
      </c>
      <c r="H1729" t="s">
        <v>12</v>
      </c>
      <c r="I1729" t="s">
        <v>355</v>
      </c>
      <c r="J1729" t="str">
        <f>IF(ISBLANK(I1729),"Null",I1729)</f>
        <v>R1017</v>
      </c>
      <c r="K1729">
        <f>IF(ISBLANK(B1729),ROUND(AVERAGE($B$2:$B$2344),0),B1729)</f>
        <v>1993</v>
      </c>
      <c r="L1729" s="9" t="str">
        <f>CONCATENATE(D1729,"/",C1729,"/",K1729)</f>
        <v>12/Dec/1993</v>
      </c>
      <c r="M1729">
        <f t="shared" ca="1" si="26"/>
        <v>30</v>
      </c>
      <c r="N1729" s="10">
        <v>16138.76</v>
      </c>
    </row>
    <row r="1730" spans="1:14" x14ac:dyDescent="0.25">
      <c r="A1730" t="s">
        <v>1760</v>
      </c>
      <c r="B1730">
        <v>1982</v>
      </c>
      <c r="C1730" t="s">
        <v>10</v>
      </c>
      <c r="D1730">
        <v>6</v>
      </c>
      <c r="E1730">
        <v>3</v>
      </c>
      <c r="F1730">
        <v>16152.04</v>
      </c>
      <c r="G1730" t="s">
        <v>11</v>
      </c>
      <c r="H1730" t="s">
        <v>16</v>
      </c>
      <c r="I1730" t="s">
        <v>534</v>
      </c>
      <c r="J1730" t="str">
        <f>IF(ISBLANK(I1730),"Null",I1730)</f>
        <v>R1026</v>
      </c>
      <c r="K1730">
        <f>IF(ISBLANK(B1730),ROUND(AVERAGE($B$2:$B$2344),0),B1730)</f>
        <v>1982</v>
      </c>
      <c r="L1730" s="9" t="str">
        <f>CONCATENATE(D1730,"/",C1730,"/",K1730)</f>
        <v>6/Jul/1982</v>
      </c>
      <c r="M1730">
        <f t="shared" ca="1" si="26"/>
        <v>42</v>
      </c>
      <c r="N1730" s="10">
        <v>16152.04</v>
      </c>
    </row>
    <row r="1731" spans="1:14" x14ac:dyDescent="0.25">
      <c r="A1731" t="s">
        <v>1761</v>
      </c>
      <c r="B1731">
        <v>1974</v>
      </c>
      <c r="C1731" t="s">
        <v>20</v>
      </c>
      <c r="D1731">
        <v>11</v>
      </c>
      <c r="E1731">
        <v>0</v>
      </c>
      <c r="F1731">
        <v>16190.97</v>
      </c>
      <c r="G1731" t="s">
        <v>11</v>
      </c>
      <c r="H1731" t="s">
        <v>12</v>
      </c>
      <c r="I1731" t="s">
        <v>23</v>
      </c>
      <c r="J1731" t="str">
        <f>IF(ISBLANK(I1731),"Null",I1731)</f>
        <v>R1012</v>
      </c>
      <c r="K1731">
        <f>IF(ISBLANK(B1731),ROUND(AVERAGE($B$2:$B$2344),0),B1731)</f>
        <v>1974</v>
      </c>
      <c r="L1731" s="9" t="str">
        <f>CONCATENATE(D1731,"/",C1731,"/",K1731)</f>
        <v>11/Sep/1974</v>
      </c>
      <c r="M1731">
        <f t="shared" ref="M1731:M1794" ca="1" si="27">DATEDIF(L1731,TODAY(),"Y")</f>
        <v>50</v>
      </c>
      <c r="N1731" s="10">
        <v>16190.97</v>
      </c>
    </row>
    <row r="1732" spans="1:14" x14ac:dyDescent="0.25">
      <c r="A1732" t="s">
        <v>1762</v>
      </c>
      <c r="B1732">
        <v>1988</v>
      </c>
      <c r="C1732" t="s">
        <v>34</v>
      </c>
      <c r="D1732">
        <v>6</v>
      </c>
      <c r="E1732">
        <v>3</v>
      </c>
      <c r="F1732">
        <v>16199.1</v>
      </c>
      <c r="G1732" t="s">
        <v>11</v>
      </c>
      <c r="H1732" t="s">
        <v>11</v>
      </c>
      <c r="I1732" t="s">
        <v>23</v>
      </c>
      <c r="J1732" t="str">
        <f>IF(ISBLANK(I1732),"Null",I1732)</f>
        <v>R1012</v>
      </c>
      <c r="K1732">
        <f>IF(ISBLANK(B1732),ROUND(AVERAGE($B$2:$B$2344),0),B1732)</f>
        <v>1988</v>
      </c>
      <c r="L1732" s="9" t="str">
        <f>CONCATENATE(D1732,"/",C1732,"/",K1732)</f>
        <v>6/Aug/1988</v>
      </c>
      <c r="M1732">
        <f t="shared" ca="1" si="27"/>
        <v>36</v>
      </c>
      <c r="N1732" s="10">
        <v>16199.1</v>
      </c>
    </row>
    <row r="1733" spans="1:14" x14ac:dyDescent="0.25">
      <c r="A1733" t="s">
        <v>1763</v>
      </c>
      <c r="B1733">
        <v>1988</v>
      </c>
      <c r="C1733" t="s">
        <v>34</v>
      </c>
      <c r="D1733">
        <v>21</v>
      </c>
      <c r="E1733">
        <v>3</v>
      </c>
      <c r="F1733">
        <v>16205.88</v>
      </c>
      <c r="G1733" t="s">
        <v>11</v>
      </c>
      <c r="H1733" t="s">
        <v>16</v>
      </c>
      <c r="I1733" t="s">
        <v>23</v>
      </c>
      <c r="J1733" t="str">
        <f>IF(ISBLANK(I1733),"Null",I1733)</f>
        <v>R1012</v>
      </c>
      <c r="K1733">
        <f>IF(ISBLANK(B1733),ROUND(AVERAGE($B$2:$B$2344),0),B1733)</f>
        <v>1988</v>
      </c>
      <c r="L1733" s="9" t="str">
        <f>CONCATENATE(D1733,"/",C1733,"/",K1733)</f>
        <v>21/Aug/1988</v>
      </c>
      <c r="M1733">
        <f t="shared" ca="1" si="27"/>
        <v>36</v>
      </c>
      <c r="N1733" s="10">
        <v>16205.88</v>
      </c>
    </row>
    <row r="1734" spans="1:14" x14ac:dyDescent="0.25">
      <c r="A1734" t="s">
        <v>1764</v>
      </c>
      <c r="B1734">
        <v>2002</v>
      </c>
      <c r="C1734" t="s">
        <v>20</v>
      </c>
      <c r="D1734">
        <v>8</v>
      </c>
      <c r="E1734">
        <v>0</v>
      </c>
      <c r="F1734">
        <v>16232.85</v>
      </c>
      <c r="G1734" t="s">
        <v>11</v>
      </c>
      <c r="H1734" t="s">
        <v>16</v>
      </c>
      <c r="I1734" t="s">
        <v>41</v>
      </c>
      <c r="J1734" t="str">
        <f>IF(ISBLANK(I1734),"Null",I1734)</f>
        <v>R1011</v>
      </c>
      <c r="K1734">
        <f>IF(ISBLANK(B1734),ROUND(AVERAGE($B$2:$B$2344),0),B1734)</f>
        <v>2002</v>
      </c>
      <c r="L1734" s="9" t="str">
        <f>CONCATENATE(D1734,"/",C1734,"/",K1734)</f>
        <v>8/Sep/2002</v>
      </c>
      <c r="M1734">
        <f t="shared" ca="1" si="27"/>
        <v>22</v>
      </c>
      <c r="N1734" s="10">
        <v>16232.85</v>
      </c>
    </row>
    <row r="1735" spans="1:14" x14ac:dyDescent="0.25">
      <c r="A1735" t="s">
        <v>1765</v>
      </c>
      <c r="B1735">
        <v>1972</v>
      </c>
      <c r="C1735" t="s">
        <v>10</v>
      </c>
      <c r="D1735">
        <v>30</v>
      </c>
      <c r="E1735">
        <v>0</v>
      </c>
      <c r="F1735">
        <v>16267.32</v>
      </c>
      <c r="G1735" t="s">
        <v>11</v>
      </c>
      <c r="H1735" t="s">
        <v>11</v>
      </c>
      <c r="I1735" t="s">
        <v>248</v>
      </c>
      <c r="J1735" t="str">
        <f>IF(ISBLANK(I1735),"Null",I1735)</f>
        <v>R1023</v>
      </c>
      <c r="K1735">
        <f>IF(ISBLANK(B1735),ROUND(AVERAGE($B$2:$B$2344),0),B1735)</f>
        <v>1972</v>
      </c>
      <c r="L1735" s="9" t="str">
        <f>CONCATENATE(D1735,"/",C1735,"/",K1735)</f>
        <v>30/Jul/1972</v>
      </c>
      <c r="M1735">
        <f t="shared" ca="1" si="27"/>
        <v>52</v>
      </c>
      <c r="N1735" s="10">
        <v>16267.32</v>
      </c>
    </row>
    <row r="1736" spans="1:14" x14ac:dyDescent="0.25">
      <c r="A1736" t="s">
        <v>1766</v>
      </c>
      <c r="B1736">
        <v>2003</v>
      </c>
      <c r="C1736" t="s">
        <v>34</v>
      </c>
      <c r="D1736">
        <v>24</v>
      </c>
      <c r="E1736">
        <v>0</v>
      </c>
      <c r="F1736">
        <v>16297.85</v>
      </c>
      <c r="G1736" t="s">
        <v>11</v>
      </c>
      <c r="H1736" t="s">
        <v>12</v>
      </c>
      <c r="I1736" t="s">
        <v>41</v>
      </c>
      <c r="J1736" t="str">
        <f>IF(ISBLANK(I1736),"Null",I1736)</f>
        <v>R1011</v>
      </c>
      <c r="K1736">
        <f>IF(ISBLANK(B1736),ROUND(AVERAGE($B$2:$B$2344),0),B1736)</f>
        <v>2003</v>
      </c>
      <c r="L1736" s="9" t="str">
        <f>CONCATENATE(D1736,"/",C1736,"/",K1736)</f>
        <v>24/Aug/2003</v>
      </c>
      <c r="M1736">
        <f t="shared" ca="1" si="27"/>
        <v>21</v>
      </c>
      <c r="N1736" s="10">
        <v>16297.85</v>
      </c>
    </row>
    <row r="1737" spans="1:14" x14ac:dyDescent="0.25">
      <c r="A1737" t="s">
        <v>1767</v>
      </c>
      <c r="B1737">
        <v>1969</v>
      </c>
      <c r="C1737" t="s">
        <v>34</v>
      </c>
      <c r="D1737">
        <v>8</v>
      </c>
      <c r="E1737">
        <v>0</v>
      </c>
      <c r="F1737">
        <v>16311.05</v>
      </c>
      <c r="G1737" t="s">
        <v>11</v>
      </c>
      <c r="H1737" t="s">
        <v>12</v>
      </c>
      <c r="I1737" t="s">
        <v>534</v>
      </c>
      <c r="J1737" t="str">
        <f>IF(ISBLANK(I1737),"Null",I1737)</f>
        <v>R1026</v>
      </c>
      <c r="K1737">
        <f>IF(ISBLANK(B1737),ROUND(AVERAGE($B$2:$B$2344),0),B1737)</f>
        <v>1969</v>
      </c>
      <c r="L1737" s="9" t="str">
        <f>CONCATENATE(D1737,"/",C1737,"/",K1737)</f>
        <v>8/Aug/1969</v>
      </c>
      <c r="M1737">
        <f t="shared" ca="1" si="27"/>
        <v>55</v>
      </c>
      <c r="N1737" s="10">
        <v>16311.05</v>
      </c>
    </row>
    <row r="1738" spans="1:14" x14ac:dyDescent="0.25">
      <c r="A1738" t="s">
        <v>1768</v>
      </c>
      <c r="B1738">
        <v>1965</v>
      </c>
      <c r="C1738" t="s">
        <v>30</v>
      </c>
      <c r="D1738">
        <v>5</v>
      </c>
      <c r="E1738">
        <v>0</v>
      </c>
      <c r="F1738">
        <v>16351.42</v>
      </c>
      <c r="G1738" t="s">
        <v>11</v>
      </c>
      <c r="H1738" t="s">
        <v>12</v>
      </c>
      <c r="I1738" t="s">
        <v>534</v>
      </c>
      <c r="J1738" t="str">
        <f>IF(ISBLANK(I1738),"Null",I1738)</f>
        <v>R1026</v>
      </c>
      <c r="K1738">
        <f>IF(ISBLANK(B1738),ROUND(AVERAGE($B$2:$B$2344),0),B1738)</f>
        <v>1965</v>
      </c>
      <c r="L1738" s="9" t="str">
        <f>CONCATENATE(D1738,"/",C1738,"/",K1738)</f>
        <v>5/Dec/1965</v>
      </c>
      <c r="M1738">
        <f t="shared" ca="1" si="27"/>
        <v>58</v>
      </c>
      <c r="N1738" s="10">
        <v>16351.42</v>
      </c>
    </row>
    <row r="1739" spans="1:14" x14ac:dyDescent="0.25">
      <c r="A1739" t="s">
        <v>1769</v>
      </c>
      <c r="B1739">
        <v>1995</v>
      </c>
      <c r="C1739" t="s">
        <v>20</v>
      </c>
      <c r="D1739">
        <v>28</v>
      </c>
      <c r="E1739">
        <v>3</v>
      </c>
      <c r="F1739">
        <v>16420.490000000002</v>
      </c>
      <c r="G1739" t="s">
        <v>11</v>
      </c>
      <c r="H1739" t="s">
        <v>12</v>
      </c>
      <c r="I1739" t="s">
        <v>23</v>
      </c>
      <c r="J1739" t="str">
        <f>IF(ISBLANK(I1739),"Null",I1739)</f>
        <v>R1012</v>
      </c>
      <c r="K1739">
        <f>IF(ISBLANK(B1739),ROUND(AVERAGE($B$2:$B$2344),0),B1739)</f>
        <v>1995</v>
      </c>
      <c r="L1739" s="9" t="str">
        <f>CONCATENATE(D1739,"/",C1739,"/",K1739)</f>
        <v>28/Sep/1995</v>
      </c>
      <c r="M1739">
        <f t="shared" ca="1" si="27"/>
        <v>29</v>
      </c>
      <c r="N1739" s="10">
        <v>16420.490000000002</v>
      </c>
    </row>
    <row r="1740" spans="1:14" x14ac:dyDescent="0.25">
      <c r="A1740" t="s">
        <v>1770</v>
      </c>
      <c r="B1740">
        <v>2003</v>
      </c>
      <c r="C1740" t="s">
        <v>30</v>
      </c>
      <c r="D1740">
        <v>20</v>
      </c>
      <c r="E1740">
        <v>1</v>
      </c>
      <c r="F1740">
        <v>16450.89</v>
      </c>
      <c r="G1740" t="s">
        <v>11</v>
      </c>
      <c r="H1740" t="s">
        <v>16</v>
      </c>
      <c r="I1740" t="s">
        <v>23</v>
      </c>
      <c r="J1740" t="str">
        <f>IF(ISBLANK(I1740),"Null",I1740)</f>
        <v>R1012</v>
      </c>
      <c r="K1740">
        <f>IF(ISBLANK(B1740),ROUND(AVERAGE($B$2:$B$2344),0),B1740)</f>
        <v>2003</v>
      </c>
      <c r="L1740" s="9" t="str">
        <f>CONCATENATE(D1740,"/",C1740,"/",K1740)</f>
        <v>20/Dec/2003</v>
      </c>
      <c r="M1740">
        <f t="shared" ca="1" si="27"/>
        <v>20</v>
      </c>
      <c r="N1740" s="10">
        <v>16450.89</v>
      </c>
    </row>
    <row r="1741" spans="1:14" x14ac:dyDescent="0.25">
      <c r="A1741" t="s">
        <v>1771</v>
      </c>
      <c r="B1741">
        <v>1958</v>
      </c>
      <c r="C1741" t="s">
        <v>36</v>
      </c>
      <c r="D1741">
        <v>10</v>
      </c>
      <c r="E1741">
        <v>3</v>
      </c>
      <c r="F1741">
        <v>16455.71</v>
      </c>
      <c r="G1741" t="s">
        <v>11</v>
      </c>
      <c r="H1741" t="s">
        <v>11</v>
      </c>
      <c r="I1741" t="s">
        <v>23</v>
      </c>
      <c r="J1741" t="str">
        <f>IF(ISBLANK(I1741),"Null",I1741)</f>
        <v>R1012</v>
      </c>
      <c r="K1741">
        <f>IF(ISBLANK(B1741),ROUND(AVERAGE($B$2:$B$2344),0),B1741)</f>
        <v>1958</v>
      </c>
      <c r="L1741" s="9" t="str">
        <f>CONCATENATE(D1741,"/",C1741,"/",K1741)</f>
        <v>10/Oct/1958</v>
      </c>
      <c r="M1741">
        <f t="shared" ca="1" si="27"/>
        <v>66</v>
      </c>
      <c r="N1741" s="10">
        <v>16455.71</v>
      </c>
    </row>
    <row r="1742" spans="1:14" x14ac:dyDescent="0.25">
      <c r="A1742" t="s">
        <v>1772</v>
      </c>
      <c r="B1742">
        <v>1995</v>
      </c>
      <c r="C1742" t="s">
        <v>30</v>
      </c>
      <c r="D1742">
        <v>23</v>
      </c>
      <c r="E1742">
        <v>0</v>
      </c>
      <c r="F1742">
        <v>16577.78</v>
      </c>
      <c r="G1742" t="s">
        <v>11</v>
      </c>
      <c r="H1742" t="s">
        <v>16</v>
      </c>
      <c r="I1742" t="s">
        <v>13</v>
      </c>
      <c r="J1742" t="str">
        <f>IF(ISBLANK(I1742),"Null",I1742)</f>
        <v>R1013</v>
      </c>
      <c r="K1742">
        <f>IF(ISBLANK(B1742),ROUND(AVERAGE($B$2:$B$2344),0),B1742)</f>
        <v>1995</v>
      </c>
      <c r="L1742" s="9" t="str">
        <f>CONCATENATE(D1742,"/",C1742,"/",K1742)</f>
        <v>23/Dec/1995</v>
      </c>
      <c r="M1742">
        <f t="shared" ca="1" si="27"/>
        <v>28</v>
      </c>
      <c r="N1742" s="10">
        <v>16577.78</v>
      </c>
    </row>
    <row r="1743" spans="1:14" x14ac:dyDescent="0.25">
      <c r="A1743" t="s">
        <v>1773</v>
      </c>
      <c r="B1743">
        <v>2001</v>
      </c>
      <c r="C1743" t="s">
        <v>18</v>
      </c>
      <c r="D1743">
        <v>25</v>
      </c>
      <c r="E1743">
        <v>0</v>
      </c>
      <c r="F1743">
        <v>16586.5</v>
      </c>
      <c r="G1743" t="s">
        <v>11</v>
      </c>
      <c r="H1743" t="s">
        <v>16</v>
      </c>
      <c r="I1743" t="s">
        <v>13</v>
      </c>
      <c r="J1743" t="str">
        <f>IF(ISBLANK(I1743),"Null",I1743)</f>
        <v>R1013</v>
      </c>
      <c r="K1743">
        <f>IF(ISBLANK(B1743),ROUND(AVERAGE($B$2:$B$2344),0),B1743)</f>
        <v>2001</v>
      </c>
      <c r="L1743" s="9" t="str">
        <f>CONCATENATE(D1743,"/",C1743,"/",K1743)</f>
        <v>25/Jun/2001</v>
      </c>
      <c r="M1743">
        <f t="shared" ca="1" si="27"/>
        <v>23</v>
      </c>
      <c r="N1743" s="10">
        <v>16586.5</v>
      </c>
    </row>
    <row r="1744" spans="1:14" x14ac:dyDescent="0.25">
      <c r="A1744" t="s">
        <v>1774</v>
      </c>
      <c r="B1744">
        <v>1963</v>
      </c>
      <c r="C1744" t="s">
        <v>18</v>
      </c>
      <c r="D1744">
        <v>25</v>
      </c>
      <c r="E1744">
        <v>0</v>
      </c>
      <c r="F1744">
        <v>16587.96</v>
      </c>
      <c r="G1744" t="s">
        <v>11</v>
      </c>
      <c r="H1744" t="s">
        <v>11</v>
      </c>
      <c r="I1744" t="s">
        <v>248</v>
      </c>
      <c r="J1744" t="str">
        <f>IF(ISBLANK(I1744),"Null",I1744)</f>
        <v>R1023</v>
      </c>
      <c r="K1744">
        <f>IF(ISBLANK(B1744),ROUND(AVERAGE($B$2:$B$2344),0),B1744)</f>
        <v>1963</v>
      </c>
      <c r="L1744" s="9" t="str">
        <f>CONCATENATE(D1744,"/",C1744,"/",K1744)</f>
        <v>25/Jun/1963</v>
      </c>
      <c r="M1744">
        <f t="shared" ca="1" si="27"/>
        <v>61</v>
      </c>
      <c r="N1744" s="10">
        <v>16587.96</v>
      </c>
    </row>
    <row r="1745" spans="1:14" x14ac:dyDescent="0.25">
      <c r="A1745" t="s">
        <v>1775</v>
      </c>
      <c r="B1745">
        <v>1970</v>
      </c>
      <c r="C1745" t="s">
        <v>10</v>
      </c>
      <c r="D1745">
        <v>10</v>
      </c>
      <c r="E1745">
        <v>0</v>
      </c>
      <c r="F1745">
        <v>16600.16</v>
      </c>
      <c r="G1745" t="s">
        <v>11</v>
      </c>
      <c r="H1745" t="s">
        <v>11</v>
      </c>
      <c r="I1745" t="s">
        <v>41</v>
      </c>
      <c r="J1745" t="str">
        <f>IF(ISBLANK(I1745),"Null",I1745)</f>
        <v>R1011</v>
      </c>
      <c r="K1745">
        <f>IF(ISBLANK(B1745),ROUND(AVERAGE($B$2:$B$2344),0),B1745)</f>
        <v>1970</v>
      </c>
      <c r="L1745" s="9" t="str">
        <f>CONCATENATE(D1745,"/",C1745,"/",K1745)</f>
        <v>10/Jul/1970</v>
      </c>
      <c r="M1745">
        <f t="shared" ca="1" si="27"/>
        <v>54</v>
      </c>
      <c r="N1745" s="10">
        <v>16600.16</v>
      </c>
    </row>
    <row r="1746" spans="1:14" x14ac:dyDescent="0.25">
      <c r="A1746" t="s">
        <v>1776</v>
      </c>
      <c r="B1746">
        <v>1975</v>
      </c>
      <c r="C1746" t="s">
        <v>10</v>
      </c>
      <c r="D1746">
        <v>24</v>
      </c>
      <c r="E1746">
        <v>1</v>
      </c>
      <c r="F1746">
        <v>16602.18</v>
      </c>
      <c r="G1746" t="s">
        <v>11</v>
      </c>
      <c r="H1746" t="s">
        <v>16</v>
      </c>
      <c r="I1746" t="s">
        <v>534</v>
      </c>
      <c r="J1746" t="str">
        <f>IF(ISBLANK(I1746),"Null",I1746)</f>
        <v>R1026</v>
      </c>
      <c r="K1746">
        <f>IF(ISBLANK(B1746),ROUND(AVERAGE($B$2:$B$2344),0),B1746)</f>
        <v>1975</v>
      </c>
      <c r="L1746" s="9" t="str">
        <f>CONCATENATE(D1746,"/",C1746,"/",K1746)</f>
        <v>24/Jul/1975</v>
      </c>
      <c r="M1746">
        <f t="shared" ca="1" si="27"/>
        <v>49</v>
      </c>
      <c r="N1746" s="10">
        <v>16602.18</v>
      </c>
    </row>
    <row r="1747" spans="1:14" x14ac:dyDescent="0.25">
      <c r="A1747" t="s">
        <v>1777</v>
      </c>
      <c r="B1747">
        <v>1977</v>
      </c>
      <c r="C1747" t="s">
        <v>20</v>
      </c>
      <c r="D1747">
        <v>25</v>
      </c>
      <c r="E1747">
        <v>2</v>
      </c>
      <c r="F1747">
        <v>16631.61</v>
      </c>
      <c r="G1747" t="s">
        <v>11</v>
      </c>
      <c r="H1747" t="s">
        <v>16</v>
      </c>
      <c r="I1747" t="s">
        <v>23</v>
      </c>
      <c r="J1747" t="str">
        <f>IF(ISBLANK(I1747),"Null",I1747)</f>
        <v>R1012</v>
      </c>
      <c r="K1747">
        <f>IF(ISBLANK(B1747),ROUND(AVERAGE($B$2:$B$2344),0),B1747)</f>
        <v>1977</v>
      </c>
      <c r="L1747" s="9" t="str">
        <f>CONCATENATE(D1747,"/",C1747,"/",K1747)</f>
        <v>25/Sep/1977</v>
      </c>
      <c r="M1747">
        <f t="shared" ca="1" si="27"/>
        <v>47</v>
      </c>
      <c r="N1747" s="10">
        <v>16631.61</v>
      </c>
    </row>
    <row r="1748" spans="1:14" x14ac:dyDescent="0.25">
      <c r="A1748" t="s">
        <v>1778</v>
      </c>
      <c r="B1748">
        <v>1993</v>
      </c>
      <c r="C1748" t="s">
        <v>15</v>
      </c>
      <c r="D1748">
        <v>5</v>
      </c>
      <c r="E1748">
        <v>1</v>
      </c>
      <c r="F1748">
        <v>16657.72</v>
      </c>
      <c r="G1748" t="s">
        <v>11</v>
      </c>
      <c r="H1748" t="s">
        <v>16</v>
      </c>
      <c r="I1748" t="s">
        <v>246</v>
      </c>
      <c r="J1748" t="str">
        <f>IF(ISBLANK(I1748),"Null",I1748)</f>
        <v>R1024</v>
      </c>
      <c r="K1748">
        <f>IF(ISBLANK(B1748),ROUND(AVERAGE($B$2:$B$2344),0),B1748)</f>
        <v>1993</v>
      </c>
      <c r="L1748" s="9" t="str">
        <f>CONCATENATE(D1748,"/",C1748,"/",K1748)</f>
        <v>5/Nov/1993</v>
      </c>
      <c r="M1748">
        <f t="shared" ca="1" si="27"/>
        <v>31</v>
      </c>
      <c r="N1748" s="10">
        <v>16657.72</v>
      </c>
    </row>
    <row r="1749" spans="1:14" x14ac:dyDescent="0.25">
      <c r="A1749" t="s">
        <v>1779</v>
      </c>
      <c r="B1749">
        <v>1974</v>
      </c>
      <c r="C1749" t="s">
        <v>34</v>
      </c>
      <c r="D1749">
        <v>28</v>
      </c>
      <c r="E1749">
        <v>0</v>
      </c>
      <c r="F1749">
        <v>16770.990000000002</v>
      </c>
      <c r="G1749" t="s">
        <v>11</v>
      </c>
      <c r="H1749" t="s">
        <v>16</v>
      </c>
      <c r="I1749" t="s">
        <v>23</v>
      </c>
      <c r="J1749" t="str">
        <f>IF(ISBLANK(I1749),"Null",I1749)</f>
        <v>R1012</v>
      </c>
      <c r="K1749">
        <f>IF(ISBLANK(B1749),ROUND(AVERAGE($B$2:$B$2344),0),B1749)</f>
        <v>1974</v>
      </c>
      <c r="L1749" s="9" t="str">
        <f>CONCATENATE(D1749,"/",C1749,"/",K1749)</f>
        <v>28/Aug/1974</v>
      </c>
      <c r="M1749">
        <f t="shared" ca="1" si="27"/>
        <v>50</v>
      </c>
      <c r="N1749" s="10">
        <v>16770.990000000002</v>
      </c>
    </row>
    <row r="1750" spans="1:14" x14ac:dyDescent="0.25">
      <c r="A1750" t="s">
        <v>1780</v>
      </c>
      <c r="B1750">
        <v>1989</v>
      </c>
      <c r="C1750" t="s">
        <v>20</v>
      </c>
      <c r="D1750">
        <v>23</v>
      </c>
      <c r="E1750">
        <v>2</v>
      </c>
      <c r="F1750">
        <v>16776.3</v>
      </c>
      <c r="G1750" t="s">
        <v>11</v>
      </c>
      <c r="H1750" t="s">
        <v>11</v>
      </c>
      <c r="I1750" t="s">
        <v>246</v>
      </c>
      <c r="J1750" t="str">
        <f>IF(ISBLANK(I1750),"Null",I1750)</f>
        <v>R1024</v>
      </c>
      <c r="K1750">
        <f>IF(ISBLANK(B1750),ROUND(AVERAGE($B$2:$B$2344),0),B1750)</f>
        <v>1989</v>
      </c>
      <c r="L1750" s="9" t="str">
        <f>CONCATENATE(D1750,"/",C1750,"/",K1750)</f>
        <v>23/Sep/1989</v>
      </c>
      <c r="M1750">
        <f t="shared" ca="1" si="27"/>
        <v>35</v>
      </c>
      <c r="N1750" s="10">
        <v>16776.3</v>
      </c>
    </row>
    <row r="1751" spans="1:14" x14ac:dyDescent="0.25">
      <c r="A1751" t="s">
        <v>1781</v>
      </c>
      <c r="B1751">
        <v>1962</v>
      </c>
      <c r="C1751" t="s">
        <v>10</v>
      </c>
      <c r="D1751">
        <v>29</v>
      </c>
      <c r="E1751">
        <v>0</v>
      </c>
      <c r="F1751">
        <v>16779.400000000001</v>
      </c>
      <c r="G1751" t="s">
        <v>11</v>
      </c>
      <c r="H1751" t="s">
        <v>11</v>
      </c>
      <c r="I1751" t="s">
        <v>534</v>
      </c>
      <c r="J1751" t="str">
        <f>IF(ISBLANK(I1751),"Null",I1751)</f>
        <v>R1026</v>
      </c>
      <c r="K1751">
        <f>IF(ISBLANK(B1751),ROUND(AVERAGE($B$2:$B$2344),0),B1751)</f>
        <v>1962</v>
      </c>
      <c r="L1751" s="9" t="str">
        <f>CONCATENATE(D1751,"/",C1751,"/",K1751)</f>
        <v>29/Jul/1962</v>
      </c>
      <c r="M1751">
        <f t="shared" ca="1" si="27"/>
        <v>62</v>
      </c>
      <c r="N1751" s="10">
        <v>16779.400000000001</v>
      </c>
    </row>
    <row r="1752" spans="1:14" x14ac:dyDescent="0.25">
      <c r="A1752" t="s">
        <v>1782</v>
      </c>
      <c r="B1752">
        <v>1995</v>
      </c>
      <c r="C1752" t="s">
        <v>36</v>
      </c>
      <c r="D1752">
        <v>19</v>
      </c>
      <c r="E1752">
        <v>1</v>
      </c>
      <c r="F1752">
        <v>16796.41</v>
      </c>
      <c r="G1752" t="s">
        <v>11</v>
      </c>
      <c r="H1752" t="s">
        <v>12</v>
      </c>
      <c r="I1752" t="s">
        <v>246</v>
      </c>
      <c r="J1752" t="str">
        <f>IF(ISBLANK(I1752),"Null",I1752)</f>
        <v>R1024</v>
      </c>
      <c r="K1752">
        <f>IF(ISBLANK(B1752),ROUND(AVERAGE($B$2:$B$2344),0),B1752)</f>
        <v>1995</v>
      </c>
      <c r="L1752" s="9" t="str">
        <f>CONCATENATE(D1752,"/",C1752,"/",K1752)</f>
        <v>19/Oct/1995</v>
      </c>
      <c r="M1752">
        <f t="shared" ca="1" si="27"/>
        <v>29</v>
      </c>
      <c r="N1752" s="10">
        <v>16796.41</v>
      </c>
    </row>
    <row r="1753" spans="1:14" x14ac:dyDescent="0.25">
      <c r="A1753" t="s">
        <v>1783</v>
      </c>
      <c r="B1753">
        <v>1974</v>
      </c>
      <c r="C1753" t="s">
        <v>34</v>
      </c>
      <c r="D1753">
        <v>8</v>
      </c>
      <c r="E1753">
        <v>0</v>
      </c>
      <c r="F1753">
        <v>16841.32</v>
      </c>
      <c r="G1753" t="s">
        <v>11</v>
      </c>
      <c r="H1753" t="s">
        <v>12</v>
      </c>
      <c r="I1753" t="s">
        <v>41</v>
      </c>
      <c r="J1753" t="str">
        <f>IF(ISBLANK(I1753),"Null",I1753)</f>
        <v>R1011</v>
      </c>
      <c r="K1753">
        <f>IF(ISBLANK(B1753),ROUND(AVERAGE($B$2:$B$2344),0),B1753)</f>
        <v>1974</v>
      </c>
      <c r="L1753" s="9" t="str">
        <f>CONCATENATE(D1753,"/",C1753,"/",K1753)</f>
        <v>8/Aug/1974</v>
      </c>
      <c r="M1753">
        <f t="shared" ca="1" si="27"/>
        <v>50</v>
      </c>
      <c r="N1753" s="10">
        <v>16841.32</v>
      </c>
    </row>
    <row r="1754" spans="1:14" x14ac:dyDescent="0.25">
      <c r="A1754" t="s">
        <v>1784</v>
      </c>
      <c r="B1754">
        <v>2003</v>
      </c>
      <c r="C1754" t="s">
        <v>20</v>
      </c>
      <c r="D1754">
        <v>10</v>
      </c>
      <c r="E1754">
        <v>0</v>
      </c>
      <c r="F1754">
        <v>16884.919999999998</v>
      </c>
      <c r="G1754" t="s">
        <v>11</v>
      </c>
      <c r="H1754" t="s">
        <v>11</v>
      </c>
      <c r="I1754" t="s">
        <v>41</v>
      </c>
      <c r="J1754" t="str">
        <f>IF(ISBLANK(I1754),"Null",I1754)</f>
        <v>R1011</v>
      </c>
      <c r="K1754">
        <f>IF(ISBLANK(B1754),ROUND(AVERAGE($B$2:$B$2344),0),B1754)</f>
        <v>2003</v>
      </c>
      <c r="L1754" s="9" t="str">
        <f>CONCATENATE(D1754,"/",C1754,"/",K1754)</f>
        <v>10/Sep/2003</v>
      </c>
      <c r="M1754">
        <f t="shared" ca="1" si="27"/>
        <v>21</v>
      </c>
      <c r="N1754" s="10">
        <v>16884.919999999998</v>
      </c>
    </row>
    <row r="1755" spans="1:14" x14ac:dyDescent="0.25">
      <c r="A1755" t="s">
        <v>1785</v>
      </c>
      <c r="B1755">
        <v>1968</v>
      </c>
      <c r="C1755" t="s">
        <v>36</v>
      </c>
      <c r="D1755">
        <v>21</v>
      </c>
      <c r="E1755">
        <v>0</v>
      </c>
      <c r="F1755">
        <v>16903.5</v>
      </c>
      <c r="G1755" t="s">
        <v>11</v>
      </c>
      <c r="H1755" t="s">
        <v>12</v>
      </c>
      <c r="I1755" t="s">
        <v>23</v>
      </c>
      <c r="J1755" t="str">
        <f>IF(ISBLANK(I1755),"Null",I1755)</f>
        <v>R1012</v>
      </c>
      <c r="K1755">
        <f>IF(ISBLANK(B1755),ROUND(AVERAGE($B$2:$B$2344),0),B1755)</f>
        <v>1968</v>
      </c>
      <c r="L1755" s="9" t="str">
        <f>CONCATENATE(D1755,"/",C1755,"/",K1755)</f>
        <v>21/Oct/1968</v>
      </c>
      <c r="M1755">
        <f t="shared" ca="1" si="27"/>
        <v>56</v>
      </c>
      <c r="N1755" s="10">
        <v>16903.5</v>
      </c>
    </row>
    <row r="1756" spans="1:14" x14ac:dyDescent="0.25">
      <c r="A1756" t="s">
        <v>1786</v>
      </c>
      <c r="B1756">
        <v>1977</v>
      </c>
      <c r="C1756" t="s">
        <v>34</v>
      </c>
      <c r="D1756">
        <v>25</v>
      </c>
      <c r="E1756">
        <v>2</v>
      </c>
      <c r="F1756">
        <v>16921.09</v>
      </c>
      <c r="G1756" t="s">
        <v>11</v>
      </c>
      <c r="H1756" t="s">
        <v>12</v>
      </c>
      <c r="I1756" t="s">
        <v>248</v>
      </c>
      <c r="J1756" t="str">
        <f>IF(ISBLANK(I1756),"Null",I1756)</f>
        <v>R1023</v>
      </c>
      <c r="K1756">
        <f>IF(ISBLANK(B1756),ROUND(AVERAGE($B$2:$B$2344),0),B1756)</f>
        <v>1977</v>
      </c>
      <c r="L1756" s="9" t="str">
        <f>CONCATENATE(D1756,"/",C1756,"/",K1756)</f>
        <v>25/Aug/1977</v>
      </c>
      <c r="M1756">
        <f t="shared" ca="1" si="27"/>
        <v>47</v>
      </c>
      <c r="N1756" s="10">
        <v>16921.09</v>
      </c>
    </row>
    <row r="1757" spans="1:14" x14ac:dyDescent="0.25">
      <c r="A1757" t="s">
        <v>1787</v>
      </c>
      <c r="B1757">
        <v>1980</v>
      </c>
      <c r="C1757" t="s">
        <v>10</v>
      </c>
      <c r="D1757">
        <v>16</v>
      </c>
      <c r="E1757">
        <v>2</v>
      </c>
      <c r="F1757">
        <v>16990.55</v>
      </c>
      <c r="G1757" t="s">
        <v>11</v>
      </c>
      <c r="H1757" t="s">
        <v>12</v>
      </c>
      <c r="I1757" t="s">
        <v>23</v>
      </c>
      <c r="J1757" t="str">
        <f>IF(ISBLANK(I1757),"Null",I1757)</f>
        <v>R1012</v>
      </c>
      <c r="K1757">
        <f>IF(ISBLANK(B1757),ROUND(AVERAGE($B$2:$B$2344),0),B1757)</f>
        <v>1980</v>
      </c>
      <c r="L1757" s="9" t="str">
        <f>CONCATENATE(D1757,"/",C1757,"/",K1757)</f>
        <v>16/Jul/1980</v>
      </c>
      <c r="M1757">
        <f t="shared" ca="1" si="27"/>
        <v>44</v>
      </c>
      <c r="N1757" s="10">
        <v>16990.55</v>
      </c>
    </row>
    <row r="1758" spans="1:14" x14ac:dyDescent="0.25">
      <c r="A1758" t="s">
        <v>1788</v>
      </c>
      <c r="B1758">
        <v>1971</v>
      </c>
      <c r="C1758" t="s">
        <v>34</v>
      </c>
      <c r="D1758">
        <v>22</v>
      </c>
      <c r="E1758">
        <v>0</v>
      </c>
      <c r="F1758">
        <v>17016.009999999998</v>
      </c>
      <c r="G1758" t="s">
        <v>11</v>
      </c>
      <c r="H1758" t="s">
        <v>11</v>
      </c>
      <c r="I1758" t="s">
        <v>248</v>
      </c>
      <c r="J1758" t="str">
        <f>IF(ISBLANK(I1758),"Null",I1758)</f>
        <v>R1023</v>
      </c>
      <c r="K1758">
        <f>IF(ISBLANK(B1758),ROUND(AVERAGE($B$2:$B$2344),0),B1758)</f>
        <v>1971</v>
      </c>
      <c r="L1758" s="9" t="str">
        <f>CONCATENATE(D1758,"/",C1758,"/",K1758)</f>
        <v>22/Aug/1971</v>
      </c>
      <c r="M1758">
        <f t="shared" ca="1" si="27"/>
        <v>53</v>
      </c>
      <c r="N1758" s="10">
        <v>17016.009999999998</v>
      </c>
    </row>
    <row r="1759" spans="1:14" x14ac:dyDescent="0.25">
      <c r="A1759" t="s">
        <v>1789</v>
      </c>
      <c r="B1759">
        <v>1996</v>
      </c>
      <c r="C1759" t="s">
        <v>18</v>
      </c>
      <c r="D1759">
        <v>10</v>
      </c>
      <c r="E1759">
        <v>0</v>
      </c>
      <c r="F1759">
        <v>17043.34</v>
      </c>
      <c r="G1759" t="s">
        <v>11</v>
      </c>
      <c r="H1759" t="s">
        <v>12</v>
      </c>
      <c r="I1759" t="s">
        <v>13</v>
      </c>
      <c r="J1759" t="str">
        <f>IF(ISBLANK(I1759),"Null",I1759)</f>
        <v>R1013</v>
      </c>
      <c r="K1759">
        <f>IF(ISBLANK(B1759),ROUND(AVERAGE($B$2:$B$2344),0),B1759)</f>
        <v>1996</v>
      </c>
      <c r="L1759" s="9" t="str">
        <f>CONCATENATE(D1759,"/",C1759,"/",K1759)</f>
        <v>10/Jun/1996</v>
      </c>
      <c r="M1759">
        <f t="shared" ca="1" si="27"/>
        <v>28</v>
      </c>
      <c r="N1759" s="10">
        <v>17043.34</v>
      </c>
    </row>
    <row r="1760" spans="1:14" x14ac:dyDescent="0.25">
      <c r="A1760" t="s">
        <v>1790</v>
      </c>
      <c r="B1760">
        <v>2003</v>
      </c>
      <c r="C1760" t="s">
        <v>30</v>
      </c>
      <c r="D1760">
        <v>26</v>
      </c>
      <c r="E1760">
        <v>0</v>
      </c>
      <c r="F1760">
        <v>17081.080000000002</v>
      </c>
      <c r="G1760" t="s">
        <v>11</v>
      </c>
      <c r="H1760" t="s">
        <v>11</v>
      </c>
      <c r="I1760" t="s">
        <v>41</v>
      </c>
      <c r="J1760" t="str">
        <f>IF(ISBLANK(I1760),"Null",I1760)</f>
        <v>R1011</v>
      </c>
      <c r="K1760">
        <f>IF(ISBLANK(B1760),ROUND(AVERAGE($B$2:$B$2344),0),B1760)</f>
        <v>2003</v>
      </c>
      <c r="L1760" s="9" t="str">
        <f>CONCATENATE(D1760,"/",C1760,"/",K1760)</f>
        <v>26/Dec/2003</v>
      </c>
      <c r="M1760">
        <f t="shared" ca="1" si="27"/>
        <v>20</v>
      </c>
      <c r="N1760" s="10">
        <v>17081.080000000002</v>
      </c>
    </row>
    <row r="1761" spans="1:14" x14ac:dyDescent="0.25">
      <c r="A1761" t="s">
        <v>1791</v>
      </c>
      <c r="B1761">
        <v>2002</v>
      </c>
      <c r="C1761" t="s">
        <v>18</v>
      </c>
      <c r="D1761">
        <v>28</v>
      </c>
      <c r="E1761">
        <v>1</v>
      </c>
      <c r="F1761">
        <v>17085.27</v>
      </c>
      <c r="G1761" t="s">
        <v>11</v>
      </c>
      <c r="H1761" t="s">
        <v>12</v>
      </c>
      <c r="I1761" t="s">
        <v>13</v>
      </c>
      <c r="J1761" t="str">
        <f>IF(ISBLANK(I1761),"Null",I1761)</f>
        <v>R1013</v>
      </c>
      <c r="K1761">
        <f>IF(ISBLANK(B1761),ROUND(AVERAGE($B$2:$B$2344),0),B1761)</f>
        <v>2002</v>
      </c>
      <c r="L1761" s="9" t="str">
        <f>CONCATENATE(D1761,"/",C1761,"/",K1761)</f>
        <v>28/Jun/2002</v>
      </c>
      <c r="M1761">
        <f t="shared" ca="1" si="27"/>
        <v>22</v>
      </c>
      <c r="N1761" s="10">
        <v>17085.27</v>
      </c>
    </row>
    <row r="1762" spans="1:14" x14ac:dyDescent="0.25">
      <c r="A1762" t="s">
        <v>1792</v>
      </c>
      <c r="B1762">
        <v>1998</v>
      </c>
      <c r="C1762" t="s">
        <v>18</v>
      </c>
      <c r="D1762">
        <v>3</v>
      </c>
      <c r="E1762">
        <v>4</v>
      </c>
      <c r="F1762">
        <v>17128.43</v>
      </c>
      <c r="G1762" t="s">
        <v>11</v>
      </c>
      <c r="H1762" t="s">
        <v>12</v>
      </c>
      <c r="I1762" t="s">
        <v>167</v>
      </c>
      <c r="J1762" t="str">
        <f>IF(ISBLANK(I1762),"Null",I1762)</f>
        <v>R1016</v>
      </c>
      <c r="K1762">
        <f>IF(ISBLANK(B1762),ROUND(AVERAGE($B$2:$B$2344),0),B1762)</f>
        <v>1998</v>
      </c>
      <c r="L1762" s="9" t="str">
        <f>CONCATENATE(D1762,"/",C1762,"/",K1762)</f>
        <v>3/Jun/1998</v>
      </c>
      <c r="M1762">
        <f t="shared" ca="1" si="27"/>
        <v>26</v>
      </c>
      <c r="N1762" s="10">
        <v>17128.43</v>
      </c>
    </row>
    <row r="1763" spans="1:14" x14ac:dyDescent="0.25">
      <c r="A1763" t="s">
        <v>1793</v>
      </c>
      <c r="B1763">
        <v>1965</v>
      </c>
      <c r="C1763" t="s">
        <v>20</v>
      </c>
      <c r="D1763">
        <v>16</v>
      </c>
      <c r="E1763">
        <v>0</v>
      </c>
      <c r="F1763">
        <v>17172.27</v>
      </c>
      <c r="G1763" t="s">
        <v>11</v>
      </c>
      <c r="H1763" t="s">
        <v>11</v>
      </c>
      <c r="I1763" t="s">
        <v>534</v>
      </c>
      <c r="J1763" t="str">
        <f>IF(ISBLANK(I1763),"Null",I1763)</f>
        <v>R1026</v>
      </c>
      <c r="K1763">
        <f>IF(ISBLANK(B1763),ROUND(AVERAGE($B$2:$B$2344),0),B1763)</f>
        <v>1965</v>
      </c>
      <c r="L1763" s="9" t="str">
        <f>CONCATENATE(D1763,"/",C1763,"/",K1763)</f>
        <v>16/Sep/1965</v>
      </c>
      <c r="M1763">
        <f t="shared" ca="1" si="27"/>
        <v>59</v>
      </c>
      <c r="N1763" s="10">
        <v>17172.27</v>
      </c>
    </row>
    <row r="1764" spans="1:14" x14ac:dyDescent="0.25">
      <c r="A1764" t="s">
        <v>1794</v>
      </c>
      <c r="B1764">
        <v>1964</v>
      </c>
      <c r="C1764" t="s">
        <v>18</v>
      </c>
      <c r="D1764">
        <v>7</v>
      </c>
      <c r="E1764">
        <v>0</v>
      </c>
      <c r="F1764">
        <v>17174.52</v>
      </c>
      <c r="G1764" t="s">
        <v>11</v>
      </c>
      <c r="H1764" t="s">
        <v>11</v>
      </c>
      <c r="I1764" t="s">
        <v>23</v>
      </c>
      <c r="J1764" t="str">
        <f>IF(ISBLANK(I1764),"Null",I1764)</f>
        <v>R1012</v>
      </c>
      <c r="K1764">
        <f>IF(ISBLANK(B1764),ROUND(AVERAGE($B$2:$B$2344),0),B1764)</f>
        <v>1964</v>
      </c>
      <c r="L1764" s="9" t="str">
        <f>CONCATENATE(D1764,"/",C1764,"/",K1764)</f>
        <v>7/Jun/1964</v>
      </c>
      <c r="M1764">
        <f t="shared" ca="1" si="27"/>
        <v>60</v>
      </c>
      <c r="N1764" s="10">
        <v>17174.52</v>
      </c>
    </row>
    <row r="1765" spans="1:14" x14ac:dyDescent="0.25">
      <c r="A1765" t="s">
        <v>1795</v>
      </c>
      <c r="B1765">
        <v>2004</v>
      </c>
      <c r="C1765" t="s">
        <v>34</v>
      </c>
      <c r="D1765">
        <v>18</v>
      </c>
      <c r="E1765">
        <v>1</v>
      </c>
      <c r="F1765">
        <v>17178.68</v>
      </c>
      <c r="G1765" t="s">
        <v>11</v>
      </c>
      <c r="H1765" t="s">
        <v>11</v>
      </c>
      <c r="I1765" t="s">
        <v>165</v>
      </c>
      <c r="J1765" t="str">
        <f>IF(ISBLANK(I1765),"Null",I1765)</f>
        <v>R1019</v>
      </c>
      <c r="K1765">
        <f>IF(ISBLANK(B1765),ROUND(AVERAGE($B$2:$B$2344),0),B1765)</f>
        <v>2004</v>
      </c>
      <c r="L1765" s="9" t="str">
        <f>CONCATENATE(D1765,"/",C1765,"/",K1765)</f>
        <v>18/Aug/2004</v>
      </c>
      <c r="M1765">
        <f t="shared" ca="1" si="27"/>
        <v>20</v>
      </c>
      <c r="N1765" s="10">
        <v>17178.68</v>
      </c>
    </row>
    <row r="1766" spans="1:14" x14ac:dyDescent="0.25">
      <c r="A1766" t="s">
        <v>1796</v>
      </c>
      <c r="B1766">
        <v>1982</v>
      </c>
      <c r="C1766" t="s">
        <v>36</v>
      </c>
      <c r="D1766">
        <v>22</v>
      </c>
      <c r="E1766">
        <v>1</v>
      </c>
      <c r="F1766">
        <v>17179.52</v>
      </c>
      <c r="G1766" t="s">
        <v>11</v>
      </c>
      <c r="H1766" t="s">
        <v>16</v>
      </c>
      <c r="I1766" t="s">
        <v>13</v>
      </c>
      <c r="J1766" t="str">
        <f>IF(ISBLANK(I1766),"Null",I1766)</f>
        <v>R1013</v>
      </c>
      <c r="K1766">
        <f>IF(ISBLANK(B1766),ROUND(AVERAGE($B$2:$B$2344),0),B1766)</f>
        <v>1982</v>
      </c>
      <c r="L1766" s="9" t="str">
        <f>CONCATENATE(D1766,"/",C1766,"/",K1766)</f>
        <v>22/Oct/1982</v>
      </c>
      <c r="M1766">
        <f t="shared" ca="1" si="27"/>
        <v>42</v>
      </c>
      <c r="N1766" s="10">
        <v>17179.52</v>
      </c>
    </row>
    <row r="1767" spans="1:14" x14ac:dyDescent="0.25">
      <c r="A1767" t="s">
        <v>1797</v>
      </c>
      <c r="B1767">
        <v>1975</v>
      </c>
      <c r="C1767" t="s">
        <v>34</v>
      </c>
      <c r="D1767">
        <v>25</v>
      </c>
      <c r="E1767">
        <v>1</v>
      </c>
      <c r="F1767">
        <v>17253.43</v>
      </c>
      <c r="G1767" t="s">
        <v>11</v>
      </c>
      <c r="H1767" t="s">
        <v>12</v>
      </c>
      <c r="I1767" t="s">
        <v>534</v>
      </c>
      <c r="J1767" t="str">
        <f>IF(ISBLANK(I1767),"Null",I1767)</f>
        <v>R1026</v>
      </c>
      <c r="K1767">
        <f>IF(ISBLANK(B1767),ROUND(AVERAGE($B$2:$B$2344),0),B1767)</f>
        <v>1975</v>
      </c>
      <c r="L1767" s="9" t="str">
        <f>CONCATENATE(D1767,"/",C1767,"/",K1767)</f>
        <v>25/Aug/1975</v>
      </c>
      <c r="M1767">
        <f t="shared" ca="1" si="27"/>
        <v>49</v>
      </c>
      <c r="N1767" s="10">
        <v>17253.43</v>
      </c>
    </row>
    <row r="1768" spans="1:14" x14ac:dyDescent="0.25">
      <c r="A1768" t="s">
        <v>1798</v>
      </c>
      <c r="B1768">
        <v>1963</v>
      </c>
      <c r="C1768" t="s">
        <v>10</v>
      </c>
      <c r="D1768">
        <v>12</v>
      </c>
      <c r="E1768">
        <v>0</v>
      </c>
      <c r="F1768">
        <v>17337.580000000002</v>
      </c>
      <c r="G1768" t="s">
        <v>11</v>
      </c>
      <c r="H1768" t="s">
        <v>12</v>
      </c>
      <c r="I1768" t="s">
        <v>248</v>
      </c>
      <c r="J1768" t="str">
        <f>IF(ISBLANK(I1768),"Null",I1768)</f>
        <v>R1023</v>
      </c>
      <c r="K1768">
        <f>IF(ISBLANK(B1768),ROUND(AVERAGE($B$2:$B$2344),0),B1768)</f>
        <v>1963</v>
      </c>
      <c r="L1768" s="9" t="str">
        <f>CONCATENATE(D1768,"/",C1768,"/",K1768)</f>
        <v>12/Jul/1963</v>
      </c>
      <c r="M1768">
        <f t="shared" ca="1" si="27"/>
        <v>61</v>
      </c>
      <c r="N1768" s="10">
        <v>17337.580000000002</v>
      </c>
    </row>
    <row r="1769" spans="1:14" x14ac:dyDescent="0.25">
      <c r="A1769" t="s">
        <v>1799</v>
      </c>
      <c r="B1769">
        <v>2003</v>
      </c>
      <c r="C1769" t="s">
        <v>15</v>
      </c>
      <c r="D1769">
        <v>1</v>
      </c>
      <c r="E1769">
        <v>0</v>
      </c>
      <c r="F1769">
        <v>17352.68</v>
      </c>
      <c r="G1769" t="s">
        <v>11</v>
      </c>
      <c r="H1769" t="s">
        <v>12</v>
      </c>
      <c r="I1769" t="s">
        <v>23</v>
      </c>
      <c r="J1769" t="str">
        <f>IF(ISBLANK(I1769),"Null",I1769)</f>
        <v>R1012</v>
      </c>
      <c r="K1769">
        <f>IF(ISBLANK(B1769),ROUND(AVERAGE($B$2:$B$2344),0),B1769)</f>
        <v>2003</v>
      </c>
      <c r="L1769" s="9" t="str">
        <f>CONCATENATE(D1769,"/",C1769,"/",K1769)</f>
        <v>1/Nov/2003</v>
      </c>
      <c r="M1769">
        <f t="shared" ca="1" si="27"/>
        <v>21</v>
      </c>
      <c r="N1769" s="10">
        <v>17352.68</v>
      </c>
    </row>
    <row r="1770" spans="1:14" x14ac:dyDescent="0.25">
      <c r="A1770" t="s">
        <v>1800</v>
      </c>
      <c r="B1770">
        <v>1992</v>
      </c>
      <c r="C1770" t="s">
        <v>36</v>
      </c>
      <c r="D1770">
        <v>18</v>
      </c>
      <c r="E1770">
        <v>2</v>
      </c>
      <c r="F1770">
        <v>17361.77</v>
      </c>
      <c r="G1770" t="s">
        <v>11</v>
      </c>
      <c r="H1770" t="s">
        <v>16</v>
      </c>
      <c r="I1770" t="s">
        <v>23</v>
      </c>
      <c r="J1770" t="str">
        <f>IF(ISBLANK(I1770),"Null",I1770)</f>
        <v>R1012</v>
      </c>
      <c r="K1770">
        <f>IF(ISBLANK(B1770),ROUND(AVERAGE($B$2:$B$2344),0),B1770)</f>
        <v>1992</v>
      </c>
      <c r="L1770" s="9" t="str">
        <f>CONCATENATE(D1770,"/",C1770,"/",K1770)</f>
        <v>18/Oct/1992</v>
      </c>
      <c r="M1770">
        <f t="shared" ca="1" si="27"/>
        <v>32</v>
      </c>
      <c r="N1770" s="10">
        <v>17361.77</v>
      </c>
    </row>
    <row r="1771" spans="1:14" x14ac:dyDescent="0.25">
      <c r="A1771" t="s">
        <v>1801</v>
      </c>
      <c r="B1771">
        <v>2003</v>
      </c>
      <c r="C1771" t="s">
        <v>15</v>
      </c>
      <c r="D1771">
        <v>2</v>
      </c>
      <c r="E1771">
        <v>0</v>
      </c>
      <c r="F1771">
        <v>17468.98</v>
      </c>
      <c r="G1771" t="s">
        <v>11</v>
      </c>
      <c r="H1771" t="s">
        <v>16</v>
      </c>
      <c r="I1771" t="s">
        <v>23</v>
      </c>
      <c r="J1771" t="str">
        <f>IF(ISBLANK(I1771),"Null",I1771)</f>
        <v>R1012</v>
      </c>
      <c r="K1771">
        <f>IF(ISBLANK(B1771),ROUND(AVERAGE($B$2:$B$2344),0),B1771)</f>
        <v>2003</v>
      </c>
      <c r="L1771" s="9" t="str">
        <f>CONCATENATE(D1771,"/",C1771,"/",K1771)</f>
        <v>2/Nov/2003</v>
      </c>
      <c r="M1771">
        <f t="shared" ca="1" si="27"/>
        <v>21</v>
      </c>
      <c r="N1771" s="10">
        <v>17468.98</v>
      </c>
    </row>
    <row r="1772" spans="1:14" x14ac:dyDescent="0.25">
      <c r="A1772" t="s">
        <v>1802</v>
      </c>
      <c r="B1772">
        <v>1971</v>
      </c>
      <c r="C1772" t="s">
        <v>18</v>
      </c>
      <c r="D1772">
        <v>8</v>
      </c>
      <c r="E1772">
        <v>0</v>
      </c>
      <c r="F1772">
        <v>17479.53</v>
      </c>
      <c r="G1772" t="s">
        <v>16</v>
      </c>
      <c r="H1772" t="s">
        <v>16</v>
      </c>
      <c r="I1772" t="s">
        <v>23</v>
      </c>
      <c r="J1772" t="str">
        <f>IF(ISBLANK(I1772),"Null",I1772)</f>
        <v>R1012</v>
      </c>
      <c r="K1772">
        <f>IF(ISBLANK(B1772),ROUND(AVERAGE($B$2:$B$2344),0),B1772)</f>
        <v>1971</v>
      </c>
      <c r="L1772" s="9" t="str">
        <f>CONCATENATE(D1772,"/",C1772,"/",K1772)</f>
        <v>8/Jun/1971</v>
      </c>
      <c r="M1772">
        <f t="shared" ca="1" si="27"/>
        <v>53</v>
      </c>
      <c r="N1772" s="10">
        <v>17479.53</v>
      </c>
    </row>
    <row r="1773" spans="1:14" x14ac:dyDescent="0.25">
      <c r="A1773" t="s">
        <v>1803</v>
      </c>
      <c r="B1773">
        <v>1990</v>
      </c>
      <c r="C1773" t="s">
        <v>30</v>
      </c>
      <c r="D1773">
        <v>29</v>
      </c>
      <c r="E1773">
        <v>0</v>
      </c>
      <c r="F1773">
        <v>17496.310000000001</v>
      </c>
      <c r="G1773" t="s">
        <v>16</v>
      </c>
      <c r="H1773" t="s">
        <v>11</v>
      </c>
      <c r="I1773" t="s">
        <v>41</v>
      </c>
      <c r="J1773" t="str">
        <f>IF(ISBLANK(I1773),"Null",I1773)</f>
        <v>R1011</v>
      </c>
      <c r="K1773">
        <f>IF(ISBLANK(B1773),ROUND(AVERAGE($B$2:$B$2344),0),B1773)</f>
        <v>1990</v>
      </c>
      <c r="L1773" s="9" t="str">
        <f>CONCATENATE(D1773,"/",C1773,"/",K1773)</f>
        <v>29/Dec/1990</v>
      </c>
      <c r="M1773">
        <f t="shared" ca="1" si="27"/>
        <v>33</v>
      </c>
      <c r="N1773" s="10">
        <v>17496.310000000001</v>
      </c>
    </row>
    <row r="1774" spans="1:14" x14ac:dyDescent="0.25">
      <c r="A1774" t="s">
        <v>1804</v>
      </c>
      <c r="B1774">
        <v>1965</v>
      </c>
      <c r="C1774" t="s">
        <v>18</v>
      </c>
      <c r="D1774">
        <v>16</v>
      </c>
      <c r="E1774">
        <v>0</v>
      </c>
      <c r="F1774">
        <v>17505.650000000001</v>
      </c>
      <c r="G1774" t="s">
        <v>16</v>
      </c>
      <c r="H1774" t="s">
        <v>11</v>
      </c>
      <c r="I1774" t="s">
        <v>248</v>
      </c>
      <c r="J1774" t="str">
        <f>IF(ISBLANK(I1774),"Null",I1774)</f>
        <v>R1023</v>
      </c>
      <c r="K1774">
        <f>IF(ISBLANK(B1774),ROUND(AVERAGE($B$2:$B$2344),0),B1774)</f>
        <v>1965</v>
      </c>
      <c r="L1774" s="9" t="str">
        <f>CONCATENATE(D1774,"/",C1774,"/",K1774)</f>
        <v>16/Jun/1965</v>
      </c>
      <c r="M1774">
        <f t="shared" ca="1" si="27"/>
        <v>59</v>
      </c>
      <c r="N1774" s="10">
        <v>17505.650000000001</v>
      </c>
    </row>
    <row r="1775" spans="1:14" x14ac:dyDescent="0.25">
      <c r="A1775" t="s">
        <v>1805</v>
      </c>
      <c r="B1775">
        <v>1968</v>
      </c>
      <c r="C1775" t="s">
        <v>10</v>
      </c>
      <c r="D1775">
        <v>12</v>
      </c>
      <c r="E1775">
        <v>0</v>
      </c>
      <c r="F1775">
        <v>17507.47</v>
      </c>
      <c r="G1775" t="s">
        <v>16</v>
      </c>
      <c r="H1775" t="s">
        <v>16</v>
      </c>
      <c r="I1775" t="s">
        <v>534</v>
      </c>
      <c r="J1775" t="str">
        <f>IF(ISBLANK(I1775),"Null",I1775)</f>
        <v>R1026</v>
      </c>
      <c r="K1775">
        <f>IF(ISBLANK(B1775),ROUND(AVERAGE($B$2:$B$2344),0),B1775)</f>
        <v>1968</v>
      </c>
      <c r="L1775" s="9" t="str">
        <f>CONCATENATE(D1775,"/",C1775,"/",K1775)</f>
        <v>12/Jul/1968</v>
      </c>
      <c r="M1775">
        <f t="shared" ca="1" si="27"/>
        <v>56</v>
      </c>
      <c r="N1775" s="10">
        <v>17507.47</v>
      </c>
    </row>
    <row r="1776" spans="1:14" x14ac:dyDescent="0.25">
      <c r="A1776" t="s">
        <v>1806</v>
      </c>
      <c r="B1776">
        <v>1963</v>
      </c>
      <c r="C1776" t="s">
        <v>15</v>
      </c>
      <c r="D1776">
        <v>16</v>
      </c>
      <c r="E1776">
        <v>0</v>
      </c>
      <c r="F1776">
        <v>17556.88</v>
      </c>
      <c r="G1776" t="s">
        <v>16</v>
      </c>
      <c r="H1776" t="s">
        <v>11</v>
      </c>
      <c r="I1776" t="s">
        <v>23</v>
      </c>
      <c r="J1776" t="str">
        <f>IF(ISBLANK(I1776),"Null",I1776)</f>
        <v>R1012</v>
      </c>
      <c r="K1776">
        <f>IF(ISBLANK(B1776),ROUND(AVERAGE($B$2:$B$2344),0),B1776)</f>
        <v>1963</v>
      </c>
      <c r="L1776" s="9" t="str">
        <f>CONCATENATE(D1776,"/",C1776,"/",K1776)</f>
        <v>16/Nov/1963</v>
      </c>
      <c r="M1776">
        <f t="shared" ca="1" si="27"/>
        <v>61</v>
      </c>
      <c r="N1776" s="10">
        <v>17556.88</v>
      </c>
    </row>
    <row r="1777" spans="1:14" x14ac:dyDescent="0.25">
      <c r="A1777" t="s">
        <v>1807</v>
      </c>
      <c r="B1777">
        <v>2002</v>
      </c>
      <c r="C1777" t="s">
        <v>34</v>
      </c>
      <c r="D1777">
        <v>25</v>
      </c>
      <c r="E1777">
        <v>1</v>
      </c>
      <c r="F1777">
        <v>17560.38</v>
      </c>
      <c r="G1777" t="s">
        <v>16</v>
      </c>
      <c r="H1777" t="s">
        <v>16</v>
      </c>
      <c r="I1777" t="s">
        <v>23</v>
      </c>
      <c r="J1777" t="str">
        <f>IF(ISBLANK(I1777),"Null",I1777)</f>
        <v>R1012</v>
      </c>
      <c r="K1777">
        <f>IF(ISBLANK(B1777),ROUND(AVERAGE($B$2:$B$2344),0),B1777)</f>
        <v>2002</v>
      </c>
      <c r="L1777" s="9" t="str">
        <f>CONCATENATE(D1777,"/",C1777,"/",K1777)</f>
        <v>25/Aug/2002</v>
      </c>
      <c r="M1777">
        <f t="shared" ca="1" si="27"/>
        <v>22</v>
      </c>
      <c r="N1777" s="10">
        <v>17560.38</v>
      </c>
    </row>
    <row r="1778" spans="1:14" x14ac:dyDescent="0.25">
      <c r="A1778" t="s">
        <v>1808</v>
      </c>
      <c r="B1778">
        <v>1970</v>
      </c>
      <c r="C1778" t="s">
        <v>10</v>
      </c>
      <c r="D1778">
        <v>26</v>
      </c>
      <c r="E1778">
        <v>0</v>
      </c>
      <c r="F1778">
        <v>17584.72</v>
      </c>
      <c r="G1778" t="s">
        <v>16</v>
      </c>
      <c r="H1778" t="s">
        <v>12</v>
      </c>
      <c r="I1778" t="s">
        <v>23</v>
      </c>
      <c r="J1778" t="str">
        <f>IF(ISBLANK(I1778),"Null",I1778)</f>
        <v>R1012</v>
      </c>
      <c r="K1778">
        <f>IF(ISBLANK(B1778),ROUND(AVERAGE($B$2:$B$2344),0),B1778)</f>
        <v>1970</v>
      </c>
      <c r="L1778" s="9" t="str">
        <f>CONCATENATE(D1778,"/",C1778,"/",K1778)</f>
        <v>26/Jul/1970</v>
      </c>
      <c r="M1778">
        <f t="shared" ca="1" si="27"/>
        <v>54</v>
      </c>
      <c r="N1778" s="10">
        <v>17584.72</v>
      </c>
    </row>
    <row r="1779" spans="1:14" x14ac:dyDescent="0.25">
      <c r="A1779" t="s">
        <v>1809</v>
      </c>
      <c r="B1779">
        <v>1990</v>
      </c>
      <c r="C1779" t="s">
        <v>36</v>
      </c>
      <c r="D1779">
        <v>25</v>
      </c>
      <c r="E1779">
        <v>1</v>
      </c>
      <c r="F1779">
        <v>17626.240000000002</v>
      </c>
      <c r="G1779" t="s">
        <v>16</v>
      </c>
      <c r="H1779" t="s">
        <v>12</v>
      </c>
      <c r="I1779" t="s">
        <v>13</v>
      </c>
      <c r="J1779" t="str">
        <f>IF(ISBLANK(I1779),"Null",I1779)</f>
        <v>R1013</v>
      </c>
      <c r="K1779">
        <f>IF(ISBLANK(B1779),ROUND(AVERAGE($B$2:$B$2344),0),B1779)</f>
        <v>1990</v>
      </c>
      <c r="L1779" s="9" t="str">
        <f>CONCATENATE(D1779,"/",C1779,"/",K1779)</f>
        <v>25/Oct/1990</v>
      </c>
      <c r="M1779">
        <f t="shared" ca="1" si="27"/>
        <v>34</v>
      </c>
      <c r="N1779" s="10">
        <v>17626.240000000002</v>
      </c>
    </row>
    <row r="1780" spans="1:14" x14ac:dyDescent="0.25">
      <c r="A1780" t="s">
        <v>1810</v>
      </c>
      <c r="B1780">
        <v>1994</v>
      </c>
      <c r="C1780" t="s">
        <v>10</v>
      </c>
      <c r="D1780">
        <v>1</v>
      </c>
      <c r="E1780">
        <v>3</v>
      </c>
      <c r="F1780">
        <v>17663.14</v>
      </c>
      <c r="G1780" t="s">
        <v>16</v>
      </c>
      <c r="H1780" t="s">
        <v>12</v>
      </c>
      <c r="I1780" t="s">
        <v>13</v>
      </c>
      <c r="J1780" t="str">
        <f>IF(ISBLANK(I1780),"Null",I1780)</f>
        <v>R1013</v>
      </c>
      <c r="K1780">
        <f>IF(ISBLANK(B1780),ROUND(AVERAGE($B$2:$B$2344),0),B1780)</f>
        <v>1994</v>
      </c>
      <c r="L1780" s="9" t="str">
        <f>CONCATENATE(D1780,"/",C1780,"/",K1780)</f>
        <v>1/Jul/1994</v>
      </c>
      <c r="M1780">
        <f t="shared" ca="1" si="27"/>
        <v>30</v>
      </c>
      <c r="N1780" s="10">
        <v>17663.14</v>
      </c>
    </row>
    <row r="1781" spans="1:14" x14ac:dyDescent="0.25">
      <c r="A1781" t="s">
        <v>1811</v>
      </c>
      <c r="B1781">
        <v>2003</v>
      </c>
      <c r="C1781" t="s">
        <v>10</v>
      </c>
      <c r="D1781">
        <v>14</v>
      </c>
      <c r="E1781">
        <v>0</v>
      </c>
      <c r="F1781">
        <v>17748.509999999998</v>
      </c>
      <c r="G1781" t="s">
        <v>16</v>
      </c>
      <c r="H1781" t="s">
        <v>16</v>
      </c>
      <c r="I1781" t="s">
        <v>23</v>
      </c>
      <c r="J1781" t="str">
        <f>IF(ISBLANK(I1781),"Null",I1781)</f>
        <v>R1012</v>
      </c>
      <c r="K1781">
        <f>IF(ISBLANK(B1781),ROUND(AVERAGE($B$2:$B$2344),0),B1781)</f>
        <v>2003</v>
      </c>
      <c r="L1781" s="9" t="str">
        <f>CONCATENATE(D1781,"/",C1781,"/",K1781)</f>
        <v>14/Jul/2003</v>
      </c>
      <c r="M1781">
        <f t="shared" ca="1" si="27"/>
        <v>21</v>
      </c>
      <c r="N1781" s="10">
        <v>17748.509999999998</v>
      </c>
    </row>
    <row r="1782" spans="1:14" x14ac:dyDescent="0.25">
      <c r="A1782" t="s">
        <v>1812</v>
      </c>
      <c r="B1782">
        <v>1966</v>
      </c>
      <c r="C1782" t="s">
        <v>18</v>
      </c>
      <c r="D1782">
        <v>21</v>
      </c>
      <c r="E1782">
        <v>0</v>
      </c>
      <c r="F1782">
        <v>17777.73</v>
      </c>
      <c r="G1782" t="s">
        <v>16</v>
      </c>
      <c r="H1782" t="s">
        <v>12</v>
      </c>
      <c r="I1782" t="s">
        <v>23</v>
      </c>
      <c r="J1782" t="str">
        <f>IF(ISBLANK(I1782),"Null",I1782)</f>
        <v>R1012</v>
      </c>
      <c r="K1782">
        <f>IF(ISBLANK(B1782),ROUND(AVERAGE($B$2:$B$2344),0),B1782)</f>
        <v>1966</v>
      </c>
      <c r="L1782" s="9" t="str">
        <f>CONCATENATE(D1782,"/",C1782,"/",K1782)</f>
        <v>21/Jun/1966</v>
      </c>
      <c r="M1782">
        <f t="shared" ca="1" si="27"/>
        <v>58</v>
      </c>
      <c r="N1782" s="10">
        <v>17777.73</v>
      </c>
    </row>
    <row r="1783" spans="1:14" x14ac:dyDescent="0.25">
      <c r="A1783" t="s">
        <v>1813</v>
      </c>
      <c r="B1783">
        <v>1979</v>
      </c>
      <c r="C1783" t="s">
        <v>36</v>
      </c>
      <c r="D1783">
        <v>10</v>
      </c>
      <c r="E1783">
        <v>2</v>
      </c>
      <c r="F1783">
        <v>17779.939999999999</v>
      </c>
      <c r="G1783" t="s">
        <v>16</v>
      </c>
      <c r="H1783" t="s">
        <v>11</v>
      </c>
      <c r="I1783" t="s">
        <v>23</v>
      </c>
      <c r="J1783" t="str">
        <f>IF(ISBLANK(I1783),"Null",I1783)</f>
        <v>R1012</v>
      </c>
      <c r="K1783">
        <f>IF(ISBLANK(B1783),ROUND(AVERAGE($B$2:$B$2344),0),B1783)</f>
        <v>1979</v>
      </c>
      <c r="L1783" s="9" t="str">
        <f>CONCATENATE(D1783,"/",C1783,"/",K1783)</f>
        <v>10/Oct/1979</v>
      </c>
      <c r="M1783">
        <f t="shared" ca="1" si="27"/>
        <v>45</v>
      </c>
      <c r="N1783" s="10">
        <v>17779.939999999999</v>
      </c>
    </row>
    <row r="1784" spans="1:14" x14ac:dyDescent="0.25">
      <c r="A1784" t="s">
        <v>1814</v>
      </c>
      <c r="B1784">
        <v>1963</v>
      </c>
      <c r="C1784" t="s">
        <v>30</v>
      </c>
      <c r="D1784">
        <v>8</v>
      </c>
      <c r="E1784">
        <v>0</v>
      </c>
      <c r="F1784">
        <v>17832.599999999999</v>
      </c>
      <c r="G1784" t="s">
        <v>16</v>
      </c>
      <c r="H1784" t="s">
        <v>11</v>
      </c>
      <c r="I1784" t="s">
        <v>23</v>
      </c>
      <c r="J1784" t="str">
        <f>IF(ISBLANK(I1784),"Null",I1784)</f>
        <v>R1012</v>
      </c>
      <c r="K1784">
        <f>IF(ISBLANK(B1784),ROUND(AVERAGE($B$2:$B$2344),0),B1784)</f>
        <v>1963</v>
      </c>
      <c r="L1784" s="9" t="str">
        <f>CONCATENATE(D1784,"/",C1784,"/",K1784)</f>
        <v>8/Dec/1963</v>
      </c>
      <c r="M1784">
        <f t="shared" ca="1" si="27"/>
        <v>60</v>
      </c>
      <c r="N1784" s="10">
        <v>17832.599999999999</v>
      </c>
    </row>
    <row r="1785" spans="1:14" x14ac:dyDescent="0.25">
      <c r="A1785" t="s">
        <v>1815</v>
      </c>
      <c r="B1785">
        <v>1976</v>
      </c>
      <c r="C1785" t="s">
        <v>30</v>
      </c>
      <c r="D1785">
        <v>12</v>
      </c>
      <c r="E1785">
        <v>2</v>
      </c>
      <c r="F1785">
        <v>17862.919999999998</v>
      </c>
      <c r="G1785" t="s">
        <v>16</v>
      </c>
      <c r="H1785" t="s">
        <v>11</v>
      </c>
      <c r="I1785" t="s">
        <v>23</v>
      </c>
      <c r="J1785" t="str">
        <f>IF(ISBLANK(I1785),"Null",I1785)</f>
        <v>R1012</v>
      </c>
      <c r="K1785">
        <f>IF(ISBLANK(B1785),ROUND(AVERAGE($B$2:$B$2344),0),B1785)</f>
        <v>1976</v>
      </c>
      <c r="L1785" s="9" t="str">
        <f>CONCATENATE(D1785,"/",C1785,"/",K1785)</f>
        <v>12/Dec/1976</v>
      </c>
      <c r="M1785">
        <f t="shared" ca="1" si="27"/>
        <v>47</v>
      </c>
      <c r="N1785" s="10">
        <v>17862.919999999998</v>
      </c>
    </row>
    <row r="1786" spans="1:14" x14ac:dyDescent="0.25">
      <c r="A1786" t="s">
        <v>1816</v>
      </c>
      <c r="B1786">
        <v>1997</v>
      </c>
      <c r="C1786" t="s">
        <v>34</v>
      </c>
      <c r="D1786">
        <v>26</v>
      </c>
      <c r="E1786">
        <v>0</v>
      </c>
      <c r="F1786">
        <v>17878.900000000001</v>
      </c>
      <c r="G1786" t="s">
        <v>16</v>
      </c>
      <c r="H1786" t="s">
        <v>11</v>
      </c>
      <c r="I1786" t="s">
        <v>246</v>
      </c>
      <c r="J1786" t="str">
        <f>IF(ISBLANK(I1786),"Null",I1786)</f>
        <v>R1024</v>
      </c>
      <c r="K1786">
        <f>IF(ISBLANK(B1786),ROUND(AVERAGE($B$2:$B$2344),0),B1786)</f>
        <v>1997</v>
      </c>
      <c r="L1786" s="9" t="str">
        <f>CONCATENATE(D1786,"/",C1786,"/",K1786)</f>
        <v>26/Aug/1997</v>
      </c>
      <c r="M1786">
        <f t="shared" ca="1" si="27"/>
        <v>27</v>
      </c>
      <c r="N1786" s="10">
        <v>17878.900000000001</v>
      </c>
    </row>
    <row r="1787" spans="1:14" x14ac:dyDescent="0.25">
      <c r="A1787" t="s">
        <v>1817</v>
      </c>
      <c r="B1787">
        <v>1979</v>
      </c>
      <c r="C1787" t="s">
        <v>15</v>
      </c>
      <c r="D1787">
        <v>12</v>
      </c>
      <c r="E1787">
        <v>2</v>
      </c>
      <c r="F1787">
        <v>17882.669999999998</v>
      </c>
      <c r="G1787" t="s">
        <v>16</v>
      </c>
      <c r="H1787" t="s">
        <v>12</v>
      </c>
      <c r="I1787" t="s">
        <v>23</v>
      </c>
      <c r="J1787" t="str">
        <f>IF(ISBLANK(I1787),"Null",I1787)</f>
        <v>R1012</v>
      </c>
      <c r="K1787">
        <f>IF(ISBLANK(B1787),ROUND(AVERAGE($B$2:$B$2344),0),B1787)</f>
        <v>1979</v>
      </c>
      <c r="L1787" s="9" t="str">
        <f>CONCATENATE(D1787,"/",C1787,"/",K1787)</f>
        <v>12/Nov/1979</v>
      </c>
      <c r="M1787">
        <f t="shared" ca="1" si="27"/>
        <v>45</v>
      </c>
      <c r="N1787" s="10">
        <v>17882.669999999998</v>
      </c>
    </row>
    <row r="1788" spans="1:14" x14ac:dyDescent="0.25">
      <c r="A1788" t="s">
        <v>1818</v>
      </c>
      <c r="B1788">
        <v>1989</v>
      </c>
      <c r="C1788" t="s">
        <v>30</v>
      </c>
      <c r="D1788">
        <v>4</v>
      </c>
      <c r="E1788">
        <v>0</v>
      </c>
      <c r="F1788">
        <v>17904.53</v>
      </c>
      <c r="G1788" t="s">
        <v>16</v>
      </c>
      <c r="H1788" t="s">
        <v>11</v>
      </c>
      <c r="I1788" t="s">
        <v>355</v>
      </c>
      <c r="J1788" t="str">
        <f>IF(ISBLANK(I1788),"Null",I1788)</f>
        <v>R1017</v>
      </c>
      <c r="K1788">
        <f>IF(ISBLANK(B1788),ROUND(AVERAGE($B$2:$B$2344),0),B1788)</f>
        <v>1989</v>
      </c>
      <c r="L1788" s="9" t="str">
        <f>CONCATENATE(D1788,"/",C1788,"/",K1788)</f>
        <v>4/Dec/1989</v>
      </c>
      <c r="M1788">
        <f t="shared" ca="1" si="27"/>
        <v>34</v>
      </c>
      <c r="N1788" s="10">
        <v>17904.53</v>
      </c>
    </row>
    <row r="1789" spans="1:14" x14ac:dyDescent="0.25">
      <c r="A1789" t="s">
        <v>1819</v>
      </c>
      <c r="B1789">
        <v>1977</v>
      </c>
      <c r="C1789" t="s">
        <v>36</v>
      </c>
      <c r="D1789">
        <v>17</v>
      </c>
      <c r="E1789">
        <v>0</v>
      </c>
      <c r="F1789">
        <v>17929.3</v>
      </c>
      <c r="G1789" t="s">
        <v>16</v>
      </c>
      <c r="H1789" t="s">
        <v>11</v>
      </c>
      <c r="I1789" t="s">
        <v>13</v>
      </c>
      <c r="J1789" t="str">
        <f>IF(ISBLANK(I1789),"Null",I1789)</f>
        <v>R1013</v>
      </c>
      <c r="K1789">
        <f>IF(ISBLANK(B1789),ROUND(AVERAGE($B$2:$B$2344),0),B1789)</f>
        <v>1977</v>
      </c>
      <c r="L1789" s="9" t="str">
        <f>CONCATENATE(D1789,"/",C1789,"/",K1789)</f>
        <v>17/Oct/1977</v>
      </c>
      <c r="M1789">
        <f t="shared" ca="1" si="27"/>
        <v>47</v>
      </c>
      <c r="N1789" s="10">
        <v>17929.3</v>
      </c>
    </row>
    <row r="1790" spans="1:14" x14ac:dyDescent="0.25">
      <c r="A1790" t="s">
        <v>1820</v>
      </c>
      <c r="B1790">
        <v>2001</v>
      </c>
      <c r="C1790" t="s">
        <v>20</v>
      </c>
      <c r="D1790">
        <v>28</v>
      </c>
      <c r="E1790">
        <v>4</v>
      </c>
      <c r="F1790">
        <v>17942.11</v>
      </c>
      <c r="G1790" t="s">
        <v>16</v>
      </c>
      <c r="H1790" t="s">
        <v>11</v>
      </c>
      <c r="I1790" t="s">
        <v>41</v>
      </c>
      <c r="J1790" t="str">
        <f>IF(ISBLANK(I1790),"Null",I1790)</f>
        <v>R1011</v>
      </c>
      <c r="K1790">
        <f>IF(ISBLANK(B1790),ROUND(AVERAGE($B$2:$B$2344),0),B1790)</f>
        <v>2001</v>
      </c>
      <c r="L1790" s="9" t="str">
        <f>CONCATENATE(D1790,"/",C1790,"/",K1790)</f>
        <v>28/Sep/2001</v>
      </c>
      <c r="M1790">
        <f t="shared" ca="1" si="27"/>
        <v>23</v>
      </c>
      <c r="N1790" s="10">
        <v>17942.11</v>
      </c>
    </row>
    <row r="1791" spans="1:14" x14ac:dyDescent="0.25">
      <c r="A1791" t="s">
        <v>1821</v>
      </c>
      <c r="B1791">
        <v>1975</v>
      </c>
      <c r="C1791" t="s">
        <v>18</v>
      </c>
      <c r="D1791">
        <v>27</v>
      </c>
      <c r="E1791">
        <v>1</v>
      </c>
      <c r="F1791">
        <v>18031.16</v>
      </c>
      <c r="G1791" t="s">
        <v>16</v>
      </c>
      <c r="H1791" t="s">
        <v>12</v>
      </c>
      <c r="I1791" t="s">
        <v>248</v>
      </c>
      <c r="J1791" t="str">
        <f>IF(ISBLANK(I1791),"Null",I1791)</f>
        <v>R1023</v>
      </c>
      <c r="K1791">
        <f>IF(ISBLANK(B1791),ROUND(AVERAGE($B$2:$B$2344),0),B1791)</f>
        <v>1975</v>
      </c>
      <c r="L1791" s="9" t="str">
        <f>CONCATENATE(D1791,"/",C1791,"/",K1791)</f>
        <v>27/Jun/1975</v>
      </c>
      <c r="M1791">
        <f t="shared" ca="1" si="27"/>
        <v>49</v>
      </c>
      <c r="N1791" s="10">
        <v>18031.16</v>
      </c>
    </row>
    <row r="1792" spans="1:14" x14ac:dyDescent="0.25">
      <c r="A1792" t="s">
        <v>1822</v>
      </c>
      <c r="B1792">
        <v>1965</v>
      </c>
      <c r="C1792" t="s">
        <v>36</v>
      </c>
      <c r="D1792">
        <v>17</v>
      </c>
      <c r="E1792">
        <v>0</v>
      </c>
      <c r="F1792">
        <v>18031.189999999999</v>
      </c>
      <c r="G1792" t="s">
        <v>16</v>
      </c>
      <c r="H1792" t="s">
        <v>11</v>
      </c>
      <c r="I1792" t="s">
        <v>23</v>
      </c>
      <c r="J1792" t="str">
        <f>IF(ISBLANK(I1792),"Null",I1792)</f>
        <v>R1012</v>
      </c>
      <c r="K1792">
        <f>IF(ISBLANK(B1792),ROUND(AVERAGE($B$2:$B$2344),0),B1792)</f>
        <v>1965</v>
      </c>
      <c r="L1792" s="9" t="str">
        <f>CONCATENATE(D1792,"/",C1792,"/",K1792)</f>
        <v>17/Oct/1965</v>
      </c>
      <c r="M1792">
        <f t="shared" ca="1" si="27"/>
        <v>59</v>
      </c>
      <c r="N1792" s="10">
        <v>18031.189999999999</v>
      </c>
    </row>
    <row r="1793" spans="1:14" x14ac:dyDescent="0.25">
      <c r="A1793" t="s">
        <v>1823</v>
      </c>
      <c r="B1793">
        <v>1999</v>
      </c>
      <c r="C1793" t="s">
        <v>36</v>
      </c>
      <c r="D1793">
        <v>24</v>
      </c>
      <c r="E1793">
        <v>0</v>
      </c>
      <c r="F1793">
        <v>18033.97</v>
      </c>
      <c r="G1793" t="s">
        <v>16</v>
      </c>
      <c r="H1793" t="s">
        <v>16</v>
      </c>
      <c r="I1793" t="s">
        <v>23</v>
      </c>
      <c r="J1793" t="str">
        <f>IF(ISBLANK(I1793),"Null",I1793)</f>
        <v>R1012</v>
      </c>
      <c r="K1793">
        <f>IF(ISBLANK(B1793),ROUND(AVERAGE($B$2:$B$2344),0),B1793)</f>
        <v>1999</v>
      </c>
      <c r="L1793" s="9" t="str">
        <f>CONCATENATE(D1793,"/",C1793,"/",K1793)</f>
        <v>24/Oct/1999</v>
      </c>
      <c r="M1793">
        <f t="shared" ca="1" si="27"/>
        <v>25</v>
      </c>
      <c r="N1793" s="10">
        <v>18033.97</v>
      </c>
    </row>
    <row r="1794" spans="1:14" x14ac:dyDescent="0.25">
      <c r="A1794" t="s">
        <v>1824</v>
      </c>
      <c r="B1794">
        <v>1993</v>
      </c>
      <c r="C1794" t="s">
        <v>10</v>
      </c>
      <c r="D1794">
        <v>12</v>
      </c>
      <c r="E1794">
        <v>2</v>
      </c>
      <c r="F1794">
        <v>18157.88</v>
      </c>
      <c r="G1794" t="s">
        <v>16</v>
      </c>
      <c r="H1794" t="s">
        <v>16</v>
      </c>
      <c r="I1794" t="s">
        <v>23</v>
      </c>
      <c r="J1794" t="str">
        <f>IF(ISBLANK(I1794),"Null",I1794)</f>
        <v>R1012</v>
      </c>
      <c r="K1794">
        <f>IF(ISBLANK(B1794),ROUND(AVERAGE($B$2:$B$2344),0),B1794)</f>
        <v>1993</v>
      </c>
      <c r="L1794" s="9" t="str">
        <f>CONCATENATE(D1794,"/",C1794,"/",K1794)</f>
        <v>12/Jul/1993</v>
      </c>
      <c r="M1794">
        <f t="shared" ca="1" si="27"/>
        <v>31</v>
      </c>
      <c r="N1794" s="10">
        <v>18157.88</v>
      </c>
    </row>
    <row r="1795" spans="1:14" x14ac:dyDescent="0.25">
      <c r="A1795" t="s">
        <v>1825</v>
      </c>
      <c r="B1795">
        <v>1963</v>
      </c>
      <c r="C1795" t="s">
        <v>10</v>
      </c>
      <c r="D1795">
        <v>4</v>
      </c>
      <c r="E1795">
        <v>0</v>
      </c>
      <c r="F1795">
        <v>18208.34</v>
      </c>
      <c r="G1795" t="s">
        <v>16</v>
      </c>
      <c r="H1795" t="s">
        <v>11</v>
      </c>
      <c r="I1795" t="s">
        <v>534</v>
      </c>
      <c r="J1795" t="str">
        <f>IF(ISBLANK(I1795),"Null",I1795)</f>
        <v>R1026</v>
      </c>
      <c r="K1795">
        <f>IF(ISBLANK(B1795),ROUND(AVERAGE($B$2:$B$2344),0),B1795)</f>
        <v>1963</v>
      </c>
      <c r="L1795" s="9" t="str">
        <f>CONCATENATE(D1795,"/",C1795,"/",K1795)</f>
        <v>4/Jul/1963</v>
      </c>
      <c r="M1795">
        <f t="shared" ref="M1795:M1858" ca="1" si="28">DATEDIF(L1795,TODAY(),"Y")</f>
        <v>61</v>
      </c>
      <c r="N1795" s="10">
        <v>18208.34</v>
      </c>
    </row>
    <row r="1796" spans="1:14" x14ac:dyDescent="0.25">
      <c r="A1796" t="s">
        <v>1826</v>
      </c>
      <c r="B1796">
        <v>1997</v>
      </c>
      <c r="C1796" t="s">
        <v>18</v>
      </c>
      <c r="D1796">
        <v>15</v>
      </c>
      <c r="E1796">
        <v>1</v>
      </c>
      <c r="F1796">
        <v>18218.16</v>
      </c>
      <c r="G1796" t="s">
        <v>16</v>
      </c>
      <c r="H1796" t="s">
        <v>16</v>
      </c>
      <c r="I1796" t="s">
        <v>13</v>
      </c>
      <c r="J1796" t="str">
        <f>IF(ISBLANK(I1796),"Null",I1796)</f>
        <v>R1013</v>
      </c>
      <c r="K1796">
        <f>IF(ISBLANK(B1796),ROUND(AVERAGE($B$2:$B$2344),0),B1796)</f>
        <v>1997</v>
      </c>
      <c r="L1796" s="9" t="str">
        <f>CONCATENATE(D1796,"/",C1796,"/",K1796)</f>
        <v>15/Jun/1997</v>
      </c>
      <c r="M1796">
        <f t="shared" ca="1" si="28"/>
        <v>27</v>
      </c>
      <c r="N1796" s="10">
        <v>18218.16</v>
      </c>
    </row>
    <row r="1797" spans="1:14" x14ac:dyDescent="0.25">
      <c r="A1797" t="s">
        <v>1827</v>
      </c>
      <c r="B1797">
        <v>2004</v>
      </c>
      <c r="C1797" t="s">
        <v>20</v>
      </c>
      <c r="D1797">
        <v>10</v>
      </c>
      <c r="E1797">
        <v>3</v>
      </c>
      <c r="F1797">
        <v>18223.45</v>
      </c>
      <c r="G1797" t="s">
        <v>16</v>
      </c>
      <c r="H1797" t="s">
        <v>12</v>
      </c>
      <c r="I1797" t="s">
        <v>13</v>
      </c>
      <c r="J1797" t="str">
        <f>IF(ISBLANK(I1797),"Null",I1797)</f>
        <v>R1013</v>
      </c>
      <c r="K1797">
        <f>IF(ISBLANK(B1797),ROUND(AVERAGE($B$2:$B$2344),0),B1797)</f>
        <v>2004</v>
      </c>
      <c r="L1797" s="9" t="str">
        <f>CONCATENATE(D1797,"/",C1797,"/",K1797)</f>
        <v>10/Sep/2004</v>
      </c>
      <c r="M1797">
        <f t="shared" ca="1" si="28"/>
        <v>20</v>
      </c>
      <c r="N1797" s="10">
        <v>18223.45</v>
      </c>
    </row>
    <row r="1798" spans="1:14" x14ac:dyDescent="0.25">
      <c r="A1798" t="s">
        <v>1828</v>
      </c>
      <c r="B1798">
        <v>1995</v>
      </c>
      <c r="C1798" t="s">
        <v>34</v>
      </c>
      <c r="D1798">
        <v>3</v>
      </c>
      <c r="E1798">
        <v>0</v>
      </c>
      <c r="F1798">
        <v>18246.5</v>
      </c>
      <c r="G1798" t="s">
        <v>16</v>
      </c>
      <c r="H1798" t="s">
        <v>16</v>
      </c>
      <c r="I1798" t="s">
        <v>13</v>
      </c>
      <c r="J1798" t="str">
        <f>IF(ISBLANK(I1798),"Null",I1798)</f>
        <v>R1013</v>
      </c>
      <c r="K1798">
        <f>IF(ISBLANK(B1798),ROUND(AVERAGE($B$2:$B$2344),0),B1798)</f>
        <v>1995</v>
      </c>
      <c r="L1798" s="9" t="str">
        <f>CONCATENATE(D1798,"/",C1798,"/",K1798)</f>
        <v>3/Aug/1995</v>
      </c>
      <c r="M1798">
        <f t="shared" ca="1" si="28"/>
        <v>29</v>
      </c>
      <c r="N1798" s="10">
        <v>18246.5</v>
      </c>
    </row>
    <row r="1799" spans="1:14" x14ac:dyDescent="0.25">
      <c r="A1799" t="s">
        <v>1829</v>
      </c>
      <c r="B1799">
        <v>1992</v>
      </c>
      <c r="C1799" t="s">
        <v>30</v>
      </c>
      <c r="D1799">
        <v>25</v>
      </c>
      <c r="E1799">
        <v>3</v>
      </c>
      <c r="F1799">
        <v>18259.22</v>
      </c>
      <c r="G1799" t="s">
        <v>16</v>
      </c>
      <c r="H1799" t="s">
        <v>12</v>
      </c>
      <c r="I1799" t="s">
        <v>41</v>
      </c>
      <c r="J1799" t="str">
        <f>IF(ISBLANK(I1799),"Null",I1799)</f>
        <v>R1011</v>
      </c>
      <c r="K1799">
        <f>IF(ISBLANK(B1799),ROUND(AVERAGE($B$2:$B$2344),0),B1799)</f>
        <v>1992</v>
      </c>
      <c r="L1799" s="9" t="str">
        <f>CONCATENATE(D1799,"/",C1799,"/",K1799)</f>
        <v>25/Dec/1992</v>
      </c>
      <c r="M1799">
        <f t="shared" ca="1" si="28"/>
        <v>31</v>
      </c>
      <c r="N1799" s="10">
        <v>18259.22</v>
      </c>
    </row>
    <row r="1800" spans="1:14" x14ac:dyDescent="0.25">
      <c r="A1800" t="s">
        <v>1830</v>
      </c>
      <c r="B1800">
        <v>1995</v>
      </c>
      <c r="C1800" t="s">
        <v>10</v>
      </c>
      <c r="D1800">
        <v>4</v>
      </c>
      <c r="E1800">
        <v>0</v>
      </c>
      <c r="F1800">
        <v>18310.740000000002</v>
      </c>
      <c r="G1800" t="s">
        <v>16</v>
      </c>
      <c r="H1800" t="s">
        <v>12</v>
      </c>
      <c r="I1800" t="s">
        <v>23</v>
      </c>
      <c r="J1800" t="str">
        <f>IF(ISBLANK(I1800),"Null",I1800)</f>
        <v>R1012</v>
      </c>
      <c r="K1800">
        <f>IF(ISBLANK(B1800),ROUND(AVERAGE($B$2:$B$2344),0),B1800)</f>
        <v>1995</v>
      </c>
      <c r="L1800" s="9" t="str">
        <f>CONCATENATE(D1800,"/",C1800,"/",K1800)</f>
        <v>4/Jul/1995</v>
      </c>
      <c r="M1800">
        <f t="shared" ca="1" si="28"/>
        <v>29</v>
      </c>
      <c r="N1800" s="10">
        <v>18310.740000000002</v>
      </c>
    </row>
    <row r="1801" spans="1:14" x14ac:dyDescent="0.25">
      <c r="A1801" t="s">
        <v>1831</v>
      </c>
      <c r="B1801">
        <v>1999</v>
      </c>
      <c r="C1801" t="s">
        <v>30</v>
      </c>
      <c r="D1801">
        <v>15</v>
      </c>
      <c r="E1801">
        <v>1</v>
      </c>
      <c r="F1801">
        <v>18328.240000000002</v>
      </c>
      <c r="G1801" t="s">
        <v>16</v>
      </c>
      <c r="H1801" t="s">
        <v>11</v>
      </c>
      <c r="I1801" t="s">
        <v>13</v>
      </c>
      <c r="J1801" t="str">
        <f>IF(ISBLANK(I1801),"Null",I1801)</f>
        <v>R1013</v>
      </c>
      <c r="K1801">
        <f>IF(ISBLANK(B1801),ROUND(AVERAGE($B$2:$B$2344),0),B1801)</f>
        <v>1999</v>
      </c>
      <c r="L1801" s="9" t="str">
        <f>CONCATENATE(D1801,"/",C1801,"/",K1801)</f>
        <v>15/Dec/1999</v>
      </c>
      <c r="M1801">
        <f t="shared" ca="1" si="28"/>
        <v>24</v>
      </c>
      <c r="N1801" s="10">
        <v>18328.240000000002</v>
      </c>
    </row>
    <row r="1802" spans="1:14" x14ac:dyDescent="0.25">
      <c r="A1802" t="s">
        <v>1832</v>
      </c>
      <c r="B1802">
        <v>1964</v>
      </c>
      <c r="C1802" t="s">
        <v>20</v>
      </c>
      <c r="D1802">
        <v>26</v>
      </c>
      <c r="E1802">
        <v>0</v>
      </c>
      <c r="F1802">
        <v>18443.11</v>
      </c>
      <c r="G1802" t="s">
        <v>16</v>
      </c>
      <c r="H1802" t="s">
        <v>11</v>
      </c>
      <c r="I1802" t="s">
        <v>23</v>
      </c>
      <c r="J1802" t="str">
        <f>IF(ISBLANK(I1802),"Null",I1802)</f>
        <v>R1012</v>
      </c>
      <c r="K1802">
        <f>IF(ISBLANK(B1802),ROUND(AVERAGE($B$2:$B$2344),0),B1802)</f>
        <v>1964</v>
      </c>
      <c r="L1802" s="9" t="str">
        <f>CONCATENATE(D1802,"/",C1802,"/",K1802)</f>
        <v>26/Sep/1964</v>
      </c>
      <c r="M1802">
        <f t="shared" ca="1" si="28"/>
        <v>60</v>
      </c>
      <c r="N1802" s="10">
        <v>18443.11</v>
      </c>
    </row>
    <row r="1803" spans="1:14" x14ac:dyDescent="0.25">
      <c r="A1803" t="s">
        <v>1833</v>
      </c>
      <c r="B1803">
        <v>1986</v>
      </c>
      <c r="C1803" t="s">
        <v>34</v>
      </c>
      <c r="D1803">
        <v>12</v>
      </c>
      <c r="E1803">
        <v>2</v>
      </c>
      <c r="F1803">
        <v>18608.259999999998</v>
      </c>
      <c r="G1803" t="s">
        <v>16</v>
      </c>
      <c r="H1803" t="s">
        <v>12</v>
      </c>
      <c r="I1803" t="s">
        <v>41</v>
      </c>
      <c r="J1803" t="str">
        <f>IF(ISBLANK(I1803),"Null",I1803)</f>
        <v>R1011</v>
      </c>
      <c r="K1803">
        <f>IF(ISBLANK(B1803),ROUND(AVERAGE($B$2:$B$2344),0),B1803)</f>
        <v>1986</v>
      </c>
      <c r="L1803" s="9" t="str">
        <f>CONCATENATE(D1803,"/",C1803,"/",K1803)</f>
        <v>12/Aug/1986</v>
      </c>
      <c r="M1803">
        <f t="shared" ca="1" si="28"/>
        <v>38</v>
      </c>
      <c r="N1803" s="10">
        <v>18608.259999999998</v>
      </c>
    </row>
    <row r="1804" spans="1:14" x14ac:dyDescent="0.25">
      <c r="A1804" t="s">
        <v>1834</v>
      </c>
      <c r="B1804">
        <v>1998</v>
      </c>
      <c r="C1804" t="s">
        <v>20</v>
      </c>
      <c r="D1804">
        <v>23</v>
      </c>
      <c r="E1804">
        <v>0</v>
      </c>
      <c r="F1804">
        <v>18648.419999999998</v>
      </c>
      <c r="G1804" t="s">
        <v>16</v>
      </c>
      <c r="H1804" t="s">
        <v>16</v>
      </c>
      <c r="I1804" t="s">
        <v>165</v>
      </c>
      <c r="J1804" t="str">
        <f>IF(ISBLANK(I1804),"Null",I1804)</f>
        <v>R1019</v>
      </c>
      <c r="K1804">
        <f>IF(ISBLANK(B1804),ROUND(AVERAGE($B$2:$B$2344),0),B1804)</f>
        <v>1998</v>
      </c>
      <c r="L1804" s="9" t="str">
        <f>CONCATENATE(D1804,"/",C1804,"/",K1804)</f>
        <v>23/Sep/1998</v>
      </c>
      <c r="M1804">
        <f t="shared" ca="1" si="28"/>
        <v>26</v>
      </c>
      <c r="N1804" s="10">
        <v>18648.419999999998</v>
      </c>
    </row>
    <row r="1805" spans="1:14" x14ac:dyDescent="0.25">
      <c r="A1805" t="s">
        <v>1835</v>
      </c>
      <c r="B1805">
        <v>1970</v>
      </c>
      <c r="C1805" t="s">
        <v>36</v>
      </c>
      <c r="D1805">
        <v>17</v>
      </c>
      <c r="E1805">
        <v>0</v>
      </c>
      <c r="F1805">
        <v>18682.740000000002</v>
      </c>
      <c r="G1805" t="s">
        <v>16</v>
      </c>
      <c r="H1805" t="s">
        <v>12</v>
      </c>
      <c r="I1805" t="s">
        <v>23</v>
      </c>
      <c r="J1805" t="str">
        <f>IF(ISBLANK(I1805),"Null",I1805)</f>
        <v>R1012</v>
      </c>
      <c r="K1805">
        <f>IF(ISBLANK(B1805),ROUND(AVERAGE($B$2:$B$2344),0),B1805)</f>
        <v>1970</v>
      </c>
      <c r="L1805" s="9" t="str">
        <f>CONCATENATE(D1805,"/",C1805,"/",K1805)</f>
        <v>17/Oct/1970</v>
      </c>
      <c r="M1805">
        <f t="shared" ca="1" si="28"/>
        <v>54</v>
      </c>
      <c r="N1805" s="10">
        <v>18682.740000000002</v>
      </c>
    </row>
    <row r="1806" spans="1:14" x14ac:dyDescent="0.25">
      <c r="A1806" t="s">
        <v>1836</v>
      </c>
      <c r="B1806">
        <v>1967</v>
      </c>
      <c r="C1806" t="s">
        <v>34</v>
      </c>
      <c r="D1806">
        <v>30</v>
      </c>
      <c r="E1806">
        <v>0</v>
      </c>
      <c r="F1806">
        <v>18694.689999999999</v>
      </c>
      <c r="G1806" t="s">
        <v>16</v>
      </c>
      <c r="H1806" t="s">
        <v>16</v>
      </c>
      <c r="I1806" t="s">
        <v>248</v>
      </c>
      <c r="J1806" t="str">
        <f>IF(ISBLANK(I1806),"Null",I1806)</f>
        <v>R1023</v>
      </c>
      <c r="K1806">
        <f>IF(ISBLANK(B1806),ROUND(AVERAGE($B$2:$B$2344),0),B1806)</f>
        <v>1967</v>
      </c>
      <c r="L1806" s="9" t="str">
        <f>CONCATENATE(D1806,"/",C1806,"/",K1806)</f>
        <v>30/Aug/1967</v>
      </c>
      <c r="M1806">
        <f t="shared" ca="1" si="28"/>
        <v>57</v>
      </c>
      <c r="N1806" s="10">
        <v>18694.689999999999</v>
      </c>
    </row>
    <row r="1807" spans="1:14" x14ac:dyDescent="0.25">
      <c r="A1807" t="s">
        <v>1837</v>
      </c>
      <c r="B1807">
        <v>1992</v>
      </c>
      <c r="C1807" t="s">
        <v>30</v>
      </c>
      <c r="D1807">
        <v>27</v>
      </c>
      <c r="E1807">
        <v>3</v>
      </c>
      <c r="F1807">
        <v>18765.88</v>
      </c>
      <c r="G1807" t="s">
        <v>16</v>
      </c>
      <c r="H1807" t="s">
        <v>11</v>
      </c>
      <c r="I1807" t="s">
        <v>23</v>
      </c>
      <c r="J1807" t="str">
        <f>IF(ISBLANK(I1807),"Null",I1807)</f>
        <v>R1012</v>
      </c>
      <c r="K1807">
        <f>IF(ISBLANK(B1807),ROUND(AVERAGE($B$2:$B$2344),0),B1807)</f>
        <v>1992</v>
      </c>
      <c r="L1807" s="9" t="str">
        <f>CONCATENATE(D1807,"/",C1807,"/",K1807)</f>
        <v>27/Dec/1992</v>
      </c>
      <c r="M1807">
        <f t="shared" ca="1" si="28"/>
        <v>31</v>
      </c>
      <c r="N1807" s="10">
        <v>18765.88</v>
      </c>
    </row>
    <row r="1808" spans="1:14" x14ac:dyDescent="0.25">
      <c r="A1808" t="s">
        <v>1838</v>
      </c>
      <c r="B1808">
        <v>1979</v>
      </c>
      <c r="C1808" t="s">
        <v>15</v>
      </c>
      <c r="D1808">
        <v>19</v>
      </c>
      <c r="E1808">
        <v>2</v>
      </c>
      <c r="F1808">
        <v>18767.740000000002</v>
      </c>
      <c r="G1808" t="s">
        <v>16</v>
      </c>
      <c r="H1808" t="s">
        <v>16</v>
      </c>
      <c r="I1808" t="s">
        <v>13</v>
      </c>
      <c r="J1808" t="str">
        <f>IF(ISBLANK(I1808),"Null",I1808)</f>
        <v>R1013</v>
      </c>
      <c r="K1808">
        <f>IF(ISBLANK(B1808),ROUND(AVERAGE($B$2:$B$2344),0),B1808)</f>
        <v>1979</v>
      </c>
      <c r="L1808" s="9" t="str">
        <f>CONCATENATE(D1808,"/",C1808,"/",K1808)</f>
        <v>19/Nov/1979</v>
      </c>
      <c r="M1808">
        <f t="shared" ca="1" si="28"/>
        <v>45</v>
      </c>
      <c r="N1808" s="10">
        <v>18767.740000000002</v>
      </c>
    </row>
    <row r="1809" spans="1:14" x14ac:dyDescent="0.25">
      <c r="A1809" t="s">
        <v>1839</v>
      </c>
      <c r="B1809">
        <v>1995</v>
      </c>
      <c r="C1809" t="s">
        <v>15</v>
      </c>
      <c r="D1809">
        <v>28</v>
      </c>
      <c r="E1809">
        <v>3</v>
      </c>
      <c r="F1809">
        <v>18804.75</v>
      </c>
      <c r="G1809" t="s">
        <v>16</v>
      </c>
      <c r="H1809" t="s">
        <v>16</v>
      </c>
      <c r="I1809" t="s">
        <v>23</v>
      </c>
      <c r="J1809" t="str">
        <f>IF(ISBLANK(I1809),"Null",I1809)</f>
        <v>R1012</v>
      </c>
      <c r="K1809">
        <f>IF(ISBLANK(B1809),ROUND(AVERAGE($B$2:$B$2344),0),B1809)</f>
        <v>1995</v>
      </c>
      <c r="L1809" s="9" t="str">
        <f>CONCATENATE(D1809,"/",C1809,"/",K1809)</f>
        <v>28/Nov/1995</v>
      </c>
      <c r="M1809">
        <f t="shared" ca="1" si="28"/>
        <v>28</v>
      </c>
      <c r="N1809" s="10">
        <v>18804.75</v>
      </c>
    </row>
    <row r="1810" spans="1:14" x14ac:dyDescent="0.25">
      <c r="A1810" t="s">
        <v>1840</v>
      </c>
      <c r="B1810">
        <v>1979</v>
      </c>
      <c r="C1810" t="s">
        <v>36</v>
      </c>
      <c r="D1810">
        <v>15</v>
      </c>
      <c r="E1810">
        <v>2</v>
      </c>
      <c r="F1810">
        <v>18806.150000000001</v>
      </c>
      <c r="G1810" t="s">
        <v>16</v>
      </c>
      <c r="H1810" t="s">
        <v>11</v>
      </c>
      <c r="I1810" t="s">
        <v>13</v>
      </c>
      <c r="J1810" t="str">
        <f>IF(ISBLANK(I1810),"Null",I1810)</f>
        <v>R1013</v>
      </c>
      <c r="K1810">
        <f>IF(ISBLANK(B1810),ROUND(AVERAGE($B$2:$B$2344),0),B1810)</f>
        <v>1979</v>
      </c>
      <c r="L1810" s="9" t="str">
        <f>CONCATENATE(D1810,"/",C1810,"/",K1810)</f>
        <v>15/Oct/1979</v>
      </c>
      <c r="M1810">
        <f t="shared" ca="1" si="28"/>
        <v>45</v>
      </c>
      <c r="N1810" s="10">
        <v>18806.150000000001</v>
      </c>
    </row>
    <row r="1811" spans="1:14" x14ac:dyDescent="0.25">
      <c r="A1811" t="s">
        <v>1841</v>
      </c>
      <c r="B1811">
        <v>1962</v>
      </c>
      <c r="C1811" t="s">
        <v>30</v>
      </c>
      <c r="D1811">
        <v>18</v>
      </c>
      <c r="E1811">
        <v>0</v>
      </c>
      <c r="F1811">
        <v>18815.53</v>
      </c>
      <c r="G1811" t="s">
        <v>16</v>
      </c>
      <c r="H1811" t="s">
        <v>16</v>
      </c>
      <c r="I1811" t="s">
        <v>248</v>
      </c>
      <c r="J1811" t="str">
        <f>IF(ISBLANK(I1811),"Null",I1811)</f>
        <v>R1023</v>
      </c>
      <c r="K1811">
        <f>IF(ISBLANK(B1811),ROUND(AVERAGE($B$2:$B$2344),0),B1811)</f>
        <v>1962</v>
      </c>
      <c r="L1811" s="9" t="str">
        <f>CONCATENATE(D1811,"/",C1811,"/",K1811)</f>
        <v>18/Dec/1962</v>
      </c>
      <c r="M1811">
        <f t="shared" ca="1" si="28"/>
        <v>61</v>
      </c>
      <c r="N1811" s="10">
        <v>18815.53</v>
      </c>
    </row>
    <row r="1812" spans="1:14" x14ac:dyDescent="0.25">
      <c r="A1812" t="s">
        <v>1842</v>
      </c>
      <c r="B1812">
        <v>2003</v>
      </c>
      <c r="C1812" t="s">
        <v>10</v>
      </c>
      <c r="D1812">
        <v>24</v>
      </c>
      <c r="E1812">
        <v>3</v>
      </c>
      <c r="F1812">
        <v>18838.7</v>
      </c>
      <c r="G1812" t="s">
        <v>16</v>
      </c>
      <c r="H1812" t="s">
        <v>12</v>
      </c>
      <c r="I1812" t="s">
        <v>23</v>
      </c>
      <c r="J1812" t="str">
        <f>IF(ISBLANK(I1812),"Null",I1812)</f>
        <v>R1012</v>
      </c>
      <c r="K1812">
        <f>IF(ISBLANK(B1812),ROUND(AVERAGE($B$2:$B$2344),0),B1812)</f>
        <v>2003</v>
      </c>
      <c r="L1812" s="9" t="str">
        <f>CONCATENATE(D1812,"/",C1812,"/",K1812)</f>
        <v>24/Jul/2003</v>
      </c>
      <c r="M1812">
        <f t="shared" ca="1" si="28"/>
        <v>21</v>
      </c>
      <c r="N1812" s="10">
        <v>18838.7</v>
      </c>
    </row>
    <row r="1813" spans="1:14" x14ac:dyDescent="0.25">
      <c r="A1813" t="s">
        <v>1843</v>
      </c>
      <c r="B1813">
        <v>1963</v>
      </c>
      <c r="C1813" t="s">
        <v>30</v>
      </c>
      <c r="D1813">
        <v>6</v>
      </c>
      <c r="E1813">
        <v>0</v>
      </c>
      <c r="F1813">
        <v>18883.330000000002</v>
      </c>
      <c r="G1813" t="s">
        <v>16</v>
      </c>
      <c r="H1813" t="s">
        <v>16</v>
      </c>
      <c r="I1813" t="s">
        <v>534</v>
      </c>
      <c r="J1813" t="str">
        <f>IF(ISBLANK(I1813),"Null",I1813)</f>
        <v>R1026</v>
      </c>
      <c r="K1813">
        <f>IF(ISBLANK(B1813),ROUND(AVERAGE($B$2:$B$2344),0),B1813)</f>
        <v>1963</v>
      </c>
      <c r="L1813" s="9" t="str">
        <f>CONCATENATE(D1813,"/",C1813,"/",K1813)</f>
        <v>6/Dec/1963</v>
      </c>
      <c r="M1813">
        <f t="shared" ca="1" si="28"/>
        <v>60</v>
      </c>
      <c r="N1813" s="10">
        <v>18883.330000000002</v>
      </c>
    </row>
    <row r="1814" spans="1:14" x14ac:dyDescent="0.25">
      <c r="A1814" t="s">
        <v>1844</v>
      </c>
      <c r="B1814">
        <v>1995</v>
      </c>
      <c r="C1814" t="s">
        <v>20</v>
      </c>
      <c r="D1814">
        <v>27</v>
      </c>
      <c r="E1814">
        <v>1</v>
      </c>
      <c r="F1814">
        <v>18903.490000000002</v>
      </c>
      <c r="G1814" t="s">
        <v>16</v>
      </c>
      <c r="H1814" t="s">
        <v>11</v>
      </c>
      <c r="I1814" t="s">
        <v>246</v>
      </c>
      <c r="J1814" t="str">
        <f>IF(ISBLANK(I1814),"Null",I1814)</f>
        <v>R1024</v>
      </c>
      <c r="K1814">
        <f>IF(ISBLANK(B1814),ROUND(AVERAGE($B$2:$B$2344),0),B1814)</f>
        <v>1995</v>
      </c>
      <c r="L1814" s="9" t="str">
        <f>CONCATENATE(D1814,"/",C1814,"/",K1814)</f>
        <v>27/Sep/1995</v>
      </c>
      <c r="M1814">
        <f t="shared" ca="1" si="28"/>
        <v>29</v>
      </c>
      <c r="N1814" s="10">
        <v>18903.490000000002</v>
      </c>
    </row>
    <row r="1815" spans="1:14" x14ac:dyDescent="0.25">
      <c r="A1815" t="s">
        <v>1845</v>
      </c>
      <c r="B1815">
        <v>1969</v>
      </c>
      <c r="C1815" t="s">
        <v>34</v>
      </c>
      <c r="D1815">
        <v>3</v>
      </c>
      <c r="E1815">
        <v>0</v>
      </c>
      <c r="F1815">
        <v>18932.810000000001</v>
      </c>
      <c r="G1815" t="s">
        <v>16</v>
      </c>
      <c r="H1815" t="s">
        <v>12</v>
      </c>
      <c r="I1815" t="s">
        <v>23</v>
      </c>
      <c r="J1815" t="str">
        <f>IF(ISBLANK(I1815),"Null",I1815)</f>
        <v>R1012</v>
      </c>
      <c r="K1815">
        <f>IF(ISBLANK(B1815),ROUND(AVERAGE($B$2:$B$2344),0),B1815)</f>
        <v>1969</v>
      </c>
      <c r="L1815" s="9" t="str">
        <f>CONCATENATE(D1815,"/",C1815,"/",K1815)</f>
        <v>3/Aug/1969</v>
      </c>
      <c r="M1815">
        <f t="shared" ca="1" si="28"/>
        <v>55</v>
      </c>
      <c r="N1815" s="10">
        <v>18932.810000000001</v>
      </c>
    </row>
    <row r="1816" spans="1:14" x14ac:dyDescent="0.25">
      <c r="A1816" t="s">
        <v>1846</v>
      </c>
      <c r="B1816">
        <v>1963</v>
      </c>
      <c r="C1816" t="s">
        <v>36</v>
      </c>
      <c r="D1816">
        <v>20</v>
      </c>
      <c r="E1816">
        <v>0</v>
      </c>
      <c r="F1816">
        <v>18954.560000000001</v>
      </c>
      <c r="G1816" t="s">
        <v>16</v>
      </c>
      <c r="H1816" t="s">
        <v>16</v>
      </c>
      <c r="I1816" t="s">
        <v>534</v>
      </c>
      <c r="J1816" t="str">
        <f>IF(ISBLANK(I1816),"Null",I1816)</f>
        <v>R1026</v>
      </c>
      <c r="K1816">
        <f>IF(ISBLANK(B1816),ROUND(AVERAGE($B$2:$B$2344),0),B1816)</f>
        <v>1963</v>
      </c>
      <c r="L1816" s="9" t="str">
        <f>CONCATENATE(D1816,"/",C1816,"/",K1816)</f>
        <v>20/Oct/1963</v>
      </c>
      <c r="M1816">
        <f t="shared" ca="1" si="28"/>
        <v>61</v>
      </c>
      <c r="N1816" s="10">
        <v>18954.560000000001</v>
      </c>
    </row>
    <row r="1817" spans="1:14" x14ac:dyDescent="0.25">
      <c r="A1817" t="s">
        <v>1847</v>
      </c>
      <c r="B1817">
        <v>1998</v>
      </c>
      <c r="C1817" t="s">
        <v>34</v>
      </c>
      <c r="D1817">
        <v>6</v>
      </c>
      <c r="E1817">
        <v>0</v>
      </c>
      <c r="F1817">
        <v>18955.22</v>
      </c>
      <c r="G1817" t="s">
        <v>16</v>
      </c>
      <c r="H1817" t="s">
        <v>12</v>
      </c>
      <c r="I1817" t="s">
        <v>41</v>
      </c>
      <c r="J1817" t="str">
        <f>IF(ISBLANK(I1817),"Null",I1817)</f>
        <v>R1011</v>
      </c>
      <c r="K1817">
        <f>IF(ISBLANK(B1817),ROUND(AVERAGE($B$2:$B$2344),0),B1817)</f>
        <v>1998</v>
      </c>
      <c r="L1817" s="9" t="str">
        <f>CONCATENATE(D1817,"/",C1817,"/",K1817)</f>
        <v>6/Aug/1998</v>
      </c>
      <c r="M1817">
        <f t="shared" ca="1" si="28"/>
        <v>26</v>
      </c>
      <c r="N1817" s="10">
        <v>18955.22</v>
      </c>
    </row>
    <row r="1818" spans="1:14" x14ac:dyDescent="0.25">
      <c r="A1818" t="s">
        <v>1848</v>
      </c>
      <c r="B1818">
        <v>1992</v>
      </c>
      <c r="C1818" t="s">
        <v>15</v>
      </c>
      <c r="D1818">
        <v>30</v>
      </c>
      <c r="E1818">
        <v>1</v>
      </c>
      <c r="F1818">
        <v>18963.169999999998</v>
      </c>
      <c r="G1818" t="s">
        <v>16</v>
      </c>
      <c r="H1818" t="s">
        <v>16</v>
      </c>
      <c r="I1818" t="s">
        <v>13</v>
      </c>
      <c r="J1818" t="str">
        <f>IF(ISBLANK(I1818),"Null",I1818)</f>
        <v>R1013</v>
      </c>
      <c r="K1818">
        <f>IF(ISBLANK(B1818),ROUND(AVERAGE($B$2:$B$2344),0),B1818)</f>
        <v>1992</v>
      </c>
      <c r="L1818" s="9" t="str">
        <f>CONCATENATE(D1818,"/",C1818,"/",K1818)</f>
        <v>30/Nov/1992</v>
      </c>
      <c r="M1818">
        <f t="shared" ca="1" si="28"/>
        <v>31</v>
      </c>
      <c r="N1818" s="10">
        <v>18963.169999999998</v>
      </c>
    </row>
    <row r="1819" spans="1:14" x14ac:dyDescent="0.25">
      <c r="A1819" t="s">
        <v>1849</v>
      </c>
      <c r="B1819">
        <v>1988</v>
      </c>
      <c r="C1819" t="s">
        <v>36</v>
      </c>
      <c r="D1819">
        <v>24</v>
      </c>
      <c r="E1819">
        <v>2</v>
      </c>
      <c r="F1819">
        <v>18972.5</v>
      </c>
      <c r="G1819" t="s">
        <v>16</v>
      </c>
      <c r="H1819" t="s">
        <v>12</v>
      </c>
      <c r="I1819" t="s">
        <v>13</v>
      </c>
      <c r="J1819" t="str">
        <f>IF(ISBLANK(I1819),"Null",I1819)</f>
        <v>R1013</v>
      </c>
      <c r="K1819">
        <f>IF(ISBLANK(B1819),ROUND(AVERAGE($B$2:$B$2344),0),B1819)</f>
        <v>1988</v>
      </c>
      <c r="L1819" s="9" t="str">
        <f>CONCATENATE(D1819,"/",C1819,"/",K1819)</f>
        <v>24/Oct/1988</v>
      </c>
      <c r="M1819">
        <f t="shared" ca="1" si="28"/>
        <v>36</v>
      </c>
      <c r="N1819" s="10">
        <v>18972.5</v>
      </c>
    </row>
    <row r="1820" spans="1:14" x14ac:dyDescent="0.25">
      <c r="A1820" t="s">
        <v>1850</v>
      </c>
      <c r="B1820">
        <v>1983</v>
      </c>
      <c r="C1820" t="s">
        <v>30</v>
      </c>
      <c r="D1820">
        <v>19</v>
      </c>
      <c r="E1820">
        <v>5</v>
      </c>
      <c r="F1820">
        <v>19023.259999999998</v>
      </c>
      <c r="G1820" t="s">
        <v>16</v>
      </c>
      <c r="H1820" t="s">
        <v>12</v>
      </c>
      <c r="I1820" t="s">
        <v>41</v>
      </c>
      <c r="J1820" t="str">
        <f>IF(ISBLANK(I1820),"Null",I1820)</f>
        <v>R1011</v>
      </c>
      <c r="K1820">
        <f>IF(ISBLANK(B1820),ROUND(AVERAGE($B$2:$B$2344),0),B1820)</f>
        <v>1983</v>
      </c>
      <c r="L1820" s="9" t="str">
        <f>CONCATENATE(D1820,"/",C1820,"/",K1820)</f>
        <v>19/Dec/1983</v>
      </c>
      <c r="M1820">
        <f t="shared" ca="1" si="28"/>
        <v>40</v>
      </c>
      <c r="N1820" s="10">
        <v>19023.259999999998</v>
      </c>
    </row>
    <row r="1821" spans="1:14" x14ac:dyDescent="0.25">
      <c r="A1821" t="s">
        <v>1851</v>
      </c>
      <c r="B1821">
        <v>1989</v>
      </c>
      <c r="C1821" t="s">
        <v>18</v>
      </c>
      <c r="D1821">
        <v>5</v>
      </c>
      <c r="E1821">
        <v>1</v>
      </c>
      <c r="F1821">
        <v>19040.88</v>
      </c>
      <c r="G1821" t="s">
        <v>16</v>
      </c>
      <c r="H1821" t="s">
        <v>12</v>
      </c>
      <c r="I1821" t="s">
        <v>41</v>
      </c>
      <c r="J1821" t="str">
        <f>IF(ISBLANK(I1821),"Null",I1821)</f>
        <v>R1011</v>
      </c>
      <c r="K1821">
        <f>IF(ISBLANK(B1821),ROUND(AVERAGE($B$2:$B$2344),0),B1821)</f>
        <v>1989</v>
      </c>
      <c r="L1821" s="9" t="str">
        <f>CONCATENATE(D1821,"/",C1821,"/",K1821)</f>
        <v>5/Jun/1989</v>
      </c>
      <c r="M1821">
        <f t="shared" ca="1" si="28"/>
        <v>35</v>
      </c>
      <c r="N1821" s="10">
        <v>19040.88</v>
      </c>
    </row>
    <row r="1822" spans="1:14" x14ac:dyDescent="0.25">
      <c r="A1822" t="s">
        <v>1852</v>
      </c>
      <c r="B1822">
        <v>1993</v>
      </c>
      <c r="C1822" t="s">
        <v>20</v>
      </c>
      <c r="D1822">
        <v>28</v>
      </c>
      <c r="E1822">
        <v>1</v>
      </c>
      <c r="F1822">
        <v>19107.78</v>
      </c>
      <c r="G1822" t="s">
        <v>16</v>
      </c>
      <c r="H1822" t="s">
        <v>11</v>
      </c>
      <c r="I1822" t="s">
        <v>13</v>
      </c>
      <c r="J1822" t="str">
        <f>IF(ISBLANK(I1822),"Null",I1822)</f>
        <v>R1013</v>
      </c>
      <c r="K1822">
        <f>IF(ISBLANK(B1822),ROUND(AVERAGE($B$2:$B$2344),0),B1822)</f>
        <v>1993</v>
      </c>
      <c r="L1822" s="9" t="str">
        <f>CONCATENATE(D1822,"/",C1822,"/",K1822)</f>
        <v>28/Sep/1993</v>
      </c>
      <c r="M1822">
        <f t="shared" ca="1" si="28"/>
        <v>31</v>
      </c>
      <c r="N1822" s="10">
        <v>19107.78</v>
      </c>
    </row>
    <row r="1823" spans="1:14" x14ac:dyDescent="0.25">
      <c r="A1823" t="s">
        <v>1853</v>
      </c>
      <c r="B1823">
        <v>1979</v>
      </c>
      <c r="C1823" t="s">
        <v>10</v>
      </c>
      <c r="D1823">
        <v>2</v>
      </c>
      <c r="E1823">
        <v>2</v>
      </c>
      <c r="F1823">
        <v>19144.580000000002</v>
      </c>
      <c r="G1823" t="s">
        <v>16</v>
      </c>
      <c r="H1823" t="s">
        <v>16</v>
      </c>
      <c r="I1823" t="s">
        <v>246</v>
      </c>
      <c r="J1823" t="str">
        <f>IF(ISBLANK(I1823),"Null",I1823)</f>
        <v>R1024</v>
      </c>
      <c r="K1823">
        <f>IF(ISBLANK(B1823),ROUND(AVERAGE($B$2:$B$2344),0),B1823)</f>
        <v>1979</v>
      </c>
      <c r="L1823" s="9" t="str">
        <f>CONCATENATE(D1823,"/",C1823,"/",K1823)</f>
        <v>2/Jul/1979</v>
      </c>
      <c r="M1823">
        <f t="shared" ca="1" si="28"/>
        <v>45</v>
      </c>
      <c r="N1823" s="10">
        <v>19144.580000000002</v>
      </c>
    </row>
    <row r="1824" spans="1:14" x14ac:dyDescent="0.25">
      <c r="A1824" t="s">
        <v>1854</v>
      </c>
      <c r="B1824">
        <v>1991</v>
      </c>
      <c r="C1824" t="s">
        <v>20</v>
      </c>
      <c r="D1824">
        <v>16</v>
      </c>
      <c r="E1824">
        <v>3</v>
      </c>
      <c r="F1824">
        <v>19199.939999999999</v>
      </c>
      <c r="G1824" t="s">
        <v>16</v>
      </c>
      <c r="H1824" t="s">
        <v>12</v>
      </c>
      <c r="I1824" t="s">
        <v>41</v>
      </c>
      <c r="J1824" t="str">
        <f>IF(ISBLANK(I1824),"Null",I1824)</f>
        <v>R1011</v>
      </c>
      <c r="K1824">
        <f>IF(ISBLANK(B1824),ROUND(AVERAGE($B$2:$B$2344),0),B1824)</f>
        <v>1991</v>
      </c>
      <c r="L1824" s="9" t="str">
        <f>CONCATENATE(D1824,"/",C1824,"/",K1824)</f>
        <v>16/Sep/1991</v>
      </c>
      <c r="M1824">
        <f t="shared" ca="1" si="28"/>
        <v>33</v>
      </c>
      <c r="N1824" s="10">
        <v>19199.939999999999</v>
      </c>
    </row>
    <row r="1825" spans="1:14" x14ac:dyDescent="0.25">
      <c r="A1825" t="s">
        <v>1855</v>
      </c>
      <c r="B1825">
        <v>1985</v>
      </c>
      <c r="C1825" t="s">
        <v>30</v>
      </c>
      <c r="D1825">
        <v>28</v>
      </c>
      <c r="E1825">
        <v>0</v>
      </c>
      <c r="F1825">
        <v>19214.71</v>
      </c>
      <c r="G1825" t="s">
        <v>16</v>
      </c>
      <c r="H1825" t="s">
        <v>12</v>
      </c>
      <c r="I1825" t="s">
        <v>13</v>
      </c>
      <c r="J1825" t="str">
        <f>IF(ISBLANK(I1825),"Null",I1825)</f>
        <v>R1013</v>
      </c>
      <c r="K1825">
        <f>IF(ISBLANK(B1825),ROUND(AVERAGE($B$2:$B$2344),0),B1825)</f>
        <v>1985</v>
      </c>
      <c r="L1825" s="9" t="str">
        <f>CONCATENATE(D1825,"/",C1825,"/",K1825)</f>
        <v>28/Dec/1985</v>
      </c>
      <c r="M1825">
        <f t="shared" ca="1" si="28"/>
        <v>38</v>
      </c>
      <c r="N1825" s="10">
        <v>19214.71</v>
      </c>
    </row>
    <row r="1826" spans="1:14" x14ac:dyDescent="0.25">
      <c r="A1826" t="s">
        <v>1856</v>
      </c>
      <c r="B1826">
        <v>1967</v>
      </c>
      <c r="C1826" t="s">
        <v>10</v>
      </c>
      <c r="D1826">
        <v>29</v>
      </c>
      <c r="E1826">
        <v>0</v>
      </c>
      <c r="F1826">
        <v>19259.96</v>
      </c>
      <c r="G1826" t="s">
        <v>16</v>
      </c>
      <c r="H1826" t="s">
        <v>16</v>
      </c>
      <c r="I1826" t="s">
        <v>23</v>
      </c>
      <c r="J1826" t="str">
        <f>IF(ISBLANK(I1826),"Null",I1826)</f>
        <v>R1012</v>
      </c>
      <c r="K1826">
        <f>IF(ISBLANK(B1826),ROUND(AVERAGE($B$2:$B$2344),0),B1826)</f>
        <v>1967</v>
      </c>
      <c r="L1826" s="9" t="str">
        <f>CONCATENATE(D1826,"/",C1826,"/",K1826)</f>
        <v>29/Jul/1967</v>
      </c>
      <c r="M1826">
        <f t="shared" ca="1" si="28"/>
        <v>57</v>
      </c>
      <c r="N1826" s="10">
        <v>19259.96</v>
      </c>
    </row>
    <row r="1827" spans="1:14" x14ac:dyDescent="0.25">
      <c r="A1827" t="s">
        <v>1857</v>
      </c>
      <c r="B1827">
        <v>1966</v>
      </c>
      <c r="C1827" t="s">
        <v>15</v>
      </c>
      <c r="D1827">
        <v>15</v>
      </c>
      <c r="E1827">
        <v>0</v>
      </c>
      <c r="F1827">
        <v>19321.060000000001</v>
      </c>
      <c r="G1827" t="s">
        <v>16</v>
      </c>
      <c r="H1827" t="s">
        <v>16</v>
      </c>
      <c r="I1827" t="s">
        <v>23</v>
      </c>
      <c r="J1827" t="str">
        <f>IF(ISBLANK(I1827),"Null",I1827)</f>
        <v>R1012</v>
      </c>
      <c r="K1827">
        <f>IF(ISBLANK(B1827),ROUND(AVERAGE($B$2:$B$2344),0),B1827)</f>
        <v>1966</v>
      </c>
      <c r="L1827" s="9" t="str">
        <f>CONCATENATE(D1827,"/",C1827,"/",K1827)</f>
        <v>15/Nov/1966</v>
      </c>
      <c r="M1827">
        <f t="shared" ca="1" si="28"/>
        <v>58</v>
      </c>
      <c r="N1827" s="10">
        <v>19321.060000000001</v>
      </c>
    </row>
    <row r="1828" spans="1:14" x14ac:dyDescent="0.25">
      <c r="A1828" t="s">
        <v>1858</v>
      </c>
      <c r="B1828">
        <v>1991</v>
      </c>
      <c r="C1828" t="s">
        <v>34</v>
      </c>
      <c r="D1828">
        <v>24</v>
      </c>
      <c r="E1828">
        <v>0</v>
      </c>
      <c r="F1828">
        <v>19350.37</v>
      </c>
      <c r="G1828" t="s">
        <v>16</v>
      </c>
      <c r="H1828" t="s">
        <v>12</v>
      </c>
      <c r="I1828" t="s">
        <v>13</v>
      </c>
      <c r="J1828" t="str">
        <f>IF(ISBLANK(I1828),"Null",I1828)</f>
        <v>R1013</v>
      </c>
      <c r="K1828">
        <f>IF(ISBLANK(B1828),ROUND(AVERAGE($B$2:$B$2344),0),B1828)</f>
        <v>1991</v>
      </c>
      <c r="L1828" s="9" t="str">
        <f>CONCATENATE(D1828,"/",C1828,"/",K1828)</f>
        <v>24/Aug/1991</v>
      </c>
      <c r="M1828">
        <f t="shared" ca="1" si="28"/>
        <v>33</v>
      </c>
      <c r="N1828" s="10">
        <v>19350.37</v>
      </c>
    </row>
    <row r="1829" spans="1:14" x14ac:dyDescent="0.25">
      <c r="A1829" t="s">
        <v>1859</v>
      </c>
      <c r="B1829">
        <v>1987</v>
      </c>
      <c r="C1829" t="s">
        <v>18</v>
      </c>
      <c r="D1829">
        <v>30</v>
      </c>
      <c r="E1829">
        <v>3</v>
      </c>
      <c r="F1829">
        <v>19362</v>
      </c>
      <c r="G1829" t="s">
        <v>16</v>
      </c>
      <c r="H1829" t="s">
        <v>12</v>
      </c>
      <c r="I1829" t="s">
        <v>13</v>
      </c>
      <c r="J1829" t="str">
        <f>IF(ISBLANK(I1829),"Null",I1829)</f>
        <v>R1013</v>
      </c>
      <c r="K1829">
        <f>IF(ISBLANK(B1829),ROUND(AVERAGE($B$2:$B$2344),0),B1829)</f>
        <v>1987</v>
      </c>
      <c r="L1829" s="9" t="str">
        <f>CONCATENATE(D1829,"/",C1829,"/",K1829)</f>
        <v>30/Jun/1987</v>
      </c>
      <c r="M1829">
        <f t="shared" ca="1" si="28"/>
        <v>37</v>
      </c>
      <c r="N1829" s="10">
        <v>19362</v>
      </c>
    </row>
    <row r="1830" spans="1:14" x14ac:dyDescent="0.25">
      <c r="A1830" t="s">
        <v>1860</v>
      </c>
      <c r="B1830">
        <v>1993</v>
      </c>
      <c r="C1830" t="s">
        <v>20</v>
      </c>
      <c r="D1830">
        <v>6</v>
      </c>
      <c r="E1830">
        <v>2</v>
      </c>
      <c r="F1830">
        <v>19442.349999999999</v>
      </c>
      <c r="G1830" t="s">
        <v>16</v>
      </c>
      <c r="H1830" t="s">
        <v>12</v>
      </c>
      <c r="I1830" t="s">
        <v>23</v>
      </c>
      <c r="J1830" t="str">
        <f>IF(ISBLANK(I1830),"Null",I1830)</f>
        <v>R1012</v>
      </c>
      <c r="K1830">
        <f>IF(ISBLANK(B1830),ROUND(AVERAGE($B$2:$B$2344),0),B1830)</f>
        <v>1993</v>
      </c>
      <c r="L1830" s="9" t="str">
        <f>CONCATENATE(D1830,"/",C1830,"/",K1830)</f>
        <v>6/Sep/1993</v>
      </c>
      <c r="M1830">
        <f t="shared" ca="1" si="28"/>
        <v>31</v>
      </c>
      <c r="N1830" s="10">
        <v>19442.349999999999</v>
      </c>
    </row>
    <row r="1831" spans="1:14" x14ac:dyDescent="0.25">
      <c r="A1831" t="s">
        <v>1861</v>
      </c>
      <c r="B1831">
        <v>1982</v>
      </c>
      <c r="C1831" t="s">
        <v>30</v>
      </c>
      <c r="D1831">
        <v>15</v>
      </c>
      <c r="E1831">
        <v>2</v>
      </c>
      <c r="F1831">
        <v>19444.27</v>
      </c>
      <c r="G1831" t="s">
        <v>16</v>
      </c>
      <c r="H1831" t="s">
        <v>16</v>
      </c>
      <c r="I1831" t="s">
        <v>13</v>
      </c>
      <c r="J1831" t="str">
        <f>IF(ISBLANK(I1831),"Null",I1831)</f>
        <v>R1013</v>
      </c>
      <c r="K1831">
        <f>IF(ISBLANK(B1831),ROUND(AVERAGE($B$2:$B$2344),0),B1831)</f>
        <v>1982</v>
      </c>
      <c r="L1831" s="9" t="str">
        <f>CONCATENATE(D1831,"/",C1831,"/",K1831)</f>
        <v>15/Dec/1982</v>
      </c>
      <c r="M1831">
        <f t="shared" ca="1" si="28"/>
        <v>41</v>
      </c>
      <c r="N1831" s="10">
        <v>19444.27</v>
      </c>
    </row>
    <row r="1832" spans="1:14" x14ac:dyDescent="0.25">
      <c r="A1832" t="s">
        <v>1862</v>
      </c>
      <c r="B1832">
        <v>1987</v>
      </c>
      <c r="C1832" t="s">
        <v>15</v>
      </c>
      <c r="D1832">
        <v>30</v>
      </c>
      <c r="E1832">
        <v>4</v>
      </c>
      <c r="F1832">
        <v>19496.72</v>
      </c>
      <c r="G1832" t="s">
        <v>16</v>
      </c>
      <c r="H1832" t="s">
        <v>12</v>
      </c>
      <c r="I1832" t="s">
        <v>165</v>
      </c>
      <c r="J1832" t="str">
        <f>IF(ISBLANK(I1832),"Null",I1832)</f>
        <v>R1019</v>
      </c>
      <c r="K1832">
        <f>IF(ISBLANK(B1832),ROUND(AVERAGE($B$2:$B$2344),0),B1832)</f>
        <v>1987</v>
      </c>
      <c r="L1832" s="9" t="str">
        <f>CONCATENATE(D1832,"/",C1832,"/",K1832)</f>
        <v>30/Nov/1987</v>
      </c>
      <c r="M1832">
        <f t="shared" ca="1" si="28"/>
        <v>36</v>
      </c>
      <c r="N1832" s="10">
        <v>19496.72</v>
      </c>
    </row>
    <row r="1833" spans="1:14" x14ac:dyDescent="0.25">
      <c r="A1833" t="s">
        <v>1863</v>
      </c>
      <c r="B1833">
        <v>1980</v>
      </c>
      <c r="C1833" t="s">
        <v>15</v>
      </c>
      <c r="D1833">
        <v>8</v>
      </c>
      <c r="E1833">
        <v>0</v>
      </c>
      <c r="F1833">
        <v>19515.54</v>
      </c>
      <c r="G1833" t="s">
        <v>16</v>
      </c>
      <c r="H1833" t="s">
        <v>16</v>
      </c>
      <c r="I1833" t="s">
        <v>13</v>
      </c>
      <c r="J1833" t="str">
        <f>IF(ISBLANK(I1833),"Null",I1833)</f>
        <v>R1013</v>
      </c>
      <c r="K1833">
        <f>IF(ISBLANK(B1833),ROUND(AVERAGE($B$2:$B$2344),0),B1833)</f>
        <v>1980</v>
      </c>
      <c r="L1833" s="9" t="str">
        <f>CONCATENATE(D1833,"/",C1833,"/",K1833)</f>
        <v>8/Nov/1980</v>
      </c>
      <c r="M1833">
        <f t="shared" ca="1" si="28"/>
        <v>44</v>
      </c>
      <c r="N1833" s="10">
        <v>19515.54</v>
      </c>
    </row>
    <row r="1834" spans="1:14" x14ac:dyDescent="0.25">
      <c r="A1834" t="s">
        <v>1864</v>
      </c>
      <c r="B1834">
        <v>1992</v>
      </c>
      <c r="C1834" t="s">
        <v>34</v>
      </c>
      <c r="D1834">
        <v>19</v>
      </c>
      <c r="E1834">
        <v>1</v>
      </c>
      <c r="F1834">
        <v>19521.97</v>
      </c>
      <c r="G1834" t="s">
        <v>16</v>
      </c>
      <c r="H1834" t="s">
        <v>11</v>
      </c>
      <c r="I1834" t="s">
        <v>13</v>
      </c>
      <c r="J1834" t="str">
        <f>IF(ISBLANK(I1834),"Null",I1834)</f>
        <v>R1013</v>
      </c>
      <c r="K1834">
        <f>IF(ISBLANK(B1834),ROUND(AVERAGE($B$2:$B$2344),0),B1834)</f>
        <v>1992</v>
      </c>
      <c r="L1834" s="9" t="str">
        <f>CONCATENATE(D1834,"/",C1834,"/",K1834)</f>
        <v>19/Aug/1992</v>
      </c>
      <c r="M1834">
        <f t="shared" ca="1" si="28"/>
        <v>32</v>
      </c>
      <c r="N1834" s="10">
        <v>19521.97</v>
      </c>
    </row>
    <row r="1835" spans="1:14" x14ac:dyDescent="0.25">
      <c r="A1835" t="s">
        <v>1865</v>
      </c>
      <c r="B1835">
        <v>1985</v>
      </c>
      <c r="C1835" t="s">
        <v>20</v>
      </c>
      <c r="D1835">
        <v>17</v>
      </c>
      <c r="E1835">
        <v>0</v>
      </c>
      <c r="F1835">
        <v>19539.240000000002</v>
      </c>
      <c r="G1835" t="s">
        <v>16</v>
      </c>
      <c r="H1835" t="s">
        <v>16</v>
      </c>
      <c r="I1835" t="s">
        <v>13</v>
      </c>
      <c r="J1835" t="str">
        <f>IF(ISBLANK(I1835),"Null",I1835)</f>
        <v>R1013</v>
      </c>
      <c r="K1835">
        <f>IF(ISBLANK(B1835),ROUND(AVERAGE($B$2:$B$2344),0),B1835)</f>
        <v>1985</v>
      </c>
      <c r="L1835" s="9" t="str">
        <f>CONCATENATE(D1835,"/",C1835,"/",K1835)</f>
        <v>17/Sep/1985</v>
      </c>
      <c r="M1835">
        <f t="shared" ca="1" si="28"/>
        <v>39</v>
      </c>
      <c r="N1835" s="10">
        <v>19539.240000000002</v>
      </c>
    </row>
    <row r="1836" spans="1:14" x14ac:dyDescent="0.25">
      <c r="A1836" t="s">
        <v>1866</v>
      </c>
      <c r="B1836">
        <v>1963</v>
      </c>
      <c r="C1836" t="s">
        <v>10</v>
      </c>
      <c r="D1836">
        <v>14</v>
      </c>
      <c r="E1836">
        <v>0</v>
      </c>
      <c r="F1836">
        <v>19551.34</v>
      </c>
      <c r="G1836" t="s">
        <v>16</v>
      </c>
      <c r="H1836" t="s">
        <v>12</v>
      </c>
      <c r="I1836" t="s">
        <v>23</v>
      </c>
      <c r="J1836" t="str">
        <f>IF(ISBLANK(I1836),"Null",I1836)</f>
        <v>R1012</v>
      </c>
      <c r="K1836">
        <f>IF(ISBLANK(B1836),ROUND(AVERAGE($B$2:$B$2344),0),B1836)</f>
        <v>1963</v>
      </c>
      <c r="L1836" s="9" t="str">
        <f>CONCATENATE(D1836,"/",C1836,"/",K1836)</f>
        <v>14/Jul/1963</v>
      </c>
      <c r="M1836">
        <f t="shared" ca="1" si="28"/>
        <v>61</v>
      </c>
      <c r="N1836" s="10">
        <v>19551.34</v>
      </c>
    </row>
    <row r="1837" spans="1:14" x14ac:dyDescent="0.25">
      <c r="A1837" t="s">
        <v>1867</v>
      </c>
      <c r="B1837">
        <v>1978</v>
      </c>
      <c r="C1837" t="s">
        <v>20</v>
      </c>
      <c r="D1837">
        <v>24</v>
      </c>
      <c r="E1837">
        <v>1</v>
      </c>
      <c r="F1837">
        <v>19594.810000000001</v>
      </c>
      <c r="G1837" t="s">
        <v>16</v>
      </c>
      <c r="H1837" t="s">
        <v>16</v>
      </c>
      <c r="I1837" t="s">
        <v>246</v>
      </c>
      <c r="J1837" t="str">
        <f>IF(ISBLANK(I1837),"Null",I1837)</f>
        <v>R1024</v>
      </c>
      <c r="K1837">
        <f>IF(ISBLANK(B1837),ROUND(AVERAGE($B$2:$B$2344),0),B1837)</f>
        <v>1978</v>
      </c>
      <c r="L1837" s="9" t="str">
        <f>CONCATENATE(D1837,"/",C1837,"/",K1837)</f>
        <v>24/Sep/1978</v>
      </c>
      <c r="M1837">
        <f t="shared" ca="1" si="28"/>
        <v>46</v>
      </c>
      <c r="N1837" s="10">
        <v>19594.810000000001</v>
      </c>
    </row>
    <row r="1838" spans="1:14" x14ac:dyDescent="0.25">
      <c r="A1838" t="s">
        <v>1868</v>
      </c>
      <c r="B1838">
        <v>1994</v>
      </c>
      <c r="C1838" t="s">
        <v>34</v>
      </c>
      <c r="D1838">
        <v>27</v>
      </c>
      <c r="E1838">
        <v>0</v>
      </c>
      <c r="F1838">
        <v>19673.34</v>
      </c>
      <c r="G1838" t="s">
        <v>16</v>
      </c>
      <c r="H1838" t="s">
        <v>11</v>
      </c>
      <c r="I1838" t="s">
        <v>23</v>
      </c>
      <c r="J1838" t="str">
        <f>IF(ISBLANK(I1838),"Null",I1838)</f>
        <v>R1012</v>
      </c>
      <c r="K1838">
        <f>IF(ISBLANK(B1838),ROUND(AVERAGE($B$2:$B$2344),0),B1838)</f>
        <v>1994</v>
      </c>
      <c r="L1838" s="9" t="str">
        <f>CONCATENATE(D1838,"/",C1838,"/",K1838)</f>
        <v>27/Aug/1994</v>
      </c>
      <c r="M1838">
        <f t="shared" ca="1" si="28"/>
        <v>30</v>
      </c>
      <c r="N1838" s="10">
        <v>19673.34</v>
      </c>
    </row>
    <row r="1839" spans="1:14" x14ac:dyDescent="0.25">
      <c r="A1839" t="s">
        <v>1869</v>
      </c>
      <c r="B1839">
        <v>1990</v>
      </c>
      <c r="C1839" t="s">
        <v>34</v>
      </c>
      <c r="D1839">
        <v>8</v>
      </c>
      <c r="E1839">
        <v>1</v>
      </c>
      <c r="F1839">
        <v>19719.689999999999</v>
      </c>
      <c r="G1839" t="s">
        <v>16</v>
      </c>
      <c r="H1839" t="s">
        <v>11</v>
      </c>
      <c r="I1839" t="s">
        <v>13</v>
      </c>
      <c r="J1839" t="str">
        <f>IF(ISBLANK(I1839),"Null",I1839)</f>
        <v>R1013</v>
      </c>
      <c r="K1839">
        <f>IF(ISBLANK(B1839),ROUND(AVERAGE($B$2:$B$2344),0),B1839)</f>
        <v>1990</v>
      </c>
      <c r="L1839" s="9" t="str">
        <f>CONCATENATE(D1839,"/",C1839,"/",K1839)</f>
        <v>8/Aug/1990</v>
      </c>
      <c r="M1839">
        <f t="shared" ca="1" si="28"/>
        <v>34</v>
      </c>
      <c r="N1839" s="10">
        <v>19719.689999999999</v>
      </c>
    </row>
    <row r="1840" spans="1:14" x14ac:dyDescent="0.25">
      <c r="A1840" t="s">
        <v>1870</v>
      </c>
      <c r="B1840">
        <v>1972</v>
      </c>
      <c r="C1840" t="s">
        <v>18</v>
      </c>
      <c r="D1840">
        <v>14</v>
      </c>
      <c r="E1840">
        <v>3</v>
      </c>
      <c r="F1840">
        <v>19749.38</v>
      </c>
      <c r="G1840" t="s">
        <v>16</v>
      </c>
      <c r="H1840" t="s">
        <v>12</v>
      </c>
      <c r="I1840" t="s">
        <v>13</v>
      </c>
      <c r="J1840" t="str">
        <f>IF(ISBLANK(I1840),"Null",I1840)</f>
        <v>R1013</v>
      </c>
      <c r="K1840">
        <f>IF(ISBLANK(B1840),ROUND(AVERAGE($B$2:$B$2344),0),B1840)</f>
        <v>1972</v>
      </c>
      <c r="L1840" s="9" t="str">
        <f>CONCATENATE(D1840,"/",C1840,"/",K1840)</f>
        <v>14/Jun/1972</v>
      </c>
      <c r="M1840">
        <f t="shared" ca="1" si="28"/>
        <v>52</v>
      </c>
      <c r="N1840" s="10">
        <v>19749.38</v>
      </c>
    </row>
    <row r="1841" spans="1:14" x14ac:dyDescent="0.25">
      <c r="A1841" t="s">
        <v>1871</v>
      </c>
      <c r="B1841">
        <v>1979</v>
      </c>
      <c r="C1841" t="s">
        <v>36</v>
      </c>
      <c r="D1841">
        <v>30</v>
      </c>
      <c r="E1841">
        <v>2</v>
      </c>
      <c r="F1841">
        <v>19798.05</v>
      </c>
      <c r="G1841" t="s">
        <v>16</v>
      </c>
      <c r="H1841" t="s">
        <v>16</v>
      </c>
      <c r="I1841" t="s">
        <v>246</v>
      </c>
      <c r="J1841" t="str">
        <f>IF(ISBLANK(I1841),"Null",I1841)</f>
        <v>R1024</v>
      </c>
      <c r="K1841">
        <f>IF(ISBLANK(B1841),ROUND(AVERAGE($B$2:$B$2344),0),B1841)</f>
        <v>1979</v>
      </c>
      <c r="L1841" s="9" t="str">
        <f>CONCATENATE(D1841,"/",C1841,"/",K1841)</f>
        <v>30/Oct/1979</v>
      </c>
      <c r="M1841">
        <f t="shared" ca="1" si="28"/>
        <v>45</v>
      </c>
      <c r="N1841" s="10">
        <v>19798.05</v>
      </c>
    </row>
    <row r="1842" spans="1:14" x14ac:dyDescent="0.25">
      <c r="A1842" t="s">
        <v>1872</v>
      </c>
      <c r="B1842">
        <v>1997</v>
      </c>
      <c r="C1842" t="s">
        <v>36</v>
      </c>
      <c r="D1842">
        <v>18</v>
      </c>
      <c r="E1842">
        <v>3</v>
      </c>
      <c r="F1842">
        <v>19933.46</v>
      </c>
      <c r="G1842" t="s">
        <v>16</v>
      </c>
      <c r="H1842" t="s">
        <v>12</v>
      </c>
      <c r="I1842" t="s">
        <v>41</v>
      </c>
      <c r="J1842" t="str">
        <f>IF(ISBLANK(I1842),"Null",I1842)</f>
        <v>R1011</v>
      </c>
      <c r="K1842">
        <f>IF(ISBLANK(B1842),ROUND(AVERAGE($B$2:$B$2344),0),B1842)</f>
        <v>1997</v>
      </c>
      <c r="L1842" s="9" t="str">
        <f>CONCATENATE(D1842,"/",C1842,"/",K1842)</f>
        <v>18/Oct/1997</v>
      </c>
      <c r="M1842">
        <f t="shared" ca="1" si="28"/>
        <v>27</v>
      </c>
      <c r="N1842" s="10">
        <v>19933.46</v>
      </c>
    </row>
    <row r="1843" spans="1:14" x14ac:dyDescent="0.25">
      <c r="A1843" t="s">
        <v>1873</v>
      </c>
      <c r="B1843">
        <v>1980</v>
      </c>
      <c r="C1843" t="s">
        <v>36</v>
      </c>
      <c r="D1843">
        <v>9</v>
      </c>
      <c r="E1843">
        <v>0</v>
      </c>
      <c r="F1843">
        <v>19964.75</v>
      </c>
      <c r="G1843" t="s">
        <v>16</v>
      </c>
      <c r="H1843" t="s">
        <v>11</v>
      </c>
      <c r="I1843" t="s">
        <v>246</v>
      </c>
      <c r="J1843" t="str">
        <f>IF(ISBLANK(I1843),"Null",I1843)</f>
        <v>R1024</v>
      </c>
      <c r="K1843">
        <f>IF(ISBLANK(B1843),ROUND(AVERAGE($B$2:$B$2344),0),B1843)</f>
        <v>1980</v>
      </c>
      <c r="L1843" s="9" t="str">
        <f>CONCATENATE(D1843,"/",C1843,"/",K1843)</f>
        <v>9/Oct/1980</v>
      </c>
      <c r="M1843">
        <f t="shared" ca="1" si="28"/>
        <v>44</v>
      </c>
      <c r="N1843" s="10">
        <v>19964.75</v>
      </c>
    </row>
    <row r="1844" spans="1:14" x14ac:dyDescent="0.25">
      <c r="A1844" t="s">
        <v>1874</v>
      </c>
      <c r="B1844">
        <v>1966</v>
      </c>
      <c r="C1844" t="s">
        <v>34</v>
      </c>
      <c r="D1844">
        <v>10</v>
      </c>
      <c r="E1844">
        <v>0</v>
      </c>
      <c r="F1844">
        <v>19995.29</v>
      </c>
      <c r="G1844" t="s">
        <v>16</v>
      </c>
      <c r="H1844" t="s">
        <v>12</v>
      </c>
      <c r="I1844" t="s">
        <v>534</v>
      </c>
      <c r="J1844" t="str">
        <f>IF(ISBLANK(I1844),"Null",I1844)</f>
        <v>R1026</v>
      </c>
      <c r="K1844">
        <f>IF(ISBLANK(B1844),ROUND(AVERAGE($B$2:$B$2344),0),B1844)</f>
        <v>1966</v>
      </c>
      <c r="L1844" s="9" t="str">
        <f>CONCATENATE(D1844,"/",C1844,"/",K1844)</f>
        <v>10/Aug/1966</v>
      </c>
      <c r="M1844">
        <f t="shared" ca="1" si="28"/>
        <v>58</v>
      </c>
      <c r="N1844" s="10">
        <v>19995.29</v>
      </c>
    </row>
    <row r="1845" spans="1:14" x14ac:dyDescent="0.25">
      <c r="A1845" t="s">
        <v>1875</v>
      </c>
      <c r="B1845">
        <v>1988</v>
      </c>
      <c r="C1845" t="s">
        <v>10</v>
      </c>
      <c r="D1845">
        <v>25</v>
      </c>
      <c r="E1845">
        <v>1</v>
      </c>
      <c r="F1845">
        <v>20009.63</v>
      </c>
      <c r="G1845" t="s">
        <v>11</v>
      </c>
      <c r="H1845" t="s">
        <v>16</v>
      </c>
      <c r="I1845" t="s">
        <v>23</v>
      </c>
      <c r="J1845" t="str">
        <f>IF(ISBLANK(I1845),"Null",I1845)</f>
        <v>R1012</v>
      </c>
      <c r="K1845">
        <f>IF(ISBLANK(B1845),ROUND(AVERAGE($B$2:$B$2344),0),B1845)</f>
        <v>1988</v>
      </c>
      <c r="L1845" s="9" t="str">
        <f>CONCATENATE(D1845,"/",C1845,"/",K1845)</f>
        <v>25/Jul/1988</v>
      </c>
      <c r="M1845">
        <f t="shared" ca="1" si="28"/>
        <v>36</v>
      </c>
      <c r="N1845" s="10">
        <v>20009.63</v>
      </c>
    </row>
    <row r="1846" spans="1:14" x14ac:dyDescent="0.25">
      <c r="A1846" t="s">
        <v>1876</v>
      </c>
      <c r="B1846">
        <v>1983</v>
      </c>
      <c r="C1846" t="s">
        <v>36</v>
      </c>
      <c r="D1846">
        <v>6</v>
      </c>
      <c r="E1846">
        <v>0</v>
      </c>
      <c r="F1846">
        <v>20149.32</v>
      </c>
      <c r="G1846" t="s">
        <v>11</v>
      </c>
      <c r="H1846" t="s">
        <v>16</v>
      </c>
      <c r="I1846" t="s">
        <v>167</v>
      </c>
      <c r="J1846" t="str">
        <f>IF(ISBLANK(I1846),"Null",I1846)</f>
        <v>R1016</v>
      </c>
      <c r="K1846">
        <f>IF(ISBLANK(B1846),ROUND(AVERAGE($B$2:$B$2344),0),B1846)</f>
        <v>1983</v>
      </c>
      <c r="L1846" s="9" t="str">
        <f>CONCATENATE(D1846,"/",C1846,"/",K1846)</f>
        <v>6/Oct/1983</v>
      </c>
      <c r="M1846">
        <f t="shared" ca="1" si="28"/>
        <v>41</v>
      </c>
      <c r="N1846" s="10">
        <v>20149.32</v>
      </c>
    </row>
    <row r="1847" spans="1:14" x14ac:dyDescent="0.25">
      <c r="A1847" t="s">
        <v>1877</v>
      </c>
      <c r="B1847">
        <v>2002</v>
      </c>
      <c r="C1847" t="s">
        <v>10</v>
      </c>
      <c r="D1847">
        <v>9</v>
      </c>
      <c r="E1847">
        <v>0</v>
      </c>
      <c r="F1847">
        <v>20167.34</v>
      </c>
      <c r="G1847" t="s">
        <v>12</v>
      </c>
      <c r="H1847" t="s">
        <v>12</v>
      </c>
      <c r="I1847" t="s">
        <v>41</v>
      </c>
      <c r="J1847" t="str">
        <f>IF(ISBLANK(I1847),"Null",I1847)</f>
        <v>R1011</v>
      </c>
      <c r="K1847">
        <f>IF(ISBLANK(B1847),ROUND(AVERAGE($B$2:$B$2344),0),B1847)</f>
        <v>2002</v>
      </c>
      <c r="L1847" s="9" t="str">
        <f>CONCATENATE(D1847,"/",C1847,"/",K1847)</f>
        <v>9/Jul/2002</v>
      </c>
      <c r="M1847">
        <f t="shared" ca="1" si="28"/>
        <v>22</v>
      </c>
      <c r="N1847" s="10">
        <v>20167.34</v>
      </c>
    </row>
    <row r="1848" spans="1:14" x14ac:dyDescent="0.25">
      <c r="A1848" t="s">
        <v>1878</v>
      </c>
      <c r="B1848">
        <v>1994</v>
      </c>
      <c r="C1848" t="s">
        <v>18</v>
      </c>
      <c r="D1848">
        <v>8</v>
      </c>
      <c r="E1848">
        <v>2</v>
      </c>
      <c r="F1848">
        <v>20177.669999999998</v>
      </c>
      <c r="G1848" t="s">
        <v>11</v>
      </c>
      <c r="H1848" t="s">
        <v>16</v>
      </c>
      <c r="I1848" t="s">
        <v>41</v>
      </c>
      <c r="J1848" t="str">
        <f>IF(ISBLANK(I1848),"Null",I1848)</f>
        <v>R1011</v>
      </c>
      <c r="K1848">
        <f>IF(ISBLANK(B1848),ROUND(AVERAGE($B$2:$B$2344),0),B1848)</f>
        <v>1994</v>
      </c>
      <c r="L1848" s="9" t="str">
        <f>CONCATENATE(D1848,"/",C1848,"/",K1848)</f>
        <v>8/Jun/1994</v>
      </c>
      <c r="M1848">
        <f t="shared" ca="1" si="28"/>
        <v>30</v>
      </c>
      <c r="N1848" s="10">
        <v>20177.669999999998</v>
      </c>
    </row>
    <row r="1849" spans="1:14" x14ac:dyDescent="0.25">
      <c r="A1849" t="s">
        <v>1879</v>
      </c>
      <c r="B1849">
        <v>1987</v>
      </c>
      <c r="C1849" t="s">
        <v>36</v>
      </c>
      <c r="D1849">
        <v>17</v>
      </c>
      <c r="E1849">
        <v>0</v>
      </c>
      <c r="F1849">
        <v>20234.849999999999</v>
      </c>
      <c r="G1849" t="s">
        <v>11</v>
      </c>
      <c r="H1849" t="s">
        <v>12</v>
      </c>
      <c r="I1849" t="s">
        <v>23</v>
      </c>
      <c r="J1849" t="str">
        <f>IF(ISBLANK(I1849),"Null",I1849)</f>
        <v>R1012</v>
      </c>
      <c r="K1849">
        <f>IF(ISBLANK(B1849),ROUND(AVERAGE($B$2:$B$2344),0),B1849)</f>
        <v>1987</v>
      </c>
      <c r="L1849" s="9" t="str">
        <f>CONCATENATE(D1849,"/",C1849,"/",K1849)</f>
        <v>17/Oct/1987</v>
      </c>
      <c r="M1849">
        <f t="shared" ca="1" si="28"/>
        <v>37</v>
      </c>
      <c r="N1849" s="10">
        <v>20234.849999999999</v>
      </c>
    </row>
    <row r="1850" spans="1:14" x14ac:dyDescent="0.25">
      <c r="A1850" t="s">
        <v>1880</v>
      </c>
      <c r="B1850">
        <v>1966</v>
      </c>
      <c r="C1850" t="s">
        <v>34</v>
      </c>
      <c r="D1850">
        <v>22</v>
      </c>
      <c r="E1850">
        <v>0</v>
      </c>
      <c r="F1850">
        <v>20253.84</v>
      </c>
      <c r="G1850" t="s">
        <v>11</v>
      </c>
      <c r="H1850" t="s">
        <v>12</v>
      </c>
      <c r="I1850" t="s">
        <v>23</v>
      </c>
      <c r="J1850" t="str">
        <f>IF(ISBLANK(I1850),"Null",I1850)</f>
        <v>R1012</v>
      </c>
      <c r="K1850">
        <f>IF(ISBLANK(B1850),ROUND(AVERAGE($B$2:$B$2344),0),B1850)</f>
        <v>1966</v>
      </c>
      <c r="L1850" s="9" t="str">
        <f>CONCATENATE(D1850,"/",C1850,"/",K1850)</f>
        <v>22/Aug/1966</v>
      </c>
      <c r="M1850">
        <f t="shared" ca="1" si="28"/>
        <v>58</v>
      </c>
      <c r="N1850" s="10">
        <v>20253.84</v>
      </c>
    </row>
    <row r="1851" spans="1:14" x14ac:dyDescent="0.25">
      <c r="A1851" t="s">
        <v>1881</v>
      </c>
      <c r="B1851">
        <v>1993</v>
      </c>
      <c r="C1851" t="s">
        <v>20</v>
      </c>
      <c r="D1851">
        <v>7</v>
      </c>
      <c r="E1851">
        <v>1</v>
      </c>
      <c r="F1851">
        <v>20277.810000000001</v>
      </c>
      <c r="G1851" t="s">
        <v>12</v>
      </c>
      <c r="H1851" t="s">
        <v>12</v>
      </c>
      <c r="I1851" t="s">
        <v>167</v>
      </c>
      <c r="J1851" t="str">
        <f>IF(ISBLANK(I1851),"Null",I1851)</f>
        <v>R1016</v>
      </c>
      <c r="K1851">
        <f>IF(ISBLANK(B1851),ROUND(AVERAGE($B$2:$B$2344),0),B1851)</f>
        <v>1993</v>
      </c>
      <c r="L1851" s="9" t="str">
        <f>CONCATENATE(D1851,"/",C1851,"/",K1851)</f>
        <v>7/Sep/1993</v>
      </c>
      <c r="M1851">
        <f t="shared" ca="1" si="28"/>
        <v>31</v>
      </c>
      <c r="N1851" s="10">
        <v>20277.810000000001</v>
      </c>
    </row>
    <row r="1852" spans="1:14" x14ac:dyDescent="0.25">
      <c r="A1852" t="s">
        <v>1882</v>
      </c>
      <c r="B1852">
        <v>1985</v>
      </c>
      <c r="C1852" t="s">
        <v>20</v>
      </c>
      <c r="D1852">
        <v>17</v>
      </c>
      <c r="E1852">
        <v>1</v>
      </c>
      <c r="F1852">
        <v>20296.86</v>
      </c>
      <c r="G1852" t="s">
        <v>12</v>
      </c>
      <c r="H1852" t="s">
        <v>16</v>
      </c>
      <c r="I1852" t="s">
        <v>246</v>
      </c>
      <c r="J1852" t="str">
        <f>IF(ISBLANK(I1852),"Null",I1852)</f>
        <v>R1024</v>
      </c>
      <c r="K1852">
        <f>IF(ISBLANK(B1852),ROUND(AVERAGE($B$2:$B$2344),0),B1852)</f>
        <v>1985</v>
      </c>
      <c r="L1852" s="9" t="str">
        <f>CONCATENATE(D1852,"/",C1852,"/",K1852)</f>
        <v>17/Sep/1985</v>
      </c>
      <c r="M1852">
        <f t="shared" ca="1" si="28"/>
        <v>39</v>
      </c>
      <c r="N1852" s="10">
        <v>20296.86</v>
      </c>
    </row>
    <row r="1853" spans="1:14" x14ac:dyDescent="0.25">
      <c r="A1853" t="s">
        <v>1883</v>
      </c>
      <c r="B1853">
        <v>1962</v>
      </c>
      <c r="C1853" t="s">
        <v>10</v>
      </c>
      <c r="D1853">
        <v>2</v>
      </c>
      <c r="E1853">
        <v>0</v>
      </c>
      <c r="F1853">
        <v>20354.5</v>
      </c>
      <c r="G1853" t="s">
        <v>12</v>
      </c>
      <c r="H1853" t="s">
        <v>11</v>
      </c>
      <c r="I1853" t="s">
        <v>534</v>
      </c>
      <c r="J1853" t="str">
        <f>IF(ISBLANK(I1853),"Null",I1853)</f>
        <v>R1026</v>
      </c>
      <c r="K1853">
        <f>IF(ISBLANK(B1853),ROUND(AVERAGE($B$2:$B$2344),0),B1853)</f>
        <v>1962</v>
      </c>
      <c r="L1853" s="9" t="str">
        <f>CONCATENATE(D1853,"/",C1853,"/",K1853)</f>
        <v>2/Jul/1962</v>
      </c>
      <c r="M1853">
        <f t="shared" ca="1" si="28"/>
        <v>62</v>
      </c>
      <c r="N1853" s="10">
        <v>20354.5</v>
      </c>
    </row>
    <row r="1854" spans="1:14" x14ac:dyDescent="0.25">
      <c r="A1854" t="s">
        <v>1884</v>
      </c>
      <c r="B1854">
        <v>1985</v>
      </c>
      <c r="C1854" t="s">
        <v>10</v>
      </c>
      <c r="D1854">
        <v>12</v>
      </c>
      <c r="E1854">
        <v>0</v>
      </c>
      <c r="F1854">
        <v>20420.599999999999</v>
      </c>
      <c r="G1854" t="s">
        <v>12</v>
      </c>
      <c r="H1854" t="s">
        <v>11</v>
      </c>
      <c r="I1854" t="s">
        <v>41</v>
      </c>
      <c r="J1854" t="str">
        <f>IF(ISBLANK(I1854),"Null",I1854)</f>
        <v>R1011</v>
      </c>
      <c r="K1854">
        <f>IF(ISBLANK(B1854),ROUND(AVERAGE($B$2:$B$2344),0),B1854)</f>
        <v>1985</v>
      </c>
      <c r="L1854" s="9" t="str">
        <f>CONCATENATE(D1854,"/",C1854,"/",K1854)</f>
        <v>12/Jul/1985</v>
      </c>
      <c r="M1854">
        <f t="shared" ca="1" si="28"/>
        <v>39</v>
      </c>
      <c r="N1854" s="10">
        <v>20420.599999999999</v>
      </c>
    </row>
    <row r="1855" spans="1:14" x14ac:dyDescent="0.25">
      <c r="A1855" t="s">
        <v>1885</v>
      </c>
      <c r="B1855">
        <v>1962</v>
      </c>
      <c r="C1855" t="s">
        <v>36</v>
      </c>
      <c r="D1855">
        <v>18</v>
      </c>
      <c r="E1855">
        <v>0</v>
      </c>
      <c r="F1855">
        <v>20446.849999999999</v>
      </c>
      <c r="G1855" t="s">
        <v>11</v>
      </c>
      <c r="H1855" t="s">
        <v>16</v>
      </c>
      <c r="I1855" t="s">
        <v>23</v>
      </c>
      <c r="J1855" t="str">
        <f>IF(ISBLANK(I1855),"Null",I1855)</f>
        <v>R1012</v>
      </c>
      <c r="K1855">
        <f>IF(ISBLANK(B1855),ROUND(AVERAGE($B$2:$B$2344),0),B1855)</f>
        <v>1962</v>
      </c>
      <c r="L1855" s="9" t="str">
        <f>CONCATENATE(D1855,"/",C1855,"/",K1855)</f>
        <v>18/Oct/1962</v>
      </c>
      <c r="M1855">
        <f t="shared" ca="1" si="28"/>
        <v>62</v>
      </c>
      <c r="N1855" s="10">
        <v>20446.849999999999</v>
      </c>
    </row>
    <row r="1856" spans="1:14" x14ac:dyDescent="0.25">
      <c r="A1856" t="s">
        <v>1886</v>
      </c>
      <c r="B1856">
        <v>1969</v>
      </c>
      <c r="C1856" t="s">
        <v>36</v>
      </c>
      <c r="D1856">
        <v>13</v>
      </c>
      <c r="E1856">
        <v>3</v>
      </c>
      <c r="F1856">
        <v>20463</v>
      </c>
      <c r="G1856" t="s">
        <v>11</v>
      </c>
      <c r="H1856" t="s">
        <v>11</v>
      </c>
      <c r="I1856" t="s">
        <v>13</v>
      </c>
      <c r="J1856" t="str">
        <f>IF(ISBLANK(I1856),"Null",I1856)</f>
        <v>R1013</v>
      </c>
      <c r="K1856">
        <f>IF(ISBLANK(B1856),ROUND(AVERAGE($B$2:$B$2344),0),B1856)</f>
        <v>1969</v>
      </c>
      <c r="L1856" s="9" t="str">
        <f>CONCATENATE(D1856,"/",C1856,"/",K1856)</f>
        <v>13/Oct/1969</v>
      </c>
      <c r="M1856">
        <f t="shared" ca="1" si="28"/>
        <v>55</v>
      </c>
      <c r="N1856" s="10">
        <v>20463</v>
      </c>
    </row>
    <row r="1857" spans="1:14" x14ac:dyDescent="0.25">
      <c r="A1857" t="s">
        <v>1887</v>
      </c>
      <c r="B1857">
        <v>1966</v>
      </c>
      <c r="C1857" t="s">
        <v>10</v>
      </c>
      <c r="D1857">
        <v>9</v>
      </c>
      <c r="E1857">
        <v>0</v>
      </c>
      <c r="F1857">
        <v>20568.32</v>
      </c>
      <c r="G1857" t="s">
        <v>12</v>
      </c>
      <c r="H1857" t="s">
        <v>11</v>
      </c>
      <c r="I1857" t="s">
        <v>23</v>
      </c>
      <c r="J1857" t="str">
        <f>IF(ISBLANK(I1857),"Null",I1857)</f>
        <v>R1012</v>
      </c>
      <c r="K1857">
        <f>IF(ISBLANK(B1857),ROUND(AVERAGE($B$2:$B$2344),0),B1857)</f>
        <v>1966</v>
      </c>
      <c r="L1857" s="9" t="str">
        <f>CONCATENATE(D1857,"/",C1857,"/",K1857)</f>
        <v>9/Jul/1966</v>
      </c>
      <c r="M1857">
        <f t="shared" ca="1" si="28"/>
        <v>58</v>
      </c>
      <c r="N1857" s="10">
        <v>20568.32</v>
      </c>
    </row>
    <row r="1858" spans="1:14" x14ac:dyDescent="0.25">
      <c r="A1858" t="s">
        <v>1888</v>
      </c>
      <c r="B1858">
        <v>1967</v>
      </c>
      <c r="C1858" t="s">
        <v>30</v>
      </c>
      <c r="D1858">
        <v>17</v>
      </c>
      <c r="E1858">
        <v>0</v>
      </c>
      <c r="F1858">
        <v>20630.28</v>
      </c>
      <c r="G1858" t="s">
        <v>11</v>
      </c>
      <c r="H1858" t="s">
        <v>12</v>
      </c>
      <c r="I1858" t="s">
        <v>41</v>
      </c>
      <c r="J1858" t="str">
        <f>IF(ISBLANK(I1858),"Null",I1858)</f>
        <v>R1011</v>
      </c>
      <c r="K1858">
        <f>IF(ISBLANK(B1858),ROUND(AVERAGE($B$2:$B$2344),0),B1858)</f>
        <v>1967</v>
      </c>
      <c r="L1858" s="9" t="str">
        <f>CONCATENATE(D1858,"/",C1858,"/",K1858)</f>
        <v>17/Dec/1967</v>
      </c>
      <c r="M1858">
        <f t="shared" ca="1" si="28"/>
        <v>56</v>
      </c>
      <c r="N1858" s="10">
        <v>20630.28</v>
      </c>
    </row>
    <row r="1859" spans="1:14" x14ac:dyDescent="0.25">
      <c r="A1859" t="s">
        <v>1889</v>
      </c>
      <c r="B1859">
        <v>1965</v>
      </c>
      <c r="C1859" t="s">
        <v>34</v>
      </c>
      <c r="D1859">
        <v>1</v>
      </c>
      <c r="E1859">
        <v>0</v>
      </c>
      <c r="F1859">
        <v>20709.02</v>
      </c>
      <c r="G1859" t="s">
        <v>12</v>
      </c>
      <c r="H1859" t="s">
        <v>11</v>
      </c>
      <c r="I1859" t="s">
        <v>165</v>
      </c>
      <c r="J1859" t="str">
        <f>IF(ISBLANK(I1859),"Null",I1859)</f>
        <v>R1019</v>
      </c>
      <c r="K1859">
        <f>IF(ISBLANK(B1859),ROUND(AVERAGE($B$2:$B$2344),0),B1859)</f>
        <v>1965</v>
      </c>
      <c r="L1859" s="9" t="str">
        <f>CONCATENATE(D1859,"/",C1859,"/",K1859)</f>
        <v>1/Aug/1965</v>
      </c>
      <c r="M1859">
        <f t="shared" ref="M1859:M1922" ca="1" si="29">DATEDIF(L1859,TODAY(),"Y")</f>
        <v>59</v>
      </c>
      <c r="N1859" s="10">
        <v>20709.02</v>
      </c>
    </row>
    <row r="1860" spans="1:14" x14ac:dyDescent="0.25">
      <c r="A1860" t="s">
        <v>1890</v>
      </c>
      <c r="B1860">
        <v>1992</v>
      </c>
      <c r="C1860" t="s">
        <v>20</v>
      </c>
      <c r="D1860">
        <v>14</v>
      </c>
      <c r="E1860">
        <v>3</v>
      </c>
      <c r="F1860">
        <v>20745.990000000002</v>
      </c>
      <c r="G1860" t="s">
        <v>12</v>
      </c>
      <c r="H1860" t="s">
        <v>16</v>
      </c>
      <c r="I1860" t="s">
        <v>23</v>
      </c>
      <c r="J1860" t="str">
        <f>IF(ISBLANK(I1860),"Null",I1860)</f>
        <v>R1012</v>
      </c>
      <c r="K1860">
        <f>IF(ISBLANK(B1860),ROUND(AVERAGE($B$2:$B$2344),0),B1860)</f>
        <v>1992</v>
      </c>
      <c r="L1860" s="9" t="str">
        <f>CONCATENATE(D1860,"/",C1860,"/",K1860)</f>
        <v>14/Sep/1992</v>
      </c>
      <c r="M1860">
        <f t="shared" ca="1" si="29"/>
        <v>32</v>
      </c>
      <c r="N1860" s="10">
        <v>20745.990000000002</v>
      </c>
    </row>
    <row r="1861" spans="1:14" x14ac:dyDescent="0.25">
      <c r="A1861" t="s">
        <v>1891</v>
      </c>
      <c r="B1861">
        <v>1986</v>
      </c>
      <c r="C1861" t="s">
        <v>34</v>
      </c>
      <c r="D1861">
        <v>4</v>
      </c>
      <c r="E1861">
        <v>1</v>
      </c>
      <c r="F1861">
        <v>20773.63</v>
      </c>
      <c r="G1861" t="s">
        <v>11</v>
      </c>
      <c r="H1861" t="s">
        <v>12</v>
      </c>
      <c r="I1861" t="s">
        <v>355</v>
      </c>
      <c r="J1861" t="str">
        <f>IF(ISBLANK(I1861),"Null",I1861)</f>
        <v>R1017</v>
      </c>
      <c r="K1861">
        <f>IF(ISBLANK(B1861),ROUND(AVERAGE($B$2:$B$2344),0),B1861)</f>
        <v>1986</v>
      </c>
      <c r="L1861" s="9" t="str">
        <f>CONCATENATE(D1861,"/",C1861,"/",K1861)</f>
        <v>4/Aug/1986</v>
      </c>
      <c r="M1861">
        <f t="shared" ca="1" si="29"/>
        <v>38</v>
      </c>
      <c r="N1861" s="10">
        <v>20773.63</v>
      </c>
    </row>
    <row r="1862" spans="1:14" x14ac:dyDescent="0.25">
      <c r="A1862" t="s">
        <v>1892</v>
      </c>
      <c r="B1862">
        <v>1967</v>
      </c>
      <c r="C1862" t="s">
        <v>20</v>
      </c>
      <c r="D1862">
        <v>8</v>
      </c>
      <c r="E1862">
        <v>0</v>
      </c>
      <c r="F1862">
        <v>20781.490000000002</v>
      </c>
      <c r="G1862" t="s">
        <v>11</v>
      </c>
      <c r="H1862" t="s">
        <v>12</v>
      </c>
      <c r="I1862" t="s">
        <v>13</v>
      </c>
      <c r="J1862" t="str">
        <f>IF(ISBLANK(I1862),"Null",I1862)</f>
        <v>R1013</v>
      </c>
      <c r="K1862">
        <f>IF(ISBLANK(B1862),ROUND(AVERAGE($B$2:$B$2344),0),B1862)</f>
        <v>1967</v>
      </c>
      <c r="L1862" s="9" t="str">
        <f>CONCATENATE(D1862,"/",C1862,"/",K1862)</f>
        <v>8/Sep/1967</v>
      </c>
      <c r="M1862">
        <f t="shared" ca="1" si="29"/>
        <v>57</v>
      </c>
      <c r="N1862" s="10">
        <v>20781.490000000002</v>
      </c>
    </row>
    <row r="1863" spans="1:14" x14ac:dyDescent="0.25">
      <c r="A1863" t="s">
        <v>1893</v>
      </c>
      <c r="B1863">
        <v>1975</v>
      </c>
      <c r="C1863" t="s">
        <v>30</v>
      </c>
      <c r="D1863">
        <v>8</v>
      </c>
      <c r="E1863">
        <v>0</v>
      </c>
      <c r="F1863">
        <v>20878.78</v>
      </c>
      <c r="G1863" t="s">
        <v>11</v>
      </c>
      <c r="H1863" t="s">
        <v>16</v>
      </c>
      <c r="I1863" t="s">
        <v>246</v>
      </c>
      <c r="J1863" t="str">
        <f>IF(ISBLANK(I1863),"Null",I1863)</f>
        <v>R1024</v>
      </c>
      <c r="K1863">
        <f>IF(ISBLANK(B1863),ROUND(AVERAGE($B$2:$B$2344),0),B1863)</f>
        <v>1975</v>
      </c>
      <c r="L1863" s="9" t="str">
        <f>CONCATENATE(D1863,"/",C1863,"/",K1863)</f>
        <v>8/Dec/1975</v>
      </c>
      <c r="M1863">
        <f t="shared" ca="1" si="29"/>
        <v>48</v>
      </c>
      <c r="N1863" s="10">
        <v>20878.78</v>
      </c>
    </row>
    <row r="1864" spans="1:14" x14ac:dyDescent="0.25">
      <c r="A1864" t="s">
        <v>1894</v>
      </c>
      <c r="B1864">
        <v>1964</v>
      </c>
      <c r="C1864" t="s">
        <v>15</v>
      </c>
      <c r="D1864">
        <v>19</v>
      </c>
      <c r="E1864">
        <v>0</v>
      </c>
      <c r="F1864">
        <v>20893.060000000001</v>
      </c>
      <c r="G1864" t="s">
        <v>11</v>
      </c>
      <c r="H1864" t="s">
        <v>12</v>
      </c>
      <c r="I1864" t="s">
        <v>23</v>
      </c>
      <c r="J1864" t="str">
        <f>IF(ISBLANK(I1864),"Null",I1864)</f>
        <v>R1012</v>
      </c>
      <c r="K1864">
        <f>IF(ISBLANK(B1864),ROUND(AVERAGE($B$2:$B$2344),0),B1864)</f>
        <v>1964</v>
      </c>
      <c r="L1864" s="9" t="str">
        <f>CONCATENATE(D1864,"/",C1864,"/",K1864)</f>
        <v>19/Nov/1964</v>
      </c>
      <c r="M1864">
        <f t="shared" ca="1" si="29"/>
        <v>60</v>
      </c>
      <c r="N1864" s="10">
        <v>20893.060000000001</v>
      </c>
    </row>
    <row r="1865" spans="1:14" x14ac:dyDescent="0.25">
      <c r="A1865" t="s">
        <v>1895</v>
      </c>
      <c r="B1865">
        <v>1987</v>
      </c>
      <c r="C1865" t="s">
        <v>15</v>
      </c>
      <c r="D1865">
        <v>27</v>
      </c>
      <c r="E1865">
        <v>2</v>
      </c>
      <c r="F1865">
        <v>20984.09</v>
      </c>
      <c r="G1865" t="s">
        <v>11</v>
      </c>
      <c r="H1865" t="s">
        <v>11</v>
      </c>
      <c r="I1865" t="s">
        <v>163</v>
      </c>
      <c r="J1865" t="str">
        <f>IF(ISBLANK(I1865),"Null",I1865)</f>
        <v>R1015</v>
      </c>
      <c r="K1865">
        <f>IF(ISBLANK(B1865),ROUND(AVERAGE($B$2:$B$2344),0),B1865)</f>
        <v>1987</v>
      </c>
      <c r="L1865" s="9" t="str">
        <f>CONCATENATE(D1865,"/",C1865,"/",K1865)</f>
        <v>27/Nov/1987</v>
      </c>
      <c r="M1865">
        <f t="shared" ca="1" si="29"/>
        <v>36</v>
      </c>
      <c r="N1865" s="10">
        <v>20984.09</v>
      </c>
    </row>
    <row r="1866" spans="1:14" x14ac:dyDescent="0.25">
      <c r="A1866" t="s">
        <v>1896</v>
      </c>
      <c r="B1866">
        <v>1983</v>
      </c>
      <c r="C1866" t="s">
        <v>10</v>
      </c>
      <c r="D1866">
        <v>2</v>
      </c>
      <c r="E1866">
        <v>1</v>
      </c>
      <c r="F1866">
        <v>21082.16</v>
      </c>
      <c r="G1866" t="s">
        <v>12</v>
      </c>
      <c r="H1866" t="s">
        <v>11</v>
      </c>
      <c r="I1866" t="s">
        <v>41</v>
      </c>
      <c r="J1866" t="str">
        <f>IF(ISBLANK(I1866),"Null",I1866)</f>
        <v>R1011</v>
      </c>
      <c r="K1866">
        <f>IF(ISBLANK(B1866),ROUND(AVERAGE($B$2:$B$2344),0),B1866)</f>
        <v>1983</v>
      </c>
      <c r="L1866" s="9" t="str">
        <f>CONCATENATE(D1866,"/",C1866,"/",K1866)</f>
        <v>2/Jul/1983</v>
      </c>
      <c r="M1866">
        <f t="shared" ca="1" si="29"/>
        <v>41</v>
      </c>
      <c r="N1866" s="10">
        <v>21082.16</v>
      </c>
    </row>
    <row r="1867" spans="1:14" x14ac:dyDescent="0.25">
      <c r="A1867" t="s">
        <v>1897</v>
      </c>
      <c r="B1867">
        <v>1977</v>
      </c>
      <c r="C1867" t="s">
        <v>15</v>
      </c>
      <c r="D1867">
        <v>23</v>
      </c>
      <c r="E1867">
        <v>2</v>
      </c>
      <c r="F1867">
        <v>21098.55</v>
      </c>
      <c r="G1867" t="s">
        <v>12</v>
      </c>
      <c r="H1867" t="s">
        <v>12</v>
      </c>
      <c r="I1867" t="s">
        <v>23</v>
      </c>
      <c r="J1867" t="str">
        <f>IF(ISBLANK(I1867),"Null",I1867)</f>
        <v>R1012</v>
      </c>
      <c r="K1867">
        <f>IF(ISBLANK(B1867),ROUND(AVERAGE($B$2:$B$2344),0),B1867)</f>
        <v>1977</v>
      </c>
      <c r="L1867" s="9" t="str">
        <f>CONCATENATE(D1867,"/",C1867,"/",K1867)</f>
        <v>23/Nov/1977</v>
      </c>
      <c r="M1867">
        <f t="shared" ca="1" si="29"/>
        <v>46</v>
      </c>
      <c r="N1867" s="10">
        <v>21098.55</v>
      </c>
    </row>
    <row r="1868" spans="1:14" x14ac:dyDescent="0.25">
      <c r="A1868" t="s">
        <v>1898</v>
      </c>
      <c r="B1868">
        <v>1969</v>
      </c>
      <c r="C1868" t="s">
        <v>34</v>
      </c>
      <c r="D1868">
        <v>26</v>
      </c>
      <c r="E1868">
        <v>0</v>
      </c>
      <c r="F1868">
        <v>21195.82</v>
      </c>
      <c r="G1868" t="s">
        <v>12</v>
      </c>
      <c r="H1868" t="s">
        <v>16</v>
      </c>
      <c r="I1868" t="s">
        <v>13</v>
      </c>
      <c r="J1868" t="str">
        <f>IF(ISBLANK(I1868),"Null",I1868)</f>
        <v>R1013</v>
      </c>
      <c r="K1868">
        <f>IF(ISBLANK(B1868),ROUND(AVERAGE($B$2:$B$2344),0),B1868)</f>
        <v>1969</v>
      </c>
      <c r="L1868" s="9" t="str">
        <f>CONCATENATE(D1868,"/",C1868,"/",K1868)</f>
        <v>26/Aug/1969</v>
      </c>
      <c r="M1868">
        <f t="shared" ca="1" si="29"/>
        <v>55</v>
      </c>
      <c r="N1868" s="10">
        <v>21195.82</v>
      </c>
    </row>
    <row r="1869" spans="1:14" x14ac:dyDescent="0.25">
      <c r="A1869" t="s">
        <v>1899</v>
      </c>
      <c r="B1869">
        <v>1974</v>
      </c>
      <c r="C1869" t="s">
        <v>36</v>
      </c>
      <c r="D1869">
        <v>14</v>
      </c>
      <c r="E1869">
        <v>0</v>
      </c>
      <c r="F1869">
        <v>21223.68</v>
      </c>
      <c r="G1869" t="s">
        <v>12</v>
      </c>
      <c r="H1869" t="s">
        <v>11</v>
      </c>
      <c r="I1869" t="s">
        <v>13</v>
      </c>
      <c r="J1869" t="str">
        <f>IF(ISBLANK(I1869),"Null",I1869)</f>
        <v>R1013</v>
      </c>
      <c r="K1869">
        <f>IF(ISBLANK(B1869),ROUND(AVERAGE($B$2:$B$2344),0),B1869)</f>
        <v>1974</v>
      </c>
      <c r="L1869" s="9" t="str">
        <f>CONCATENATE(D1869,"/",C1869,"/",K1869)</f>
        <v>14/Oct/1974</v>
      </c>
      <c r="M1869">
        <f t="shared" ca="1" si="29"/>
        <v>50</v>
      </c>
      <c r="N1869" s="10">
        <v>21223.68</v>
      </c>
    </row>
    <row r="1870" spans="1:14" x14ac:dyDescent="0.25">
      <c r="A1870" t="s">
        <v>1900</v>
      </c>
      <c r="B1870">
        <v>1974</v>
      </c>
      <c r="C1870" t="s">
        <v>20</v>
      </c>
      <c r="D1870">
        <v>3</v>
      </c>
      <c r="E1870">
        <v>0</v>
      </c>
      <c r="F1870">
        <v>21232.18</v>
      </c>
      <c r="G1870" t="s">
        <v>12</v>
      </c>
      <c r="H1870" t="s">
        <v>11</v>
      </c>
      <c r="I1870" t="s">
        <v>41</v>
      </c>
      <c r="J1870" t="str">
        <f>IF(ISBLANK(I1870),"Null",I1870)</f>
        <v>R1011</v>
      </c>
      <c r="K1870">
        <f>IF(ISBLANK(B1870),ROUND(AVERAGE($B$2:$B$2344),0),B1870)</f>
        <v>1974</v>
      </c>
      <c r="L1870" s="9" t="str">
        <f>CONCATENATE(D1870,"/",C1870,"/",K1870)</f>
        <v>3/Sep/1974</v>
      </c>
      <c r="M1870">
        <f t="shared" ca="1" si="29"/>
        <v>50</v>
      </c>
      <c r="N1870" s="10">
        <v>21232.18</v>
      </c>
    </row>
    <row r="1871" spans="1:14" x14ac:dyDescent="0.25">
      <c r="A1871" t="s">
        <v>1901</v>
      </c>
      <c r="B1871">
        <v>1980</v>
      </c>
      <c r="C1871" t="s">
        <v>30</v>
      </c>
      <c r="D1871">
        <v>10</v>
      </c>
      <c r="E1871">
        <v>2</v>
      </c>
      <c r="F1871">
        <v>21259.38</v>
      </c>
      <c r="G1871" t="s">
        <v>12</v>
      </c>
      <c r="H1871" t="s">
        <v>12</v>
      </c>
      <c r="I1871" t="s">
        <v>165</v>
      </c>
      <c r="J1871" t="str">
        <f>IF(ISBLANK(I1871),"Null",I1871)</f>
        <v>R1019</v>
      </c>
      <c r="K1871">
        <f>IF(ISBLANK(B1871),ROUND(AVERAGE($B$2:$B$2344),0),B1871)</f>
        <v>1980</v>
      </c>
      <c r="L1871" s="9" t="str">
        <f>CONCATENATE(D1871,"/",C1871,"/",K1871)</f>
        <v>10/Dec/1980</v>
      </c>
      <c r="M1871">
        <f t="shared" ca="1" si="29"/>
        <v>43</v>
      </c>
      <c r="N1871" s="10">
        <v>21259.38</v>
      </c>
    </row>
    <row r="1872" spans="1:14" x14ac:dyDescent="0.25">
      <c r="A1872" t="s">
        <v>1902</v>
      </c>
      <c r="B1872">
        <v>2004</v>
      </c>
      <c r="C1872" t="s">
        <v>34</v>
      </c>
      <c r="D1872">
        <v>4</v>
      </c>
      <c r="E1872">
        <v>0</v>
      </c>
      <c r="F1872">
        <v>21344.85</v>
      </c>
      <c r="G1872" t="s">
        <v>12</v>
      </c>
      <c r="H1872" t="s">
        <v>16</v>
      </c>
      <c r="I1872" t="s">
        <v>246</v>
      </c>
      <c r="J1872" t="str">
        <f>IF(ISBLANK(I1872),"Null",I1872)</f>
        <v>R1024</v>
      </c>
      <c r="K1872">
        <f>IF(ISBLANK(B1872),ROUND(AVERAGE($B$2:$B$2344),0),B1872)</f>
        <v>2004</v>
      </c>
      <c r="L1872" s="9" t="str">
        <f>CONCATENATE(D1872,"/",C1872,"/",K1872)</f>
        <v>4/Aug/2004</v>
      </c>
      <c r="M1872">
        <f t="shared" ca="1" si="29"/>
        <v>20</v>
      </c>
      <c r="N1872" s="10">
        <v>21344.85</v>
      </c>
    </row>
    <row r="1873" spans="1:14" x14ac:dyDescent="0.25">
      <c r="A1873" t="s">
        <v>1903</v>
      </c>
      <c r="B1873">
        <v>1980</v>
      </c>
      <c r="C1873" t="s">
        <v>20</v>
      </c>
      <c r="D1873">
        <v>4</v>
      </c>
      <c r="E1873">
        <v>0</v>
      </c>
      <c r="F1873">
        <v>21348.71</v>
      </c>
      <c r="G1873" t="s">
        <v>11</v>
      </c>
      <c r="H1873" t="s">
        <v>16</v>
      </c>
      <c r="I1873" t="s">
        <v>23</v>
      </c>
      <c r="J1873" t="str">
        <f>IF(ISBLANK(I1873),"Null",I1873)</f>
        <v>R1012</v>
      </c>
      <c r="K1873">
        <f>IF(ISBLANK(B1873),ROUND(AVERAGE($B$2:$B$2344),0),B1873)</f>
        <v>1980</v>
      </c>
      <c r="L1873" s="9" t="str">
        <f>CONCATENATE(D1873,"/",C1873,"/",K1873)</f>
        <v>4/Sep/1980</v>
      </c>
      <c r="M1873">
        <f t="shared" ca="1" si="29"/>
        <v>44</v>
      </c>
      <c r="N1873" s="10">
        <v>21348.71</v>
      </c>
    </row>
    <row r="1874" spans="1:14" x14ac:dyDescent="0.25">
      <c r="A1874" t="s">
        <v>1904</v>
      </c>
      <c r="B1874">
        <v>1990</v>
      </c>
      <c r="C1874" t="s">
        <v>15</v>
      </c>
      <c r="D1874">
        <v>21</v>
      </c>
      <c r="E1874">
        <v>4</v>
      </c>
      <c r="F1874">
        <v>21472.48</v>
      </c>
      <c r="G1874" t="s">
        <v>11</v>
      </c>
      <c r="H1874" t="s">
        <v>11</v>
      </c>
      <c r="I1874" t="s">
        <v>23</v>
      </c>
      <c r="J1874" t="str">
        <f>IF(ISBLANK(I1874),"Null",I1874)</f>
        <v>R1012</v>
      </c>
      <c r="K1874">
        <f>IF(ISBLANK(B1874),ROUND(AVERAGE($B$2:$B$2344),0),B1874)</f>
        <v>1990</v>
      </c>
      <c r="L1874" s="9" t="str">
        <f>CONCATENATE(D1874,"/",C1874,"/",K1874)</f>
        <v>21/Nov/1990</v>
      </c>
      <c r="M1874">
        <f t="shared" ca="1" si="29"/>
        <v>34</v>
      </c>
      <c r="N1874" s="10">
        <v>21472.48</v>
      </c>
    </row>
    <row r="1875" spans="1:14" x14ac:dyDescent="0.25">
      <c r="A1875" t="s">
        <v>1905</v>
      </c>
      <c r="B1875">
        <v>1999</v>
      </c>
      <c r="C1875" t="s">
        <v>18</v>
      </c>
      <c r="D1875">
        <v>12</v>
      </c>
      <c r="E1875">
        <v>0</v>
      </c>
      <c r="F1875">
        <v>21595.38</v>
      </c>
      <c r="G1875" t="s">
        <v>11</v>
      </c>
      <c r="H1875" t="s">
        <v>12</v>
      </c>
      <c r="I1875" t="s">
        <v>23</v>
      </c>
      <c r="J1875" t="str">
        <f>IF(ISBLANK(I1875),"Null",I1875)</f>
        <v>R1012</v>
      </c>
      <c r="K1875">
        <f>IF(ISBLANK(B1875),ROUND(AVERAGE($B$2:$B$2344),0),B1875)</f>
        <v>1999</v>
      </c>
      <c r="L1875" s="9" t="str">
        <f>CONCATENATE(D1875,"/",C1875,"/",K1875)</f>
        <v>12/Jun/1999</v>
      </c>
      <c r="M1875">
        <f t="shared" ca="1" si="29"/>
        <v>25</v>
      </c>
      <c r="N1875" s="10">
        <v>21595.38</v>
      </c>
    </row>
    <row r="1876" spans="1:14" x14ac:dyDescent="0.25">
      <c r="A1876" t="s">
        <v>1906</v>
      </c>
      <c r="B1876">
        <v>1983</v>
      </c>
      <c r="C1876" t="s">
        <v>30</v>
      </c>
      <c r="D1876">
        <v>25</v>
      </c>
      <c r="E1876">
        <v>3</v>
      </c>
      <c r="F1876">
        <v>21659.93</v>
      </c>
      <c r="G1876" t="s">
        <v>12</v>
      </c>
      <c r="H1876" t="s">
        <v>12</v>
      </c>
      <c r="I1876" t="s">
        <v>246</v>
      </c>
      <c r="J1876" t="str">
        <f>IF(ISBLANK(I1876),"Null",I1876)</f>
        <v>R1024</v>
      </c>
      <c r="K1876">
        <f>IF(ISBLANK(B1876),ROUND(AVERAGE($B$2:$B$2344),0),B1876)</f>
        <v>1983</v>
      </c>
      <c r="L1876" s="9" t="str">
        <f>CONCATENATE(D1876,"/",C1876,"/",K1876)</f>
        <v>25/Dec/1983</v>
      </c>
      <c r="M1876">
        <f t="shared" ca="1" si="29"/>
        <v>40</v>
      </c>
      <c r="N1876" s="10">
        <v>21659.93</v>
      </c>
    </row>
    <row r="1877" spans="1:14" x14ac:dyDescent="0.25">
      <c r="A1877" t="s">
        <v>1907</v>
      </c>
      <c r="B1877">
        <v>1962</v>
      </c>
      <c r="C1877" t="s">
        <v>15</v>
      </c>
      <c r="D1877">
        <v>16</v>
      </c>
      <c r="E1877">
        <v>0</v>
      </c>
      <c r="F1877">
        <v>21661.16</v>
      </c>
      <c r="G1877" t="s">
        <v>11</v>
      </c>
      <c r="H1877" t="s">
        <v>11</v>
      </c>
      <c r="I1877" t="s">
        <v>23</v>
      </c>
      <c r="J1877" t="str">
        <f>IF(ISBLANK(I1877),"Null",I1877)</f>
        <v>R1012</v>
      </c>
      <c r="K1877">
        <f>IF(ISBLANK(B1877),ROUND(AVERAGE($B$2:$B$2344),0),B1877)</f>
        <v>1962</v>
      </c>
      <c r="L1877" s="9" t="str">
        <f>CONCATENATE(D1877,"/",C1877,"/",K1877)</f>
        <v>16/Nov/1962</v>
      </c>
      <c r="M1877">
        <f t="shared" ca="1" si="29"/>
        <v>62</v>
      </c>
      <c r="N1877" s="10">
        <v>21661.16</v>
      </c>
    </row>
    <row r="1878" spans="1:14" x14ac:dyDescent="0.25">
      <c r="A1878" t="s">
        <v>1908</v>
      </c>
      <c r="B1878">
        <v>1976</v>
      </c>
      <c r="C1878" t="s">
        <v>10</v>
      </c>
      <c r="D1878">
        <v>18</v>
      </c>
      <c r="E1878">
        <v>1</v>
      </c>
      <c r="F1878">
        <v>21677.279999999999</v>
      </c>
      <c r="G1878" t="s">
        <v>12</v>
      </c>
      <c r="H1878" t="s">
        <v>16</v>
      </c>
      <c r="I1878" t="s">
        <v>23</v>
      </c>
      <c r="J1878" t="str">
        <f>IF(ISBLANK(I1878),"Null",I1878)</f>
        <v>R1012</v>
      </c>
      <c r="K1878">
        <f>IF(ISBLANK(B1878),ROUND(AVERAGE($B$2:$B$2344),0),B1878)</f>
        <v>1976</v>
      </c>
      <c r="L1878" s="9" t="str">
        <f>CONCATENATE(D1878,"/",C1878,"/",K1878)</f>
        <v>18/Jul/1976</v>
      </c>
      <c r="M1878">
        <f t="shared" ca="1" si="29"/>
        <v>48</v>
      </c>
      <c r="N1878" s="10">
        <v>21677.279999999999</v>
      </c>
    </row>
    <row r="1879" spans="1:14" x14ac:dyDescent="0.25">
      <c r="A1879" t="s">
        <v>1909</v>
      </c>
      <c r="B1879">
        <v>1979</v>
      </c>
      <c r="C1879" t="s">
        <v>20</v>
      </c>
      <c r="D1879">
        <v>20</v>
      </c>
      <c r="E1879">
        <v>1</v>
      </c>
      <c r="F1879">
        <v>21771.34</v>
      </c>
      <c r="G1879" t="s">
        <v>12</v>
      </c>
      <c r="H1879" t="s">
        <v>16</v>
      </c>
      <c r="I1879" t="s">
        <v>246</v>
      </c>
      <c r="J1879" t="str">
        <f>IF(ISBLANK(I1879),"Null",I1879)</f>
        <v>R1024</v>
      </c>
      <c r="K1879">
        <f>IF(ISBLANK(B1879),ROUND(AVERAGE($B$2:$B$2344),0),B1879)</f>
        <v>1979</v>
      </c>
      <c r="L1879" s="9" t="str">
        <f>CONCATENATE(D1879,"/",C1879,"/",K1879)</f>
        <v>20/Sep/1979</v>
      </c>
      <c r="M1879">
        <f t="shared" ca="1" si="29"/>
        <v>45</v>
      </c>
      <c r="N1879" s="10">
        <v>21771.34</v>
      </c>
    </row>
    <row r="1880" spans="1:14" x14ac:dyDescent="0.25">
      <c r="A1880" t="s">
        <v>1910</v>
      </c>
      <c r="B1880">
        <v>1979</v>
      </c>
      <c r="C1880" t="s">
        <v>20</v>
      </c>
      <c r="D1880">
        <v>28</v>
      </c>
      <c r="E1880">
        <v>0</v>
      </c>
      <c r="F1880">
        <v>21774.32</v>
      </c>
      <c r="G1880" t="s">
        <v>12</v>
      </c>
      <c r="H1880" t="s">
        <v>11</v>
      </c>
      <c r="I1880" t="s">
        <v>23</v>
      </c>
      <c r="J1880" t="str">
        <f>IF(ISBLANK(I1880),"Null",I1880)</f>
        <v>R1012</v>
      </c>
      <c r="K1880">
        <f>IF(ISBLANK(B1880),ROUND(AVERAGE($B$2:$B$2344),0),B1880)</f>
        <v>1979</v>
      </c>
      <c r="L1880" s="9" t="str">
        <f>CONCATENATE(D1880,"/",C1880,"/",K1880)</f>
        <v>28/Sep/1979</v>
      </c>
      <c r="M1880">
        <f t="shared" ca="1" si="29"/>
        <v>45</v>
      </c>
      <c r="N1880" s="10">
        <v>21774.32</v>
      </c>
    </row>
    <row r="1881" spans="1:14" x14ac:dyDescent="0.25">
      <c r="A1881" t="s">
        <v>1911</v>
      </c>
      <c r="B1881">
        <v>1963</v>
      </c>
      <c r="C1881" t="s">
        <v>34</v>
      </c>
      <c r="D1881">
        <v>27</v>
      </c>
      <c r="E1881">
        <v>0</v>
      </c>
      <c r="F1881">
        <v>21797</v>
      </c>
      <c r="G1881" t="s">
        <v>12</v>
      </c>
      <c r="H1881" t="s">
        <v>16</v>
      </c>
      <c r="I1881" t="s">
        <v>41</v>
      </c>
      <c r="J1881" t="str">
        <f>IF(ISBLANK(I1881),"Null",I1881)</f>
        <v>R1011</v>
      </c>
      <c r="K1881">
        <f>IF(ISBLANK(B1881),ROUND(AVERAGE($B$2:$B$2344),0),B1881)</f>
        <v>1963</v>
      </c>
      <c r="L1881" s="9" t="str">
        <f>CONCATENATE(D1881,"/",C1881,"/",K1881)</f>
        <v>27/Aug/1963</v>
      </c>
      <c r="M1881">
        <f t="shared" ca="1" si="29"/>
        <v>61</v>
      </c>
      <c r="N1881" s="10">
        <v>21797</v>
      </c>
    </row>
    <row r="1882" spans="1:14" x14ac:dyDescent="0.25">
      <c r="A1882" t="s">
        <v>1912</v>
      </c>
      <c r="B1882">
        <v>1979</v>
      </c>
      <c r="C1882" t="s">
        <v>34</v>
      </c>
      <c r="D1882">
        <v>17</v>
      </c>
      <c r="E1882">
        <v>2</v>
      </c>
      <c r="F1882">
        <v>21880.82</v>
      </c>
      <c r="G1882" t="s">
        <v>12</v>
      </c>
      <c r="H1882" t="s">
        <v>16</v>
      </c>
      <c r="I1882" t="s">
        <v>23</v>
      </c>
      <c r="J1882" t="str">
        <f>IF(ISBLANK(I1882),"Null",I1882)</f>
        <v>R1012</v>
      </c>
      <c r="K1882">
        <f>IF(ISBLANK(B1882),ROUND(AVERAGE($B$2:$B$2344),0),B1882)</f>
        <v>1979</v>
      </c>
      <c r="L1882" s="9" t="str">
        <f>CONCATENATE(D1882,"/",C1882,"/",K1882)</f>
        <v>17/Aug/1979</v>
      </c>
      <c r="M1882">
        <f t="shared" ca="1" si="29"/>
        <v>45</v>
      </c>
      <c r="N1882" s="10">
        <v>21880.82</v>
      </c>
    </row>
    <row r="1883" spans="1:14" x14ac:dyDescent="0.25">
      <c r="A1883" t="s">
        <v>1913</v>
      </c>
      <c r="B1883">
        <v>2003</v>
      </c>
      <c r="C1883" t="s">
        <v>20</v>
      </c>
      <c r="D1883">
        <v>28</v>
      </c>
      <c r="E1883">
        <v>0</v>
      </c>
      <c r="F1883">
        <v>21882.400000000001</v>
      </c>
      <c r="G1883" t="s">
        <v>11</v>
      </c>
      <c r="H1883" t="s">
        <v>16</v>
      </c>
      <c r="I1883" t="s">
        <v>41</v>
      </c>
      <c r="J1883" t="str">
        <f>IF(ISBLANK(I1883),"Null",I1883)</f>
        <v>R1011</v>
      </c>
      <c r="K1883">
        <f>IF(ISBLANK(B1883),ROUND(AVERAGE($B$2:$B$2344),0),B1883)</f>
        <v>2003</v>
      </c>
      <c r="L1883" s="9" t="str">
        <f>CONCATENATE(D1883,"/",C1883,"/",K1883)</f>
        <v>28/Sep/2003</v>
      </c>
      <c r="M1883">
        <f t="shared" ca="1" si="29"/>
        <v>21</v>
      </c>
      <c r="N1883" s="10">
        <v>21882.400000000001</v>
      </c>
    </row>
    <row r="1884" spans="1:14" x14ac:dyDescent="0.25">
      <c r="A1884" t="s">
        <v>1914</v>
      </c>
      <c r="B1884">
        <v>1975</v>
      </c>
      <c r="C1884" t="s">
        <v>30</v>
      </c>
      <c r="D1884">
        <v>19</v>
      </c>
      <c r="E1884">
        <v>1</v>
      </c>
      <c r="F1884">
        <v>21978.68</v>
      </c>
      <c r="G1884" t="s">
        <v>12</v>
      </c>
      <c r="H1884" t="s">
        <v>12</v>
      </c>
      <c r="I1884" t="s">
        <v>13</v>
      </c>
      <c r="J1884" t="str">
        <f>IF(ISBLANK(I1884),"Null",I1884)</f>
        <v>R1013</v>
      </c>
      <c r="K1884">
        <f>IF(ISBLANK(B1884),ROUND(AVERAGE($B$2:$B$2344),0),B1884)</f>
        <v>1975</v>
      </c>
      <c r="L1884" s="9" t="str">
        <f>CONCATENATE(D1884,"/",C1884,"/",K1884)</f>
        <v>19/Dec/1975</v>
      </c>
      <c r="M1884">
        <f t="shared" ca="1" si="29"/>
        <v>48</v>
      </c>
      <c r="N1884" s="10">
        <v>21978.68</v>
      </c>
    </row>
    <row r="1885" spans="1:14" x14ac:dyDescent="0.25">
      <c r="A1885" t="s">
        <v>1915</v>
      </c>
      <c r="B1885">
        <v>1989</v>
      </c>
      <c r="C1885" t="s">
        <v>36</v>
      </c>
      <c r="D1885">
        <v>14</v>
      </c>
      <c r="E1885">
        <v>0</v>
      </c>
      <c r="F1885">
        <v>21984.47</v>
      </c>
      <c r="G1885" t="s">
        <v>12</v>
      </c>
      <c r="H1885" t="s">
        <v>16</v>
      </c>
      <c r="I1885" t="s">
        <v>23</v>
      </c>
      <c r="J1885" t="str">
        <f>IF(ISBLANK(I1885),"Null",I1885)</f>
        <v>R1012</v>
      </c>
      <c r="K1885">
        <f>IF(ISBLANK(B1885),ROUND(AVERAGE($B$2:$B$2344),0),B1885)</f>
        <v>1989</v>
      </c>
      <c r="L1885" s="9" t="str">
        <f>CONCATENATE(D1885,"/",C1885,"/",K1885)</f>
        <v>14/Oct/1989</v>
      </c>
      <c r="M1885">
        <f t="shared" ca="1" si="29"/>
        <v>35</v>
      </c>
      <c r="N1885" s="10">
        <v>21984.47</v>
      </c>
    </row>
    <row r="1886" spans="1:14" x14ac:dyDescent="0.25">
      <c r="A1886" t="s">
        <v>1916</v>
      </c>
      <c r="B1886">
        <v>2001</v>
      </c>
      <c r="C1886" t="s">
        <v>34</v>
      </c>
      <c r="D1886">
        <v>28</v>
      </c>
      <c r="E1886">
        <v>0</v>
      </c>
      <c r="F1886">
        <v>22097.62</v>
      </c>
      <c r="G1886" t="s">
        <v>12</v>
      </c>
      <c r="H1886" t="s">
        <v>16</v>
      </c>
      <c r="I1886" t="s">
        <v>41</v>
      </c>
      <c r="J1886" t="str">
        <f>IF(ISBLANK(I1886),"Null",I1886)</f>
        <v>R1011</v>
      </c>
      <c r="K1886">
        <f>IF(ISBLANK(B1886),ROUND(AVERAGE($B$2:$B$2344),0),B1886)</f>
        <v>2001</v>
      </c>
      <c r="L1886" s="9" t="str">
        <f>CONCATENATE(D1886,"/",C1886,"/",K1886)</f>
        <v>28/Aug/2001</v>
      </c>
      <c r="M1886">
        <f t="shared" ca="1" si="29"/>
        <v>23</v>
      </c>
      <c r="N1886" s="10">
        <v>22097.62</v>
      </c>
    </row>
    <row r="1887" spans="1:14" x14ac:dyDescent="0.25">
      <c r="A1887" t="s">
        <v>1917</v>
      </c>
      <c r="B1887">
        <v>1980</v>
      </c>
      <c r="C1887" t="s">
        <v>20</v>
      </c>
      <c r="D1887">
        <v>12</v>
      </c>
      <c r="E1887">
        <v>0</v>
      </c>
      <c r="F1887">
        <v>22144.03</v>
      </c>
      <c r="G1887" t="s">
        <v>11</v>
      </c>
      <c r="H1887" t="s">
        <v>11</v>
      </c>
      <c r="I1887" t="s">
        <v>41</v>
      </c>
      <c r="J1887" t="str">
        <f>IF(ISBLANK(I1887),"Null",I1887)</f>
        <v>R1011</v>
      </c>
      <c r="K1887">
        <f>IF(ISBLANK(B1887),ROUND(AVERAGE($B$2:$B$2344),0),B1887)</f>
        <v>1980</v>
      </c>
      <c r="L1887" s="9" t="str">
        <f>CONCATENATE(D1887,"/",C1887,"/",K1887)</f>
        <v>12/Sep/1980</v>
      </c>
      <c r="M1887">
        <f t="shared" ca="1" si="29"/>
        <v>44</v>
      </c>
      <c r="N1887" s="10">
        <v>22144.03</v>
      </c>
    </row>
    <row r="1888" spans="1:14" x14ac:dyDescent="0.25">
      <c r="A1888" t="s">
        <v>1918</v>
      </c>
      <c r="B1888">
        <v>1965</v>
      </c>
      <c r="C1888" t="s">
        <v>34</v>
      </c>
      <c r="D1888">
        <v>24</v>
      </c>
      <c r="E1888">
        <v>1</v>
      </c>
      <c r="F1888">
        <v>22192.44</v>
      </c>
      <c r="G1888" t="s">
        <v>12</v>
      </c>
      <c r="H1888" t="s">
        <v>16</v>
      </c>
      <c r="I1888" t="s">
        <v>13</v>
      </c>
      <c r="J1888" t="str">
        <f>IF(ISBLANK(I1888),"Null",I1888)</f>
        <v>R1013</v>
      </c>
      <c r="K1888">
        <f>IF(ISBLANK(B1888),ROUND(AVERAGE($B$2:$B$2344),0),B1888)</f>
        <v>1965</v>
      </c>
      <c r="L1888" s="9" t="str">
        <f>CONCATENATE(D1888,"/",C1888,"/",K1888)</f>
        <v>24/Aug/1965</v>
      </c>
      <c r="M1888">
        <f t="shared" ca="1" si="29"/>
        <v>59</v>
      </c>
      <c r="N1888" s="10">
        <v>22192.44</v>
      </c>
    </row>
    <row r="1889" spans="1:14" x14ac:dyDescent="0.25">
      <c r="A1889" t="s">
        <v>1919</v>
      </c>
      <c r="B1889">
        <v>1971</v>
      </c>
      <c r="C1889" t="s">
        <v>18</v>
      </c>
      <c r="D1889">
        <v>16</v>
      </c>
      <c r="E1889">
        <v>1</v>
      </c>
      <c r="F1889">
        <v>22218.11</v>
      </c>
      <c r="G1889" t="s">
        <v>11</v>
      </c>
      <c r="H1889" t="s">
        <v>12</v>
      </c>
      <c r="I1889" t="s">
        <v>13</v>
      </c>
      <c r="J1889" t="str">
        <f>IF(ISBLANK(I1889),"Null",I1889)</f>
        <v>R1013</v>
      </c>
      <c r="K1889">
        <f>IF(ISBLANK(B1889),ROUND(AVERAGE($B$2:$B$2344),0),B1889)</f>
        <v>1971</v>
      </c>
      <c r="L1889" s="9" t="str">
        <f>CONCATENATE(D1889,"/",C1889,"/",K1889)</f>
        <v>16/Jun/1971</v>
      </c>
      <c r="M1889">
        <f t="shared" ca="1" si="29"/>
        <v>53</v>
      </c>
      <c r="N1889" s="10">
        <v>22218.11</v>
      </c>
    </row>
    <row r="1890" spans="1:14" x14ac:dyDescent="0.25">
      <c r="A1890" t="s">
        <v>1920</v>
      </c>
      <c r="B1890">
        <v>1982</v>
      </c>
      <c r="C1890" t="s">
        <v>30</v>
      </c>
      <c r="D1890">
        <v>27</v>
      </c>
      <c r="E1890">
        <v>1</v>
      </c>
      <c r="F1890">
        <v>22331.57</v>
      </c>
      <c r="G1890" t="s">
        <v>11</v>
      </c>
      <c r="H1890" t="s">
        <v>12</v>
      </c>
      <c r="I1890" t="s">
        <v>246</v>
      </c>
      <c r="J1890" t="str">
        <f>IF(ISBLANK(I1890),"Null",I1890)</f>
        <v>R1024</v>
      </c>
      <c r="K1890">
        <f>IF(ISBLANK(B1890),ROUND(AVERAGE($B$2:$B$2344),0),B1890)</f>
        <v>1982</v>
      </c>
      <c r="L1890" s="9" t="str">
        <f>CONCATENATE(D1890,"/",C1890,"/",K1890)</f>
        <v>27/Dec/1982</v>
      </c>
      <c r="M1890">
        <f t="shared" ca="1" si="29"/>
        <v>41</v>
      </c>
      <c r="N1890" s="10">
        <v>22331.57</v>
      </c>
    </row>
    <row r="1891" spans="1:14" x14ac:dyDescent="0.25">
      <c r="A1891" t="s">
        <v>1921</v>
      </c>
      <c r="B1891">
        <v>1999</v>
      </c>
      <c r="C1891" t="s">
        <v>34</v>
      </c>
      <c r="D1891">
        <v>26</v>
      </c>
      <c r="E1891">
        <v>2</v>
      </c>
      <c r="F1891">
        <v>22395.74</v>
      </c>
      <c r="G1891" t="s">
        <v>12</v>
      </c>
      <c r="H1891" t="s">
        <v>11</v>
      </c>
      <c r="I1891" t="s">
        <v>246</v>
      </c>
      <c r="J1891" t="str">
        <f>IF(ISBLANK(I1891),"Null",I1891)</f>
        <v>R1024</v>
      </c>
      <c r="K1891">
        <f>IF(ISBLANK(B1891),ROUND(AVERAGE($B$2:$B$2344),0),B1891)</f>
        <v>1999</v>
      </c>
      <c r="L1891" s="9" t="str">
        <f>CONCATENATE(D1891,"/",C1891,"/",K1891)</f>
        <v>26/Aug/1999</v>
      </c>
      <c r="M1891">
        <f t="shared" ca="1" si="29"/>
        <v>25</v>
      </c>
      <c r="N1891" s="10">
        <v>22395.74</v>
      </c>
    </row>
    <row r="1892" spans="1:14" x14ac:dyDescent="0.25">
      <c r="A1892" t="s">
        <v>1922</v>
      </c>
      <c r="B1892">
        <v>1966</v>
      </c>
      <c r="C1892" t="s">
        <v>34</v>
      </c>
      <c r="D1892">
        <v>18</v>
      </c>
      <c r="E1892">
        <v>0</v>
      </c>
      <c r="F1892">
        <v>22412.65</v>
      </c>
      <c r="G1892" t="s">
        <v>12</v>
      </c>
      <c r="H1892" t="s">
        <v>12</v>
      </c>
      <c r="I1892" t="s">
        <v>275</v>
      </c>
      <c r="J1892" t="str">
        <f>IF(ISBLANK(I1892),"Null",I1892)</f>
        <v>R1014</v>
      </c>
      <c r="K1892">
        <f>IF(ISBLANK(B1892),ROUND(AVERAGE($B$2:$B$2344),0),B1892)</f>
        <v>1966</v>
      </c>
      <c r="L1892" s="9" t="str">
        <f>CONCATENATE(D1892,"/",C1892,"/",K1892)</f>
        <v>18/Aug/1966</v>
      </c>
      <c r="M1892">
        <f t="shared" ca="1" si="29"/>
        <v>58</v>
      </c>
      <c r="N1892" s="10">
        <v>22412.65</v>
      </c>
    </row>
    <row r="1893" spans="1:14" x14ac:dyDescent="0.25">
      <c r="A1893" t="s">
        <v>1923</v>
      </c>
      <c r="B1893">
        <v>1983</v>
      </c>
      <c r="C1893" t="s">
        <v>30</v>
      </c>
      <c r="D1893">
        <v>21</v>
      </c>
      <c r="E1893">
        <v>1</v>
      </c>
      <c r="F1893">
        <v>22462.04</v>
      </c>
      <c r="G1893" t="s">
        <v>12</v>
      </c>
      <c r="H1893" t="s">
        <v>16</v>
      </c>
      <c r="I1893" t="s">
        <v>165</v>
      </c>
      <c r="J1893" t="str">
        <f>IF(ISBLANK(I1893),"Null",I1893)</f>
        <v>R1019</v>
      </c>
      <c r="K1893">
        <f>IF(ISBLANK(B1893),ROUND(AVERAGE($B$2:$B$2344),0),B1893)</f>
        <v>1983</v>
      </c>
      <c r="L1893" s="9" t="str">
        <f>CONCATENATE(D1893,"/",C1893,"/",K1893)</f>
        <v>21/Dec/1983</v>
      </c>
      <c r="M1893">
        <f t="shared" ca="1" si="29"/>
        <v>40</v>
      </c>
      <c r="N1893" s="10">
        <v>22462.04</v>
      </c>
    </row>
    <row r="1894" spans="1:14" x14ac:dyDescent="0.25">
      <c r="A1894" t="s">
        <v>1924</v>
      </c>
      <c r="B1894">
        <v>1979</v>
      </c>
      <c r="C1894" t="s">
        <v>15</v>
      </c>
      <c r="D1894">
        <v>14</v>
      </c>
      <c r="E1894">
        <v>2</v>
      </c>
      <c r="F1894">
        <v>22478.6</v>
      </c>
      <c r="G1894" t="s">
        <v>12</v>
      </c>
      <c r="H1894" t="s">
        <v>11</v>
      </c>
      <c r="I1894" t="s">
        <v>41</v>
      </c>
      <c r="J1894" t="str">
        <f>IF(ISBLANK(I1894),"Null",I1894)</f>
        <v>R1011</v>
      </c>
      <c r="K1894">
        <f>IF(ISBLANK(B1894),ROUND(AVERAGE($B$2:$B$2344),0),B1894)</f>
        <v>1979</v>
      </c>
      <c r="L1894" s="9" t="str">
        <f>CONCATENATE(D1894,"/",C1894,"/",K1894)</f>
        <v>14/Nov/1979</v>
      </c>
      <c r="M1894">
        <f t="shared" ca="1" si="29"/>
        <v>45</v>
      </c>
      <c r="N1894" s="10">
        <v>22478.6</v>
      </c>
    </row>
    <row r="1895" spans="1:14" x14ac:dyDescent="0.25">
      <c r="A1895" t="s">
        <v>1925</v>
      </c>
      <c r="B1895">
        <v>2003</v>
      </c>
      <c r="C1895" t="s">
        <v>10</v>
      </c>
      <c r="D1895">
        <v>25</v>
      </c>
      <c r="E1895">
        <v>2</v>
      </c>
      <c r="F1895">
        <v>22493.66</v>
      </c>
      <c r="G1895" t="s">
        <v>11</v>
      </c>
      <c r="H1895" t="s">
        <v>16</v>
      </c>
      <c r="I1895" t="s">
        <v>23</v>
      </c>
      <c r="J1895" t="str">
        <f>IF(ISBLANK(I1895),"Null",I1895)</f>
        <v>R1012</v>
      </c>
      <c r="K1895">
        <f>IF(ISBLANK(B1895),ROUND(AVERAGE($B$2:$B$2344),0),B1895)</f>
        <v>2003</v>
      </c>
      <c r="L1895" s="9" t="str">
        <f>CONCATENATE(D1895,"/",C1895,"/",K1895)</f>
        <v>25/Jul/2003</v>
      </c>
      <c r="M1895">
        <f t="shared" ca="1" si="29"/>
        <v>21</v>
      </c>
      <c r="N1895" s="10">
        <v>22493.66</v>
      </c>
    </row>
    <row r="1896" spans="1:14" x14ac:dyDescent="0.25">
      <c r="A1896" t="s">
        <v>1926</v>
      </c>
      <c r="B1896">
        <v>1970</v>
      </c>
      <c r="C1896" t="s">
        <v>15</v>
      </c>
      <c r="D1896">
        <v>9</v>
      </c>
      <c r="E1896">
        <v>0</v>
      </c>
      <c r="F1896">
        <v>23045.57</v>
      </c>
      <c r="G1896" t="s">
        <v>11</v>
      </c>
      <c r="H1896" t="s">
        <v>11</v>
      </c>
      <c r="I1896" t="s">
        <v>246</v>
      </c>
      <c r="J1896" t="str">
        <f>IF(ISBLANK(I1896),"Null",I1896)</f>
        <v>R1024</v>
      </c>
      <c r="K1896">
        <f>IF(ISBLANK(B1896),ROUND(AVERAGE($B$2:$B$2344),0),B1896)</f>
        <v>1970</v>
      </c>
      <c r="L1896" s="9" t="str">
        <f>CONCATENATE(D1896,"/",C1896,"/",K1896)</f>
        <v>9/Nov/1970</v>
      </c>
      <c r="M1896">
        <f t="shared" ca="1" si="29"/>
        <v>54</v>
      </c>
      <c r="N1896" s="10">
        <v>23045.57</v>
      </c>
    </row>
    <row r="1897" spans="1:14" x14ac:dyDescent="0.25">
      <c r="A1897" t="s">
        <v>1927</v>
      </c>
      <c r="B1897">
        <v>1975</v>
      </c>
      <c r="C1897" t="s">
        <v>20</v>
      </c>
      <c r="D1897">
        <v>9</v>
      </c>
      <c r="E1897">
        <v>0</v>
      </c>
      <c r="F1897">
        <v>23065.42</v>
      </c>
      <c r="G1897" t="s">
        <v>11</v>
      </c>
      <c r="H1897" t="s">
        <v>11</v>
      </c>
      <c r="I1897" t="s">
        <v>13</v>
      </c>
      <c r="J1897" t="str">
        <f>IF(ISBLANK(I1897),"Null",I1897)</f>
        <v>R1013</v>
      </c>
      <c r="K1897">
        <f>IF(ISBLANK(B1897),ROUND(AVERAGE($B$2:$B$2344),0),B1897)</f>
        <v>1975</v>
      </c>
      <c r="L1897" s="9" t="str">
        <f>CONCATENATE(D1897,"/",C1897,"/",K1897)</f>
        <v>9/Sep/1975</v>
      </c>
      <c r="M1897">
        <f t="shared" ca="1" si="29"/>
        <v>49</v>
      </c>
      <c r="N1897" s="10">
        <v>23065.42</v>
      </c>
    </row>
    <row r="1898" spans="1:14" x14ac:dyDescent="0.25">
      <c r="A1898" t="s">
        <v>1928</v>
      </c>
      <c r="B1898">
        <v>2003</v>
      </c>
      <c r="C1898" t="s">
        <v>30</v>
      </c>
      <c r="D1898">
        <v>14</v>
      </c>
      <c r="E1898">
        <v>0</v>
      </c>
      <c r="F1898">
        <v>23082.959999999999</v>
      </c>
      <c r="G1898" t="s">
        <v>11</v>
      </c>
      <c r="H1898" t="s">
        <v>11</v>
      </c>
      <c r="I1898" t="s">
        <v>41</v>
      </c>
      <c r="J1898" t="str">
        <f>IF(ISBLANK(I1898),"Null",I1898)</f>
        <v>R1011</v>
      </c>
      <c r="K1898">
        <f>IF(ISBLANK(B1898),ROUND(AVERAGE($B$2:$B$2344),0),B1898)</f>
        <v>2003</v>
      </c>
      <c r="L1898" s="9" t="str">
        <f>CONCATENATE(D1898,"/",C1898,"/",K1898)</f>
        <v>14/Dec/2003</v>
      </c>
      <c r="M1898">
        <f t="shared" ca="1" si="29"/>
        <v>20</v>
      </c>
      <c r="N1898" s="10">
        <v>23082.959999999999</v>
      </c>
    </row>
    <row r="1899" spans="1:14" x14ac:dyDescent="0.25">
      <c r="A1899" t="s">
        <v>1929</v>
      </c>
      <c r="B1899">
        <v>1997</v>
      </c>
      <c r="C1899" t="s">
        <v>34</v>
      </c>
      <c r="D1899">
        <v>7</v>
      </c>
      <c r="E1899">
        <v>2</v>
      </c>
      <c r="F1899">
        <v>23241.47</v>
      </c>
      <c r="G1899" t="s">
        <v>11</v>
      </c>
      <c r="H1899" t="s">
        <v>12</v>
      </c>
      <c r="I1899" t="s">
        <v>169</v>
      </c>
      <c r="J1899" t="str">
        <f>IF(ISBLANK(I1899),"Null",I1899)</f>
        <v>R1018</v>
      </c>
      <c r="K1899">
        <f>IF(ISBLANK(B1899),ROUND(AVERAGE($B$2:$B$2344),0),B1899)</f>
        <v>1997</v>
      </c>
      <c r="L1899" s="9" t="str">
        <f>CONCATENATE(D1899,"/",C1899,"/",K1899)</f>
        <v>7/Aug/1997</v>
      </c>
      <c r="M1899">
        <f t="shared" ca="1" si="29"/>
        <v>27</v>
      </c>
      <c r="N1899" s="10">
        <v>23241.47</v>
      </c>
    </row>
    <row r="1900" spans="1:14" x14ac:dyDescent="0.25">
      <c r="A1900" t="s">
        <v>1930</v>
      </c>
      <c r="B1900">
        <v>1969</v>
      </c>
      <c r="C1900" t="s">
        <v>15</v>
      </c>
      <c r="D1900">
        <v>14</v>
      </c>
      <c r="E1900">
        <v>1</v>
      </c>
      <c r="F1900">
        <v>23244.79</v>
      </c>
      <c r="G1900" t="s">
        <v>11</v>
      </c>
      <c r="H1900" t="s">
        <v>12</v>
      </c>
      <c r="I1900" t="s">
        <v>13</v>
      </c>
      <c r="J1900" t="str">
        <f>IF(ISBLANK(I1900),"Null",I1900)</f>
        <v>R1013</v>
      </c>
      <c r="K1900">
        <f>IF(ISBLANK(B1900),ROUND(AVERAGE($B$2:$B$2344),0),B1900)</f>
        <v>1969</v>
      </c>
      <c r="L1900" s="9" t="str">
        <f>CONCATENATE(D1900,"/",C1900,"/",K1900)</f>
        <v>14/Nov/1969</v>
      </c>
      <c r="M1900">
        <f t="shared" ca="1" si="29"/>
        <v>55</v>
      </c>
      <c r="N1900" s="10">
        <v>23244.79</v>
      </c>
    </row>
    <row r="1901" spans="1:14" x14ac:dyDescent="0.25">
      <c r="A1901" t="s">
        <v>1931</v>
      </c>
      <c r="B1901">
        <v>1994</v>
      </c>
      <c r="C1901" t="s">
        <v>36</v>
      </c>
      <c r="D1901">
        <v>3</v>
      </c>
      <c r="E1901">
        <v>1</v>
      </c>
      <c r="F1901">
        <v>23288.93</v>
      </c>
      <c r="G1901" t="s">
        <v>11</v>
      </c>
      <c r="H1901" t="s">
        <v>12</v>
      </c>
      <c r="I1901" t="s">
        <v>246</v>
      </c>
      <c r="J1901" t="str">
        <f>IF(ISBLANK(I1901),"Null",I1901)</f>
        <v>R1024</v>
      </c>
      <c r="K1901">
        <f>IF(ISBLANK(B1901),ROUND(AVERAGE($B$2:$B$2344),0),B1901)</f>
        <v>1994</v>
      </c>
      <c r="L1901" s="9" t="str">
        <f>CONCATENATE(D1901,"/",C1901,"/",K1901)</f>
        <v>3/Oct/1994</v>
      </c>
      <c r="M1901">
        <f t="shared" ca="1" si="29"/>
        <v>30</v>
      </c>
      <c r="N1901" s="10">
        <v>23288.93</v>
      </c>
    </row>
    <row r="1902" spans="1:14" x14ac:dyDescent="0.25">
      <c r="A1902" t="s">
        <v>1932</v>
      </c>
      <c r="B1902">
        <v>1973</v>
      </c>
      <c r="C1902" t="s">
        <v>36</v>
      </c>
      <c r="D1902">
        <v>22</v>
      </c>
      <c r="E1902">
        <v>2</v>
      </c>
      <c r="F1902">
        <v>23306.55</v>
      </c>
      <c r="G1902" t="s">
        <v>11</v>
      </c>
      <c r="H1902" t="s">
        <v>11</v>
      </c>
      <c r="I1902" t="s">
        <v>41</v>
      </c>
      <c r="J1902" t="str">
        <f>IF(ISBLANK(I1902),"Null",I1902)</f>
        <v>R1011</v>
      </c>
      <c r="K1902">
        <f>IF(ISBLANK(B1902),ROUND(AVERAGE($B$2:$B$2344),0),B1902)</f>
        <v>1973</v>
      </c>
      <c r="L1902" s="9" t="str">
        <f>CONCATENATE(D1902,"/",C1902,"/",K1902)</f>
        <v>22/Oct/1973</v>
      </c>
      <c r="M1902">
        <f t="shared" ca="1" si="29"/>
        <v>51</v>
      </c>
      <c r="N1902" s="10">
        <v>23306.55</v>
      </c>
    </row>
    <row r="1903" spans="1:14" x14ac:dyDescent="0.25">
      <c r="A1903" t="s">
        <v>1933</v>
      </c>
      <c r="B1903">
        <v>1975</v>
      </c>
      <c r="C1903" t="s">
        <v>15</v>
      </c>
      <c r="D1903">
        <v>13</v>
      </c>
      <c r="E1903">
        <v>1</v>
      </c>
      <c r="F1903">
        <v>23401.31</v>
      </c>
      <c r="G1903" t="s">
        <v>11</v>
      </c>
      <c r="H1903" t="s">
        <v>12</v>
      </c>
      <c r="I1903" t="s">
        <v>246</v>
      </c>
      <c r="J1903" t="str">
        <f>IF(ISBLANK(I1903),"Null",I1903)</f>
        <v>R1024</v>
      </c>
      <c r="K1903">
        <f>IF(ISBLANK(B1903),ROUND(AVERAGE($B$2:$B$2344),0),B1903)</f>
        <v>1975</v>
      </c>
      <c r="L1903" s="9" t="str">
        <f>CONCATENATE(D1903,"/",C1903,"/",K1903)</f>
        <v>13/Nov/1975</v>
      </c>
      <c r="M1903">
        <f t="shared" ca="1" si="29"/>
        <v>49</v>
      </c>
      <c r="N1903" s="10">
        <v>23401.31</v>
      </c>
    </row>
    <row r="1904" spans="1:14" x14ac:dyDescent="0.25">
      <c r="A1904" t="s">
        <v>1934</v>
      </c>
      <c r="B1904">
        <v>1983</v>
      </c>
      <c r="C1904" t="s">
        <v>34</v>
      </c>
      <c r="D1904">
        <v>26</v>
      </c>
      <c r="E1904">
        <v>2</v>
      </c>
      <c r="F1904">
        <v>23563.02</v>
      </c>
      <c r="G1904" t="s">
        <v>11</v>
      </c>
      <c r="H1904" t="s">
        <v>11</v>
      </c>
      <c r="I1904" t="s">
        <v>13</v>
      </c>
      <c r="J1904" t="str">
        <f>IF(ISBLANK(I1904),"Null",I1904)</f>
        <v>R1013</v>
      </c>
      <c r="K1904">
        <f>IF(ISBLANK(B1904),ROUND(AVERAGE($B$2:$B$2344),0),B1904)</f>
        <v>1983</v>
      </c>
      <c r="L1904" s="9" t="str">
        <f>CONCATENATE(D1904,"/",C1904,"/",K1904)</f>
        <v>26/Aug/1983</v>
      </c>
      <c r="M1904">
        <f t="shared" ca="1" si="29"/>
        <v>41</v>
      </c>
      <c r="N1904" s="10">
        <v>23563.02</v>
      </c>
    </row>
    <row r="1905" spans="1:14" x14ac:dyDescent="0.25">
      <c r="A1905" t="s">
        <v>1935</v>
      </c>
      <c r="B1905">
        <v>1974</v>
      </c>
      <c r="C1905" t="s">
        <v>18</v>
      </c>
      <c r="D1905">
        <v>2</v>
      </c>
      <c r="E1905">
        <v>1</v>
      </c>
      <c r="F1905">
        <v>23568.27</v>
      </c>
      <c r="G1905" t="s">
        <v>11</v>
      </c>
      <c r="H1905" t="s">
        <v>11</v>
      </c>
      <c r="I1905" t="s">
        <v>41</v>
      </c>
      <c r="J1905" t="str">
        <f>IF(ISBLANK(I1905),"Null",I1905)</f>
        <v>R1011</v>
      </c>
      <c r="K1905">
        <f>IF(ISBLANK(B1905),ROUND(AVERAGE($B$2:$B$2344),0),B1905)</f>
        <v>1974</v>
      </c>
      <c r="L1905" s="9" t="str">
        <f>CONCATENATE(D1905,"/",C1905,"/",K1905)</f>
        <v>2/Jun/1974</v>
      </c>
      <c r="M1905">
        <f t="shared" ca="1" si="29"/>
        <v>50</v>
      </c>
      <c r="N1905" s="10">
        <v>23568.27</v>
      </c>
    </row>
    <row r="1906" spans="1:14" x14ac:dyDescent="0.25">
      <c r="A1906" t="s">
        <v>1936</v>
      </c>
      <c r="B1906">
        <v>1973</v>
      </c>
      <c r="C1906" t="s">
        <v>18</v>
      </c>
      <c r="D1906">
        <v>27</v>
      </c>
      <c r="E1906">
        <v>2</v>
      </c>
      <c r="F1906">
        <v>23807.24</v>
      </c>
      <c r="G1906" t="s">
        <v>11</v>
      </c>
      <c r="H1906" t="s">
        <v>12</v>
      </c>
      <c r="I1906" t="s">
        <v>23</v>
      </c>
      <c r="J1906" t="str">
        <f>IF(ISBLANK(I1906),"Null",I1906)</f>
        <v>R1012</v>
      </c>
      <c r="K1906">
        <f>IF(ISBLANK(B1906),ROUND(AVERAGE($B$2:$B$2344),0),B1906)</f>
        <v>1973</v>
      </c>
      <c r="L1906" s="9" t="str">
        <f>CONCATENATE(D1906,"/",C1906,"/",K1906)</f>
        <v>27/Jun/1973</v>
      </c>
      <c r="M1906">
        <f t="shared" ca="1" si="29"/>
        <v>51</v>
      </c>
      <c r="N1906" s="10">
        <v>23807.24</v>
      </c>
    </row>
    <row r="1907" spans="1:14" x14ac:dyDescent="0.25">
      <c r="A1907" t="s">
        <v>1937</v>
      </c>
      <c r="B1907">
        <v>1970</v>
      </c>
      <c r="C1907" t="s">
        <v>34</v>
      </c>
      <c r="D1907">
        <v>8</v>
      </c>
      <c r="E1907">
        <v>1</v>
      </c>
      <c r="F1907">
        <v>23887.66</v>
      </c>
      <c r="G1907" t="s">
        <v>11</v>
      </c>
      <c r="H1907" t="s">
        <v>12</v>
      </c>
      <c r="I1907" t="s">
        <v>23</v>
      </c>
      <c r="J1907" t="str">
        <f>IF(ISBLANK(I1907),"Null",I1907)</f>
        <v>R1012</v>
      </c>
      <c r="K1907">
        <f>IF(ISBLANK(B1907),ROUND(AVERAGE($B$2:$B$2344),0),B1907)</f>
        <v>1970</v>
      </c>
      <c r="L1907" s="9" t="str">
        <f>CONCATENATE(D1907,"/",C1907,"/",K1907)</f>
        <v>8/Aug/1970</v>
      </c>
      <c r="M1907">
        <f t="shared" ca="1" si="29"/>
        <v>54</v>
      </c>
      <c r="N1907" s="10">
        <v>23887.66</v>
      </c>
    </row>
    <row r="1908" spans="1:14" x14ac:dyDescent="0.25">
      <c r="A1908" t="s">
        <v>1938</v>
      </c>
      <c r="B1908">
        <v>1971</v>
      </c>
      <c r="C1908" t="s">
        <v>10</v>
      </c>
      <c r="D1908">
        <v>10</v>
      </c>
      <c r="E1908">
        <v>2</v>
      </c>
      <c r="F1908">
        <v>23967.38</v>
      </c>
      <c r="G1908" t="s">
        <v>11</v>
      </c>
      <c r="H1908" t="s">
        <v>11</v>
      </c>
      <c r="I1908" t="s">
        <v>23</v>
      </c>
      <c r="J1908" t="str">
        <f>IF(ISBLANK(I1908),"Null",I1908)</f>
        <v>R1012</v>
      </c>
      <c r="K1908">
        <f>IF(ISBLANK(B1908),ROUND(AVERAGE($B$2:$B$2344),0),B1908)</f>
        <v>1971</v>
      </c>
      <c r="L1908" s="9" t="str">
        <f>CONCATENATE(D1908,"/",C1908,"/",K1908)</f>
        <v>10/Jul/1971</v>
      </c>
      <c r="M1908">
        <f t="shared" ca="1" si="29"/>
        <v>53</v>
      </c>
      <c r="N1908" s="10">
        <v>23967.38</v>
      </c>
    </row>
    <row r="1909" spans="1:14" x14ac:dyDescent="0.25">
      <c r="A1909" t="s">
        <v>1939</v>
      </c>
      <c r="B1909">
        <v>2003</v>
      </c>
      <c r="C1909" t="s">
        <v>30</v>
      </c>
      <c r="D1909">
        <v>30</v>
      </c>
      <c r="E1909">
        <v>2</v>
      </c>
      <c r="F1909">
        <v>24059.68</v>
      </c>
      <c r="G1909" t="s">
        <v>11</v>
      </c>
      <c r="H1909" t="s">
        <v>11</v>
      </c>
      <c r="I1909" t="s">
        <v>23</v>
      </c>
      <c r="J1909" t="str">
        <f>IF(ISBLANK(I1909),"Null",I1909)</f>
        <v>R1012</v>
      </c>
      <c r="K1909">
        <f>IF(ISBLANK(B1909),ROUND(AVERAGE($B$2:$B$2344),0),B1909)</f>
        <v>2003</v>
      </c>
      <c r="L1909" s="9" t="str">
        <f>CONCATENATE(D1909,"/",C1909,"/",K1909)</f>
        <v>30/Dec/2003</v>
      </c>
      <c r="M1909">
        <f t="shared" ca="1" si="29"/>
        <v>20</v>
      </c>
      <c r="N1909" s="10">
        <v>24059.68</v>
      </c>
    </row>
    <row r="1910" spans="1:14" x14ac:dyDescent="0.25">
      <c r="A1910" t="s">
        <v>1940</v>
      </c>
      <c r="B1910">
        <v>1973</v>
      </c>
      <c r="C1910" t="s">
        <v>18</v>
      </c>
      <c r="D1910">
        <v>13</v>
      </c>
      <c r="E1910">
        <v>3</v>
      </c>
      <c r="F1910">
        <v>24106.91</v>
      </c>
      <c r="G1910" t="s">
        <v>11</v>
      </c>
      <c r="H1910" t="s">
        <v>11</v>
      </c>
      <c r="I1910" t="s">
        <v>246</v>
      </c>
      <c r="J1910" t="str">
        <f>IF(ISBLANK(I1910),"Null",I1910)</f>
        <v>R1024</v>
      </c>
      <c r="K1910">
        <f>IF(ISBLANK(B1910),ROUND(AVERAGE($B$2:$B$2344),0),B1910)</f>
        <v>1973</v>
      </c>
      <c r="L1910" s="9" t="str">
        <f>CONCATENATE(D1910,"/",C1910,"/",K1910)</f>
        <v>13/Jun/1973</v>
      </c>
      <c r="M1910">
        <f t="shared" ca="1" si="29"/>
        <v>51</v>
      </c>
      <c r="N1910" s="10">
        <v>24106.91</v>
      </c>
    </row>
    <row r="1911" spans="1:14" x14ac:dyDescent="0.25">
      <c r="A1911" t="s">
        <v>1941</v>
      </c>
      <c r="B1911">
        <v>1974</v>
      </c>
      <c r="C1911" t="s">
        <v>20</v>
      </c>
      <c r="D1911">
        <v>10</v>
      </c>
      <c r="E1911">
        <v>3</v>
      </c>
      <c r="F1911">
        <v>24180.93</v>
      </c>
      <c r="G1911" t="s">
        <v>11</v>
      </c>
      <c r="H1911" t="s">
        <v>16</v>
      </c>
      <c r="I1911" t="s">
        <v>13</v>
      </c>
      <c r="J1911" t="str">
        <f>IF(ISBLANK(I1911),"Null",I1911)</f>
        <v>R1013</v>
      </c>
      <c r="K1911">
        <f>IF(ISBLANK(B1911),ROUND(AVERAGE($B$2:$B$2344),0),B1911)</f>
        <v>1974</v>
      </c>
      <c r="L1911" s="9" t="str">
        <f>CONCATENATE(D1911,"/",C1911,"/",K1911)</f>
        <v>10/Sep/1974</v>
      </c>
      <c r="M1911">
        <f t="shared" ca="1" si="29"/>
        <v>50</v>
      </c>
      <c r="N1911" s="10">
        <v>24180.93</v>
      </c>
    </row>
    <row r="1912" spans="1:14" x14ac:dyDescent="0.25">
      <c r="A1912" t="s">
        <v>1942</v>
      </c>
      <c r="B1912">
        <v>1964</v>
      </c>
      <c r="C1912" t="s">
        <v>30</v>
      </c>
      <c r="D1912">
        <v>16</v>
      </c>
      <c r="E1912">
        <v>0</v>
      </c>
      <c r="F1912">
        <v>24227.34</v>
      </c>
      <c r="G1912" t="s">
        <v>11</v>
      </c>
      <c r="H1912" t="s">
        <v>16</v>
      </c>
      <c r="I1912" t="s">
        <v>13</v>
      </c>
      <c r="J1912" t="str">
        <f>IF(ISBLANK(I1912),"Null",I1912)</f>
        <v>R1013</v>
      </c>
      <c r="K1912">
        <f>IF(ISBLANK(B1912),ROUND(AVERAGE($B$2:$B$2344),0),B1912)</f>
        <v>1964</v>
      </c>
      <c r="L1912" s="9" t="str">
        <f>CONCATENATE(D1912,"/",C1912,"/",K1912)</f>
        <v>16/Dec/1964</v>
      </c>
      <c r="M1912">
        <f t="shared" ca="1" si="29"/>
        <v>59</v>
      </c>
      <c r="N1912" s="10">
        <v>24227.34</v>
      </c>
    </row>
    <row r="1913" spans="1:14" x14ac:dyDescent="0.25">
      <c r="A1913" t="s">
        <v>1943</v>
      </c>
      <c r="B1913">
        <v>2004</v>
      </c>
      <c r="C1913" t="s">
        <v>34</v>
      </c>
      <c r="D1913">
        <v>3</v>
      </c>
      <c r="E1913">
        <v>0</v>
      </c>
      <c r="F1913">
        <v>24294.02</v>
      </c>
      <c r="G1913" t="s">
        <v>11</v>
      </c>
      <c r="H1913" t="s">
        <v>16</v>
      </c>
      <c r="I1913" t="s">
        <v>41</v>
      </c>
      <c r="J1913" t="str">
        <f>IF(ISBLANK(I1913),"Null",I1913)</f>
        <v>R1011</v>
      </c>
      <c r="K1913">
        <f>IF(ISBLANK(B1913),ROUND(AVERAGE($B$2:$B$2344),0),B1913)</f>
        <v>2004</v>
      </c>
      <c r="L1913" s="9" t="str">
        <f>CONCATENATE(D1913,"/",C1913,"/",K1913)</f>
        <v>3/Aug/2004</v>
      </c>
      <c r="M1913">
        <f t="shared" ca="1" si="29"/>
        <v>20</v>
      </c>
      <c r="N1913" s="10">
        <v>24294.02</v>
      </c>
    </row>
    <row r="1914" spans="1:14" x14ac:dyDescent="0.25">
      <c r="A1914" t="s">
        <v>1944</v>
      </c>
      <c r="B1914">
        <v>1999</v>
      </c>
      <c r="C1914" t="s">
        <v>36</v>
      </c>
      <c r="D1914">
        <v>7</v>
      </c>
      <c r="E1914">
        <v>0</v>
      </c>
      <c r="F1914">
        <v>24387.74</v>
      </c>
      <c r="G1914" t="s">
        <v>11</v>
      </c>
      <c r="H1914" t="s">
        <v>16</v>
      </c>
      <c r="I1914" t="s">
        <v>41</v>
      </c>
      <c r="J1914" t="str">
        <f>IF(ISBLANK(I1914),"Null",I1914)</f>
        <v>R1011</v>
      </c>
      <c r="K1914">
        <f>IF(ISBLANK(B1914),ROUND(AVERAGE($B$2:$B$2344),0),B1914)</f>
        <v>1999</v>
      </c>
      <c r="L1914" s="9" t="str">
        <f>CONCATENATE(D1914,"/",C1914,"/",K1914)</f>
        <v>7/Oct/1999</v>
      </c>
      <c r="M1914">
        <f t="shared" ca="1" si="29"/>
        <v>25</v>
      </c>
      <c r="N1914" s="10">
        <v>24387.74</v>
      </c>
    </row>
    <row r="1915" spans="1:14" x14ac:dyDescent="0.25">
      <c r="A1915" t="s">
        <v>1945</v>
      </c>
      <c r="B1915">
        <v>1970</v>
      </c>
      <c r="C1915" t="s">
        <v>15</v>
      </c>
      <c r="D1915">
        <v>30</v>
      </c>
      <c r="E1915">
        <v>0</v>
      </c>
      <c r="F1915">
        <v>24393.62</v>
      </c>
      <c r="G1915" t="s">
        <v>11</v>
      </c>
      <c r="H1915" t="s">
        <v>12</v>
      </c>
      <c r="I1915" t="s">
        <v>23</v>
      </c>
      <c r="J1915" t="str">
        <f>IF(ISBLANK(I1915),"Null",I1915)</f>
        <v>R1012</v>
      </c>
      <c r="K1915">
        <f>IF(ISBLANK(B1915),ROUND(AVERAGE($B$2:$B$2344),0),B1915)</f>
        <v>1970</v>
      </c>
      <c r="L1915" s="9" t="str">
        <f>CONCATENATE(D1915,"/",C1915,"/",K1915)</f>
        <v>30/Nov/1970</v>
      </c>
      <c r="M1915">
        <f t="shared" ca="1" si="29"/>
        <v>53</v>
      </c>
      <c r="N1915" s="10">
        <v>24393.62</v>
      </c>
    </row>
    <row r="1916" spans="1:14" x14ac:dyDescent="0.25">
      <c r="A1916" t="s">
        <v>1946</v>
      </c>
      <c r="B1916">
        <v>1968</v>
      </c>
      <c r="C1916" t="s">
        <v>10</v>
      </c>
      <c r="D1916">
        <v>6</v>
      </c>
      <c r="E1916">
        <v>0</v>
      </c>
      <c r="F1916">
        <v>24476.48</v>
      </c>
      <c r="G1916" t="s">
        <v>11</v>
      </c>
      <c r="H1916" t="s">
        <v>11</v>
      </c>
      <c r="I1916" t="s">
        <v>23</v>
      </c>
      <c r="J1916" t="str">
        <f>IF(ISBLANK(I1916),"Null",I1916)</f>
        <v>R1012</v>
      </c>
      <c r="K1916">
        <f>IF(ISBLANK(B1916),ROUND(AVERAGE($B$2:$B$2344),0),B1916)</f>
        <v>1968</v>
      </c>
      <c r="L1916" s="9" t="str">
        <f>CONCATENATE(D1916,"/",C1916,"/",K1916)</f>
        <v>6/Jul/1968</v>
      </c>
      <c r="M1916">
        <f t="shared" ca="1" si="29"/>
        <v>56</v>
      </c>
      <c r="N1916" s="10">
        <v>24476.48</v>
      </c>
    </row>
    <row r="1917" spans="1:14" x14ac:dyDescent="0.25">
      <c r="A1917" t="s">
        <v>1947</v>
      </c>
      <c r="B1917">
        <v>1961</v>
      </c>
      <c r="C1917" t="s">
        <v>36</v>
      </c>
      <c r="D1917">
        <v>21</v>
      </c>
      <c r="E1917">
        <v>0</v>
      </c>
      <c r="F1917">
        <v>24513.09</v>
      </c>
      <c r="G1917" t="s">
        <v>11</v>
      </c>
      <c r="H1917" t="s">
        <v>11</v>
      </c>
      <c r="I1917" t="s">
        <v>13</v>
      </c>
      <c r="J1917" t="str">
        <f>IF(ISBLANK(I1917),"Null",I1917)</f>
        <v>R1013</v>
      </c>
      <c r="K1917">
        <f>IF(ISBLANK(B1917),ROUND(AVERAGE($B$2:$B$2344),0),B1917)</f>
        <v>1961</v>
      </c>
      <c r="L1917" s="9" t="str">
        <f>CONCATENATE(D1917,"/",C1917,"/",K1917)</f>
        <v>21/Oct/1961</v>
      </c>
      <c r="M1917">
        <f t="shared" ca="1" si="29"/>
        <v>63</v>
      </c>
      <c r="N1917" s="10">
        <v>24513.09</v>
      </c>
    </row>
    <row r="1918" spans="1:14" x14ac:dyDescent="0.25">
      <c r="A1918" t="s">
        <v>1948</v>
      </c>
      <c r="B1918">
        <v>1972</v>
      </c>
      <c r="C1918" t="s">
        <v>20</v>
      </c>
      <c r="D1918">
        <v>14</v>
      </c>
      <c r="E1918">
        <v>1</v>
      </c>
      <c r="F1918">
        <v>24520.26</v>
      </c>
      <c r="G1918" t="s">
        <v>11</v>
      </c>
      <c r="H1918" t="s">
        <v>12</v>
      </c>
      <c r="I1918" t="s">
        <v>41</v>
      </c>
      <c r="J1918" t="str">
        <f>IF(ISBLANK(I1918),"Null",I1918)</f>
        <v>R1011</v>
      </c>
      <c r="K1918">
        <f>IF(ISBLANK(B1918),ROUND(AVERAGE($B$2:$B$2344),0),B1918)</f>
        <v>1972</v>
      </c>
      <c r="L1918" s="9" t="str">
        <f>CONCATENATE(D1918,"/",C1918,"/",K1918)</f>
        <v>14/Sep/1972</v>
      </c>
      <c r="M1918">
        <f t="shared" ca="1" si="29"/>
        <v>52</v>
      </c>
      <c r="N1918" s="10">
        <v>24520.26</v>
      </c>
    </row>
    <row r="1919" spans="1:14" x14ac:dyDescent="0.25">
      <c r="A1919" t="s">
        <v>1949</v>
      </c>
      <c r="B1919">
        <v>1975</v>
      </c>
      <c r="C1919" t="s">
        <v>18</v>
      </c>
      <c r="D1919">
        <v>13</v>
      </c>
      <c r="E1919">
        <v>2</v>
      </c>
      <c r="F1919">
        <v>24535.7</v>
      </c>
      <c r="G1919" t="s">
        <v>11</v>
      </c>
      <c r="H1919" t="s">
        <v>11</v>
      </c>
      <c r="I1919" t="s">
        <v>23</v>
      </c>
      <c r="J1919" t="str">
        <f>IF(ISBLANK(I1919),"Null",I1919)</f>
        <v>R1012</v>
      </c>
      <c r="K1919">
        <f>IF(ISBLANK(B1919),ROUND(AVERAGE($B$2:$B$2344),0),B1919)</f>
        <v>1975</v>
      </c>
      <c r="L1919" s="9" t="str">
        <f>CONCATENATE(D1919,"/",C1919,"/",K1919)</f>
        <v>13/Jun/1975</v>
      </c>
      <c r="M1919">
        <f t="shared" ca="1" si="29"/>
        <v>49</v>
      </c>
      <c r="N1919" s="10">
        <v>24535.7</v>
      </c>
    </row>
    <row r="1920" spans="1:14" x14ac:dyDescent="0.25">
      <c r="A1920" t="s">
        <v>1950</v>
      </c>
      <c r="B1920">
        <v>1976</v>
      </c>
      <c r="C1920" t="s">
        <v>36</v>
      </c>
      <c r="D1920">
        <v>12</v>
      </c>
      <c r="E1920">
        <v>0</v>
      </c>
      <c r="F1920">
        <v>24603.05</v>
      </c>
      <c r="G1920" t="s">
        <v>11</v>
      </c>
      <c r="H1920" t="s">
        <v>11</v>
      </c>
      <c r="I1920" t="s">
        <v>41</v>
      </c>
      <c r="J1920" t="str">
        <f>IF(ISBLANK(I1920),"Null",I1920)</f>
        <v>R1011</v>
      </c>
      <c r="K1920">
        <f>IF(ISBLANK(B1920),ROUND(AVERAGE($B$2:$B$2344),0),B1920)</f>
        <v>1976</v>
      </c>
      <c r="L1920" s="9" t="str">
        <f>CONCATENATE(D1920,"/",C1920,"/",K1920)</f>
        <v>12/Oct/1976</v>
      </c>
      <c r="M1920">
        <f t="shared" ca="1" si="29"/>
        <v>48</v>
      </c>
      <c r="N1920" s="10">
        <v>24603.05</v>
      </c>
    </row>
    <row r="1921" spans="1:14" x14ac:dyDescent="0.25">
      <c r="A1921" t="s">
        <v>1951</v>
      </c>
      <c r="B1921">
        <v>1970</v>
      </c>
      <c r="C1921" t="s">
        <v>18</v>
      </c>
      <c r="D1921">
        <v>12</v>
      </c>
      <c r="E1921">
        <v>2</v>
      </c>
      <c r="F1921">
        <v>24667.42</v>
      </c>
      <c r="G1921" t="s">
        <v>11</v>
      </c>
      <c r="H1921" t="s">
        <v>12</v>
      </c>
      <c r="I1921" t="s">
        <v>13</v>
      </c>
      <c r="J1921" t="str">
        <f>IF(ISBLANK(I1921),"Null",I1921)</f>
        <v>R1013</v>
      </c>
      <c r="K1921">
        <f>IF(ISBLANK(B1921),ROUND(AVERAGE($B$2:$B$2344),0),B1921)</f>
        <v>1970</v>
      </c>
      <c r="L1921" s="9" t="str">
        <f>CONCATENATE(D1921,"/",C1921,"/",K1921)</f>
        <v>12/Jun/1970</v>
      </c>
      <c r="M1921">
        <f t="shared" ca="1" si="29"/>
        <v>54</v>
      </c>
      <c r="N1921" s="10">
        <v>24667.42</v>
      </c>
    </row>
    <row r="1922" spans="1:14" x14ac:dyDescent="0.25">
      <c r="A1922" t="s">
        <v>1952</v>
      </c>
      <c r="B1922">
        <v>1996</v>
      </c>
      <c r="C1922" t="s">
        <v>34</v>
      </c>
      <c r="D1922">
        <v>28</v>
      </c>
      <c r="E1922">
        <v>4</v>
      </c>
      <c r="F1922">
        <v>24671.66</v>
      </c>
      <c r="G1922" t="s">
        <v>11</v>
      </c>
      <c r="H1922" t="s">
        <v>16</v>
      </c>
      <c r="I1922" t="s">
        <v>246</v>
      </c>
      <c r="J1922" t="str">
        <f>IF(ISBLANK(I1922),"Null",I1922)</f>
        <v>R1024</v>
      </c>
      <c r="K1922">
        <f>IF(ISBLANK(B1922),ROUND(AVERAGE($B$2:$B$2344),0),B1922)</f>
        <v>1996</v>
      </c>
      <c r="L1922" s="9" t="str">
        <f>CONCATENATE(D1922,"/",C1922,"/",K1922)</f>
        <v>28/Aug/1996</v>
      </c>
      <c r="M1922">
        <f t="shared" ca="1" si="29"/>
        <v>28</v>
      </c>
      <c r="N1922" s="10">
        <v>24671.66</v>
      </c>
    </row>
    <row r="1923" spans="1:14" x14ac:dyDescent="0.25">
      <c r="A1923" t="s">
        <v>1953</v>
      </c>
      <c r="B1923">
        <v>1992</v>
      </c>
      <c r="C1923" t="s">
        <v>36</v>
      </c>
      <c r="D1923">
        <v>11</v>
      </c>
      <c r="E1923">
        <v>0</v>
      </c>
      <c r="F1923">
        <v>24795.040000000001</v>
      </c>
      <c r="G1923" t="s">
        <v>11</v>
      </c>
      <c r="H1923" t="s">
        <v>12</v>
      </c>
      <c r="I1923" t="s">
        <v>41</v>
      </c>
      <c r="J1923" t="str">
        <f>IF(ISBLANK(I1923),"Null",I1923)</f>
        <v>R1011</v>
      </c>
      <c r="K1923">
        <f>IF(ISBLANK(B1923),ROUND(AVERAGE($B$2:$B$2344),0),B1923)</f>
        <v>1992</v>
      </c>
      <c r="L1923" s="9" t="str">
        <f>CONCATENATE(D1923,"/",C1923,"/",K1923)</f>
        <v>11/Oct/1992</v>
      </c>
      <c r="M1923">
        <f t="shared" ref="M1923:M1986" ca="1" si="30">DATEDIF(L1923,TODAY(),"Y")</f>
        <v>32</v>
      </c>
      <c r="N1923" s="10">
        <v>24795.040000000001</v>
      </c>
    </row>
    <row r="1924" spans="1:14" x14ac:dyDescent="0.25">
      <c r="A1924" t="s">
        <v>1954</v>
      </c>
      <c r="B1924">
        <v>1994</v>
      </c>
      <c r="C1924" t="s">
        <v>20</v>
      </c>
      <c r="D1924">
        <v>9</v>
      </c>
      <c r="E1924">
        <v>0</v>
      </c>
      <c r="F1924">
        <v>24817.25</v>
      </c>
      <c r="G1924" t="s">
        <v>11</v>
      </c>
      <c r="H1924" t="s">
        <v>11</v>
      </c>
      <c r="I1924" t="s">
        <v>41</v>
      </c>
      <c r="J1924" t="str">
        <f>IF(ISBLANK(I1924),"Null",I1924)</f>
        <v>R1011</v>
      </c>
      <c r="K1924">
        <f>IF(ISBLANK(B1924),ROUND(AVERAGE($B$2:$B$2344),0),B1924)</f>
        <v>1994</v>
      </c>
      <c r="L1924" s="9" t="str">
        <f>CONCATENATE(D1924,"/",C1924,"/",K1924)</f>
        <v>9/Sep/1994</v>
      </c>
      <c r="M1924">
        <f t="shared" ca="1" si="30"/>
        <v>30</v>
      </c>
      <c r="N1924" s="10">
        <v>24817.25</v>
      </c>
    </row>
    <row r="1925" spans="1:14" x14ac:dyDescent="0.25">
      <c r="A1925" t="s">
        <v>1955</v>
      </c>
      <c r="B1925">
        <v>1995</v>
      </c>
      <c r="C1925" t="s">
        <v>18</v>
      </c>
      <c r="D1925">
        <v>10</v>
      </c>
      <c r="E1925">
        <v>0</v>
      </c>
      <c r="F1925">
        <v>24863.25</v>
      </c>
      <c r="G1925" t="s">
        <v>11</v>
      </c>
      <c r="H1925" t="s">
        <v>12</v>
      </c>
      <c r="I1925" t="s">
        <v>41</v>
      </c>
      <c r="J1925" t="str">
        <f>IF(ISBLANK(I1925),"Null",I1925)</f>
        <v>R1011</v>
      </c>
      <c r="K1925">
        <f>IF(ISBLANK(B1925),ROUND(AVERAGE($B$2:$B$2344),0),B1925)</f>
        <v>1995</v>
      </c>
      <c r="L1925" s="9" t="str">
        <f>CONCATENATE(D1925,"/",C1925,"/",K1925)</f>
        <v>10/Jun/1995</v>
      </c>
      <c r="M1925">
        <f t="shared" ca="1" si="30"/>
        <v>29</v>
      </c>
      <c r="N1925" s="10">
        <v>24863.25</v>
      </c>
    </row>
    <row r="1926" spans="1:14" x14ac:dyDescent="0.25">
      <c r="A1926" t="s">
        <v>1956</v>
      </c>
      <c r="B1926">
        <v>1970</v>
      </c>
      <c r="C1926" t="s">
        <v>15</v>
      </c>
      <c r="D1926">
        <v>26</v>
      </c>
      <c r="E1926">
        <v>3</v>
      </c>
      <c r="F1926">
        <v>24869.84</v>
      </c>
      <c r="G1926" t="s">
        <v>11</v>
      </c>
      <c r="H1926" t="s">
        <v>11</v>
      </c>
      <c r="I1926" t="s">
        <v>167</v>
      </c>
      <c r="J1926" t="str">
        <f>IF(ISBLANK(I1926),"Null",I1926)</f>
        <v>R1016</v>
      </c>
      <c r="K1926">
        <f>IF(ISBLANK(B1926),ROUND(AVERAGE($B$2:$B$2344),0),B1926)</f>
        <v>1970</v>
      </c>
      <c r="L1926" s="9" t="str">
        <f>CONCATENATE(D1926,"/",C1926,"/",K1926)</f>
        <v>26/Nov/1970</v>
      </c>
      <c r="M1926">
        <f t="shared" ca="1" si="30"/>
        <v>53</v>
      </c>
      <c r="N1926" s="10">
        <v>24869.84</v>
      </c>
    </row>
    <row r="1927" spans="1:14" x14ac:dyDescent="0.25">
      <c r="A1927" t="s">
        <v>1957</v>
      </c>
      <c r="B1927">
        <v>1969</v>
      </c>
      <c r="C1927" t="s">
        <v>10</v>
      </c>
      <c r="D1927">
        <v>23</v>
      </c>
      <c r="E1927">
        <v>3</v>
      </c>
      <c r="F1927">
        <v>24873.38</v>
      </c>
      <c r="G1927" t="s">
        <v>11</v>
      </c>
      <c r="H1927" t="s">
        <v>16</v>
      </c>
      <c r="I1927" t="s">
        <v>246</v>
      </c>
      <c r="J1927" t="str">
        <f>IF(ISBLANK(I1927),"Null",I1927)</f>
        <v>R1024</v>
      </c>
      <c r="K1927">
        <f>IF(ISBLANK(B1927),ROUND(AVERAGE($B$2:$B$2344),0),B1927)</f>
        <v>1969</v>
      </c>
      <c r="L1927" s="9" t="str">
        <f>CONCATENATE(D1927,"/",C1927,"/",K1927)</f>
        <v>23/Jul/1969</v>
      </c>
      <c r="M1927">
        <f t="shared" ca="1" si="30"/>
        <v>55</v>
      </c>
      <c r="N1927" s="10">
        <v>24873.38</v>
      </c>
    </row>
    <row r="1928" spans="1:14" x14ac:dyDescent="0.25">
      <c r="A1928" t="s">
        <v>1958</v>
      </c>
      <c r="B1928">
        <v>1987</v>
      </c>
      <c r="C1928" t="s">
        <v>18</v>
      </c>
      <c r="D1928">
        <v>14</v>
      </c>
      <c r="E1928">
        <v>2</v>
      </c>
      <c r="F1928">
        <v>24915.05</v>
      </c>
      <c r="G1928" t="s">
        <v>11</v>
      </c>
      <c r="H1928" t="s">
        <v>16</v>
      </c>
      <c r="I1928" t="s">
        <v>246</v>
      </c>
      <c r="J1928" t="str">
        <f>IF(ISBLANK(I1928),"Null",I1928)</f>
        <v>R1024</v>
      </c>
      <c r="K1928">
        <f>IF(ISBLANK(B1928),ROUND(AVERAGE($B$2:$B$2344),0),B1928)</f>
        <v>1987</v>
      </c>
      <c r="L1928" s="9" t="str">
        <f>CONCATENATE(D1928,"/",C1928,"/",K1928)</f>
        <v>14/Jun/1987</v>
      </c>
      <c r="M1928">
        <f t="shared" ca="1" si="30"/>
        <v>37</v>
      </c>
      <c r="N1928" s="10">
        <v>24915.05</v>
      </c>
    </row>
    <row r="1929" spans="1:14" x14ac:dyDescent="0.25">
      <c r="A1929" t="s">
        <v>1959</v>
      </c>
      <c r="B1929">
        <v>1975</v>
      </c>
      <c r="C1929" t="s">
        <v>15</v>
      </c>
      <c r="D1929">
        <v>14</v>
      </c>
      <c r="E1929">
        <v>3</v>
      </c>
      <c r="F1929">
        <v>24915.22</v>
      </c>
      <c r="G1929" t="s">
        <v>11</v>
      </c>
      <c r="H1929" t="s">
        <v>12</v>
      </c>
      <c r="I1929" t="s">
        <v>23</v>
      </c>
      <c r="J1929" t="str">
        <f>IF(ISBLANK(I1929),"Null",I1929)</f>
        <v>R1012</v>
      </c>
      <c r="K1929">
        <f>IF(ISBLANK(B1929),ROUND(AVERAGE($B$2:$B$2344),0),B1929)</f>
        <v>1975</v>
      </c>
      <c r="L1929" s="9" t="str">
        <f>CONCATENATE(D1929,"/",C1929,"/",K1929)</f>
        <v>14/Nov/1975</v>
      </c>
      <c r="M1929">
        <f t="shared" ca="1" si="30"/>
        <v>49</v>
      </c>
      <c r="N1929" s="10">
        <v>24915.22</v>
      </c>
    </row>
    <row r="1930" spans="1:14" x14ac:dyDescent="0.25">
      <c r="A1930" t="s">
        <v>1960</v>
      </c>
      <c r="B1930">
        <v>1995</v>
      </c>
      <c r="C1930" t="s">
        <v>30</v>
      </c>
      <c r="D1930">
        <v>4</v>
      </c>
      <c r="E1930">
        <v>0</v>
      </c>
      <c r="F1930">
        <v>25075.97</v>
      </c>
      <c r="G1930" t="s">
        <v>11</v>
      </c>
      <c r="H1930" t="s">
        <v>11</v>
      </c>
      <c r="I1930" t="s">
        <v>41</v>
      </c>
      <c r="J1930" t="str">
        <f>IF(ISBLANK(I1930),"Null",I1930)</f>
        <v>R1011</v>
      </c>
      <c r="K1930">
        <f>IF(ISBLANK(B1930),ROUND(AVERAGE($B$2:$B$2344),0),B1930)</f>
        <v>1995</v>
      </c>
      <c r="L1930" s="9" t="str">
        <f>CONCATENATE(D1930,"/",C1930,"/",K1930)</f>
        <v>4/Dec/1995</v>
      </c>
      <c r="M1930">
        <f t="shared" ca="1" si="30"/>
        <v>28</v>
      </c>
      <c r="N1930" s="10">
        <v>25075.97</v>
      </c>
    </row>
    <row r="1931" spans="1:14" x14ac:dyDescent="0.25">
      <c r="A1931" t="s">
        <v>1961</v>
      </c>
      <c r="B1931">
        <v>1998</v>
      </c>
      <c r="C1931" t="s">
        <v>18</v>
      </c>
      <c r="D1931">
        <v>14</v>
      </c>
      <c r="E1931">
        <v>0</v>
      </c>
      <c r="F1931">
        <v>25081.77</v>
      </c>
      <c r="G1931" t="s">
        <v>11</v>
      </c>
      <c r="H1931" t="s">
        <v>11</v>
      </c>
      <c r="I1931" t="s">
        <v>13</v>
      </c>
      <c r="J1931" t="str">
        <f>IF(ISBLANK(I1931),"Null",I1931)</f>
        <v>R1013</v>
      </c>
      <c r="K1931">
        <f>IF(ISBLANK(B1931),ROUND(AVERAGE($B$2:$B$2344),0),B1931)</f>
        <v>1998</v>
      </c>
      <c r="L1931" s="9" t="str">
        <f>CONCATENATE(D1931,"/",C1931,"/",K1931)</f>
        <v>14/Jun/1998</v>
      </c>
      <c r="M1931">
        <f t="shared" ca="1" si="30"/>
        <v>26</v>
      </c>
      <c r="N1931" s="10">
        <v>25081.77</v>
      </c>
    </row>
    <row r="1932" spans="1:14" x14ac:dyDescent="0.25">
      <c r="A1932" t="s">
        <v>1962</v>
      </c>
      <c r="B1932">
        <v>1998</v>
      </c>
      <c r="C1932" t="s">
        <v>15</v>
      </c>
      <c r="D1932">
        <v>24</v>
      </c>
      <c r="E1932">
        <v>0</v>
      </c>
      <c r="F1932">
        <v>25127.22</v>
      </c>
      <c r="G1932" t="s">
        <v>11</v>
      </c>
      <c r="H1932" t="s">
        <v>12</v>
      </c>
      <c r="I1932" t="s">
        <v>41</v>
      </c>
      <c r="J1932" t="str">
        <f>IF(ISBLANK(I1932),"Null",I1932)</f>
        <v>R1011</v>
      </c>
      <c r="K1932">
        <f>IF(ISBLANK(B1932),ROUND(AVERAGE($B$2:$B$2344),0),B1932)</f>
        <v>1998</v>
      </c>
      <c r="L1932" s="9" t="str">
        <f>CONCATENATE(D1932,"/",C1932,"/",K1932)</f>
        <v>24/Nov/1998</v>
      </c>
      <c r="M1932">
        <f t="shared" ca="1" si="30"/>
        <v>25</v>
      </c>
      <c r="N1932" s="10">
        <v>25127.22</v>
      </c>
    </row>
    <row r="1933" spans="1:14" x14ac:dyDescent="0.25">
      <c r="A1933" t="s">
        <v>1963</v>
      </c>
      <c r="B1933">
        <v>1975</v>
      </c>
      <c r="C1933" t="s">
        <v>30</v>
      </c>
      <c r="D1933">
        <v>14</v>
      </c>
      <c r="E1933">
        <v>3</v>
      </c>
      <c r="F1933">
        <v>25309.49</v>
      </c>
      <c r="G1933" t="s">
        <v>11</v>
      </c>
      <c r="H1933" t="s">
        <v>16</v>
      </c>
      <c r="I1933" t="s">
        <v>41</v>
      </c>
      <c r="J1933" t="str">
        <f>IF(ISBLANK(I1933),"Null",I1933)</f>
        <v>R1011</v>
      </c>
      <c r="K1933">
        <f>IF(ISBLANK(B1933),ROUND(AVERAGE($B$2:$B$2344),0),B1933)</f>
        <v>1975</v>
      </c>
      <c r="L1933" s="9" t="str">
        <f>CONCATENATE(D1933,"/",C1933,"/",K1933)</f>
        <v>14/Dec/1975</v>
      </c>
      <c r="M1933">
        <f t="shared" ca="1" si="30"/>
        <v>48</v>
      </c>
      <c r="N1933" s="10">
        <v>25309.49</v>
      </c>
    </row>
    <row r="1934" spans="1:14" x14ac:dyDescent="0.25">
      <c r="A1934" t="s">
        <v>1964</v>
      </c>
      <c r="B1934">
        <v>1972</v>
      </c>
      <c r="C1934" t="s">
        <v>20</v>
      </c>
      <c r="D1934">
        <v>26</v>
      </c>
      <c r="E1934">
        <v>2</v>
      </c>
      <c r="F1934">
        <v>25333.33</v>
      </c>
      <c r="G1934" t="s">
        <v>11</v>
      </c>
      <c r="H1934" t="s">
        <v>11</v>
      </c>
      <c r="I1934" t="s">
        <v>355</v>
      </c>
      <c r="J1934" t="str">
        <f>IF(ISBLANK(I1934),"Null",I1934)</f>
        <v>R1017</v>
      </c>
      <c r="K1934">
        <f>IF(ISBLANK(B1934),ROUND(AVERAGE($B$2:$B$2344),0),B1934)</f>
        <v>1972</v>
      </c>
      <c r="L1934" s="9" t="str">
        <f>CONCATENATE(D1934,"/",C1934,"/",K1934)</f>
        <v>26/Sep/1972</v>
      </c>
      <c r="M1934">
        <f t="shared" ca="1" si="30"/>
        <v>52</v>
      </c>
      <c r="N1934" s="10">
        <v>25333.33</v>
      </c>
    </row>
    <row r="1935" spans="1:14" x14ac:dyDescent="0.25">
      <c r="A1935" t="s">
        <v>1965</v>
      </c>
      <c r="B1935">
        <v>1968</v>
      </c>
      <c r="C1935" t="s">
        <v>34</v>
      </c>
      <c r="D1935">
        <v>22</v>
      </c>
      <c r="E1935">
        <v>3</v>
      </c>
      <c r="F1935">
        <v>25382.3</v>
      </c>
      <c r="G1935" t="s">
        <v>11</v>
      </c>
      <c r="H1935" t="s">
        <v>11</v>
      </c>
      <c r="I1935" t="s">
        <v>41</v>
      </c>
      <c r="J1935" t="str">
        <f>IF(ISBLANK(I1935),"Null",I1935)</f>
        <v>R1011</v>
      </c>
      <c r="K1935">
        <f>IF(ISBLANK(B1935),ROUND(AVERAGE($B$2:$B$2344),0),B1935)</f>
        <v>1968</v>
      </c>
      <c r="L1935" s="9" t="str">
        <f>CONCATENATE(D1935,"/",C1935,"/",K1935)</f>
        <v>22/Aug/1968</v>
      </c>
      <c r="M1935">
        <f t="shared" ca="1" si="30"/>
        <v>56</v>
      </c>
      <c r="N1935" s="10">
        <v>25382.3</v>
      </c>
    </row>
    <row r="1936" spans="1:14" x14ac:dyDescent="0.25">
      <c r="A1936" t="s">
        <v>1966</v>
      </c>
      <c r="B1936">
        <v>1968</v>
      </c>
      <c r="C1936" t="s">
        <v>30</v>
      </c>
      <c r="D1936">
        <v>11</v>
      </c>
      <c r="E1936">
        <v>1</v>
      </c>
      <c r="F1936">
        <v>25517.11</v>
      </c>
      <c r="G1936" t="s">
        <v>11</v>
      </c>
      <c r="H1936" t="s">
        <v>12</v>
      </c>
      <c r="I1936" t="s">
        <v>355</v>
      </c>
      <c r="J1936" t="str">
        <f>IF(ISBLANK(I1936),"Null",I1936)</f>
        <v>R1017</v>
      </c>
      <c r="K1936">
        <f>IF(ISBLANK(B1936),ROUND(AVERAGE($B$2:$B$2344),0),B1936)</f>
        <v>1968</v>
      </c>
      <c r="L1936" s="9" t="str">
        <f>CONCATENATE(D1936,"/",C1936,"/",K1936)</f>
        <v>11/Dec/1968</v>
      </c>
      <c r="M1936">
        <f t="shared" ca="1" si="30"/>
        <v>55</v>
      </c>
      <c r="N1936" s="10">
        <v>25517.11</v>
      </c>
    </row>
    <row r="1937" spans="1:14" x14ac:dyDescent="0.25">
      <c r="A1937" t="s">
        <v>1967</v>
      </c>
      <c r="B1937">
        <v>2001</v>
      </c>
      <c r="C1937" t="s">
        <v>34</v>
      </c>
      <c r="D1937">
        <v>2</v>
      </c>
      <c r="E1937">
        <v>0</v>
      </c>
      <c r="F1937">
        <v>25648.98</v>
      </c>
      <c r="G1937" t="s">
        <v>11</v>
      </c>
      <c r="H1937" t="s">
        <v>16</v>
      </c>
      <c r="I1937" t="s">
        <v>41</v>
      </c>
      <c r="J1937" t="str">
        <f>IF(ISBLANK(I1937),"Null",I1937)</f>
        <v>R1011</v>
      </c>
      <c r="K1937">
        <f>IF(ISBLANK(B1937),ROUND(AVERAGE($B$2:$B$2344),0),B1937)</f>
        <v>2001</v>
      </c>
      <c r="L1937" s="9" t="str">
        <f>CONCATENATE(D1937,"/",C1937,"/",K1937)</f>
        <v>2/Aug/2001</v>
      </c>
      <c r="M1937">
        <f t="shared" ca="1" si="30"/>
        <v>23</v>
      </c>
      <c r="N1937" s="10">
        <v>25648.98</v>
      </c>
    </row>
    <row r="1938" spans="1:14" x14ac:dyDescent="0.25">
      <c r="A1938" t="s">
        <v>1968</v>
      </c>
      <c r="B1938">
        <v>1972</v>
      </c>
      <c r="C1938" t="s">
        <v>10</v>
      </c>
      <c r="D1938">
        <v>17</v>
      </c>
      <c r="E1938">
        <v>0</v>
      </c>
      <c r="F1938">
        <v>25656.58</v>
      </c>
      <c r="G1938" t="s">
        <v>11</v>
      </c>
      <c r="H1938" t="s">
        <v>12</v>
      </c>
      <c r="I1938" t="s">
        <v>246</v>
      </c>
      <c r="J1938" t="str">
        <f>IF(ISBLANK(I1938),"Null",I1938)</f>
        <v>R1024</v>
      </c>
      <c r="K1938">
        <f>IF(ISBLANK(B1938),ROUND(AVERAGE($B$2:$B$2344),0),B1938)</f>
        <v>1972</v>
      </c>
      <c r="L1938" s="9" t="str">
        <f>CONCATENATE(D1938,"/",C1938,"/",K1938)</f>
        <v>17/Jul/1972</v>
      </c>
      <c r="M1938">
        <f t="shared" ca="1" si="30"/>
        <v>52</v>
      </c>
      <c r="N1938" s="10">
        <v>25656.58</v>
      </c>
    </row>
    <row r="1939" spans="1:14" x14ac:dyDescent="0.25">
      <c r="A1939" t="s">
        <v>1969</v>
      </c>
      <c r="B1939">
        <v>1963</v>
      </c>
      <c r="C1939" t="s">
        <v>34</v>
      </c>
      <c r="D1939">
        <v>21</v>
      </c>
      <c r="E1939">
        <v>0</v>
      </c>
      <c r="F1939">
        <v>25678.78</v>
      </c>
      <c r="G1939" t="s">
        <v>11</v>
      </c>
      <c r="H1939" t="s">
        <v>12</v>
      </c>
      <c r="I1939" t="s">
        <v>23</v>
      </c>
      <c r="J1939" t="str">
        <f>IF(ISBLANK(I1939),"Null",I1939)</f>
        <v>R1012</v>
      </c>
      <c r="K1939">
        <f>IF(ISBLANK(B1939),ROUND(AVERAGE($B$2:$B$2344),0),B1939)</f>
        <v>1963</v>
      </c>
      <c r="L1939" s="9" t="str">
        <f>CONCATENATE(D1939,"/",C1939,"/",K1939)</f>
        <v>21/Aug/1963</v>
      </c>
      <c r="M1939">
        <f t="shared" ca="1" si="30"/>
        <v>61</v>
      </c>
      <c r="N1939" s="10">
        <v>25678.78</v>
      </c>
    </row>
    <row r="1940" spans="1:14" x14ac:dyDescent="0.25">
      <c r="A1940" t="s">
        <v>1970</v>
      </c>
      <c r="B1940">
        <v>1970</v>
      </c>
      <c r="C1940" t="s">
        <v>30</v>
      </c>
      <c r="D1940">
        <v>3</v>
      </c>
      <c r="E1940">
        <v>3</v>
      </c>
      <c r="F1940">
        <v>25992.82</v>
      </c>
      <c r="G1940" t="s">
        <v>11</v>
      </c>
      <c r="H1940" t="s">
        <v>11</v>
      </c>
      <c r="I1940" t="s">
        <v>13</v>
      </c>
      <c r="J1940" t="str">
        <f>IF(ISBLANK(I1940),"Null",I1940)</f>
        <v>R1013</v>
      </c>
      <c r="K1940">
        <f>IF(ISBLANK(B1940),ROUND(AVERAGE($B$2:$B$2344),0),B1940)</f>
        <v>1970</v>
      </c>
      <c r="L1940" s="9" t="str">
        <f>CONCATENATE(D1940,"/",C1940,"/",K1940)</f>
        <v>3/Dec/1970</v>
      </c>
      <c r="M1940">
        <f t="shared" ca="1" si="30"/>
        <v>53</v>
      </c>
      <c r="N1940" s="10">
        <v>25992.82</v>
      </c>
    </row>
    <row r="1941" spans="1:14" x14ac:dyDescent="0.25">
      <c r="A1941" t="s">
        <v>1971</v>
      </c>
      <c r="B1941">
        <v>2001</v>
      </c>
      <c r="C1941" t="s">
        <v>18</v>
      </c>
      <c r="D1941">
        <v>5</v>
      </c>
      <c r="E1941">
        <v>2</v>
      </c>
      <c r="F1941">
        <v>26018.95</v>
      </c>
      <c r="G1941" t="s">
        <v>11</v>
      </c>
      <c r="H1941" t="s">
        <v>11</v>
      </c>
      <c r="I1941" t="s">
        <v>23</v>
      </c>
      <c r="J1941" t="str">
        <f>IF(ISBLANK(I1941),"Null",I1941)</f>
        <v>R1012</v>
      </c>
      <c r="K1941">
        <f>IF(ISBLANK(B1941),ROUND(AVERAGE($B$2:$B$2344),0),B1941)</f>
        <v>2001</v>
      </c>
      <c r="L1941" s="9" t="str">
        <f>CONCATENATE(D1941,"/",C1941,"/",K1941)</f>
        <v>5/Jun/2001</v>
      </c>
      <c r="M1941">
        <f t="shared" ca="1" si="30"/>
        <v>23</v>
      </c>
      <c r="N1941" s="10">
        <v>26018.95</v>
      </c>
    </row>
    <row r="1942" spans="1:14" x14ac:dyDescent="0.25">
      <c r="A1942" t="s">
        <v>1972</v>
      </c>
      <c r="B1942">
        <v>2000</v>
      </c>
      <c r="C1942" t="s">
        <v>30</v>
      </c>
      <c r="D1942">
        <v>26</v>
      </c>
      <c r="E1942">
        <v>0</v>
      </c>
      <c r="F1942">
        <v>26026.97</v>
      </c>
      <c r="G1942" t="s">
        <v>11</v>
      </c>
      <c r="H1942" t="s">
        <v>12</v>
      </c>
      <c r="I1942" t="s">
        <v>41</v>
      </c>
      <c r="J1942" t="str">
        <f>IF(ISBLANK(I1942),"Null",I1942)</f>
        <v>R1011</v>
      </c>
      <c r="K1942">
        <f>IF(ISBLANK(B1942),ROUND(AVERAGE($B$2:$B$2344),0),B1942)</f>
        <v>2000</v>
      </c>
      <c r="L1942" s="9" t="str">
        <f>CONCATENATE(D1942,"/",C1942,"/",K1942)</f>
        <v>26/Dec/2000</v>
      </c>
      <c r="M1942">
        <f t="shared" ca="1" si="30"/>
        <v>23</v>
      </c>
      <c r="N1942" s="10">
        <v>26026.97</v>
      </c>
    </row>
    <row r="1943" spans="1:14" x14ac:dyDescent="0.25">
      <c r="A1943" t="s">
        <v>1973</v>
      </c>
      <c r="B1943">
        <v>1966</v>
      </c>
      <c r="C1943" t="s">
        <v>10</v>
      </c>
      <c r="D1943">
        <v>9</v>
      </c>
      <c r="E1943">
        <v>1</v>
      </c>
      <c r="F1943">
        <v>26109.33</v>
      </c>
      <c r="G1943" t="s">
        <v>11</v>
      </c>
      <c r="H1943" t="s">
        <v>12</v>
      </c>
      <c r="I1943" t="s">
        <v>23</v>
      </c>
      <c r="J1943" t="str">
        <f>IF(ISBLANK(I1943),"Null",I1943)</f>
        <v>R1012</v>
      </c>
      <c r="K1943">
        <f>IF(ISBLANK(B1943),ROUND(AVERAGE($B$2:$B$2344),0),B1943)</f>
        <v>1966</v>
      </c>
      <c r="L1943" s="9" t="str">
        <f>CONCATENATE(D1943,"/",C1943,"/",K1943)</f>
        <v>9/Jul/1966</v>
      </c>
      <c r="M1943">
        <f t="shared" ca="1" si="30"/>
        <v>58</v>
      </c>
      <c r="N1943" s="10">
        <v>26109.33</v>
      </c>
    </row>
    <row r="1944" spans="1:14" x14ac:dyDescent="0.25">
      <c r="A1944" t="s">
        <v>1974</v>
      </c>
      <c r="B1944">
        <v>2002</v>
      </c>
      <c r="C1944" t="s">
        <v>36</v>
      </c>
      <c r="D1944">
        <v>11</v>
      </c>
      <c r="E1944">
        <v>0</v>
      </c>
      <c r="F1944">
        <v>26125.67</v>
      </c>
      <c r="G1944" t="s">
        <v>11</v>
      </c>
      <c r="H1944" t="s">
        <v>16</v>
      </c>
      <c r="I1944" t="s">
        <v>13</v>
      </c>
      <c r="J1944" t="str">
        <f>IF(ISBLANK(I1944),"Null",I1944)</f>
        <v>R1013</v>
      </c>
      <c r="K1944">
        <f>IF(ISBLANK(B1944),ROUND(AVERAGE($B$2:$B$2344),0),B1944)</f>
        <v>2002</v>
      </c>
      <c r="L1944" s="9" t="str">
        <f>CONCATENATE(D1944,"/",C1944,"/",K1944)</f>
        <v>11/Oct/2002</v>
      </c>
      <c r="M1944">
        <f t="shared" ca="1" si="30"/>
        <v>22</v>
      </c>
      <c r="N1944" s="10">
        <v>26125.67</v>
      </c>
    </row>
    <row r="1945" spans="1:14" x14ac:dyDescent="0.25">
      <c r="A1945" t="s">
        <v>1975</v>
      </c>
      <c r="B1945">
        <v>1973</v>
      </c>
      <c r="C1945" t="s">
        <v>10</v>
      </c>
      <c r="D1945">
        <v>7</v>
      </c>
      <c r="E1945">
        <v>1</v>
      </c>
      <c r="F1945">
        <v>26140.36</v>
      </c>
      <c r="G1945" t="s">
        <v>11</v>
      </c>
      <c r="H1945" t="s">
        <v>12</v>
      </c>
      <c r="I1945" t="s">
        <v>41</v>
      </c>
      <c r="J1945" t="str">
        <f>IF(ISBLANK(I1945),"Null",I1945)</f>
        <v>R1011</v>
      </c>
      <c r="K1945">
        <f>IF(ISBLANK(B1945),ROUND(AVERAGE($B$2:$B$2344),0),B1945)</f>
        <v>1973</v>
      </c>
      <c r="L1945" s="9" t="str">
        <f>CONCATENATE(D1945,"/",C1945,"/",K1945)</f>
        <v>7/Jul/1973</v>
      </c>
      <c r="M1945">
        <f t="shared" ca="1" si="30"/>
        <v>51</v>
      </c>
      <c r="N1945" s="10">
        <v>26140.36</v>
      </c>
    </row>
    <row r="1946" spans="1:14" x14ac:dyDescent="0.25">
      <c r="A1946" t="s">
        <v>1976</v>
      </c>
      <c r="B1946">
        <v>1975</v>
      </c>
      <c r="C1946" t="s">
        <v>18</v>
      </c>
      <c r="D1946">
        <v>4</v>
      </c>
      <c r="E1946">
        <v>1</v>
      </c>
      <c r="F1946">
        <v>26236.58</v>
      </c>
      <c r="G1946" t="s">
        <v>11</v>
      </c>
      <c r="H1946" t="s">
        <v>16</v>
      </c>
      <c r="I1946" t="s">
        <v>41</v>
      </c>
      <c r="J1946" t="str">
        <f>IF(ISBLANK(I1946),"Null",I1946)</f>
        <v>R1011</v>
      </c>
      <c r="K1946">
        <f>IF(ISBLANK(B1946),ROUND(AVERAGE($B$2:$B$2344),0),B1946)</f>
        <v>1975</v>
      </c>
      <c r="L1946" s="9" t="str">
        <f>CONCATENATE(D1946,"/",C1946,"/",K1946)</f>
        <v>4/Jun/1975</v>
      </c>
      <c r="M1946">
        <f t="shared" ca="1" si="30"/>
        <v>49</v>
      </c>
      <c r="N1946" s="10">
        <v>26236.58</v>
      </c>
    </row>
    <row r="1947" spans="1:14" x14ac:dyDescent="0.25">
      <c r="A1947" t="s">
        <v>1977</v>
      </c>
      <c r="B1947">
        <v>2004</v>
      </c>
      <c r="C1947" t="s">
        <v>30</v>
      </c>
      <c r="D1947">
        <v>5</v>
      </c>
      <c r="E1947">
        <v>0</v>
      </c>
      <c r="F1947">
        <v>26316.59</v>
      </c>
      <c r="G1947" t="s">
        <v>11</v>
      </c>
      <c r="H1947" t="s">
        <v>12</v>
      </c>
      <c r="I1947" t="s">
        <v>41</v>
      </c>
      <c r="J1947" t="str">
        <f>IF(ISBLANK(I1947),"Null",I1947)</f>
        <v>R1011</v>
      </c>
      <c r="K1947">
        <f>IF(ISBLANK(B1947),ROUND(AVERAGE($B$2:$B$2344),0),B1947)</f>
        <v>2004</v>
      </c>
      <c r="L1947" s="9" t="str">
        <f>CONCATENATE(D1947,"/",C1947,"/",K1947)</f>
        <v>5/Dec/2004</v>
      </c>
      <c r="M1947">
        <f t="shared" ca="1" si="30"/>
        <v>19</v>
      </c>
      <c r="N1947" s="10">
        <v>26316.59</v>
      </c>
    </row>
    <row r="1948" spans="1:14" x14ac:dyDescent="0.25">
      <c r="A1948" t="s">
        <v>1978</v>
      </c>
      <c r="B1948">
        <v>1974</v>
      </c>
      <c r="C1948" t="s">
        <v>20</v>
      </c>
      <c r="D1948">
        <v>21</v>
      </c>
      <c r="E1948">
        <v>1</v>
      </c>
      <c r="F1948">
        <v>26392.26</v>
      </c>
      <c r="G1948" t="s">
        <v>11</v>
      </c>
      <c r="H1948" t="s">
        <v>11</v>
      </c>
      <c r="I1948" t="s">
        <v>246</v>
      </c>
      <c r="J1948" t="str">
        <f>IF(ISBLANK(I1948),"Null",I1948)</f>
        <v>R1024</v>
      </c>
      <c r="K1948">
        <f>IF(ISBLANK(B1948),ROUND(AVERAGE($B$2:$B$2344),0),B1948)</f>
        <v>1974</v>
      </c>
      <c r="L1948" s="9" t="str">
        <f>CONCATENATE(D1948,"/",C1948,"/",K1948)</f>
        <v>21/Sep/1974</v>
      </c>
      <c r="M1948">
        <f t="shared" ca="1" si="30"/>
        <v>50</v>
      </c>
      <c r="N1948" s="10">
        <v>26392.26</v>
      </c>
    </row>
    <row r="1949" spans="1:14" x14ac:dyDescent="0.25">
      <c r="A1949" t="s">
        <v>1979</v>
      </c>
      <c r="B1949">
        <v>1970</v>
      </c>
      <c r="C1949" t="s">
        <v>34</v>
      </c>
      <c r="D1949">
        <v>27</v>
      </c>
      <c r="E1949">
        <v>2</v>
      </c>
      <c r="F1949">
        <v>26467.1</v>
      </c>
      <c r="G1949" t="s">
        <v>11</v>
      </c>
      <c r="H1949" t="s">
        <v>12</v>
      </c>
      <c r="I1949" t="s">
        <v>23</v>
      </c>
      <c r="J1949" t="str">
        <f>IF(ISBLANK(I1949),"Null",I1949)</f>
        <v>R1012</v>
      </c>
      <c r="K1949">
        <f>IF(ISBLANK(B1949),ROUND(AVERAGE($B$2:$B$2344),0),B1949)</f>
        <v>1970</v>
      </c>
      <c r="L1949" s="9" t="str">
        <f>CONCATENATE(D1949,"/",C1949,"/",K1949)</f>
        <v>27/Aug/1970</v>
      </c>
      <c r="M1949">
        <f t="shared" ca="1" si="30"/>
        <v>54</v>
      </c>
      <c r="N1949" s="10">
        <v>26467.1</v>
      </c>
    </row>
    <row r="1950" spans="1:14" x14ac:dyDescent="0.25">
      <c r="A1950" t="s">
        <v>1980</v>
      </c>
      <c r="B1950">
        <v>2004</v>
      </c>
      <c r="C1950" t="s">
        <v>20</v>
      </c>
      <c r="D1950">
        <v>5</v>
      </c>
      <c r="E1950">
        <v>0</v>
      </c>
      <c r="F1950">
        <v>26479.4</v>
      </c>
      <c r="G1950" t="s">
        <v>11</v>
      </c>
      <c r="H1950" t="s">
        <v>11</v>
      </c>
      <c r="I1950" t="s">
        <v>41</v>
      </c>
      <c r="J1950" t="str">
        <f>IF(ISBLANK(I1950),"Null",I1950)</f>
        <v>R1011</v>
      </c>
      <c r="K1950">
        <f>IF(ISBLANK(B1950),ROUND(AVERAGE($B$2:$B$2344),0),B1950)</f>
        <v>2004</v>
      </c>
      <c r="L1950" s="9" t="str">
        <f>CONCATENATE(D1950,"/",C1950,"/",K1950)</f>
        <v>5/Sep/2004</v>
      </c>
      <c r="M1950">
        <f t="shared" ca="1" si="30"/>
        <v>20</v>
      </c>
      <c r="N1950" s="10">
        <v>26479.4</v>
      </c>
    </row>
    <row r="1951" spans="1:14" x14ac:dyDescent="0.25">
      <c r="A1951" t="s">
        <v>1981</v>
      </c>
      <c r="B1951">
        <v>1988</v>
      </c>
      <c r="C1951" t="s">
        <v>10</v>
      </c>
      <c r="D1951">
        <v>22</v>
      </c>
      <c r="E1951">
        <v>3</v>
      </c>
      <c r="F1951">
        <v>26607.89</v>
      </c>
      <c r="G1951" t="s">
        <v>11</v>
      </c>
      <c r="H1951" t="s">
        <v>16</v>
      </c>
      <c r="I1951" t="s">
        <v>41</v>
      </c>
      <c r="J1951" t="str">
        <f>IF(ISBLANK(I1951),"Null",I1951)</f>
        <v>R1011</v>
      </c>
      <c r="K1951">
        <f>IF(ISBLANK(B1951),ROUND(AVERAGE($B$2:$B$2344),0),B1951)</f>
        <v>1988</v>
      </c>
      <c r="L1951" s="9" t="str">
        <f>CONCATENATE(D1951,"/",C1951,"/",K1951)</f>
        <v>22/Jul/1988</v>
      </c>
      <c r="M1951">
        <f t="shared" ca="1" si="30"/>
        <v>36</v>
      </c>
      <c r="N1951" s="10">
        <v>26607.89</v>
      </c>
    </row>
    <row r="1952" spans="1:14" x14ac:dyDescent="0.25">
      <c r="A1952" t="s">
        <v>1982</v>
      </c>
      <c r="B1952">
        <v>1991</v>
      </c>
      <c r="C1952" t="s">
        <v>34</v>
      </c>
      <c r="D1952">
        <v>22</v>
      </c>
      <c r="E1952">
        <v>3</v>
      </c>
      <c r="F1952">
        <v>26912.560000000001</v>
      </c>
      <c r="G1952" t="s">
        <v>11</v>
      </c>
      <c r="H1952" t="s">
        <v>11</v>
      </c>
      <c r="I1952" t="s">
        <v>41</v>
      </c>
      <c r="J1952" t="str">
        <f>IF(ISBLANK(I1952),"Null",I1952)</f>
        <v>R1011</v>
      </c>
      <c r="K1952">
        <f>IF(ISBLANK(B1952),ROUND(AVERAGE($B$2:$B$2344),0),B1952)</f>
        <v>1991</v>
      </c>
      <c r="L1952" s="9" t="str">
        <f>CONCATENATE(D1952,"/",C1952,"/",K1952)</f>
        <v>22/Aug/1991</v>
      </c>
      <c r="M1952">
        <f t="shared" ca="1" si="30"/>
        <v>33</v>
      </c>
      <c r="N1952" s="10">
        <v>26912.560000000001</v>
      </c>
    </row>
    <row r="1953" spans="1:14" x14ac:dyDescent="0.25">
      <c r="A1953" t="s">
        <v>1983</v>
      </c>
      <c r="B1953">
        <v>1958</v>
      </c>
      <c r="C1953" t="s">
        <v>30</v>
      </c>
      <c r="D1953">
        <v>25</v>
      </c>
      <c r="E1953">
        <v>0</v>
      </c>
      <c r="F1953">
        <v>26926.51</v>
      </c>
      <c r="G1953" t="s">
        <v>11</v>
      </c>
      <c r="H1953" t="s">
        <v>16</v>
      </c>
      <c r="I1953" t="s">
        <v>13</v>
      </c>
      <c r="J1953" t="str">
        <f>IF(ISBLANK(I1953),"Null",I1953)</f>
        <v>R1013</v>
      </c>
      <c r="K1953">
        <f>IF(ISBLANK(B1953),ROUND(AVERAGE($B$2:$B$2344),0),B1953)</f>
        <v>1958</v>
      </c>
      <c r="L1953" s="9" t="str">
        <f>CONCATENATE(D1953,"/",C1953,"/",K1953)</f>
        <v>25/Dec/1958</v>
      </c>
      <c r="M1953">
        <f t="shared" ca="1" si="30"/>
        <v>65</v>
      </c>
      <c r="N1953" s="10">
        <v>26926.51</v>
      </c>
    </row>
    <row r="1954" spans="1:14" x14ac:dyDescent="0.25">
      <c r="A1954" t="s">
        <v>1984</v>
      </c>
      <c r="B1954">
        <v>2002</v>
      </c>
      <c r="C1954" t="s">
        <v>18</v>
      </c>
      <c r="D1954">
        <v>17</v>
      </c>
      <c r="E1954">
        <v>0</v>
      </c>
      <c r="F1954">
        <v>26927.69</v>
      </c>
      <c r="G1954" t="s">
        <v>11</v>
      </c>
      <c r="H1954" t="s">
        <v>11</v>
      </c>
      <c r="I1954" t="s">
        <v>41</v>
      </c>
      <c r="J1954" t="str">
        <f>IF(ISBLANK(I1954),"Null",I1954)</f>
        <v>R1011</v>
      </c>
      <c r="K1954">
        <f>IF(ISBLANK(B1954),ROUND(AVERAGE($B$2:$B$2344),0),B1954)</f>
        <v>2002</v>
      </c>
      <c r="L1954" s="9" t="str">
        <f>CONCATENATE(D1954,"/",C1954,"/",K1954)</f>
        <v>17/Jun/2002</v>
      </c>
      <c r="M1954">
        <f t="shared" ca="1" si="30"/>
        <v>22</v>
      </c>
      <c r="N1954" s="10">
        <v>26927.69</v>
      </c>
    </row>
    <row r="1955" spans="1:14" x14ac:dyDescent="0.25">
      <c r="A1955" t="s">
        <v>1985</v>
      </c>
      <c r="B1955">
        <v>2000</v>
      </c>
      <c r="C1955" t="s">
        <v>15</v>
      </c>
      <c r="D1955">
        <v>9</v>
      </c>
      <c r="E1955">
        <v>0</v>
      </c>
      <c r="F1955">
        <v>26936.98</v>
      </c>
      <c r="G1955" t="s">
        <v>11</v>
      </c>
      <c r="H1955" t="s">
        <v>12</v>
      </c>
      <c r="I1955" t="s">
        <v>41</v>
      </c>
      <c r="J1955" t="str">
        <f>IF(ISBLANK(I1955),"Null",I1955)</f>
        <v>R1011</v>
      </c>
      <c r="K1955">
        <f>IF(ISBLANK(B1955),ROUND(AVERAGE($B$2:$B$2344),0),B1955)</f>
        <v>2000</v>
      </c>
      <c r="L1955" s="9" t="str">
        <f>CONCATENATE(D1955,"/",C1955,"/",K1955)</f>
        <v>9/Nov/2000</v>
      </c>
      <c r="M1955">
        <f t="shared" ca="1" si="30"/>
        <v>24</v>
      </c>
      <c r="N1955" s="10">
        <v>26936.98</v>
      </c>
    </row>
    <row r="1956" spans="1:14" x14ac:dyDescent="0.25">
      <c r="A1956" t="s">
        <v>1986</v>
      </c>
      <c r="B1956">
        <v>1960</v>
      </c>
      <c r="C1956" t="s">
        <v>10</v>
      </c>
      <c r="D1956">
        <v>9</v>
      </c>
      <c r="E1956">
        <v>1</v>
      </c>
      <c r="F1956">
        <v>27000.98</v>
      </c>
      <c r="G1956" t="s">
        <v>11</v>
      </c>
      <c r="H1956" t="s">
        <v>11</v>
      </c>
      <c r="I1956" t="s">
        <v>13</v>
      </c>
      <c r="J1956" t="str">
        <f>IF(ISBLANK(I1956),"Null",I1956)</f>
        <v>R1013</v>
      </c>
      <c r="K1956">
        <f>IF(ISBLANK(B1956),ROUND(AVERAGE($B$2:$B$2344),0),B1956)</f>
        <v>1960</v>
      </c>
      <c r="L1956" s="9" t="str">
        <f>CONCATENATE(D1956,"/",C1956,"/",K1956)</f>
        <v>9/Jul/1960</v>
      </c>
      <c r="M1956">
        <f t="shared" ca="1" si="30"/>
        <v>64</v>
      </c>
      <c r="N1956" s="10">
        <v>27000.98</v>
      </c>
    </row>
    <row r="1957" spans="1:14" x14ac:dyDescent="0.25">
      <c r="A1957" t="s">
        <v>1987</v>
      </c>
      <c r="B1957">
        <v>1958</v>
      </c>
      <c r="C1957" t="s">
        <v>18</v>
      </c>
      <c r="D1957">
        <v>30</v>
      </c>
      <c r="E1957">
        <v>0</v>
      </c>
      <c r="F1957">
        <v>27037.91</v>
      </c>
      <c r="G1957" t="s">
        <v>11</v>
      </c>
      <c r="H1957" t="s">
        <v>11</v>
      </c>
      <c r="I1957" t="s">
        <v>13</v>
      </c>
      <c r="J1957" t="str">
        <f>IF(ISBLANK(I1957),"Null",I1957)</f>
        <v>R1013</v>
      </c>
      <c r="K1957">
        <f>IF(ISBLANK(B1957),ROUND(AVERAGE($B$2:$B$2344),0),B1957)</f>
        <v>1958</v>
      </c>
      <c r="L1957" s="9" t="str">
        <f>CONCATENATE(D1957,"/",C1957,"/",K1957)</f>
        <v>30/Jun/1958</v>
      </c>
      <c r="M1957">
        <f t="shared" ca="1" si="30"/>
        <v>66</v>
      </c>
      <c r="N1957" s="10">
        <v>27037.91</v>
      </c>
    </row>
    <row r="1958" spans="1:14" x14ac:dyDescent="0.25">
      <c r="A1958" t="s">
        <v>1988</v>
      </c>
      <c r="B1958">
        <v>1994</v>
      </c>
      <c r="C1958" t="s">
        <v>10</v>
      </c>
      <c r="D1958">
        <v>2</v>
      </c>
      <c r="E1958">
        <v>0</v>
      </c>
      <c r="F1958">
        <v>27080.639999999999</v>
      </c>
      <c r="G1958" t="s">
        <v>11</v>
      </c>
      <c r="H1958" t="s">
        <v>11</v>
      </c>
      <c r="I1958" t="s">
        <v>41</v>
      </c>
      <c r="J1958" t="str">
        <f>IF(ISBLANK(I1958),"Null",I1958)</f>
        <v>R1011</v>
      </c>
      <c r="K1958">
        <f>IF(ISBLANK(B1958),ROUND(AVERAGE($B$2:$B$2344),0),B1958)</f>
        <v>1994</v>
      </c>
      <c r="L1958" s="9" t="str">
        <f>CONCATENATE(D1958,"/",C1958,"/",K1958)</f>
        <v>2/Jul/1994</v>
      </c>
      <c r="M1958">
        <f t="shared" ca="1" si="30"/>
        <v>30</v>
      </c>
      <c r="N1958" s="10">
        <v>27080.639999999999</v>
      </c>
    </row>
    <row r="1959" spans="1:14" x14ac:dyDescent="0.25">
      <c r="A1959" t="s">
        <v>1989</v>
      </c>
      <c r="B1959">
        <v>1990</v>
      </c>
      <c r="C1959" t="s">
        <v>30</v>
      </c>
      <c r="D1959">
        <v>13</v>
      </c>
      <c r="E1959">
        <v>3</v>
      </c>
      <c r="F1959">
        <v>27092.38</v>
      </c>
      <c r="G1959" t="s">
        <v>11</v>
      </c>
      <c r="H1959" t="s">
        <v>12</v>
      </c>
      <c r="I1959" t="s">
        <v>41</v>
      </c>
      <c r="J1959" t="str">
        <f>IF(ISBLANK(I1959),"Null",I1959)</f>
        <v>R1011</v>
      </c>
      <c r="K1959">
        <f>IF(ISBLANK(B1959),ROUND(AVERAGE($B$2:$B$2344),0),B1959)</f>
        <v>1990</v>
      </c>
      <c r="L1959" s="9" t="str">
        <f>CONCATENATE(D1959,"/",C1959,"/",K1959)</f>
        <v>13/Dec/1990</v>
      </c>
      <c r="M1959">
        <f t="shared" ca="1" si="30"/>
        <v>33</v>
      </c>
      <c r="N1959" s="10">
        <v>27092.38</v>
      </c>
    </row>
    <row r="1960" spans="1:14" x14ac:dyDescent="0.25">
      <c r="A1960" t="s">
        <v>1990</v>
      </c>
      <c r="B1960">
        <v>1970</v>
      </c>
      <c r="C1960" t="s">
        <v>36</v>
      </c>
      <c r="D1960">
        <v>2</v>
      </c>
      <c r="E1960">
        <v>0</v>
      </c>
      <c r="F1960">
        <v>27117.99</v>
      </c>
      <c r="G1960" t="s">
        <v>11</v>
      </c>
      <c r="H1960" t="s">
        <v>11</v>
      </c>
      <c r="I1960" t="s">
        <v>13</v>
      </c>
      <c r="J1960" t="str">
        <f>IF(ISBLANK(I1960),"Null",I1960)</f>
        <v>R1013</v>
      </c>
      <c r="K1960">
        <f>IF(ISBLANK(B1960),ROUND(AVERAGE($B$2:$B$2344),0),B1960)</f>
        <v>1970</v>
      </c>
      <c r="L1960" s="9" t="str">
        <f>CONCATENATE(D1960,"/",C1960,"/",K1960)</f>
        <v>2/Oct/1970</v>
      </c>
      <c r="M1960">
        <f t="shared" ca="1" si="30"/>
        <v>54</v>
      </c>
      <c r="N1960" s="10">
        <v>27117.99</v>
      </c>
    </row>
    <row r="1961" spans="1:14" x14ac:dyDescent="0.25">
      <c r="A1961" t="s">
        <v>1991</v>
      </c>
      <c r="B1961">
        <v>1965</v>
      </c>
      <c r="C1961" t="s">
        <v>30</v>
      </c>
      <c r="D1961">
        <v>21</v>
      </c>
      <c r="E1961">
        <v>0</v>
      </c>
      <c r="F1961">
        <v>27218.44</v>
      </c>
      <c r="G1961" t="s">
        <v>11</v>
      </c>
      <c r="H1961" t="s">
        <v>16</v>
      </c>
      <c r="I1961" t="s">
        <v>355</v>
      </c>
      <c r="J1961" t="str">
        <f>IF(ISBLANK(I1961),"Null",I1961)</f>
        <v>R1017</v>
      </c>
      <c r="K1961">
        <f>IF(ISBLANK(B1961),ROUND(AVERAGE($B$2:$B$2344),0),B1961)</f>
        <v>1965</v>
      </c>
      <c r="L1961" s="9" t="str">
        <f>CONCATENATE(D1961,"/",C1961,"/",K1961)</f>
        <v>21/Dec/1965</v>
      </c>
      <c r="M1961">
        <f t="shared" ca="1" si="30"/>
        <v>58</v>
      </c>
      <c r="N1961" s="10">
        <v>27218.44</v>
      </c>
    </row>
    <row r="1962" spans="1:14" x14ac:dyDescent="0.25">
      <c r="A1962" t="s">
        <v>1992</v>
      </c>
      <c r="B1962">
        <v>1999</v>
      </c>
      <c r="C1962" t="s">
        <v>30</v>
      </c>
      <c r="D1962">
        <v>2</v>
      </c>
      <c r="E1962">
        <v>0</v>
      </c>
      <c r="F1962">
        <v>27236.959999999999</v>
      </c>
      <c r="G1962" t="s">
        <v>11</v>
      </c>
      <c r="H1962" t="s">
        <v>16</v>
      </c>
      <c r="I1962" t="s">
        <v>41</v>
      </c>
      <c r="J1962" t="str">
        <f>IF(ISBLANK(I1962),"Null",I1962)</f>
        <v>R1011</v>
      </c>
      <c r="K1962">
        <f>IF(ISBLANK(B1962),ROUND(AVERAGE($B$2:$B$2344),0),B1962)</f>
        <v>1999</v>
      </c>
      <c r="L1962" s="9" t="str">
        <f>CONCATENATE(D1962,"/",C1962,"/",K1962)</f>
        <v>2/Dec/1999</v>
      </c>
      <c r="M1962">
        <f t="shared" ca="1" si="30"/>
        <v>24</v>
      </c>
      <c r="N1962" s="10">
        <v>27236.959999999999</v>
      </c>
    </row>
    <row r="1963" spans="1:14" x14ac:dyDescent="0.25">
      <c r="A1963" t="s">
        <v>1993</v>
      </c>
      <c r="B1963">
        <v>1968</v>
      </c>
      <c r="C1963" t="s">
        <v>18</v>
      </c>
      <c r="D1963">
        <v>6</v>
      </c>
      <c r="E1963">
        <v>3</v>
      </c>
      <c r="F1963">
        <v>27322.73</v>
      </c>
      <c r="G1963" t="s">
        <v>11</v>
      </c>
      <c r="H1963" t="s">
        <v>11</v>
      </c>
      <c r="I1963" t="s">
        <v>13</v>
      </c>
      <c r="J1963" t="str">
        <f>IF(ISBLANK(I1963),"Null",I1963)</f>
        <v>R1013</v>
      </c>
      <c r="K1963">
        <f>IF(ISBLANK(B1963),ROUND(AVERAGE($B$2:$B$2344),0),B1963)</f>
        <v>1968</v>
      </c>
      <c r="L1963" s="9" t="str">
        <f>CONCATENATE(D1963,"/",C1963,"/",K1963)</f>
        <v>6/Jun/1968</v>
      </c>
      <c r="M1963">
        <f t="shared" ca="1" si="30"/>
        <v>56</v>
      </c>
      <c r="N1963" s="10">
        <v>27322.73</v>
      </c>
    </row>
    <row r="1964" spans="1:14" x14ac:dyDescent="0.25">
      <c r="A1964" t="s">
        <v>1994</v>
      </c>
      <c r="B1964">
        <v>1969</v>
      </c>
      <c r="C1964" t="s">
        <v>36</v>
      </c>
      <c r="D1964">
        <v>16</v>
      </c>
      <c r="E1964">
        <v>0</v>
      </c>
      <c r="F1964">
        <v>27346.04</v>
      </c>
      <c r="G1964" t="s">
        <v>11</v>
      </c>
      <c r="H1964" t="s">
        <v>11</v>
      </c>
      <c r="I1964" t="s">
        <v>13</v>
      </c>
      <c r="J1964" t="str">
        <f>IF(ISBLANK(I1964),"Null",I1964)</f>
        <v>R1013</v>
      </c>
      <c r="K1964">
        <f>IF(ISBLANK(B1964),ROUND(AVERAGE($B$2:$B$2344),0),B1964)</f>
        <v>1969</v>
      </c>
      <c r="L1964" s="9" t="str">
        <f>CONCATENATE(D1964,"/",C1964,"/",K1964)</f>
        <v>16/Oct/1969</v>
      </c>
      <c r="M1964">
        <f t="shared" ca="1" si="30"/>
        <v>55</v>
      </c>
      <c r="N1964" s="10">
        <v>27346.04</v>
      </c>
    </row>
    <row r="1965" spans="1:14" x14ac:dyDescent="0.25">
      <c r="A1965" t="s">
        <v>1995</v>
      </c>
      <c r="B1965">
        <v>1988</v>
      </c>
      <c r="C1965" t="s">
        <v>20</v>
      </c>
      <c r="D1965">
        <v>15</v>
      </c>
      <c r="E1965">
        <v>2</v>
      </c>
      <c r="F1965">
        <v>27375.9</v>
      </c>
      <c r="G1965" t="s">
        <v>11</v>
      </c>
      <c r="H1965" t="s">
        <v>12</v>
      </c>
      <c r="I1965" t="s">
        <v>163</v>
      </c>
      <c r="J1965" t="str">
        <f>IF(ISBLANK(I1965),"Null",I1965)</f>
        <v>R1015</v>
      </c>
      <c r="K1965">
        <f>IF(ISBLANK(B1965),ROUND(AVERAGE($B$2:$B$2344),0),B1965)</f>
        <v>1988</v>
      </c>
      <c r="L1965" s="9" t="str">
        <f>CONCATENATE(D1965,"/",C1965,"/",K1965)</f>
        <v>15/Sep/1988</v>
      </c>
      <c r="M1965">
        <f t="shared" ca="1" si="30"/>
        <v>36</v>
      </c>
      <c r="N1965" s="10">
        <v>27375.9</v>
      </c>
    </row>
    <row r="1966" spans="1:14" x14ac:dyDescent="0.25">
      <c r="A1966" t="s">
        <v>1996</v>
      </c>
      <c r="B1966">
        <v>1985</v>
      </c>
      <c r="C1966" t="s">
        <v>30</v>
      </c>
      <c r="D1966">
        <v>5</v>
      </c>
      <c r="E1966">
        <v>3</v>
      </c>
      <c r="F1966">
        <v>27432.73</v>
      </c>
      <c r="G1966" t="s">
        <v>11</v>
      </c>
      <c r="H1966" t="s">
        <v>16</v>
      </c>
      <c r="I1966" t="s">
        <v>41</v>
      </c>
      <c r="J1966" t="str">
        <f>IF(ISBLANK(I1966),"Null",I1966)</f>
        <v>R1011</v>
      </c>
      <c r="K1966">
        <f>IF(ISBLANK(B1966),ROUND(AVERAGE($B$2:$B$2344),0),B1966)</f>
        <v>1985</v>
      </c>
      <c r="L1966" s="9" t="str">
        <f>CONCATENATE(D1966,"/",C1966,"/",K1966)</f>
        <v>5/Dec/1985</v>
      </c>
      <c r="M1966">
        <f t="shared" ca="1" si="30"/>
        <v>38</v>
      </c>
      <c r="N1966" s="10">
        <v>27432.73</v>
      </c>
    </row>
    <row r="1967" spans="1:14" x14ac:dyDescent="0.25">
      <c r="A1967" t="s">
        <v>1997</v>
      </c>
      <c r="B1967">
        <v>1981</v>
      </c>
      <c r="C1967" t="s">
        <v>36</v>
      </c>
      <c r="D1967">
        <v>3</v>
      </c>
      <c r="E1967">
        <v>1</v>
      </c>
      <c r="F1967">
        <v>27495.59</v>
      </c>
      <c r="G1967" t="s">
        <v>11</v>
      </c>
      <c r="H1967" t="s">
        <v>16</v>
      </c>
      <c r="I1967" t="s">
        <v>41</v>
      </c>
      <c r="J1967" t="str">
        <f>IF(ISBLANK(I1967),"Null",I1967)</f>
        <v>R1011</v>
      </c>
      <c r="K1967">
        <f>IF(ISBLANK(B1967),ROUND(AVERAGE($B$2:$B$2344),0),B1967)</f>
        <v>1981</v>
      </c>
      <c r="L1967" s="9" t="str">
        <f>CONCATENATE(D1967,"/",C1967,"/",K1967)</f>
        <v>3/Oct/1981</v>
      </c>
      <c r="M1967">
        <f t="shared" ca="1" si="30"/>
        <v>43</v>
      </c>
      <c r="N1967" s="10">
        <v>27495.59</v>
      </c>
    </row>
    <row r="1968" spans="1:14" x14ac:dyDescent="0.25">
      <c r="A1968" t="s">
        <v>1998</v>
      </c>
      <c r="B1968">
        <v>1965</v>
      </c>
      <c r="C1968" t="s">
        <v>36</v>
      </c>
      <c r="D1968">
        <v>19</v>
      </c>
      <c r="E1968">
        <v>0</v>
      </c>
      <c r="F1968">
        <v>27533.91</v>
      </c>
      <c r="G1968" t="s">
        <v>11</v>
      </c>
      <c r="H1968" t="s">
        <v>12</v>
      </c>
      <c r="I1968" t="s">
        <v>13</v>
      </c>
      <c r="J1968" t="str">
        <f>IF(ISBLANK(I1968),"Null",I1968)</f>
        <v>R1013</v>
      </c>
      <c r="K1968">
        <f>IF(ISBLANK(B1968),ROUND(AVERAGE($B$2:$B$2344),0),B1968)</f>
        <v>1965</v>
      </c>
      <c r="L1968" s="9" t="str">
        <f>CONCATENATE(D1968,"/",C1968,"/",K1968)</f>
        <v>19/Oct/1965</v>
      </c>
      <c r="M1968">
        <f t="shared" ca="1" si="30"/>
        <v>59</v>
      </c>
      <c r="N1968" s="10">
        <v>27533.91</v>
      </c>
    </row>
    <row r="1969" spans="1:14" x14ac:dyDescent="0.25">
      <c r="A1969" t="s">
        <v>1999</v>
      </c>
      <c r="B1969">
        <v>1984</v>
      </c>
      <c r="C1969" t="s">
        <v>10</v>
      </c>
      <c r="D1969">
        <v>22</v>
      </c>
      <c r="E1969">
        <v>3</v>
      </c>
      <c r="F1969">
        <v>27534.53</v>
      </c>
      <c r="G1969" t="s">
        <v>11</v>
      </c>
      <c r="H1969" t="s">
        <v>11</v>
      </c>
      <c r="I1969" t="s">
        <v>41</v>
      </c>
      <c r="J1969" t="str">
        <f>IF(ISBLANK(I1969),"Null",I1969)</f>
        <v>R1011</v>
      </c>
      <c r="K1969">
        <f>IF(ISBLANK(B1969),ROUND(AVERAGE($B$2:$B$2344),0),B1969)</f>
        <v>1984</v>
      </c>
      <c r="L1969" s="9" t="str">
        <f>CONCATENATE(D1969,"/",C1969,"/",K1969)</f>
        <v>22/Jul/1984</v>
      </c>
      <c r="M1969">
        <f t="shared" ca="1" si="30"/>
        <v>40</v>
      </c>
      <c r="N1969" s="10">
        <v>27534.53</v>
      </c>
    </row>
    <row r="1970" spans="1:14" x14ac:dyDescent="0.25">
      <c r="A1970" t="s">
        <v>2000</v>
      </c>
      <c r="B1970">
        <v>1985</v>
      </c>
      <c r="C1970" t="s">
        <v>15</v>
      </c>
      <c r="D1970">
        <v>6</v>
      </c>
      <c r="E1970">
        <v>3</v>
      </c>
      <c r="F1970">
        <v>27598.93</v>
      </c>
      <c r="G1970" t="s">
        <v>11</v>
      </c>
      <c r="H1970" t="s">
        <v>16</v>
      </c>
      <c r="I1970" t="s">
        <v>41</v>
      </c>
      <c r="J1970" t="str">
        <f>IF(ISBLANK(I1970),"Null",I1970)</f>
        <v>R1011</v>
      </c>
      <c r="K1970">
        <f>IF(ISBLANK(B1970),ROUND(AVERAGE($B$2:$B$2344),0),B1970)</f>
        <v>1985</v>
      </c>
      <c r="L1970" s="9" t="str">
        <f>CONCATENATE(D1970,"/",C1970,"/",K1970)</f>
        <v>6/Nov/1985</v>
      </c>
      <c r="M1970">
        <f t="shared" ca="1" si="30"/>
        <v>39</v>
      </c>
      <c r="N1970" s="10">
        <v>27598.93</v>
      </c>
    </row>
    <row r="1971" spans="1:14" x14ac:dyDescent="0.25">
      <c r="A1971" t="s">
        <v>2001</v>
      </c>
      <c r="B1971">
        <v>1992</v>
      </c>
      <c r="C1971" t="s">
        <v>18</v>
      </c>
      <c r="D1971">
        <v>11</v>
      </c>
      <c r="E1971">
        <v>0</v>
      </c>
      <c r="F1971">
        <v>27614.71</v>
      </c>
      <c r="G1971" t="s">
        <v>11</v>
      </c>
      <c r="H1971" t="s">
        <v>12</v>
      </c>
      <c r="I1971" t="s">
        <v>41</v>
      </c>
      <c r="J1971" t="str">
        <f>IF(ISBLANK(I1971),"Null",I1971)</f>
        <v>R1011</v>
      </c>
      <c r="K1971">
        <f>IF(ISBLANK(B1971),ROUND(AVERAGE($B$2:$B$2344),0),B1971)</f>
        <v>1992</v>
      </c>
      <c r="L1971" s="9" t="str">
        <f>CONCATENATE(D1971,"/",C1971,"/",K1971)</f>
        <v>11/Jun/1992</v>
      </c>
      <c r="M1971">
        <f t="shared" ca="1" si="30"/>
        <v>32</v>
      </c>
      <c r="N1971" s="10">
        <v>27614.71</v>
      </c>
    </row>
    <row r="1972" spans="1:14" x14ac:dyDescent="0.25">
      <c r="A1972" t="s">
        <v>2002</v>
      </c>
      <c r="B1972">
        <v>1997</v>
      </c>
      <c r="C1972" t="s">
        <v>20</v>
      </c>
      <c r="D1972">
        <v>9</v>
      </c>
      <c r="E1972">
        <v>0</v>
      </c>
      <c r="F1972">
        <v>27619.360000000001</v>
      </c>
      <c r="G1972" t="s">
        <v>11</v>
      </c>
      <c r="H1972" t="s">
        <v>12</v>
      </c>
      <c r="I1972" t="s">
        <v>41</v>
      </c>
      <c r="J1972" t="str">
        <f>IF(ISBLANK(I1972),"Null",I1972)</f>
        <v>R1011</v>
      </c>
      <c r="K1972">
        <f>IF(ISBLANK(B1972),ROUND(AVERAGE($B$2:$B$2344),0),B1972)</f>
        <v>1997</v>
      </c>
      <c r="L1972" s="9" t="str">
        <f>CONCATENATE(D1972,"/",C1972,"/",K1972)</f>
        <v>9/Sep/1997</v>
      </c>
      <c r="M1972">
        <f t="shared" ca="1" si="30"/>
        <v>27</v>
      </c>
      <c r="N1972" s="10">
        <v>27619.360000000001</v>
      </c>
    </row>
    <row r="1973" spans="1:14" x14ac:dyDescent="0.25">
      <c r="A1973" t="s">
        <v>2003</v>
      </c>
      <c r="B1973">
        <v>1997</v>
      </c>
      <c r="C1973" t="s">
        <v>36</v>
      </c>
      <c r="D1973">
        <v>7</v>
      </c>
      <c r="E1973">
        <v>0</v>
      </c>
      <c r="F1973">
        <v>27625.17</v>
      </c>
      <c r="G1973" t="s">
        <v>16</v>
      </c>
      <c r="H1973" t="s">
        <v>16</v>
      </c>
      <c r="I1973" t="s">
        <v>41</v>
      </c>
      <c r="J1973" t="str">
        <f>IF(ISBLANK(I1973),"Null",I1973)</f>
        <v>R1011</v>
      </c>
      <c r="K1973">
        <f>IF(ISBLANK(B1973),ROUND(AVERAGE($B$2:$B$2344),0),B1973)</f>
        <v>1997</v>
      </c>
      <c r="L1973" s="9" t="str">
        <f>CONCATENATE(D1973,"/",C1973,"/",K1973)</f>
        <v>7/Oct/1997</v>
      </c>
      <c r="M1973">
        <f t="shared" ca="1" si="30"/>
        <v>27</v>
      </c>
      <c r="N1973" s="10">
        <v>27625.17</v>
      </c>
    </row>
    <row r="1974" spans="1:14" x14ac:dyDescent="0.25">
      <c r="A1974" t="s">
        <v>2004</v>
      </c>
      <c r="B1974">
        <v>1992</v>
      </c>
      <c r="C1974" t="s">
        <v>10</v>
      </c>
      <c r="D1974">
        <v>3</v>
      </c>
      <c r="E1974">
        <v>0</v>
      </c>
      <c r="F1974">
        <v>27696.11</v>
      </c>
      <c r="G1974" t="s">
        <v>16</v>
      </c>
      <c r="H1974" t="s">
        <v>11</v>
      </c>
      <c r="I1974" t="s">
        <v>41</v>
      </c>
      <c r="J1974" t="str">
        <f>IF(ISBLANK(I1974),"Null",I1974)</f>
        <v>R1011</v>
      </c>
      <c r="K1974">
        <f>IF(ISBLANK(B1974),ROUND(AVERAGE($B$2:$B$2344),0),B1974)</f>
        <v>1992</v>
      </c>
      <c r="L1974" s="9" t="str">
        <f>CONCATENATE(D1974,"/",C1974,"/",K1974)</f>
        <v>3/Jul/1992</v>
      </c>
      <c r="M1974">
        <f t="shared" ca="1" si="30"/>
        <v>32</v>
      </c>
      <c r="N1974" s="10">
        <v>27696.11</v>
      </c>
    </row>
    <row r="1975" spans="1:14" x14ac:dyDescent="0.25">
      <c r="A1975" t="s">
        <v>2005</v>
      </c>
      <c r="B1975">
        <v>2002</v>
      </c>
      <c r="C1975" t="s">
        <v>30</v>
      </c>
      <c r="D1975">
        <v>6</v>
      </c>
      <c r="E1975">
        <v>1</v>
      </c>
      <c r="F1975">
        <v>27724.29</v>
      </c>
      <c r="G1975" t="s">
        <v>16</v>
      </c>
      <c r="H1975" t="s">
        <v>12</v>
      </c>
      <c r="I1975" t="s">
        <v>13</v>
      </c>
      <c r="J1975" t="str">
        <f>IF(ISBLANK(I1975),"Null",I1975)</f>
        <v>R1013</v>
      </c>
      <c r="K1975">
        <f>IF(ISBLANK(B1975),ROUND(AVERAGE($B$2:$B$2344),0),B1975)</f>
        <v>2002</v>
      </c>
      <c r="L1975" s="9" t="str">
        <f>CONCATENATE(D1975,"/",C1975,"/",K1975)</f>
        <v>6/Dec/2002</v>
      </c>
      <c r="M1975">
        <f t="shared" ca="1" si="30"/>
        <v>21</v>
      </c>
      <c r="N1975" s="10">
        <v>27724.29</v>
      </c>
    </row>
    <row r="1976" spans="1:14" x14ac:dyDescent="0.25">
      <c r="A1976" t="s">
        <v>2006</v>
      </c>
      <c r="B1976">
        <v>1960</v>
      </c>
      <c r="C1976" t="s">
        <v>10</v>
      </c>
      <c r="D1976">
        <v>6</v>
      </c>
      <c r="E1976">
        <v>0</v>
      </c>
      <c r="F1976">
        <v>27808.73</v>
      </c>
      <c r="G1976" t="s">
        <v>16</v>
      </c>
      <c r="H1976" t="s">
        <v>16</v>
      </c>
      <c r="I1976" t="s">
        <v>13</v>
      </c>
      <c r="J1976" t="str">
        <f>IF(ISBLANK(I1976),"Null",I1976)</f>
        <v>R1013</v>
      </c>
      <c r="K1976">
        <f>IF(ISBLANK(B1976),ROUND(AVERAGE($B$2:$B$2344),0),B1976)</f>
        <v>1960</v>
      </c>
      <c r="L1976" s="9" t="str">
        <f>CONCATENATE(D1976,"/",C1976,"/",K1976)</f>
        <v>6/Jul/1960</v>
      </c>
      <c r="M1976">
        <f t="shared" ca="1" si="30"/>
        <v>64</v>
      </c>
      <c r="N1976" s="10">
        <v>27808.73</v>
      </c>
    </row>
    <row r="1977" spans="1:14" x14ac:dyDescent="0.25">
      <c r="A1977" t="s">
        <v>2007</v>
      </c>
      <c r="B1977">
        <v>1985</v>
      </c>
      <c r="C1977" t="s">
        <v>30</v>
      </c>
      <c r="D1977">
        <v>4</v>
      </c>
      <c r="E1977">
        <v>3</v>
      </c>
      <c r="F1977">
        <v>27849.94</v>
      </c>
      <c r="G1977" t="s">
        <v>16</v>
      </c>
      <c r="H1977" t="s">
        <v>16</v>
      </c>
      <c r="I1977" t="s">
        <v>41</v>
      </c>
      <c r="J1977" t="str">
        <f>IF(ISBLANK(I1977),"Null",I1977)</f>
        <v>R1011</v>
      </c>
      <c r="K1977">
        <f>IF(ISBLANK(B1977),ROUND(AVERAGE($B$2:$B$2344),0),B1977)</f>
        <v>1985</v>
      </c>
      <c r="L1977" s="9" t="str">
        <f>CONCATENATE(D1977,"/",C1977,"/",K1977)</f>
        <v>4/Dec/1985</v>
      </c>
      <c r="M1977">
        <f t="shared" ca="1" si="30"/>
        <v>38</v>
      </c>
      <c r="N1977" s="10">
        <v>27849.94</v>
      </c>
    </row>
    <row r="1978" spans="1:14" x14ac:dyDescent="0.25">
      <c r="A1978" t="s">
        <v>2008</v>
      </c>
      <c r="B1978">
        <v>1989</v>
      </c>
      <c r="C1978" t="s">
        <v>15</v>
      </c>
      <c r="D1978">
        <v>21</v>
      </c>
      <c r="E1978">
        <v>3</v>
      </c>
      <c r="F1978">
        <v>27925.86</v>
      </c>
      <c r="G1978" t="s">
        <v>16</v>
      </c>
      <c r="H1978" t="s">
        <v>11</v>
      </c>
      <c r="I1978" t="s">
        <v>41</v>
      </c>
      <c r="J1978" t="str">
        <f>IF(ISBLANK(I1978),"Null",I1978)</f>
        <v>R1011</v>
      </c>
      <c r="K1978">
        <f>IF(ISBLANK(B1978),ROUND(AVERAGE($B$2:$B$2344),0),B1978)</f>
        <v>1989</v>
      </c>
      <c r="L1978" s="9" t="str">
        <f>CONCATENATE(D1978,"/",C1978,"/",K1978)</f>
        <v>21/Nov/1989</v>
      </c>
      <c r="M1978">
        <f t="shared" ca="1" si="30"/>
        <v>35</v>
      </c>
      <c r="N1978" s="10">
        <v>27925.86</v>
      </c>
    </row>
    <row r="1979" spans="1:14" x14ac:dyDescent="0.25">
      <c r="A1979" t="s">
        <v>2009</v>
      </c>
      <c r="B1979">
        <v>1991</v>
      </c>
      <c r="C1979" t="s">
        <v>18</v>
      </c>
      <c r="D1979">
        <v>4</v>
      </c>
      <c r="E1979">
        <v>3</v>
      </c>
      <c r="F1979">
        <v>27931.11</v>
      </c>
      <c r="G1979" t="s">
        <v>16</v>
      </c>
      <c r="H1979" t="s">
        <v>12</v>
      </c>
      <c r="I1979" t="s">
        <v>41</v>
      </c>
      <c r="J1979" t="str">
        <f>IF(ISBLANK(I1979),"Null",I1979)</f>
        <v>R1011</v>
      </c>
      <c r="K1979">
        <f>IF(ISBLANK(B1979),ROUND(AVERAGE($B$2:$B$2344),0),B1979)</f>
        <v>1991</v>
      </c>
      <c r="L1979" s="9" t="str">
        <f>CONCATENATE(D1979,"/",C1979,"/",K1979)</f>
        <v>4/Jun/1991</v>
      </c>
      <c r="M1979">
        <f t="shared" ca="1" si="30"/>
        <v>33</v>
      </c>
      <c r="N1979" s="10">
        <v>27931.11</v>
      </c>
    </row>
    <row r="1980" spans="1:14" x14ac:dyDescent="0.25">
      <c r="A1980" t="s">
        <v>2010</v>
      </c>
      <c r="B1980">
        <v>1961</v>
      </c>
      <c r="C1980" t="s">
        <v>10</v>
      </c>
      <c r="D1980">
        <v>28</v>
      </c>
      <c r="E1980">
        <v>3</v>
      </c>
      <c r="F1980">
        <v>27941.29</v>
      </c>
      <c r="G1980" t="s">
        <v>16</v>
      </c>
      <c r="H1980" t="s">
        <v>12</v>
      </c>
      <c r="I1980" t="s">
        <v>41</v>
      </c>
      <c r="J1980" t="str">
        <f>IF(ISBLANK(I1980),"Null",I1980)</f>
        <v>R1011</v>
      </c>
      <c r="K1980">
        <f>IF(ISBLANK(B1980),ROUND(AVERAGE($B$2:$B$2344),0),B1980)</f>
        <v>1961</v>
      </c>
      <c r="L1980" s="9" t="str">
        <f>CONCATENATE(D1980,"/",C1980,"/",K1980)</f>
        <v>28/Jul/1961</v>
      </c>
      <c r="M1980">
        <f t="shared" ca="1" si="30"/>
        <v>63</v>
      </c>
      <c r="N1980" s="10">
        <v>27941.29</v>
      </c>
    </row>
    <row r="1981" spans="1:14" x14ac:dyDescent="0.25">
      <c r="A1981" t="s">
        <v>2011</v>
      </c>
      <c r="B1981">
        <v>1999</v>
      </c>
      <c r="C1981" t="s">
        <v>30</v>
      </c>
      <c r="D1981">
        <v>21</v>
      </c>
      <c r="E1981">
        <v>0</v>
      </c>
      <c r="F1981">
        <v>27980.77</v>
      </c>
      <c r="G1981" t="s">
        <v>16</v>
      </c>
      <c r="H1981" t="s">
        <v>16</v>
      </c>
      <c r="I1981" t="s">
        <v>41</v>
      </c>
      <c r="J1981" t="str">
        <f>IF(ISBLANK(I1981),"Null",I1981)</f>
        <v>R1011</v>
      </c>
      <c r="K1981">
        <f>IF(ISBLANK(B1981),ROUND(AVERAGE($B$2:$B$2344),0),B1981)</f>
        <v>1999</v>
      </c>
      <c r="L1981" s="9" t="str">
        <f>CONCATENATE(D1981,"/",C1981,"/",K1981)</f>
        <v>21/Dec/1999</v>
      </c>
      <c r="M1981">
        <f t="shared" ca="1" si="30"/>
        <v>24</v>
      </c>
      <c r="N1981" s="10">
        <v>27980.77</v>
      </c>
    </row>
    <row r="1982" spans="1:14" x14ac:dyDescent="0.25">
      <c r="A1982" t="s">
        <v>2012</v>
      </c>
      <c r="B1982">
        <v>1985</v>
      </c>
      <c r="C1982" t="s">
        <v>15</v>
      </c>
      <c r="D1982">
        <v>29</v>
      </c>
      <c r="E1982">
        <v>3</v>
      </c>
      <c r="F1982">
        <v>28006.94</v>
      </c>
      <c r="G1982" t="s">
        <v>16</v>
      </c>
      <c r="H1982" t="s">
        <v>11</v>
      </c>
      <c r="I1982" t="s">
        <v>41</v>
      </c>
      <c r="J1982" t="str">
        <f>IF(ISBLANK(I1982),"Null",I1982)</f>
        <v>R1011</v>
      </c>
      <c r="K1982">
        <f>IF(ISBLANK(B1982),ROUND(AVERAGE($B$2:$B$2344),0),B1982)</f>
        <v>1985</v>
      </c>
      <c r="L1982" s="9" t="str">
        <f>CONCATENATE(D1982,"/",C1982,"/",K1982)</f>
        <v>29/Nov/1985</v>
      </c>
      <c r="M1982">
        <f t="shared" ca="1" si="30"/>
        <v>38</v>
      </c>
      <c r="N1982" s="10">
        <v>28006.94</v>
      </c>
    </row>
    <row r="1983" spans="1:14" x14ac:dyDescent="0.25">
      <c r="A1983" t="s">
        <v>2013</v>
      </c>
      <c r="B1983">
        <v>1960</v>
      </c>
      <c r="C1983" t="s">
        <v>15</v>
      </c>
      <c r="D1983">
        <v>22</v>
      </c>
      <c r="E1983">
        <v>0</v>
      </c>
      <c r="F1983">
        <v>28101.33</v>
      </c>
      <c r="G1983" t="s">
        <v>16</v>
      </c>
      <c r="H1983" t="s">
        <v>11</v>
      </c>
      <c r="I1983" t="s">
        <v>165</v>
      </c>
      <c r="J1983" t="str">
        <f>IF(ISBLANK(I1983),"Null",I1983)</f>
        <v>R1019</v>
      </c>
      <c r="K1983">
        <f>IF(ISBLANK(B1983),ROUND(AVERAGE($B$2:$B$2344),0),B1983)</f>
        <v>1960</v>
      </c>
      <c r="L1983" s="9" t="str">
        <f>CONCATENATE(D1983,"/",C1983,"/",K1983)</f>
        <v>22/Nov/1960</v>
      </c>
      <c r="M1983">
        <f t="shared" ca="1" si="30"/>
        <v>63</v>
      </c>
      <c r="N1983" s="10">
        <v>28101.33</v>
      </c>
    </row>
    <row r="1984" spans="1:14" x14ac:dyDescent="0.25">
      <c r="A1984" t="s">
        <v>2014</v>
      </c>
      <c r="B1984">
        <v>1999</v>
      </c>
      <c r="C1984" t="s">
        <v>20</v>
      </c>
      <c r="D1984">
        <v>6</v>
      </c>
      <c r="E1984">
        <v>0</v>
      </c>
      <c r="F1984">
        <v>28245.34</v>
      </c>
      <c r="G1984" t="s">
        <v>16</v>
      </c>
      <c r="H1984" t="s">
        <v>12</v>
      </c>
      <c r="I1984" t="s">
        <v>41</v>
      </c>
      <c r="J1984" t="str">
        <f>IF(ISBLANK(I1984),"Null",I1984)</f>
        <v>R1011</v>
      </c>
      <c r="K1984">
        <f>IF(ISBLANK(B1984),ROUND(AVERAGE($B$2:$B$2344),0),B1984)</f>
        <v>1999</v>
      </c>
      <c r="L1984" s="9" t="str">
        <f>CONCATENATE(D1984,"/",C1984,"/",K1984)</f>
        <v>6/Sep/1999</v>
      </c>
      <c r="M1984">
        <f t="shared" ca="1" si="30"/>
        <v>25</v>
      </c>
      <c r="N1984" s="10">
        <v>28245.34</v>
      </c>
    </row>
    <row r="1985" spans="1:14" x14ac:dyDescent="0.25">
      <c r="A1985" t="s">
        <v>2015</v>
      </c>
      <c r="B1985">
        <v>1963</v>
      </c>
      <c r="C1985" t="s">
        <v>15</v>
      </c>
      <c r="D1985">
        <v>25</v>
      </c>
      <c r="E1985">
        <v>1</v>
      </c>
      <c r="F1985">
        <v>28287.9</v>
      </c>
      <c r="G1985" t="s">
        <v>16</v>
      </c>
      <c r="H1985" t="s">
        <v>16</v>
      </c>
      <c r="I1985" t="s">
        <v>13</v>
      </c>
      <c r="J1985" t="str">
        <f>IF(ISBLANK(I1985),"Null",I1985)</f>
        <v>R1013</v>
      </c>
      <c r="K1985">
        <f>IF(ISBLANK(B1985),ROUND(AVERAGE($B$2:$B$2344),0),B1985)</f>
        <v>1963</v>
      </c>
      <c r="L1985" s="9" t="str">
        <f>CONCATENATE(D1985,"/",C1985,"/",K1985)</f>
        <v>25/Nov/1963</v>
      </c>
      <c r="M1985">
        <f t="shared" ca="1" si="30"/>
        <v>60</v>
      </c>
      <c r="N1985" s="10">
        <v>28287.9</v>
      </c>
    </row>
    <row r="1986" spans="1:14" x14ac:dyDescent="0.25">
      <c r="A1986" t="s">
        <v>2016</v>
      </c>
      <c r="B1986">
        <v>1990</v>
      </c>
      <c r="C1986" t="s">
        <v>30</v>
      </c>
      <c r="D1986">
        <v>24</v>
      </c>
      <c r="E1986">
        <v>3</v>
      </c>
      <c r="F1986">
        <v>28302.33</v>
      </c>
      <c r="G1986" t="s">
        <v>16</v>
      </c>
      <c r="H1986" t="s">
        <v>11</v>
      </c>
      <c r="I1986" t="s">
        <v>41</v>
      </c>
      <c r="J1986" t="str">
        <f>IF(ISBLANK(I1986),"Null",I1986)</f>
        <v>R1011</v>
      </c>
      <c r="K1986">
        <f>IF(ISBLANK(B1986),ROUND(AVERAGE($B$2:$B$2344),0),B1986)</f>
        <v>1990</v>
      </c>
      <c r="L1986" s="9" t="str">
        <f>CONCATENATE(D1986,"/",C1986,"/",K1986)</f>
        <v>24/Dec/1990</v>
      </c>
      <c r="M1986">
        <f t="shared" ca="1" si="30"/>
        <v>33</v>
      </c>
      <c r="N1986" s="10">
        <v>28302.33</v>
      </c>
    </row>
    <row r="1987" spans="1:14" x14ac:dyDescent="0.25">
      <c r="A1987" t="s">
        <v>2017</v>
      </c>
      <c r="B1987">
        <v>1977</v>
      </c>
      <c r="C1987" t="s">
        <v>30</v>
      </c>
      <c r="D1987">
        <v>2</v>
      </c>
      <c r="E1987">
        <v>1</v>
      </c>
      <c r="F1987">
        <v>28340.19</v>
      </c>
      <c r="G1987" t="s">
        <v>16</v>
      </c>
      <c r="H1987" t="s">
        <v>11</v>
      </c>
      <c r="I1987" t="s">
        <v>23</v>
      </c>
      <c r="J1987" t="str">
        <f>IF(ISBLANK(I1987),"Null",I1987)</f>
        <v>R1012</v>
      </c>
      <c r="K1987">
        <f>IF(ISBLANK(B1987),ROUND(AVERAGE($B$2:$B$2344),0),B1987)</f>
        <v>1977</v>
      </c>
      <c r="L1987" s="9" t="str">
        <f>CONCATENATE(D1987,"/",C1987,"/",K1987)</f>
        <v>2/Dec/1977</v>
      </c>
      <c r="M1987">
        <f t="shared" ref="M1987:M2050" ca="1" si="31">DATEDIF(L1987,TODAY(),"Y")</f>
        <v>46</v>
      </c>
      <c r="N1987" s="10">
        <v>28340.19</v>
      </c>
    </row>
    <row r="1988" spans="1:14" x14ac:dyDescent="0.25">
      <c r="A1988" t="s">
        <v>2018</v>
      </c>
      <c r="B1988">
        <v>1974</v>
      </c>
      <c r="C1988" t="s">
        <v>20</v>
      </c>
      <c r="D1988">
        <v>16</v>
      </c>
      <c r="E1988">
        <v>1</v>
      </c>
      <c r="F1988">
        <v>28468.92</v>
      </c>
      <c r="G1988" t="s">
        <v>16</v>
      </c>
      <c r="H1988" t="s">
        <v>16</v>
      </c>
      <c r="I1988" t="s">
        <v>23</v>
      </c>
      <c r="J1988" t="str">
        <f>IF(ISBLANK(I1988),"Null",I1988)</f>
        <v>R1012</v>
      </c>
      <c r="K1988">
        <f>IF(ISBLANK(B1988),ROUND(AVERAGE($B$2:$B$2344),0),B1988)</f>
        <v>1974</v>
      </c>
      <c r="L1988" s="9" t="str">
        <f>CONCATENATE(D1988,"/",C1988,"/",K1988)</f>
        <v>16/Sep/1974</v>
      </c>
      <c r="M1988">
        <f t="shared" ca="1" si="31"/>
        <v>50</v>
      </c>
      <c r="N1988" s="10">
        <v>28468.92</v>
      </c>
    </row>
    <row r="1989" spans="1:14" x14ac:dyDescent="0.25">
      <c r="A1989" t="s">
        <v>2019</v>
      </c>
      <c r="B1989">
        <v>1982</v>
      </c>
      <c r="C1989" t="s">
        <v>30</v>
      </c>
      <c r="D1989">
        <v>11</v>
      </c>
      <c r="E1989">
        <v>1</v>
      </c>
      <c r="F1989">
        <v>28476.73</v>
      </c>
      <c r="G1989" t="s">
        <v>16</v>
      </c>
      <c r="H1989" t="s">
        <v>11</v>
      </c>
      <c r="I1989" t="s">
        <v>23</v>
      </c>
      <c r="J1989" t="str">
        <f>IF(ISBLANK(I1989),"Null",I1989)</f>
        <v>R1012</v>
      </c>
      <c r="K1989">
        <f>IF(ISBLANK(B1989),ROUND(AVERAGE($B$2:$B$2344),0),B1989)</f>
        <v>1982</v>
      </c>
      <c r="L1989" s="9" t="str">
        <f>CONCATENATE(D1989,"/",C1989,"/",K1989)</f>
        <v>11/Dec/1982</v>
      </c>
      <c r="M1989">
        <f t="shared" ca="1" si="31"/>
        <v>41</v>
      </c>
      <c r="N1989" s="10">
        <v>28476.73</v>
      </c>
    </row>
    <row r="1990" spans="1:14" x14ac:dyDescent="0.25">
      <c r="A1990" t="s">
        <v>2020</v>
      </c>
      <c r="B1990">
        <v>1985</v>
      </c>
      <c r="C1990" t="s">
        <v>20</v>
      </c>
      <c r="D1990">
        <v>27</v>
      </c>
      <c r="E1990">
        <v>3</v>
      </c>
      <c r="F1990">
        <v>28542.86</v>
      </c>
      <c r="G1990" t="s">
        <v>16</v>
      </c>
      <c r="H1990" t="s">
        <v>12</v>
      </c>
      <c r="I1990" t="s">
        <v>41</v>
      </c>
      <c r="J1990" t="str">
        <f>IF(ISBLANK(I1990),"Null",I1990)</f>
        <v>R1011</v>
      </c>
      <c r="K1990">
        <f>IF(ISBLANK(B1990),ROUND(AVERAGE($B$2:$B$2344),0),B1990)</f>
        <v>1985</v>
      </c>
      <c r="L1990" s="9" t="str">
        <f>CONCATENATE(D1990,"/",C1990,"/",K1990)</f>
        <v>27/Sep/1985</v>
      </c>
      <c r="M1990">
        <f t="shared" ca="1" si="31"/>
        <v>39</v>
      </c>
      <c r="N1990" s="10">
        <v>28542.86</v>
      </c>
    </row>
    <row r="1991" spans="1:14" x14ac:dyDescent="0.25">
      <c r="A1991" t="s">
        <v>2021</v>
      </c>
      <c r="B1991">
        <v>1990</v>
      </c>
      <c r="C1991" t="s">
        <v>30</v>
      </c>
      <c r="D1991">
        <v>5</v>
      </c>
      <c r="E1991">
        <v>3</v>
      </c>
      <c r="F1991">
        <v>28716.14</v>
      </c>
      <c r="G1991" t="s">
        <v>16</v>
      </c>
      <c r="H1991" t="s">
        <v>12</v>
      </c>
      <c r="I1991" t="s">
        <v>41</v>
      </c>
      <c r="J1991" t="str">
        <f>IF(ISBLANK(I1991),"Null",I1991)</f>
        <v>R1011</v>
      </c>
      <c r="K1991">
        <f>IF(ISBLANK(B1991),ROUND(AVERAGE($B$2:$B$2344),0),B1991)</f>
        <v>1990</v>
      </c>
      <c r="L1991" s="9" t="str">
        <f>CONCATENATE(D1991,"/",C1991,"/",K1991)</f>
        <v>5/Dec/1990</v>
      </c>
      <c r="M1991">
        <f t="shared" ca="1" si="31"/>
        <v>33</v>
      </c>
      <c r="N1991" s="10">
        <v>28716.14</v>
      </c>
    </row>
    <row r="1992" spans="1:14" x14ac:dyDescent="0.25">
      <c r="A1992" t="s">
        <v>2022</v>
      </c>
      <c r="B1992">
        <v>1961</v>
      </c>
      <c r="C1992" t="s">
        <v>34</v>
      </c>
      <c r="D1992">
        <v>3</v>
      </c>
      <c r="E1992">
        <v>1</v>
      </c>
      <c r="F1992">
        <v>28868.66</v>
      </c>
      <c r="G1992" t="s">
        <v>16</v>
      </c>
      <c r="H1992" t="s">
        <v>11</v>
      </c>
      <c r="I1992" t="s">
        <v>23</v>
      </c>
      <c r="J1992" t="str">
        <f>IF(ISBLANK(I1992),"Null",I1992)</f>
        <v>R1012</v>
      </c>
      <c r="K1992">
        <f>IF(ISBLANK(B1992),ROUND(AVERAGE($B$2:$B$2344),0),B1992)</f>
        <v>1961</v>
      </c>
      <c r="L1992" s="9" t="str">
        <f>CONCATENATE(D1992,"/",C1992,"/",K1992)</f>
        <v>3/Aug/1961</v>
      </c>
      <c r="M1992">
        <f t="shared" ca="1" si="31"/>
        <v>63</v>
      </c>
      <c r="N1992" s="10">
        <v>28868.66</v>
      </c>
    </row>
    <row r="1993" spans="1:14" x14ac:dyDescent="0.25">
      <c r="A1993" t="s">
        <v>2023</v>
      </c>
      <c r="B1993">
        <v>1962</v>
      </c>
      <c r="C1993" t="s">
        <v>10</v>
      </c>
      <c r="D1993">
        <v>25</v>
      </c>
      <c r="E1993">
        <v>0</v>
      </c>
      <c r="F1993">
        <v>28923.14</v>
      </c>
      <c r="G1993" t="s">
        <v>16</v>
      </c>
      <c r="H1993" t="s">
        <v>16</v>
      </c>
      <c r="I1993" t="s">
        <v>23</v>
      </c>
      <c r="J1993" t="str">
        <f>IF(ISBLANK(I1993),"Null",I1993)</f>
        <v>R1012</v>
      </c>
      <c r="K1993">
        <f>IF(ISBLANK(B1993),ROUND(AVERAGE($B$2:$B$2344),0),B1993)</f>
        <v>1962</v>
      </c>
      <c r="L1993" s="9" t="str">
        <f>CONCATENATE(D1993,"/",C1993,"/",K1993)</f>
        <v>25/Jul/1962</v>
      </c>
      <c r="M1993">
        <f t="shared" ca="1" si="31"/>
        <v>62</v>
      </c>
      <c r="N1993" s="10">
        <v>28923.14</v>
      </c>
    </row>
    <row r="1994" spans="1:14" x14ac:dyDescent="0.25">
      <c r="A1994" t="s">
        <v>2024</v>
      </c>
      <c r="B1994">
        <v>1959</v>
      </c>
      <c r="C1994" t="s">
        <v>30</v>
      </c>
      <c r="D1994">
        <v>5</v>
      </c>
      <c r="E1994">
        <v>0</v>
      </c>
      <c r="F1994">
        <v>28950.47</v>
      </c>
      <c r="G1994" t="s">
        <v>16</v>
      </c>
      <c r="H1994" t="s">
        <v>16</v>
      </c>
      <c r="I1994" t="s">
        <v>23</v>
      </c>
      <c r="J1994" t="str">
        <f>IF(ISBLANK(I1994),"Null",I1994)</f>
        <v>R1012</v>
      </c>
      <c r="K1994">
        <f>IF(ISBLANK(B1994),ROUND(AVERAGE($B$2:$B$2344),0),B1994)</f>
        <v>1959</v>
      </c>
      <c r="L1994" s="9" t="str">
        <f>CONCATENATE(D1994,"/",C1994,"/",K1994)</f>
        <v>5/Dec/1959</v>
      </c>
      <c r="M1994">
        <f t="shared" ca="1" si="31"/>
        <v>64</v>
      </c>
      <c r="N1994" s="10">
        <v>28950.47</v>
      </c>
    </row>
    <row r="1995" spans="1:14" x14ac:dyDescent="0.25">
      <c r="A1995" t="s">
        <v>2025</v>
      </c>
      <c r="B1995">
        <v>2003</v>
      </c>
      <c r="C1995" t="s">
        <v>20</v>
      </c>
      <c r="D1995">
        <v>1</v>
      </c>
      <c r="E1995">
        <v>0</v>
      </c>
      <c r="F1995">
        <v>28998.68</v>
      </c>
      <c r="G1995" t="s">
        <v>16</v>
      </c>
      <c r="H1995" t="s">
        <v>12</v>
      </c>
      <c r="I1995" t="s">
        <v>41</v>
      </c>
      <c r="J1995" t="str">
        <f>IF(ISBLANK(I1995),"Null",I1995)</f>
        <v>R1011</v>
      </c>
      <c r="K1995">
        <f>IF(ISBLANK(B1995),ROUND(AVERAGE($B$2:$B$2344),0),B1995)</f>
        <v>2003</v>
      </c>
      <c r="L1995" s="9" t="str">
        <f>CONCATENATE(D1995,"/",C1995,"/",K1995)</f>
        <v>1/Sep/2003</v>
      </c>
      <c r="M1995">
        <f t="shared" ca="1" si="31"/>
        <v>21</v>
      </c>
      <c r="N1995" s="10">
        <v>28998.68</v>
      </c>
    </row>
    <row r="1996" spans="1:14" x14ac:dyDescent="0.25">
      <c r="A1996" t="s">
        <v>2026</v>
      </c>
      <c r="B1996">
        <v>1992</v>
      </c>
      <c r="C1996" t="s">
        <v>10</v>
      </c>
      <c r="D1996">
        <v>7</v>
      </c>
      <c r="E1996">
        <v>0</v>
      </c>
      <c r="F1996">
        <v>29007.82</v>
      </c>
      <c r="G1996" t="s">
        <v>16</v>
      </c>
      <c r="H1996" t="s">
        <v>12</v>
      </c>
      <c r="I1996" t="s">
        <v>41</v>
      </c>
      <c r="J1996" t="str">
        <f>IF(ISBLANK(I1996),"Null",I1996)</f>
        <v>R1011</v>
      </c>
      <c r="K1996">
        <f>IF(ISBLANK(B1996),ROUND(AVERAGE($B$2:$B$2344),0),B1996)</f>
        <v>1992</v>
      </c>
      <c r="L1996" s="9" t="str">
        <f>CONCATENATE(D1996,"/",C1996,"/",K1996)</f>
        <v>7/Jul/1992</v>
      </c>
      <c r="M1996">
        <f t="shared" ca="1" si="31"/>
        <v>32</v>
      </c>
      <c r="N1996" s="10">
        <v>29007.82</v>
      </c>
    </row>
    <row r="1997" spans="1:14" x14ac:dyDescent="0.25">
      <c r="A1997" t="s">
        <v>2027</v>
      </c>
      <c r="B1997">
        <v>1980</v>
      </c>
      <c r="C1997" t="s">
        <v>10</v>
      </c>
      <c r="D1997">
        <v>14</v>
      </c>
      <c r="E1997">
        <v>2</v>
      </c>
      <c r="F1997">
        <v>29114.21</v>
      </c>
      <c r="G1997" t="s">
        <v>16</v>
      </c>
      <c r="H1997" t="s">
        <v>12</v>
      </c>
      <c r="I1997" t="s">
        <v>41</v>
      </c>
      <c r="J1997" t="str">
        <f>IF(ISBLANK(I1997),"Null",I1997)</f>
        <v>R1011</v>
      </c>
      <c r="K1997">
        <f>IF(ISBLANK(B1997),ROUND(AVERAGE($B$2:$B$2344),0),B1997)</f>
        <v>1980</v>
      </c>
      <c r="L1997" s="9" t="str">
        <f>CONCATENATE(D1997,"/",C1997,"/",K1997)</f>
        <v>14/Jul/1980</v>
      </c>
      <c r="M1997">
        <f t="shared" ca="1" si="31"/>
        <v>44</v>
      </c>
      <c r="N1997" s="10">
        <v>29114.21</v>
      </c>
    </row>
    <row r="1998" spans="1:14" x14ac:dyDescent="0.25">
      <c r="A1998" t="s">
        <v>2028</v>
      </c>
      <c r="B1998">
        <v>1978</v>
      </c>
      <c r="C1998" t="s">
        <v>15</v>
      </c>
      <c r="D1998">
        <v>29</v>
      </c>
      <c r="E1998">
        <v>2</v>
      </c>
      <c r="F1998">
        <v>29114.77</v>
      </c>
      <c r="G1998" t="s">
        <v>16</v>
      </c>
      <c r="H1998" t="s">
        <v>16</v>
      </c>
      <c r="I1998" t="s">
        <v>41</v>
      </c>
      <c r="J1998" t="str">
        <f>IF(ISBLANK(I1998),"Null",I1998)</f>
        <v>R1011</v>
      </c>
      <c r="K1998">
        <f>IF(ISBLANK(B1998),ROUND(AVERAGE($B$2:$B$2344),0),B1998)</f>
        <v>1978</v>
      </c>
      <c r="L1998" s="9" t="str">
        <f>CONCATENATE(D1998,"/",C1998,"/",K1998)</f>
        <v>29/Nov/1978</v>
      </c>
      <c r="M1998">
        <f t="shared" ca="1" si="31"/>
        <v>45</v>
      </c>
      <c r="N1998" s="10">
        <v>29114.77</v>
      </c>
    </row>
    <row r="1999" spans="1:14" x14ac:dyDescent="0.25">
      <c r="A1999" t="s">
        <v>2029</v>
      </c>
      <c r="B1999">
        <v>1961</v>
      </c>
      <c r="C1999" t="s">
        <v>30</v>
      </c>
      <c r="D1999">
        <v>24</v>
      </c>
      <c r="E1999">
        <v>0</v>
      </c>
      <c r="F1999">
        <v>29141.360000000001</v>
      </c>
      <c r="G1999" t="s">
        <v>16</v>
      </c>
      <c r="H1999" t="s">
        <v>12</v>
      </c>
      <c r="I1999" t="s">
        <v>23</v>
      </c>
      <c r="J1999" t="str">
        <f>IF(ISBLANK(I1999),"Null",I1999)</f>
        <v>R1012</v>
      </c>
      <c r="K1999">
        <f>IF(ISBLANK(B1999),ROUND(AVERAGE($B$2:$B$2344),0),B1999)</f>
        <v>1961</v>
      </c>
      <c r="L1999" s="9" t="str">
        <f>CONCATENATE(D1999,"/",C1999,"/",K1999)</f>
        <v>24/Dec/1961</v>
      </c>
      <c r="M1999">
        <f t="shared" ca="1" si="31"/>
        <v>62</v>
      </c>
      <c r="N1999" s="10">
        <v>29141.360000000001</v>
      </c>
    </row>
    <row r="2000" spans="1:14" x14ac:dyDescent="0.25">
      <c r="A2000" t="s">
        <v>2030</v>
      </c>
      <c r="B2000">
        <v>1976</v>
      </c>
      <c r="C2000" t="s">
        <v>15</v>
      </c>
      <c r="D2000">
        <v>8</v>
      </c>
      <c r="E2000">
        <v>2</v>
      </c>
      <c r="F2000">
        <v>29160.39</v>
      </c>
      <c r="G2000" t="s">
        <v>16</v>
      </c>
      <c r="H2000" t="s">
        <v>11</v>
      </c>
      <c r="I2000" t="s">
        <v>41</v>
      </c>
      <c r="J2000" t="str">
        <f>IF(ISBLANK(I2000),"Null",I2000)</f>
        <v>R1011</v>
      </c>
      <c r="K2000">
        <f>IF(ISBLANK(B2000),ROUND(AVERAGE($B$2:$B$2344),0),B2000)</f>
        <v>1976</v>
      </c>
      <c r="L2000" s="9" t="str">
        <f>CONCATENATE(D2000,"/",C2000,"/",K2000)</f>
        <v>8/Nov/1976</v>
      </c>
      <c r="M2000">
        <f t="shared" ca="1" si="31"/>
        <v>48</v>
      </c>
      <c r="N2000" s="10">
        <v>29160.39</v>
      </c>
    </row>
    <row r="2001" spans="1:14" x14ac:dyDescent="0.25">
      <c r="A2001" t="s">
        <v>2031</v>
      </c>
      <c r="B2001">
        <v>1969</v>
      </c>
      <c r="C2001" t="s">
        <v>10</v>
      </c>
      <c r="D2001">
        <v>9</v>
      </c>
      <c r="E2001">
        <v>2</v>
      </c>
      <c r="F2001">
        <v>29186.48</v>
      </c>
      <c r="G2001" t="s">
        <v>16</v>
      </c>
      <c r="H2001" t="s">
        <v>12</v>
      </c>
      <c r="I2001" t="s">
        <v>246</v>
      </c>
      <c r="J2001" t="str">
        <f>IF(ISBLANK(I2001),"Null",I2001)</f>
        <v>R1024</v>
      </c>
      <c r="K2001">
        <f>IF(ISBLANK(B2001),ROUND(AVERAGE($B$2:$B$2344),0),B2001)</f>
        <v>1969</v>
      </c>
      <c r="L2001" s="9" t="str">
        <f>CONCATENATE(D2001,"/",C2001,"/",K2001)</f>
        <v>9/Jul/1969</v>
      </c>
      <c r="M2001">
        <f t="shared" ca="1" si="31"/>
        <v>55</v>
      </c>
      <c r="N2001" s="10">
        <v>29186.48</v>
      </c>
    </row>
    <row r="2002" spans="1:14" x14ac:dyDescent="0.25">
      <c r="A2002" t="s">
        <v>2032</v>
      </c>
      <c r="B2002">
        <v>1978</v>
      </c>
      <c r="C2002" t="s">
        <v>10</v>
      </c>
      <c r="D2002">
        <v>21</v>
      </c>
      <c r="E2002">
        <v>2</v>
      </c>
      <c r="F2002">
        <v>29227.599999999999</v>
      </c>
      <c r="G2002" t="s">
        <v>16</v>
      </c>
      <c r="H2002" t="s">
        <v>12</v>
      </c>
      <c r="I2002" t="s">
        <v>23</v>
      </c>
      <c r="J2002" t="str">
        <f>IF(ISBLANK(I2002),"Null",I2002)</f>
        <v>R1012</v>
      </c>
      <c r="K2002">
        <f>IF(ISBLANK(B2002),ROUND(AVERAGE($B$2:$B$2344),0),B2002)</f>
        <v>1978</v>
      </c>
      <c r="L2002" s="9" t="str">
        <f>CONCATENATE(D2002,"/",C2002,"/",K2002)</f>
        <v>21/Jul/1978</v>
      </c>
      <c r="M2002">
        <f t="shared" ca="1" si="31"/>
        <v>46</v>
      </c>
      <c r="N2002" s="10">
        <v>29227.599999999999</v>
      </c>
    </row>
    <row r="2003" spans="1:14" x14ac:dyDescent="0.25">
      <c r="A2003" t="s">
        <v>2033</v>
      </c>
      <c r="B2003">
        <v>1958</v>
      </c>
      <c r="C2003" t="s">
        <v>18</v>
      </c>
      <c r="D2003">
        <v>5</v>
      </c>
      <c r="E2003">
        <v>0</v>
      </c>
      <c r="F2003">
        <v>29330.98</v>
      </c>
      <c r="G2003" t="s">
        <v>16</v>
      </c>
      <c r="H2003" t="s">
        <v>11</v>
      </c>
      <c r="I2003" t="s">
        <v>23</v>
      </c>
      <c r="J2003" t="str">
        <f>IF(ISBLANK(I2003),"Null",I2003)</f>
        <v>R1012</v>
      </c>
      <c r="K2003">
        <f>IF(ISBLANK(B2003),ROUND(AVERAGE($B$2:$B$2344),0),B2003)</f>
        <v>1958</v>
      </c>
      <c r="L2003" s="9" t="str">
        <f>CONCATENATE(D2003,"/",C2003,"/",K2003)</f>
        <v>5/Jun/1958</v>
      </c>
      <c r="M2003">
        <f t="shared" ca="1" si="31"/>
        <v>66</v>
      </c>
      <c r="N2003" s="10">
        <v>29330.98</v>
      </c>
    </row>
    <row r="2004" spans="1:14" x14ac:dyDescent="0.25">
      <c r="A2004" t="s">
        <v>2034</v>
      </c>
      <c r="B2004">
        <v>1985</v>
      </c>
      <c r="C2004" t="s">
        <v>15</v>
      </c>
      <c r="D2004">
        <v>7</v>
      </c>
      <c r="E2004">
        <v>3</v>
      </c>
      <c r="F2004">
        <v>29352.560000000001</v>
      </c>
      <c r="G2004" t="s">
        <v>16</v>
      </c>
      <c r="H2004" t="s">
        <v>16</v>
      </c>
      <c r="I2004" t="s">
        <v>41</v>
      </c>
      <c r="J2004" t="str">
        <f>IF(ISBLANK(I2004),"Null",I2004)</f>
        <v>R1011</v>
      </c>
      <c r="K2004">
        <f>IF(ISBLANK(B2004),ROUND(AVERAGE($B$2:$B$2344),0),B2004)</f>
        <v>1985</v>
      </c>
      <c r="L2004" s="9" t="str">
        <f>CONCATENATE(D2004,"/",C2004,"/",K2004)</f>
        <v>7/Nov/1985</v>
      </c>
      <c r="M2004">
        <f t="shared" ca="1" si="31"/>
        <v>39</v>
      </c>
      <c r="N2004" s="10">
        <v>29352.560000000001</v>
      </c>
    </row>
    <row r="2005" spans="1:14" x14ac:dyDescent="0.25">
      <c r="A2005" t="s">
        <v>2035</v>
      </c>
      <c r="B2005">
        <v>1987</v>
      </c>
      <c r="C2005" t="s">
        <v>10</v>
      </c>
      <c r="D2005">
        <v>16</v>
      </c>
      <c r="E2005">
        <v>3</v>
      </c>
      <c r="F2005">
        <v>29443.59</v>
      </c>
      <c r="G2005" t="s">
        <v>16</v>
      </c>
      <c r="H2005" t="s">
        <v>16</v>
      </c>
      <c r="I2005" t="s">
        <v>41</v>
      </c>
      <c r="J2005" t="str">
        <f>IF(ISBLANK(I2005),"Null",I2005)</f>
        <v>R1011</v>
      </c>
      <c r="K2005">
        <f>IF(ISBLANK(B2005),ROUND(AVERAGE($B$2:$B$2344),0),B2005)</f>
        <v>1987</v>
      </c>
      <c r="L2005" s="9" t="str">
        <f>CONCATENATE(D2005,"/",C2005,"/",K2005)</f>
        <v>16/Jul/1987</v>
      </c>
      <c r="M2005">
        <f t="shared" ca="1" si="31"/>
        <v>37</v>
      </c>
      <c r="N2005" s="10">
        <v>29443.59</v>
      </c>
    </row>
    <row r="2006" spans="1:14" x14ac:dyDescent="0.25">
      <c r="A2006" t="s">
        <v>2036</v>
      </c>
      <c r="B2006">
        <v>1959</v>
      </c>
      <c r="C2006" t="s">
        <v>36</v>
      </c>
      <c r="D2006">
        <v>20</v>
      </c>
      <c r="E2006">
        <v>0</v>
      </c>
      <c r="F2006">
        <v>29523.17</v>
      </c>
      <c r="G2006" t="s">
        <v>16</v>
      </c>
      <c r="H2006" t="s">
        <v>11</v>
      </c>
      <c r="I2006" t="s">
        <v>246</v>
      </c>
      <c r="J2006" t="str">
        <f>IF(ISBLANK(I2006),"Null",I2006)</f>
        <v>R1024</v>
      </c>
      <c r="K2006">
        <f>IF(ISBLANK(B2006),ROUND(AVERAGE($B$2:$B$2344),0),B2006)</f>
        <v>1959</v>
      </c>
      <c r="L2006" s="9" t="str">
        <f>CONCATENATE(D2006,"/",C2006,"/",K2006)</f>
        <v>20/Oct/1959</v>
      </c>
      <c r="M2006">
        <f t="shared" ca="1" si="31"/>
        <v>65</v>
      </c>
      <c r="N2006" s="10">
        <v>29523.17</v>
      </c>
    </row>
    <row r="2007" spans="1:14" x14ac:dyDescent="0.25">
      <c r="A2007" t="s">
        <v>2037</v>
      </c>
      <c r="B2007">
        <v>1975</v>
      </c>
      <c r="C2007" t="s">
        <v>15</v>
      </c>
      <c r="D2007">
        <v>3</v>
      </c>
      <c r="E2007">
        <v>1</v>
      </c>
      <c r="F2007">
        <v>29583.8</v>
      </c>
      <c r="G2007" t="s">
        <v>16</v>
      </c>
      <c r="H2007" t="s">
        <v>16</v>
      </c>
      <c r="I2007" t="s">
        <v>41</v>
      </c>
      <c r="J2007" t="str">
        <f>IF(ISBLANK(I2007),"Null",I2007)</f>
        <v>R1011</v>
      </c>
      <c r="K2007">
        <f>IF(ISBLANK(B2007),ROUND(AVERAGE($B$2:$B$2344),0),B2007)</f>
        <v>1975</v>
      </c>
      <c r="L2007" s="9" t="str">
        <f>CONCATENATE(D2007,"/",C2007,"/",K2007)</f>
        <v>3/Nov/1975</v>
      </c>
      <c r="M2007">
        <f t="shared" ca="1" si="31"/>
        <v>49</v>
      </c>
      <c r="N2007" s="10">
        <v>29583.8</v>
      </c>
    </row>
    <row r="2008" spans="1:14" x14ac:dyDescent="0.25">
      <c r="A2008" t="s">
        <v>2038</v>
      </c>
      <c r="B2008">
        <v>1993</v>
      </c>
      <c r="C2008" t="s">
        <v>10</v>
      </c>
      <c r="D2008">
        <v>27</v>
      </c>
      <c r="E2008">
        <v>0</v>
      </c>
      <c r="F2008">
        <v>29622.69</v>
      </c>
      <c r="G2008" t="s">
        <v>16</v>
      </c>
      <c r="H2008" t="s">
        <v>16</v>
      </c>
      <c r="I2008" t="s">
        <v>41</v>
      </c>
      <c r="J2008" t="str">
        <f>IF(ISBLANK(I2008),"Null",I2008)</f>
        <v>R1011</v>
      </c>
      <c r="K2008">
        <f>IF(ISBLANK(B2008),ROUND(AVERAGE($B$2:$B$2344),0),B2008)</f>
        <v>1993</v>
      </c>
      <c r="L2008" s="9" t="str">
        <f>CONCATENATE(D2008,"/",C2008,"/",K2008)</f>
        <v>27/Jul/1993</v>
      </c>
      <c r="M2008">
        <f t="shared" ca="1" si="31"/>
        <v>31</v>
      </c>
      <c r="N2008" s="10">
        <v>29622.69</v>
      </c>
    </row>
    <row r="2009" spans="1:14" x14ac:dyDescent="0.25">
      <c r="A2009" t="s">
        <v>2039</v>
      </c>
      <c r="B2009">
        <v>1973</v>
      </c>
      <c r="C2009" t="s">
        <v>34</v>
      </c>
      <c r="D2009">
        <v>23</v>
      </c>
      <c r="E2009">
        <v>0</v>
      </c>
      <c r="F2009">
        <v>29757.69</v>
      </c>
      <c r="G2009" t="s">
        <v>16</v>
      </c>
      <c r="H2009" t="s">
        <v>12</v>
      </c>
      <c r="I2009" t="s">
        <v>41</v>
      </c>
      <c r="J2009" t="str">
        <f>IF(ISBLANK(I2009),"Null",I2009)</f>
        <v>R1011</v>
      </c>
      <c r="K2009">
        <f>IF(ISBLANK(B2009),ROUND(AVERAGE($B$2:$B$2344),0),B2009)</f>
        <v>1973</v>
      </c>
      <c r="L2009" s="9" t="str">
        <f>CONCATENATE(D2009,"/",C2009,"/",K2009)</f>
        <v>23/Aug/1973</v>
      </c>
      <c r="M2009">
        <f t="shared" ca="1" si="31"/>
        <v>51</v>
      </c>
      <c r="N2009" s="10">
        <v>29757.69</v>
      </c>
    </row>
    <row r="2010" spans="1:14" x14ac:dyDescent="0.25">
      <c r="A2010" t="s">
        <v>2040</v>
      </c>
      <c r="B2010">
        <v>1998</v>
      </c>
      <c r="C2010" t="s">
        <v>18</v>
      </c>
      <c r="D2010">
        <v>20</v>
      </c>
      <c r="E2010">
        <v>0</v>
      </c>
      <c r="F2010">
        <v>29760.6</v>
      </c>
      <c r="G2010" t="s">
        <v>16</v>
      </c>
      <c r="H2010" t="s">
        <v>11</v>
      </c>
      <c r="I2010" t="s">
        <v>41</v>
      </c>
      <c r="J2010" t="str">
        <f>IF(ISBLANK(I2010),"Null",I2010)</f>
        <v>R1011</v>
      </c>
      <c r="K2010">
        <f>IF(ISBLANK(B2010),ROUND(AVERAGE($B$2:$B$2344),0),B2010)</f>
        <v>1998</v>
      </c>
      <c r="L2010" s="9" t="str">
        <f>CONCATENATE(D2010,"/",C2010,"/",K2010)</f>
        <v>20/Jun/1998</v>
      </c>
      <c r="M2010">
        <f t="shared" ca="1" si="31"/>
        <v>26</v>
      </c>
      <c r="N2010" s="10">
        <v>29760.6</v>
      </c>
    </row>
    <row r="2011" spans="1:14" x14ac:dyDescent="0.25">
      <c r="A2011" t="s">
        <v>2041</v>
      </c>
      <c r="B2011">
        <v>1981</v>
      </c>
      <c r="C2011" t="s">
        <v>34</v>
      </c>
      <c r="D2011">
        <v>13</v>
      </c>
      <c r="E2011">
        <v>1</v>
      </c>
      <c r="F2011">
        <v>29816.639999999999</v>
      </c>
      <c r="G2011" t="s">
        <v>16</v>
      </c>
      <c r="H2011" t="s">
        <v>11</v>
      </c>
      <c r="I2011" t="s">
        <v>41</v>
      </c>
      <c r="J2011" t="str">
        <f>IF(ISBLANK(I2011),"Null",I2011)</f>
        <v>R1011</v>
      </c>
      <c r="K2011">
        <f>IF(ISBLANK(B2011),ROUND(AVERAGE($B$2:$B$2344),0),B2011)</f>
        <v>1981</v>
      </c>
      <c r="L2011" s="9" t="str">
        <f>CONCATENATE(D2011,"/",C2011,"/",K2011)</f>
        <v>13/Aug/1981</v>
      </c>
      <c r="M2011">
        <f t="shared" ca="1" si="31"/>
        <v>43</v>
      </c>
      <c r="N2011" s="10">
        <v>29816.639999999999</v>
      </c>
    </row>
    <row r="2012" spans="1:14" x14ac:dyDescent="0.25">
      <c r="A2012" t="s">
        <v>2042</v>
      </c>
      <c r="B2012">
        <v>1982</v>
      </c>
      <c r="C2012" t="s">
        <v>36</v>
      </c>
      <c r="D2012">
        <v>29</v>
      </c>
      <c r="E2012">
        <v>3</v>
      </c>
      <c r="F2012">
        <v>29818.76</v>
      </c>
      <c r="G2012" t="s">
        <v>16</v>
      </c>
      <c r="H2012" t="s">
        <v>16</v>
      </c>
      <c r="I2012" t="s">
        <v>23</v>
      </c>
      <c r="J2012" t="str">
        <f>IF(ISBLANK(I2012),"Null",I2012)</f>
        <v>R1012</v>
      </c>
      <c r="K2012">
        <f>IF(ISBLANK(B2012),ROUND(AVERAGE($B$2:$B$2344),0),B2012)</f>
        <v>1982</v>
      </c>
      <c r="L2012" s="9" t="str">
        <f>CONCATENATE(D2012,"/",C2012,"/",K2012)</f>
        <v>29/Oct/1982</v>
      </c>
      <c r="M2012">
        <f t="shared" ca="1" si="31"/>
        <v>42</v>
      </c>
      <c r="N2012" s="10">
        <v>29818.76</v>
      </c>
    </row>
    <row r="2013" spans="1:14" x14ac:dyDescent="0.25">
      <c r="A2013" t="s">
        <v>2043</v>
      </c>
      <c r="B2013">
        <v>1989</v>
      </c>
      <c r="C2013" t="s">
        <v>30</v>
      </c>
      <c r="D2013">
        <v>30</v>
      </c>
      <c r="E2013">
        <v>3</v>
      </c>
      <c r="F2013">
        <v>29852.48</v>
      </c>
      <c r="G2013" t="s">
        <v>16</v>
      </c>
      <c r="H2013" t="s">
        <v>12</v>
      </c>
      <c r="I2013" t="s">
        <v>41</v>
      </c>
      <c r="J2013" t="str">
        <f>IF(ISBLANK(I2013),"Null",I2013)</f>
        <v>R1011</v>
      </c>
      <c r="K2013">
        <f>IF(ISBLANK(B2013),ROUND(AVERAGE($B$2:$B$2344),0),B2013)</f>
        <v>1989</v>
      </c>
      <c r="L2013" s="9" t="str">
        <f>CONCATENATE(D2013,"/",C2013,"/",K2013)</f>
        <v>30/Dec/1989</v>
      </c>
      <c r="M2013">
        <f t="shared" ca="1" si="31"/>
        <v>34</v>
      </c>
      <c r="N2013" s="10">
        <v>29852.48</v>
      </c>
    </row>
    <row r="2014" spans="1:14" x14ac:dyDescent="0.25">
      <c r="A2014" t="s">
        <v>2044</v>
      </c>
      <c r="B2014">
        <v>1975</v>
      </c>
      <c r="C2014" t="s">
        <v>34</v>
      </c>
      <c r="D2014">
        <v>19</v>
      </c>
      <c r="E2014">
        <v>1</v>
      </c>
      <c r="F2014">
        <v>29899.25</v>
      </c>
      <c r="G2014" t="s">
        <v>16</v>
      </c>
      <c r="H2014" t="s">
        <v>12</v>
      </c>
      <c r="I2014" t="s">
        <v>41</v>
      </c>
      <c r="J2014" t="str">
        <f>IF(ISBLANK(I2014),"Null",I2014)</f>
        <v>R1011</v>
      </c>
      <c r="K2014">
        <f>IF(ISBLANK(B2014),ROUND(AVERAGE($B$2:$B$2344),0),B2014)</f>
        <v>1975</v>
      </c>
      <c r="L2014" s="9" t="str">
        <f>CONCATENATE(D2014,"/",C2014,"/",K2014)</f>
        <v>19/Aug/1975</v>
      </c>
      <c r="M2014">
        <f t="shared" ca="1" si="31"/>
        <v>49</v>
      </c>
      <c r="N2014" s="10">
        <v>29899.25</v>
      </c>
    </row>
    <row r="2015" spans="1:14" x14ac:dyDescent="0.25">
      <c r="A2015" t="s">
        <v>2045</v>
      </c>
      <c r="B2015">
        <v>1988</v>
      </c>
      <c r="C2015" t="s">
        <v>30</v>
      </c>
      <c r="D2015">
        <v>30</v>
      </c>
      <c r="E2015">
        <v>3</v>
      </c>
      <c r="F2015">
        <v>29929.56</v>
      </c>
      <c r="G2015" t="s">
        <v>16</v>
      </c>
      <c r="H2015" t="s">
        <v>16</v>
      </c>
      <c r="I2015" t="s">
        <v>41</v>
      </c>
      <c r="J2015" t="str">
        <f>IF(ISBLANK(I2015),"Null",I2015)</f>
        <v>R1011</v>
      </c>
      <c r="K2015">
        <f>IF(ISBLANK(B2015),ROUND(AVERAGE($B$2:$B$2344),0),B2015)</f>
        <v>1988</v>
      </c>
      <c r="L2015" s="9" t="str">
        <f>CONCATENATE(D2015,"/",C2015,"/",K2015)</f>
        <v>30/Dec/1988</v>
      </c>
      <c r="M2015">
        <f t="shared" ca="1" si="31"/>
        <v>35</v>
      </c>
      <c r="N2015" s="10">
        <v>29929.56</v>
      </c>
    </row>
    <row r="2016" spans="1:14" x14ac:dyDescent="0.25">
      <c r="A2016" t="s">
        <v>2046</v>
      </c>
      <c r="B2016">
        <v>1976</v>
      </c>
      <c r="C2016" t="s">
        <v>18</v>
      </c>
      <c r="D2016">
        <v>12</v>
      </c>
      <c r="E2016">
        <v>2</v>
      </c>
      <c r="F2016">
        <v>29933.75</v>
      </c>
      <c r="G2016" t="s">
        <v>16</v>
      </c>
      <c r="H2016" t="s">
        <v>16</v>
      </c>
      <c r="I2016" t="s">
        <v>41</v>
      </c>
      <c r="J2016" t="str">
        <f>IF(ISBLANK(I2016),"Null",I2016)</f>
        <v>R1011</v>
      </c>
      <c r="K2016">
        <f>IF(ISBLANK(B2016),ROUND(AVERAGE($B$2:$B$2344),0),B2016)</f>
        <v>1976</v>
      </c>
      <c r="L2016" s="9" t="str">
        <f>CONCATENATE(D2016,"/",C2016,"/",K2016)</f>
        <v>12/Jun/1976</v>
      </c>
      <c r="M2016">
        <f t="shared" ca="1" si="31"/>
        <v>48</v>
      </c>
      <c r="N2016" s="10">
        <v>29933.75</v>
      </c>
    </row>
    <row r="2017" spans="1:14" x14ac:dyDescent="0.25">
      <c r="A2017" t="s">
        <v>2047</v>
      </c>
      <c r="B2017">
        <v>1991</v>
      </c>
      <c r="C2017" t="s">
        <v>36</v>
      </c>
      <c r="D2017">
        <v>5</v>
      </c>
      <c r="E2017">
        <v>3</v>
      </c>
      <c r="F2017">
        <v>29969.67</v>
      </c>
      <c r="G2017" t="s">
        <v>16</v>
      </c>
      <c r="H2017" t="s">
        <v>16</v>
      </c>
      <c r="I2017" t="s">
        <v>41</v>
      </c>
      <c r="J2017" t="str">
        <f>IF(ISBLANK(I2017),"Null",I2017)</f>
        <v>R1011</v>
      </c>
      <c r="K2017">
        <f>IF(ISBLANK(B2017),ROUND(AVERAGE($B$2:$B$2344),0),B2017)</f>
        <v>1991</v>
      </c>
      <c r="L2017" s="9" t="str">
        <f>CONCATENATE(D2017,"/",C2017,"/",K2017)</f>
        <v>5/Oct/1991</v>
      </c>
      <c r="M2017">
        <f t="shared" ca="1" si="31"/>
        <v>33</v>
      </c>
      <c r="N2017" s="10">
        <v>29969.67</v>
      </c>
    </row>
    <row r="2018" spans="1:14" x14ac:dyDescent="0.25">
      <c r="A2018" t="s">
        <v>2048</v>
      </c>
      <c r="B2018">
        <v>1981</v>
      </c>
      <c r="C2018" t="s">
        <v>34</v>
      </c>
      <c r="D2018">
        <v>4</v>
      </c>
      <c r="E2018">
        <v>1</v>
      </c>
      <c r="F2018">
        <v>30026.87</v>
      </c>
      <c r="G2018" t="s">
        <v>11</v>
      </c>
      <c r="H2018" t="s">
        <v>12</v>
      </c>
      <c r="I2018" t="s">
        <v>23</v>
      </c>
      <c r="J2018" t="str">
        <f>IF(ISBLANK(I2018),"Null",I2018)</f>
        <v>R1012</v>
      </c>
      <c r="K2018">
        <f>IF(ISBLANK(B2018),ROUND(AVERAGE($B$2:$B$2344),0),B2018)</f>
        <v>1981</v>
      </c>
      <c r="L2018" s="9" t="str">
        <f>CONCATENATE(D2018,"/",C2018,"/",K2018)</f>
        <v>4/Aug/1981</v>
      </c>
      <c r="M2018">
        <f t="shared" ca="1" si="31"/>
        <v>43</v>
      </c>
      <c r="N2018" s="10">
        <v>30026.87</v>
      </c>
    </row>
    <row r="2019" spans="1:14" x14ac:dyDescent="0.25">
      <c r="A2019" t="s">
        <v>2049</v>
      </c>
      <c r="B2019">
        <v>1967</v>
      </c>
      <c r="C2019" t="s">
        <v>18</v>
      </c>
      <c r="D2019">
        <v>16</v>
      </c>
      <c r="E2019">
        <v>3</v>
      </c>
      <c r="F2019">
        <v>30063.58</v>
      </c>
      <c r="G2019" t="s">
        <v>16</v>
      </c>
      <c r="H2019" t="s">
        <v>16</v>
      </c>
      <c r="I2019" t="s">
        <v>23</v>
      </c>
      <c r="J2019" t="str">
        <f>IF(ISBLANK(I2019),"Null",I2019)</f>
        <v>R1012</v>
      </c>
      <c r="K2019">
        <f>IF(ISBLANK(B2019),ROUND(AVERAGE($B$2:$B$2344),0),B2019)</f>
        <v>1967</v>
      </c>
      <c r="L2019" s="9" t="str">
        <f>CONCATENATE(D2019,"/",C2019,"/",K2019)</f>
        <v>16/Jun/1967</v>
      </c>
      <c r="M2019">
        <f t="shared" ca="1" si="31"/>
        <v>57</v>
      </c>
      <c r="N2019" s="10">
        <v>30063.58</v>
      </c>
    </row>
    <row r="2020" spans="1:14" x14ac:dyDescent="0.25">
      <c r="A2020" t="s">
        <v>2050</v>
      </c>
      <c r="B2020">
        <v>1979</v>
      </c>
      <c r="C2020" t="s">
        <v>20</v>
      </c>
      <c r="D2020">
        <v>2</v>
      </c>
      <c r="E2020">
        <v>2</v>
      </c>
      <c r="F2020">
        <v>30095.97</v>
      </c>
      <c r="G2020" t="s">
        <v>11</v>
      </c>
      <c r="H2020" t="s">
        <v>12</v>
      </c>
      <c r="I2020" t="s">
        <v>41</v>
      </c>
      <c r="J2020" t="str">
        <f>IF(ISBLANK(I2020),"Null",I2020)</f>
        <v>R1011</v>
      </c>
      <c r="K2020">
        <f>IF(ISBLANK(B2020),ROUND(AVERAGE($B$2:$B$2344),0),B2020)</f>
        <v>1979</v>
      </c>
      <c r="L2020" s="9" t="str">
        <f>CONCATENATE(D2020,"/",C2020,"/",K2020)</f>
        <v>2/Sep/1979</v>
      </c>
      <c r="M2020">
        <f t="shared" ca="1" si="31"/>
        <v>45</v>
      </c>
      <c r="N2020" s="10">
        <v>30095.97</v>
      </c>
    </row>
    <row r="2021" spans="1:14" x14ac:dyDescent="0.25">
      <c r="A2021" t="s">
        <v>2051</v>
      </c>
      <c r="B2021">
        <v>1971</v>
      </c>
      <c r="C2021" t="s">
        <v>30</v>
      </c>
      <c r="D2021">
        <v>25</v>
      </c>
      <c r="E2021">
        <v>0</v>
      </c>
      <c r="F2021">
        <v>30134.75</v>
      </c>
      <c r="G2021" t="s">
        <v>11</v>
      </c>
      <c r="H2021" t="s">
        <v>12</v>
      </c>
      <c r="I2021" t="s">
        <v>41</v>
      </c>
      <c r="J2021" t="str">
        <f>IF(ISBLANK(I2021),"Null",I2021)</f>
        <v>R1011</v>
      </c>
      <c r="K2021">
        <f>IF(ISBLANK(B2021),ROUND(AVERAGE($B$2:$B$2344),0),B2021)</f>
        <v>1971</v>
      </c>
      <c r="L2021" s="9" t="str">
        <f>CONCATENATE(D2021,"/",C2021,"/",K2021)</f>
        <v>25/Dec/1971</v>
      </c>
      <c r="M2021">
        <f t="shared" ca="1" si="31"/>
        <v>52</v>
      </c>
      <c r="N2021" s="10">
        <v>30134.75</v>
      </c>
    </row>
    <row r="2022" spans="1:14" x14ac:dyDescent="0.25">
      <c r="A2022" t="s">
        <v>2052</v>
      </c>
      <c r="B2022">
        <v>1958</v>
      </c>
      <c r="C2022" t="s">
        <v>34</v>
      </c>
      <c r="D2022">
        <v>11</v>
      </c>
      <c r="E2022">
        <v>1</v>
      </c>
      <c r="F2022">
        <v>30166.62</v>
      </c>
      <c r="G2022" t="s">
        <v>16</v>
      </c>
      <c r="H2022" t="s">
        <v>12</v>
      </c>
      <c r="I2022" t="s">
        <v>23</v>
      </c>
      <c r="J2022" t="str">
        <f>IF(ISBLANK(I2022),"Null",I2022)</f>
        <v>R1012</v>
      </c>
      <c r="K2022">
        <f>IF(ISBLANK(B2022),ROUND(AVERAGE($B$2:$B$2344),0),B2022)</f>
        <v>1958</v>
      </c>
      <c r="L2022" s="9" t="str">
        <f>CONCATENATE(D2022,"/",C2022,"/",K2022)</f>
        <v>11/Aug/1958</v>
      </c>
      <c r="M2022">
        <f t="shared" ca="1" si="31"/>
        <v>66</v>
      </c>
      <c r="N2022" s="10">
        <v>30166.62</v>
      </c>
    </row>
    <row r="2023" spans="1:14" x14ac:dyDescent="0.25">
      <c r="A2023" t="s">
        <v>2053</v>
      </c>
      <c r="B2023">
        <v>1963</v>
      </c>
      <c r="C2023" t="s">
        <v>20</v>
      </c>
      <c r="D2023">
        <v>13</v>
      </c>
      <c r="E2023">
        <v>3</v>
      </c>
      <c r="F2023">
        <v>30184.94</v>
      </c>
      <c r="G2023" t="s">
        <v>16</v>
      </c>
      <c r="H2023" t="s">
        <v>16</v>
      </c>
      <c r="I2023" t="s">
        <v>275</v>
      </c>
      <c r="J2023" t="str">
        <f>IF(ISBLANK(I2023),"Null",I2023)</f>
        <v>R1014</v>
      </c>
      <c r="K2023">
        <f>IF(ISBLANK(B2023),ROUND(AVERAGE($B$2:$B$2344),0),B2023)</f>
        <v>1963</v>
      </c>
      <c r="L2023" s="9" t="str">
        <f>CONCATENATE(D2023,"/",C2023,"/",K2023)</f>
        <v>13/Sep/1963</v>
      </c>
      <c r="M2023">
        <f t="shared" ca="1" si="31"/>
        <v>61</v>
      </c>
      <c r="N2023" s="10">
        <v>30184.94</v>
      </c>
    </row>
    <row r="2024" spans="1:14" x14ac:dyDescent="0.25">
      <c r="A2024" t="s">
        <v>2054</v>
      </c>
      <c r="B2024">
        <v>1962</v>
      </c>
      <c r="C2024" t="s">
        <v>20</v>
      </c>
      <c r="D2024">
        <v>15</v>
      </c>
      <c r="E2024">
        <v>0</v>
      </c>
      <c r="F2024">
        <v>30260</v>
      </c>
      <c r="G2024" t="s">
        <v>16</v>
      </c>
      <c r="H2024" t="s">
        <v>16</v>
      </c>
      <c r="I2024" t="s">
        <v>275</v>
      </c>
      <c r="J2024" t="str">
        <f>IF(ISBLANK(I2024),"Null",I2024)</f>
        <v>R1014</v>
      </c>
      <c r="K2024">
        <f>IF(ISBLANK(B2024),ROUND(AVERAGE($B$2:$B$2344),0),B2024)</f>
        <v>1962</v>
      </c>
      <c r="L2024" s="9" t="str">
        <f>CONCATENATE(D2024,"/",C2024,"/",K2024)</f>
        <v>15/Sep/1962</v>
      </c>
      <c r="M2024">
        <f t="shared" ca="1" si="31"/>
        <v>62</v>
      </c>
      <c r="N2024" s="10">
        <v>30260</v>
      </c>
    </row>
    <row r="2025" spans="1:14" x14ac:dyDescent="0.25">
      <c r="A2025" t="s">
        <v>2055</v>
      </c>
      <c r="B2025">
        <v>1972</v>
      </c>
      <c r="C2025" t="s">
        <v>10</v>
      </c>
      <c r="D2025">
        <v>24</v>
      </c>
      <c r="E2025">
        <v>2</v>
      </c>
      <c r="F2025">
        <v>30284.639999999999</v>
      </c>
      <c r="G2025" t="s">
        <v>16</v>
      </c>
      <c r="H2025" t="s">
        <v>16</v>
      </c>
      <c r="I2025" t="s">
        <v>23</v>
      </c>
      <c r="J2025" t="str">
        <f>IF(ISBLANK(I2025),"Null",I2025)</f>
        <v>R1012</v>
      </c>
      <c r="K2025">
        <f>IF(ISBLANK(B2025),ROUND(AVERAGE($B$2:$B$2344),0),B2025)</f>
        <v>1972</v>
      </c>
      <c r="L2025" s="9" t="str">
        <f>CONCATENATE(D2025,"/",C2025,"/",K2025)</f>
        <v>24/Jul/1972</v>
      </c>
      <c r="M2025">
        <f t="shared" ca="1" si="31"/>
        <v>52</v>
      </c>
      <c r="N2025" s="10">
        <v>30284.639999999999</v>
      </c>
    </row>
    <row r="2026" spans="1:14" x14ac:dyDescent="0.25">
      <c r="A2026" t="s">
        <v>2056</v>
      </c>
      <c r="B2026">
        <v>2004</v>
      </c>
      <c r="C2026" t="s">
        <v>18</v>
      </c>
      <c r="D2026">
        <v>1</v>
      </c>
      <c r="E2026">
        <v>0</v>
      </c>
      <c r="F2026">
        <v>30328.27</v>
      </c>
      <c r="G2026" t="s">
        <v>11</v>
      </c>
      <c r="H2026" t="s">
        <v>11</v>
      </c>
      <c r="I2026" t="s">
        <v>41</v>
      </c>
      <c r="J2026" t="str">
        <f>IF(ISBLANK(I2026),"Null",I2026)</f>
        <v>R1011</v>
      </c>
      <c r="K2026">
        <f>IF(ISBLANK(B2026),ROUND(AVERAGE($B$2:$B$2344),0),B2026)</f>
        <v>2004</v>
      </c>
      <c r="L2026" s="9" t="str">
        <f>CONCATENATE(D2026,"/",C2026,"/",K2026)</f>
        <v>1/Jun/2004</v>
      </c>
      <c r="M2026">
        <f t="shared" ca="1" si="31"/>
        <v>20</v>
      </c>
      <c r="N2026" s="10">
        <v>30328.27</v>
      </c>
    </row>
    <row r="2027" spans="1:14" x14ac:dyDescent="0.25">
      <c r="A2027" t="s">
        <v>2057</v>
      </c>
      <c r="B2027">
        <v>1969</v>
      </c>
      <c r="C2027" t="s">
        <v>10</v>
      </c>
      <c r="D2027">
        <v>30</v>
      </c>
      <c r="E2027">
        <v>0</v>
      </c>
      <c r="F2027">
        <v>30366.93</v>
      </c>
      <c r="G2027" t="s">
        <v>11</v>
      </c>
      <c r="H2027" t="s">
        <v>11</v>
      </c>
      <c r="I2027" t="s">
        <v>41</v>
      </c>
      <c r="J2027" t="str">
        <f>IF(ISBLANK(I2027),"Null",I2027)</f>
        <v>R1011</v>
      </c>
      <c r="K2027">
        <f>IF(ISBLANK(B2027),ROUND(AVERAGE($B$2:$B$2344),0),B2027)</f>
        <v>1969</v>
      </c>
      <c r="L2027" s="9" t="str">
        <f>CONCATENATE(D2027,"/",C2027,"/",K2027)</f>
        <v>30/Jul/1969</v>
      </c>
      <c r="M2027">
        <f t="shared" ca="1" si="31"/>
        <v>55</v>
      </c>
      <c r="N2027" s="10">
        <v>30366.93</v>
      </c>
    </row>
    <row r="2028" spans="1:14" x14ac:dyDescent="0.25">
      <c r="A2028" t="s">
        <v>2058</v>
      </c>
      <c r="B2028">
        <v>1976</v>
      </c>
      <c r="C2028" t="s">
        <v>20</v>
      </c>
      <c r="D2028">
        <v>3</v>
      </c>
      <c r="E2028">
        <v>2</v>
      </c>
      <c r="F2028">
        <v>30409.53</v>
      </c>
      <c r="G2028" t="s">
        <v>11</v>
      </c>
      <c r="H2028" t="s">
        <v>12</v>
      </c>
      <c r="I2028" t="s">
        <v>23</v>
      </c>
      <c r="J2028" t="str">
        <f>IF(ISBLANK(I2028),"Null",I2028)</f>
        <v>R1012</v>
      </c>
      <c r="K2028">
        <f>IF(ISBLANK(B2028),ROUND(AVERAGE($B$2:$B$2344),0),B2028)</f>
        <v>1976</v>
      </c>
      <c r="L2028" s="9" t="str">
        <f>CONCATENATE(D2028,"/",C2028,"/",K2028)</f>
        <v>3/Sep/1976</v>
      </c>
      <c r="M2028">
        <f t="shared" ca="1" si="31"/>
        <v>48</v>
      </c>
      <c r="N2028" s="10">
        <v>30409.53</v>
      </c>
    </row>
    <row r="2029" spans="1:14" x14ac:dyDescent="0.25">
      <c r="A2029" t="s">
        <v>2059</v>
      </c>
      <c r="B2029">
        <v>1998</v>
      </c>
      <c r="C2029" t="s">
        <v>36</v>
      </c>
      <c r="D2029">
        <v>28</v>
      </c>
      <c r="E2029">
        <v>0</v>
      </c>
      <c r="F2029">
        <v>30422.03</v>
      </c>
      <c r="G2029" t="s">
        <v>11</v>
      </c>
      <c r="H2029" t="s">
        <v>12</v>
      </c>
      <c r="I2029" t="s">
        <v>41</v>
      </c>
      <c r="J2029" t="str">
        <f>IF(ISBLANK(I2029),"Null",I2029)</f>
        <v>R1011</v>
      </c>
      <c r="K2029">
        <f>IF(ISBLANK(B2029),ROUND(AVERAGE($B$2:$B$2344),0),B2029)</f>
        <v>1998</v>
      </c>
      <c r="L2029" s="9" t="str">
        <f>CONCATENATE(D2029,"/",C2029,"/",K2029)</f>
        <v>28/Oct/1998</v>
      </c>
      <c r="M2029">
        <f t="shared" ca="1" si="31"/>
        <v>26</v>
      </c>
      <c r="N2029" s="10">
        <v>30422.03</v>
      </c>
    </row>
    <row r="2030" spans="1:14" x14ac:dyDescent="0.25">
      <c r="A2030" t="s">
        <v>2060</v>
      </c>
      <c r="B2030">
        <v>1983</v>
      </c>
      <c r="C2030" t="s">
        <v>20</v>
      </c>
      <c r="D2030">
        <v>3</v>
      </c>
      <c r="E2030">
        <v>3</v>
      </c>
      <c r="F2030">
        <v>30457.37</v>
      </c>
      <c r="G2030" t="s">
        <v>11</v>
      </c>
      <c r="H2030" t="s">
        <v>16</v>
      </c>
      <c r="I2030" t="s">
        <v>23</v>
      </c>
      <c r="J2030" t="str">
        <f>IF(ISBLANK(I2030),"Null",I2030)</f>
        <v>R1012</v>
      </c>
      <c r="K2030">
        <f>IF(ISBLANK(B2030),ROUND(AVERAGE($B$2:$B$2344),0),B2030)</f>
        <v>1983</v>
      </c>
      <c r="L2030" s="9" t="str">
        <f>CONCATENATE(D2030,"/",C2030,"/",K2030)</f>
        <v>3/Sep/1983</v>
      </c>
      <c r="M2030">
        <f t="shared" ca="1" si="31"/>
        <v>41</v>
      </c>
      <c r="N2030" s="10">
        <v>30457.37</v>
      </c>
    </row>
    <row r="2031" spans="1:14" x14ac:dyDescent="0.25">
      <c r="A2031" t="s">
        <v>2061</v>
      </c>
      <c r="B2031">
        <v>1986</v>
      </c>
      <c r="C2031" t="s">
        <v>34</v>
      </c>
      <c r="D2031">
        <v>10</v>
      </c>
      <c r="E2031">
        <v>3</v>
      </c>
      <c r="F2031">
        <v>30530.5</v>
      </c>
      <c r="G2031" t="s">
        <v>11</v>
      </c>
      <c r="H2031" t="s">
        <v>16</v>
      </c>
      <c r="I2031" t="s">
        <v>41</v>
      </c>
      <c r="J2031" t="str">
        <f>IF(ISBLANK(I2031),"Null",I2031)</f>
        <v>R1011</v>
      </c>
      <c r="K2031">
        <f>IF(ISBLANK(B2031),ROUND(AVERAGE($B$2:$B$2344),0),B2031)</f>
        <v>1986</v>
      </c>
      <c r="L2031" s="9" t="str">
        <f>CONCATENATE(D2031,"/",C2031,"/",K2031)</f>
        <v>10/Aug/1986</v>
      </c>
      <c r="M2031">
        <f t="shared" ca="1" si="31"/>
        <v>38</v>
      </c>
      <c r="N2031" s="10">
        <v>30530.5</v>
      </c>
    </row>
    <row r="2032" spans="1:14" x14ac:dyDescent="0.25">
      <c r="A2032" t="s">
        <v>2062</v>
      </c>
      <c r="B2032">
        <v>1970</v>
      </c>
      <c r="C2032" t="s">
        <v>15</v>
      </c>
      <c r="D2032">
        <v>11</v>
      </c>
      <c r="E2032">
        <v>0</v>
      </c>
      <c r="F2032">
        <v>30625.65</v>
      </c>
      <c r="G2032" t="s">
        <v>11</v>
      </c>
      <c r="H2032" t="s">
        <v>12</v>
      </c>
      <c r="I2032" t="s">
        <v>41</v>
      </c>
      <c r="J2032" t="str">
        <f>IF(ISBLANK(I2032),"Null",I2032)</f>
        <v>R1011</v>
      </c>
      <c r="K2032">
        <f>IF(ISBLANK(B2032),ROUND(AVERAGE($B$2:$B$2344),0),B2032)</f>
        <v>1970</v>
      </c>
      <c r="L2032" s="9" t="str">
        <f>CONCATENATE(D2032,"/",C2032,"/",K2032)</f>
        <v>11/Nov/1970</v>
      </c>
      <c r="M2032">
        <f t="shared" ca="1" si="31"/>
        <v>54</v>
      </c>
      <c r="N2032" s="10">
        <v>30625.65</v>
      </c>
    </row>
    <row r="2033" spans="1:14" x14ac:dyDescent="0.25">
      <c r="A2033" t="s">
        <v>2063</v>
      </c>
      <c r="B2033">
        <v>1999</v>
      </c>
      <c r="C2033" t="s">
        <v>20</v>
      </c>
      <c r="D2033">
        <v>21</v>
      </c>
      <c r="E2033">
        <v>0</v>
      </c>
      <c r="F2033">
        <v>30697.71</v>
      </c>
      <c r="G2033" t="s">
        <v>16</v>
      </c>
      <c r="H2033" t="s">
        <v>11</v>
      </c>
      <c r="I2033" t="s">
        <v>41</v>
      </c>
      <c r="J2033" t="str">
        <f>IF(ISBLANK(I2033),"Null",I2033)</f>
        <v>R1011</v>
      </c>
      <c r="K2033">
        <f>IF(ISBLANK(B2033),ROUND(AVERAGE($B$2:$B$2344),0),B2033)</f>
        <v>1999</v>
      </c>
      <c r="L2033" s="9" t="str">
        <f>CONCATENATE(D2033,"/",C2033,"/",K2033)</f>
        <v>21/Sep/1999</v>
      </c>
      <c r="M2033">
        <f t="shared" ca="1" si="31"/>
        <v>25</v>
      </c>
      <c r="N2033" s="10">
        <v>30697.71</v>
      </c>
    </row>
    <row r="2034" spans="1:14" x14ac:dyDescent="0.25">
      <c r="A2034" t="s">
        <v>2064</v>
      </c>
      <c r="B2034">
        <v>1983</v>
      </c>
      <c r="C2034" t="s">
        <v>30</v>
      </c>
      <c r="D2034">
        <v>21</v>
      </c>
      <c r="E2034">
        <v>3</v>
      </c>
      <c r="F2034">
        <v>30724.44</v>
      </c>
      <c r="G2034" t="s">
        <v>11</v>
      </c>
      <c r="H2034" t="s">
        <v>12</v>
      </c>
      <c r="I2034" t="s">
        <v>41</v>
      </c>
      <c r="J2034" t="str">
        <f>IF(ISBLANK(I2034),"Null",I2034)</f>
        <v>R1011</v>
      </c>
      <c r="K2034">
        <f>IF(ISBLANK(B2034),ROUND(AVERAGE($B$2:$B$2344),0),B2034)</f>
        <v>1983</v>
      </c>
      <c r="L2034" s="9" t="str">
        <f>CONCATENATE(D2034,"/",C2034,"/",K2034)</f>
        <v>21/Dec/1983</v>
      </c>
      <c r="M2034">
        <f t="shared" ca="1" si="31"/>
        <v>40</v>
      </c>
      <c r="N2034" s="10">
        <v>30724.44</v>
      </c>
    </row>
    <row r="2035" spans="1:14" x14ac:dyDescent="0.25">
      <c r="A2035" t="s">
        <v>2065</v>
      </c>
      <c r="B2035">
        <v>1988</v>
      </c>
      <c r="C2035" t="s">
        <v>20</v>
      </c>
      <c r="D2035">
        <v>5</v>
      </c>
      <c r="E2035">
        <v>3</v>
      </c>
      <c r="F2035">
        <v>30763.01</v>
      </c>
      <c r="G2035" t="s">
        <v>11</v>
      </c>
      <c r="H2035" t="s">
        <v>16</v>
      </c>
      <c r="I2035" t="s">
        <v>41</v>
      </c>
      <c r="J2035" t="str">
        <f>IF(ISBLANK(I2035),"Null",I2035)</f>
        <v>R1011</v>
      </c>
      <c r="K2035">
        <f>IF(ISBLANK(B2035),ROUND(AVERAGE($B$2:$B$2344),0),B2035)</f>
        <v>1988</v>
      </c>
      <c r="L2035" s="9" t="str">
        <f>CONCATENATE(D2035,"/",C2035,"/",K2035)</f>
        <v>5/Sep/1988</v>
      </c>
      <c r="M2035">
        <f t="shared" ca="1" si="31"/>
        <v>36</v>
      </c>
      <c r="N2035" s="10">
        <v>30763.01</v>
      </c>
    </row>
    <row r="2036" spans="1:14" x14ac:dyDescent="0.25">
      <c r="A2036" t="s">
        <v>2066</v>
      </c>
      <c r="B2036">
        <v>1961</v>
      </c>
      <c r="C2036" t="s">
        <v>20</v>
      </c>
      <c r="D2036">
        <v>9</v>
      </c>
      <c r="E2036">
        <v>3</v>
      </c>
      <c r="F2036">
        <v>30942.19</v>
      </c>
      <c r="G2036" t="s">
        <v>11</v>
      </c>
      <c r="H2036" t="s">
        <v>11</v>
      </c>
      <c r="I2036" t="s">
        <v>13</v>
      </c>
      <c r="J2036" t="str">
        <f>IF(ISBLANK(I2036),"Null",I2036)</f>
        <v>R1013</v>
      </c>
      <c r="K2036">
        <f>IF(ISBLANK(B2036),ROUND(AVERAGE($B$2:$B$2344),0),B2036)</f>
        <v>1961</v>
      </c>
      <c r="L2036" s="9" t="str">
        <f>CONCATENATE(D2036,"/",C2036,"/",K2036)</f>
        <v>9/Sep/1961</v>
      </c>
      <c r="M2036">
        <f t="shared" ca="1" si="31"/>
        <v>63</v>
      </c>
      <c r="N2036" s="10">
        <v>30942.19</v>
      </c>
    </row>
    <row r="2037" spans="1:14" x14ac:dyDescent="0.25">
      <c r="A2037" t="s">
        <v>2067</v>
      </c>
      <c r="B2037">
        <v>2004</v>
      </c>
      <c r="C2037" t="s">
        <v>15</v>
      </c>
      <c r="D2037">
        <v>9</v>
      </c>
      <c r="E2037">
        <v>0</v>
      </c>
      <c r="F2037">
        <v>31196.61</v>
      </c>
      <c r="G2037" t="s">
        <v>11</v>
      </c>
      <c r="H2037" t="s">
        <v>16</v>
      </c>
      <c r="I2037" t="s">
        <v>41</v>
      </c>
      <c r="J2037" t="str">
        <f>IF(ISBLANK(I2037),"Null",I2037)</f>
        <v>R1011</v>
      </c>
      <c r="K2037">
        <f>IF(ISBLANK(B2037),ROUND(AVERAGE($B$2:$B$2344),0),B2037)</f>
        <v>2004</v>
      </c>
      <c r="L2037" s="9" t="str">
        <f>CONCATENATE(D2037,"/",C2037,"/",K2037)</f>
        <v>9/Nov/2004</v>
      </c>
      <c r="M2037">
        <f t="shared" ca="1" si="31"/>
        <v>20</v>
      </c>
      <c r="N2037" s="10">
        <v>31196.61</v>
      </c>
    </row>
    <row r="2038" spans="1:14" x14ac:dyDescent="0.25">
      <c r="A2038" t="s">
        <v>2068</v>
      </c>
      <c r="B2038">
        <v>2000</v>
      </c>
      <c r="C2038" t="s">
        <v>10</v>
      </c>
      <c r="D2038">
        <v>22</v>
      </c>
      <c r="E2038">
        <v>0</v>
      </c>
      <c r="F2038">
        <v>31234.560000000001</v>
      </c>
      <c r="G2038" t="s">
        <v>16</v>
      </c>
      <c r="H2038" t="s">
        <v>16</v>
      </c>
      <c r="I2038" t="s">
        <v>41</v>
      </c>
      <c r="J2038" t="str">
        <f>IF(ISBLANK(I2038),"Null",I2038)</f>
        <v>R1011</v>
      </c>
      <c r="K2038">
        <f>IF(ISBLANK(B2038),ROUND(AVERAGE($B$2:$B$2344),0),B2038)</f>
        <v>2000</v>
      </c>
      <c r="L2038" s="9" t="str">
        <f>CONCATENATE(D2038,"/",C2038,"/",K2038)</f>
        <v>22/Jul/2000</v>
      </c>
      <c r="M2038">
        <f t="shared" ca="1" si="31"/>
        <v>24</v>
      </c>
      <c r="N2038" s="10">
        <v>31234.560000000001</v>
      </c>
    </row>
    <row r="2039" spans="1:14" x14ac:dyDescent="0.25">
      <c r="A2039" t="s">
        <v>2069</v>
      </c>
      <c r="B2039">
        <v>1968</v>
      </c>
      <c r="C2039" t="s">
        <v>10</v>
      </c>
      <c r="D2039">
        <v>9</v>
      </c>
      <c r="E2039">
        <v>0</v>
      </c>
      <c r="F2039">
        <v>31322.53</v>
      </c>
      <c r="G2039" t="s">
        <v>11</v>
      </c>
      <c r="H2039" t="s">
        <v>16</v>
      </c>
      <c r="I2039" t="s">
        <v>41</v>
      </c>
      <c r="J2039" t="str">
        <f>IF(ISBLANK(I2039),"Null",I2039)</f>
        <v>R1011</v>
      </c>
      <c r="K2039">
        <f>IF(ISBLANK(B2039),ROUND(AVERAGE($B$2:$B$2344),0),B2039)</f>
        <v>1968</v>
      </c>
      <c r="L2039" s="9" t="str">
        <f>CONCATENATE(D2039,"/",C2039,"/",K2039)</f>
        <v>9/Jul/1968</v>
      </c>
      <c r="M2039">
        <f t="shared" ca="1" si="31"/>
        <v>56</v>
      </c>
      <c r="N2039" s="10">
        <v>31322.53</v>
      </c>
    </row>
    <row r="2040" spans="1:14" x14ac:dyDescent="0.25">
      <c r="A2040" t="s">
        <v>2070</v>
      </c>
      <c r="B2040">
        <v>1995</v>
      </c>
      <c r="C2040" t="s">
        <v>20</v>
      </c>
      <c r="D2040">
        <v>27</v>
      </c>
      <c r="E2040">
        <v>0</v>
      </c>
      <c r="F2040">
        <v>31328.27</v>
      </c>
      <c r="G2040" t="s">
        <v>11</v>
      </c>
      <c r="H2040" t="s">
        <v>11</v>
      </c>
      <c r="I2040" t="s">
        <v>41</v>
      </c>
      <c r="J2040" t="str">
        <f>IF(ISBLANK(I2040),"Null",I2040)</f>
        <v>R1011</v>
      </c>
      <c r="K2040">
        <f>IF(ISBLANK(B2040),ROUND(AVERAGE($B$2:$B$2344),0),B2040)</f>
        <v>1995</v>
      </c>
      <c r="L2040" s="9" t="str">
        <f>CONCATENATE(D2040,"/",C2040,"/",K2040)</f>
        <v>27/Sep/1995</v>
      </c>
      <c r="M2040">
        <f t="shared" ca="1" si="31"/>
        <v>29</v>
      </c>
      <c r="N2040" s="10">
        <v>31328.27</v>
      </c>
    </row>
    <row r="2041" spans="1:14" x14ac:dyDescent="0.25">
      <c r="A2041" t="s">
        <v>2071</v>
      </c>
      <c r="B2041">
        <v>1974</v>
      </c>
      <c r="C2041" t="s">
        <v>36</v>
      </c>
      <c r="D2041">
        <v>8</v>
      </c>
      <c r="E2041">
        <v>0</v>
      </c>
      <c r="F2041">
        <v>31368.81</v>
      </c>
      <c r="G2041" t="s">
        <v>11</v>
      </c>
      <c r="H2041" t="s">
        <v>12</v>
      </c>
      <c r="I2041" t="s">
        <v>41</v>
      </c>
      <c r="J2041" t="str">
        <f>IF(ISBLANK(I2041),"Null",I2041)</f>
        <v>R1011</v>
      </c>
      <c r="K2041">
        <f>IF(ISBLANK(B2041),ROUND(AVERAGE($B$2:$B$2344),0),B2041)</f>
        <v>1974</v>
      </c>
      <c r="L2041" s="9" t="str">
        <f>CONCATENATE(D2041,"/",C2041,"/",K2041)</f>
        <v>8/Oct/1974</v>
      </c>
      <c r="M2041">
        <f t="shared" ca="1" si="31"/>
        <v>50</v>
      </c>
      <c r="N2041" s="10">
        <v>31368.81</v>
      </c>
    </row>
    <row r="2042" spans="1:14" x14ac:dyDescent="0.25">
      <c r="A2042" t="s">
        <v>2072</v>
      </c>
      <c r="B2042">
        <v>1975</v>
      </c>
      <c r="C2042" t="s">
        <v>36</v>
      </c>
      <c r="D2042">
        <v>29</v>
      </c>
      <c r="E2042">
        <v>1</v>
      </c>
      <c r="F2042">
        <v>31591.82</v>
      </c>
      <c r="G2042" t="s">
        <v>11</v>
      </c>
      <c r="H2042" t="s">
        <v>16</v>
      </c>
      <c r="I2042" t="s">
        <v>41</v>
      </c>
      <c r="J2042" t="str">
        <f>IF(ISBLANK(I2042),"Null",I2042)</f>
        <v>R1011</v>
      </c>
      <c r="K2042">
        <f>IF(ISBLANK(B2042),ROUND(AVERAGE($B$2:$B$2344),0),B2042)</f>
        <v>1975</v>
      </c>
      <c r="L2042" s="9" t="str">
        <f>CONCATENATE(D2042,"/",C2042,"/",K2042)</f>
        <v>29/Oct/1975</v>
      </c>
      <c r="M2042">
        <f t="shared" ca="1" si="31"/>
        <v>49</v>
      </c>
      <c r="N2042" s="10">
        <v>31591.82</v>
      </c>
    </row>
    <row r="2043" spans="1:14" x14ac:dyDescent="0.25">
      <c r="A2043" t="s">
        <v>2073</v>
      </c>
      <c r="B2043">
        <v>1960</v>
      </c>
      <c r="C2043" t="s">
        <v>30</v>
      </c>
      <c r="D2043">
        <v>13</v>
      </c>
      <c r="E2043">
        <v>1</v>
      </c>
      <c r="F2043">
        <v>31620</v>
      </c>
      <c r="G2043" t="s">
        <v>11</v>
      </c>
      <c r="H2043" t="s">
        <v>16</v>
      </c>
      <c r="I2043" t="s">
        <v>246</v>
      </c>
      <c r="J2043" t="str">
        <f>IF(ISBLANK(I2043),"Null",I2043)</f>
        <v>R1024</v>
      </c>
      <c r="K2043">
        <f>IF(ISBLANK(B2043),ROUND(AVERAGE($B$2:$B$2344),0),B2043)</f>
        <v>1960</v>
      </c>
      <c r="L2043" s="9" t="str">
        <f>CONCATENATE(D2043,"/",C2043,"/",K2043)</f>
        <v>13/Dec/1960</v>
      </c>
      <c r="M2043">
        <f t="shared" ca="1" si="31"/>
        <v>63</v>
      </c>
      <c r="N2043" s="10">
        <v>31620</v>
      </c>
    </row>
    <row r="2044" spans="1:14" x14ac:dyDescent="0.25">
      <c r="A2044" t="s">
        <v>2074</v>
      </c>
      <c r="B2044">
        <v>1977</v>
      </c>
      <c r="C2044" t="s">
        <v>36</v>
      </c>
      <c r="D2044">
        <v>14</v>
      </c>
      <c r="E2044">
        <v>2</v>
      </c>
      <c r="F2044">
        <v>31736.7</v>
      </c>
      <c r="G2044" t="s">
        <v>11</v>
      </c>
      <c r="H2044" t="s">
        <v>11</v>
      </c>
      <c r="I2044" t="s">
        <v>23</v>
      </c>
      <c r="J2044" t="str">
        <f>IF(ISBLANK(I2044),"Null",I2044)</f>
        <v>R1012</v>
      </c>
      <c r="K2044">
        <f>IF(ISBLANK(B2044),ROUND(AVERAGE($B$2:$B$2344),0),B2044)</f>
        <v>1977</v>
      </c>
      <c r="L2044" s="9" t="str">
        <f>CONCATENATE(D2044,"/",C2044,"/",K2044)</f>
        <v>14/Oct/1977</v>
      </c>
      <c r="M2044">
        <f t="shared" ca="1" si="31"/>
        <v>47</v>
      </c>
      <c r="N2044" s="10">
        <v>31736.7</v>
      </c>
    </row>
    <row r="2045" spans="1:14" x14ac:dyDescent="0.25">
      <c r="A2045" t="s">
        <v>2075</v>
      </c>
      <c r="B2045">
        <v>1984</v>
      </c>
      <c r="C2045" t="s">
        <v>20</v>
      </c>
      <c r="D2045">
        <v>10</v>
      </c>
      <c r="E2045">
        <v>3</v>
      </c>
      <c r="F2045">
        <v>31743.919999999998</v>
      </c>
      <c r="G2045" t="s">
        <v>11</v>
      </c>
      <c r="H2045" t="s">
        <v>16</v>
      </c>
      <c r="I2045" t="s">
        <v>41</v>
      </c>
      <c r="J2045" t="str">
        <f>IF(ISBLANK(I2045),"Null",I2045)</f>
        <v>R1011</v>
      </c>
      <c r="K2045">
        <f>IF(ISBLANK(B2045),ROUND(AVERAGE($B$2:$B$2344),0),B2045)</f>
        <v>1984</v>
      </c>
      <c r="L2045" s="9" t="str">
        <f>CONCATENATE(D2045,"/",C2045,"/",K2045)</f>
        <v>10/Sep/1984</v>
      </c>
      <c r="M2045">
        <f t="shared" ca="1" si="31"/>
        <v>40</v>
      </c>
      <c r="N2045" s="10">
        <v>31743.919999999998</v>
      </c>
    </row>
    <row r="2046" spans="1:14" x14ac:dyDescent="0.25">
      <c r="A2046" t="s">
        <v>2076</v>
      </c>
      <c r="B2046">
        <v>1975</v>
      </c>
      <c r="C2046" t="s">
        <v>20</v>
      </c>
      <c r="D2046">
        <v>25</v>
      </c>
      <c r="E2046">
        <v>1</v>
      </c>
      <c r="F2046">
        <v>31897.1</v>
      </c>
      <c r="G2046" t="s">
        <v>11</v>
      </c>
      <c r="H2046" t="s">
        <v>12</v>
      </c>
      <c r="I2046" t="s">
        <v>41</v>
      </c>
      <c r="J2046" t="str">
        <f>IF(ISBLANK(I2046),"Null",I2046)</f>
        <v>R1011</v>
      </c>
      <c r="K2046">
        <f>IF(ISBLANK(B2046),ROUND(AVERAGE($B$2:$B$2344),0),B2046)</f>
        <v>1975</v>
      </c>
      <c r="L2046" s="9" t="str">
        <f>CONCATENATE(D2046,"/",C2046,"/",K2046)</f>
        <v>25/Sep/1975</v>
      </c>
      <c r="M2046">
        <f t="shared" ca="1" si="31"/>
        <v>49</v>
      </c>
      <c r="N2046" s="10">
        <v>31897.1</v>
      </c>
    </row>
    <row r="2047" spans="1:14" x14ac:dyDescent="0.25">
      <c r="A2047" t="s">
        <v>2077</v>
      </c>
      <c r="B2047">
        <v>1972</v>
      </c>
      <c r="C2047" t="s">
        <v>20</v>
      </c>
      <c r="D2047">
        <v>21</v>
      </c>
      <c r="E2047">
        <v>0</v>
      </c>
      <c r="F2047">
        <v>31980.89</v>
      </c>
      <c r="G2047" t="s">
        <v>11</v>
      </c>
      <c r="H2047" t="s">
        <v>16</v>
      </c>
      <c r="I2047" t="s">
        <v>41</v>
      </c>
      <c r="J2047" t="str">
        <f>IF(ISBLANK(I2047),"Null",I2047)</f>
        <v>R1011</v>
      </c>
      <c r="K2047">
        <f>IF(ISBLANK(B2047),ROUND(AVERAGE($B$2:$B$2344),0),B2047)</f>
        <v>1972</v>
      </c>
      <c r="L2047" s="9" t="str">
        <f>CONCATENATE(D2047,"/",C2047,"/",K2047)</f>
        <v>21/Sep/1972</v>
      </c>
      <c r="M2047">
        <f t="shared" ca="1" si="31"/>
        <v>52</v>
      </c>
      <c r="N2047" s="10">
        <v>31980.89</v>
      </c>
    </row>
    <row r="2048" spans="1:14" x14ac:dyDescent="0.25">
      <c r="A2048" t="s">
        <v>2078</v>
      </c>
      <c r="B2048">
        <v>1993</v>
      </c>
      <c r="C2048" t="s">
        <v>20</v>
      </c>
      <c r="D2048">
        <v>13</v>
      </c>
      <c r="E2048">
        <v>0</v>
      </c>
      <c r="F2048">
        <v>32086.21</v>
      </c>
      <c r="G2048" t="s">
        <v>16</v>
      </c>
      <c r="H2048" t="s">
        <v>12</v>
      </c>
      <c r="I2048" t="s">
        <v>41</v>
      </c>
      <c r="J2048" t="str">
        <f>IF(ISBLANK(I2048),"Null",I2048)</f>
        <v>R1011</v>
      </c>
      <c r="K2048">
        <f>IF(ISBLANK(B2048),ROUND(AVERAGE($B$2:$B$2344),0),B2048)</f>
        <v>1993</v>
      </c>
      <c r="L2048" s="9" t="str">
        <f>CONCATENATE(D2048,"/",C2048,"/",K2048)</f>
        <v>13/Sep/1993</v>
      </c>
      <c r="M2048">
        <f t="shared" ca="1" si="31"/>
        <v>31</v>
      </c>
      <c r="N2048" s="10">
        <v>32086.21</v>
      </c>
    </row>
    <row r="2049" spans="1:14" x14ac:dyDescent="0.25">
      <c r="A2049" t="s">
        <v>2079</v>
      </c>
      <c r="B2049">
        <v>1978</v>
      </c>
      <c r="C2049" t="s">
        <v>15</v>
      </c>
      <c r="D2049">
        <v>10</v>
      </c>
      <c r="E2049">
        <v>2</v>
      </c>
      <c r="F2049">
        <v>32108.66</v>
      </c>
      <c r="G2049" t="s">
        <v>16</v>
      </c>
      <c r="H2049" t="s">
        <v>12</v>
      </c>
      <c r="I2049" t="s">
        <v>355</v>
      </c>
      <c r="J2049" t="str">
        <f>IF(ISBLANK(I2049),"Null",I2049)</f>
        <v>R1017</v>
      </c>
      <c r="K2049">
        <f>IF(ISBLANK(B2049),ROUND(AVERAGE($B$2:$B$2344),0),B2049)</f>
        <v>1978</v>
      </c>
      <c r="L2049" s="9" t="str">
        <f>CONCATENATE(D2049,"/",C2049,"/",K2049)</f>
        <v>10/Nov/1978</v>
      </c>
      <c r="M2049">
        <f t="shared" ca="1" si="31"/>
        <v>46</v>
      </c>
      <c r="N2049" s="10">
        <v>32108.66</v>
      </c>
    </row>
    <row r="2050" spans="1:14" x14ac:dyDescent="0.25">
      <c r="A2050" t="s">
        <v>2080</v>
      </c>
      <c r="B2050">
        <v>1969</v>
      </c>
      <c r="C2050" t="s">
        <v>20</v>
      </c>
      <c r="D2050">
        <v>11</v>
      </c>
      <c r="E2050">
        <v>0</v>
      </c>
      <c r="F2050">
        <v>32192.76</v>
      </c>
      <c r="G2050" t="s">
        <v>16</v>
      </c>
      <c r="H2050" t="s">
        <v>11</v>
      </c>
      <c r="I2050" t="s">
        <v>41</v>
      </c>
      <c r="J2050" t="str">
        <f>IF(ISBLANK(I2050),"Null",I2050)</f>
        <v>R1011</v>
      </c>
      <c r="K2050">
        <f>IF(ISBLANK(B2050),ROUND(AVERAGE($B$2:$B$2344),0),B2050)</f>
        <v>1969</v>
      </c>
      <c r="L2050" s="9" t="str">
        <f>CONCATENATE(D2050,"/",C2050,"/",K2050)</f>
        <v>11/Sep/1969</v>
      </c>
      <c r="M2050">
        <f t="shared" ca="1" si="31"/>
        <v>55</v>
      </c>
      <c r="N2050" s="10">
        <v>32192.76</v>
      </c>
    </row>
    <row r="2051" spans="1:14" x14ac:dyDescent="0.25">
      <c r="A2051" t="s">
        <v>2081</v>
      </c>
      <c r="B2051">
        <v>1994</v>
      </c>
      <c r="C2051" t="s">
        <v>20</v>
      </c>
      <c r="D2051">
        <v>8</v>
      </c>
      <c r="E2051">
        <v>0</v>
      </c>
      <c r="F2051">
        <v>32222.81</v>
      </c>
      <c r="G2051" t="s">
        <v>11</v>
      </c>
      <c r="H2051" t="s">
        <v>16</v>
      </c>
      <c r="I2051" t="s">
        <v>41</v>
      </c>
      <c r="J2051" t="str">
        <f>IF(ISBLANK(I2051),"Null",I2051)</f>
        <v>R1011</v>
      </c>
      <c r="K2051">
        <f>IF(ISBLANK(B2051),ROUND(AVERAGE($B$2:$B$2344),0),B2051)</f>
        <v>1994</v>
      </c>
      <c r="L2051" s="9" t="str">
        <f>CONCATENATE(D2051,"/",C2051,"/",K2051)</f>
        <v>8/Sep/1994</v>
      </c>
      <c r="M2051">
        <f t="shared" ref="M2051:M2114" ca="1" si="32">DATEDIF(L2051,TODAY(),"Y")</f>
        <v>30</v>
      </c>
      <c r="N2051" s="10">
        <v>32222.81</v>
      </c>
    </row>
    <row r="2052" spans="1:14" x14ac:dyDescent="0.25">
      <c r="A2052" t="s">
        <v>2082</v>
      </c>
      <c r="B2052">
        <v>1975</v>
      </c>
      <c r="C2052" t="s">
        <v>30</v>
      </c>
      <c r="D2052">
        <v>17</v>
      </c>
      <c r="E2052">
        <v>1</v>
      </c>
      <c r="F2052">
        <v>32259.96</v>
      </c>
      <c r="G2052" t="s">
        <v>11</v>
      </c>
      <c r="H2052" t="s">
        <v>12</v>
      </c>
      <c r="I2052" t="s">
        <v>23</v>
      </c>
      <c r="J2052" t="str">
        <f>IF(ISBLANK(I2052),"Null",I2052)</f>
        <v>R1012</v>
      </c>
      <c r="K2052">
        <f>IF(ISBLANK(B2052),ROUND(AVERAGE($B$2:$B$2344),0),B2052)</f>
        <v>1975</v>
      </c>
      <c r="L2052" s="9" t="str">
        <f>CONCATENATE(D2052,"/",C2052,"/",K2052)</f>
        <v>17/Dec/1975</v>
      </c>
      <c r="M2052">
        <f t="shared" ca="1" si="32"/>
        <v>48</v>
      </c>
      <c r="N2052" s="10">
        <v>32259.96</v>
      </c>
    </row>
    <row r="2053" spans="1:14" x14ac:dyDescent="0.25">
      <c r="A2053" t="s">
        <v>2083</v>
      </c>
      <c r="B2053">
        <v>1986</v>
      </c>
      <c r="C2053" t="s">
        <v>30</v>
      </c>
      <c r="D2053">
        <v>2</v>
      </c>
      <c r="E2053">
        <v>3</v>
      </c>
      <c r="F2053">
        <v>32288.49</v>
      </c>
      <c r="G2053" t="s">
        <v>11</v>
      </c>
      <c r="H2053" t="s">
        <v>11</v>
      </c>
      <c r="I2053" t="s">
        <v>41</v>
      </c>
      <c r="J2053" t="str">
        <f>IF(ISBLANK(I2053),"Null",I2053)</f>
        <v>R1011</v>
      </c>
      <c r="K2053">
        <f>IF(ISBLANK(B2053),ROUND(AVERAGE($B$2:$B$2344),0),B2053)</f>
        <v>1986</v>
      </c>
      <c r="L2053" s="9" t="str">
        <f>CONCATENATE(D2053,"/",C2053,"/",K2053)</f>
        <v>2/Dec/1986</v>
      </c>
      <c r="M2053">
        <f t="shared" ca="1" si="32"/>
        <v>37</v>
      </c>
      <c r="N2053" s="10">
        <v>32288.49</v>
      </c>
    </row>
    <row r="2054" spans="1:14" x14ac:dyDescent="0.25">
      <c r="A2054" t="s">
        <v>2084</v>
      </c>
      <c r="B2054">
        <v>1972</v>
      </c>
      <c r="C2054" t="s">
        <v>36</v>
      </c>
      <c r="D2054">
        <v>19</v>
      </c>
      <c r="E2054">
        <v>0</v>
      </c>
      <c r="F2054">
        <v>32428.63</v>
      </c>
      <c r="G2054" t="s">
        <v>11</v>
      </c>
      <c r="H2054" t="s">
        <v>11</v>
      </c>
      <c r="I2054" t="s">
        <v>41</v>
      </c>
      <c r="J2054" t="str">
        <f>IF(ISBLANK(I2054),"Null",I2054)</f>
        <v>R1011</v>
      </c>
      <c r="K2054">
        <f>IF(ISBLANK(B2054),ROUND(AVERAGE($B$2:$B$2344),0),B2054)</f>
        <v>1972</v>
      </c>
      <c r="L2054" s="9" t="str">
        <f>CONCATENATE(D2054,"/",C2054,"/",K2054)</f>
        <v>19/Oct/1972</v>
      </c>
      <c r="M2054">
        <f t="shared" ca="1" si="32"/>
        <v>52</v>
      </c>
      <c r="N2054" s="10">
        <v>32428.63</v>
      </c>
    </row>
    <row r="2055" spans="1:14" x14ac:dyDescent="0.25">
      <c r="A2055" t="s">
        <v>2085</v>
      </c>
      <c r="B2055">
        <v>1976</v>
      </c>
      <c r="C2055" t="s">
        <v>34</v>
      </c>
      <c r="D2055">
        <v>9</v>
      </c>
      <c r="E2055">
        <v>2</v>
      </c>
      <c r="F2055">
        <v>32430.22</v>
      </c>
      <c r="G2055" t="s">
        <v>11</v>
      </c>
      <c r="H2055" t="s">
        <v>12</v>
      </c>
      <c r="I2055" t="s">
        <v>41</v>
      </c>
      <c r="J2055" t="str">
        <f>IF(ISBLANK(I2055),"Null",I2055)</f>
        <v>R1011</v>
      </c>
      <c r="K2055">
        <f>IF(ISBLANK(B2055),ROUND(AVERAGE($B$2:$B$2344),0),B2055)</f>
        <v>1976</v>
      </c>
      <c r="L2055" s="9" t="str">
        <f>CONCATENATE(D2055,"/",C2055,"/",K2055)</f>
        <v>9/Aug/1976</v>
      </c>
      <c r="M2055">
        <f t="shared" ca="1" si="32"/>
        <v>48</v>
      </c>
      <c r="N2055" s="10">
        <v>32430.22</v>
      </c>
    </row>
    <row r="2056" spans="1:14" x14ac:dyDescent="0.25">
      <c r="A2056" t="s">
        <v>2086</v>
      </c>
      <c r="B2056">
        <v>1981</v>
      </c>
      <c r="C2056" t="s">
        <v>20</v>
      </c>
      <c r="D2056">
        <v>27</v>
      </c>
      <c r="E2056">
        <v>1</v>
      </c>
      <c r="F2056">
        <v>32462.35</v>
      </c>
      <c r="G2056" t="s">
        <v>11</v>
      </c>
      <c r="H2056" t="s">
        <v>11</v>
      </c>
      <c r="I2056" t="s">
        <v>41</v>
      </c>
      <c r="J2056" t="str">
        <f>IF(ISBLANK(I2056),"Null",I2056)</f>
        <v>R1011</v>
      </c>
      <c r="K2056">
        <f>IF(ISBLANK(B2056),ROUND(AVERAGE($B$2:$B$2344),0),B2056)</f>
        <v>1981</v>
      </c>
      <c r="L2056" s="9" t="str">
        <f>CONCATENATE(D2056,"/",C2056,"/",K2056)</f>
        <v>27/Sep/1981</v>
      </c>
      <c r="M2056">
        <f t="shared" ca="1" si="32"/>
        <v>43</v>
      </c>
      <c r="N2056" s="10">
        <v>32462.35</v>
      </c>
    </row>
    <row r="2057" spans="1:14" x14ac:dyDescent="0.25">
      <c r="A2057" t="s">
        <v>2087</v>
      </c>
      <c r="B2057">
        <v>1976</v>
      </c>
      <c r="C2057" t="s">
        <v>20</v>
      </c>
      <c r="D2057">
        <v>19</v>
      </c>
      <c r="E2057">
        <v>2</v>
      </c>
      <c r="F2057">
        <v>32485.46</v>
      </c>
      <c r="G2057" t="s">
        <v>11</v>
      </c>
      <c r="H2057" t="s">
        <v>16</v>
      </c>
      <c r="I2057" t="s">
        <v>41</v>
      </c>
      <c r="J2057" t="str">
        <f>IF(ISBLANK(I2057),"Null",I2057)</f>
        <v>R1011</v>
      </c>
      <c r="K2057">
        <f>IF(ISBLANK(B2057),ROUND(AVERAGE($B$2:$B$2344),0),B2057)</f>
        <v>1976</v>
      </c>
      <c r="L2057" s="9" t="str">
        <f>CONCATENATE(D2057,"/",C2057,"/",K2057)</f>
        <v>19/Sep/1976</v>
      </c>
      <c r="M2057">
        <f t="shared" ca="1" si="32"/>
        <v>48</v>
      </c>
      <c r="N2057" s="10">
        <v>32485.46</v>
      </c>
    </row>
    <row r="2058" spans="1:14" x14ac:dyDescent="0.25">
      <c r="A2058" t="s">
        <v>2088</v>
      </c>
      <c r="B2058">
        <v>2003</v>
      </c>
      <c r="C2058" t="s">
        <v>36</v>
      </c>
      <c r="D2058">
        <v>8</v>
      </c>
      <c r="E2058">
        <v>0</v>
      </c>
      <c r="F2058">
        <v>32548.34</v>
      </c>
      <c r="G2058" t="s">
        <v>16</v>
      </c>
      <c r="H2058" t="s">
        <v>11</v>
      </c>
      <c r="I2058" t="s">
        <v>13</v>
      </c>
      <c r="J2058" t="str">
        <f>IF(ISBLANK(I2058),"Null",I2058)</f>
        <v>R1013</v>
      </c>
      <c r="K2058">
        <f>IF(ISBLANK(B2058),ROUND(AVERAGE($B$2:$B$2344),0),B2058)</f>
        <v>2003</v>
      </c>
      <c r="L2058" s="9" t="str">
        <f>CONCATENATE(D2058,"/",C2058,"/",K2058)</f>
        <v>8/Oct/2003</v>
      </c>
      <c r="M2058">
        <f t="shared" ca="1" si="32"/>
        <v>21</v>
      </c>
      <c r="N2058" s="10">
        <v>32548.34</v>
      </c>
    </row>
    <row r="2059" spans="1:14" x14ac:dyDescent="0.25">
      <c r="A2059" t="s">
        <v>2089</v>
      </c>
      <c r="B2059">
        <v>1990</v>
      </c>
      <c r="C2059" t="s">
        <v>10</v>
      </c>
      <c r="D2059">
        <v>13</v>
      </c>
      <c r="E2059">
        <v>3</v>
      </c>
      <c r="F2059">
        <v>32672.11</v>
      </c>
      <c r="G2059" t="s">
        <v>16</v>
      </c>
      <c r="H2059" t="s">
        <v>16</v>
      </c>
      <c r="I2059" t="s">
        <v>41</v>
      </c>
      <c r="J2059" t="str">
        <f>IF(ISBLANK(I2059),"Null",I2059)</f>
        <v>R1011</v>
      </c>
      <c r="K2059">
        <f>IF(ISBLANK(B2059),ROUND(AVERAGE($B$2:$B$2344),0),B2059)</f>
        <v>1990</v>
      </c>
      <c r="L2059" s="9" t="str">
        <f>CONCATENATE(D2059,"/",C2059,"/",K2059)</f>
        <v>13/Jul/1990</v>
      </c>
      <c r="M2059">
        <f t="shared" ca="1" si="32"/>
        <v>34</v>
      </c>
      <c r="N2059" s="10">
        <v>32672.11</v>
      </c>
    </row>
    <row r="2060" spans="1:14" x14ac:dyDescent="0.25">
      <c r="A2060" t="s">
        <v>2090</v>
      </c>
      <c r="B2060">
        <v>1968</v>
      </c>
      <c r="C2060" t="s">
        <v>15</v>
      </c>
      <c r="D2060">
        <v>1</v>
      </c>
      <c r="E2060">
        <v>0</v>
      </c>
      <c r="F2060">
        <v>32686.080000000002</v>
      </c>
      <c r="G2060" t="s">
        <v>11</v>
      </c>
      <c r="H2060" t="s">
        <v>12</v>
      </c>
      <c r="I2060" t="s">
        <v>41</v>
      </c>
      <c r="J2060" t="str">
        <f>IF(ISBLANK(I2060),"Null",I2060)</f>
        <v>R1011</v>
      </c>
      <c r="K2060">
        <f>IF(ISBLANK(B2060),ROUND(AVERAGE($B$2:$B$2344),0),B2060)</f>
        <v>1968</v>
      </c>
      <c r="L2060" s="9" t="str">
        <f>CONCATENATE(D2060,"/",C2060,"/",K2060)</f>
        <v>1/Nov/1968</v>
      </c>
      <c r="M2060">
        <f t="shared" ca="1" si="32"/>
        <v>56</v>
      </c>
      <c r="N2060" s="10">
        <v>32686.080000000002</v>
      </c>
    </row>
    <row r="2061" spans="1:14" x14ac:dyDescent="0.25">
      <c r="A2061" t="s">
        <v>2091</v>
      </c>
      <c r="B2061">
        <v>1990</v>
      </c>
      <c r="C2061" t="s">
        <v>20</v>
      </c>
      <c r="D2061">
        <v>30</v>
      </c>
      <c r="E2061">
        <v>3</v>
      </c>
      <c r="F2061">
        <v>32716.2</v>
      </c>
      <c r="G2061" t="s">
        <v>16</v>
      </c>
      <c r="H2061" t="s">
        <v>11</v>
      </c>
      <c r="I2061" t="s">
        <v>41</v>
      </c>
      <c r="J2061" t="str">
        <f>IF(ISBLANK(I2061),"Null",I2061)</f>
        <v>R1011</v>
      </c>
      <c r="K2061">
        <f>IF(ISBLANK(B2061),ROUND(AVERAGE($B$2:$B$2344),0),B2061)</f>
        <v>1990</v>
      </c>
      <c r="L2061" s="9" t="str">
        <f>CONCATENATE(D2061,"/",C2061,"/",K2061)</f>
        <v>30/Sep/1990</v>
      </c>
      <c r="M2061">
        <f t="shared" ca="1" si="32"/>
        <v>34</v>
      </c>
      <c r="N2061" s="10">
        <v>32716.2</v>
      </c>
    </row>
    <row r="2062" spans="1:14" x14ac:dyDescent="0.25">
      <c r="A2062" t="s">
        <v>2092</v>
      </c>
      <c r="B2062">
        <v>1990</v>
      </c>
      <c r="C2062" t="s">
        <v>10</v>
      </c>
      <c r="D2062">
        <v>9</v>
      </c>
      <c r="E2062">
        <v>2</v>
      </c>
      <c r="F2062">
        <v>32734.19</v>
      </c>
      <c r="G2062" t="s">
        <v>11</v>
      </c>
      <c r="H2062" t="s">
        <v>16</v>
      </c>
      <c r="I2062" t="s">
        <v>23</v>
      </c>
      <c r="J2062" t="str">
        <f>IF(ISBLANK(I2062),"Null",I2062)</f>
        <v>R1012</v>
      </c>
      <c r="K2062">
        <f>IF(ISBLANK(B2062),ROUND(AVERAGE($B$2:$B$2344),0),B2062)</f>
        <v>1990</v>
      </c>
      <c r="L2062" s="9" t="str">
        <f>CONCATENATE(D2062,"/",C2062,"/",K2062)</f>
        <v>9/Jul/1990</v>
      </c>
      <c r="M2062">
        <f t="shared" ca="1" si="32"/>
        <v>34</v>
      </c>
      <c r="N2062" s="10">
        <v>32734.19</v>
      </c>
    </row>
    <row r="2063" spans="1:14" x14ac:dyDescent="0.25">
      <c r="A2063" t="s">
        <v>2093</v>
      </c>
      <c r="B2063">
        <v>1974</v>
      </c>
      <c r="C2063" t="s">
        <v>30</v>
      </c>
      <c r="D2063">
        <v>6</v>
      </c>
      <c r="E2063">
        <v>0</v>
      </c>
      <c r="F2063">
        <v>32760.48</v>
      </c>
      <c r="G2063" t="s">
        <v>16</v>
      </c>
      <c r="H2063" t="s">
        <v>16</v>
      </c>
      <c r="I2063" t="s">
        <v>41</v>
      </c>
      <c r="J2063" t="str">
        <f>IF(ISBLANK(I2063),"Null",I2063)</f>
        <v>R1011</v>
      </c>
      <c r="K2063">
        <f>IF(ISBLANK(B2063),ROUND(AVERAGE($B$2:$B$2344),0),B2063)</f>
        <v>1974</v>
      </c>
      <c r="L2063" s="9" t="str">
        <f>CONCATENATE(D2063,"/",C2063,"/",K2063)</f>
        <v>6/Dec/1974</v>
      </c>
      <c r="M2063">
        <f t="shared" ca="1" si="32"/>
        <v>49</v>
      </c>
      <c r="N2063" s="10">
        <v>32760.48</v>
      </c>
    </row>
    <row r="2064" spans="1:14" x14ac:dyDescent="0.25">
      <c r="A2064" t="s">
        <v>2094</v>
      </c>
      <c r="B2064">
        <v>1972</v>
      </c>
      <c r="C2064" t="s">
        <v>15</v>
      </c>
      <c r="D2064">
        <v>7</v>
      </c>
      <c r="E2064">
        <v>0</v>
      </c>
      <c r="F2064">
        <v>32765.33</v>
      </c>
      <c r="G2064" t="s">
        <v>11</v>
      </c>
      <c r="H2064" t="s">
        <v>11</v>
      </c>
      <c r="I2064" t="s">
        <v>23</v>
      </c>
      <c r="J2064" t="str">
        <f>IF(ISBLANK(I2064),"Null",I2064)</f>
        <v>R1012</v>
      </c>
      <c r="K2064">
        <f>IF(ISBLANK(B2064),ROUND(AVERAGE($B$2:$B$2344),0),B2064)</f>
        <v>1972</v>
      </c>
      <c r="L2064" s="9" t="str">
        <f>CONCATENATE(D2064,"/",C2064,"/",K2064)</f>
        <v>7/Nov/1972</v>
      </c>
      <c r="M2064">
        <f t="shared" ca="1" si="32"/>
        <v>52</v>
      </c>
      <c r="N2064" s="10">
        <v>32765.33</v>
      </c>
    </row>
    <row r="2065" spans="1:14" x14ac:dyDescent="0.25">
      <c r="A2065" t="s">
        <v>2095</v>
      </c>
      <c r="B2065">
        <v>1980</v>
      </c>
      <c r="C2065" t="s">
        <v>30</v>
      </c>
      <c r="D2065">
        <v>12</v>
      </c>
      <c r="E2065">
        <v>3</v>
      </c>
      <c r="F2065">
        <v>32787.46</v>
      </c>
      <c r="G2065" t="s">
        <v>16</v>
      </c>
      <c r="H2065" t="s">
        <v>12</v>
      </c>
      <c r="I2065" t="s">
        <v>23</v>
      </c>
      <c r="J2065" t="str">
        <f>IF(ISBLANK(I2065),"Null",I2065)</f>
        <v>R1012</v>
      </c>
      <c r="K2065">
        <f>IF(ISBLANK(B2065),ROUND(AVERAGE($B$2:$B$2344),0),B2065)</f>
        <v>1980</v>
      </c>
      <c r="L2065" s="9" t="str">
        <f>CONCATENATE(D2065,"/",C2065,"/",K2065)</f>
        <v>12/Dec/1980</v>
      </c>
      <c r="M2065">
        <f t="shared" ca="1" si="32"/>
        <v>43</v>
      </c>
      <c r="N2065" s="10">
        <v>32787.46</v>
      </c>
    </row>
    <row r="2066" spans="1:14" x14ac:dyDescent="0.25">
      <c r="A2066" t="s">
        <v>2096</v>
      </c>
      <c r="B2066">
        <v>1995</v>
      </c>
      <c r="C2066" t="s">
        <v>30</v>
      </c>
      <c r="D2066">
        <v>4</v>
      </c>
      <c r="E2066">
        <v>0</v>
      </c>
      <c r="F2066">
        <v>32827.51</v>
      </c>
      <c r="G2066" t="s">
        <v>16</v>
      </c>
      <c r="H2066" t="s">
        <v>11</v>
      </c>
      <c r="I2066" t="s">
        <v>41</v>
      </c>
      <c r="J2066" t="str">
        <f>IF(ISBLANK(I2066),"Null",I2066)</f>
        <v>R1011</v>
      </c>
      <c r="K2066">
        <f>IF(ISBLANK(B2066),ROUND(AVERAGE($B$2:$B$2344),0),B2066)</f>
        <v>1995</v>
      </c>
      <c r="L2066" s="9" t="str">
        <f>CONCATENATE(D2066,"/",C2066,"/",K2066)</f>
        <v>4/Dec/1995</v>
      </c>
      <c r="M2066">
        <f t="shared" ca="1" si="32"/>
        <v>28</v>
      </c>
      <c r="N2066" s="10">
        <v>32827.51</v>
      </c>
    </row>
    <row r="2067" spans="1:14" x14ac:dyDescent="0.25">
      <c r="A2067" t="s">
        <v>2097</v>
      </c>
      <c r="B2067">
        <v>1981</v>
      </c>
      <c r="C2067" t="s">
        <v>15</v>
      </c>
      <c r="D2067">
        <v>17</v>
      </c>
      <c r="E2067">
        <v>1</v>
      </c>
      <c r="F2067">
        <v>32906.69</v>
      </c>
      <c r="G2067" t="s">
        <v>11</v>
      </c>
      <c r="H2067" t="s">
        <v>12</v>
      </c>
      <c r="I2067" t="s">
        <v>41</v>
      </c>
      <c r="J2067" t="str">
        <f>IF(ISBLANK(I2067),"Null",I2067)</f>
        <v>R1011</v>
      </c>
      <c r="K2067">
        <f>IF(ISBLANK(B2067),ROUND(AVERAGE($B$2:$B$2344),0),B2067)</f>
        <v>1981</v>
      </c>
      <c r="L2067" s="9" t="str">
        <f>CONCATENATE(D2067,"/",C2067,"/",K2067)</f>
        <v>17/Nov/1981</v>
      </c>
      <c r="M2067">
        <f t="shared" ca="1" si="32"/>
        <v>43</v>
      </c>
      <c r="N2067" s="10">
        <v>32906.69</v>
      </c>
    </row>
    <row r="2068" spans="1:14" x14ac:dyDescent="0.25">
      <c r="A2068" t="s">
        <v>2098</v>
      </c>
      <c r="B2068">
        <v>1971</v>
      </c>
      <c r="C2068" t="s">
        <v>34</v>
      </c>
      <c r="D2068">
        <v>24</v>
      </c>
      <c r="E2068">
        <v>0</v>
      </c>
      <c r="F2068">
        <v>32947.629999999997</v>
      </c>
      <c r="G2068" t="s">
        <v>11</v>
      </c>
      <c r="H2068" t="s">
        <v>16</v>
      </c>
      <c r="I2068" t="s">
        <v>41</v>
      </c>
      <c r="J2068" t="str">
        <f>IF(ISBLANK(I2068),"Null",I2068)</f>
        <v>R1011</v>
      </c>
      <c r="K2068">
        <f>IF(ISBLANK(B2068),ROUND(AVERAGE($B$2:$B$2344),0),B2068)</f>
        <v>1971</v>
      </c>
      <c r="L2068" s="9" t="str">
        <f>CONCATENATE(D2068,"/",C2068,"/",K2068)</f>
        <v>24/Aug/1971</v>
      </c>
      <c r="M2068">
        <f t="shared" ca="1" si="32"/>
        <v>53</v>
      </c>
      <c r="N2068" s="10">
        <v>32947.629999999997</v>
      </c>
    </row>
    <row r="2069" spans="1:14" x14ac:dyDescent="0.25">
      <c r="A2069" t="s">
        <v>2099</v>
      </c>
      <c r="B2069">
        <v>1995</v>
      </c>
      <c r="C2069" t="s">
        <v>10</v>
      </c>
      <c r="D2069">
        <v>8</v>
      </c>
      <c r="E2069">
        <v>0</v>
      </c>
      <c r="F2069">
        <v>33017.46</v>
      </c>
      <c r="G2069" t="s">
        <v>16</v>
      </c>
      <c r="H2069" t="s">
        <v>16</v>
      </c>
      <c r="I2069" t="s">
        <v>41</v>
      </c>
      <c r="J2069" t="str">
        <f>IF(ISBLANK(I2069),"Null",I2069)</f>
        <v>R1011</v>
      </c>
      <c r="K2069">
        <f>IF(ISBLANK(B2069),ROUND(AVERAGE($B$2:$B$2344),0),B2069)</f>
        <v>1995</v>
      </c>
      <c r="L2069" s="9" t="str">
        <f>CONCATENATE(D2069,"/",C2069,"/",K2069)</f>
        <v>8/Jul/1995</v>
      </c>
      <c r="M2069">
        <f t="shared" ca="1" si="32"/>
        <v>29</v>
      </c>
      <c r="N2069" s="10">
        <v>33017.46</v>
      </c>
    </row>
    <row r="2070" spans="1:14" x14ac:dyDescent="0.25">
      <c r="A2070" t="s">
        <v>2100</v>
      </c>
      <c r="B2070">
        <v>1967</v>
      </c>
      <c r="C2070" t="s">
        <v>10</v>
      </c>
      <c r="D2070">
        <v>10</v>
      </c>
      <c r="E2070">
        <v>0</v>
      </c>
      <c r="F2070">
        <v>33025.32</v>
      </c>
      <c r="G2070" t="s">
        <v>11</v>
      </c>
      <c r="H2070" t="s">
        <v>12</v>
      </c>
      <c r="I2070" t="s">
        <v>41</v>
      </c>
      <c r="J2070" t="str">
        <f>IF(ISBLANK(I2070),"Null",I2070)</f>
        <v>R1011</v>
      </c>
      <c r="K2070">
        <f>IF(ISBLANK(B2070),ROUND(AVERAGE($B$2:$B$2344),0),B2070)</f>
        <v>1967</v>
      </c>
      <c r="L2070" s="9" t="str">
        <f>CONCATENATE(D2070,"/",C2070,"/",K2070)</f>
        <v>10/Jul/1967</v>
      </c>
      <c r="M2070">
        <f t="shared" ca="1" si="32"/>
        <v>57</v>
      </c>
      <c r="N2070" s="10">
        <v>33025.32</v>
      </c>
    </row>
    <row r="2071" spans="1:14" x14ac:dyDescent="0.25">
      <c r="A2071" t="s">
        <v>2101</v>
      </c>
      <c r="B2071">
        <v>1994</v>
      </c>
      <c r="C2071" t="s">
        <v>10</v>
      </c>
      <c r="D2071">
        <v>28</v>
      </c>
      <c r="E2071">
        <v>0</v>
      </c>
      <c r="F2071">
        <v>33057.230000000003</v>
      </c>
      <c r="G2071" t="s">
        <v>16</v>
      </c>
      <c r="H2071" t="s">
        <v>11</v>
      </c>
      <c r="I2071" t="s">
        <v>41</v>
      </c>
      <c r="J2071" t="str">
        <f>IF(ISBLANK(I2071),"Null",I2071)</f>
        <v>R1011</v>
      </c>
      <c r="K2071">
        <f>IF(ISBLANK(B2071),ROUND(AVERAGE($B$2:$B$2344),0),B2071)</f>
        <v>1994</v>
      </c>
      <c r="L2071" s="9" t="str">
        <f>CONCATENATE(D2071,"/",C2071,"/",K2071)</f>
        <v>28/Jul/1994</v>
      </c>
      <c r="M2071">
        <f t="shared" ca="1" si="32"/>
        <v>30</v>
      </c>
      <c r="N2071" s="10">
        <v>33057.230000000003</v>
      </c>
    </row>
    <row r="2072" spans="1:14" x14ac:dyDescent="0.25">
      <c r="A2072" t="s">
        <v>2102</v>
      </c>
      <c r="B2072">
        <v>1962</v>
      </c>
      <c r="C2072" t="s">
        <v>10</v>
      </c>
      <c r="D2072">
        <v>1</v>
      </c>
      <c r="E2072">
        <v>0</v>
      </c>
      <c r="F2072">
        <v>33074.94</v>
      </c>
      <c r="G2072" t="s">
        <v>16</v>
      </c>
      <c r="H2072" t="s">
        <v>11</v>
      </c>
      <c r="I2072" t="s">
        <v>41</v>
      </c>
      <c r="J2072" t="str">
        <f>IF(ISBLANK(I2072),"Null",I2072)</f>
        <v>R1011</v>
      </c>
      <c r="K2072">
        <f>IF(ISBLANK(B2072),ROUND(AVERAGE($B$2:$B$2344),0),B2072)</f>
        <v>1962</v>
      </c>
      <c r="L2072" s="9" t="str">
        <f>CONCATENATE(D2072,"/",C2072,"/",K2072)</f>
        <v>1/Jul/1962</v>
      </c>
      <c r="M2072">
        <f t="shared" ca="1" si="32"/>
        <v>62</v>
      </c>
      <c r="N2072" s="10">
        <v>33074.94</v>
      </c>
    </row>
    <row r="2073" spans="1:14" x14ac:dyDescent="0.25">
      <c r="A2073" t="s">
        <v>2103</v>
      </c>
      <c r="B2073">
        <v>1969</v>
      </c>
      <c r="C2073" t="s">
        <v>36</v>
      </c>
      <c r="D2073">
        <v>30</v>
      </c>
      <c r="E2073">
        <v>0</v>
      </c>
      <c r="F2073">
        <v>33090.660000000003</v>
      </c>
      <c r="G2073" t="s">
        <v>11</v>
      </c>
      <c r="H2073" t="s">
        <v>11</v>
      </c>
      <c r="I2073" t="s">
        <v>41</v>
      </c>
      <c r="J2073" t="str">
        <f>IF(ISBLANK(I2073),"Null",I2073)</f>
        <v>R1011</v>
      </c>
      <c r="K2073">
        <f>IF(ISBLANK(B2073),ROUND(AVERAGE($B$2:$B$2344),0),B2073)</f>
        <v>1969</v>
      </c>
      <c r="L2073" s="9" t="str">
        <f>CONCATENATE(D2073,"/",C2073,"/",K2073)</f>
        <v>30/Oct/1969</v>
      </c>
      <c r="M2073">
        <f t="shared" ca="1" si="32"/>
        <v>55</v>
      </c>
      <c r="N2073" s="10">
        <v>33090.660000000003</v>
      </c>
    </row>
    <row r="2074" spans="1:14" x14ac:dyDescent="0.25">
      <c r="A2074" t="s">
        <v>2104</v>
      </c>
      <c r="B2074">
        <v>1985</v>
      </c>
      <c r="C2074" t="s">
        <v>10</v>
      </c>
      <c r="D2074">
        <v>15</v>
      </c>
      <c r="E2074">
        <v>3</v>
      </c>
      <c r="F2074">
        <v>33121</v>
      </c>
      <c r="G2074" t="s">
        <v>11</v>
      </c>
      <c r="H2074" t="s">
        <v>16</v>
      </c>
      <c r="I2074" t="s">
        <v>41</v>
      </c>
      <c r="J2074" t="str">
        <f>IF(ISBLANK(I2074),"Null",I2074)</f>
        <v>R1011</v>
      </c>
      <c r="K2074">
        <f>IF(ISBLANK(B2074),ROUND(AVERAGE($B$2:$B$2344),0),B2074)</f>
        <v>1985</v>
      </c>
      <c r="L2074" s="9" t="str">
        <f>CONCATENATE(D2074,"/",C2074,"/",K2074)</f>
        <v>15/Jul/1985</v>
      </c>
      <c r="M2074">
        <f t="shared" ca="1" si="32"/>
        <v>39</v>
      </c>
      <c r="N2074" s="10">
        <v>33121</v>
      </c>
    </row>
    <row r="2075" spans="1:14" x14ac:dyDescent="0.25">
      <c r="A2075" t="s">
        <v>2105</v>
      </c>
      <c r="B2075">
        <v>1990</v>
      </c>
      <c r="C2075" t="s">
        <v>36</v>
      </c>
      <c r="D2075">
        <v>12</v>
      </c>
      <c r="E2075">
        <v>3</v>
      </c>
      <c r="F2075">
        <v>33292.83</v>
      </c>
      <c r="G2075" t="s">
        <v>11</v>
      </c>
      <c r="H2075" t="s">
        <v>16</v>
      </c>
      <c r="I2075" t="s">
        <v>41</v>
      </c>
      <c r="J2075" t="str">
        <f>IF(ISBLANK(I2075),"Null",I2075)</f>
        <v>R1011</v>
      </c>
      <c r="K2075">
        <f>IF(ISBLANK(B2075),ROUND(AVERAGE($B$2:$B$2344),0),B2075)</f>
        <v>1990</v>
      </c>
      <c r="L2075" s="9" t="str">
        <f>CONCATENATE(D2075,"/",C2075,"/",K2075)</f>
        <v>12/Oct/1990</v>
      </c>
      <c r="M2075">
        <f t="shared" ca="1" si="32"/>
        <v>34</v>
      </c>
      <c r="N2075" s="10">
        <v>33292.83</v>
      </c>
    </row>
    <row r="2076" spans="1:14" x14ac:dyDescent="0.25">
      <c r="A2076" t="s">
        <v>2106</v>
      </c>
      <c r="B2076">
        <v>2003</v>
      </c>
      <c r="C2076" t="s">
        <v>15</v>
      </c>
      <c r="D2076">
        <v>28</v>
      </c>
      <c r="E2076">
        <v>0</v>
      </c>
      <c r="F2076">
        <v>33307.550000000003</v>
      </c>
      <c r="G2076" t="s">
        <v>11</v>
      </c>
      <c r="H2076" t="s">
        <v>12</v>
      </c>
      <c r="I2076" t="s">
        <v>23</v>
      </c>
      <c r="J2076" t="str">
        <f>IF(ISBLANK(I2076),"Null",I2076)</f>
        <v>R1012</v>
      </c>
      <c r="K2076">
        <f>IF(ISBLANK(B2076),ROUND(AVERAGE($B$2:$B$2344),0),B2076)</f>
        <v>2003</v>
      </c>
      <c r="L2076" s="9" t="str">
        <f>CONCATENATE(D2076,"/",C2076,"/",K2076)</f>
        <v>28/Nov/2003</v>
      </c>
      <c r="M2076">
        <f t="shared" ca="1" si="32"/>
        <v>20</v>
      </c>
      <c r="N2076" s="10">
        <v>33307.550000000003</v>
      </c>
    </row>
    <row r="2077" spans="1:14" x14ac:dyDescent="0.25">
      <c r="A2077" t="s">
        <v>2107</v>
      </c>
      <c r="B2077">
        <v>1972</v>
      </c>
      <c r="C2077" t="s">
        <v>20</v>
      </c>
      <c r="D2077">
        <v>5</v>
      </c>
      <c r="E2077">
        <v>0</v>
      </c>
      <c r="F2077">
        <v>33344.449999999997</v>
      </c>
      <c r="G2077" t="s">
        <v>11</v>
      </c>
      <c r="H2077" t="s">
        <v>12</v>
      </c>
      <c r="I2077" t="s">
        <v>41</v>
      </c>
      <c r="J2077" t="str">
        <f>IF(ISBLANK(I2077),"Null",I2077)</f>
        <v>R1011</v>
      </c>
      <c r="K2077">
        <f>IF(ISBLANK(B2077),ROUND(AVERAGE($B$2:$B$2344),0),B2077)</f>
        <v>1972</v>
      </c>
      <c r="L2077" s="9" t="str">
        <f>CONCATENATE(D2077,"/",C2077,"/",K2077)</f>
        <v>5/Sep/1972</v>
      </c>
      <c r="M2077">
        <f t="shared" ca="1" si="32"/>
        <v>52</v>
      </c>
      <c r="N2077" s="10">
        <v>33344.449999999997</v>
      </c>
    </row>
    <row r="2078" spans="1:14" x14ac:dyDescent="0.25">
      <c r="A2078" t="s">
        <v>2108</v>
      </c>
      <c r="B2078">
        <v>1985</v>
      </c>
      <c r="C2078" t="s">
        <v>30</v>
      </c>
      <c r="D2078">
        <v>7</v>
      </c>
      <c r="E2078">
        <v>3</v>
      </c>
      <c r="F2078">
        <v>33450.99</v>
      </c>
      <c r="G2078" t="s">
        <v>11</v>
      </c>
      <c r="H2078" t="s">
        <v>11</v>
      </c>
      <c r="I2078" t="s">
        <v>41</v>
      </c>
      <c r="J2078" t="str">
        <f>IF(ISBLANK(I2078),"Null",I2078)</f>
        <v>R1011</v>
      </c>
      <c r="K2078">
        <f>IF(ISBLANK(B2078),ROUND(AVERAGE($B$2:$B$2344),0),B2078)</f>
        <v>1985</v>
      </c>
      <c r="L2078" s="9" t="str">
        <f>CONCATENATE(D2078,"/",C2078,"/",K2078)</f>
        <v>7/Dec/1985</v>
      </c>
      <c r="M2078">
        <f t="shared" ca="1" si="32"/>
        <v>38</v>
      </c>
      <c r="N2078" s="10">
        <v>33450.99</v>
      </c>
    </row>
    <row r="2079" spans="1:14" x14ac:dyDescent="0.25">
      <c r="A2079" t="s">
        <v>2109</v>
      </c>
      <c r="B2079">
        <v>1970</v>
      </c>
      <c r="C2079" t="s">
        <v>18</v>
      </c>
      <c r="D2079">
        <v>18</v>
      </c>
      <c r="E2079">
        <v>2</v>
      </c>
      <c r="F2079">
        <v>33471.97</v>
      </c>
      <c r="G2079" t="s">
        <v>11</v>
      </c>
      <c r="H2079" t="s">
        <v>11</v>
      </c>
      <c r="I2079" t="s">
        <v>23</v>
      </c>
      <c r="J2079" t="str">
        <f>IF(ISBLANK(I2079),"Null",I2079)</f>
        <v>R1012</v>
      </c>
      <c r="K2079">
        <f>IF(ISBLANK(B2079),ROUND(AVERAGE($B$2:$B$2344),0),B2079)</f>
        <v>1970</v>
      </c>
      <c r="L2079" s="9" t="str">
        <f>CONCATENATE(D2079,"/",C2079,"/",K2079)</f>
        <v>18/Jun/1970</v>
      </c>
      <c r="M2079">
        <f t="shared" ca="1" si="32"/>
        <v>54</v>
      </c>
      <c r="N2079" s="10">
        <v>33471.97</v>
      </c>
    </row>
    <row r="2080" spans="1:14" x14ac:dyDescent="0.25">
      <c r="A2080" t="s">
        <v>2110</v>
      </c>
      <c r="B2080">
        <v>2002</v>
      </c>
      <c r="C2080" t="s">
        <v>34</v>
      </c>
      <c r="D2080">
        <v>25</v>
      </c>
      <c r="E2080">
        <v>0</v>
      </c>
      <c r="F2080">
        <v>33475.82</v>
      </c>
      <c r="G2080" t="s">
        <v>16</v>
      </c>
      <c r="H2080" t="s">
        <v>16</v>
      </c>
      <c r="I2080" t="s">
        <v>169</v>
      </c>
      <c r="J2080" t="str">
        <f>IF(ISBLANK(I2080),"Null",I2080)</f>
        <v>R1018</v>
      </c>
      <c r="K2080">
        <f>IF(ISBLANK(B2080),ROUND(AVERAGE($B$2:$B$2344),0),B2080)</f>
        <v>2002</v>
      </c>
      <c r="L2080" s="9" t="str">
        <f>CONCATENATE(D2080,"/",C2080,"/",K2080)</f>
        <v>25/Aug/2002</v>
      </c>
      <c r="M2080">
        <f t="shared" ca="1" si="32"/>
        <v>22</v>
      </c>
      <c r="N2080" s="10">
        <v>33475.82</v>
      </c>
    </row>
    <row r="2081" spans="1:14" x14ac:dyDescent="0.25">
      <c r="A2081" t="s">
        <v>2111</v>
      </c>
      <c r="B2081">
        <v>1984</v>
      </c>
      <c r="C2081" t="s">
        <v>10</v>
      </c>
      <c r="D2081">
        <v>22</v>
      </c>
      <c r="E2081">
        <v>3</v>
      </c>
      <c r="F2081">
        <v>33527.1</v>
      </c>
      <c r="G2081" t="s">
        <v>11</v>
      </c>
      <c r="H2081" t="s">
        <v>12</v>
      </c>
      <c r="I2081" t="s">
        <v>41</v>
      </c>
      <c r="J2081" t="str">
        <f>IF(ISBLANK(I2081),"Null",I2081)</f>
        <v>R1011</v>
      </c>
      <c r="K2081">
        <f>IF(ISBLANK(B2081),ROUND(AVERAGE($B$2:$B$2344),0),B2081)</f>
        <v>1984</v>
      </c>
      <c r="L2081" s="9" t="str">
        <f>CONCATENATE(D2081,"/",C2081,"/",K2081)</f>
        <v>22/Jul/1984</v>
      </c>
      <c r="M2081">
        <f t="shared" ca="1" si="32"/>
        <v>40</v>
      </c>
      <c r="N2081" s="10">
        <v>33527.1</v>
      </c>
    </row>
    <row r="2082" spans="1:14" x14ac:dyDescent="0.25">
      <c r="A2082" t="s">
        <v>2112</v>
      </c>
      <c r="B2082">
        <v>2003</v>
      </c>
      <c r="C2082" t="s">
        <v>20</v>
      </c>
      <c r="D2082">
        <v>9</v>
      </c>
      <c r="E2082">
        <v>0</v>
      </c>
      <c r="F2082">
        <v>33611.71</v>
      </c>
      <c r="G2082" t="s">
        <v>16</v>
      </c>
      <c r="H2082" t="s">
        <v>11</v>
      </c>
      <c r="I2082" t="s">
        <v>41</v>
      </c>
      <c r="J2082" t="str">
        <f>IF(ISBLANK(I2082),"Null",I2082)</f>
        <v>R1011</v>
      </c>
      <c r="K2082">
        <f>IF(ISBLANK(B2082),ROUND(AVERAGE($B$2:$B$2344),0),B2082)</f>
        <v>2003</v>
      </c>
      <c r="L2082" s="9" t="str">
        <f>CONCATENATE(D2082,"/",C2082,"/",K2082)</f>
        <v>9/Sep/2003</v>
      </c>
      <c r="M2082">
        <f t="shared" ca="1" si="32"/>
        <v>21</v>
      </c>
      <c r="N2082" s="10">
        <v>33611.71</v>
      </c>
    </row>
    <row r="2083" spans="1:14" x14ac:dyDescent="0.25">
      <c r="A2083" t="s">
        <v>2113</v>
      </c>
      <c r="B2083">
        <v>1993</v>
      </c>
      <c r="C2083" t="s">
        <v>15</v>
      </c>
      <c r="D2083">
        <v>28</v>
      </c>
      <c r="E2083">
        <v>0</v>
      </c>
      <c r="F2083">
        <v>33707.550000000003</v>
      </c>
      <c r="G2083" t="s">
        <v>11</v>
      </c>
      <c r="H2083" t="s">
        <v>11</v>
      </c>
      <c r="I2083" t="s">
        <v>41</v>
      </c>
      <c r="J2083" t="str">
        <f>IF(ISBLANK(I2083),"Null",I2083)</f>
        <v>R1011</v>
      </c>
      <c r="K2083">
        <f>IF(ISBLANK(B2083),ROUND(AVERAGE($B$2:$B$2344),0),B2083)</f>
        <v>1993</v>
      </c>
      <c r="L2083" s="9" t="str">
        <f>CONCATENATE(D2083,"/",C2083,"/",K2083)</f>
        <v>28/Nov/1993</v>
      </c>
      <c r="M2083">
        <f t="shared" ca="1" si="32"/>
        <v>30</v>
      </c>
      <c r="N2083" s="10">
        <v>33707.550000000003</v>
      </c>
    </row>
    <row r="2084" spans="1:14" x14ac:dyDescent="0.25">
      <c r="A2084" t="s">
        <v>2114</v>
      </c>
      <c r="B2084">
        <v>2004</v>
      </c>
      <c r="C2084" t="s">
        <v>15</v>
      </c>
      <c r="D2084">
        <v>1</v>
      </c>
      <c r="E2084">
        <v>0</v>
      </c>
      <c r="F2084">
        <v>33732.69</v>
      </c>
      <c r="G2084" t="s">
        <v>16</v>
      </c>
      <c r="H2084" t="s">
        <v>16</v>
      </c>
      <c r="I2084" t="s">
        <v>355</v>
      </c>
      <c r="J2084" t="str">
        <f>IF(ISBLANK(I2084),"Null",I2084)</f>
        <v>R1017</v>
      </c>
      <c r="K2084">
        <f>IF(ISBLANK(B2084),ROUND(AVERAGE($B$2:$B$2344),0),B2084)</f>
        <v>2004</v>
      </c>
      <c r="L2084" s="9" t="str">
        <f>CONCATENATE(D2084,"/",C2084,"/",K2084)</f>
        <v>1/Nov/2004</v>
      </c>
      <c r="M2084">
        <f t="shared" ca="1" si="32"/>
        <v>20</v>
      </c>
      <c r="N2084" s="10">
        <v>33732.69</v>
      </c>
    </row>
    <row r="2085" spans="1:14" x14ac:dyDescent="0.25">
      <c r="A2085" t="s">
        <v>2115</v>
      </c>
      <c r="B2085">
        <v>2003</v>
      </c>
      <c r="C2085" t="s">
        <v>20</v>
      </c>
      <c r="D2085">
        <v>12</v>
      </c>
      <c r="E2085">
        <v>0</v>
      </c>
      <c r="F2085">
        <v>33750.29</v>
      </c>
      <c r="G2085" t="s">
        <v>16</v>
      </c>
      <c r="H2085" t="s">
        <v>12</v>
      </c>
      <c r="I2085" t="s">
        <v>23</v>
      </c>
      <c r="J2085" t="str">
        <f>IF(ISBLANK(I2085),"Null",I2085)</f>
        <v>R1012</v>
      </c>
      <c r="K2085">
        <f>IF(ISBLANK(B2085),ROUND(AVERAGE($B$2:$B$2344),0),B2085)</f>
        <v>2003</v>
      </c>
      <c r="L2085" s="9" t="str">
        <f>CONCATENATE(D2085,"/",C2085,"/",K2085)</f>
        <v>12/Sep/2003</v>
      </c>
      <c r="M2085">
        <f t="shared" ca="1" si="32"/>
        <v>21</v>
      </c>
      <c r="N2085" s="10">
        <v>33750.29</v>
      </c>
    </row>
    <row r="2086" spans="1:14" x14ac:dyDescent="0.25">
      <c r="A2086" t="s">
        <v>2116</v>
      </c>
      <c r="B2086">
        <v>1962</v>
      </c>
      <c r="C2086" t="s">
        <v>30</v>
      </c>
      <c r="D2086">
        <v>11</v>
      </c>
      <c r="E2086">
        <v>0</v>
      </c>
      <c r="F2086">
        <v>33753.32</v>
      </c>
      <c r="G2086" t="s">
        <v>16</v>
      </c>
      <c r="H2086" t="s">
        <v>12</v>
      </c>
      <c r="I2086" t="s">
        <v>41</v>
      </c>
      <c r="J2086" t="str">
        <f>IF(ISBLANK(I2086),"Null",I2086)</f>
        <v>R1011</v>
      </c>
      <c r="K2086">
        <f>IF(ISBLANK(B2086),ROUND(AVERAGE($B$2:$B$2344),0),B2086)</f>
        <v>1962</v>
      </c>
      <c r="L2086" s="9" t="str">
        <f>CONCATENATE(D2086,"/",C2086,"/",K2086)</f>
        <v>11/Dec/1962</v>
      </c>
      <c r="M2086">
        <f t="shared" ca="1" si="32"/>
        <v>61</v>
      </c>
      <c r="N2086" s="10">
        <v>33753.32</v>
      </c>
    </row>
    <row r="2087" spans="1:14" x14ac:dyDescent="0.25">
      <c r="A2087" t="s">
        <v>2117</v>
      </c>
      <c r="B2087">
        <v>2000</v>
      </c>
      <c r="C2087" t="s">
        <v>36</v>
      </c>
      <c r="D2087">
        <v>26</v>
      </c>
      <c r="E2087">
        <v>0</v>
      </c>
      <c r="F2087">
        <v>33829.39</v>
      </c>
      <c r="G2087" t="s">
        <v>11</v>
      </c>
      <c r="H2087" t="s">
        <v>12</v>
      </c>
      <c r="I2087" t="s">
        <v>41</v>
      </c>
      <c r="J2087" t="str">
        <f>IF(ISBLANK(I2087),"Null",I2087)</f>
        <v>R1011</v>
      </c>
      <c r="K2087">
        <f>IF(ISBLANK(B2087),ROUND(AVERAGE($B$2:$B$2344),0),B2087)</f>
        <v>2000</v>
      </c>
      <c r="L2087" s="9" t="str">
        <f>CONCATENATE(D2087,"/",C2087,"/",K2087)</f>
        <v>26/Oct/2000</v>
      </c>
      <c r="M2087">
        <f t="shared" ca="1" si="32"/>
        <v>24</v>
      </c>
      <c r="N2087" s="10">
        <v>33829.39</v>
      </c>
    </row>
    <row r="2088" spans="1:14" x14ac:dyDescent="0.25">
      <c r="A2088" t="s">
        <v>2118</v>
      </c>
      <c r="B2088">
        <v>1997</v>
      </c>
      <c r="C2088" t="s">
        <v>34</v>
      </c>
      <c r="D2088">
        <v>9</v>
      </c>
      <c r="E2088">
        <v>0</v>
      </c>
      <c r="F2088">
        <v>33900.65</v>
      </c>
      <c r="G2088" t="s">
        <v>11</v>
      </c>
      <c r="H2088" t="s">
        <v>12</v>
      </c>
      <c r="I2088" t="s">
        <v>41</v>
      </c>
      <c r="J2088" t="str">
        <f>IF(ISBLANK(I2088),"Null",I2088)</f>
        <v>R1011</v>
      </c>
      <c r="K2088">
        <f>IF(ISBLANK(B2088),ROUND(AVERAGE($B$2:$B$2344),0),B2088)</f>
        <v>1997</v>
      </c>
      <c r="L2088" s="9" t="str">
        <f>CONCATENATE(D2088,"/",C2088,"/",K2088)</f>
        <v>9/Aug/1997</v>
      </c>
      <c r="M2088">
        <f t="shared" ca="1" si="32"/>
        <v>27</v>
      </c>
      <c r="N2088" s="10">
        <v>33900.65</v>
      </c>
    </row>
    <row r="2089" spans="1:14" x14ac:dyDescent="0.25">
      <c r="A2089" t="s">
        <v>2119</v>
      </c>
      <c r="B2089">
        <v>2000</v>
      </c>
      <c r="C2089" t="s">
        <v>30</v>
      </c>
      <c r="D2089">
        <v>27</v>
      </c>
      <c r="E2089">
        <v>0</v>
      </c>
      <c r="F2089">
        <v>33907.550000000003</v>
      </c>
      <c r="G2089" t="s">
        <v>11</v>
      </c>
      <c r="H2089" t="s">
        <v>11</v>
      </c>
      <c r="I2089" t="s">
        <v>23</v>
      </c>
      <c r="J2089" t="str">
        <f>IF(ISBLANK(I2089),"Null",I2089)</f>
        <v>R1012</v>
      </c>
      <c r="K2089">
        <f>IF(ISBLANK(B2089),ROUND(AVERAGE($B$2:$B$2344),0),B2089)</f>
        <v>2000</v>
      </c>
      <c r="L2089" s="9" t="str">
        <f>CONCATENATE(D2089,"/",C2089,"/",K2089)</f>
        <v>27/Dec/2000</v>
      </c>
      <c r="M2089">
        <f t="shared" ca="1" si="32"/>
        <v>23</v>
      </c>
      <c r="N2089" s="10">
        <v>33907.550000000003</v>
      </c>
    </row>
    <row r="2090" spans="1:14" x14ac:dyDescent="0.25">
      <c r="A2090" t="s">
        <v>2120</v>
      </c>
      <c r="B2090">
        <v>1994</v>
      </c>
      <c r="C2090" t="s">
        <v>20</v>
      </c>
      <c r="D2090">
        <v>25</v>
      </c>
      <c r="E2090">
        <v>0</v>
      </c>
      <c r="F2090">
        <v>33975.47</v>
      </c>
      <c r="G2090" t="s">
        <v>11</v>
      </c>
      <c r="H2090" t="s">
        <v>11</v>
      </c>
      <c r="I2090" t="s">
        <v>41</v>
      </c>
      <c r="J2090" t="str">
        <f>IF(ISBLANK(I2090),"Null",I2090)</f>
        <v>R1011</v>
      </c>
      <c r="K2090">
        <f>IF(ISBLANK(B2090),ROUND(AVERAGE($B$2:$B$2344),0),B2090)</f>
        <v>1994</v>
      </c>
      <c r="L2090" s="9" t="str">
        <f>CONCATENATE(D2090,"/",C2090,"/",K2090)</f>
        <v>25/Sep/1994</v>
      </c>
      <c r="M2090">
        <f t="shared" ca="1" si="32"/>
        <v>30</v>
      </c>
      <c r="N2090" s="10">
        <v>33975.47</v>
      </c>
    </row>
    <row r="2091" spans="1:14" x14ac:dyDescent="0.25">
      <c r="A2091" t="s">
        <v>2121</v>
      </c>
      <c r="B2091">
        <v>1972</v>
      </c>
      <c r="C2091" t="s">
        <v>10</v>
      </c>
      <c r="D2091">
        <v>26</v>
      </c>
      <c r="E2091">
        <v>0</v>
      </c>
      <c r="F2091">
        <v>34053.360000000001</v>
      </c>
      <c r="G2091" t="s">
        <v>11</v>
      </c>
      <c r="H2091" t="s">
        <v>11</v>
      </c>
      <c r="I2091" t="s">
        <v>41</v>
      </c>
      <c r="J2091" t="str">
        <f>IF(ISBLANK(I2091),"Null",I2091)</f>
        <v>R1011</v>
      </c>
      <c r="K2091">
        <f>IF(ISBLANK(B2091),ROUND(AVERAGE($B$2:$B$2344),0),B2091)</f>
        <v>1972</v>
      </c>
      <c r="L2091" s="9" t="str">
        <f>CONCATENATE(D2091,"/",C2091,"/",K2091)</f>
        <v>26/Jul/1972</v>
      </c>
      <c r="M2091">
        <f t="shared" ca="1" si="32"/>
        <v>52</v>
      </c>
      <c r="N2091" s="10">
        <v>34053.360000000001</v>
      </c>
    </row>
    <row r="2092" spans="1:14" x14ac:dyDescent="0.25">
      <c r="A2092" t="s">
        <v>2122</v>
      </c>
      <c r="B2092">
        <v>2002</v>
      </c>
      <c r="C2092" t="s">
        <v>30</v>
      </c>
      <c r="D2092">
        <v>26</v>
      </c>
      <c r="E2092">
        <v>0</v>
      </c>
      <c r="F2092">
        <v>34084.68</v>
      </c>
      <c r="G2092" t="s">
        <v>11</v>
      </c>
      <c r="H2092" t="s">
        <v>12</v>
      </c>
      <c r="I2092" t="s">
        <v>41</v>
      </c>
      <c r="J2092" t="str">
        <f>IF(ISBLANK(I2092),"Null",I2092)</f>
        <v>R1011</v>
      </c>
      <c r="K2092">
        <f>IF(ISBLANK(B2092),ROUND(AVERAGE($B$2:$B$2344),0),B2092)</f>
        <v>2002</v>
      </c>
      <c r="L2092" s="9" t="str">
        <f>CONCATENATE(D2092,"/",C2092,"/",K2092)</f>
        <v>26/Dec/2002</v>
      </c>
      <c r="M2092">
        <f t="shared" ca="1" si="32"/>
        <v>21</v>
      </c>
      <c r="N2092" s="10">
        <v>34084.68</v>
      </c>
    </row>
    <row r="2093" spans="1:14" x14ac:dyDescent="0.25">
      <c r="A2093" t="s">
        <v>2123</v>
      </c>
      <c r="B2093">
        <v>1999</v>
      </c>
      <c r="C2093" t="s">
        <v>15</v>
      </c>
      <c r="D2093">
        <v>6</v>
      </c>
      <c r="E2093">
        <v>0</v>
      </c>
      <c r="F2093">
        <v>34166.269999999997</v>
      </c>
      <c r="G2093" t="s">
        <v>11</v>
      </c>
      <c r="H2093" t="s">
        <v>12</v>
      </c>
      <c r="I2093" t="s">
        <v>41</v>
      </c>
      <c r="J2093" t="str">
        <f>IF(ISBLANK(I2093),"Null",I2093)</f>
        <v>R1011</v>
      </c>
      <c r="K2093">
        <f>IF(ISBLANK(B2093),ROUND(AVERAGE($B$2:$B$2344),0),B2093)</f>
        <v>1999</v>
      </c>
      <c r="L2093" s="9" t="str">
        <f>CONCATENATE(D2093,"/",C2093,"/",K2093)</f>
        <v>6/Nov/1999</v>
      </c>
      <c r="M2093">
        <f t="shared" ca="1" si="32"/>
        <v>25</v>
      </c>
      <c r="N2093" s="10">
        <v>34166.269999999997</v>
      </c>
    </row>
    <row r="2094" spans="1:14" x14ac:dyDescent="0.25">
      <c r="A2094" t="s">
        <v>2124</v>
      </c>
      <c r="B2094">
        <v>1971</v>
      </c>
      <c r="C2094" t="s">
        <v>34</v>
      </c>
      <c r="D2094">
        <v>25</v>
      </c>
      <c r="E2094">
        <v>0</v>
      </c>
      <c r="F2094">
        <v>34205.07</v>
      </c>
      <c r="G2094" t="s">
        <v>11</v>
      </c>
      <c r="H2094" t="s">
        <v>11</v>
      </c>
      <c r="I2094" t="s">
        <v>41</v>
      </c>
      <c r="J2094" t="str">
        <f>IF(ISBLANK(I2094),"Null",I2094)</f>
        <v>R1011</v>
      </c>
      <c r="K2094">
        <f>IF(ISBLANK(B2094),ROUND(AVERAGE($B$2:$B$2344),0),B2094)</f>
        <v>1971</v>
      </c>
      <c r="L2094" s="9" t="str">
        <f>CONCATENATE(D2094,"/",C2094,"/",K2094)</f>
        <v>25/Aug/1971</v>
      </c>
      <c r="M2094">
        <f t="shared" ca="1" si="32"/>
        <v>53</v>
      </c>
      <c r="N2094" s="10">
        <v>34205.07</v>
      </c>
    </row>
    <row r="2095" spans="1:14" x14ac:dyDescent="0.25">
      <c r="A2095" t="s">
        <v>2125</v>
      </c>
      <c r="B2095">
        <v>1975</v>
      </c>
      <c r="C2095" t="s">
        <v>10</v>
      </c>
      <c r="D2095">
        <v>21</v>
      </c>
      <c r="E2095">
        <v>1</v>
      </c>
      <c r="F2095">
        <v>34210.33</v>
      </c>
      <c r="G2095" t="s">
        <v>11</v>
      </c>
      <c r="H2095" t="s">
        <v>16</v>
      </c>
      <c r="I2095" t="s">
        <v>23</v>
      </c>
      <c r="J2095" t="str">
        <f>IF(ISBLANK(I2095),"Null",I2095)</f>
        <v>R1012</v>
      </c>
      <c r="K2095">
        <f>IF(ISBLANK(B2095),ROUND(AVERAGE($B$2:$B$2344),0),B2095)</f>
        <v>1975</v>
      </c>
      <c r="L2095" s="9" t="str">
        <f>CONCATENATE(D2095,"/",C2095,"/",K2095)</f>
        <v>21/Jul/1975</v>
      </c>
      <c r="M2095">
        <f t="shared" ca="1" si="32"/>
        <v>49</v>
      </c>
      <c r="N2095" s="10">
        <v>34210.33</v>
      </c>
    </row>
    <row r="2096" spans="1:14" x14ac:dyDescent="0.25">
      <c r="A2096" t="s">
        <v>2126</v>
      </c>
      <c r="B2096">
        <v>1962</v>
      </c>
      <c r="C2096" t="s">
        <v>10</v>
      </c>
      <c r="D2096">
        <v>5</v>
      </c>
      <c r="E2096">
        <v>0</v>
      </c>
      <c r="F2096">
        <v>34218.019999999997</v>
      </c>
      <c r="G2096" t="s">
        <v>16</v>
      </c>
      <c r="H2096" t="s">
        <v>16</v>
      </c>
      <c r="I2096" t="s">
        <v>41</v>
      </c>
      <c r="J2096" t="str">
        <f>IF(ISBLANK(I2096),"Null",I2096)</f>
        <v>R1011</v>
      </c>
      <c r="K2096">
        <f>IF(ISBLANK(B2096),ROUND(AVERAGE($B$2:$B$2344),0),B2096)</f>
        <v>1962</v>
      </c>
      <c r="L2096" s="9" t="str">
        <f>CONCATENATE(D2096,"/",C2096,"/",K2096)</f>
        <v>5/Jul/1962</v>
      </c>
      <c r="M2096">
        <f t="shared" ca="1" si="32"/>
        <v>62</v>
      </c>
      <c r="N2096" s="10">
        <v>34218.019999999997</v>
      </c>
    </row>
    <row r="2097" spans="1:14" x14ac:dyDescent="0.25">
      <c r="A2097" t="s">
        <v>2127</v>
      </c>
      <c r="B2097">
        <v>1998</v>
      </c>
      <c r="C2097" t="s">
        <v>18</v>
      </c>
      <c r="D2097">
        <v>11</v>
      </c>
      <c r="E2097">
        <v>0</v>
      </c>
      <c r="F2097">
        <v>34254.050000000003</v>
      </c>
      <c r="G2097" t="s">
        <v>16</v>
      </c>
      <c r="H2097" t="s">
        <v>12</v>
      </c>
      <c r="I2097" t="s">
        <v>165</v>
      </c>
      <c r="J2097" t="str">
        <f>IF(ISBLANK(I2097),"Null",I2097)</f>
        <v>R1019</v>
      </c>
      <c r="K2097">
        <f>IF(ISBLANK(B2097),ROUND(AVERAGE($B$2:$B$2344),0),B2097)</f>
        <v>1998</v>
      </c>
      <c r="L2097" s="9" t="str">
        <f>CONCATENATE(D2097,"/",C2097,"/",K2097)</f>
        <v>11/Jun/1998</v>
      </c>
      <c r="M2097">
        <f t="shared" ca="1" si="32"/>
        <v>26</v>
      </c>
      <c r="N2097" s="10">
        <v>34254.050000000003</v>
      </c>
    </row>
    <row r="2098" spans="1:14" x14ac:dyDescent="0.25">
      <c r="A2098" t="s">
        <v>2128</v>
      </c>
      <c r="B2098">
        <v>1995</v>
      </c>
      <c r="C2098" t="s">
        <v>36</v>
      </c>
      <c r="D2098">
        <v>30</v>
      </c>
      <c r="E2098">
        <v>0</v>
      </c>
      <c r="F2098">
        <v>34289.43</v>
      </c>
      <c r="G2098" t="s">
        <v>16</v>
      </c>
      <c r="H2098" t="s">
        <v>16</v>
      </c>
      <c r="I2098" t="s">
        <v>41</v>
      </c>
      <c r="J2098" t="str">
        <f>IF(ISBLANK(I2098),"Null",I2098)</f>
        <v>R1011</v>
      </c>
      <c r="K2098">
        <f>IF(ISBLANK(B2098),ROUND(AVERAGE($B$2:$B$2344),0),B2098)</f>
        <v>1995</v>
      </c>
      <c r="L2098" s="9" t="str">
        <f>CONCATENATE(D2098,"/",C2098,"/",K2098)</f>
        <v>30/Oct/1995</v>
      </c>
      <c r="M2098">
        <f t="shared" ca="1" si="32"/>
        <v>29</v>
      </c>
      <c r="N2098" s="10">
        <v>34289.43</v>
      </c>
    </row>
    <row r="2099" spans="1:14" x14ac:dyDescent="0.25">
      <c r="A2099" t="s">
        <v>2129</v>
      </c>
      <c r="B2099">
        <v>1986</v>
      </c>
      <c r="C2099" t="s">
        <v>36</v>
      </c>
      <c r="D2099">
        <v>11</v>
      </c>
      <c r="E2099">
        <v>3</v>
      </c>
      <c r="F2099">
        <v>34293.120000000003</v>
      </c>
      <c r="G2099" t="s">
        <v>16</v>
      </c>
      <c r="H2099" t="s">
        <v>11</v>
      </c>
      <c r="I2099" t="s">
        <v>41</v>
      </c>
      <c r="J2099" t="str">
        <f>IF(ISBLANK(I2099),"Null",I2099)</f>
        <v>R1011</v>
      </c>
      <c r="K2099">
        <f>IF(ISBLANK(B2099),ROUND(AVERAGE($B$2:$B$2344),0),B2099)</f>
        <v>1986</v>
      </c>
      <c r="L2099" s="9" t="str">
        <f>CONCATENATE(D2099,"/",C2099,"/",K2099)</f>
        <v>11/Oct/1986</v>
      </c>
      <c r="M2099">
        <f t="shared" ca="1" si="32"/>
        <v>38</v>
      </c>
      <c r="N2099" s="10">
        <v>34293.120000000003</v>
      </c>
    </row>
    <row r="2100" spans="1:14" x14ac:dyDescent="0.25">
      <c r="A2100" t="s">
        <v>2130</v>
      </c>
      <c r="B2100">
        <v>2004</v>
      </c>
      <c r="C2100" t="s">
        <v>15</v>
      </c>
      <c r="D2100">
        <v>1</v>
      </c>
      <c r="E2100">
        <v>2</v>
      </c>
      <c r="F2100">
        <v>34303.17</v>
      </c>
      <c r="G2100" t="s">
        <v>16</v>
      </c>
      <c r="H2100" t="s">
        <v>12</v>
      </c>
      <c r="I2100" t="s">
        <v>13</v>
      </c>
      <c r="J2100" t="str">
        <f>IF(ISBLANK(I2100),"Null",I2100)</f>
        <v>R1013</v>
      </c>
      <c r="K2100">
        <f>IF(ISBLANK(B2100),ROUND(AVERAGE($B$2:$B$2344),0),B2100)</f>
        <v>2004</v>
      </c>
      <c r="L2100" s="9" t="str">
        <f>CONCATENATE(D2100,"/",C2100,"/",K2100)</f>
        <v>1/Nov/2004</v>
      </c>
      <c r="M2100">
        <f t="shared" ca="1" si="32"/>
        <v>20</v>
      </c>
      <c r="N2100" s="10">
        <v>34303.17</v>
      </c>
    </row>
    <row r="2101" spans="1:14" x14ac:dyDescent="0.25">
      <c r="A2101" t="s">
        <v>2131</v>
      </c>
      <c r="B2101">
        <v>1983</v>
      </c>
      <c r="C2101" t="s">
        <v>36</v>
      </c>
      <c r="D2101">
        <v>2</v>
      </c>
      <c r="E2101">
        <v>3</v>
      </c>
      <c r="F2101">
        <v>34307.22</v>
      </c>
      <c r="G2101" t="s">
        <v>11</v>
      </c>
      <c r="H2101" t="s">
        <v>11</v>
      </c>
      <c r="I2101" t="s">
        <v>23</v>
      </c>
      <c r="J2101" t="str">
        <f>IF(ISBLANK(I2101),"Null",I2101)</f>
        <v>R1012</v>
      </c>
      <c r="K2101">
        <f>IF(ISBLANK(B2101),ROUND(AVERAGE($B$2:$B$2344),0),B2101)</f>
        <v>1983</v>
      </c>
      <c r="L2101" s="9" t="str">
        <f>CONCATENATE(D2101,"/",C2101,"/",K2101)</f>
        <v>2/Oct/1983</v>
      </c>
      <c r="M2101">
        <f t="shared" ca="1" si="32"/>
        <v>41</v>
      </c>
      <c r="N2101" s="10">
        <v>34307.22</v>
      </c>
    </row>
    <row r="2102" spans="1:14" x14ac:dyDescent="0.25">
      <c r="A2102" t="s">
        <v>2132</v>
      </c>
      <c r="B2102">
        <v>1984</v>
      </c>
      <c r="C2102" t="s">
        <v>36</v>
      </c>
      <c r="D2102">
        <v>1</v>
      </c>
      <c r="E2102">
        <v>3</v>
      </c>
      <c r="F2102">
        <v>34402.22</v>
      </c>
      <c r="G2102" t="s">
        <v>11</v>
      </c>
      <c r="H2102" t="s">
        <v>12</v>
      </c>
      <c r="I2102" t="s">
        <v>41</v>
      </c>
      <c r="J2102" t="str">
        <f>IF(ISBLANK(I2102),"Null",I2102)</f>
        <v>R1011</v>
      </c>
      <c r="K2102">
        <f>IF(ISBLANK(B2102),ROUND(AVERAGE($B$2:$B$2344),0),B2102)</f>
        <v>1984</v>
      </c>
      <c r="L2102" s="9" t="str">
        <f>CONCATENATE(D2102,"/",C2102,"/",K2102)</f>
        <v>1/Oct/1984</v>
      </c>
      <c r="M2102">
        <f t="shared" ca="1" si="32"/>
        <v>40</v>
      </c>
      <c r="N2102" s="10">
        <v>34402.22</v>
      </c>
    </row>
    <row r="2103" spans="1:14" x14ac:dyDescent="0.25">
      <c r="A2103" t="s">
        <v>2133</v>
      </c>
      <c r="B2103">
        <v>2003</v>
      </c>
      <c r="C2103" t="s">
        <v>36</v>
      </c>
      <c r="D2103">
        <v>5</v>
      </c>
      <c r="E2103">
        <v>0</v>
      </c>
      <c r="F2103">
        <v>34439.86</v>
      </c>
      <c r="G2103" t="s">
        <v>11</v>
      </c>
      <c r="H2103" t="s">
        <v>16</v>
      </c>
      <c r="I2103" t="s">
        <v>13</v>
      </c>
      <c r="J2103" t="str">
        <f>IF(ISBLANK(I2103),"Null",I2103)</f>
        <v>R1013</v>
      </c>
      <c r="K2103">
        <f>IF(ISBLANK(B2103),ROUND(AVERAGE($B$2:$B$2344),0),B2103)</f>
        <v>2003</v>
      </c>
      <c r="L2103" s="9" t="str">
        <f>CONCATENATE(D2103,"/",C2103,"/",K2103)</f>
        <v>5/Oct/2003</v>
      </c>
      <c r="M2103">
        <f t="shared" ca="1" si="32"/>
        <v>21</v>
      </c>
      <c r="N2103" s="10">
        <v>34439.86</v>
      </c>
    </row>
    <row r="2104" spans="1:14" x14ac:dyDescent="0.25">
      <c r="A2104" t="s">
        <v>2134</v>
      </c>
      <c r="B2104">
        <v>1990</v>
      </c>
      <c r="C2104" t="s">
        <v>20</v>
      </c>
      <c r="D2104">
        <v>24</v>
      </c>
      <c r="E2104">
        <v>3</v>
      </c>
      <c r="F2104">
        <v>34456.269999999997</v>
      </c>
      <c r="G2104" t="s">
        <v>16</v>
      </c>
      <c r="H2104" t="s">
        <v>11</v>
      </c>
      <c r="I2104" t="s">
        <v>41</v>
      </c>
      <c r="J2104" t="str">
        <f>IF(ISBLANK(I2104),"Null",I2104)</f>
        <v>R1011</v>
      </c>
      <c r="K2104">
        <f>IF(ISBLANK(B2104),ROUND(AVERAGE($B$2:$B$2344),0),B2104)</f>
        <v>1990</v>
      </c>
      <c r="L2104" s="9" t="str">
        <f>CONCATENATE(D2104,"/",C2104,"/",K2104)</f>
        <v>24/Sep/1990</v>
      </c>
      <c r="M2104">
        <f t="shared" ca="1" si="32"/>
        <v>34</v>
      </c>
      <c r="N2104" s="10">
        <v>34456.269999999997</v>
      </c>
    </row>
    <row r="2105" spans="1:14" x14ac:dyDescent="0.25">
      <c r="A2105" t="s">
        <v>2135</v>
      </c>
      <c r="B2105">
        <v>1998</v>
      </c>
      <c r="C2105" t="s">
        <v>18</v>
      </c>
      <c r="D2105">
        <v>24</v>
      </c>
      <c r="E2105">
        <v>0</v>
      </c>
      <c r="F2105">
        <v>34472.839999999997</v>
      </c>
      <c r="G2105" t="s">
        <v>16</v>
      </c>
      <c r="H2105" t="s">
        <v>12</v>
      </c>
      <c r="I2105" t="s">
        <v>41</v>
      </c>
      <c r="J2105" t="str">
        <f>IF(ISBLANK(I2105),"Null",I2105)</f>
        <v>R1011</v>
      </c>
      <c r="K2105">
        <f>IF(ISBLANK(B2105),ROUND(AVERAGE($B$2:$B$2344),0),B2105)</f>
        <v>1998</v>
      </c>
      <c r="L2105" s="9" t="str">
        <f>CONCATENATE(D2105,"/",C2105,"/",K2105)</f>
        <v>24/Jun/1998</v>
      </c>
      <c r="M2105">
        <f t="shared" ca="1" si="32"/>
        <v>26</v>
      </c>
      <c r="N2105" s="10">
        <v>34472.839999999997</v>
      </c>
    </row>
    <row r="2106" spans="1:14" x14ac:dyDescent="0.25">
      <c r="A2106" t="s">
        <v>2136</v>
      </c>
      <c r="B2106">
        <v>1976</v>
      </c>
      <c r="C2106" t="s">
        <v>15</v>
      </c>
      <c r="D2106">
        <v>25</v>
      </c>
      <c r="E2106">
        <v>2</v>
      </c>
      <c r="F2106">
        <v>34543.39</v>
      </c>
      <c r="G2106" t="s">
        <v>11</v>
      </c>
      <c r="H2106" t="s">
        <v>12</v>
      </c>
      <c r="I2106" t="s">
        <v>41</v>
      </c>
      <c r="J2106" t="str">
        <f>IF(ISBLANK(I2106),"Null",I2106)</f>
        <v>R1011</v>
      </c>
      <c r="K2106">
        <f>IF(ISBLANK(B2106),ROUND(AVERAGE($B$2:$B$2344),0),B2106)</f>
        <v>1976</v>
      </c>
      <c r="L2106" s="9" t="str">
        <f>CONCATENATE(D2106,"/",C2106,"/",K2106)</f>
        <v>25/Nov/1976</v>
      </c>
      <c r="M2106">
        <f t="shared" ca="1" si="32"/>
        <v>47</v>
      </c>
      <c r="N2106" s="10">
        <v>34543.39</v>
      </c>
    </row>
    <row r="2107" spans="1:14" x14ac:dyDescent="0.25">
      <c r="A2107" t="s">
        <v>2137</v>
      </c>
      <c r="B2107">
        <v>2004</v>
      </c>
      <c r="C2107" t="s">
        <v>36</v>
      </c>
      <c r="D2107">
        <v>9</v>
      </c>
      <c r="E2107">
        <v>0</v>
      </c>
      <c r="F2107">
        <v>34617.839999999997</v>
      </c>
      <c r="G2107" t="s">
        <v>16</v>
      </c>
      <c r="H2107" t="s">
        <v>12</v>
      </c>
      <c r="I2107" t="s">
        <v>167</v>
      </c>
      <c r="J2107" t="str">
        <f>IF(ISBLANK(I2107),"Null",I2107)</f>
        <v>R1016</v>
      </c>
      <c r="K2107">
        <f>IF(ISBLANK(B2107),ROUND(AVERAGE($B$2:$B$2344),0),B2107)</f>
        <v>2004</v>
      </c>
      <c r="L2107" s="9" t="str">
        <f>CONCATENATE(D2107,"/",C2107,"/",K2107)</f>
        <v>9/Oct/2004</v>
      </c>
      <c r="M2107">
        <f t="shared" ca="1" si="32"/>
        <v>20</v>
      </c>
      <c r="N2107" s="10">
        <v>34617.839999999997</v>
      </c>
    </row>
    <row r="2108" spans="1:14" x14ac:dyDescent="0.25">
      <c r="A2108" t="s">
        <v>2138</v>
      </c>
      <c r="B2108">
        <v>1994</v>
      </c>
      <c r="C2108" t="s">
        <v>10</v>
      </c>
      <c r="D2108">
        <v>7</v>
      </c>
      <c r="E2108">
        <v>0</v>
      </c>
      <c r="F2108">
        <v>34672.15</v>
      </c>
      <c r="G2108" t="s">
        <v>16</v>
      </c>
      <c r="H2108" t="s">
        <v>12</v>
      </c>
      <c r="I2108" t="s">
        <v>13</v>
      </c>
      <c r="J2108" t="str">
        <f>IF(ISBLANK(I2108),"Null",I2108)</f>
        <v>R1013</v>
      </c>
      <c r="K2108">
        <f>IF(ISBLANK(B2108),ROUND(AVERAGE($B$2:$B$2344),0),B2108)</f>
        <v>1994</v>
      </c>
      <c r="L2108" s="9" t="str">
        <f>CONCATENATE(D2108,"/",C2108,"/",K2108)</f>
        <v>7/Jul/1994</v>
      </c>
      <c r="M2108">
        <f t="shared" ca="1" si="32"/>
        <v>30</v>
      </c>
      <c r="N2108" s="10">
        <v>34672.15</v>
      </c>
    </row>
    <row r="2109" spans="1:14" x14ac:dyDescent="0.25">
      <c r="A2109" t="s">
        <v>2139</v>
      </c>
      <c r="B2109">
        <v>2003</v>
      </c>
      <c r="C2109" t="s">
        <v>10</v>
      </c>
      <c r="D2109">
        <v>3</v>
      </c>
      <c r="E2109">
        <v>0</v>
      </c>
      <c r="F2109">
        <v>34779.620000000003</v>
      </c>
      <c r="G2109" t="s">
        <v>16</v>
      </c>
      <c r="H2109" t="s">
        <v>11</v>
      </c>
      <c r="I2109" t="s">
        <v>41</v>
      </c>
      <c r="J2109" t="str">
        <f>IF(ISBLANK(I2109),"Null",I2109)</f>
        <v>R1011</v>
      </c>
      <c r="K2109">
        <f>IF(ISBLANK(B2109),ROUND(AVERAGE($B$2:$B$2344),0),B2109)</f>
        <v>2003</v>
      </c>
      <c r="L2109" s="9" t="str">
        <f>CONCATENATE(D2109,"/",C2109,"/",K2109)</f>
        <v>3/Jul/2003</v>
      </c>
      <c r="M2109">
        <f t="shared" ca="1" si="32"/>
        <v>21</v>
      </c>
      <c r="N2109" s="10">
        <v>34779.620000000003</v>
      </c>
    </row>
    <row r="2110" spans="1:14" x14ac:dyDescent="0.25">
      <c r="A2110" t="s">
        <v>2140</v>
      </c>
      <c r="B2110">
        <v>1995</v>
      </c>
      <c r="C2110" t="s">
        <v>30</v>
      </c>
      <c r="D2110">
        <v>27</v>
      </c>
      <c r="E2110">
        <v>1</v>
      </c>
      <c r="F2110">
        <v>34806.47</v>
      </c>
      <c r="G2110" t="s">
        <v>16</v>
      </c>
      <c r="H2110" t="s">
        <v>11</v>
      </c>
      <c r="I2110" t="s">
        <v>13</v>
      </c>
      <c r="J2110" t="str">
        <f>IF(ISBLANK(I2110),"Null",I2110)</f>
        <v>R1013</v>
      </c>
      <c r="K2110">
        <f>IF(ISBLANK(B2110),ROUND(AVERAGE($B$2:$B$2344),0),B2110)</f>
        <v>1995</v>
      </c>
      <c r="L2110" s="9" t="str">
        <f>CONCATENATE(D2110,"/",C2110,"/",K2110)</f>
        <v>27/Dec/1995</v>
      </c>
      <c r="M2110">
        <f t="shared" ca="1" si="32"/>
        <v>28</v>
      </c>
      <c r="N2110" s="10">
        <v>34806.47</v>
      </c>
    </row>
    <row r="2111" spans="1:14" x14ac:dyDescent="0.25">
      <c r="A2111" t="s">
        <v>2141</v>
      </c>
      <c r="B2111">
        <v>2003</v>
      </c>
      <c r="C2111" t="s">
        <v>20</v>
      </c>
      <c r="D2111">
        <v>17</v>
      </c>
      <c r="E2111">
        <v>0</v>
      </c>
      <c r="F2111">
        <v>34828.65</v>
      </c>
      <c r="G2111" t="s">
        <v>16</v>
      </c>
      <c r="H2111" t="s">
        <v>12</v>
      </c>
      <c r="I2111" t="s">
        <v>41</v>
      </c>
      <c r="J2111" t="str">
        <f>IF(ISBLANK(I2111),"Null",I2111)</f>
        <v>R1011</v>
      </c>
      <c r="K2111">
        <f>IF(ISBLANK(B2111),ROUND(AVERAGE($B$2:$B$2344),0),B2111)</f>
        <v>2003</v>
      </c>
      <c r="L2111" s="9" t="str">
        <f>CONCATENATE(D2111,"/",C2111,"/",K2111)</f>
        <v>17/Sep/2003</v>
      </c>
      <c r="M2111">
        <f t="shared" ca="1" si="32"/>
        <v>21</v>
      </c>
      <c r="N2111" s="10">
        <v>34828.65</v>
      </c>
    </row>
    <row r="2112" spans="1:14" x14ac:dyDescent="0.25">
      <c r="A2112" t="s">
        <v>2142</v>
      </c>
      <c r="B2112">
        <v>1995</v>
      </c>
      <c r="C2112" t="s">
        <v>36</v>
      </c>
      <c r="D2112">
        <v>17</v>
      </c>
      <c r="E2112">
        <v>0</v>
      </c>
      <c r="F2112">
        <v>34838.870000000003</v>
      </c>
      <c r="G2112" t="s">
        <v>11</v>
      </c>
      <c r="H2112" t="s">
        <v>12</v>
      </c>
      <c r="I2112" t="s">
        <v>41</v>
      </c>
      <c r="J2112" t="str">
        <f>IF(ISBLANK(I2112),"Null",I2112)</f>
        <v>R1011</v>
      </c>
      <c r="K2112">
        <f>IF(ISBLANK(B2112),ROUND(AVERAGE($B$2:$B$2344),0),B2112)</f>
        <v>1995</v>
      </c>
      <c r="L2112" s="9" t="str">
        <f>CONCATENATE(D2112,"/",C2112,"/",K2112)</f>
        <v>17/Oct/1995</v>
      </c>
      <c r="M2112">
        <f t="shared" ca="1" si="32"/>
        <v>29</v>
      </c>
      <c r="N2112" s="10">
        <v>34838.870000000003</v>
      </c>
    </row>
    <row r="2113" spans="1:14" x14ac:dyDescent="0.25">
      <c r="A2113" t="s">
        <v>2143</v>
      </c>
      <c r="B2113">
        <v>1983</v>
      </c>
      <c r="C2113" t="s">
        <v>10</v>
      </c>
      <c r="D2113">
        <v>29</v>
      </c>
      <c r="E2113">
        <v>3</v>
      </c>
      <c r="F2113">
        <v>34940.61</v>
      </c>
      <c r="G2113" t="s">
        <v>11</v>
      </c>
      <c r="H2113" t="s">
        <v>12</v>
      </c>
      <c r="I2113" t="s">
        <v>41</v>
      </c>
      <c r="J2113" t="str">
        <f>IF(ISBLANK(I2113),"Null",I2113)</f>
        <v>R1011</v>
      </c>
      <c r="K2113">
        <f>IF(ISBLANK(B2113),ROUND(AVERAGE($B$2:$B$2344),0),B2113)</f>
        <v>1983</v>
      </c>
      <c r="L2113" s="9" t="str">
        <f>CONCATENATE(D2113,"/",C2113,"/",K2113)</f>
        <v>29/Jul/1983</v>
      </c>
      <c r="M2113">
        <f t="shared" ca="1" si="32"/>
        <v>41</v>
      </c>
      <c r="N2113" s="10">
        <v>34940.61</v>
      </c>
    </row>
    <row r="2114" spans="1:14" x14ac:dyDescent="0.25">
      <c r="A2114" t="s">
        <v>2144</v>
      </c>
      <c r="B2114">
        <v>1967</v>
      </c>
      <c r="C2114" t="s">
        <v>36</v>
      </c>
      <c r="D2114">
        <v>7</v>
      </c>
      <c r="E2114">
        <v>0</v>
      </c>
      <c r="F2114">
        <v>34975.68</v>
      </c>
      <c r="G2114" t="s">
        <v>11</v>
      </c>
      <c r="H2114" t="s">
        <v>11</v>
      </c>
      <c r="I2114" t="s">
        <v>41</v>
      </c>
      <c r="J2114" t="str">
        <f>IF(ISBLANK(I2114),"Null",I2114)</f>
        <v>R1011</v>
      </c>
      <c r="K2114">
        <f>IF(ISBLANK(B2114),ROUND(AVERAGE($B$2:$B$2344),0),B2114)</f>
        <v>1967</v>
      </c>
      <c r="L2114" s="9" t="str">
        <f>CONCATENATE(D2114,"/",C2114,"/",K2114)</f>
        <v>7/Oct/1967</v>
      </c>
      <c r="M2114">
        <f t="shared" ca="1" si="32"/>
        <v>57</v>
      </c>
      <c r="N2114" s="10">
        <v>34975.68</v>
      </c>
    </row>
    <row r="2115" spans="1:14" x14ac:dyDescent="0.25">
      <c r="A2115" t="s">
        <v>2145</v>
      </c>
      <c r="B2115">
        <v>1998</v>
      </c>
      <c r="C2115" t="s">
        <v>34</v>
      </c>
      <c r="D2115">
        <v>22</v>
      </c>
      <c r="E2115">
        <v>0</v>
      </c>
      <c r="F2115">
        <v>34976.42</v>
      </c>
      <c r="G2115" t="s">
        <v>11</v>
      </c>
      <c r="H2115" t="s">
        <v>16</v>
      </c>
      <c r="I2115" t="s">
        <v>41</v>
      </c>
      <c r="J2115" t="str">
        <f>IF(ISBLANK(I2115),"Null",I2115)</f>
        <v>R1011</v>
      </c>
      <c r="K2115">
        <f>IF(ISBLANK(B2115),ROUND(AVERAGE($B$2:$B$2344),0),B2115)</f>
        <v>1998</v>
      </c>
      <c r="L2115" s="9" t="str">
        <f>CONCATENATE(D2115,"/",C2115,"/",K2115)</f>
        <v>22/Aug/1998</v>
      </c>
      <c r="M2115">
        <f t="shared" ref="M2115:M2178" ca="1" si="33">DATEDIF(L2115,TODAY(),"Y")</f>
        <v>26</v>
      </c>
      <c r="N2115" s="10">
        <v>34976.42</v>
      </c>
    </row>
    <row r="2116" spans="1:14" x14ac:dyDescent="0.25">
      <c r="A2116" t="s">
        <v>2146</v>
      </c>
      <c r="B2116">
        <v>1997</v>
      </c>
      <c r="C2116" t="s">
        <v>34</v>
      </c>
      <c r="D2116">
        <v>22</v>
      </c>
      <c r="E2116">
        <v>0</v>
      </c>
      <c r="F2116">
        <v>34979.86</v>
      </c>
      <c r="G2116" t="s">
        <v>11</v>
      </c>
      <c r="H2116" t="s">
        <v>11</v>
      </c>
      <c r="I2116" t="s">
        <v>41</v>
      </c>
      <c r="J2116" t="str">
        <f>IF(ISBLANK(I2116),"Null",I2116)</f>
        <v>R1011</v>
      </c>
      <c r="K2116">
        <f>IF(ISBLANK(B2116),ROUND(AVERAGE($B$2:$B$2344),0),B2116)</f>
        <v>1997</v>
      </c>
      <c r="L2116" s="9" t="str">
        <f>CONCATENATE(D2116,"/",C2116,"/",K2116)</f>
        <v>22/Aug/1997</v>
      </c>
      <c r="M2116">
        <f t="shared" ca="1" si="33"/>
        <v>27</v>
      </c>
      <c r="N2116" s="10">
        <v>34979.86</v>
      </c>
    </row>
    <row r="2117" spans="1:14" x14ac:dyDescent="0.25">
      <c r="A2117" t="s">
        <v>2147</v>
      </c>
      <c r="B2117">
        <v>1982</v>
      </c>
      <c r="C2117" t="s">
        <v>10</v>
      </c>
      <c r="D2117">
        <v>5</v>
      </c>
      <c r="E2117">
        <v>3</v>
      </c>
      <c r="F2117">
        <v>35000.730000000003</v>
      </c>
      <c r="G2117" t="s">
        <v>11</v>
      </c>
      <c r="H2117" t="s">
        <v>12</v>
      </c>
      <c r="I2117" t="s">
        <v>41</v>
      </c>
      <c r="J2117" t="str">
        <f>IF(ISBLANK(I2117),"Null",I2117)</f>
        <v>R1011</v>
      </c>
      <c r="K2117">
        <f>IF(ISBLANK(B2117),ROUND(AVERAGE($B$2:$B$2344),0),B2117)</f>
        <v>1982</v>
      </c>
      <c r="L2117" s="9" t="str">
        <f>CONCATENATE(D2117,"/",C2117,"/",K2117)</f>
        <v>5/Jul/1982</v>
      </c>
      <c r="M2117">
        <f t="shared" ca="1" si="33"/>
        <v>42</v>
      </c>
      <c r="N2117" s="10">
        <v>35000.730000000003</v>
      </c>
    </row>
    <row r="2118" spans="1:14" x14ac:dyDescent="0.25">
      <c r="A2118" t="s">
        <v>2148</v>
      </c>
      <c r="B2118">
        <v>1975</v>
      </c>
      <c r="C2118" t="s">
        <v>34</v>
      </c>
      <c r="D2118">
        <v>29</v>
      </c>
      <c r="E2118">
        <v>1</v>
      </c>
      <c r="F2118">
        <v>35050.620000000003</v>
      </c>
      <c r="G2118" t="s">
        <v>11</v>
      </c>
      <c r="H2118" t="s">
        <v>16</v>
      </c>
      <c r="I2118" t="s">
        <v>41</v>
      </c>
      <c r="J2118" t="str">
        <f>IF(ISBLANK(I2118),"Null",I2118)</f>
        <v>R1011</v>
      </c>
      <c r="K2118">
        <f>IF(ISBLANK(B2118),ROUND(AVERAGE($B$2:$B$2344),0),B2118)</f>
        <v>1975</v>
      </c>
      <c r="L2118" s="9" t="str">
        <f>CONCATENATE(D2118,"/",C2118,"/",K2118)</f>
        <v>29/Aug/1975</v>
      </c>
      <c r="M2118">
        <f t="shared" ca="1" si="33"/>
        <v>49</v>
      </c>
      <c r="N2118" s="10">
        <v>35050.620000000003</v>
      </c>
    </row>
    <row r="2119" spans="1:14" x14ac:dyDescent="0.25">
      <c r="A2119" t="s">
        <v>2149</v>
      </c>
      <c r="B2119">
        <v>1977</v>
      </c>
      <c r="C2119" t="s">
        <v>18</v>
      </c>
      <c r="D2119">
        <v>29</v>
      </c>
      <c r="E2119">
        <v>0</v>
      </c>
      <c r="F2119">
        <v>35069.370000000003</v>
      </c>
      <c r="G2119" t="s">
        <v>16</v>
      </c>
      <c r="H2119" t="s">
        <v>16</v>
      </c>
      <c r="I2119" t="s">
        <v>355</v>
      </c>
      <c r="J2119" t="str">
        <f>IF(ISBLANK(I2119),"Null",I2119)</f>
        <v>R1017</v>
      </c>
      <c r="K2119">
        <f>IF(ISBLANK(B2119),ROUND(AVERAGE($B$2:$B$2344),0),B2119)</f>
        <v>1977</v>
      </c>
      <c r="L2119" s="9" t="str">
        <f>CONCATENATE(D2119,"/",C2119,"/",K2119)</f>
        <v>29/Jun/1977</v>
      </c>
      <c r="M2119">
        <f t="shared" ca="1" si="33"/>
        <v>47</v>
      </c>
      <c r="N2119" s="10">
        <v>35069.370000000003</v>
      </c>
    </row>
    <row r="2120" spans="1:14" x14ac:dyDescent="0.25">
      <c r="A2120" t="s">
        <v>2150</v>
      </c>
      <c r="B2120">
        <v>1998</v>
      </c>
      <c r="C2120" t="s">
        <v>30</v>
      </c>
      <c r="D2120">
        <v>22</v>
      </c>
      <c r="E2120">
        <v>0</v>
      </c>
      <c r="F2120">
        <v>35147.53</v>
      </c>
      <c r="G2120" t="s">
        <v>16</v>
      </c>
      <c r="H2120" t="s">
        <v>16</v>
      </c>
      <c r="I2120" t="s">
        <v>167</v>
      </c>
      <c r="J2120" t="str">
        <f>IF(ISBLANK(I2120),"Null",I2120)</f>
        <v>R1016</v>
      </c>
      <c r="K2120">
        <f>IF(ISBLANK(B2120),ROUND(AVERAGE($B$2:$B$2344),0),B2120)</f>
        <v>1998</v>
      </c>
      <c r="L2120" s="9" t="str">
        <f>CONCATENATE(D2120,"/",C2120,"/",K2120)</f>
        <v>22/Dec/1998</v>
      </c>
      <c r="M2120">
        <f t="shared" ca="1" si="33"/>
        <v>25</v>
      </c>
      <c r="N2120" s="10">
        <v>35147.53</v>
      </c>
    </row>
    <row r="2121" spans="1:14" x14ac:dyDescent="0.25">
      <c r="A2121" t="s">
        <v>2151</v>
      </c>
      <c r="B2121">
        <v>1967</v>
      </c>
      <c r="C2121" t="s">
        <v>30</v>
      </c>
      <c r="D2121">
        <v>30</v>
      </c>
      <c r="E2121">
        <v>1</v>
      </c>
      <c r="F2121">
        <v>35160.129999999997</v>
      </c>
      <c r="G2121" t="s">
        <v>11</v>
      </c>
      <c r="H2121" t="s">
        <v>11</v>
      </c>
      <c r="I2121" t="s">
        <v>41</v>
      </c>
      <c r="J2121" t="str">
        <f>IF(ISBLANK(I2121),"Null",I2121)</f>
        <v>R1011</v>
      </c>
      <c r="K2121">
        <f>IF(ISBLANK(B2121),ROUND(AVERAGE($B$2:$B$2344),0),B2121)</f>
        <v>1967</v>
      </c>
      <c r="L2121" s="9" t="str">
        <f>CONCATENATE(D2121,"/",C2121,"/",K2121)</f>
        <v>30/Dec/1967</v>
      </c>
      <c r="M2121">
        <f t="shared" ca="1" si="33"/>
        <v>56</v>
      </c>
      <c r="N2121" s="10">
        <v>35160.129999999997</v>
      </c>
    </row>
    <row r="2122" spans="1:14" x14ac:dyDescent="0.25">
      <c r="A2122" t="s">
        <v>2152</v>
      </c>
      <c r="B2122">
        <v>1997</v>
      </c>
      <c r="C2122" t="s">
        <v>10</v>
      </c>
      <c r="D2122">
        <v>9</v>
      </c>
      <c r="E2122">
        <v>0</v>
      </c>
      <c r="F2122">
        <v>35302.089999999997</v>
      </c>
      <c r="G2122" t="s">
        <v>16</v>
      </c>
      <c r="H2122" t="s">
        <v>11</v>
      </c>
      <c r="I2122" t="s">
        <v>41</v>
      </c>
      <c r="J2122" t="str">
        <f>IF(ISBLANK(I2122),"Null",I2122)</f>
        <v>R1011</v>
      </c>
      <c r="K2122">
        <f>IF(ISBLANK(B2122),ROUND(AVERAGE($B$2:$B$2344),0),B2122)</f>
        <v>1997</v>
      </c>
      <c r="L2122" s="9" t="str">
        <f>CONCATENATE(D2122,"/",C2122,"/",K2122)</f>
        <v>9/Jul/1997</v>
      </c>
      <c r="M2122">
        <f t="shared" ca="1" si="33"/>
        <v>27</v>
      </c>
      <c r="N2122" s="10">
        <v>35302.089999999997</v>
      </c>
    </row>
    <row r="2123" spans="1:14" x14ac:dyDescent="0.25">
      <c r="A2123" t="s">
        <v>2153</v>
      </c>
      <c r="B2123">
        <v>1988</v>
      </c>
      <c r="C2123" t="s">
        <v>20</v>
      </c>
      <c r="D2123">
        <v>19</v>
      </c>
      <c r="E2123">
        <v>3</v>
      </c>
      <c r="F2123">
        <v>35315.96</v>
      </c>
      <c r="G2123" t="s">
        <v>11</v>
      </c>
      <c r="H2123" t="s">
        <v>16</v>
      </c>
      <c r="I2123" t="s">
        <v>41</v>
      </c>
      <c r="J2123" t="str">
        <f>IF(ISBLANK(I2123),"Null",I2123)</f>
        <v>R1011</v>
      </c>
      <c r="K2123">
        <f>IF(ISBLANK(B2123),ROUND(AVERAGE($B$2:$B$2344),0),B2123)</f>
        <v>1988</v>
      </c>
      <c r="L2123" s="9" t="str">
        <f>CONCATENATE(D2123,"/",C2123,"/",K2123)</f>
        <v>19/Sep/1988</v>
      </c>
      <c r="M2123">
        <f t="shared" ca="1" si="33"/>
        <v>36</v>
      </c>
      <c r="N2123" s="10">
        <v>35315.96</v>
      </c>
    </row>
    <row r="2124" spans="1:14" x14ac:dyDescent="0.25">
      <c r="A2124" t="s">
        <v>2154</v>
      </c>
      <c r="B2124">
        <v>1971</v>
      </c>
      <c r="C2124" t="s">
        <v>20</v>
      </c>
      <c r="D2124">
        <v>22</v>
      </c>
      <c r="E2124">
        <v>0</v>
      </c>
      <c r="F2124">
        <v>35345.730000000003</v>
      </c>
      <c r="G2124" t="s">
        <v>11</v>
      </c>
      <c r="H2124" t="s">
        <v>12</v>
      </c>
      <c r="I2124" t="s">
        <v>41</v>
      </c>
      <c r="J2124" t="str">
        <f>IF(ISBLANK(I2124),"Null",I2124)</f>
        <v>R1011</v>
      </c>
      <c r="K2124">
        <f>IF(ISBLANK(B2124),ROUND(AVERAGE($B$2:$B$2344),0),B2124)</f>
        <v>1971</v>
      </c>
      <c r="L2124" s="9" t="str">
        <f>CONCATENATE(D2124,"/",C2124,"/",K2124)</f>
        <v>22/Sep/1971</v>
      </c>
      <c r="M2124">
        <f t="shared" ca="1" si="33"/>
        <v>53</v>
      </c>
      <c r="N2124" s="10">
        <v>35345.730000000003</v>
      </c>
    </row>
    <row r="2125" spans="1:14" x14ac:dyDescent="0.25">
      <c r="A2125" t="s">
        <v>2155</v>
      </c>
      <c r="B2125">
        <v>1988</v>
      </c>
      <c r="C2125" t="s">
        <v>15</v>
      </c>
      <c r="D2125">
        <v>20</v>
      </c>
      <c r="E2125">
        <v>0</v>
      </c>
      <c r="F2125">
        <v>35491.64</v>
      </c>
      <c r="G2125" t="s">
        <v>16</v>
      </c>
      <c r="H2125" t="s">
        <v>11</v>
      </c>
      <c r="I2125" t="s">
        <v>41</v>
      </c>
      <c r="J2125" t="str">
        <f>IF(ISBLANK(I2125),"Null",I2125)</f>
        <v>R1011</v>
      </c>
      <c r="K2125">
        <f>IF(ISBLANK(B2125),ROUND(AVERAGE($B$2:$B$2344),0),B2125)</f>
        <v>1988</v>
      </c>
      <c r="L2125" s="9" t="str">
        <f>CONCATENATE(D2125,"/",C2125,"/",K2125)</f>
        <v>20/Nov/1988</v>
      </c>
      <c r="M2125">
        <f t="shared" ca="1" si="33"/>
        <v>36</v>
      </c>
      <c r="N2125" s="10">
        <v>35491.64</v>
      </c>
    </row>
    <row r="2126" spans="1:14" x14ac:dyDescent="0.25">
      <c r="A2126" t="s">
        <v>2156</v>
      </c>
      <c r="B2126">
        <v>1973</v>
      </c>
      <c r="C2126" t="s">
        <v>30</v>
      </c>
      <c r="D2126">
        <v>16</v>
      </c>
      <c r="E2126">
        <v>0</v>
      </c>
      <c r="F2126">
        <v>35517.19</v>
      </c>
      <c r="G2126" t="s">
        <v>11</v>
      </c>
      <c r="H2126" t="s">
        <v>11</v>
      </c>
      <c r="I2126" t="s">
        <v>41</v>
      </c>
      <c r="J2126" t="str">
        <f>IF(ISBLANK(I2126),"Null",I2126)</f>
        <v>R1011</v>
      </c>
      <c r="K2126">
        <f>IF(ISBLANK(B2126),ROUND(AVERAGE($B$2:$B$2344),0),B2126)</f>
        <v>1973</v>
      </c>
      <c r="L2126" s="9" t="str">
        <f>CONCATENATE(D2126,"/",C2126,"/",K2126)</f>
        <v>16/Dec/1973</v>
      </c>
      <c r="M2126">
        <f t="shared" ca="1" si="33"/>
        <v>50</v>
      </c>
      <c r="N2126" s="10">
        <v>35517.19</v>
      </c>
    </row>
    <row r="2127" spans="1:14" x14ac:dyDescent="0.25">
      <c r="A2127" t="s">
        <v>2157</v>
      </c>
      <c r="B2127">
        <v>1992</v>
      </c>
      <c r="C2127" t="s">
        <v>20</v>
      </c>
      <c r="D2127">
        <v>13</v>
      </c>
      <c r="E2127">
        <v>0</v>
      </c>
      <c r="F2127">
        <v>35547.47</v>
      </c>
      <c r="G2127" t="s">
        <v>11</v>
      </c>
      <c r="H2127" t="s">
        <v>12</v>
      </c>
      <c r="I2127" t="s">
        <v>41</v>
      </c>
      <c r="J2127" t="str">
        <f>IF(ISBLANK(I2127),"Null",I2127)</f>
        <v>R1011</v>
      </c>
      <c r="K2127">
        <f>IF(ISBLANK(B2127),ROUND(AVERAGE($B$2:$B$2344),0),B2127)</f>
        <v>1992</v>
      </c>
      <c r="L2127" s="9" t="str">
        <f>CONCATENATE(D2127,"/",C2127,"/",K2127)</f>
        <v>13/Sep/1992</v>
      </c>
      <c r="M2127">
        <f t="shared" ca="1" si="33"/>
        <v>32</v>
      </c>
      <c r="N2127" s="10">
        <v>35547.47</v>
      </c>
    </row>
    <row r="2128" spans="1:14" x14ac:dyDescent="0.25">
      <c r="A2128" t="s">
        <v>2158</v>
      </c>
      <c r="B2128">
        <v>1973</v>
      </c>
      <c r="C2128" t="s">
        <v>36</v>
      </c>
      <c r="D2128">
        <v>27</v>
      </c>
      <c r="E2128">
        <v>0</v>
      </c>
      <c r="F2128">
        <v>35547.72</v>
      </c>
      <c r="G2128" t="s">
        <v>16</v>
      </c>
      <c r="H2128" t="s">
        <v>16</v>
      </c>
      <c r="I2128" t="s">
        <v>41</v>
      </c>
      <c r="J2128" t="str">
        <f>IF(ISBLANK(I2128),"Null",I2128)</f>
        <v>R1011</v>
      </c>
      <c r="K2128">
        <f>IF(ISBLANK(B2128),ROUND(AVERAGE($B$2:$B$2344),0),B2128)</f>
        <v>1973</v>
      </c>
      <c r="L2128" s="9" t="str">
        <f>CONCATENATE(D2128,"/",C2128,"/",K2128)</f>
        <v>27/Oct/1973</v>
      </c>
      <c r="M2128">
        <f t="shared" ca="1" si="33"/>
        <v>51</v>
      </c>
      <c r="N2128" s="10">
        <v>35547.72</v>
      </c>
    </row>
    <row r="2129" spans="1:14" x14ac:dyDescent="0.25">
      <c r="A2129" t="s">
        <v>2159</v>
      </c>
      <c r="B2129">
        <v>1964</v>
      </c>
      <c r="C2129" t="s">
        <v>34</v>
      </c>
      <c r="D2129">
        <v>29</v>
      </c>
      <c r="E2129">
        <v>0</v>
      </c>
      <c r="F2129">
        <v>35573.26</v>
      </c>
      <c r="G2129" t="s">
        <v>11</v>
      </c>
      <c r="H2129" t="s">
        <v>16</v>
      </c>
      <c r="I2129" t="s">
        <v>41</v>
      </c>
      <c r="J2129" t="str">
        <f>IF(ISBLANK(I2129),"Null",I2129)</f>
        <v>R1011</v>
      </c>
      <c r="K2129">
        <f>IF(ISBLANK(B2129),ROUND(AVERAGE($B$2:$B$2344),0),B2129)</f>
        <v>1964</v>
      </c>
      <c r="L2129" s="9" t="str">
        <f>CONCATENATE(D2129,"/",C2129,"/",K2129)</f>
        <v>29/Aug/1964</v>
      </c>
      <c r="M2129">
        <f t="shared" ca="1" si="33"/>
        <v>60</v>
      </c>
      <c r="N2129" s="10">
        <v>35573.26</v>
      </c>
    </row>
    <row r="2130" spans="1:14" x14ac:dyDescent="0.25">
      <c r="A2130" t="s">
        <v>2160</v>
      </c>
      <c r="B2130">
        <v>1971</v>
      </c>
      <c r="C2130" t="s">
        <v>34</v>
      </c>
      <c r="D2130">
        <v>10</v>
      </c>
      <c r="E2130">
        <v>0</v>
      </c>
      <c r="F2130">
        <v>35583.17</v>
      </c>
      <c r="G2130" t="s">
        <v>16</v>
      </c>
      <c r="H2130" t="s">
        <v>12</v>
      </c>
      <c r="I2130" t="s">
        <v>41</v>
      </c>
      <c r="J2130" t="str">
        <f>IF(ISBLANK(I2130),"Null",I2130)</f>
        <v>R1011</v>
      </c>
      <c r="K2130">
        <f>IF(ISBLANK(B2130),ROUND(AVERAGE($B$2:$B$2344),0),B2130)</f>
        <v>1971</v>
      </c>
      <c r="L2130" s="9" t="str">
        <f>CONCATENATE(D2130,"/",C2130,"/",K2130)</f>
        <v>10/Aug/1971</v>
      </c>
      <c r="M2130">
        <f t="shared" ca="1" si="33"/>
        <v>53</v>
      </c>
      <c r="N2130" s="10">
        <v>35583.17</v>
      </c>
    </row>
    <row r="2131" spans="1:14" x14ac:dyDescent="0.25">
      <c r="A2131" t="s">
        <v>6048</v>
      </c>
      <c r="B2131">
        <v>2000</v>
      </c>
      <c r="C2131" t="s">
        <v>36</v>
      </c>
      <c r="D2131">
        <v>13</v>
      </c>
      <c r="E2131">
        <v>0</v>
      </c>
      <c r="F2131">
        <v>35585.58</v>
      </c>
      <c r="G2131" t="s">
        <v>16</v>
      </c>
      <c r="H2131" t="s">
        <v>11</v>
      </c>
      <c r="I2131" t="s">
        <v>41</v>
      </c>
      <c r="J2131" t="str">
        <f>IF(ISBLANK(I2131),"Null",I2131)</f>
        <v>R1011</v>
      </c>
      <c r="K2131">
        <f>IF(ISBLANK(B2131),ROUND(AVERAGE($B$2:$B$2344),0),B2131)</f>
        <v>2000</v>
      </c>
      <c r="L2131" s="9" t="str">
        <f>CONCATENATE(D2131,"/",C2131,"/",K2131)</f>
        <v>13/Oct/2000</v>
      </c>
      <c r="M2131">
        <f t="shared" ca="1" si="33"/>
        <v>24</v>
      </c>
      <c r="N2131" s="10">
        <v>35585.58</v>
      </c>
    </row>
    <row r="2132" spans="1:14" x14ac:dyDescent="0.25">
      <c r="A2132" t="s">
        <v>2161</v>
      </c>
      <c r="B2132">
        <v>2000</v>
      </c>
      <c r="C2132" t="s">
        <v>15</v>
      </c>
      <c r="D2132">
        <v>19</v>
      </c>
      <c r="E2132">
        <v>0</v>
      </c>
      <c r="F2132">
        <v>35585.58</v>
      </c>
      <c r="G2132" t="s">
        <v>11</v>
      </c>
      <c r="H2132" t="s">
        <v>12</v>
      </c>
      <c r="I2132" t="s">
        <v>41</v>
      </c>
      <c r="J2132" t="str">
        <f>IF(ISBLANK(I2132),"Null",I2132)</f>
        <v>R1011</v>
      </c>
      <c r="K2132">
        <f>IF(ISBLANK(B2132),ROUND(AVERAGE($B$2:$B$2344),0),B2132)</f>
        <v>2000</v>
      </c>
      <c r="L2132" s="9" t="str">
        <f>CONCATENATE(D2132,"/",C2132,"/",K2132)</f>
        <v>19/Nov/2000</v>
      </c>
      <c r="M2132">
        <f t="shared" ca="1" si="33"/>
        <v>24</v>
      </c>
      <c r="N2132" s="10">
        <v>35585.58</v>
      </c>
    </row>
    <row r="2133" spans="1:14" x14ac:dyDescent="0.25">
      <c r="A2133" t="s">
        <v>2162</v>
      </c>
      <c r="B2133">
        <v>2000</v>
      </c>
      <c r="C2133" t="s">
        <v>30</v>
      </c>
      <c r="D2133">
        <v>17</v>
      </c>
      <c r="E2133">
        <v>3</v>
      </c>
      <c r="F2133">
        <v>35595.589999999997</v>
      </c>
      <c r="G2133" t="s">
        <v>11</v>
      </c>
      <c r="H2133" t="s">
        <v>12</v>
      </c>
      <c r="I2133" t="s">
        <v>13</v>
      </c>
      <c r="J2133" t="str">
        <f>IF(ISBLANK(I2133),"Null",I2133)</f>
        <v>R1013</v>
      </c>
      <c r="K2133">
        <f>IF(ISBLANK(B2133),ROUND(AVERAGE($B$2:$B$2344),0),B2133)</f>
        <v>2000</v>
      </c>
      <c r="L2133" s="9" t="str">
        <f>CONCATENATE(D2133,"/",C2133,"/",K2133)</f>
        <v>17/Dec/2000</v>
      </c>
      <c r="M2133">
        <f t="shared" ca="1" si="33"/>
        <v>23</v>
      </c>
      <c r="N2133" s="10">
        <v>35595.589999999997</v>
      </c>
    </row>
    <row r="2134" spans="1:14" x14ac:dyDescent="0.25">
      <c r="A2134" t="s">
        <v>2163</v>
      </c>
      <c r="B2134">
        <v>1978</v>
      </c>
      <c r="C2134" t="s">
        <v>30</v>
      </c>
      <c r="D2134">
        <v>19</v>
      </c>
      <c r="E2134">
        <v>2</v>
      </c>
      <c r="F2134">
        <v>35701.9</v>
      </c>
      <c r="G2134" t="s">
        <v>11</v>
      </c>
      <c r="H2134" t="s">
        <v>16</v>
      </c>
      <c r="I2134" t="s">
        <v>41</v>
      </c>
      <c r="J2134" t="str">
        <f>IF(ISBLANK(I2134),"Null",I2134)</f>
        <v>R1011</v>
      </c>
      <c r="K2134">
        <f>IF(ISBLANK(B2134),ROUND(AVERAGE($B$2:$B$2344),0),B2134)</f>
        <v>1978</v>
      </c>
      <c r="L2134" s="9" t="str">
        <f>CONCATENATE(D2134,"/",C2134,"/",K2134)</f>
        <v>19/Dec/1978</v>
      </c>
      <c r="M2134">
        <f t="shared" ca="1" si="33"/>
        <v>45</v>
      </c>
      <c r="N2134" s="10">
        <v>35701.9</v>
      </c>
    </row>
    <row r="2135" spans="1:14" x14ac:dyDescent="0.25">
      <c r="A2135" t="s">
        <v>2164</v>
      </c>
      <c r="B2135">
        <v>1974</v>
      </c>
      <c r="C2135" t="s">
        <v>10</v>
      </c>
      <c r="D2135">
        <v>15</v>
      </c>
      <c r="E2135">
        <v>0</v>
      </c>
      <c r="F2135">
        <v>35711.39</v>
      </c>
      <c r="G2135" t="s">
        <v>11</v>
      </c>
      <c r="H2135" t="s">
        <v>12</v>
      </c>
      <c r="I2135" t="s">
        <v>23</v>
      </c>
      <c r="J2135" t="str">
        <f>IF(ISBLANK(I2135),"Null",I2135)</f>
        <v>R1012</v>
      </c>
      <c r="K2135">
        <f>IF(ISBLANK(B2135),ROUND(AVERAGE($B$2:$B$2344),0),B2135)</f>
        <v>1974</v>
      </c>
      <c r="L2135" s="9" t="str">
        <f>CONCATENATE(D2135,"/",C2135,"/",K2135)</f>
        <v>15/Jul/1974</v>
      </c>
      <c r="M2135">
        <f t="shared" ca="1" si="33"/>
        <v>50</v>
      </c>
      <c r="N2135" s="10">
        <v>35711.39</v>
      </c>
    </row>
    <row r="2136" spans="1:14" x14ac:dyDescent="0.25">
      <c r="A2136" t="s">
        <v>2165</v>
      </c>
      <c r="B2136">
        <v>1976</v>
      </c>
      <c r="C2136" t="s">
        <v>36</v>
      </c>
      <c r="D2136">
        <v>4</v>
      </c>
      <c r="E2136">
        <v>2</v>
      </c>
      <c r="F2136">
        <v>35733.96</v>
      </c>
      <c r="G2136" t="s">
        <v>11</v>
      </c>
      <c r="H2136" t="s">
        <v>11</v>
      </c>
      <c r="I2136" t="s">
        <v>41</v>
      </c>
      <c r="J2136" t="str">
        <f>IF(ISBLANK(I2136),"Null",I2136)</f>
        <v>R1011</v>
      </c>
      <c r="K2136">
        <f>IF(ISBLANK(B2136),ROUND(AVERAGE($B$2:$B$2344),0),B2136)</f>
        <v>1976</v>
      </c>
      <c r="L2136" s="9" t="str">
        <f>CONCATENATE(D2136,"/",C2136,"/",K2136)</f>
        <v>4/Oct/1976</v>
      </c>
      <c r="M2136">
        <f t="shared" ca="1" si="33"/>
        <v>48</v>
      </c>
      <c r="N2136" s="10">
        <v>35733.96</v>
      </c>
    </row>
    <row r="2137" spans="1:14" x14ac:dyDescent="0.25">
      <c r="A2137" t="s">
        <v>2166</v>
      </c>
      <c r="B2137">
        <v>1992</v>
      </c>
      <c r="C2137" t="s">
        <v>18</v>
      </c>
      <c r="D2137">
        <v>18</v>
      </c>
      <c r="E2137">
        <v>0</v>
      </c>
      <c r="F2137">
        <v>35883.269999999997</v>
      </c>
      <c r="G2137" t="s">
        <v>11</v>
      </c>
      <c r="H2137" t="s">
        <v>16</v>
      </c>
      <c r="I2137" t="s">
        <v>41</v>
      </c>
      <c r="J2137" t="str">
        <f>IF(ISBLANK(I2137),"Null",I2137)</f>
        <v>R1011</v>
      </c>
      <c r="K2137">
        <f>IF(ISBLANK(B2137),ROUND(AVERAGE($B$2:$B$2344),0),B2137)</f>
        <v>1992</v>
      </c>
      <c r="L2137" s="9" t="str">
        <f>CONCATENATE(D2137,"/",C2137,"/",K2137)</f>
        <v>18/Jun/1992</v>
      </c>
      <c r="M2137">
        <f t="shared" ca="1" si="33"/>
        <v>32</v>
      </c>
      <c r="N2137" s="10">
        <v>35883.269999999997</v>
      </c>
    </row>
    <row r="2138" spans="1:14" x14ac:dyDescent="0.25">
      <c r="A2138" t="s">
        <v>2167</v>
      </c>
      <c r="B2138">
        <v>1981</v>
      </c>
      <c r="C2138" t="s">
        <v>15</v>
      </c>
      <c r="D2138">
        <v>22</v>
      </c>
      <c r="E2138">
        <v>1</v>
      </c>
      <c r="F2138">
        <v>35952.65</v>
      </c>
      <c r="G2138" t="s">
        <v>16</v>
      </c>
      <c r="H2138" t="s">
        <v>12</v>
      </c>
      <c r="I2138" t="s">
        <v>41</v>
      </c>
      <c r="J2138" t="str">
        <f>IF(ISBLANK(I2138),"Null",I2138)</f>
        <v>R1011</v>
      </c>
      <c r="K2138">
        <f>IF(ISBLANK(B2138),ROUND(AVERAGE($B$2:$B$2344),0),B2138)</f>
        <v>1981</v>
      </c>
      <c r="L2138" s="9" t="str">
        <f>CONCATENATE(D2138,"/",C2138,"/",K2138)</f>
        <v>22/Nov/1981</v>
      </c>
      <c r="M2138">
        <f t="shared" ca="1" si="33"/>
        <v>42</v>
      </c>
      <c r="N2138" s="10">
        <v>35952.65</v>
      </c>
    </row>
    <row r="2139" spans="1:14" x14ac:dyDescent="0.25">
      <c r="A2139" t="s">
        <v>2168</v>
      </c>
      <c r="B2139">
        <v>1999</v>
      </c>
      <c r="C2139" t="s">
        <v>20</v>
      </c>
      <c r="D2139">
        <v>4</v>
      </c>
      <c r="E2139">
        <v>2</v>
      </c>
      <c r="F2139">
        <v>36021.01</v>
      </c>
      <c r="G2139" t="s">
        <v>11</v>
      </c>
      <c r="H2139" t="s">
        <v>12</v>
      </c>
      <c r="I2139" t="s">
        <v>13</v>
      </c>
      <c r="J2139" t="str">
        <f>IF(ISBLANK(I2139),"Null",I2139)</f>
        <v>R1013</v>
      </c>
      <c r="K2139">
        <f>IF(ISBLANK(B2139),ROUND(AVERAGE($B$2:$B$2344),0),B2139)</f>
        <v>1999</v>
      </c>
      <c r="L2139" s="9" t="str">
        <f>CONCATENATE(D2139,"/",C2139,"/",K2139)</f>
        <v>4/Sep/1999</v>
      </c>
      <c r="M2139">
        <f t="shared" ca="1" si="33"/>
        <v>25</v>
      </c>
      <c r="N2139" s="10">
        <v>36021.01</v>
      </c>
    </row>
    <row r="2140" spans="1:14" x14ac:dyDescent="0.25">
      <c r="A2140" t="s">
        <v>2169</v>
      </c>
      <c r="B2140">
        <v>1963</v>
      </c>
      <c r="C2140" t="s">
        <v>10</v>
      </c>
      <c r="D2140">
        <v>22</v>
      </c>
      <c r="E2140">
        <v>0</v>
      </c>
      <c r="F2140">
        <v>36074.339999999997</v>
      </c>
      <c r="G2140" t="s">
        <v>11</v>
      </c>
      <c r="H2140" t="s">
        <v>16</v>
      </c>
      <c r="I2140" t="s">
        <v>41</v>
      </c>
      <c r="J2140" t="str">
        <f>IF(ISBLANK(I2140),"Null",I2140)</f>
        <v>R1011</v>
      </c>
      <c r="K2140">
        <f>IF(ISBLANK(B2140),ROUND(AVERAGE($B$2:$B$2344),0),B2140)</f>
        <v>1963</v>
      </c>
      <c r="L2140" s="9" t="str">
        <f>CONCATENATE(D2140,"/",C2140,"/",K2140)</f>
        <v>22/Jul/1963</v>
      </c>
      <c r="M2140">
        <f t="shared" ca="1" si="33"/>
        <v>61</v>
      </c>
      <c r="N2140" s="10">
        <v>36074.339999999997</v>
      </c>
    </row>
    <row r="2141" spans="1:14" x14ac:dyDescent="0.25">
      <c r="A2141" t="s">
        <v>2170</v>
      </c>
      <c r="B2141">
        <v>1996</v>
      </c>
      <c r="C2141" t="s">
        <v>34</v>
      </c>
      <c r="D2141">
        <v>20</v>
      </c>
      <c r="E2141">
        <v>2</v>
      </c>
      <c r="F2141">
        <v>36085.22</v>
      </c>
      <c r="G2141" t="s">
        <v>16</v>
      </c>
      <c r="H2141" t="s">
        <v>16</v>
      </c>
      <c r="I2141" t="s">
        <v>41</v>
      </c>
      <c r="J2141" t="str">
        <f>IF(ISBLANK(I2141),"Null",I2141)</f>
        <v>R1011</v>
      </c>
      <c r="K2141">
        <f>IF(ISBLANK(B2141),ROUND(AVERAGE($B$2:$B$2344),0),B2141)</f>
        <v>1996</v>
      </c>
      <c r="L2141" s="9" t="str">
        <f>CONCATENATE(D2141,"/",C2141,"/",K2141)</f>
        <v>20/Aug/1996</v>
      </c>
      <c r="M2141">
        <f t="shared" ca="1" si="33"/>
        <v>28</v>
      </c>
      <c r="N2141" s="10">
        <v>36085.22</v>
      </c>
    </row>
    <row r="2142" spans="1:14" x14ac:dyDescent="0.25">
      <c r="A2142" t="s">
        <v>2171</v>
      </c>
      <c r="B2142">
        <v>1979</v>
      </c>
      <c r="C2142" t="s">
        <v>15</v>
      </c>
      <c r="D2142">
        <v>4</v>
      </c>
      <c r="E2142">
        <v>2</v>
      </c>
      <c r="F2142">
        <v>36090.49</v>
      </c>
      <c r="G2142" t="s">
        <v>11</v>
      </c>
      <c r="H2142" t="s">
        <v>11</v>
      </c>
      <c r="I2142" t="s">
        <v>41</v>
      </c>
      <c r="J2142" t="str">
        <f>IF(ISBLANK(I2142),"Null",I2142)</f>
        <v>R1011</v>
      </c>
      <c r="K2142">
        <f>IF(ISBLANK(B2142),ROUND(AVERAGE($B$2:$B$2344),0),B2142)</f>
        <v>1979</v>
      </c>
      <c r="L2142" s="9" t="str">
        <f>CONCATENATE(D2142,"/",C2142,"/",K2142)</f>
        <v>4/Nov/1979</v>
      </c>
      <c r="M2142">
        <f t="shared" ca="1" si="33"/>
        <v>45</v>
      </c>
      <c r="N2142" s="10">
        <v>36090.49</v>
      </c>
    </row>
    <row r="2143" spans="1:14" x14ac:dyDescent="0.25">
      <c r="A2143" t="s">
        <v>2172</v>
      </c>
      <c r="B2143">
        <v>1997</v>
      </c>
      <c r="C2143" t="s">
        <v>18</v>
      </c>
      <c r="D2143">
        <v>12</v>
      </c>
      <c r="E2143">
        <v>2</v>
      </c>
      <c r="F2143">
        <v>36124.57</v>
      </c>
      <c r="G2143" t="s">
        <v>16</v>
      </c>
      <c r="H2143" t="s">
        <v>12</v>
      </c>
      <c r="I2143" t="s">
        <v>13</v>
      </c>
      <c r="J2143" t="str">
        <f>IF(ISBLANK(I2143),"Null",I2143)</f>
        <v>R1013</v>
      </c>
      <c r="K2143">
        <f>IF(ISBLANK(B2143),ROUND(AVERAGE($B$2:$B$2344),0),B2143)</f>
        <v>1997</v>
      </c>
      <c r="L2143" s="9" t="str">
        <f>CONCATENATE(D2143,"/",C2143,"/",K2143)</f>
        <v>12/Jun/1997</v>
      </c>
      <c r="M2143">
        <f t="shared" ca="1" si="33"/>
        <v>27</v>
      </c>
      <c r="N2143" s="10">
        <v>36124.57</v>
      </c>
    </row>
    <row r="2144" spans="1:14" x14ac:dyDescent="0.25">
      <c r="A2144" t="s">
        <v>2173</v>
      </c>
      <c r="B2144">
        <v>2004</v>
      </c>
      <c r="C2144" t="s">
        <v>34</v>
      </c>
      <c r="D2144">
        <v>30</v>
      </c>
      <c r="E2144">
        <v>0</v>
      </c>
      <c r="F2144">
        <v>36149.480000000003</v>
      </c>
      <c r="G2144" t="s">
        <v>11</v>
      </c>
      <c r="H2144" t="s">
        <v>11</v>
      </c>
      <c r="I2144" t="s">
        <v>13</v>
      </c>
      <c r="J2144" t="str">
        <f>IF(ISBLANK(I2144),"Null",I2144)</f>
        <v>R1013</v>
      </c>
      <c r="K2144">
        <f>IF(ISBLANK(B2144),ROUND(AVERAGE($B$2:$B$2344),0),B2144)</f>
        <v>2004</v>
      </c>
      <c r="L2144" s="9" t="str">
        <f>CONCATENATE(D2144,"/",C2144,"/",K2144)</f>
        <v>30/Aug/2004</v>
      </c>
      <c r="M2144">
        <f t="shared" ca="1" si="33"/>
        <v>20</v>
      </c>
      <c r="N2144" s="10">
        <v>36149.480000000003</v>
      </c>
    </row>
    <row r="2145" spans="1:14" x14ac:dyDescent="0.25">
      <c r="A2145" t="s">
        <v>2174</v>
      </c>
      <c r="B2145">
        <v>1974</v>
      </c>
      <c r="C2145" t="s">
        <v>30</v>
      </c>
      <c r="D2145">
        <v>6</v>
      </c>
      <c r="E2145">
        <v>0</v>
      </c>
      <c r="F2145">
        <v>36182.870000000003</v>
      </c>
      <c r="G2145" t="s">
        <v>11</v>
      </c>
      <c r="H2145" t="s">
        <v>12</v>
      </c>
      <c r="I2145" t="s">
        <v>23</v>
      </c>
      <c r="J2145" t="str">
        <f>IF(ISBLANK(I2145),"Null",I2145)</f>
        <v>R1012</v>
      </c>
      <c r="K2145">
        <f>IF(ISBLANK(B2145),ROUND(AVERAGE($B$2:$B$2344),0),B2145)</f>
        <v>1974</v>
      </c>
      <c r="L2145" s="9" t="str">
        <f>CONCATENATE(D2145,"/",C2145,"/",K2145)</f>
        <v>6/Dec/1974</v>
      </c>
      <c r="M2145">
        <f t="shared" ca="1" si="33"/>
        <v>49</v>
      </c>
      <c r="N2145" s="10">
        <v>36182.870000000003</v>
      </c>
    </row>
    <row r="2146" spans="1:14" x14ac:dyDescent="0.25">
      <c r="A2146" t="s">
        <v>2175</v>
      </c>
      <c r="B2146">
        <v>1999</v>
      </c>
      <c r="C2146" t="s">
        <v>36</v>
      </c>
      <c r="D2146">
        <v>1</v>
      </c>
      <c r="E2146">
        <v>3</v>
      </c>
      <c r="F2146">
        <v>36189.1</v>
      </c>
      <c r="G2146" t="s">
        <v>16</v>
      </c>
      <c r="H2146" t="s">
        <v>12</v>
      </c>
      <c r="I2146" t="s">
        <v>167</v>
      </c>
      <c r="J2146" t="str">
        <f>IF(ISBLANK(I2146),"Null",I2146)</f>
        <v>R1016</v>
      </c>
      <c r="K2146">
        <f>IF(ISBLANK(B2146),ROUND(AVERAGE($B$2:$B$2344),0),B2146)</f>
        <v>1999</v>
      </c>
      <c r="L2146" s="9" t="str">
        <f>CONCATENATE(D2146,"/",C2146,"/",K2146)</f>
        <v>1/Oct/1999</v>
      </c>
      <c r="M2146">
        <f t="shared" ca="1" si="33"/>
        <v>25</v>
      </c>
      <c r="N2146" s="10">
        <v>36189.1</v>
      </c>
    </row>
    <row r="2147" spans="1:14" x14ac:dyDescent="0.25">
      <c r="A2147" t="s">
        <v>2176</v>
      </c>
      <c r="B2147">
        <v>1993</v>
      </c>
      <c r="C2147" t="s">
        <v>30</v>
      </c>
      <c r="D2147">
        <v>28</v>
      </c>
      <c r="E2147">
        <v>0</v>
      </c>
      <c r="F2147">
        <v>36197.699999999997</v>
      </c>
      <c r="G2147" t="s">
        <v>16</v>
      </c>
      <c r="H2147" t="s">
        <v>12</v>
      </c>
      <c r="I2147" t="s">
        <v>41</v>
      </c>
      <c r="J2147" t="str">
        <f>IF(ISBLANK(I2147),"Null",I2147)</f>
        <v>R1011</v>
      </c>
      <c r="K2147">
        <f>IF(ISBLANK(B2147),ROUND(AVERAGE($B$2:$B$2344),0),B2147)</f>
        <v>1993</v>
      </c>
      <c r="L2147" s="9" t="str">
        <f>CONCATENATE(D2147,"/",C2147,"/",K2147)</f>
        <v>28/Dec/1993</v>
      </c>
      <c r="M2147">
        <f t="shared" ca="1" si="33"/>
        <v>30</v>
      </c>
      <c r="N2147" s="10">
        <v>36197.699999999997</v>
      </c>
    </row>
    <row r="2148" spans="1:14" x14ac:dyDescent="0.25">
      <c r="A2148" t="s">
        <v>2177</v>
      </c>
      <c r="B2148">
        <v>2003</v>
      </c>
      <c r="C2148" t="s">
        <v>20</v>
      </c>
      <c r="D2148">
        <v>5</v>
      </c>
      <c r="E2148">
        <v>0</v>
      </c>
      <c r="F2148">
        <v>36219.410000000003</v>
      </c>
      <c r="G2148" t="s">
        <v>16</v>
      </c>
      <c r="H2148" t="s">
        <v>16</v>
      </c>
      <c r="I2148" t="s">
        <v>23</v>
      </c>
      <c r="J2148" t="str">
        <f>IF(ISBLANK(I2148),"Null",I2148)</f>
        <v>R1012</v>
      </c>
      <c r="K2148">
        <f>IF(ISBLANK(B2148),ROUND(AVERAGE($B$2:$B$2344),0),B2148)</f>
        <v>2003</v>
      </c>
      <c r="L2148" s="9" t="str">
        <f>CONCATENATE(D2148,"/",C2148,"/",K2148)</f>
        <v>5/Sep/2003</v>
      </c>
      <c r="M2148">
        <f t="shared" ca="1" si="33"/>
        <v>21</v>
      </c>
      <c r="N2148" s="10">
        <v>36219.410000000003</v>
      </c>
    </row>
    <row r="2149" spans="1:14" x14ac:dyDescent="0.25">
      <c r="A2149" t="s">
        <v>2178</v>
      </c>
      <c r="B2149">
        <v>2004</v>
      </c>
      <c r="C2149" t="s">
        <v>30</v>
      </c>
      <c r="D2149">
        <v>25</v>
      </c>
      <c r="E2149">
        <v>0</v>
      </c>
      <c r="F2149">
        <v>36307.800000000003</v>
      </c>
      <c r="G2149" t="s">
        <v>16</v>
      </c>
      <c r="H2149" t="s">
        <v>11</v>
      </c>
      <c r="I2149" t="s">
        <v>13</v>
      </c>
      <c r="J2149" t="str">
        <f>IF(ISBLANK(I2149),"Null",I2149)</f>
        <v>R1013</v>
      </c>
      <c r="K2149">
        <f>IF(ISBLANK(B2149),ROUND(AVERAGE($B$2:$B$2344),0),B2149)</f>
        <v>2004</v>
      </c>
      <c r="L2149" s="9" t="str">
        <f>CONCATENATE(D2149,"/",C2149,"/",K2149)</f>
        <v>25/Dec/2004</v>
      </c>
      <c r="M2149">
        <f t="shared" ca="1" si="33"/>
        <v>19</v>
      </c>
      <c r="N2149" s="10">
        <v>36307.800000000003</v>
      </c>
    </row>
    <row r="2150" spans="1:14" x14ac:dyDescent="0.25">
      <c r="A2150" t="s">
        <v>2179</v>
      </c>
      <c r="B2150">
        <v>1992</v>
      </c>
      <c r="C2150" t="s">
        <v>18</v>
      </c>
      <c r="D2150">
        <v>16</v>
      </c>
      <c r="E2150">
        <v>0</v>
      </c>
      <c r="F2150">
        <v>36314.050000000003</v>
      </c>
      <c r="G2150" t="s">
        <v>11</v>
      </c>
      <c r="H2150" t="s">
        <v>11</v>
      </c>
      <c r="I2150" t="s">
        <v>41</v>
      </c>
      <c r="J2150" t="str">
        <f>IF(ISBLANK(I2150),"Null",I2150)</f>
        <v>R1011</v>
      </c>
      <c r="K2150">
        <f>IF(ISBLANK(B2150),ROUND(AVERAGE($B$2:$B$2344),0),B2150)</f>
        <v>1992</v>
      </c>
      <c r="L2150" s="9" t="str">
        <f>CONCATENATE(D2150,"/",C2150,"/",K2150)</f>
        <v>16/Jun/1992</v>
      </c>
      <c r="M2150">
        <f t="shared" ca="1" si="33"/>
        <v>32</v>
      </c>
      <c r="N2150" s="10">
        <v>36314.050000000003</v>
      </c>
    </row>
    <row r="2151" spans="1:14" x14ac:dyDescent="0.25">
      <c r="A2151" t="s">
        <v>2180</v>
      </c>
      <c r="B2151">
        <v>1967</v>
      </c>
      <c r="C2151" t="s">
        <v>36</v>
      </c>
      <c r="D2151">
        <v>18</v>
      </c>
      <c r="E2151">
        <v>0</v>
      </c>
      <c r="F2151">
        <v>36332.449999999997</v>
      </c>
      <c r="G2151" t="s">
        <v>16</v>
      </c>
      <c r="H2151" t="s">
        <v>12</v>
      </c>
      <c r="I2151" t="s">
        <v>41</v>
      </c>
      <c r="J2151" t="str">
        <f>IF(ISBLANK(I2151),"Null",I2151)</f>
        <v>R1011</v>
      </c>
      <c r="K2151">
        <f>IF(ISBLANK(B2151),ROUND(AVERAGE($B$2:$B$2344),0),B2151)</f>
        <v>1967</v>
      </c>
      <c r="L2151" s="9" t="str">
        <f>CONCATENATE(D2151,"/",C2151,"/",K2151)</f>
        <v>18/Oct/1967</v>
      </c>
      <c r="M2151">
        <f t="shared" ca="1" si="33"/>
        <v>57</v>
      </c>
      <c r="N2151" s="10">
        <v>36332.449999999997</v>
      </c>
    </row>
    <row r="2152" spans="1:14" x14ac:dyDescent="0.25">
      <c r="A2152" t="s">
        <v>2181</v>
      </c>
      <c r="B2152">
        <v>1975</v>
      </c>
      <c r="C2152" t="s">
        <v>18</v>
      </c>
      <c r="D2152">
        <v>5</v>
      </c>
      <c r="E2152">
        <v>1</v>
      </c>
      <c r="F2152">
        <v>36350.71</v>
      </c>
      <c r="G2152" t="s">
        <v>16</v>
      </c>
      <c r="H2152" t="s">
        <v>11</v>
      </c>
      <c r="I2152" t="s">
        <v>41</v>
      </c>
      <c r="J2152" t="str">
        <f>IF(ISBLANK(I2152),"Null",I2152)</f>
        <v>R1011</v>
      </c>
      <c r="K2152">
        <f>IF(ISBLANK(B2152),ROUND(AVERAGE($B$2:$B$2344),0),B2152)</f>
        <v>1975</v>
      </c>
      <c r="L2152" s="9" t="str">
        <f>CONCATENATE(D2152,"/",C2152,"/",K2152)</f>
        <v>5/Jun/1975</v>
      </c>
      <c r="M2152">
        <f t="shared" ca="1" si="33"/>
        <v>49</v>
      </c>
      <c r="N2152" s="10">
        <v>36350.71</v>
      </c>
    </row>
    <row r="2153" spans="1:14" x14ac:dyDescent="0.25">
      <c r="A2153" t="s">
        <v>2182</v>
      </c>
      <c r="B2153">
        <v>2003</v>
      </c>
      <c r="C2153" t="s">
        <v>30</v>
      </c>
      <c r="D2153">
        <v>9</v>
      </c>
      <c r="E2153">
        <v>2</v>
      </c>
      <c r="F2153">
        <v>36397.58</v>
      </c>
      <c r="G2153" t="s">
        <v>11</v>
      </c>
      <c r="H2153" t="s">
        <v>12</v>
      </c>
      <c r="I2153" t="s">
        <v>41</v>
      </c>
      <c r="J2153" t="str">
        <f>IF(ISBLANK(I2153),"Null",I2153)</f>
        <v>R1011</v>
      </c>
      <c r="K2153">
        <f>IF(ISBLANK(B2153),ROUND(AVERAGE($B$2:$B$2344),0),B2153)</f>
        <v>2003</v>
      </c>
      <c r="L2153" s="9" t="str">
        <f>CONCATENATE(D2153,"/",C2153,"/",K2153)</f>
        <v>9/Dec/2003</v>
      </c>
      <c r="M2153">
        <f t="shared" ca="1" si="33"/>
        <v>20</v>
      </c>
      <c r="N2153" s="10">
        <v>36397.58</v>
      </c>
    </row>
    <row r="2154" spans="1:14" x14ac:dyDescent="0.25">
      <c r="A2154" t="s">
        <v>2183</v>
      </c>
      <c r="B2154">
        <v>1962</v>
      </c>
      <c r="C2154" t="s">
        <v>15</v>
      </c>
      <c r="D2154">
        <v>19</v>
      </c>
      <c r="E2154">
        <v>0</v>
      </c>
      <c r="F2154">
        <v>36445.550000000003</v>
      </c>
      <c r="G2154" t="s">
        <v>11</v>
      </c>
      <c r="H2154" t="s">
        <v>11</v>
      </c>
      <c r="I2154" t="s">
        <v>41</v>
      </c>
      <c r="J2154" t="str">
        <f>IF(ISBLANK(I2154),"Null",I2154)</f>
        <v>R1011</v>
      </c>
      <c r="K2154">
        <f>IF(ISBLANK(B2154),ROUND(AVERAGE($B$2:$B$2344),0),B2154)</f>
        <v>1962</v>
      </c>
      <c r="L2154" s="9" t="str">
        <f>CONCATENATE(D2154,"/",C2154,"/",K2154)</f>
        <v>19/Nov/1962</v>
      </c>
      <c r="M2154">
        <f t="shared" ca="1" si="33"/>
        <v>62</v>
      </c>
      <c r="N2154" s="10">
        <v>36445.550000000003</v>
      </c>
    </row>
    <row r="2155" spans="1:14" x14ac:dyDescent="0.25">
      <c r="A2155" t="s">
        <v>2184</v>
      </c>
      <c r="B2155">
        <v>1973</v>
      </c>
      <c r="C2155" t="s">
        <v>34</v>
      </c>
      <c r="D2155">
        <v>9</v>
      </c>
      <c r="E2155">
        <v>0</v>
      </c>
      <c r="F2155">
        <v>36541.550000000003</v>
      </c>
      <c r="G2155" t="s">
        <v>11</v>
      </c>
      <c r="H2155" t="s">
        <v>12</v>
      </c>
      <c r="I2155" t="s">
        <v>41</v>
      </c>
      <c r="J2155" t="str">
        <f>IF(ISBLANK(I2155),"Null",I2155)</f>
        <v>R1011</v>
      </c>
      <c r="K2155">
        <f>IF(ISBLANK(B2155),ROUND(AVERAGE($B$2:$B$2344),0),B2155)</f>
        <v>1973</v>
      </c>
      <c r="L2155" s="9" t="str">
        <f>CONCATENATE(D2155,"/",C2155,"/",K2155)</f>
        <v>9/Aug/1973</v>
      </c>
      <c r="M2155">
        <f t="shared" ca="1" si="33"/>
        <v>51</v>
      </c>
      <c r="N2155" s="10">
        <v>36541.550000000003</v>
      </c>
    </row>
    <row r="2156" spans="1:14" x14ac:dyDescent="0.25">
      <c r="A2156" t="s">
        <v>2185</v>
      </c>
      <c r="B2156">
        <v>1992</v>
      </c>
      <c r="C2156" t="s">
        <v>36</v>
      </c>
      <c r="D2156">
        <v>9</v>
      </c>
      <c r="E2156">
        <v>0</v>
      </c>
      <c r="F2156">
        <v>36572.800000000003</v>
      </c>
      <c r="G2156" t="s">
        <v>16</v>
      </c>
      <c r="H2156" t="s">
        <v>11</v>
      </c>
      <c r="I2156" t="s">
        <v>41</v>
      </c>
      <c r="J2156" t="str">
        <f>IF(ISBLANK(I2156),"Null",I2156)</f>
        <v>R1011</v>
      </c>
      <c r="K2156">
        <f>IF(ISBLANK(B2156),ROUND(AVERAGE($B$2:$B$2344),0),B2156)</f>
        <v>1992</v>
      </c>
      <c r="L2156" s="9" t="str">
        <f>CONCATENATE(D2156,"/",C2156,"/",K2156)</f>
        <v>9/Oct/1992</v>
      </c>
      <c r="M2156">
        <f t="shared" ca="1" si="33"/>
        <v>32</v>
      </c>
      <c r="N2156" s="10">
        <v>36572.800000000003</v>
      </c>
    </row>
    <row r="2157" spans="1:14" x14ac:dyDescent="0.25">
      <c r="A2157" t="s">
        <v>2186</v>
      </c>
      <c r="B2157">
        <v>1961</v>
      </c>
      <c r="C2157" t="s">
        <v>10</v>
      </c>
      <c r="D2157">
        <v>29</v>
      </c>
      <c r="E2157">
        <v>4</v>
      </c>
      <c r="F2157">
        <v>36580.28</v>
      </c>
      <c r="G2157" t="s">
        <v>11</v>
      </c>
      <c r="H2157" t="s">
        <v>11</v>
      </c>
      <c r="I2157" t="s">
        <v>13</v>
      </c>
      <c r="J2157" t="str">
        <f>IF(ISBLANK(I2157),"Null",I2157)</f>
        <v>R1013</v>
      </c>
      <c r="K2157">
        <f>IF(ISBLANK(B2157),ROUND(AVERAGE($B$2:$B$2344),0),B2157)</f>
        <v>1961</v>
      </c>
      <c r="L2157" s="9" t="str">
        <f>CONCATENATE(D2157,"/",C2157,"/",K2157)</f>
        <v>29/Jul/1961</v>
      </c>
      <c r="M2157">
        <f t="shared" ca="1" si="33"/>
        <v>63</v>
      </c>
      <c r="N2157" s="10">
        <v>36580.28</v>
      </c>
    </row>
    <row r="2158" spans="1:14" x14ac:dyDescent="0.25">
      <c r="A2158" t="s">
        <v>2187</v>
      </c>
      <c r="B2158">
        <v>1970</v>
      </c>
      <c r="C2158" t="s">
        <v>10</v>
      </c>
      <c r="D2158">
        <v>14</v>
      </c>
      <c r="E2158">
        <v>0</v>
      </c>
      <c r="F2158">
        <v>36786.370000000003</v>
      </c>
      <c r="G2158" t="s">
        <v>16</v>
      </c>
      <c r="H2158" t="s">
        <v>16</v>
      </c>
      <c r="I2158" t="s">
        <v>41</v>
      </c>
      <c r="J2158" t="str">
        <f>IF(ISBLANK(I2158),"Null",I2158)</f>
        <v>R1011</v>
      </c>
      <c r="K2158">
        <f>IF(ISBLANK(B2158),ROUND(AVERAGE($B$2:$B$2344),0),B2158)</f>
        <v>1970</v>
      </c>
      <c r="L2158" s="9" t="str">
        <f>CONCATENATE(D2158,"/",C2158,"/",K2158)</f>
        <v>14/Jul/1970</v>
      </c>
      <c r="M2158">
        <f t="shared" ca="1" si="33"/>
        <v>54</v>
      </c>
      <c r="N2158" s="10">
        <v>36786.370000000003</v>
      </c>
    </row>
    <row r="2159" spans="1:14" x14ac:dyDescent="0.25">
      <c r="A2159" t="s">
        <v>2188</v>
      </c>
      <c r="B2159">
        <v>1965</v>
      </c>
      <c r="C2159" t="s">
        <v>30</v>
      </c>
      <c r="D2159">
        <v>28</v>
      </c>
      <c r="E2159">
        <v>0</v>
      </c>
      <c r="F2159">
        <v>36795.29</v>
      </c>
      <c r="G2159" t="s">
        <v>11</v>
      </c>
      <c r="H2159" t="s">
        <v>16</v>
      </c>
      <c r="I2159" t="s">
        <v>41</v>
      </c>
      <c r="J2159" t="str">
        <f>IF(ISBLANK(I2159),"Null",I2159)</f>
        <v>R1011</v>
      </c>
      <c r="K2159">
        <f>IF(ISBLANK(B2159),ROUND(AVERAGE($B$2:$B$2344),0),B2159)</f>
        <v>1965</v>
      </c>
      <c r="L2159" s="9" t="str">
        <f>CONCATENATE(D2159,"/",C2159,"/",K2159)</f>
        <v>28/Dec/1965</v>
      </c>
      <c r="M2159">
        <f t="shared" ca="1" si="33"/>
        <v>58</v>
      </c>
      <c r="N2159" s="10">
        <v>36795.29</v>
      </c>
    </row>
    <row r="2160" spans="1:14" x14ac:dyDescent="0.25">
      <c r="A2160" t="s">
        <v>6048</v>
      </c>
      <c r="B2160">
        <v>1992</v>
      </c>
      <c r="C2160" t="s">
        <v>36</v>
      </c>
      <c r="D2160">
        <v>6</v>
      </c>
      <c r="E2160">
        <v>0</v>
      </c>
      <c r="F2160">
        <v>36837.47</v>
      </c>
      <c r="G2160" t="s">
        <v>16</v>
      </c>
      <c r="H2160" t="s">
        <v>11</v>
      </c>
      <c r="I2160" t="s">
        <v>41</v>
      </c>
      <c r="J2160" t="str">
        <f>IF(ISBLANK(I2160),"Null",I2160)</f>
        <v>R1011</v>
      </c>
      <c r="K2160">
        <f>IF(ISBLANK(B2160),ROUND(AVERAGE($B$2:$B$2344),0),B2160)</f>
        <v>1992</v>
      </c>
      <c r="L2160" s="9" t="str">
        <f>CONCATENATE(D2160,"/",C2160,"/",K2160)</f>
        <v>6/Oct/1992</v>
      </c>
      <c r="M2160">
        <f t="shared" ca="1" si="33"/>
        <v>32</v>
      </c>
      <c r="N2160" s="10">
        <v>36837.47</v>
      </c>
    </row>
    <row r="2161" spans="1:14" x14ac:dyDescent="0.25">
      <c r="A2161" t="s">
        <v>2189</v>
      </c>
      <c r="B2161">
        <v>1992</v>
      </c>
      <c r="C2161" t="s">
        <v>10</v>
      </c>
      <c r="D2161">
        <v>4</v>
      </c>
      <c r="E2161">
        <v>0</v>
      </c>
      <c r="F2161">
        <v>36837.47</v>
      </c>
      <c r="G2161" t="s">
        <v>11</v>
      </c>
      <c r="H2161" t="s">
        <v>12</v>
      </c>
      <c r="I2161" t="s">
        <v>41</v>
      </c>
      <c r="J2161" t="str">
        <f>IF(ISBLANK(I2161),"Null",I2161)</f>
        <v>R1011</v>
      </c>
      <c r="K2161">
        <f>IF(ISBLANK(B2161),ROUND(AVERAGE($B$2:$B$2344),0),B2161)</f>
        <v>1992</v>
      </c>
      <c r="L2161" s="9" t="str">
        <f>CONCATENATE(D2161,"/",C2161,"/",K2161)</f>
        <v>4/Jul/1992</v>
      </c>
      <c r="M2161">
        <f t="shared" ca="1" si="33"/>
        <v>32</v>
      </c>
      <c r="N2161" s="10">
        <v>36837.47</v>
      </c>
    </row>
    <row r="2162" spans="1:14" x14ac:dyDescent="0.25">
      <c r="A2162" t="s">
        <v>2190</v>
      </c>
      <c r="B2162">
        <v>1972</v>
      </c>
      <c r="C2162" t="s">
        <v>30</v>
      </c>
      <c r="D2162">
        <v>5</v>
      </c>
      <c r="E2162">
        <v>0</v>
      </c>
      <c r="F2162">
        <v>36889.99</v>
      </c>
      <c r="G2162" t="s">
        <v>16</v>
      </c>
      <c r="H2162" t="s">
        <v>12</v>
      </c>
      <c r="I2162" t="s">
        <v>41</v>
      </c>
      <c r="J2162" t="str">
        <f>IF(ISBLANK(I2162),"Null",I2162)</f>
        <v>R1011</v>
      </c>
      <c r="K2162">
        <f>IF(ISBLANK(B2162),ROUND(AVERAGE($B$2:$B$2344),0),B2162)</f>
        <v>1972</v>
      </c>
      <c r="L2162" s="9" t="str">
        <f>CONCATENATE(D2162,"/",C2162,"/",K2162)</f>
        <v>5/Dec/1972</v>
      </c>
      <c r="M2162">
        <f t="shared" ca="1" si="33"/>
        <v>51</v>
      </c>
      <c r="N2162" s="10">
        <v>36889.99</v>
      </c>
    </row>
    <row r="2163" spans="1:14" x14ac:dyDescent="0.25">
      <c r="A2163" t="s">
        <v>2191</v>
      </c>
      <c r="B2163">
        <v>2003</v>
      </c>
      <c r="C2163" t="s">
        <v>18</v>
      </c>
      <c r="D2163">
        <v>21</v>
      </c>
      <c r="E2163">
        <v>0</v>
      </c>
      <c r="F2163">
        <v>36898.730000000003</v>
      </c>
      <c r="G2163" t="s">
        <v>11</v>
      </c>
      <c r="H2163" t="s">
        <v>16</v>
      </c>
      <c r="I2163" t="s">
        <v>23</v>
      </c>
      <c r="J2163" t="str">
        <f>IF(ISBLANK(I2163),"Null",I2163)</f>
        <v>R1012</v>
      </c>
      <c r="K2163">
        <f>IF(ISBLANK(B2163),ROUND(AVERAGE($B$2:$B$2344),0),B2163)</f>
        <v>2003</v>
      </c>
      <c r="L2163" s="9" t="str">
        <f>CONCATENATE(D2163,"/",C2163,"/",K2163)</f>
        <v>21/Jun/2003</v>
      </c>
      <c r="M2163">
        <f t="shared" ca="1" si="33"/>
        <v>21</v>
      </c>
      <c r="N2163" s="10">
        <v>36898.730000000003</v>
      </c>
    </row>
    <row r="2164" spans="1:14" x14ac:dyDescent="0.25">
      <c r="A2164" t="s">
        <v>2192</v>
      </c>
      <c r="B2164">
        <v>1963</v>
      </c>
      <c r="C2164" t="s">
        <v>10</v>
      </c>
      <c r="D2164">
        <v>24</v>
      </c>
      <c r="E2164">
        <v>2</v>
      </c>
      <c r="F2164">
        <v>36910.61</v>
      </c>
      <c r="G2164" t="s">
        <v>11</v>
      </c>
      <c r="H2164" t="s">
        <v>11</v>
      </c>
      <c r="I2164" t="s">
        <v>41</v>
      </c>
      <c r="J2164" t="str">
        <f>IF(ISBLANK(I2164),"Null",I2164)</f>
        <v>R1011</v>
      </c>
      <c r="K2164">
        <f>IF(ISBLANK(B2164),ROUND(AVERAGE($B$2:$B$2344),0),B2164)</f>
        <v>1963</v>
      </c>
      <c r="L2164" s="9" t="str">
        <f>CONCATENATE(D2164,"/",C2164,"/",K2164)</f>
        <v>24/Jul/1963</v>
      </c>
      <c r="M2164">
        <f t="shared" ca="1" si="33"/>
        <v>61</v>
      </c>
      <c r="N2164" s="10">
        <v>36910.61</v>
      </c>
    </row>
    <row r="2165" spans="1:14" x14ac:dyDescent="0.25">
      <c r="A2165" t="s">
        <v>2193</v>
      </c>
      <c r="B2165">
        <v>1991</v>
      </c>
      <c r="C2165" t="s">
        <v>18</v>
      </c>
      <c r="D2165">
        <v>10</v>
      </c>
      <c r="E2165">
        <v>3</v>
      </c>
      <c r="F2165">
        <v>36911.99</v>
      </c>
      <c r="G2165" t="s">
        <v>11</v>
      </c>
      <c r="H2165" t="s">
        <v>11</v>
      </c>
      <c r="I2165" t="s">
        <v>41</v>
      </c>
      <c r="J2165" t="str">
        <f>IF(ISBLANK(I2165),"Null",I2165)</f>
        <v>R1011</v>
      </c>
      <c r="K2165">
        <f>IF(ISBLANK(B2165),ROUND(AVERAGE($B$2:$B$2344),0),B2165)</f>
        <v>1991</v>
      </c>
      <c r="L2165" s="9" t="str">
        <f>CONCATENATE(D2165,"/",C2165,"/",K2165)</f>
        <v>10/Jun/1991</v>
      </c>
      <c r="M2165">
        <f t="shared" ca="1" si="33"/>
        <v>33</v>
      </c>
      <c r="N2165" s="10">
        <v>36911.99</v>
      </c>
    </row>
    <row r="2166" spans="1:14" x14ac:dyDescent="0.25">
      <c r="A2166" t="s">
        <v>2194</v>
      </c>
      <c r="B2166">
        <v>1968</v>
      </c>
      <c r="C2166" t="s">
        <v>36</v>
      </c>
      <c r="D2166">
        <v>22</v>
      </c>
      <c r="E2166">
        <v>0</v>
      </c>
      <c r="F2166">
        <v>36922.61</v>
      </c>
      <c r="G2166" t="s">
        <v>11</v>
      </c>
      <c r="H2166" t="s">
        <v>16</v>
      </c>
      <c r="I2166" t="s">
        <v>41</v>
      </c>
      <c r="J2166" t="str">
        <f>IF(ISBLANK(I2166),"Null",I2166)</f>
        <v>R1011</v>
      </c>
      <c r="K2166">
        <f>IF(ISBLANK(B2166),ROUND(AVERAGE($B$2:$B$2344),0),B2166)</f>
        <v>1968</v>
      </c>
      <c r="L2166" s="9" t="str">
        <f>CONCATENATE(D2166,"/",C2166,"/",K2166)</f>
        <v>22/Oct/1968</v>
      </c>
      <c r="M2166">
        <f t="shared" ca="1" si="33"/>
        <v>56</v>
      </c>
      <c r="N2166" s="10">
        <v>36922.61</v>
      </c>
    </row>
    <row r="2167" spans="1:14" x14ac:dyDescent="0.25">
      <c r="A2167" t="s">
        <v>2195</v>
      </c>
      <c r="B2167">
        <v>1977</v>
      </c>
      <c r="C2167" t="s">
        <v>34</v>
      </c>
      <c r="D2167">
        <v>13</v>
      </c>
      <c r="E2167">
        <v>2</v>
      </c>
      <c r="F2167">
        <v>36935.64</v>
      </c>
      <c r="G2167" t="s">
        <v>11</v>
      </c>
      <c r="H2167" t="s">
        <v>16</v>
      </c>
      <c r="I2167" t="s">
        <v>41</v>
      </c>
      <c r="J2167" t="str">
        <f>IF(ISBLANK(I2167),"Null",I2167)</f>
        <v>R1011</v>
      </c>
      <c r="K2167">
        <f>IF(ISBLANK(B2167),ROUND(AVERAGE($B$2:$B$2344),0),B2167)</f>
        <v>1977</v>
      </c>
      <c r="L2167" s="9" t="str">
        <f>CONCATENATE(D2167,"/",C2167,"/",K2167)</f>
        <v>13/Aug/1977</v>
      </c>
      <c r="M2167">
        <f t="shared" ca="1" si="33"/>
        <v>47</v>
      </c>
      <c r="N2167" s="10">
        <v>36935.64</v>
      </c>
    </row>
    <row r="2168" spans="1:14" x14ac:dyDescent="0.25">
      <c r="A2168" t="s">
        <v>2196</v>
      </c>
      <c r="B2168">
        <v>1992</v>
      </c>
      <c r="C2168" t="s">
        <v>34</v>
      </c>
      <c r="D2168">
        <v>25</v>
      </c>
      <c r="E2168">
        <v>0</v>
      </c>
      <c r="F2168">
        <v>36950.26</v>
      </c>
      <c r="G2168" t="s">
        <v>16</v>
      </c>
      <c r="H2168" t="s">
        <v>16</v>
      </c>
      <c r="I2168" t="s">
        <v>13</v>
      </c>
      <c r="J2168" t="str">
        <f>IF(ISBLANK(I2168),"Null",I2168)</f>
        <v>R1013</v>
      </c>
      <c r="K2168">
        <f>IF(ISBLANK(B2168),ROUND(AVERAGE($B$2:$B$2344),0),B2168)</f>
        <v>1992</v>
      </c>
      <c r="L2168" s="9" t="str">
        <f>CONCATENATE(D2168,"/",C2168,"/",K2168)</f>
        <v>25/Aug/1992</v>
      </c>
      <c r="M2168">
        <f t="shared" ca="1" si="33"/>
        <v>32</v>
      </c>
      <c r="N2168" s="10">
        <v>36950.26</v>
      </c>
    </row>
    <row r="2169" spans="1:14" x14ac:dyDescent="0.25">
      <c r="A2169" t="s">
        <v>2197</v>
      </c>
      <c r="B2169">
        <v>1992</v>
      </c>
      <c r="C2169" t="s">
        <v>20</v>
      </c>
      <c r="D2169">
        <v>13</v>
      </c>
      <c r="E2169">
        <v>0</v>
      </c>
      <c r="F2169">
        <v>36976.449999999997</v>
      </c>
      <c r="G2169" t="s">
        <v>11</v>
      </c>
      <c r="H2169" t="s">
        <v>12</v>
      </c>
      <c r="I2169" t="s">
        <v>41</v>
      </c>
      <c r="J2169" t="str">
        <f>IF(ISBLANK(I2169),"Null",I2169)</f>
        <v>R1011</v>
      </c>
      <c r="K2169">
        <f>IF(ISBLANK(B2169),ROUND(AVERAGE($B$2:$B$2344),0),B2169)</f>
        <v>1992</v>
      </c>
      <c r="L2169" s="9" t="str">
        <f>CONCATENATE(D2169,"/",C2169,"/",K2169)</f>
        <v>13/Sep/1992</v>
      </c>
      <c r="M2169">
        <f t="shared" ca="1" si="33"/>
        <v>32</v>
      </c>
      <c r="N2169" s="10">
        <v>36976.449999999997</v>
      </c>
    </row>
    <row r="2170" spans="1:14" x14ac:dyDescent="0.25">
      <c r="A2170" t="s">
        <v>2198</v>
      </c>
      <c r="B2170">
        <v>1991</v>
      </c>
      <c r="C2170" t="s">
        <v>15</v>
      </c>
      <c r="D2170">
        <v>1</v>
      </c>
      <c r="E2170">
        <v>3</v>
      </c>
      <c r="F2170">
        <v>37040.879999999997</v>
      </c>
      <c r="G2170" t="s">
        <v>11</v>
      </c>
      <c r="H2170" t="s">
        <v>11</v>
      </c>
      <c r="I2170" t="s">
        <v>41</v>
      </c>
      <c r="J2170" t="str">
        <f>IF(ISBLANK(I2170),"Null",I2170)</f>
        <v>R1011</v>
      </c>
      <c r="K2170">
        <f>IF(ISBLANK(B2170),ROUND(AVERAGE($B$2:$B$2344),0),B2170)</f>
        <v>1991</v>
      </c>
      <c r="L2170" s="9" t="str">
        <f>CONCATENATE(D2170,"/",C2170,"/",K2170)</f>
        <v>1/Nov/1991</v>
      </c>
      <c r="M2170">
        <f t="shared" ca="1" si="33"/>
        <v>33</v>
      </c>
      <c r="N2170" s="10">
        <v>37040.879999999997</v>
      </c>
    </row>
    <row r="2171" spans="1:14" x14ac:dyDescent="0.25">
      <c r="A2171" t="s">
        <v>2199</v>
      </c>
      <c r="B2171">
        <v>1988</v>
      </c>
      <c r="C2171" t="s">
        <v>30</v>
      </c>
      <c r="D2171">
        <v>17</v>
      </c>
      <c r="E2171">
        <v>3</v>
      </c>
      <c r="F2171">
        <v>37076.370000000003</v>
      </c>
      <c r="G2171" t="s">
        <v>11</v>
      </c>
      <c r="H2171" t="s">
        <v>16</v>
      </c>
      <c r="I2171" t="s">
        <v>41</v>
      </c>
      <c r="J2171" t="str">
        <f>IF(ISBLANK(I2171),"Null",I2171)</f>
        <v>R1011</v>
      </c>
      <c r="K2171">
        <f>IF(ISBLANK(B2171),ROUND(AVERAGE($B$2:$B$2344),0),B2171)</f>
        <v>1988</v>
      </c>
      <c r="L2171" s="9" t="str">
        <f>CONCATENATE(D2171,"/",C2171,"/",K2171)</f>
        <v>17/Dec/1988</v>
      </c>
      <c r="M2171">
        <f t="shared" ca="1" si="33"/>
        <v>35</v>
      </c>
      <c r="N2171" s="10">
        <v>37076.370000000003</v>
      </c>
    </row>
    <row r="2172" spans="1:14" x14ac:dyDescent="0.25">
      <c r="A2172" t="s">
        <v>2200</v>
      </c>
      <c r="B2172">
        <v>1989</v>
      </c>
      <c r="C2172" t="s">
        <v>18</v>
      </c>
      <c r="D2172">
        <v>10</v>
      </c>
      <c r="E2172">
        <v>0</v>
      </c>
      <c r="F2172">
        <v>37079.370000000003</v>
      </c>
      <c r="G2172" t="s">
        <v>11</v>
      </c>
      <c r="H2172" t="s">
        <v>12</v>
      </c>
      <c r="I2172" t="s">
        <v>41</v>
      </c>
      <c r="J2172" t="str">
        <f>IF(ISBLANK(I2172),"Null",I2172)</f>
        <v>R1011</v>
      </c>
      <c r="K2172">
        <f>IF(ISBLANK(B2172),ROUND(AVERAGE($B$2:$B$2344),0),B2172)</f>
        <v>1989</v>
      </c>
      <c r="L2172" s="9" t="str">
        <f>CONCATENATE(D2172,"/",C2172,"/",K2172)</f>
        <v>10/Jun/1989</v>
      </c>
      <c r="M2172">
        <f t="shared" ca="1" si="33"/>
        <v>35</v>
      </c>
      <c r="N2172" s="10">
        <v>37079.370000000003</v>
      </c>
    </row>
    <row r="2173" spans="1:14" x14ac:dyDescent="0.25">
      <c r="A2173" t="s">
        <v>2201</v>
      </c>
      <c r="B2173">
        <v>1995</v>
      </c>
      <c r="C2173" t="s">
        <v>36</v>
      </c>
      <c r="D2173">
        <v>30</v>
      </c>
      <c r="E2173">
        <v>0</v>
      </c>
      <c r="F2173">
        <v>37133.9</v>
      </c>
      <c r="G2173" t="s">
        <v>11</v>
      </c>
      <c r="H2173" t="s">
        <v>11</v>
      </c>
      <c r="I2173" t="s">
        <v>13</v>
      </c>
      <c r="J2173" t="str">
        <f>IF(ISBLANK(I2173),"Null",I2173)</f>
        <v>R1013</v>
      </c>
      <c r="K2173">
        <f>IF(ISBLANK(B2173),ROUND(AVERAGE($B$2:$B$2344),0),B2173)</f>
        <v>1995</v>
      </c>
      <c r="L2173" s="9" t="str">
        <f>CONCATENATE(D2173,"/",C2173,"/",K2173)</f>
        <v>30/Oct/1995</v>
      </c>
      <c r="M2173">
        <f t="shared" ca="1" si="33"/>
        <v>29</v>
      </c>
      <c r="N2173" s="10">
        <v>37133.9</v>
      </c>
    </row>
    <row r="2174" spans="1:14" x14ac:dyDescent="0.25">
      <c r="A2174" t="s">
        <v>2202</v>
      </c>
      <c r="B2174">
        <v>2000</v>
      </c>
      <c r="C2174" t="s">
        <v>20</v>
      </c>
      <c r="D2174">
        <v>5</v>
      </c>
      <c r="E2174">
        <v>1</v>
      </c>
      <c r="F2174">
        <v>37165.160000000003</v>
      </c>
      <c r="G2174" t="s">
        <v>16</v>
      </c>
      <c r="H2174" t="s">
        <v>12</v>
      </c>
      <c r="J2174" t="str">
        <f>IF(ISBLANK(I2174),"Null",I2174)</f>
        <v>Null</v>
      </c>
      <c r="K2174">
        <f>IF(ISBLANK(B2174),ROUND(AVERAGE($B$2:$B$2344),0),B2174)</f>
        <v>2000</v>
      </c>
      <c r="L2174" s="9" t="str">
        <f>CONCATENATE(D2174,"/",C2174,"/",K2174)</f>
        <v>5/Sep/2000</v>
      </c>
      <c r="M2174">
        <f t="shared" ca="1" si="33"/>
        <v>24</v>
      </c>
      <c r="N2174" s="10">
        <v>37165.160000000003</v>
      </c>
    </row>
    <row r="2175" spans="1:14" x14ac:dyDescent="0.25">
      <c r="A2175" t="s">
        <v>2203</v>
      </c>
      <c r="B2175">
        <v>1990</v>
      </c>
      <c r="C2175" t="s">
        <v>36</v>
      </c>
      <c r="D2175">
        <v>17</v>
      </c>
      <c r="E2175">
        <v>3</v>
      </c>
      <c r="F2175">
        <v>37251.22</v>
      </c>
      <c r="G2175" t="s">
        <v>11</v>
      </c>
      <c r="H2175" t="s">
        <v>11</v>
      </c>
      <c r="I2175" t="s">
        <v>41</v>
      </c>
      <c r="J2175" t="str">
        <f>IF(ISBLANK(I2175),"Null",I2175)</f>
        <v>R1011</v>
      </c>
      <c r="K2175">
        <f>IF(ISBLANK(B2175),ROUND(AVERAGE($B$2:$B$2344),0),B2175)</f>
        <v>1990</v>
      </c>
      <c r="L2175" s="9" t="str">
        <f>CONCATENATE(D2175,"/",C2175,"/",K2175)</f>
        <v>17/Oct/1990</v>
      </c>
      <c r="M2175">
        <f t="shared" ca="1" si="33"/>
        <v>34</v>
      </c>
      <c r="N2175" s="10">
        <v>37251.22</v>
      </c>
    </row>
    <row r="2176" spans="1:14" x14ac:dyDescent="0.25">
      <c r="A2176" t="s">
        <v>2204</v>
      </c>
      <c r="B2176">
        <v>1985</v>
      </c>
      <c r="C2176" t="s">
        <v>15</v>
      </c>
      <c r="D2176">
        <v>17</v>
      </c>
      <c r="E2176">
        <v>0</v>
      </c>
      <c r="F2176">
        <v>37270.15</v>
      </c>
      <c r="G2176" t="s">
        <v>11</v>
      </c>
      <c r="H2176" t="s">
        <v>16</v>
      </c>
      <c r="I2176" t="s">
        <v>246</v>
      </c>
      <c r="J2176" t="str">
        <f>IF(ISBLANK(I2176),"Null",I2176)</f>
        <v>R1024</v>
      </c>
      <c r="K2176">
        <f>IF(ISBLANK(B2176),ROUND(AVERAGE($B$2:$B$2344),0),B2176)</f>
        <v>1985</v>
      </c>
      <c r="L2176" s="9" t="str">
        <f>CONCATENATE(D2176,"/",C2176,"/",K2176)</f>
        <v>17/Nov/1985</v>
      </c>
      <c r="M2176">
        <f t="shared" ca="1" si="33"/>
        <v>39</v>
      </c>
      <c r="N2176" s="10">
        <v>37270.15</v>
      </c>
    </row>
    <row r="2177" spans="1:14" x14ac:dyDescent="0.25">
      <c r="A2177" t="s">
        <v>2205</v>
      </c>
      <c r="B2177">
        <v>1975</v>
      </c>
      <c r="C2177" t="s">
        <v>15</v>
      </c>
      <c r="D2177">
        <v>9</v>
      </c>
      <c r="E2177">
        <v>1</v>
      </c>
      <c r="F2177">
        <v>37272.339999999997</v>
      </c>
      <c r="G2177" t="s">
        <v>11</v>
      </c>
      <c r="H2177" t="s">
        <v>12</v>
      </c>
      <c r="I2177" t="s">
        <v>41</v>
      </c>
      <c r="J2177" t="str">
        <f>IF(ISBLANK(I2177),"Null",I2177)</f>
        <v>R1011</v>
      </c>
      <c r="K2177">
        <f>IF(ISBLANK(B2177),ROUND(AVERAGE($B$2:$B$2344),0),B2177)</f>
        <v>1975</v>
      </c>
      <c r="L2177" s="9" t="str">
        <f>CONCATENATE(D2177,"/",C2177,"/",K2177)</f>
        <v>9/Nov/1975</v>
      </c>
      <c r="M2177">
        <f t="shared" ca="1" si="33"/>
        <v>49</v>
      </c>
      <c r="N2177" s="10">
        <v>37272.339999999997</v>
      </c>
    </row>
    <row r="2178" spans="1:14" x14ac:dyDescent="0.25">
      <c r="A2178" t="s">
        <v>2206</v>
      </c>
      <c r="B2178">
        <v>1969</v>
      </c>
      <c r="C2178" t="s">
        <v>36</v>
      </c>
      <c r="D2178">
        <v>30</v>
      </c>
      <c r="E2178">
        <v>0</v>
      </c>
      <c r="F2178">
        <v>37277.269999999997</v>
      </c>
      <c r="G2178" t="s">
        <v>16</v>
      </c>
      <c r="H2178" t="s">
        <v>12</v>
      </c>
      <c r="I2178" t="s">
        <v>41</v>
      </c>
      <c r="J2178" t="str">
        <f>IF(ISBLANK(I2178),"Null",I2178)</f>
        <v>R1011</v>
      </c>
      <c r="K2178">
        <f>IF(ISBLANK(B2178),ROUND(AVERAGE($B$2:$B$2344),0),B2178)</f>
        <v>1969</v>
      </c>
      <c r="L2178" s="9" t="str">
        <f>CONCATENATE(D2178,"/",C2178,"/",K2178)</f>
        <v>30/Oct/1969</v>
      </c>
      <c r="M2178">
        <f t="shared" ca="1" si="33"/>
        <v>55</v>
      </c>
      <c r="N2178" s="10">
        <v>37277.269999999997</v>
      </c>
    </row>
    <row r="2179" spans="1:14" x14ac:dyDescent="0.25">
      <c r="A2179" t="s">
        <v>2207</v>
      </c>
      <c r="B2179">
        <v>1979</v>
      </c>
      <c r="C2179" t="s">
        <v>34</v>
      </c>
      <c r="D2179">
        <v>3</v>
      </c>
      <c r="E2179">
        <v>2</v>
      </c>
      <c r="F2179">
        <v>37425.94</v>
      </c>
      <c r="G2179" t="s">
        <v>11</v>
      </c>
      <c r="H2179" t="s">
        <v>16</v>
      </c>
      <c r="I2179" t="s">
        <v>41</v>
      </c>
      <c r="J2179" t="str">
        <f>IF(ISBLANK(I2179),"Null",I2179)</f>
        <v>R1011</v>
      </c>
      <c r="K2179">
        <f>IF(ISBLANK(B2179),ROUND(AVERAGE($B$2:$B$2344),0),B2179)</f>
        <v>1979</v>
      </c>
      <c r="L2179" s="9" t="str">
        <f>CONCATENATE(D2179,"/",C2179,"/",K2179)</f>
        <v>3/Aug/1979</v>
      </c>
      <c r="M2179">
        <f t="shared" ref="M2179:M2242" ca="1" si="34">DATEDIF(L2179,TODAY(),"Y")</f>
        <v>45</v>
      </c>
      <c r="N2179" s="10">
        <v>37425.94</v>
      </c>
    </row>
    <row r="2180" spans="1:14" x14ac:dyDescent="0.25">
      <c r="A2180" t="s">
        <v>2208</v>
      </c>
      <c r="B2180">
        <v>2002</v>
      </c>
      <c r="C2180" t="s">
        <v>20</v>
      </c>
      <c r="D2180">
        <v>27</v>
      </c>
      <c r="E2180">
        <v>3</v>
      </c>
      <c r="F2180">
        <v>37465.339999999997</v>
      </c>
      <c r="G2180" t="s">
        <v>16</v>
      </c>
      <c r="H2180" t="s">
        <v>11</v>
      </c>
      <c r="I2180" t="s">
        <v>23</v>
      </c>
      <c r="J2180" t="str">
        <f>IF(ISBLANK(I2180),"Null",I2180)</f>
        <v>R1012</v>
      </c>
      <c r="K2180">
        <f>IF(ISBLANK(B2180),ROUND(AVERAGE($B$2:$B$2344),0),B2180)</f>
        <v>2002</v>
      </c>
      <c r="L2180" s="9" t="str">
        <f>CONCATENATE(D2180,"/",C2180,"/",K2180)</f>
        <v>27/Sep/2002</v>
      </c>
      <c r="M2180">
        <f t="shared" ca="1" si="34"/>
        <v>22</v>
      </c>
      <c r="N2180" s="10">
        <v>37465.339999999997</v>
      </c>
    </row>
    <row r="2181" spans="1:14" x14ac:dyDescent="0.25">
      <c r="A2181" t="s">
        <v>2209</v>
      </c>
      <c r="B2181">
        <v>2000</v>
      </c>
      <c r="C2181" t="s">
        <v>36</v>
      </c>
      <c r="D2181">
        <v>12</v>
      </c>
      <c r="E2181">
        <v>2</v>
      </c>
      <c r="F2181">
        <v>37484.449999999997</v>
      </c>
      <c r="G2181" t="s">
        <v>16</v>
      </c>
      <c r="H2181" t="s">
        <v>16</v>
      </c>
      <c r="I2181" t="s">
        <v>13</v>
      </c>
      <c r="J2181" t="str">
        <f>IF(ISBLANK(I2181),"Null",I2181)</f>
        <v>R1013</v>
      </c>
      <c r="K2181">
        <f>IF(ISBLANK(B2181),ROUND(AVERAGE($B$2:$B$2344),0),B2181)</f>
        <v>2000</v>
      </c>
      <c r="L2181" s="9" t="str">
        <f>CONCATENATE(D2181,"/",C2181,"/",K2181)</f>
        <v>12/Oct/2000</v>
      </c>
      <c r="M2181">
        <f t="shared" ca="1" si="34"/>
        <v>24</v>
      </c>
      <c r="N2181" s="10">
        <v>37484.449999999997</v>
      </c>
    </row>
    <row r="2182" spans="1:14" x14ac:dyDescent="0.25">
      <c r="A2182" t="s">
        <v>2210</v>
      </c>
      <c r="B2182">
        <v>1990</v>
      </c>
      <c r="C2182" t="s">
        <v>15</v>
      </c>
      <c r="D2182">
        <v>16</v>
      </c>
      <c r="E2182">
        <v>1</v>
      </c>
      <c r="F2182">
        <v>37607.53</v>
      </c>
      <c r="G2182" t="s">
        <v>16</v>
      </c>
      <c r="H2182" t="s">
        <v>11</v>
      </c>
      <c r="I2182" t="s">
        <v>165</v>
      </c>
      <c r="J2182" t="str">
        <f>IF(ISBLANK(I2182),"Null",I2182)</f>
        <v>R1019</v>
      </c>
      <c r="K2182">
        <f>IF(ISBLANK(B2182),ROUND(AVERAGE($B$2:$B$2344),0),B2182)</f>
        <v>1990</v>
      </c>
      <c r="L2182" s="9" t="str">
        <f>CONCATENATE(D2182,"/",C2182,"/",K2182)</f>
        <v>16/Nov/1990</v>
      </c>
      <c r="M2182">
        <f t="shared" ca="1" si="34"/>
        <v>34</v>
      </c>
      <c r="N2182" s="10">
        <v>37607.53</v>
      </c>
    </row>
    <row r="2183" spans="1:14" x14ac:dyDescent="0.25">
      <c r="A2183" t="s">
        <v>2211</v>
      </c>
      <c r="B2183">
        <v>1982</v>
      </c>
      <c r="C2183" t="s">
        <v>18</v>
      </c>
      <c r="D2183">
        <v>20</v>
      </c>
      <c r="E2183">
        <v>3</v>
      </c>
      <c r="F2183">
        <v>37650.74</v>
      </c>
      <c r="G2183" t="s">
        <v>11</v>
      </c>
      <c r="H2183" t="s">
        <v>11</v>
      </c>
      <c r="I2183" t="s">
        <v>23</v>
      </c>
      <c r="J2183" t="str">
        <f>IF(ISBLANK(I2183),"Null",I2183)</f>
        <v>R1012</v>
      </c>
      <c r="K2183">
        <f>IF(ISBLANK(B2183),ROUND(AVERAGE($B$2:$B$2344),0),B2183)</f>
        <v>1982</v>
      </c>
      <c r="L2183" s="9" t="str">
        <f>CONCATENATE(D2183,"/",C2183,"/",K2183)</f>
        <v>20/Jun/1982</v>
      </c>
      <c r="M2183">
        <f t="shared" ca="1" si="34"/>
        <v>42</v>
      </c>
      <c r="N2183" s="10">
        <v>37650.74</v>
      </c>
    </row>
    <row r="2184" spans="1:14" x14ac:dyDescent="0.25">
      <c r="A2184" t="s">
        <v>2212</v>
      </c>
      <c r="B2184">
        <v>1970</v>
      </c>
      <c r="C2184" t="s">
        <v>36</v>
      </c>
      <c r="D2184">
        <v>28</v>
      </c>
      <c r="E2184">
        <v>0</v>
      </c>
      <c r="F2184">
        <v>37675.06</v>
      </c>
      <c r="G2184" t="s">
        <v>11</v>
      </c>
      <c r="H2184" t="s">
        <v>12</v>
      </c>
      <c r="I2184" t="s">
        <v>41</v>
      </c>
      <c r="J2184" t="str">
        <f>IF(ISBLANK(I2184),"Null",I2184)</f>
        <v>R1011</v>
      </c>
      <c r="K2184">
        <f>IF(ISBLANK(B2184),ROUND(AVERAGE($B$2:$B$2344),0),B2184)</f>
        <v>1970</v>
      </c>
      <c r="L2184" s="9" t="str">
        <f>CONCATENATE(D2184,"/",C2184,"/",K2184)</f>
        <v>28/Oct/1970</v>
      </c>
      <c r="M2184">
        <f t="shared" ca="1" si="34"/>
        <v>54</v>
      </c>
      <c r="N2184" s="10">
        <v>37675.06</v>
      </c>
    </row>
    <row r="2185" spans="1:14" x14ac:dyDescent="0.25">
      <c r="A2185" t="s">
        <v>2213</v>
      </c>
      <c r="B2185">
        <v>1988</v>
      </c>
      <c r="C2185" t="s">
        <v>36</v>
      </c>
      <c r="D2185">
        <v>10</v>
      </c>
      <c r="E2185">
        <v>1</v>
      </c>
      <c r="F2185">
        <v>37701.879999999997</v>
      </c>
      <c r="G2185" t="s">
        <v>11</v>
      </c>
      <c r="H2185" t="s">
        <v>12</v>
      </c>
      <c r="I2185" t="s">
        <v>248</v>
      </c>
      <c r="J2185" t="str">
        <f>IF(ISBLANK(I2185),"Null",I2185)</f>
        <v>R1023</v>
      </c>
      <c r="K2185">
        <f>IF(ISBLANK(B2185),ROUND(AVERAGE($B$2:$B$2344),0),B2185)</f>
        <v>1988</v>
      </c>
      <c r="L2185" s="9" t="str">
        <f>CONCATENATE(D2185,"/",C2185,"/",K2185)</f>
        <v>10/Oct/1988</v>
      </c>
      <c r="M2185">
        <f t="shared" ca="1" si="34"/>
        <v>36</v>
      </c>
      <c r="N2185" s="10">
        <v>37701.879999999997</v>
      </c>
    </row>
    <row r="2186" spans="1:14" x14ac:dyDescent="0.25">
      <c r="A2186" t="s">
        <v>2214</v>
      </c>
      <c r="B2186">
        <v>1976</v>
      </c>
      <c r="C2186" t="s">
        <v>20</v>
      </c>
      <c r="D2186">
        <v>18</v>
      </c>
      <c r="E2186">
        <v>2</v>
      </c>
      <c r="F2186">
        <v>37735.199999999997</v>
      </c>
      <c r="G2186" t="s">
        <v>11</v>
      </c>
      <c r="H2186" t="s">
        <v>11</v>
      </c>
      <c r="I2186" t="s">
        <v>41</v>
      </c>
      <c r="J2186" t="str">
        <f>IF(ISBLANK(I2186),"Null",I2186)</f>
        <v>R1011</v>
      </c>
      <c r="K2186">
        <f>IF(ISBLANK(B2186),ROUND(AVERAGE($B$2:$B$2344),0),B2186)</f>
        <v>1976</v>
      </c>
      <c r="L2186" s="9" t="str">
        <f>CONCATENATE(D2186,"/",C2186,"/",K2186)</f>
        <v>18/Sep/1976</v>
      </c>
      <c r="M2186">
        <f t="shared" ca="1" si="34"/>
        <v>48</v>
      </c>
      <c r="N2186" s="10">
        <v>37735.199999999997</v>
      </c>
    </row>
    <row r="2187" spans="1:14" x14ac:dyDescent="0.25">
      <c r="A2187" t="s">
        <v>2215</v>
      </c>
      <c r="B2187">
        <v>1986</v>
      </c>
      <c r="C2187" t="s">
        <v>34</v>
      </c>
      <c r="D2187">
        <v>15</v>
      </c>
      <c r="E2187">
        <v>0</v>
      </c>
      <c r="F2187">
        <v>37742.58</v>
      </c>
      <c r="G2187" t="s">
        <v>16</v>
      </c>
      <c r="H2187" t="s">
        <v>16</v>
      </c>
      <c r="I2187" t="s">
        <v>13</v>
      </c>
      <c r="J2187" t="str">
        <f>IF(ISBLANK(I2187),"Null",I2187)</f>
        <v>R1013</v>
      </c>
      <c r="K2187">
        <f>IF(ISBLANK(B2187),ROUND(AVERAGE($B$2:$B$2344),0),B2187)</f>
        <v>1986</v>
      </c>
      <c r="L2187" s="9" t="str">
        <f>CONCATENATE(D2187,"/",C2187,"/",K2187)</f>
        <v>15/Aug/1986</v>
      </c>
      <c r="M2187">
        <f t="shared" ca="1" si="34"/>
        <v>38</v>
      </c>
      <c r="N2187" s="10">
        <v>37742.58</v>
      </c>
    </row>
    <row r="2188" spans="1:14" x14ac:dyDescent="0.25">
      <c r="A2188" t="s">
        <v>2216</v>
      </c>
      <c r="B2188">
        <v>1983</v>
      </c>
      <c r="C2188" t="s">
        <v>10</v>
      </c>
      <c r="D2188">
        <v>26</v>
      </c>
      <c r="E2188">
        <v>3</v>
      </c>
      <c r="F2188">
        <v>37800.980000000003</v>
      </c>
      <c r="G2188" t="s">
        <v>11</v>
      </c>
      <c r="H2188" t="s">
        <v>11</v>
      </c>
      <c r="I2188" t="s">
        <v>41</v>
      </c>
      <c r="J2188" t="str">
        <f>IF(ISBLANK(I2188),"Null",I2188)</f>
        <v>R1011</v>
      </c>
      <c r="K2188">
        <f>IF(ISBLANK(B2188),ROUND(AVERAGE($B$2:$B$2344),0),B2188)</f>
        <v>1983</v>
      </c>
      <c r="L2188" s="9" t="str">
        <f>CONCATENATE(D2188,"/",C2188,"/",K2188)</f>
        <v>26/Jul/1983</v>
      </c>
      <c r="M2188">
        <f t="shared" ca="1" si="34"/>
        <v>41</v>
      </c>
      <c r="N2188" s="10">
        <v>37800.980000000003</v>
      </c>
    </row>
    <row r="2189" spans="1:14" x14ac:dyDescent="0.25">
      <c r="A2189" t="s">
        <v>2217</v>
      </c>
      <c r="B2189">
        <v>1979</v>
      </c>
      <c r="C2189" t="s">
        <v>20</v>
      </c>
      <c r="D2189">
        <v>9</v>
      </c>
      <c r="E2189">
        <v>0</v>
      </c>
      <c r="F2189">
        <v>37829.72</v>
      </c>
      <c r="G2189" t="s">
        <v>16</v>
      </c>
      <c r="H2189" t="s">
        <v>11</v>
      </c>
      <c r="I2189" t="s">
        <v>41</v>
      </c>
      <c r="J2189" t="str">
        <f>IF(ISBLANK(I2189),"Null",I2189)</f>
        <v>R1011</v>
      </c>
      <c r="K2189">
        <f>IF(ISBLANK(B2189),ROUND(AVERAGE($B$2:$B$2344),0),B2189)</f>
        <v>1979</v>
      </c>
      <c r="L2189" s="9" t="str">
        <f>CONCATENATE(D2189,"/",C2189,"/",K2189)</f>
        <v>9/Sep/1979</v>
      </c>
      <c r="M2189">
        <f t="shared" ca="1" si="34"/>
        <v>45</v>
      </c>
      <c r="N2189" s="10">
        <v>37829.72</v>
      </c>
    </row>
    <row r="2190" spans="1:14" x14ac:dyDescent="0.25">
      <c r="A2190" t="s">
        <v>2218</v>
      </c>
      <c r="B2190">
        <v>1998</v>
      </c>
      <c r="C2190" t="s">
        <v>10</v>
      </c>
      <c r="D2190">
        <v>29</v>
      </c>
      <c r="E2190">
        <v>0</v>
      </c>
      <c r="F2190">
        <v>38126.25</v>
      </c>
      <c r="G2190" t="s">
        <v>16</v>
      </c>
      <c r="H2190" t="s">
        <v>12</v>
      </c>
      <c r="I2190" t="s">
        <v>13</v>
      </c>
      <c r="J2190" t="str">
        <f>IF(ISBLANK(I2190),"Null",I2190)</f>
        <v>R1013</v>
      </c>
      <c r="K2190">
        <f>IF(ISBLANK(B2190),ROUND(AVERAGE($B$2:$B$2344),0),B2190)</f>
        <v>1998</v>
      </c>
      <c r="L2190" s="9" t="str">
        <f>CONCATENATE(D2190,"/",C2190,"/",K2190)</f>
        <v>29/Jul/1998</v>
      </c>
      <c r="M2190">
        <f t="shared" ca="1" si="34"/>
        <v>26</v>
      </c>
      <c r="N2190" s="10">
        <v>38126.25</v>
      </c>
    </row>
    <row r="2191" spans="1:14" x14ac:dyDescent="0.25">
      <c r="A2191" t="s">
        <v>2219</v>
      </c>
      <c r="B2191">
        <v>1972</v>
      </c>
      <c r="C2191" t="s">
        <v>15</v>
      </c>
      <c r="D2191">
        <v>19</v>
      </c>
      <c r="E2191">
        <v>0</v>
      </c>
      <c r="F2191">
        <v>38189.1</v>
      </c>
      <c r="G2191" t="s">
        <v>11</v>
      </c>
      <c r="H2191" t="s">
        <v>11</v>
      </c>
      <c r="I2191" t="s">
        <v>41</v>
      </c>
      <c r="J2191" t="str">
        <f>IF(ISBLANK(I2191),"Null",I2191)</f>
        <v>R1011</v>
      </c>
      <c r="K2191">
        <f>IF(ISBLANK(B2191),ROUND(AVERAGE($B$2:$B$2344),0),B2191)</f>
        <v>1972</v>
      </c>
      <c r="L2191" s="9" t="str">
        <f>CONCATENATE(D2191,"/",C2191,"/",K2191)</f>
        <v>19/Nov/1972</v>
      </c>
      <c r="M2191">
        <f t="shared" ca="1" si="34"/>
        <v>52</v>
      </c>
      <c r="N2191" s="10">
        <v>38189.1</v>
      </c>
    </row>
    <row r="2192" spans="1:14" x14ac:dyDescent="0.25">
      <c r="A2192" t="s">
        <v>2220</v>
      </c>
      <c r="B2192">
        <v>1989</v>
      </c>
      <c r="C2192" t="s">
        <v>20</v>
      </c>
      <c r="D2192">
        <v>8</v>
      </c>
      <c r="E2192">
        <v>3</v>
      </c>
      <c r="F2192">
        <v>38237.339999999997</v>
      </c>
      <c r="G2192" t="s">
        <v>11</v>
      </c>
      <c r="H2192" t="s">
        <v>12</v>
      </c>
      <c r="I2192" t="s">
        <v>41</v>
      </c>
      <c r="J2192" t="str">
        <f>IF(ISBLANK(I2192),"Null",I2192)</f>
        <v>R1011</v>
      </c>
      <c r="K2192">
        <f>IF(ISBLANK(B2192),ROUND(AVERAGE($B$2:$B$2344),0),B2192)</f>
        <v>1989</v>
      </c>
      <c r="L2192" s="9" t="str">
        <f>CONCATENATE(D2192,"/",C2192,"/",K2192)</f>
        <v>8/Sep/1989</v>
      </c>
      <c r="M2192">
        <f t="shared" ca="1" si="34"/>
        <v>35</v>
      </c>
      <c r="N2192" s="10">
        <v>38237.339999999997</v>
      </c>
    </row>
    <row r="2193" spans="1:14" x14ac:dyDescent="0.25">
      <c r="A2193" t="s">
        <v>2221</v>
      </c>
      <c r="B2193">
        <v>1964</v>
      </c>
      <c r="C2193" t="s">
        <v>18</v>
      </c>
      <c r="D2193">
        <v>16</v>
      </c>
      <c r="E2193">
        <v>0</v>
      </c>
      <c r="F2193">
        <v>38241.74</v>
      </c>
      <c r="G2193" t="s">
        <v>11</v>
      </c>
      <c r="H2193" t="s">
        <v>12</v>
      </c>
      <c r="I2193" t="s">
        <v>41</v>
      </c>
      <c r="J2193" t="str">
        <f>IF(ISBLANK(I2193),"Null",I2193)</f>
        <v>R1011</v>
      </c>
      <c r="K2193">
        <f>IF(ISBLANK(B2193),ROUND(AVERAGE($B$2:$B$2344),0),B2193)</f>
        <v>1964</v>
      </c>
      <c r="L2193" s="9" t="str">
        <f>CONCATENATE(D2193,"/",C2193,"/",K2193)</f>
        <v>16/Jun/1964</v>
      </c>
      <c r="M2193">
        <f t="shared" ca="1" si="34"/>
        <v>60</v>
      </c>
      <c r="N2193" s="10">
        <v>38241.74</v>
      </c>
    </row>
    <row r="2194" spans="1:14" x14ac:dyDescent="0.25">
      <c r="A2194" t="s">
        <v>2222</v>
      </c>
      <c r="B2194">
        <v>1980</v>
      </c>
      <c r="C2194" t="s">
        <v>34</v>
      </c>
      <c r="D2194">
        <v>16</v>
      </c>
      <c r="E2194">
        <v>1</v>
      </c>
      <c r="F2194">
        <v>38245.589999999997</v>
      </c>
      <c r="G2194" t="s">
        <v>16</v>
      </c>
      <c r="H2194" t="s">
        <v>11</v>
      </c>
      <c r="I2194" t="s">
        <v>13</v>
      </c>
      <c r="J2194" t="str">
        <f>IF(ISBLANK(I2194),"Null",I2194)</f>
        <v>R1013</v>
      </c>
      <c r="K2194">
        <f>IF(ISBLANK(B2194),ROUND(AVERAGE($B$2:$B$2344),0),B2194)</f>
        <v>1980</v>
      </c>
      <c r="L2194" s="9" t="str">
        <f>CONCATENATE(D2194,"/",C2194,"/",K2194)</f>
        <v>16/Aug/1980</v>
      </c>
      <c r="M2194">
        <f t="shared" ca="1" si="34"/>
        <v>44</v>
      </c>
      <c r="N2194" s="10">
        <v>38245.589999999997</v>
      </c>
    </row>
    <row r="2195" spans="1:14" x14ac:dyDescent="0.25">
      <c r="A2195" t="s">
        <v>2223</v>
      </c>
      <c r="B2195">
        <v>1989</v>
      </c>
      <c r="C2195" t="s">
        <v>36</v>
      </c>
      <c r="D2195">
        <v>30</v>
      </c>
      <c r="E2195">
        <v>1</v>
      </c>
      <c r="F2195">
        <v>38282.75</v>
      </c>
      <c r="G2195" t="s">
        <v>16</v>
      </c>
      <c r="H2195" t="s">
        <v>11</v>
      </c>
      <c r="I2195" t="s">
        <v>13</v>
      </c>
      <c r="J2195" t="str">
        <f>IF(ISBLANK(I2195),"Null",I2195)</f>
        <v>R1013</v>
      </c>
      <c r="K2195">
        <f>IF(ISBLANK(B2195),ROUND(AVERAGE($B$2:$B$2344),0),B2195)</f>
        <v>1989</v>
      </c>
      <c r="L2195" s="9" t="str">
        <f>CONCATENATE(D2195,"/",C2195,"/",K2195)</f>
        <v>30/Oct/1989</v>
      </c>
      <c r="M2195">
        <f t="shared" ca="1" si="34"/>
        <v>35</v>
      </c>
      <c r="N2195" s="10">
        <v>38282.75</v>
      </c>
    </row>
    <row r="2196" spans="1:14" x14ac:dyDescent="0.25">
      <c r="A2196" t="s">
        <v>2224</v>
      </c>
      <c r="B2196">
        <v>1980</v>
      </c>
      <c r="C2196" t="s">
        <v>18</v>
      </c>
      <c r="D2196">
        <v>12</v>
      </c>
      <c r="E2196">
        <v>2</v>
      </c>
      <c r="F2196">
        <v>38313.129999999997</v>
      </c>
      <c r="G2196" t="s">
        <v>16</v>
      </c>
      <c r="H2196" t="s">
        <v>12</v>
      </c>
      <c r="I2196" t="s">
        <v>41</v>
      </c>
      <c r="J2196" t="str">
        <f>IF(ISBLANK(I2196),"Null",I2196)</f>
        <v>R1011</v>
      </c>
      <c r="K2196">
        <f>IF(ISBLANK(B2196),ROUND(AVERAGE($B$2:$B$2344),0),B2196)</f>
        <v>1980</v>
      </c>
      <c r="L2196" s="9" t="str">
        <f>CONCATENATE(D2196,"/",C2196,"/",K2196)</f>
        <v>12/Jun/1980</v>
      </c>
      <c r="M2196">
        <f t="shared" ca="1" si="34"/>
        <v>44</v>
      </c>
      <c r="N2196" s="10">
        <v>38313.129999999997</v>
      </c>
    </row>
    <row r="2197" spans="1:14" x14ac:dyDescent="0.25">
      <c r="A2197" t="s">
        <v>2225</v>
      </c>
      <c r="B2197">
        <v>2002</v>
      </c>
      <c r="C2197" t="s">
        <v>20</v>
      </c>
      <c r="D2197">
        <v>17</v>
      </c>
      <c r="E2197">
        <v>2</v>
      </c>
      <c r="F2197">
        <v>38344.57</v>
      </c>
      <c r="G2197" t="s">
        <v>16</v>
      </c>
      <c r="H2197" t="s">
        <v>12</v>
      </c>
      <c r="I2197" t="s">
        <v>41</v>
      </c>
      <c r="J2197" t="str">
        <f>IF(ISBLANK(I2197),"Null",I2197)</f>
        <v>R1011</v>
      </c>
      <c r="K2197">
        <f>IF(ISBLANK(B2197),ROUND(AVERAGE($B$2:$B$2344),0),B2197)</f>
        <v>2002</v>
      </c>
      <c r="L2197" s="9" t="str">
        <f>CONCATENATE(D2197,"/",C2197,"/",K2197)</f>
        <v>17/Sep/2002</v>
      </c>
      <c r="M2197">
        <f t="shared" ca="1" si="34"/>
        <v>22</v>
      </c>
      <c r="N2197" s="10">
        <v>38344.57</v>
      </c>
    </row>
    <row r="2198" spans="1:14" x14ac:dyDescent="0.25">
      <c r="A2198" t="s">
        <v>2226</v>
      </c>
      <c r="B2198">
        <v>1970</v>
      </c>
      <c r="C2198" t="s">
        <v>34</v>
      </c>
      <c r="D2198">
        <v>22</v>
      </c>
      <c r="E2198">
        <v>0</v>
      </c>
      <c r="F2198">
        <v>38389.79</v>
      </c>
      <c r="G2198" t="s">
        <v>11</v>
      </c>
      <c r="H2198" t="s">
        <v>12</v>
      </c>
      <c r="I2198" t="s">
        <v>41</v>
      </c>
      <c r="J2198" t="str">
        <f>IF(ISBLANK(I2198),"Null",I2198)</f>
        <v>R1011</v>
      </c>
      <c r="K2198">
        <f>IF(ISBLANK(B2198),ROUND(AVERAGE($B$2:$B$2344),0),B2198)</f>
        <v>1970</v>
      </c>
      <c r="L2198" s="9" t="str">
        <f>CONCATENATE(D2198,"/",C2198,"/",K2198)</f>
        <v>22/Aug/1970</v>
      </c>
      <c r="M2198">
        <f t="shared" ca="1" si="34"/>
        <v>54</v>
      </c>
      <c r="N2198" s="10">
        <v>38389.79</v>
      </c>
    </row>
    <row r="2199" spans="1:14" x14ac:dyDescent="0.25">
      <c r="A2199" t="s">
        <v>2227</v>
      </c>
      <c r="B2199">
        <v>1971</v>
      </c>
      <c r="C2199" t="s">
        <v>30</v>
      </c>
      <c r="D2199">
        <v>23</v>
      </c>
      <c r="E2199">
        <v>0</v>
      </c>
      <c r="F2199">
        <v>38405.26</v>
      </c>
      <c r="G2199" t="s">
        <v>11</v>
      </c>
      <c r="H2199" t="s">
        <v>16</v>
      </c>
      <c r="I2199" t="s">
        <v>41</v>
      </c>
      <c r="J2199" t="str">
        <f>IF(ISBLANK(I2199),"Null",I2199)</f>
        <v>R1011</v>
      </c>
      <c r="K2199">
        <f>IF(ISBLANK(B2199),ROUND(AVERAGE($B$2:$B$2344),0),B2199)</f>
        <v>1971</v>
      </c>
      <c r="L2199" s="9" t="str">
        <f>CONCATENATE(D2199,"/",C2199,"/",K2199)</f>
        <v>23/Dec/1971</v>
      </c>
      <c r="M2199">
        <f t="shared" ca="1" si="34"/>
        <v>52</v>
      </c>
      <c r="N2199" s="10">
        <v>38405.26</v>
      </c>
    </row>
    <row r="2200" spans="1:14" x14ac:dyDescent="0.25">
      <c r="A2200" t="s">
        <v>2228</v>
      </c>
      <c r="B2200">
        <v>1986</v>
      </c>
      <c r="C2200" t="s">
        <v>18</v>
      </c>
      <c r="D2200">
        <v>21</v>
      </c>
      <c r="E2200">
        <v>2</v>
      </c>
      <c r="F2200">
        <v>38415.47</v>
      </c>
      <c r="G2200" t="s">
        <v>16</v>
      </c>
      <c r="H2200" t="s">
        <v>11</v>
      </c>
      <c r="I2200" t="s">
        <v>41</v>
      </c>
      <c r="J2200" t="str">
        <f>IF(ISBLANK(I2200),"Null",I2200)</f>
        <v>R1011</v>
      </c>
      <c r="K2200">
        <f>IF(ISBLANK(B2200),ROUND(AVERAGE($B$2:$B$2344),0),B2200)</f>
        <v>1986</v>
      </c>
      <c r="L2200" s="9" t="str">
        <f>CONCATENATE(D2200,"/",C2200,"/",K2200)</f>
        <v>21/Jun/1986</v>
      </c>
      <c r="M2200">
        <f t="shared" ca="1" si="34"/>
        <v>38</v>
      </c>
      <c r="N2200" s="10">
        <v>38415.47</v>
      </c>
    </row>
    <row r="2201" spans="1:14" x14ac:dyDescent="0.25">
      <c r="A2201" t="s">
        <v>2229</v>
      </c>
      <c r="B2201">
        <v>1999</v>
      </c>
      <c r="C2201" t="s">
        <v>15</v>
      </c>
      <c r="D2201">
        <v>12</v>
      </c>
      <c r="E2201">
        <v>2</v>
      </c>
      <c r="F2201">
        <v>38511.629999999997</v>
      </c>
      <c r="G2201" t="s">
        <v>11</v>
      </c>
      <c r="H2201" t="s">
        <v>11</v>
      </c>
      <c r="I2201" t="s">
        <v>246</v>
      </c>
      <c r="J2201" t="str">
        <f>IF(ISBLANK(I2201),"Null",I2201)</f>
        <v>R1024</v>
      </c>
      <c r="K2201">
        <f>IF(ISBLANK(B2201),ROUND(AVERAGE($B$2:$B$2344),0),B2201)</f>
        <v>1999</v>
      </c>
      <c r="L2201" s="9" t="str">
        <f>CONCATENATE(D2201,"/",C2201,"/",K2201)</f>
        <v>12/Nov/1999</v>
      </c>
      <c r="M2201">
        <f t="shared" ca="1" si="34"/>
        <v>25</v>
      </c>
      <c r="N2201" s="10">
        <v>38511.629999999997</v>
      </c>
    </row>
    <row r="2202" spans="1:14" x14ac:dyDescent="0.25">
      <c r="A2202" t="s">
        <v>2230</v>
      </c>
      <c r="B2202">
        <v>1990</v>
      </c>
      <c r="C2202" t="s">
        <v>10</v>
      </c>
      <c r="D2202">
        <v>13</v>
      </c>
      <c r="E2202">
        <v>3</v>
      </c>
      <c r="F2202">
        <v>38652.089999999997</v>
      </c>
      <c r="G2202" t="s">
        <v>11</v>
      </c>
      <c r="H2202" t="s">
        <v>11</v>
      </c>
      <c r="I2202" t="s">
        <v>41</v>
      </c>
      <c r="J2202" t="str">
        <f>IF(ISBLANK(I2202),"Null",I2202)</f>
        <v>R1011</v>
      </c>
      <c r="K2202">
        <f>IF(ISBLANK(B2202),ROUND(AVERAGE($B$2:$B$2344),0),B2202)</f>
        <v>1990</v>
      </c>
      <c r="L2202" s="9" t="str">
        <f>CONCATENATE(D2202,"/",C2202,"/",K2202)</f>
        <v>13/Jul/1990</v>
      </c>
      <c r="M2202">
        <f t="shared" ca="1" si="34"/>
        <v>34</v>
      </c>
      <c r="N2202" s="10">
        <v>38652.089999999997</v>
      </c>
    </row>
    <row r="2203" spans="1:14" x14ac:dyDescent="0.25">
      <c r="A2203" t="s">
        <v>2231</v>
      </c>
      <c r="B2203">
        <v>1986</v>
      </c>
      <c r="C2203" t="s">
        <v>10</v>
      </c>
      <c r="D2203">
        <v>20</v>
      </c>
      <c r="E2203">
        <v>1</v>
      </c>
      <c r="F2203">
        <v>38709.18</v>
      </c>
      <c r="G2203" t="s">
        <v>16</v>
      </c>
      <c r="H2203" t="s">
        <v>12</v>
      </c>
      <c r="I2203" t="s">
        <v>13</v>
      </c>
      <c r="J2203" t="str">
        <f>IF(ISBLANK(I2203),"Null",I2203)</f>
        <v>R1013</v>
      </c>
      <c r="K2203">
        <f>IF(ISBLANK(B2203),ROUND(AVERAGE($B$2:$B$2344),0),B2203)</f>
        <v>1986</v>
      </c>
      <c r="L2203" s="9" t="str">
        <f>CONCATENATE(D2203,"/",C2203,"/",K2203)</f>
        <v>20/Jul/1986</v>
      </c>
      <c r="M2203">
        <f t="shared" ca="1" si="34"/>
        <v>38</v>
      </c>
      <c r="N2203" s="10">
        <v>38709.18</v>
      </c>
    </row>
    <row r="2204" spans="1:14" x14ac:dyDescent="0.25">
      <c r="A2204" t="s">
        <v>6048</v>
      </c>
      <c r="B2204">
        <v>1991</v>
      </c>
      <c r="C2204" t="s">
        <v>15</v>
      </c>
      <c r="D2204">
        <v>22</v>
      </c>
      <c r="E2204">
        <v>2</v>
      </c>
      <c r="F2204">
        <v>38711</v>
      </c>
      <c r="G2204" t="s">
        <v>16</v>
      </c>
      <c r="H2204" t="s">
        <v>12</v>
      </c>
      <c r="I2204" t="s">
        <v>41</v>
      </c>
      <c r="J2204" t="str">
        <f>IF(ISBLANK(I2204),"Null",I2204)</f>
        <v>R1011</v>
      </c>
      <c r="K2204">
        <f>IF(ISBLANK(B2204),ROUND(AVERAGE($B$2:$B$2344),0),B2204)</f>
        <v>1991</v>
      </c>
      <c r="L2204" s="9" t="str">
        <f>CONCATENATE(D2204,"/",C2204,"/",K2204)</f>
        <v>22/Nov/1991</v>
      </c>
      <c r="M2204">
        <f t="shared" ca="1" si="34"/>
        <v>32</v>
      </c>
      <c r="N2204" s="10">
        <v>38711</v>
      </c>
    </row>
    <row r="2205" spans="1:14" x14ac:dyDescent="0.25">
      <c r="A2205" t="s">
        <v>2232</v>
      </c>
      <c r="B2205">
        <v>1991</v>
      </c>
      <c r="C2205" t="s">
        <v>15</v>
      </c>
      <c r="D2205">
        <v>2</v>
      </c>
      <c r="E2205">
        <v>2</v>
      </c>
      <c r="F2205">
        <v>38711</v>
      </c>
      <c r="G2205" t="s">
        <v>11</v>
      </c>
      <c r="H2205" t="s">
        <v>11</v>
      </c>
      <c r="I2205" t="s">
        <v>41</v>
      </c>
      <c r="J2205" t="str">
        <f>IF(ISBLANK(I2205),"Null",I2205)</f>
        <v>R1011</v>
      </c>
      <c r="K2205">
        <f>IF(ISBLANK(B2205),ROUND(AVERAGE($B$2:$B$2344),0),B2205)</f>
        <v>1991</v>
      </c>
      <c r="L2205" s="9" t="str">
        <f>CONCATENATE(D2205,"/",C2205,"/",K2205)</f>
        <v>2/Nov/1991</v>
      </c>
      <c r="M2205">
        <f t="shared" ca="1" si="34"/>
        <v>33</v>
      </c>
      <c r="N2205" s="10">
        <v>38711</v>
      </c>
    </row>
    <row r="2206" spans="1:14" x14ac:dyDescent="0.25">
      <c r="A2206" t="s">
        <v>2233</v>
      </c>
      <c r="B2206">
        <v>1976</v>
      </c>
      <c r="C2206" t="s">
        <v>18</v>
      </c>
      <c r="D2206">
        <v>15</v>
      </c>
      <c r="E2206">
        <v>2</v>
      </c>
      <c r="F2206">
        <v>38740.120000000003</v>
      </c>
      <c r="G2206" t="s">
        <v>11</v>
      </c>
      <c r="H2206" t="s">
        <v>11</v>
      </c>
      <c r="I2206" t="s">
        <v>23</v>
      </c>
      <c r="J2206" t="str">
        <f>IF(ISBLANK(I2206),"Null",I2206)</f>
        <v>R1012</v>
      </c>
      <c r="K2206">
        <f>IF(ISBLANK(B2206),ROUND(AVERAGE($B$2:$B$2344),0),B2206)</f>
        <v>1976</v>
      </c>
      <c r="L2206" s="9" t="str">
        <f>CONCATENATE(D2206,"/",C2206,"/",K2206)</f>
        <v>15/Jun/1976</v>
      </c>
      <c r="M2206">
        <f t="shared" ca="1" si="34"/>
        <v>48</v>
      </c>
      <c r="N2206" s="10">
        <v>38740.120000000003</v>
      </c>
    </row>
    <row r="2207" spans="1:14" x14ac:dyDescent="0.25">
      <c r="A2207" t="s">
        <v>2234</v>
      </c>
      <c r="B2207">
        <v>1991</v>
      </c>
      <c r="C2207" t="s">
        <v>15</v>
      </c>
      <c r="D2207">
        <v>8</v>
      </c>
      <c r="E2207">
        <v>3</v>
      </c>
      <c r="F2207">
        <v>38746.36</v>
      </c>
      <c r="G2207" t="s">
        <v>16</v>
      </c>
      <c r="H2207" t="s">
        <v>11</v>
      </c>
      <c r="I2207" t="s">
        <v>23</v>
      </c>
      <c r="J2207" t="str">
        <f>IF(ISBLANK(I2207),"Null",I2207)</f>
        <v>R1012</v>
      </c>
      <c r="K2207">
        <f>IF(ISBLANK(B2207),ROUND(AVERAGE($B$2:$B$2344),0),B2207)</f>
        <v>1991</v>
      </c>
      <c r="L2207" s="9" t="str">
        <f>CONCATENATE(D2207,"/",C2207,"/",K2207)</f>
        <v>8/Nov/1991</v>
      </c>
      <c r="M2207">
        <f t="shared" ca="1" si="34"/>
        <v>33</v>
      </c>
      <c r="N2207" s="10">
        <v>38746.36</v>
      </c>
    </row>
    <row r="2208" spans="1:14" x14ac:dyDescent="0.25">
      <c r="A2208" t="s">
        <v>2235</v>
      </c>
      <c r="B2208">
        <v>2004</v>
      </c>
      <c r="C2208" t="s">
        <v>30</v>
      </c>
      <c r="D2208">
        <v>5</v>
      </c>
      <c r="E2208">
        <v>0</v>
      </c>
      <c r="F2208">
        <v>38792.69</v>
      </c>
      <c r="G2208" t="s">
        <v>11</v>
      </c>
      <c r="H2208" t="s">
        <v>11</v>
      </c>
      <c r="I2208" t="s">
        <v>13</v>
      </c>
      <c r="J2208" t="str">
        <f>IF(ISBLANK(I2208),"Null",I2208)</f>
        <v>R1013</v>
      </c>
      <c r="K2208">
        <f>IF(ISBLANK(B2208),ROUND(AVERAGE($B$2:$B$2344),0),B2208)</f>
        <v>2004</v>
      </c>
      <c r="L2208" s="9" t="str">
        <f>CONCATENATE(D2208,"/",C2208,"/",K2208)</f>
        <v>5/Dec/2004</v>
      </c>
      <c r="M2208">
        <f t="shared" ca="1" si="34"/>
        <v>19</v>
      </c>
      <c r="N2208" s="10">
        <v>38792.69</v>
      </c>
    </row>
    <row r="2209" spans="1:14" x14ac:dyDescent="0.25">
      <c r="A2209" t="s">
        <v>2236</v>
      </c>
      <c r="B2209">
        <v>1979</v>
      </c>
      <c r="C2209" t="s">
        <v>30</v>
      </c>
      <c r="D2209">
        <v>3</v>
      </c>
      <c r="E2209">
        <v>2</v>
      </c>
      <c r="F2209">
        <v>38836.980000000003</v>
      </c>
      <c r="G2209" t="s">
        <v>11</v>
      </c>
      <c r="H2209" t="s">
        <v>16</v>
      </c>
      <c r="I2209" t="s">
        <v>41</v>
      </c>
      <c r="J2209" t="str">
        <f>IF(ISBLANK(I2209),"Null",I2209)</f>
        <v>R1011</v>
      </c>
      <c r="K2209">
        <f>IF(ISBLANK(B2209),ROUND(AVERAGE($B$2:$B$2344),0),B2209)</f>
        <v>1979</v>
      </c>
      <c r="L2209" s="9" t="str">
        <f>CONCATENATE(D2209,"/",C2209,"/",K2209)</f>
        <v>3/Dec/1979</v>
      </c>
      <c r="M2209">
        <f t="shared" ca="1" si="34"/>
        <v>44</v>
      </c>
      <c r="N2209" s="10">
        <v>38836.980000000003</v>
      </c>
    </row>
    <row r="2210" spans="1:14" x14ac:dyDescent="0.25">
      <c r="A2210" t="s">
        <v>2237</v>
      </c>
      <c r="B2210">
        <v>1964</v>
      </c>
      <c r="C2210" t="s">
        <v>18</v>
      </c>
      <c r="D2210">
        <v>6</v>
      </c>
      <c r="E2210">
        <v>0</v>
      </c>
      <c r="F2210">
        <v>38869.25</v>
      </c>
      <c r="G2210" t="s">
        <v>11</v>
      </c>
      <c r="H2210" t="s">
        <v>11</v>
      </c>
      <c r="I2210" t="s">
        <v>41</v>
      </c>
      <c r="J2210" t="str">
        <f>IF(ISBLANK(I2210),"Null",I2210)</f>
        <v>R1011</v>
      </c>
      <c r="K2210">
        <f>IF(ISBLANK(B2210),ROUND(AVERAGE($B$2:$B$2344),0),B2210)</f>
        <v>1964</v>
      </c>
      <c r="L2210" s="9" t="str">
        <f>CONCATENATE(D2210,"/",C2210,"/",K2210)</f>
        <v>6/Jun/1964</v>
      </c>
      <c r="M2210">
        <f t="shared" ca="1" si="34"/>
        <v>60</v>
      </c>
      <c r="N2210" s="10">
        <v>38869.25</v>
      </c>
    </row>
    <row r="2211" spans="1:14" x14ac:dyDescent="0.25">
      <c r="A2211" t="s">
        <v>2238</v>
      </c>
      <c r="B2211">
        <v>1967</v>
      </c>
      <c r="C2211" t="s">
        <v>10</v>
      </c>
      <c r="D2211">
        <v>30</v>
      </c>
      <c r="E2211">
        <v>0</v>
      </c>
      <c r="F2211">
        <v>38893.360000000001</v>
      </c>
      <c r="G2211" t="s">
        <v>16</v>
      </c>
      <c r="H2211" t="s">
        <v>11</v>
      </c>
      <c r="I2211" t="s">
        <v>41</v>
      </c>
      <c r="J2211" t="str">
        <f>IF(ISBLANK(I2211),"Null",I2211)</f>
        <v>R1011</v>
      </c>
      <c r="K2211">
        <f>IF(ISBLANK(B2211),ROUND(AVERAGE($B$2:$B$2344),0),B2211)</f>
        <v>1967</v>
      </c>
      <c r="L2211" s="9" t="str">
        <f>CONCATENATE(D2211,"/",C2211,"/",K2211)</f>
        <v>30/Jul/1967</v>
      </c>
      <c r="M2211">
        <f t="shared" ca="1" si="34"/>
        <v>57</v>
      </c>
      <c r="N2211" s="10">
        <v>38893.360000000001</v>
      </c>
    </row>
    <row r="2212" spans="1:14" x14ac:dyDescent="0.25">
      <c r="A2212" t="s">
        <v>2239</v>
      </c>
      <c r="B2212">
        <v>1987</v>
      </c>
      <c r="C2212" t="s">
        <v>18</v>
      </c>
      <c r="D2212">
        <v>16</v>
      </c>
      <c r="E2212">
        <v>3</v>
      </c>
      <c r="F2212">
        <v>38924.04</v>
      </c>
      <c r="G2212" t="s">
        <v>11</v>
      </c>
      <c r="H2212" t="s">
        <v>11</v>
      </c>
      <c r="I2212" t="s">
        <v>41</v>
      </c>
      <c r="J2212" t="str">
        <f>IF(ISBLANK(I2212),"Null",I2212)</f>
        <v>R1011</v>
      </c>
      <c r="K2212">
        <f>IF(ISBLANK(B2212),ROUND(AVERAGE($B$2:$B$2344),0),B2212)</f>
        <v>1987</v>
      </c>
      <c r="L2212" s="9" t="str">
        <f>CONCATENATE(D2212,"/",C2212,"/",K2212)</f>
        <v>16/Jun/1987</v>
      </c>
      <c r="M2212">
        <f t="shared" ca="1" si="34"/>
        <v>37</v>
      </c>
      <c r="N2212" s="10">
        <v>38924.04</v>
      </c>
    </row>
    <row r="2213" spans="1:14" x14ac:dyDescent="0.25">
      <c r="A2213" t="s">
        <v>2240</v>
      </c>
      <c r="B2213">
        <v>1976</v>
      </c>
      <c r="C2213" t="s">
        <v>30</v>
      </c>
      <c r="D2213">
        <v>15</v>
      </c>
      <c r="E2213">
        <v>2</v>
      </c>
      <c r="F2213">
        <v>38932.559999999998</v>
      </c>
      <c r="G2213" t="s">
        <v>11</v>
      </c>
      <c r="H2213" t="s">
        <v>12</v>
      </c>
      <c r="I2213" t="s">
        <v>41</v>
      </c>
      <c r="J2213" t="str">
        <f>IF(ISBLANK(I2213),"Null",I2213)</f>
        <v>R1011</v>
      </c>
      <c r="K2213">
        <f>IF(ISBLANK(B2213),ROUND(AVERAGE($B$2:$B$2344),0),B2213)</f>
        <v>1976</v>
      </c>
      <c r="L2213" s="9" t="str">
        <f>CONCATENATE(D2213,"/",C2213,"/",K2213)</f>
        <v>15/Dec/1976</v>
      </c>
      <c r="M2213">
        <f t="shared" ca="1" si="34"/>
        <v>47</v>
      </c>
      <c r="N2213" s="10">
        <v>38932.559999999998</v>
      </c>
    </row>
    <row r="2214" spans="1:14" x14ac:dyDescent="0.25">
      <c r="A2214" t="s">
        <v>2241</v>
      </c>
      <c r="B2214">
        <v>1980</v>
      </c>
      <c r="C2214" t="s">
        <v>20</v>
      </c>
      <c r="D2214">
        <v>24</v>
      </c>
      <c r="E2214">
        <v>2</v>
      </c>
      <c r="F2214">
        <v>38947.43</v>
      </c>
      <c r="G2214" t="s">
        <v>11</v>
      </c>
      <c r="H2214" t="s">
        <v>12</v>
      </c>
      <c r="I2214" t="s">
        <v>41</v>
      </c>
      <c r="J2214" t="str">
        <f>IF(ISBLANK(I2214),"Null",I2214)</f>
        <v>R1011</v>
      </c>
      <c r="K2214">
        <f>IF(ISBLANK(B2214),ROUND(AVERAGE($B$2:$B$2344),0),B2214)</f>
        <v>1980</v>
      </c>
      <c r="L2214" s="9" t="str">
        <f>CONCATENATE(D2214,"/",C2214,"/",K2214)</f>
        <v>24/Sep/1980</v>
      </c>
      <c r="M2214">
        <f t="shared" ca="1" si="34"/>
        <v>44</v>
      </c>
      <c r="N2214" s="10">
        <v>38947.43</v>
      </c>
    </row>
    <row r="2215" spans="1:14" x14ac:dyDescent="0.25">
      <c r="A2215" t="s">
        <v>2242</v>
      </c>
      <c r="B2215">
        <v>1978</v>
      </c>
      <c r="C2215" t="s">
        <v>36</v>
      </c>
      <c r="D2215">
        <v>12</v>
      </c>
      <c r="E2215">
        <v>2</v>
      </c>
      <c r="F2215">
        <v>38998.550000000003</v>
      </c>
      <c r="G2215" t="s">
        <v>16</v>
      </c>
      <c r="H2215" t="s">
        <v>16</v>
      </c>
      <c r="I2215" t="s">
        <v>41</v>
      </c>
      <c r="J2215" t="str">
        <f>IF(ISBLANK(I2215),"Null",I2215)</f>
        <v>R1011</v>
      </c>
      <c r="K2215">
        <f>IF(ISBLANK(B2215),ROUND(AVERAGE($B$2:$B$2344),0),B2215)</f>
        <v>1978</v>
      </c>
      <c r="L2215" s="9" t="str">
        <f>CONCATENATE(D2215,"/",C2215,"/",K2215)</f>
        <v>12/Oct/1978</v>
      </c>
      <c r="M2215">
        <f t="shared" ca="1" si="34"/>
        <v>46</v>
      </c>
      <c r="N2215" s="10">
        <v>38998.550000000003</v>
      </c>
    </row>
    <row r="2216" spans="1:14" x14ac:dyDescent="0.25">
      <c r="A2216" t="s">
        <v>2243</v>
      </c>
      <c r="B2216">
        <v>1985</v>
      </c>
      <c r="C2216" t="s">
        <v>20</v>
      </c>
      <c r="D2216">
        <v>20</v>
      </c>
      <c r="E2216">
        <v>1</v>
      </c>
      <c r="F2216">
        <v>39047.29</v>
      </c>
      <c r="G2216" t="s">
        <v>16</v>
      </c>
      <c r="H2216" t="s">
        <v>12</v>
      </c>
      <c r="I2216" t="s">
        <v>355</v>
      </c>
      <c r="J2216" t="str">
        <f>IF(ISBLANK(I2216),"Null",I2216)</f>
        <v>R1017</v>
      </c>
      <c r="K2216">
        <f>IF(ISBLANK(B2216),ROUND(AVERAGE($B$2:$B$2344),0),B2216)</f>
        <v>1985</v>
      </c>
      <c r="L2216" s="9" t="str">
        <f>CONCATENATE(D2216,"/",C2216,"/",K2216)</f>
        <v>20/Sep/1985</v>
      </c>
      <c r="M2216">
        <f t="shared" ca="1" si="34"/>
        <v>39</v>
      </c>
      <c r="N2216" s="10">
        <v>39047.29</v>
      </c>
    </row>
    <row r="2217" spans="1:14" x14ac:dyDescent="0.25">
      <c r="A2217" t="s">
        <v>2244</v>
      </c>
      <c r="B2217">
        <v>1982</v>
      </c>
      <c r="C2217" t="s">
        <v>34</v>
      </c>
      <c r="D2217">
        <v>4</v>
      </c>
      <c r="E2217">
        <v>1</v>
      </c>
      <c r="F2217">
        <v>39125.33</v>
      </c>
      <c r="G2217" t="s">
        <v>16</v>
      </c>
      <c r="H2217" t="s">
        <v>16</v>
      </c>
      <c r="I2217" t="s">
        <v>167</v>
      </c>
      <c r="J2217" t="str">
        <f>IF(ISBLANK(I2217),"Null",I2217)</f>
        <v>R1016</v>
      </c>
      <c r="K2217">
        <f>IF(ISBLANK(B2217),ROUND(AVERAGE($B$2:$B$2344),0),B2217)</f>
        <v>1982</v>
      </c>
      <c r="L2217" s="9" t="str">
        <f>CONCATENATE(D2217,"/",C2217,"/",K2217)</f>
        <v>4/Aug/1982</v>
      </c>
      <c r="M2217">
        <f t="shared" ca="1" si="34"/>
        <v>42</v>
      </c>
      <c r="N2217" s="10">
        <v>39125.33</v>
      </c>
    </row>
    <row r="2218" spans="1:14" x14ac:dyDescent="0.25">
      <c r="A2218" t="s">
        <v>2245</v>
      </c>
      <c r="B2218">
        <v>1962</v>
      </c>
      <c r="C2218" t="s">
        <v>10</v>
      </c>
      <c r="D2218">
        <v>7</v>
      </c>
      <c r="E2218">
        <v>0</v>
      </c>
      <c r="F2218">
        <v>39221.120000000003</v>
      </c>
      <c r="G2218" t="s">
        <v>11</v>
      </c>
      <c r="H2218" t="s">
        <v>16</v>
      </c>
      <c r="I2218" t="s">
        <v>41</v>
      </c>
      <c r="J2218" t="str">
        <f>IF(ISBLANK(I2218),"Null",I2218)</f>
        <v>R1011</v>
      </c>
      <c r="K2218">
        <f>IF(ISBLANK(B2218),ROUND(AVERAGE($B$2:$B$2344),0),B2218)</f>
        <v>1962</v>
      </c>
      <c r="L2218" s="9" t="str">
        <f>CONCATENATE(D2218,"/",C2218,"/",K2218)</f>
        <v>7/Jul/1962</v>
      </c>
      <c r="M2218">
        <f t="shared" ca="1" si="34"/>
        <v>62</v>
      </c>
      <c r="N2218" s="10">
        <v>39221.120000000003</v>
      </c>
    </row>
    <row r="2219" spans="1:14" x14ac:dyDescent="0.25">
      <c r="A2219" t="s">
        <v>2246</v>
      </c>
      <c r="B2219">
        <v>1992</v>
      </c>
      <c r="C2219" t="s">
        <v>15</v>
      </c>
      <c r="D2219">
        <v>30</v>
      </c>
      <c r="E2219">
        <v>2</v>
      </c>
      <c r="F2219">
        <v>39241.440000000002</v>
      </c>
      <c r="G2219" t="s">
        <v>16</v>
      </c>
      <c r="H2219" t="s">
        <v>12</v>
      </c>
      <c r="I2219" t="s">
        <v>41</v>
      </c>
      <c r="J2219" t="str">
        <f>IF(ISBLANK(I2219),"Null",I2219)</f>
        <v>R1011</v>
      </c>
      <c r="K2219">
        <f>IF(ISBLANK(B2219),ROUND(AVERAGE($B$2:$B$2344),0),B2219)</f>
        <v>1992</v>
      </c>
      <c r="L2219" s="9" t="str">
        <f>CONCATENATE(D2219,"/",C2219,"/",K2219)</f>
        <v>30/Nov/1992</v>
      </c>
      <c r="M2219">
        <f t="shared" ca="1" si="34"/>
        <v>31</v>
      </c>
      <c r="N2219" s="10">
        <v>39241.440000000002</v>
      </c>
    </row>
    <row r="2220" spans="1:14" x14ac:dyDescent="0.25">
      <c r="A2220" t="s">
        <v>2247</v>
      </c>
      <c r="B2220">
        <v>1982</v>
      </c>
      <c r="C2220" t="s">
        <v>34</v>
      </c>
      <c r="D2220">
        <v>16</v>
      </c>
      <c r="E2220">
        <v>3</v>
      </c>
      <c r="F2220">
        <v>39315.279999999999</v>
      </c>
      <c r="G2220" t="s">
        <v>11</v>
      </c>
      <c r="H2220" t="s">
        <v>12</v>
      </c>
      <c r="I2220" t="s">
        <v>41</v>
      </c>
      <c r="J2220" t="str">
        <f>IF(ISBLANK(I2220),"Null",I2220)</f>
        <v>R1011</v>
      </c>
      <c r="K2220">
        <f>IF(ISBLANK(B2220),ROUND(AVERAGE($B$2:$B$2344),0),B2220)</f>
        <v>1982</v>
      </c>
      <c r="L2220" s="9" t="str">
        <f>CONCATENATE(D2220,"/",C2220,"/",K2220)</f>
        <v>16/Aug/1982</v>
      </c>
      <c r="M2220">
        <f t="shared" ca="1" si="34"/>
        <v>42</v>
      </c>
      <c r="N2220" s="10">
        <v>39315.279999999999</v>
      </c>
    </row>
    <row r="2221" spans="1:14" x14ac:dyDescent="0.25">
      <c r="A2221" t="s">
        <v>2248</v>
      </c>
      <c r="B2221">
        <v>1978</v>
      </c>
      <c r="C2221" t="s">
        <v>34</v>
      </c>
      <c r="D2221">
        <v>5</v>
      </c>
      <c r="E2221">
        <v>2</v>
      </c>
      <c r="F2221">
        <v>39352.6</v>
      </c>
      <c r="G2221" t="s">
        <v>11</v>
      </c>
      <c r="H2221" t="s">
        <v>12</v>
      </c>
      <c r="I2221" t="s">
        <v>41</v>
      </c>
      <c r="J2221" t="str">
        <f>IF(ISBLANK(I2221),"Null",I2221)</f>
        <v>R1011</v>
      </c>
      <c r="K2221">
        <f>IF(ISBLANK(B2221),ROUND(AVERAGE($B$2:$B$2344),0),B2221)</f>
        <v>1978</v>
      </c>
      <c r="L2221" s="9" t="str">
        <f>CONCATENATE(D2221,"/",C2221,"/",K2221)</f>
        <v>5/Aug/1978</v>
      </c>
      <c r="M2221">
        <f t="shared" ca="1" si="34"/>
        <v>46</v>
      </c>
      <c r="N2221" s="10">
        <v>39352.6</v>
      </c>
    </row>
    <row r="2222" spans="1:14" x14ac:dyDescent="0.25">
      <c r="A2222" t="s">
        <v>2249</v>
      </c>
      <c r="B2222">
        <v>1966</v>
      </c>
      <c r="C2222" t="s">
        <v>18</v>
      </c>
      <c r="D2222">
        <v>24</v>
      </c>
      <c r="E2222">
        <v>0</v>
      </c>
      <c r="F2222">
        <v>39396.86</v>
      </c>
      <c r="G2222" t="s">
        <v>11</v>
      </c>
      <c r="H2222" t="s">
        <v>11</v>
      </c>
      <c r="I2222" t="s">
        <v>41</v>
      </c>
      <c r="J2222" t="str">
        <f>IF(ISBLANK(I2222),"Null",I2222)</f>
        <v>R1011</v>
      </c>
      <c r="K2222">
        <f>IF(ISBLANK(B2222),ROUND(AVERAGE($B$2:$B$2344),0),B2222)</f>
        <v>1966</v>
      </c>
      <c r="L2222" s="9" t="str">
        <f>CONCATENATE(D2222,"/",C2222,"/",K2222)</f>
        <v>24/Jun/1966</v>
      </c>
      <c r="M2222">
        <f t="shared" ca="1" si="34"/>
        <v>58</v>
      </c>
      <c r="N2222" s="10">
        <v>39396.86</v>
      </c>
    </row>
    <row r="2223" spans="1:14" x14ac:dyDescent="0.25">
      <c r="A2223" t="s">
        <v>2250</v>
      </c>
      <c r="B2223">
        <v>1978</v>
      </c>
      <c r="C2223" t="s">
        <v>10</v>
      </c>
      <c r="D2223">
        <v>12</v>
      </c>
      <c r="E2223">
        <v>1</v>
      </c>
      <c r="F2223">
        <v>39556.49</v>
      </c>
      <c r="G2223" t="s">
        <v>16</v>
      </c>
      <c r="H2223" t="s">
        <v>11</v>
      </c>
      <c r="I2223" t="s">
        <v>163</v>
      </c>
      <c r="J2223" t="str">
        <f>IF(ISBLANK(I2223),"Null",I2223)</f>
        <v>R1015</v>
      </c>
      <c r="K2223">
        <f>IF(ISBLANK(B2223),ROUND(AVERAGE($B$2:$B$2344),0),B2223)</f>
        <v>1978</v>
      </c>
      <c r="L2223" s="9" t="str">
        <f>CONCATENATE(D2223,"/",C2223,"/",K2223)</f>
        <v>12/Jul/1978</v>
      </c>
      <c r="M2223">
        <f t="shared" ca="1" si="34"/>
        <v>46</v>
      </c>
      <c r="N2223" s="10">
        <v>39556.49</v>
      </c>
    </row>
    <row r="2224" spans="1:14" x14ac:dyDescent="0.25">
      <c r="A2224" t="s">
        <v>2251</v>
      </c>
      <c r="B2224">
        <v>1981</v>
      </c>
      <c r="C2224" t="s">
        <v>10</v>
      </c>
      <c r="D2224">
        <v>5</v>
      </c>
      <c r="E2224">
        <v>3</v>
      </c>
      <c r="F2224">
        <v>39597.410000000003</v>
      </c>
      <c r="G2224" t="s">
        <v>16</v>
      </c>
      <c r="H2224" t="s">
        <v>11</v>
      </c>
      <c r="I2224" t="s">
        <v>355</v>
      </c>
      <c r="J2224" t="str">
        <f>IF(ISBLANK(I2224),"Null",I2224)</f>
        <v>R1017</v>
      </c>
      <c r="K2224">
        <f>IF(ISBLANK(B2224),ROUND(AVERAGE($B$2:$B$2344),0),B2224)</f>
        <v>1981</v>
      </c>
      <c r="L2224" s="9" t="str">
        <f>CONCATENATE(D2224,"/",C2224,"/",K2224)</f>
        <v>5/Jul/1981</v>
      </c>
      <c r="M2224">
        <f t="shared" ca="1" si="34"/>
        <v>43</v>
      </c>
      <c r="N2224" s="10">
        <v>39597.410000000003</v>
      </c>
    </row>
    <row r="2225" spans="1:14" x14ac:dyDescent="0.25">
      <c r="A2225" t="s">
        <v>2252</v>
      </c>
      <c r="B2225">
        <v>1995</v>
      </c>
      <c r="C2225" t="s">
        <v>34</v>
      </c>
      <c r="D2225">
        <v>7</v>
      </c>
      <c r="E2225">
        <v>0</v>
      </c>
      <c r="F2225">
        <v>39611.760000000002</v>
      </c>
      <c r="G2225" t="s">
        <v>16</v>
      </c>
      <c r="H2225" t="s">
        <v>12</v>
      </c>
      <c r="I2225" t="s">
        <v>13</v>
      </c>
      <c r="J2225" t="str">
        <f>IF(ISBLANK(I2225),"Null",I2225)</f>
        <v>R1013</v>
      </c>
      <c r="K2225">
        <f>IF(ISBLANK(B2225),ROUND(AVERAGE($B$2:$B$2344),0),B2225)</f>
        <v>1995</v>
      </c>
      <c r="L2225" s="9" t="str">
        <f>CONCATENATE(D2225,"/",C2225,"/",K2225)</f>
        <v>7/Aug/1995</v>
      </c>
      <c r="M2225">
        <f t="shared" ca="1" si="34"/>
        <v>29</v>
      </c>
      <c r="N2225" s="10">
        <v>39611.760000000002</v>
      </c>
    </row>
    <row r="2226" spans="1:14" x14ac:dyDescent="0.25">
      <c r="A2226" t="s">
        <v>2253</v>
      </c>
      <c r="B2226">
        <v>1977</v>
      </c>
      <c r="C2226" t="s">
        <v>30</v>
      </c>
      <c r="D2226">
        <v>17</v>
      </c>
      <c r="E2226">
        <v>2</v>
      </c>
      <c r="F2226">
        <v>39670.44</v>
      </c>
      <c r="G2226" t="s">
        <v>11</v>
      </c>
      <c r="H2226" t="s">
        <v>16</v>
      </c>
      <c r="I2226" t="s">
        <v>23</v>
      </c>
      <c r="J2226" t="str">
        <f>IF(ISBLANK(I2226),"Null",I2226)</f>
        <v>R1012</v>
      </c>
      <c r="K2226">
        <f>IF(ISBLANK(B2226),ROUND(AVERAGE($B$2:$B$2344),0),B2226)</f>
        <v>1977</v>
      </c>
      <c r="L2226" s="9" t="str">
        <f>CONCATENATE(D2226,"/",C2226,"/",K2226)</f>
        <v>17/Dec/1977</v>
      </c>
      <c r="M2226">
        <f t="shared" ca="1" si="34"/>
        <v>46</v>
      </c>
      <c r="N2226" s="10">
        <v>39670.44</v>
      </c>
    </row>
    <row r="2227" spans="1:14" x14ac:dyDescent="0.25">
      <c r="A2227" t="s">
        <v>2254</v>
      </c>
      <c r="B2227">
        <v>1968</v>
      </c>
      <c r="C2227" t="s">
        <v>20</v>
      </c>
      <c r="D2227">
        <v>29</v>
      </c>
      <c r="E2227">
        <v>0</v>
      </c>
      <c r="F2227">
        <v>39721.93</v>
      </c>
      <c r="G2227" t="s">
        <v>11</v>
      </c>
      <c r="H2227" t="s">
        <v>11</v>
      </c>
      <c r="I2227" t="s">
        <v>41</v>
      </c>
      <c r="J2227" t="str">
        <f>IF(ISBLANK(I2227),"Null",I2227)</f>
        <v>R1011</v>
      </c>
      <c r="K2227">
        <f>IF(ISBLANK(B2227),ROUND(AVERAGE($B$2:$B$2344),0),B2227)</f>
        <v>1968</v>
      </c>
      <c r="L2227" s="9" t="str">
        <f>CONCATENATE(D2227,"/",C2227,"/",K2227)</f>
        <v>29/Sep/1968</v>
      </c>
      <c r="M2227">
        <f t="shared" ca="1" si="34"/>
        <v>56</v>
      </c>
      <c r="N2227" s="10">
        <v>39721.93</v>
      </c>
    </row>
    <row r="2228" spans="1:14" x14ac:dyDescent="0.25">
      <c r="A2228" t="s">
        <v>2255</v>
      </c>
      <c r="B2228">
        <v>2003</v>
      </c>
      <c r="C2228" t="s">
        <v>10</v>
      </c>
      <c r="D2228">
        <v>16</v>
      </c>
      <c r="E2228">
        <v>0</v>
      </c>
      <c r="F2228">
        <v>39722.75</v>
      </c>
      <c r="G2228" t="s">
        <v>16</v>
      </c>
      <c r="H2228" t="s">
        <v>16</v>
      </c>
      <c r="I2228" t="s">
        <v>13</v>
      </c>
      <c r="J2228" t="str">
        <f>IF(ISBLANK(I2228),"Null",I2228)</f>
        <v>R1013</v>
      </c>
      <c r="K2228">
        <f>IF(ISBLANK(B2228),ROUND(AVERAGE($B$2:$B$2344),0),B2228)</f>
        <v>2003</v>
      </c>
      <c r="L2228" s="9" t="str">
        <f>CONCATENATE(D2228,"/",C2228,"/",K2228)</f>
        <v>16/Jul/2003</v>
      </c>
      <c r="M2228">
        <f t="shared" ca="1" si="34"/>
        <v>21</v>
      </c>
      <c r="N2228" s="10">
        <v>39722.75</v>
      </c>
    </row>
    <row r="2229" spans="1:14" x14ac:dyDescent="0.25">
      <c r="A2229" t="s">
        <v>2256</v>
      </c>
      <c r="B2229">
        <v>1977</v>
      </c>
      <c r="C2229" t="s">
        <v>34</v>
      </c>
      <c r="D2229">
        <v>12</v>
      </c>
      <c r="E2229">
        <v>1</v>
      </c>
      <c r="F2229">
        <v>39725.519999999997</v>
      </c>
      <c r="G2229" t="s">
        <v>11</v>
      </c>
      <c r="H2229" t="s">
        <v>16</v>
      </c>
      <c r="I2229" t="s">
        <v>23</v>
      </c>
      <c r="J2229" t="str">
        <f>IF(ISBLANK(I2229),"Null",I2229)</f>
        <v>R1012</v>
      </c>
      <c r="K2229">
        <f>IF(ISBLANK(B2229),ROUND(AVERAGE($B$2:$B$2344),0),B2229)</f>
        <v>1977</v>
      </c>
      <c r="L2229" s="9" t="str">
        <f>CONCATENATE(D2229,"/",C2229,"/",K2229)</f>
        <v>12/Aug/1977</v>
      </c>
      <c r="M2229">
        <f t="shared" ca="1" si="34"/>
        <v>47</v>
      </c>
      <c r="N2229" s="10">
        <v>39725.519999999997</v>
      </c>
    </row>
    <row r="2230" spans="1:14" x14ac:dyDescent="0.25">
      <c r="A2230" t="s">
        <v>2257</v>
      </c>
      <c r="B2230">
        <v>1973</v>
      </c>
      <c r="C2230" t="s">
        <v>30</v>
      </c>
      <c r="D2230">
        <v>17</v>
      </c>
      <c r="E2230">
        <v>0</v>
      </c>
      <c r="F2230">
        <v>39727.61</v>
      </c>
      <c r="G2230" t="s">
        <v>16</v>
      </c>
      <c r="H2230" t="s">
        <v>11</v>
      </c>
      <c r="I2230" t="s">
        <v>41</v>
      </c>
      <c r="J2230" t="str">
        <f>IF(ISBLANK(I2230),"Null",I2230)</f>
        <v>R1011</v>
      </c>
      <c r="K2230">
        <f>IF(ISBLANK(B2230),ROUND(AVERAGE($B$2:$B$2344),0),B2230)</f>
        <v>1973</v>
      </c>
      <c r="L2230" s="9" t="str">
        <f>CONCATENATE(D2230,"/",C2230,"/",K2230)</f>
        <v>17/Dec/1973</v>
      </c>
      <c r="M2230">
        <f t="shared" ca="1" si="34"/>
        <v>50</v>
      </c>
      <c r="N2230" s="10">
        <v>39727.61</v>
      </c>
    </row>
    <row r="2231" spans="1:14" x14ac:dyDescent="0.25">
      <c r="A2231" t="s">
        <v>2258</v>
      </c>
      <c r="B2231">
        <v>1987</v>
      </c>
      <c r="C2231" t="s">
        <v>10</v>
      </c>
      <c r="D2231">
        <v>24</v>
      </c>
      <c r="E2231">
        <v>1</v>
      </c>
      <c r="F2231">
        <v>39774.28</v>
      </c>
      <c r="G2231" t="s">
        <v>16</v>
      </c>
      <c r="H2231" t="s">
        <v>16</v>
      </c>
      <c r="I2231" t="s">
        <v>275</v>
      </c>
      <c r="J2231" t="str">
        <f>IF(ISBLANK(I2231),"Null",I2231)</f>
        <v>R1014</v>
      </c>
      <c r="K2231">
        <f>IF(ISBLANK(B2231),ROUND(AVERAGE($B$2:$B$2344),0),B2231)</f>
        <v>1987</v>
      </c>
      <c r="L2231" s="9" t="str">
        <f>CONCATENATE(D2231,"/",C2231,"/",K2231)</f>
        <v>24/Jul/1987</v>
      </c>
      <c r="M2231">
        <f t="shared" ca="1" si="34"/>
        <v>37</v>
      </c>
      <c r="N2231" s="10">
        <v>39774.28</v>
      </c>
    </row>
    <row r="2232" spans="1:14" x14ac:dyDescent="0.25">
      <c r="A2232" t="s">
        <v>2259</v>
      </c>
      <c r="B2232">
        <v>1985</v>
      </c>
      <c r="C2232" t="s">
        <v>10</v>
      </c>
      <c r="D2232">
        <v>17</v>
      </c>
      <c r="E2232">
        <v>2</v>
      </c>
      <c r="F2232">
        <v>39836.519999999997</v>
      </c>
      <c r="G2232" t="s">
        <v>11</v>
      </c>
      <c r="H2232" t="s">
        <v>16</v>
      </c>
      <c r="I2232" t="s">
        <v>41</v>
      </c>
      <c r="J2232" t="str">
        <f>IF(ISBLANK(I2232),"Null",I2232)</f>
        <v>R1011</v>
      </c>
      <c r="K2232">
        <f>IF(ISBLANK(B2232),ROUND(AVERAGE($B$2:$B$2344),0),B2232)</f>
        <v>1985</v>
      </c>
      <c r="L2232" s="9" t="str">
        <f>CONCATENATE(D2232,"/",C2232,"/",K2232)</f>
        <v>17/Jul/1985</v>
      </c>
      <c r="M2232">
        <f t="shared" ca="1" si="34"/>
        <v>39</v>
      </c>
      <c r="N2232" s="10">
        <v>39836.519999999997</v>
      </c>
    </row>
    <row r="2233" spans="1:14" x14ac:dyDescent="0.25">
      <c r="A2233" t="s">
        <v>2260</v>
      </c>
      <c r="B2233">
        <v>1983</v>
      </c>
      <c r="C2233" t="s">
        <v>18</v>
      </c>
      <c r="D2233">
        <v>1</v>
      </c>
      <c r="E2233">
        <v>3</v>
      </c>
      <c r="F2233">
        <v>39865.699999999997</v>
      </c>
      <c r="G2233" t="s">
        <v>11</v>
      </c>
      <c r="H2233" t="s">
        <v>11</v>
      </c>
      <c r="I2233" t="s">
        <v>41</v>
      </c>
      <c r="J2233" t="str">
        <f>IF(ISBLANK(I2233),"Null",I2233)</f>
        <v>R1011</v>
      </c>
      <c r="K2233">
        <f>IF(ISBLANK(B2233),ROUND(AVERAGE($B$2:$B$2344),0),B2233)</f>
        <v>1983</v>
      </c>
      <c r="L2233" s="9" t="str">
        <f>CONCATENATE(D2233,"/",C2233,"/",K2233)</f>
        <v>1/Jun/1983</v>
      </c>
      <c r="M2233">
        <f t="shared" ca="1" si="34"/>
        <v>41</v>
      </c>
      <c r="N2233" s="10">
        <v>39865.699999999997</v>
      </c>
    </row>
    <row r="2234" spans="1:14" x14ac:dyDescent="0.25">
      <c r="A2234" t="s">
        <v>2261</v>
      </c>
      <c r="B2234">
        <v>1985</v>
      </c>
      <c r="C2234" t="s">
        <v>34</v>
      </c>
      <c r="D2234">
        <v>22</v>
      </c>
      <c r="E2234">
        <v>1</v>
      </c>
      <c r="F2234">
        <v>39871.699999999997</v>
      </c>
      <c r="G2234" t="s">
        <v>16</v>
      </c>
      <c r="H2234" t="s">
        <v>11</v>
      </c>
      <c r="I2234" t="s">
        <v>13</v>
      </c>
      <c r="J2234" t="str">
        <f>IF(ISBLANK(I2234),"Null",I2234)</f>
        <v>R1013</v>
      </c>
      <c r="K2234">
        <f>IF(ISBLANK(B2234),ROUND(AVERAGE($B$2:$B$2344),0),B2234)</f>
        <v>1985</v>
      </c>
      <c r="L2234" s="9" t="str">
        <f>CONCATENATE(D2234,"/",C2234,"/",K2234)</f>
        <v>22/Aug/1985</v>
      </c>
      <c r="M2234">
        <f t="shared" ca="1" si="34"/>
        <v>39</v>
      </c>
      <c r="N2234" s="10">
        <v>39871.699999999997</v>
      </c>
    </row>
    <row r="2235" spans="1:14" x14ac:dyDescent="0.25">
      <c r="A2235" t="s">
        <v>2262</v>
      </c>
      <c r="B2235">
        <v>1975</v>
      </c>
      <c r="C2235" t="s">
        <v>30</v>
      </c>
      <c r="D2235">
        <v>2</v>
      </c>
      <c r="E2235">
        <v>1</v>
      </c>
      <c r="F2235">
        <v>39963.120000000003</v>
      </c>
      <c r="G2235" t="s">
        <v>11</v>
      </c>
      <c r="H2235" t="s">
        <v>11</v>
      </c>
      <c r="I2235" t="s">
        <v>41</v>
      </c>
      <c r="J2235" t="str">
        <f>IF(ISBLANK(I2235),"Null",I2235)</f>
        <v>R1011</v>
      </c>
      <c r="K2235">
        <f>IF(ISBLANK(B2235),ROUND(AVERAGE($B$2:$B$2344),0),B2235)</f>
        <v>1975</v>
      </c>
      <c r="L2235" s="9" t="str">
        <f>CONCATENATE(D2235,"/",C2235,"/",K2235)</f>
        <v>2/Dec/1975</v>
      </c>
      <c r="M2235">
        <f t="shared" ca="1" si="34"/>
        <v>48</v>
      </c>
      <c r="N2235" s="10">
        <v>39963.120000000003</v>
      </c>
    </row>
    <row r="2236" spans="1:14" x14ac:dyDescent="0.25">
      <c r="A2236" t="s">
        <v>2263</v>
      </c>
      <c r="B2236">
        <v>1987</v>
      </c>
      <c r="C2236" t="s">
        <v>34</v>
      </c>
      <c r="D2236">
        <v>8</v>
      </c>
      <c r="E2236">
        <v>3</v>
      </c>
      <c r="F2236">
        <v>39983.43</v>
      </c>
      <c r="G2236" t="s">
        <v>11</v>
      </c>
      <c r="H2236" t="s">
        <v>12</v>
      </c>
      <c r="I2236" t="s">
        <v>23</v>
      </c>
      <c r="J2236" t="str">
        <f>IF(ISBLANK(I2236),"Null",I2236)</f>
        <v>R1012</v>
      </c>
      <c r="K2236">
        <f>IF(ISBLANK(B2236),ROUND(AVERAGE($B$2:$B$2344),0),B2236)</f>
        <v>1987</v>
      </c>
      <c r="L2236" s="9" t="str">
        <f>CONCATENATE(D2236,"/",C2236,"/",K2236)</f>
        <v>8/Aug/1987</v>
      </c>
      <c r="M2236">
        <f t="shared" ca="1" si="34"/>
        <v>37</v>
      </c>
      <c r="N2236" s="10">
        <v>39983.43</v>
      </c>
    </row>
    <row r="2237" spans="1:14" x14ac:dyDescent="0.25">
      <c r="A2237" t="s">
        <v>2264</v>
      </c>
      <c r="B2237">
        <v>1982</v>
      </c>
      <c r="C2237" t="s">
        <v>30</v>
      </c>
      <c r="D2237">
        <v>25</v>
      </c>
      <c r="E2237">
        <v>2</v>
      </c>
      <c r="F2237">
        <v>40003.33</v>
      </c>
      <c r="G2237" t="s">
        <v>16</v>
      </c>
      <c r="H2237" t="s">
        <v>16</v>
      </c>
      <c r="I2237" t="s">
        <v>23</v>
      </c>
      <c r="J2237" t="str">
        <f>IF(ISBLANK(I2237),"Null",I2237)</f>
        <v>R1012</v>
      </c>
      <c r="K2237">
        <f>IF(ISBLANK(B2237),ROUND(AVERAGE($B$2:$B$2344),0),B2237)</f>
        <v>1982</v>
      </c>
      <c r="L2237" s="9" t="str">
        <f>CONCATENATE(D2237,"/",C2237,"/",K2237)</f>
        <v>25/Dec/1982</v>
      </c>
      <c r="M2237">
        <f t="shared" ca="1" si="34"/>
        <v>41</v>
      </c>
      <c r="N2237" s="10">
        <v>40003.33</v>
      </c>
    </row>
    <row r="2238" spans="1:14" x14ac:dyDescent="0.25">
      <c r="A2238" t="s">
        <v>2265</v>
      </c>
      <c r="B2238">
        <v>1978</v>
      </c>
      <c r="C2238" t="s">
        <v>30</v>
      </c>
      <c r="D2238">
        <v>20</v>
      </c>
      <c r="E2238">
        <v>2</v>
      </c>
      <c r="F2238">
        <v>40054.730000000003</v>
      </c>
      <c r="G2238" t="s">
        <v>16</v>
      </c>
      <c r="H2238" t="s">
        <v>12</v>
      </c>
      <c r="I2238" t="s">
        <v>41</v>
      </c>
      <c r="J2238" t="str">
        <f>IF(ISBLANK(I2238),"Null",I2238)</f>
        <v>R1011</v>
      </c>
      <c r="K2238">
        <f>IF(ISBLANK(B2238),ROUND(AVERAGE($B$2:$B$2344),0),B2238)</f>
        <v>1978</v>
      </c>
      <c r="L2238" s="9" t="str">
        <f>CONCATENATE(D2238,"/",C2238,"/",K2238)</f>
        <v>20/Dec/1978</v>
      </c>
      <c r="M2238">
        <f t="shared" ca="1" si="34"/>
        <v>45</v>
      </c>
      <c r="N2238" s="10">
        <v>40054.730000000003</v>
      </c>
    </row>
    <row r="2239" spans="1:14" x14ac:dyDescent="0.25">
      <c r="A2239" t="s">
        <v>2266</v>
      </c>
      <c r="B2239">
        <v>1966</v>
      </c>
      <c r="C2239" t="s">
        <v>34</v>
      </c>
      <c r="D2239">
        <v>12</v>
      </c>
      <c r="E2239">
        <v>0</v>
      </c>
      <c r="F2239">
        <v>40069.440000000002</v>
      </c>
      <c r="G2239" t="s">
        <v>16</v>
      </c>
      <c r="H2239" t="s">
        <v>12</v>
      </c>
      <c r="I2239" t="s">
        <v>41</v>
      </c>
      <c r="J2239" t="str">
        <f>IF(ISBLANK(I2239),"Null",I2239)</f>
        <v>R1011</v>
      </c>
      <c r="K2239">
        <f>IF(ISBLANK(B2239),ROUND(AVERAGE($B$2:$B$2344),0),B2239)</f>
        <v>1966</v>
      </c>
      <c r="L2239" s="9" t="str">
        <f>CONCATENATE(D2239,"/",C2239,"/",K2239)</f>
        <v>12/Aug/1966</v>
      </c>
      <c r="M2239">
        <f t="shared" ca="1" si="34"/>
        <v>58</v>
      </c>
      <c r="N2239" s="10">
        <v>40069.440000000002</v>
      </c>
    </row>
    <row r="2240" spans="1:14" x14ac:dyDescent="0.25">
      <c r="A2240" t="s">
        <v>2267</v>
      </c>
      <c r="B2240">
        <v>1983</v>
      </c>
      <c r="C2240" t="s">
        <v>36</v>
      </c>
      <c r="D2240">
        <v>14</v>
      </c>
      <c r="E2240">
        <v>2</v>
      </c>
      <c r="F2240">
        <v>40103.89</v>
      </c>
      <c r="G2240" t="s">
        <v>16</v>
      </c>
      <c r="H2240" t="s">
        <v>11</v>
      </c>
      <c r="I2240" t="s">
        <v>41</v>
      </c>
      <c r="J2240" t="str">
        <f>IF(ISBLANK(I2240),"Null",I2240)</f>
        <v>R1011</v>
      </c>
      <c r="K2240">
        <f>IF(ISBLANK(B2240),ROUND(AVERAGE($B$2:$B$2344),0),B2240)</f>
        <v>1983</v>
      </c>
      <c r="L2240" s="9" t="str">
        <f>CONCATENATE(D2240,"/",C2240,"/",K2240)</f>
        <v>14/Oct/1983</v>
      </c>
      <c r="M2240">
        <f t="shared" ca="1" si="34"/>
        <v>41</v>
      </c>
      <c r="N2240" s="10">
        <v>40103.89</v>
      </c>
    </row>
    <row r="2241" spans="1:14" x14ac:dyDescent="0.25">
      <c r="A2241" t="s">
        <v>2268</v>
      </c>
      <c r="B2241">
        <v>1985</v>
      </c>
      <c r="C2241" t="s">
        <v>36</v>
      </c>
      <c r="D2241">
        <v>21</v>
      </c>
      <c r="E2241">
        <v>4</v>
      </c>
      <c r="F2241">
        <v>40182.25</v>
      </c>
      <c r="G2241" t="s">
        <v>16</v>
      </c>
      <c r="H2241" t="s">
        <v>11</v>
      </c>
      <c r="I2241" t="s">
        <v>41</v>
      </c>
      <c r="J2241" t="str">
        <f>IF(ISBLANK(I2241),"Null",I2241)</f>
        <v>R1011</v>
      </c>
      <c r="K2241">
        <f>IF(ISBLANK(B2241),ROUND(AVERAGE($B$2:$B$2344),0),B2241)</f>
        <v>1985</v>
      </c>
      <c r="L2241" s="9" t="str">
        <f>CONCATENATE(D2241,"/",C2241,"/",K2241)</f>
        <v>21/Oct/1985</v>
      </c>
      <c r="M2241">
        <f t="shared" ca="1" si="34"/>
        <v>39</v>
      </c>
      <c r="N2241" s="10">
        <v>40182.25</v>
      </c>
    </row>
    <row r="2242" spans="1:14" x14ac:dyDescent="0.25">
      <c r="A2242" t="s">
        <v>2269</v>
      </c>
      <c r="B2242">
        <v>1979</v>
      </c>
      <c r="C2242" t="s">
        <v>34</v>
      </c>
      <c r="D2242">
        <v>18</v>
      </c>
      <c r="E2242">
        <v>2</v>
      </c>
      <c r="F2242">
        <v>40204.83</v>
      </c>
      <c r="G2242" t="s">
        <v>16</v>
      </c>
      <c r="H2242" t="s">
        <v>12</v>
      </c>
      <c r="I2242" t="s">
        <v>23</v>
      </c>
      <c r="J2242" t="str">
        <f>IF(ISBLANK(I2242),"Null",I2242)</f>
        <v>R1012</v>
      </c>
      <c r="K2242">
        <f>IF(ISBLANK(B2242),ROUND(AVERAGE($B$2:$B$2344),0),B2242)</f>
        <v>1979</v>
      </c>
      <c r="L2242" s="9" t="str">
        <f>CONCATENATE(D2242,"/",C2242,"/",K2242)</f>
        <v>18/Aug/1979</v>
      </c>
      <c r="M2242">
        <f t="shared" ca="1" si="34"/>
        <v>45</v>
      </c>
      <c r="N2242" s="10">
        <v>40204.83</v>
      </c>
    </row>
    <row r="2243" spans="1:14" x14ac:dyDescent="0.25">
      <c r="A2243" t="s">
        <v>2270</v>
      </c>
      <c r="B2243">
        <v>1981</v>
      </c>
      <c r="C2243" t="s">
        <v>10</v>
      </c>
      <c r="D2243">
        <v>28</v>
      </c>
      <c r="E2243">
        <v>1</v>
      </c>
      <c r="F2243">
        <v>40208.559999999998</v>
      </c>
      <c r="G2243" t="s">
        <v>16</v>
      </c>
      <c r="H2243" t="s">
        <v>11</v>
      </c>
      <c r="I2243" t="s">
        <v>41</v>
      </c>
      <c r="J2243" t="str">
        <f>IF(ISBLANK(I2243),"Null",I2243)</f>
        <v>R1011</v>
      </c>
      <c r="K2243">
        <f>IF(ISBLANK(B2243),ROUND(AVERAGE($B$2:$B$2344),0),B2243)</f>
        <v>1981</v>
      </c>
      <c r="L2243" s="9" t="str">
        <f>CONCATENATE(D2243,"/",C2243,"/",K2243)</f>
        <v>28/Jul/1981</v>
      </c>
      <c r="M2243">
        <f t="shared" ref="M2243:M2306" ca="1" si="35">DATEDIF(L2243,TODAY(),"Y")</f>
        <v>43</v>
      </c>
      <c r="N2243" s="10">
        <v>40208.559999999998</v>
      </c>
    </row>
    <row r="2244" spans="1:14" x14ac:dyDescent="0.25">
      <c r="A2244" t="s">
        <v>2271</v>
      </c>
      <c r="B2244">
        <v>1981</v>
      </c>
      <c r="C2244" t="s">
        <v>36</v>
      </c>
      <c r="D2244">
        <v>4</v>
      </c>
      <c r="E2244">
        <v>1</v>
      </c>
      <c r="F2244">
        <v>40273.65</v>
      </c>
      <c r="G2244" t="s">
        <v>16</v>
      </c>
      <c r="H2244" t="s">
        <v>12</v>
      </c>
      <c r="I2244" t="s">
        <v>13</v>
      </c>
      <c r="J2244" t="str">
        <f>IF(ISBLANK(I2244),"Null",I2244)</f>
        <v>R1013</v>
      </c>
      <c r="K2244">
        <f>IF(ISBLANK(B2244),ROUND(AVERAGE($B$2:$B$2344),0),B2244)</f>
        <v>1981</v>
      </c>
      <c r="L2244" s="9" t="str">
        <f>CONCATENATE(D2244,"/",C2244,"/",K2244)</f>
        <v>4/Oct/1981</v>
      </c>
      <c r="M2244">
        <f t="shared" ca="1" si="35"/>
        <v>43</v>
      </c>
      <c r="N2244" s="10">
        <v>40273.65</v>
      </c>
    </row>
    <row r="2245" spans="1:14" x14ac:dyDescent="0.25">
      <c r="A2245" t="s">
        <v>2272</v>
      </c>
      <c r="B2245">
        <v>1977</v>
      </c>
      <c r="C2245" t="s">
        <v>18</v>
      </c>
      <c r="D2245">
        <v>27</v>
      </c>
      <c r="E2245">
        <v>2</v>
      </c>
      <c r="F2245">
        <v>40284.379999999997</v>
      </c>
      <c r="G2245" t="s">
        <v>16</v>
      </c>
      <c r="H2245" t="s">
        <v>12</v>
      </c>
      <c r="I2245" t="s">
        <v>23</v>
      </c>
      <c r="J2245" t="str">
        <f>IF(ISBLANK(I2245),"Null",I2245)</f>
        <v>R1012</v>
      </c>
      <c r="K2245">
        <f>IF(ISBLANK(B2245),ROUND(AVERAGE($B$2:$B$2344),0),B2245)</f>
        <v>1977</v>
      </c>
      <c r="L2245" s="9" t="str">
        <f>CONCATENATE(D2245,"/",C2245,"/",K2245)</f>
        <v>27/Jun/1977</v>
      </c>
      <c r="M2245">
        <f t="shared" ca="1" si="35"/>
        <v>47</v>
      </c>
      <c r="N2245" s="10">
        <v>40284.379999999997</v>
      </c>
    </row>
    <row r="2246" spans="1:14" x14ac:dyDescent="0.25">
      <c r="A2246" t="s">
        <v>2273</v>
      </c>
      <c r="B2246">
        <v>1962</v>
      </c>
      <c r="C2246" t="s">
        <v>20</v>
      </c>
      <c r="D2246">
        <v>4</v>
      </c>
      <c r="E2246">
        <v>0</v>
      </c>
      <c r="F2246">
        <v>40309.93</v>
      </c>
      <c r="G2246" t="s">
        <v>16</v>
      </c>
      <c r="H2246" t="s">
        <v>12</v>
      </c>
      <c r="I2246" t="s">
        <v>41</v>
      </c>
      <c r="J2246" t="str">
        <f>IF(ISBLANK(I2246),"Null",I2246)</f>
        <v>R1011</v>
      </c>
      <c r="K2246">
        <f>IF(ISBLANK(B2246),ROUND(AVERAGE($B$2:$B$2344),0),B2246)</f>
        <v>1962</v>
      </c>
      <c r="L2246" s="9" t="str">
        <f>CONCATENATE(D2246,"/",C2246,"/",K2246)</f>
        <v>4/Sep/1962</v>
      </c>
      <c r="M2246">
        <f t="shared" ca="1" si="35"/>
        <v>62</v>
      </c>
      <c r="N2246" s="10">
        <v>40309.93</v>
      </c>
    </row>
    <row r="2247" spans="1:14" x14ac:dyDescent="0.25">
      <c r="A2247" t="s">
        <v>2274</v>
      </c>
      <c r="B2247">
        <v>1966</v>
      </c>
      <c r="C2247" t="s">
        <v>34</v>
      </c>
      <c r="D2247">
        <v>12</v>
      </c>
      <c r="E2247">
        <v>0</v>
      </c>
      <c r="F2247">
        <v>40373.74</v>
      </c>
      <c r="G2247" t="s">
        <v>16</v>
      </c>
      <c r="H2247" t="s">
        <v>12</v>
      </c>
      <c r="I2247" t="s">
        <v>41</v>
      </c>
      <c r="J2247" t="str">
        <f>IF(ISBLANK(I2247),"Null",I2247)</f>
        <v>R1011</v>
      </c>
      <c r="K2247">
        <f>IF(ISBLANK(B2247),ROUND(AVERAGE($B$2:$B$2344),0),B2247)</f>
        <v>1966</v>
      </c>
      <c r="L2247" s="9" t="str">
        <f>CONCATENATE(D2247,"/",C2247,"/",K2247)</f>
        <v>12/Aug/1966</v>
      </c>
      <c r="M2247">
        <f t="shared" ca="1" si="35"/>
        <v>58</v>
      </c>
      <c r="N2247" s="10">
        <v>40373.74</v>
      </c>
    </row>
    <row r="2248" spans="1:14" x14ac:dyDescent="0.25">
      <c r="A2248" t="s">
        <v>2275</v>
      </c>
      <c r="B2248">
        <v>1985</v>
      </c>
      <c r="C2248" t="s">
        <v>15</v>
      </c>
      <c r="D2248">
        <v>3</v>
      </c>
      <c r="E2248">
        <v>0</v>
      </c>
      <c r="F2248">
        <v>40419.019999999997</v>
      </c>
      <c r="G2248" t="s">
        <v>16</v>
      </c>
      <c r="H2248" t="s">
        <v>11</v>
      </c>
      <c r="I2248" t="s">
        <v>13</v>
      </c>
      <c r="J2248" t="str">
        <f>IF(ISBLANK(I2248),"Null",I2248)</f>
        <v>R1013</v>
      </c>
      <c r="K2248">
        <f>IF(ISBLANK(B2248),ROUND(AVERAGE($B$2:$B$2344),0),B2248)</f>
        <v>1985</v>
      </c>
      <c r="L2248" s="9" t="str">
        <f>CONCATENATE(D2248,"/",C2248,"/",K2248)</f>
        <v>3/Nov/1985</v>
      </c>
      <c r="M2248">
        <f t="shared" ca="1" si="35"/>
        <v>39</v>
      </c>
      <c r="N2248" s="10">
        <v>40419.019999999997</v>
      </c>
    </row>
    <row r="2249" spans="1:14" x14ac:dyDescent="0.25">
      <c r="A2249" t="s">
        <v>2276</v>
      </c>
      <c r="B2249">
        <v>1975</v>
      </c>
      <c r="C2249" t="s">
        <v>10</v>
      </c>
      <c r="D2249">
        <v>10</v>
      </c>
      <c r="E2249">
        <v>1</v>
      </c>
      <c r="F2249">
        <v>40590.550000000003</v>
      </c>
      <c r="G2249" t="s">
        <v>16</v>
      </c>
      <c r="H2249" t="s">
        <v>12</v>
      </c>
      <c r="I2249" t="s">
        <v>23</v>
      </c>
      <c r="J2249" t="str">
        <f>IF(ISBLANK(I2249),"Null",I2249)</f>
        <v>R1012</v>
      </c>
      <c r="K2249">
        <f>IF(ISBLANK(B2249),ROUND(AVERAGE($B$2:$B$2344),0),B2249)</f>
        <v>1975</v>
      </c>
      <c r="L2249" s="9" t="str">
        <f>CONCATENATE(D2249,"/",C2249,"/",K2249)</f>
        <v>10/Jul/1975</v>
      </c>
      <c r="M2249">
        <f t="shared" ca="1" si="35"/>
        <v>49</v>
      </c>
      <c r="N2249" s="10">
        <v>40590.550000000003</v>
      </c>
    </row>
    <row r="2250" spans="1:14" x14ac:dyDescent="0.25">
      <c r="A2250" t="s">
        <v>2277</v>
      </c>
      <c r="B2250">
        <v>1970</v>
      </c>
      <c r="C2250" t="s">
        <v>20</v>
      </c>
      <c r="D2250">
        <v>25</v>
      </c>
      <c r="E2250">
        <v>0</v>
      </c>
      <c r="F2250">
        <v>40692.910000000003</v>
      </c>
      <c r="G2250" t="s">
        <v>16</v>
      </c>
      <c r="H2250" t="s">
        <v>16</v>
      </c>
      <c r="I2250" t="s">
        <v>41</v>
      </c>
      <c r="J2250" t="str">
        <f>IF(ISBLANK(I2250),"Null",I2250)</f>
        <v>R1011</v>
      </c>
      <c r="K2250">
        <f>IF(ISBLANK(B2250),ROUND(AVERAGE($B$2:$B$2344),0),B2250)</f>
        <v>1970</v>
      </c>
      <c r="L2250" s="9" t="str">
        <f>CONCATENATE(D2250,"/",C2250,"/",K2250)</f>
        <v>25/Sep/1970</v>
      </c>
      <c r="M2250">
        <f t="shared" ca="1" si="35"/>
        <v>54</v>
      </c>
      <c r="N2250" s="10">
        <v>40692.910000000003</v>
      </c>
    </row>
    <row r="2251" spans="1:14" x14ac:dyDescent="0.25">
      <c r="A2251" t="s">
        <v>2278</v>
      </c>
      <c r="B2251">
        <v>1976</v>
      </c>
      <c r="C2251" t="s">
        <v>30</v>
      </c>
      <c r="D2251">
        <v>26</v>
      </c>
      <c r="E2251">
        <v>3</v>
      </c>
      <c r="F2251">
        <v>40720.550000000003</v>
      </c>
      <c r="G2251" t="s">
        <v>16</v>
      </c>
      <c r="H2251" t="s">
        <v>12</v>
      </c>
      <c r="I2251" t="s">
        <v>23</v>
      </c>
      <c r="J2251" t="str">
        <f>IF(ISBLANK(I2251),"Null",I2251)</f>
        <v>R1012</v>
      </c>
      <c r="K2251">
        <f>IF(ISBLANK(B2251),ROUND(AVERAGE($B$2:$B$2344),0),B2251)</f>
        <v>1976</v>
      </c>
      <c r="L2251" s="9" t="str">
        <f>CONCATENATE(D2251,"/",C2251,"/",K2251)</f>
        <v>26/Dec/1976</v>
      </c>
      <c r="M2251">
        <f t="shared" ca="1" si="35"/>
        <v>47</v>
      </c>
      <c r="N2251" s="10">
        <v>40720.550000000003</v>
      </c>
    </row>
    <row r="2252" spans="1:14" x14ac:dyDescent="0.25">
      <c r="A2252" t="s">
        <v>2279</v>
      </c>
      <c r="B2252">
        <v>1972</v>
      </c>
      <c r="C2252" t="s">
        <v>18</v>
      </c>
      <c r="D2252">
        <v>10</v>
      </c>
      <c r="E2252">
        <v>0</v>
      </c>
      <c r="F2252">
        <v>40817.85</v>
      </c>
      <c r="G2252" t="s">
        <v>16</v>
      </c>
      <c r="H2252" t="s">
        <v>12</v>
      </c>
      <c r="I2252" t="s">
        <v>41</v>
      </c>
      <c r="J2252" t="str">
        <f>IF(ISBLANK(I2252),"Null",I2252)</f>
        <v>R1011</v>
      </c>
      <c r="K2252">
        <f>IF(ISBLANK(B2252),ROUND(AVERAGE($B$2:$B$2344),0),B2252)</f>
        <v>1972</v>
      </c>
      <c r="L2252" s="9" t="str">
        <f>CONCATENATE(D2252,"/",C2252,"/",K2252)</f>
        <v>10/Jun/1972</v>
      </c>
      <c r="M2252">
        <f t="shared" ca="1" si="35"/>
        <v>52</v>
      </c>
      <c r="N2252" s="10">
        <v>40817.85</v>
      </c>
    </row>
    <row r="2253" spans="1:14" x14ac:dyDescent="0.25">
      <c r="A2253" t="s">
        <v>2280</v>
      </c>
      <c r="B2253">
        <v>1999</v>
      </c>
      <c r="C2253" t="s">
        <v>10</v>
      </c>
      <c r="D2253">
        <v>2</v>
      </c>
      <c r="E2253">
        <v>1</v>
      </c>
      <c r="F2253">
        <v>40904.199999999997</v>
      </c>
      <c r="G2253" t="s">
        <v>16</v>
      </c>
      <c r="H2253" t="s">
        <v>16</v>
      </c>
      <c r="I2253" t="s">
        <v>246</v>
      </c>
      <c r="J2253" t="str">
        <f>IF(ISBLANK(I2253),"Null",I2253)</f>
        <v>R1024</v>
      </c>
      <c r="K2253">
        <f>IF(ISBLANK(B2253),ROUND(AVERAGE($B$2:$B$2344),0),B2253)</f>
        <v>1999</v>
      </c>
      <c r="L2253" s="9" t="str">
        <f>CONCATENATE(D2253,"/",C2253,"/",K2253)</f>
        <v>2/Jul/1999</v>
      </c>
      <c r="M2253">
        <f t="shared" ca="1" si="35"/>
        <v>25</v>
      </c>
      <c r="N2253" s="10">
        <v>40904.199999999997</v>
      </c>
    </row>
    <row r="2254" spans="1:14" x14ac:dyDescent="0.25">
      <c r="A2254" t="s">
        <v>2281</v>
      </c>
      <c r="B2254">
        <v>1992</v>
      </c>
      <c r="C2254" t="s">
        <v>34</v>
      </c>
      <c r="D2254">
        <v>4</v>
      </c>
      <c r="E2254">
        <v>3</v>
      </c>
      <c r="F2254">
        <v>40932.43</v>
      </c>
      <c r="G2254" t="s">
        <v>16</v>
      </c>
      <c r="H2254" t="s">
        <v>11</v>
      </c>
      <c r="I2254" t="s">
        <v>13</v>
      </c>
      <c r="J2254" t="str">
        <f>IF(ISBLANK(I2254),"Null",I2254)</f>
        <v>R1013</v>
      </c>
      <c r="K2254">
        <f>IF(ISBLANK(B2254),ROUND(AVERAGE($B$2:$B$2344),0),B2254)</f>
        <v>1992</v>
      </c>
      <c r="L2254" s="9" t="str">
        <f>CONCATENATE(D2254,"/",C2254,"/",K2254)</f>
        <v>4/Aug/1992</v>
      </c>
      <c r="M2254">
        <f t="shared" ca="1" si="35"/>
        <v>32</v>
      </c>
      <c r="N2254" s="10">
        <v>40932.43</v>
      </c>
    </row>
    <row r="2255" spans="1:14" x14ac:dyDescent="0.25">
      <c r="A2255" t="s">
        <v>2282</v>
      </c>
      <c r="B2255">
        <v>1979</v>
      </c>
      <c r="C2255" t="s">
        <v>20</v>
      </c>
      <c r="D2255">
        <v>16</v>
      </c>
      <c r="E2255">
        <v>3</v>
      </c>
      <c r="F2255">
        <v>40941.29</v>
      </c>
      <c r="G2255" t="s">
        <v>16</v>
      </c>
      <c r="H2255" t="s">
        <v>11</v>
      </c>
      <c r="I2255" t="s">
        <v>13</v>
      </c>
      <c r="J2255" t="str">
        <f>IF(ISBLANK(I2255),"Null",I2255)</f>
        <v>R1013</v>
      </c>
      <c r="K2255">
        <f>IF(ISBLANK(B2255),ROUND(AVERAGE($B$2:$B$2344),0),B2255)</f>
        <v>1979</v>
      </c>
      <c r="L2255" s="9" t="str">
        <f>CONCATENATE(D2255,"/",C2255,"/",K2255)</f>
        <v>16/Sep/1979</v>
      </c>
      <c r="M2255">
        <f t="shared" ca="1" si="35"/>
        <v>45</v>
      </c>
      <c r="N2255" s="10">
        <v>40941.29</v>
      </c>
    </row>
    <row r="2256" spans="1:14" x14ac:dyDescent="0.25">
      <c r="A2256" t="s">
        <v>2283</v>
      </c>
      <c r="B2256">
        <v>1983</v>
      </c>
      <c r="C2256" t="s">
        <v>20</v>
      </c>
      <c r="D2256">
        <v>8</v>
      </c>
      <c r="E2256">
        <v>3</v>
      </c>
      <c r="F2256">
        <v>40961.29</v>
      </c>
      <c r="G2256" t="s">
        <v>16</v>
      </c>
      <c r="H2256" t="s">
        <v>11</v>
      </c>
      <c r="I2256" t="s">
        <v>41</v>
      </c>
      <c r="J2256" t="str">
        <f>IF(ISBLANK(I2256),"Null",I2256)</f>
        <v>R1011</v>
      </c>
      <c r="K2256">
        <f>IF(ISBLANK(B2256),ROUND(AVERAGE($B$2:$B$2344),0),B2256)</f>
        <v>1983</v>
      </c>
      <c r="L2256" s="9" t="str">
        <f>CONCATENATE(D2256,"/",C2256,"/",K2256)</f>
        <v>8/Sep/1983</v>
      </c>
      <c r="M2256">
        <f t="shared" ca="1" si="35"/>
        <v>41</v>
      </c>
      <c r="N2256" s="10">
        <v>40961.29</v>
      </c>
    </row>
    <row r="2257" spans="1:14" x14ac:dyDescent="0.25">
      <c r="A2257" t="s">
        <v>2284</v>
      </c>
      <c r="B2257">
        <v>1974</v>
      </c>
      <c r="C2257" t="s">
        <v>18</v>
      </c>
      <c r="D2257">
        <v>5</v>
      </c>
      <c r="E2257">
        <v>0</v>
      </c>
      <c r="F2257">
        <v>40974.160000000003</v>
      </c>
      <c r="G2257" t="s">
        <v>16</v>
      </c>
      <c r="H2257" t="s">
        <v>11</v>
      </c>
      <c r="I2257" t="s">
        <v>13</v>
      </c>
      <c r="J2257" t="str">
        <f>IF(ISBLANK(I2257),"Null",I2257)</f>
        <v>R1013</v>
      </c>
      <c r="K2257">
        <f>IF(ISBLANK(B2257),ROUND(AVERAGE($B$2:$B$2344),0),B2257)</f>
        <v>1974</v>
      </c>
      <c r="L2257" s="9" t="str">
        <f>CONCATENATE(D2257,"/",C2257,"/",K2257)</f>
        <v>5/Jun/1974</v>
      </c>
      <c r="M2257">
        <f t="shared" ca="1" si="35"/>
        <v>50</v>
      </c>
      <c r="N2257" s="10">
        <v>40974.160000000003</v>
      </c>
    </row>
    <row r="2258" spans="1:14" x14ac:dyDescent="0.25">
      <c r="A2258" t="s">
        <v>2285</v>
      </c>
      <c r="B2258">
        <v>1979</v>
      </c>
      <c r="C2258" t="s">
        <v>36</v>
      </c>
      <c r="D2258">
        <v>11</v>
      </c>
      <c r="E2258">
        <v>1</v>
      </c>
      <c r="F2258">
        <v>41034.22</v>
      </c>
      <c r="G2258" t="s">
        <v>16</v>
      </c>
      <c r="H2258" t="s">
        <v>12</v>
      </c>
      <c r="I2258" t="s">
        <v>355</v>
      </c>
      <c r="J2258" t="str">
        <f>IF(ISBLANK(I2258),"Null",I2258)</f>
        <v>R1017</v>
      </c>
      <c r="K2258">
        <f>IF(ISBLANK(B2258),ROUND(AVERAGE($B$2:$B$2344),0),B2258)</f>
        <v>1979</v>
      </c>
      <c r="L2258" s="9" t="str">
        <f>CONCATENATE(D2258,"/",C2258,"/",K2258)</f>
        <v>11/Oct/1979</v>
      </c>
      <c r="M2258">
        <f t="shared" ca="1" si="35"/>
        <v>45</v>
      </c>
      <c r="N2258" s="10">
        <v>41034.22</v>
      </c>
    </row>
    <row r="2259" spans="1:14" x14ac:dyDescent="0.25">
      <c r="A2259" t="s">
        <v>2286</v>
      </c>
      <c r="B2259">
        <v>1972</v>
      </c>
      <c r="C2259" t="s">
        <v>34</v>
      </c>
      <c r="D2259">
        <v>12</v>
      </c>
      <c r="E2259">
        <v>0</v>
      </c>
      <c r="F2259">
        <v>41055.29</v>
      </c>
      <c r="G2259" t="s">
        <v>16</v>
      </c>
      <c r="H2259" t="s">
        <v>11</v>
      </c>
      <c r="I2259" t="s">
        <v>41</v>
      </c>
      <c r="J2259" t="str">
        <f>IF(ISBLANK(I2259),"Null",I2259)</f>
        <v>R1011</v>
      </c>
      <c r="K2259">
        <f>IF(ISBLANK(B2259),ROUND(AVERAGE($B$2:$B$2344),0),B2259)</f>
        <v>1972</v>
      </c>
      <c r="L2259" s="9" t="str">
        <f>CONCATENATE(D2259,"/",C2259,"/",K2259)</f>
        <v>12/Aug/1972</v>
      </c>
      <c r="M2259">
        <f t="shared" ca="1" si="35"/>
        <v>52</v>
      </c>
      <c r="N2259" s="10">
        <v>41055.29</v>
      </c>
    </row>
    <row r="2260" spans="1:14" x14ac:dyDescent="0.25">
      <c r="A2260" t="s">
        <v>2287</v>
      </c>
      <c r="B2260">
        <v>1972</v>
      </c>
      <c r="C2260" t="s">
        <v>20</v>
      </c>
      <c r="D2260">
        <v>6</v>
      </c>
      <c r="E2260">
        <v>0</v>
      </c>
      <c r="F2260">
        <v>41097.160000000003</v>
      </c>
      <c r="G2260" t="s">
        <v>16</v>
      </c>
      <c r="H2260" t="s">
        <v>12</v>
      </c>
      <c r="I2260" t="s">
        <v>167</v>
      </c>
      <c r="J2260" t="str">
        <f>IF(ISBLANK(I2260),"Null",I2260)</f>
        <v>R1016</v>
      </c>
      <c r="K2260">
        <f>IF(ISBLANK(B2260),ROUND(AVERAGE($B$2:$B$2344),0),B2260)</f>
        <v>1972</v>
      </c>
      <c r="L2260" s="9" t="str">
        <f>CONCATENATE(D2260,"/",C2260,"/",K2260)</f>
        <v>6/Sep/1972</v>
      </c>
      <c r="M2260">
        <f t="shared" ca="1" si="35"/>
        <v>52</v>
      </c>
      <c r="N2260" s="10">
        <v>41097.160000000003</v>
      </c>
    </row>
    <row r="2261" spans="1:14" x14ac:dyDescent="0.25">
      <c r="A2261" t="s">
        <v>2288</v>
      </c>
      <c r="B2261">
        <v>1969</v>
      </c>
      <c r="C2261" t="s">
        <v>34</v>
      </c>
      <c r="D2261">
        <v>8</v>
      </c>
      <c r="E2261">
        <v>0</v>
      </c>
      <c r="F2261">
        <v>41191.57</v>
      </c>
      <c r="G2261" t="s">
        <v>16</v>
      </c>
      <c r="H2261" t="s">
        <v>11</v>
      </c>
      <c r="I2261" t="s">
        <v>41</v>
      </c>
      <c r="J2261" t="str">
        <f>IF(ISBLANK(I2261),"Null",I2261)</f>
        <v>R1011</v>
      </c>
      <c r="K2261">
        <f>IF(ISBLANK(B2261),ROUND(AVERAGE($B$2:$B$2344),0),B2261)</f>
        <v>1969</v>
      </c>
      <c r="L2261" s="9" t="str">
        <f>CONCATENATE(D2261,"/",C2261,"/",K2261)</f>
        <v>8/Aug/1969</v>
      </c>
      <c r="M2261">
        <f t="shared" ca="1" si="35"/>
        <v>55</v>
      </c>
      <c r="N2261" s="10">
        <v>41191.57</v>
      </c>
    </row>
    <row r="2262" spans="1:14" x14ac:dyDescent="0.25">
      <c r="A2262" t="s">
        <v>2289</v>
      </c>
      <c r="B2262">
        <v>1964</v>
      </c>
      <c r="C2262" t="s">
        <v>18</v>
      </c>
      <c r="D2262">
        <v>6</v>
      </c>
      <c r="E2262">
        <v>0</v>
      </c>
      <c r="F2262">
        <v>41250.39</v>
      </c>
      <c r="G2262" t="s">
        <v>16</v>
      </c>
      <c r="H2262" t="s">
        <v>12</v>
      </c>
      <c r="I2262" t="s">
        <v>41</v>
      </c>
      <c r="J2262" t="str">
        <f>IF(ISBLANK(I2262),"Null",I2262)</f>
        <v>R1011</v>
      </c>
      <c r="K2262">
        <f>IF(ISBLANK(B2262),ROUND(AVERAGE($B$2:$B$2344),0),B2262)</f>
        <v>1964</v>
      </c>
      <c r="L2262" s="9" t="str">
        <f>CONCATENATE(D2262,"/",C2262,"/",K2262)</f>
        <v>6/Jun/1964</v>
      </c>
      <c r="M2262">
        <f t="shared" ca="1" si="35"/>
        <v>60</v>
      </c>
      <c r="N2262" s="10">
        <v>41250.39</v>
      </c>
    </row>
    <row r="2263" spans="1:14" x14ac:dyDescent="0.25">
      <c r="A2263" t="s">
        <v>2290</v>
      </c>
      <c r="B2263">
        <v>1977</v>
      </c>
      <c r="C2263" t="s">
        <v>34</v>
      </c>
      <c r="D2263">
        <v>27</v>
      </c>
      <c r="E2263">
        <v>2</v>
      </c>
      <c r="F2263">
        <v>41271.5</v>
      </c>
      <c r="G2263" t="s">
        <v>16</v>
      </c>
      <c r="H2263" t="s">
        <v>11</v>
      </c>
      <c r="I2263" t="s">
        <v>41</v>
      </c>
      <c r="J2263" t="str">
        <f>IF(ISBLANK(I2263),"Null",I2263)</f>
        <v>R1011</v>
      </c>
      <c r="K2263">
        <f>IF(ISBLANK(B2263),ROUND(AVERAGE($B$2:$B$2344),0),B2263)</f>
        <v>1977</v>
      </c>
      <c r="L2263" s="9" t="str">
        <f>CONCATENATE(D2263,"/",C2263,"/",K2263)</f>
        <v>27/Aug/1977</v>
      </c>
      <c r="M2263">
        <f t="shared" ca="1" si="35"/>
        <v>47</v>
      </c>
      <c r="N2263" s="10">
        <v>41271.5</v>
      </c>
    </row>
    <row r="2264" spans="1:14" x14ac:dyDescent="0.25">
      <c r="A2264" t="s">
        <v>2291</v>
      </c>
      <c r="B2264">
        <v>1964</v>
      </c>
      <c r="C2264" t="s">
        <v>36</v>
      </c>
      <c r="D2264">
        <v>7</v>
      </c>
      <c r="E2264">
        <v>0</v>
      </c>
      <c r="F2264">
        <v>41331.79</v>
      </c>
      <c r="G2264" t="s">
        <v>16</v>
      </c>
      <c r="H2264" t="s">
        <v>11</v>
      </c>
      <c r="I2264" t="s">
        <v>41</v>
      </c>
      <c r="J2264" t="str">
        <f>IF(ISBLANK(I2264),"Null",I2264)</f>
        <v>R1011</v>
      </c>
      <c r="K2264">
        <f>IF(ISBLANK(B2264),ROUND(AVERAGE($B$2:$B$2344),0),B2264)</f>
        <v>1964</v>
      </c>
      <c r="L2264" s="9" t="str">
        <f>CONCATENATE(D2264,"/",C2264,"/",K2264)</f>
        <v>7/Oct/1964</v>
      </c>
      <c r="M2264">
        <f t="shared" ca="1" si="35"/>
        <v>60</v>
      </c>
      <c r="N2264" s="10">
        <v>41331.79</v>
      </c>
    </row>
    <row r="2265" spans="1:14" x14ac:dyDescent="0.25">
      <c r="A2265" t="s">
        <v>2292</v>
      </c>
      <c r="B2265">
        <v>1971</v>
      </c>
      <c r="C2265" t="s">
        <v>36</v>
      </c>
      <c r="D2265">
        <v>16</v>
      </c>
      <c r="E2265">
        <v>0</v>
      </c>
      <c r="F2265">
        <v>41351.879999999997</v>
      </c>
      <c r="G2265" t="s">
        <v>16</v>
      </c>
      <c r="H2265" t="s">
        <v>11</v>
      </c>
      <c r="I2265" t="s">
        <v>41</v>
      </c>
      <c r="J2265" t="str">
        <f>IF(ISBLANK(I2265),"Null",I2265)</f>
        <v>R1011</v>
      </c>
      <c r="K2265">
        <f>IF(ISBLANK(B2265),ROUND(AVERAGE($B$2:$B$2344),0),B2265)</f>
        <v>1971</v>
      </c>
      <c r="L2265" s="9" t="str">
        <f>CONCATENATE(D2265,"/",C2265,"/",K2265)</f>
        <v>16/Oct/1971</v>
      </c>
      <c r="M2265">
        <f t="shared" ca="1" si="35"/>
        <v>53</v>
      </c>
      <c r="N2265" s="10">
        <v>41351.879999999997</v>
      </c>
    </row>
    <row r="2266" spans="1:14" x14ac:dyDescent="0.25">
      <c r="A2266" t="s">
        <v>2293</v>
      </c>
      <c r="B2266">
        <v>1967</v>
      </c>
      <c r="C2266" t="s">
        <v>30</v>
      </c>
      <c r="D2266">
        <v>22</v>
      </c>
      <c r="E2266">
        <v>0</v>
      </c>
      <c r="F2266">
        <v>41505.15</v>
      </c>
      <c r="G2266" t="s">
        <v>16</v>
      </c>
      <c r="H2266" t="s">
        <v>11</v>
      </c>
      <c r="I2266" t="s">
        <v>41</v>
      </c>
      <c r="J2266" t="str">
        <f>IF(ISBLANK(I2266),"Null",I2266)</f>
        <v>R1011</v>
      </c>
      <c r="K2266">
        <f>IF(ISBLANK(B2266),ROUND(AVERAGE($B$2:$B$2344),0),B2266)</f>
        <v>1967</v>
      </c>
      <c r="L2266" s="9" t="str">
        <f>CONCATENATE(D2266,"/",C2266,"/",K2266)</f>
        <v>22/Dec/1967</v>
      </c>
      <c r="M2266">
        <f t="shared" ca="1" si="35"/>
        <v>56</v>
      </c>
      <c r="N2266" s="10">
        <v>41505.15</v>
      </c>
    </row>
    <row r="2267" spans="1:14" x14ac:dyDescent="0.25">
      <c r="A2267" t="s">
        <v>2294</v>
      </c>
      <c r="B2267">
        <v>1974</v>
      </c>
      <c r="C2267" t="s">
        <v>15</v>
      </c>
      <c r="D2267">
        <v>24</v>
      </c>
      <c r="E2267">
        <v>0</v>
      </c>
      <c r="F2267">
        <v>41636.199999999997</v>
      </c>
      <c r="G2267" t="s">
        <v>16</v>
      </c>
      <c r="H2267" t="s">
        <v>16</v>
      </c>
      <c r="I2267" t="s">
        <v>41</v>
      </c>
      <c r="J2267" t="str">
        <f>IF(ISBLANK(I2267),"Null",I2267)</f>
        <v>R1011</v>
      </c>
      <c r="K2267">
        <f>IF(ISBLANK(B2267),ROUND(AVERAGE($B$2:$B$2344),0),B2267)</f>
        <v>1974</v>
      </c>
      <c r="L2267" s="9" t="str">
        <f>CONCATENATE(D2267,"/",C2267,"/",K2267)</f>
        <v>24/Nov/1974</v>
      </c>
      <c r="M2267">
        <f t="shared" ca="1" si="35"/>
        <v>49</v>
      </c>
      <c r="N2267" s="10">
        <v>41636.199999999997</v>
      </c>
    </row>
    <row r="2268" spans="1:14" x14ac:dyDescent="0.25">
      <c r="A2268" t="s">
        <v>2295</v>
      </c>
      <c r="B2268">
        <v>1976</v>
      </c>
      <c r="C2268" t="s">
        <v>36</v>
      </c>
      <c r="D2268">
        <v>29</v>
      </c>
      <c r="E2268">
        <v>1</v>
      </c>
      <c r="F2268">
        <v>41661.599999999999</v>
      </c>
      <c r="G2268" t="s">
        <v>16</v>
      </c>
      <c r="H2268" t="s">
        <v>12</v>
      </c>
      <c r="I2268" t="s">
        <v>41</v>
      </c>
      <c r="J2268" t="str">
        <f>IF(ISBLANK(I2268),"Null",I2268)</f>
        <v>R1011</v>
      </c>
      <c r="K2268">
        <f>IF(ISBLANK(B2268),ROUND(AVERAGE($B$2:$B$2344),0),B2268)</f>
        <v>1976</v>
      </c>
      <c r="L2268" s="9" t="str">
        <f>CONCATENATE(D2268,"/",C2268,"/",K2268)</f>
        <v>29/Oct/1976</v>
      </c>
      <c r="M2268">
        <f t="shared" ca="1" si="35"/>
        <v>48</v>
      </c>
      <c r="N2268" s="10">
        <v>41661.599999999999</v>
      </c>
    </row>
    <row r="2269" spans="1:14" x14ac:dyDescent="0.25">
      <c r="A2269" t="s">
        <v>2296</v>
      </c>
      <c r="B2269">
        <v>1975</v>
      </c>
      <c r="C2269" t="s">
        <v>15</v>
      </c>
      <c r="D2269">
        <v>14</v>
      </c>
      <c r="E2269">
        <v>0</v>
      </c>
      <c r="F2269">
        <v>41676.080000000002</v>
      </c>
      <c r="G2269" t="s">
        <v>16</v>
      </c>
      <c r="H2269" t="s">
        <v>11</v>
      </c>
      <c r="I2269" t="s">
        <v>13</v>
      </c>
      <c r="J2269" t="str">
        <f>IF(ISBLANK(I2269),"Null",I2269)</f>
        <v>R1013</v>
      </c>
      <c r="K2269">
        <f>IF(ISBLANK(B2269),ROUND(AVERAGE($B$2:$B$2344),0),B2269)</f>
        <v>1975</v>
      </c>
      <c r="L2269" s="9" t="str">
        <f>CONCATENATE(D2269,"/",C2269,"/",K2269)</f>
        <v>14/Nov/1975</v>
      </c>
      <c r="M2269">
        <f t="shared" ca="1" si="35"/>
        <v>49</v>
      </c>
      <c r="N2269" s="10">
        <v>41676.080000000002</v>
      </c>
    </row>
    <row r="2270" spans="1:14" x14ac:dyDescent="0.25">
      <c r="A2270" t="s">
        <v>2297</v>
      </c>
      <c r="B2270">
        <v>1975</v>
      </c>
      <c r="C2270" t="s">
        <v>20</v>
      </c>
      <c r="D2270">
        <v>29</v>
      </c>
      <c r="E2270">
        <v>1</v>
      </c>
      <c r="F2270">
        <v>41681.86</v>
      </c>
      <c r="G2270" t="s">
        <v>16</v>
      </c>
      <c r="H2270" t="s">
        <v>16</v>
      </c>
      <c r="I2270" t="s">
        <v>41</v>
      </c>
      <c r="J2270" t="str">
        <f>IF(ISBLANK(I2270),"Null",I2270)</f>
        <v>R1011</v>
      </c>
      <c r="K2270">
        <f>IF(ISBLANK(B2270),ROUND(AVERAGE($B$2:$B$2344),0),B2270)</f>
        <v>1975</v>
      </c>
      <c r="L2270" s="9" t="str">
        <f>CONCATENATE(D2270,"/",C2270,"/",K2270)</f>
        <v>29/Sep/1975</v>
      </c>
      <c r="M2270">
        <f t="shared" ca="1" si="35"/>
        <v>49</v>
      </c>
      <c r="N2270" s="10">
        <v>41681.86</v>
      </c>
    </row>
    <row r="2271" spans="1:14" x14ac:dyDescent="0.25">
      <c r="A2271" t="s">
        <v>2298</v>
      </c>
      <c r="B2271">
        <v>1962</v>
      </c>
      <c r="C2271" t="s">
        <v>20</v>
      </c>
      <c r="D2271">
        <v>22</v>
      </c>
      <c r="E2271">
        <v>0</v>
      </c>
      <c r="F2271">
        <v>41794.629999999997</v>
      </c>
      <c r="G2271" t="s">
        <v>16</v>
      </c>
      <c r="H2271" t="s">
        <v>12</v>
      </c>
      <c r="I2271" t="s">
        <v>41</v>
      </c>
      <c r="J2271" t="str">
        <f>IF(ISBLANK(I2271),"Null",I2271)</f>
        <v>R1011</v>
      </c>
      <c r="K2271">
        <f>IF(ISBLANK(B2271),ROUND(AVERAGE($B$2:$B$2344),0),B2271)</f>
        <v>1962</v>
      </c>
      <c r="L2271" s="9" t="str">
        <f>CONCATENATE(D2271,"/",C2271,"/",K2271)</f>
        <v>22/Sep/1962</v>
      </c>
      <c r="M2271">
        <f t="shared" ca="1" si="35"/>
        <v>62</v>
      </c>
      <c r="N2271" s="10">
        <v>41794.629999999997</v>
      </c>
    </row>
    <row r="2272" spans="1:14" x14ac:dyDescent="0.25">
      <c r="A2272" t="s">
        <v>2299</v>
      </c>
      <c r="B2272">
        <v>1966</v>
      </c>
      <c r="C2272" t="s">
        <v>20</v>
      </c>
      <c r="D2272">
        <v>21</v>
      </c>
      <c r="E2272">
        <v>0</v>
      </c>
      <c r="F2272">
        <v>41886.54</v>
      </c>
      <c r="G2272" t="s">
        <v>16</v>
      </c>
      <c r="H2272" t="s">
        <v>12</v>
      </c>
      <c r="I2272" t="s">
        <v>41</v>
      </c>
      <c r="J2272" t="str">
        <f>IF(ISBLANK(I2272),"Null",I2272)</f>
        <v>R1011</v>
      </c>
      <c r="K2272">
        <f>IF(ISBLANK(B2272),ROUND(AVERAGE($B$2:$B$2344),0),B2272)</f>
        <v>1966</v>
      </c>
      <c r="L2272" s="9" t="str">
        <f>CONCATENATE(D2272,"/",C2272,"/",K2272)</f>
        <v>21/Sep/1966</v>
      </c>
      <c r="M2272">
        <f t="shared" ca="1" si="35"/>
        <v>58</v>
      </c>
      <c r="N2272" s="10">
        <v>41886.54</v>
      </c>
    </row>
    <row r="2273" spans="1:14" x14ac:dyDescent="0.25">
      <c r="A2273" t="s">
        <v>2300</v>
      </c>
      <c r="B2273">
        <v>1972</v>
      </c>
      <c r="C2273" t="s">
        <v>18</v>
      </c>
      <c r="D2273">
        <v>8</v>
      </c>
      <c r="E2273">
        <v>1</v>
      </c>
      <c r="F2273">
        <v>41919.1</v>
      </c>
      <c r="G2273" t="s">
        <v>16</v>
      </c>
      <c r="H2273" t="s">
        <v>16</v>
      </c>
      <c r="I2273" t="s">
        <v>167</v>
      </c>
      <c r="J2273" t="str">
        <f>IF(ISBLANK(I2273),"Null",I2273)</f>
        <v>R1016</v>
      </c>
      <c r="K2273">
        <f>IF(ISBLANK(B2273),ROUND(AVERAGE($B$2:$B$2344),0),B2273)</f>
        <v>1972</v>
      </c>
      <c r="L2273" s="9" t="str">
        <f>CONCATENATE(D2273,"/",C2273,"/",K2273)</f>
        <v>8/Jun/1972</v>
      </c>
      <c r="M2273">
        <f t="shared" ca="1" si="35"/>
        <v>52</v>
      </c>
      <c r="N2273" s="10">
        <v>41919.1</v>
      </c>
    </row>
    <row r="2274" spans="1:14" x14ac:dyDescent="0.25">
      <c r="A2274" t="s">
        <v>2301</v>
      </c>
      <c r="B2274">
        <v>1984</v>
      </c>
      <c r="C2274" t="s">
        <v>15</v>
      </c>
      <c r="D2274">
        <v>10</v>
      </c>
      <c r="E2274">
        <v>3</v>
      </c>
      <c r="F2274">
        <v>41949.24</v>
      </c>
      <c r="G2274" t="s">
        <v>16</v>
      </c>
      <c r="H2274" t="s">
        <v>16</v>
      </c>
      <c r="I2274" t="s">
        <v>13</v>
      </c>
      <c r="J2274" t="str">
        <f>IF(ISBLANK(I2274),"Null",I2274)</f>
        <v>R1013</v>
      </c>
      <c r="K2274">
        <f>IF(ISBLANK(B2274),ROUND(AVERAGE($B$2:$B$2344),0),B2274)</f>
        <v>1984</v>
      </c>
      <c r="L2274" s="9" t="str">
        <f>CONCATENATE(D2274,"/",C2274,"/",K2274)</f>
        <v>10/Nov/1984</v>
      </c>
      <c r="M2274">
        <f t="shared" ca="1" si="35"/>
        <v>40</v>
      </c>
      <c r="N2274" s="10">
        <v>41949.24</v>
      </c>
    </row>
    <row r="2275" spans="1:14" x14ac:dyDescent="0.25">
      <c r="A2275" t="s">
        <v>2302</v>
      </c>
      <c r="B2275">
        <v>1968</v>
      </c>
      <c r="C2275" t="s">
        <v>30</v>
      </c>
      <c r="D2275">
        <v>19</v>
      </c>
      <c r="E2275">
        <v>1</v>
      </c>
      <c r="F2275">
        <v>41999.519999999997</v>
      </c>
      <c r="G2275" t="s">
        <v>16</v>
      </c>
      <c r="H2275" t="s">
        <v>12</v>
      </c>
      <c r="I2275" t="s">
        <v>13</v>
      </c>
      <c r="J2275" t="str">
        <f>IF(ISBLANK(I2275),"Null",I2275)</f>
        <v>R1013</v>
      </c>
      <c r="K2275">
        <f>IF(ISBLANK(B2275),ROUND(AVERAGE($B$2:$B$2344),0),B2275)</f>
        <v>1968</v>
      </c>
      <c r="L2275" s="9" t="str">
        <f>CONCATENATE(D2275,"/",C2275,"/",K2275)</f>
        <v>19/Dec/1968</v>
      </c>
      <c r="M2275">
        <f t="shared" ca="1" si="35"/>
        <v>55</v>
      </c>
      <c r="N2275" s="10">
        <v>41999.519999999997</v>
      </c>
    </row>
    <row r="2276" spans="1:14" x14ac:dyDescent="0.25">
      <c r="A2276" t="s">
        <v>2303</v>
      </c>
      <c r="B2276">
        <v>1976</v>
      </c>
      <c r="C2276" t="s">
        <v>15</v>
      </c>
      <c r="D2276">
        <v>28</v>
      </c>
      <c r="E2276">
        <v>0</v>
      </c>
      <c r="F2276">
        <v>42111.66</v>
      </c>
      <c r="G2276" t="s">
        <v>16</v>
      </c>
      <c r="H2276" t="s">
        <v>16</v>
      </c>
      <c r="I2276" t="s">
        <v>246</v>
      </c>
      <c r="J2276" t="str">
        <f>IF(ISBLANK(I2276),"Null",I2276)</f>
        <v>R1024</v>
      </c>
      <c r="K2276">
        <f>IF(ISBLANK(B2276),ROUND(AVERAGE($B$2:$B$2344),0),B2276)</f>
        <v>1976</v>
      </c>
      <c r="L2276" s="9" t="str">
        <f>CONCATENATE(D2276,"/",C2276,"/",K2276)</f>
        <v>28/Nov/1976</v>
      </c>
      <c r="M2276">
        <f t="shared" ca="1" si="35"/>
        <v>47</v>
      </c>
      <c r="N2276" s="10">
        <v>42111.66</v>
      </c>
    </row>
    <row r="2277" spans="1:14" x14ac:dyDescent="0.25">
      <c r="A2277" t="s">
        <v>2304</v>
      </c>
      <c r="B2277">
        <v>1997</v>
      </c>
      <c r="C2277" t="s">
        <v>30</v>
      </c>
      <c r="D2277">
        <v>9</v>
      </c>
      <c r="E2277">
        <v>2</v>
      </c>
      <c r="F2277">
        <v>42112.24</v>
      </c>
      <c r="G2277" t="s">
        <v>16</v>
      </c>
      <c r="H2277" t="s">
        <v>12</v>
      </c>
      <c r="I2277" t="s">
        <v>13</v>
      </c>
      <c r="J2277" t="str">
        <f>IF(ISBLANK(I2277),"Null",I2277)</f>
        <v>R1013</v>
      </c>
      <c r="K2277">
        <f>IF(ISBLANK(B2277),ROUND(AVERAGE($B$2:$B$2344),0),B2277)</f>
        <v>1997</v>
      </c>
      <c r="L2277" s="9" t="str">
        <f>CONCATENATE(D2277,"/",C2277,"/",K2277)</f>
        <v>9/Dec/1997</v>
      </c>
      <c r="M2277">
        <f t="shared" ca="1" si="35"/>
        <v>26</v>
      </c>
      <c r="N2277" s="10">
        <v>42112.24</v>
      </c>
    </row>
    <row r="2278" spans="1:14" x14ac:dyDescent="0.25">
      <c r="A2278" t="s">
        <v>2305</v>
      </c>
      <c r="B2278">
        <v>1979</v>
      </c>
      <c r="C2278" t="s">
        <v>10</v>
      </c>
      <c r="D2278">
        <v>3</v>
      </c>
      <c r="E2278">
        <v>3</v>
      </c>
      <c r="F2278">
        <v>42124.52</v>
      </c>
      <c r="G2278" t="s">
        <v>16</v>
      </c>
      <c r="H2278" t="s">
        <v>16</v>
      </c>
      <c r="I2278" t="s">
        <v>13</v>
      </c>
      <c r="J2278" t="str">
        <f>IF(ISBLANK(I2278),"Null",I2278)</f>
        <v>R1013</v>
      </c>
      <c r="K2278">
        <f>IF(ISBLANK(B2278),ROUND(AVERAGE($B$2:$B$2344),0),B2278)</f>
        <v>1979</v>
      </c>
      <c r="L2278" s="9" t="str">
        <f>CONCATENATE(D2278,"/",C2278,"/",K2278)</f>
        <v>3/Jul/1979</v>
      </c>
      <c r="M2278">
        <f t="shared" ca="1" si="35"/>
        <v>45</v>
      </c>
      <c r="N2278" s="10">
        <v>42124.52</v>
      </c>
    </row>
    <row r="2279" spans="1:14" x14ac:dyDescent="0.25">
      <c r="A2279" t="s">
        <v>2306</v>
      </c>
      <c r="B2279">
        <v>1973</v>
      </c>
      <c r="C2279" t="s">
        <v>20</v>
      </c>
      <c r="D2279">
        <v>18</v>
      </c>
      <c r="E2279">
        <v>0</v>
      </c>
      <c r="F2279">
        <v>42188.15</v>
      </c>
      <c r="G2279" t="s">
        <v>16</v>
      </c>
      <c r="H2279" t="s">
        <v>16</v>
      </c>
      <c r="I2279" t="s">
        <v>41</v>
      </c>
      <c r="J2279" t="str">
        <f>IF(ISBLANK(I2279),"Null",I2279)</f>
        <v>R1011</v>
      </c>
      <c r="K2279">
        <f>IF(ISBLANK(B2279),ROUND(AVERAGE($B$2:$B$2344),0),B2279)</f>
        <v>1973</v>
      </c>
      <c r="L2279" s="9" t="str">
        <f>CONCATENATE(D2279,"/",C2279,"/",K2279)</f>
        <v>18/Sep/1973</v>
      </c>
      <c r="M2279">
        <f t="shared" ca="1" si="35"/>
        <v>51</v>
      </c>
      <c r="N2279" s="10">
        <v>42188.15</v>
      </c>
    </row>
    <row r="2280" spans="1:14" x14ac:dyDescent="0.25">
      <c r="A2280" t="s">
        <v>2307</v>
      </c>
      <c r="B2280">
        <v>1975</v>
      </c>
      <c r="C2280" t="s">
        <v>34</v>
      </c>
      <c r="D2280">
        <v>15</v>
      </c>
      <c r="E2280">
        <v>1</v>
      </c>
      <c r="F2280">
        <v>42211.14</v>
      </c>
      <c r="G2280" t="s">
        <v>16</v>
      </c>
      <c r="H2280" t="s">
        <v>12</v>
      </c>
      <c r="I2280" t="s">
        <v>13</v>
      </c>
      <c r="J2280" t="str">
        <f>IF(ISBLANK(I2280),"Null",I2280)</f>
        <v>R1013</v>
      </c>
      <c r="K2280">
        <f>IF(ISBLANK(B2280),ROUND(AVERAGE($B$2:$B$2344),0),B2280)</f>
        <v>1975</v>
      </c>
      <c r="L2280" s="9" t="str">
        <f>CONCATENATE(D2280,"/",C2280,"/",K2280)</f>
        <v>15/Aug/1975</v>
      </c>
      <c r="M2280">
        <f t="shared" ca="1" si="35"/>
        <v>49</v>
      </c>
      <c r="N2280" s="10">
        <v>42211.14</v>
      </c>
    </row>
    <row r="2281" spans="1:14" x14ac:dyDescent="0.25">
      <c r="A2281" t="s">
        <v>2308</v>
      </c>
      <c r="B2281">
        <v>1967</v>
      </c>
      <c r="C2281" t="s">
        <v>18</v>
      </c>
      <c r="D2281">
        <v>28</v>
      </c>
      <c r="E2281">
        <v>0</v>
      </c>
      <c r="F2281">
        <v>42303.69</v>
      </c>
      <c r="G2281" t="s">
        <v>16</v>
      </c>
      <c r="H2281" t="s">
        <v>11</v>
      </c>
      <c r="I2281" t="s">
        <v>167</v>
      </c>
      <c r="J2281" t="str">
        <f>IF(ISBLANK(I2281),"Null",I2281)</f>
        <v>R1016</v>
      </c>
      <c r="K2281">
        <f>IF(ISBLANK(B2281),ROUND(AVERAGE($B$2:$B$2344),0),B2281)</f>
        <v>1967</v>
      </c>
      <c r="L2281" s="9" t="str">
        <f>CONCATENATE(D2281,"/",C2281,"/",K2281)</f>
        <v>28/Jun/1967</v>
      </c>
      <c r="M2281">
        <f t="shared" ca="1" si="35"/>
        <v>57</v>
      </c>
      <c r="N2281" s="10">
        <v>42303.69</v>
      </c>
    </row>
    <row r="2282" spans="1:14" x14ac:dyDescent="0.25">
      <c r="A2282" t="s">
        <v>2309</v>
      </c>
      <c r="B2282">
        <v>1968</v>
      </c>
      <c r="C2282" t="s">
        <v>34</v>
      </c>
      <c r="D2282">
        <v>3</v>
      </c>
      <c r="E2282">
        <v>0</v>
      </c>
      <c r="F2282">
        <v>42478.6</v>
      </c>
      <c r="G2282" t="s">
        <v>16</v>
      </c>
      <c r="H2282" t="s">
        <v>11</v>
      </c>
      <c r="I2282" t="s">
        <v>41</v>
      </c>
      <c r="J2282" t="str">
        <f>IF(ISBLANK(I2282),"Null",I2282)</f>
        <v>R1011</v>
      </c>
      <c r="K2282">
        <f>IF(ISBLANK(B2282),ROUND(AVERAGE($B$2:$B$2344),0),B2282)</f>
        <v>1968</v>
      </c>
      <c r="L2282" s="9" t="str">
        <f>CONCATENATE(D2282,"/",C2282,"/",K2282)</f>
        <v>3/Aug/1968</v>
      </c>
      <c r="M2282">
        <f t="shared" ca="1" si="35"/>
        <v>56</v>
      </c>
      <c r="N2282" s="10">
        <v>42478.6</v>
      </c>
    </row>
    <row r="2283" spans="1:14" x14ac:dyDescent="0.25">
      <c r="A2283" t="s">
        <v>2310</v>
      </c>
      <c r="B2283">
        <v>1967</v>
      </c>
      <c r="C2283" t="s">
        <v>18</v>
      </c>
      <c r="D2283">
        <v>27</v>
      </c>
      <c r="E2283">
        <v>0</v>
      </c>
      <c r="F2283">
        <v>42538.720000000001</v>
      </c>
      <c r="G2283" t="s">
        <v>16</v>
      </c>
      <c r="H2283" t="s">
        <v>12</v>
      </c>
      <c r="I2283" t="s">
        <v>41</v>
      </c>
      <c r="J2283" t="str">
        <f>IF(ISBLANK(I2283),"Null",I2283)</f>
        <v>R1011</v>
      </c>
      <c r="K2283">
        <f>IF(ISBLANK(B2283),ROUND(AVERAGE($B$2:$B$2344),0),B2283)</f>
        <v>1967</v>
      </c>
      <c r="L2283" s="9" t="str">
        <f>CONCATENATE(D2283,"/",C2283,"/",K2283)</f>
        <v>27/Jun/1967</v>
      </c>
      <c r="M2283">
        <f t="shared" ca="1" si="35"/>
        <v>57</v>
      </c>
      <c r="N2283" s="10">
        <v>42538.720000000001</v>
      </c>
    </row>
    <row r="2284" spans="1:14" x14ac:dyDescent="0.25">
      <c r="A2284" t="s">
        <v>2311</v>
      </c>
      <c r="B2284">
        <v>1979</v>
      </c>
      <c r="C2284" t="s">
        <v>30</v>
      </c>
      <c r="D2284">
        <v>27</v>
      </c>
      <c r="E2284">
        <v>2</v>
      </c>
      <c r="F2284">
        <v>42560.43</v>
      </c>
      <c r="G2284" t="s">
        <v>16</v>
      </c>
      <c r="H2284" t="s">
        <v>12</v>
      </c>
      <c r="I2284" t="s">
        <v>13</v>
      </c>
      <c r="J2284" t="str">
        <f>IF(ISBLANK(I2284),"Null",I2284)</f>
        <v>R1013</v>
      </c>
      <c r="K2284">
        <f>IF(ISBLANK(B2284),ROUND(AVERAGE($B$2:$B$2344),0),B2284)</f>
        <v>1979</v>
      </c>
      <c r="L2284" s="9" t="str">
        <f>CONCATENATE(D2284,"/",C2284,"/",K2284)</f>
        <v>27/Dec/1979</v>
      </c>
      <c r="M2284">
        <f t="shared" ca="1" si="35"/>
        <v>44</v>
      </c>
      <c r="N2284" s="10">
        <v>42560.43</v>
      </c>
    </row>
    <row r="2285" spans="1:14" x14ac:dyDescent="0.25">
      <c r="A2285" t="s">
        <v>2312</v>
      </c>
      <c r="B2285">
        <v>1971</v>
      </c>
      <c r="C2285" t="s">
        <v>15</v>
      </c>
      <c r="D2285">
        <v>3</v>
      </c>
      <c r="E2285">
        <v>0</v>
      </c>
      <c r="F2285">
        <v>42644.2</v>
      </c>
      <c r="G2285" t="s">
        <v>16</v>
      </c>
      <c r="H2285" t="s">
        <v>12</v>
      </c>
      <c r="I2285" t="s">
        <v>41</v>
      </c>
      <c r="J2285" t="str">
        <f>IF(ISBLANK(I2285),"Null",I2285)</f>
        <v>R1011</v>
      </c>
      <c r="K2285">
        <f>IF(ISBLANK(B2285),ROUND(AVERAGE($B$2:$B$2344),0),B2285)</f>
        <v>1971</v>
      </c>
      <c r="L2285" s="9" t="str">
        <f>CONCATENATE(D2285,"/",C2285,"/",K2285)</f>
        <v>3/Nov/1971</v>
      </c>
      <c r="M2285">
        <f t="shared" ca="1" si="35"/>
        <v>53</v>
      </c>
      <c r="N2285" s="10">
        <v>42644.2</v>
      </c>
    </row>
    <row r="2286" spans="1:14" x14ac:dyDescent="0.25">
      <c r="A2286" t="s">
        <v>2313</v>
      </c>
      <c r="B2286">
        <v>1977</v>
      </c>
      <c r="C2286" t="s">
        <v>36</v>
      </c>
      <c r="D2286">
        <v>21</v>
      </c>
      <c r="E2286">
        <v>2</v>
      </c>
      <c r="F2286">
        <v>42760.5</v>
      </c>
      <c r="G2286" t="s">
        <v>16</v>
      </c>
      <c r="H2286" t="s">
        <v>11</v>
      </c>
      <c r="I2286" t="s">
        <v>23</v>
      </c>
      <c r="J2286" t="str">
        <f>IF(ISBLANK(I2286),"Null",I2286)</f>
        <v>R1012</v>
      </c>
      <c r="K2286">
        <f>IF(ISBLANK(B2286),ROUND(AVERAGE($B$2:$B$2344),0),B2286)</f>
        <v>1977</v>
      </c>
      <c r="L2286" s="9" t="str">
        <f>CONCATENATE(D2286,"/",C2286,"/",K2286)</f>
        <v>21/Oct/1977</v>
      </c>
      <c r="M2286">
        <f t="shared" ca="1" si="35"/>
        <v>47</v>
      </c>
      <c r="N2286" s="10">
        <v>42760.5</v>
      </c>
    </row>
    <row r="2287" spans="1:14" x14ac:dyDescent="0.25">
      <c r="A2287" t="s">
        <v>2314</v>
      </c>
      <c r="B2287">
        <v>1965</v>
      </c>
      <c r="C2287" t="s">
        <v>36</v>
      </c>
      <c r="D2287">
        <v>29</v>
      </c>
      <c r="E2287">
        <v>0</v>
      </c>
      <c r="F2287">
        <v>42764.12</v>
      </c>
      <c r="G2287" t="s">
        <v>16</v>
      </c>
      <c r="H2287" t="s">
        <v>11</v>
      </c>
      <c r="I2287" t="s">
        <v>41</v>
      </c>
      <c r="J2287" t="str">
        <f>IF(ISBLANK(I2287),"Null",I2287)</f>
        <v>R1011</v>
      </c>
      <c r="K2287">
        <f>IF(ISBLANK(B2287),ROUND(AVERAGE($B$2:$B$2344),0),B2287)</f>
        <v>1965</v>
      </c>
      <c r="L2287" s="9" t="str">
        <f>CONCATENATE(D2287,"/",C2287,"/",K2287)</f>
        <v>29/Oct/1965</v>
      </c>
      <c r="M2287">
        <f t="shared" ca="1" si="35"/>
        <v>59</v>
      </c>
      <c r="N2287" s="10">
        <v>42764.12</v>
      </c>
    </row>
    <row r="2288" spans="1:14" x14ac:dyDescent="0.25">
      <c r="A2288" t="s">
        <v>2315</v>
      </c>
      <c r="B2288">
        <v>1972</v>
      </c>
      <c r="C2288" t="s">
        <v>20</v>
      </c>
      <c r="D2288">
        <v>10</v>
      </c>
      <c r="E2288">
        <v>2</v>
      </c>
      <c r="F2288">
        <v>42856.84</v>
      </c>
      <c r="G2288" t="s">
        <v>16</v>
      </c>
      <c r="H2288" t="s">
        <v>16</v>
      </c>
      <c r="I2288" t="s">
        <v>41</v>
      </c>
      <c r="J2288" t="str">
        <f>IF(ISBLANK(I2288),"Null",I2288)</f>
        <v>R1011</v>
      </c>
      <c r="K2288">
        <f>IF(ISBLANK(B2288),ROUND(AVERAGE($B$2:$B$2344),0),B2288)</f>
        <v>1972</v>
      </c>
      <c r="L2288" s="9" t="str">
        <f>CONCATENATE(D2288,"/",C2288,"/",K2288)</f>
        <v>10/Sep/1972</v>
      </c>
      <c r="M2288">
        <f t="shared" ca="1" si="35"/>
        <v>52</v>
      </c>
      <c r="N2288" s="10">
        <v>42856.84</v>
      </c>
    </row>
    <row r="2289" spans="1:14" x14ac:dyDescent="0.25">
      <c r="A2289" t="s">
        <v>2316</v>
      </c>
      <c r="B2289">
        <v>1975</v>
      </c>
      <c r="C2289" t="s">
        <v>36</v>
      </c>
      <c r="D2289">
        <v>23</v>
      </c>
      <c r="E2289">
        <v>1</v>
      </c>
      <c r="F2289">
        <v>42969.85</v>
      </c>
      <c r="G2289" t="s">
        <v>16</v>
      </c>
      <c r="H2289" t="s">
        <v>12</v>
      </c>
      <c r="I2289" t="s">
        <v>13</v>
      </c>
      <c r="J2289" t="str">
        <f>IF(ISBLANK(I2289),"Null",I2289)</f>
        <v>R1013</v>
      </c>
      <c r="K2289">
        <f>IF(ISBLANK(B2289),ROUND(AVERAGE($B$2:$B$2344),0),B2289)</f>
        <v>1975</v>
      </c>
      <c r="L2289" s="9" t="str">
        <f>CONCATENATE(D2289,"/",C2289,"/",K2289)</f>
        <v>23/Oct/1975</v>
      </c>
      <c r="M2289">
        <f t="shared" ca="1" si="35"/>
        <v>49</v>
      </c>
      <c r="N2289" s="10">
        <v>42969.85</v>
      </c>
    </row>
    <row r="2290" spans="1:14" x14ac:dyDescent="0.25">
      <c r="A2290" t="s">
        <v>2317</v>
      </c>
      <c r="B2290">
        <v>1978</v>
      </c>
      <c r="C2290" t="s">
        <v>15</v>
      </c>
      <c r="D2290">
        <v>4</v>
      </c>
      <c r="E2290">
        <v>0</v>
      </c>
      <c r="F2290">
        <v>42983.46</v>
      </c>
      <c r="G2290" t="s">
        <v>16</v>
      </c>
      <c r="H2290" t="s">
        <v>11</v>
      </c>
      <c r="I2290" t="s">
        <v>23</v>
      </c>
      <c r="J2290" t="str">
        <f>IF(ISBLANK(I2290),"Null",I2290)</f>
        <v>R1012</v>
      </c>
      <c r="K2290">
        <f>IF(ISBLANK(B2290),ROUND(AVERAGE($B$2:$B$2344),0),B2290)</f>
        <v>1978</v>
      </c>
      <c r="L2290" s="9" t="str">
        <f>CONCATENATE(D2290,"/",C2290,"/",K2290)</f>
        <v>4/Nov/1978</v>
      </c>
      <c r="M2290">
        <f t="shared" ca="1" si="35"/>
        <v>46</v>
      </c>
      <c r="N2290" s="10">
        <v>42983.46</v>
      </c>
    </row>
    <row r="2291" spans="1:14" x14ac:dyDescent="0.25">
      <c r="A2291" t="s">
        <v>2318</v>
      </c>
      <c r="B2291">
        <v>1965</v>
      </c>
      <c r="C2291" t="s">
        <v>15</v>
      </c>
      <c r="D2291">
        <v>29</v>
      </c>
      <c r="E2291">
        <v>0</v>
      </c>
      <c r="F2291">
        <v>43073.760000000002</v>
      </c>
      <c r="G2291" t="s">
        <v>11</v>
      </c>
      <c r="H2291" t="s">
        <v>11</v>
      </c>
      <c r="I2291" t="s">
        <v>41</v>
      </c>
      <c r="J2291" t="str">
        <f>IF(ISBLANK(I2291),"Null",I2291)</f>
        <v>R1011</v>
      </c>
      <c r="K2291">
        <f>IF(ISBLANK(B2291),ROUND(AVERAGE($B$2:$B$2344),0),B2291)</f>
        <v>1965</v>
      </c>
      <c r="L2291" s="9" t="str">
        <f>CONCATENATE(D2291,"/",C2291,"/",K2291)</f>
        <v>29/Nov/1965</v>
      </c>
      <c r="M2291">
        <f t="shared" ca="1" si="35"/>
        <v>58</v>
      </c>
      <c r="N2291" s="10">
        <v>43073.760000000002</v>
      </c>
    </row>
    <row r="2292" spans="1:14" x14ac:dyDescent="0.25">
      <c r="A2292" t="s">
        <v>2319</v>
      </c>
      <c r="B2292">
        <v>1969</v>
      </c>
      <c r="C2292" t="s">
        <v>30</v>
      </c>
      <c r="D2292">
        <v>3</v>
      </c>
      <c r="E2292">
        <v>0</v>
      </c>
      <c r="F2292">
        <v>43254.42</v>
      </c>
      <c r="G2292" t="s">
        <v>11</v>
      </c>
      <c r="H2292" t="s">
        <v>11</v>
      </c>
      <c r="I2292" t="s">
        <v>167</v>
      </c>
      <c r="J2292" t="str">
        <f>IF(ISBLANK(I2292),"Null",I2292)</f>
        <v>R1016</v>
      </c>
      <c r="K2292">
        <f>IF(ISBLANK(B2292),ROUND(AVERAGE($B$2:$B$2344),0),B2292)</f>
        <v>1969</v>
      </c>
      <c r="L2292" s="9" t="str">
        <f>CONCATENATE(D2292,"/",C2292,"/",K2292)</f>
        <v>3/Dec/1969</v>
      </c>
      <c r="M2292">
        <f t="shared" ca="1" si="35"/>
        <v>54</v>
      </c>
      <c r="N2292" s="10">
        <v>43254.42</v>
      </c>
    </row>
    <row r="2293" spans="1:14" x14ac:dyDescent="0.25">
      <c r="A2293" t="s">
        <v>2320</v>
      </c>
      <c r="B2293">
        <v>1965</v>
      </c>
      <c r="C2293" t="s">
        <v>34</v>
      </c>
      <c r="D2293">
        <v>22</v>
      </c>
      <c r="E2293">
        <v>0</v>
      </c>
      <c r="F2293">
        <v>43578.94</v>
      </c>
      <c r="G2293" t="s">
        <v>11</v>
      </c>
      <c r="H2293" t="s">
        <v>11</v>
      </c>
      <c r="I2293" t="s">
        <v>23</v>
      </c>
      <c r="J2293" t="str">
        <f>IF(ISBLANK(I2293),"Null",I2293)</f>
        <v>R1012</v>
      </c>
      <c r="K2293">
        <f>IF(ISBLANK(B2293),ROUND(AVERAGE($B$2:$B$2344),0),B2293)</f>
        <v>1965</v>
      </c>
      <c r="L2293" s="9" t="str">
        <f>CONCATENATE(D2293,"/",C2293,"/",K2293)</f>
        <v>22/Aug/1965</v>
      </c>
      <c r="M2293">
        <f t="shared" ca="1" si="35"/>
        <v>59</v>
      </c>
      <c r="N2293" s="10">
        <v>43578.94</v>
      </c>
    </row>
    <row r="2294" spans="1:14" x14ac:dyDescent="0.25">
      <c r="A2294" t="s">
        <v>2321</v>
      </c>
      <c r="B2294">
        <v>1986</v>
      </c>
      <c r="C2294" t="s">
        <v>30</v>
      </c>
      <c r="D2294">
        <v>29</v>
      </c>
      <c r="E2294">
        <v>3</v>
      </c>
      <c r="F2294">
        <v>43753.34</v>
      </c>
      <c r="G2294" t="s">
        <v>11</v>
      </c>
      <c r="H2294" t="s">
        <v>16</v>
      </c>
      <c r="I2294" t="s">
        <v>163</v>
      </c>
      <c r="J2294" t="str">
        <f>IF(ISBLANK(I2294),"Null",I2294)</f>
        <v>R1015</v>
      </c>
      <c r="K2294">
        <f>IF(ISBLANK(B2294),ROUND(AVERAGE($B$2:$B$2344),0),B2294)</f>
        <v>1986</v>
      </c>
      <c r="L2294" s="9" t="str">
        <f>CONCATENATE(D2294,"/",C2294,"/",K2294)</f>
        <v>29/Dec/1986</v>
      </c>
      <c r="M2294">
        <f t="shared" ca="1" si="35"/>
        <v>37</v>
      </c>
      <c r="N2294" s="10">
        <v>43753.34</v>
      </c>
    </row>
    <row r="2295" spans="1:14" x14ac:dyDescent="0.25">
      <c r="A2295" t="s">
        <v>2322</v>
      </c>
      <c r="B2295">
        <v>1966</v>
      </c>
      <c r="C2295" t="s">
        <v>36</v>
      </c>
      <c r="D2295">
        <v>25</v>
      </c>
      <c r="E2295">
        <v>2</v>
      </c>
      <c r="F2295">
        <v>43813.87</v>
      </c>
      <c r="G2295" t="s">
        <v>11</v>
      </c>
      <c r="H2295" t="s">
        <v>11</v>
      </c>
      <c r="I2295" t="s">
        <v>13</v>
      </c>
      <c r="J2295" t="str">
        <f>IF(ISBLANK(I2295),"Null",I2295)</f>
        <v>R1013</v>
      </c>
      <c r="K2295">
        <f>IF(ISBLANK(B2295),ROUND(AVERAGE($B$2:$B$2344),0),B2295)</f>
        <v>1966</v>
      </c>
      <c r="L2295" s="9" t="str">
        <f>CONCATENATE(D2295,"/",C2295,"/",K2295)</f>
        <v>25/Oct/1966</v>
      </c>
      <c r="M2295">
        <f t="shared" ca="1" si="35"/>
        <v>58</v>
      </c>
      <c r="N2295" s="10">
        <v>43813.87</v>
      </c>
    </row>
    <row r="2296" spans="1:14" x14ac:dyDescent="0.25">
      <c r="A2296" t="s">
        <v>2323</v>
      </c>
      <c r="B2296">
        <v>1966</v>
      </c>
      <c r="C2296" t="s">
        <v>10</v>
      </c>
      <c r="D2296">
        <v>2</v>
      </c>
      <c r="E2296">
        <v>0</v>
      </c>
      <c r="F2296">
        <v>43817.45</v>
      </c>
      <c r="G2296" t="s">
        <v>11</v>
      </c>
      <c r="H2296" t="s">
        <v>12</v>
      </c>
      <c r="I2296" t="s">
        <v>23</v>
      </c>
      <c r="J2296" t="str">
        <f>IF(ISBLANK(I2296),"Null",I2296)</f>
        <v>R1012</v>
      </c>
      <c r="K2296">
        <f>IF(ISBLANK(B2296),ROUND(AVERAGE($B$2:$B$2344),0),B2296)</f>
        <v>1966</v>
      </c>
      <c r="L2296" s="9" t="str">
        <f>CONCATENATE(D2296,"/",C2296,"/",K2296)</f>
        <v>2/Jul/1966</v>
      </c>
      <c r="M2296">
        <f t="shared" ca="1" si="35"/>
        <v>58</v>
      </c>
      <c r="N2296" s="10">
        <v>43817.45</v>
      </c>
    </row>
    <row r="2297" spans="1:14" x14ac:dyDescent="0.25">
      <c r="A2297" t="s">
        <v>2324</v>
      </c>
      <c r="B2297">
        <v>1980</v>
      </c>
      <c r="C2297" t="s">
        <v>15</v>
      </c>
      <c r="D2297">
        <v>10</v>
      </c>
      <c r="E2297">
        <v>2</v>
      </c>
      <c r="F2297">
        <v>43896.38</v>
      </c>
      <c r="G2297" t="s">
        <v>11</v>
      </c>
      <c r="H2297" t="s">
        <v>16</v>
      </c>
      <c r="I2297" t="s">
        <v>13</v>
      </c>
      <c r="J2297" t="str">
        <f>IF(ISBLANK(I2297),"Null",I2297)</f>
        <v>R1013</v>
      </c>
      <c r="K2297">
        <f>IF(ISBLANK(B2297),ROUND(AVERAGE($B$2:$B$2344),0),B2297)</f>
        <v>1980</v>
      </c>
      <c r="L2297" s="9" t="str">
        <f>CONCATENATE(D2297,"/",C2297,"/",K2297)</f>
        <v>10/Nov/1980</v>
      </c>
      <c r="M2297">
        <f t="shared" ca="1" si="35"/>
        <v>44</v>
      </c>
      <c r="N2297" s="10">
        <v>43896.38</v>
      </c>
    </row>
    <row r="2298" spans="1:14" x14ac:dyDescent="0.25">
      <c r="A2298" t="s">
        <v>2325</v>
      </c>
      <c r="B2298">
        <v>1966</v>
      </c>
      <c r="C2298" t="s">
        <v>36</v>
      </c>
      <c r="D2298">
        <v>5</v>
      </c>
      <c r="E2298">
        <v>0</v>
      </c>
      <c r="F2298">
        <v>43921.18</v>
      </c>
      <c r="G2298" t="s">
        <v>11</v>
      </c>
      <c r="H2298" t="s">
        <v>11</v>
      </c>
      <c r="I2298" t="s">
        <v>23</v>
      </c>
      <c r="J2298" t="str">
        <f>IF(ISBLANK(I2298),"Null",I2298)</f>
        <v>R1012</v>
      </c>
      <c r="K2298">
        <f>IF(ISBLANK(B2298),ROUND(AVERAGE($B$2:$B$2344),0),B2298)</f>
        <v>1966</v>
      </c>
      <c r="L2298" s="9" t="str">
        <f>CONCATENATE(D2298,"/",C2298,"/",K2298)</f>
        <v>5/Oct/1966</v>
      </c>
      <c r="M2298">
        <f t="shared" ca="1" si="35"/>
        <v>58</v>
      </c>
      <c r="N2298" s="10">
        <v>43921.18</v>
      </c>
    </row>
    <row r="2299" spans="1:14" x14ac:dyDescent="0.25">
      <c r="A2299" t="s">
        <v>2326</v>
      </c>
      <c r="B2299">
        <v>1988</v>
      </c>
      <c r="C2299" t="s">
        <v>10</v>
      </c>
      <c r="D2299">
        <v>16</v>
      </c>
      <c r="E2299">
        <v>1</v>
      </c>
      <c r="F2299">
        <v>43943.88</v>
      </c>
      <c r="G2299" t="s">
        <v>11</v>
      </c>
      <c r="H2299" t="s">
        <v>16</v>
      </c>
      <c r="I2299" t="s">
        <v>23</v>
      </c>
      <c r="J2299" t="str">
        <f>IF(ISBLANK(I2299),"Null",I2299)</f>
        <v>R1012</v>
      </c>
      <c r="K2299">
        <f>IF(ISBLANK(B2299),ROUND(AVERAGE($B$2:$B$2344),0),B2299)</f>
        <v>1988</v>
      </c>
      <c r="L2299" s="9" t="str">
        <f>CONCATENATE(D2299,"/",C2299,"/",K2299)</f>
        <v>16/Jul/1988</v>
      </c>
      <c r="M2299">
        <f t="shared" ca="1" si="35"/>
        <v>36</v>
      </c>
      <c r="N2299" s="10">
        <v>43943.88</v>
      </c>
    </row>
    <row r="2300" spans="1:14" x14ac:dyDescent="0.25">
      <c r="A2300" t="s">
        <v>2327</v>
      </c>
      <c r="B2300">
        <v>1975</v>
      </c>
      <c r="C2300" t="s">
        <v>18</v>
      </c>
      <c r="D2300">
        <v>1</v>
      </c>
      <c r="E2300">
        <v>2</v>
      </c>
      <c r="F2300">
        <v>44202.65</v>
      </c>
      <c r="G2300" t="s">
        <v>11</v>
      </c>
      <c r="H2300" t="s">
        <v>11</v>
      </c>
      <c r="I2300" t="s">
        <v>13</v>
      </c>
      <c r="J2300" t="str">
        <f>IF(ISBLANK(I2300),"Null",I2300)</f>
        <v>R1013</v>
      </c>
      <c r="K2300">
        <f>IF(ISBLANK(B2300),ROUND(AVERAGE($B$2:$B$2344),0),B2300)</f>
        <v>1975</v>
      </c>
      <c r="L2300" s="9" t="str">
        <f>CONCATENATE(D2300,"/",C2300,"/",K2300)</f>
        <v>1/Jun/1975</v>
      </c>
      <c r="M2300">
        <f t="shared" ca="1" si="35"/>
        <v>49</v>
      </c>
      <c r="N2300" s="10">
        <v>44202.65</v>
      </c>
    </row>
    <row r="2301" spans="1:14" x14ac:dyDescent="0.25">
      <c r="A2301" t="s">
        <v>2328</v>
      </c>
      <c r="B2301">
        <v>1968</v>
      </c>
      <c r="C2301" t="s">
        <v>15</v>
      </c>
      <c r="D2301">
        <v>24</v>
      </c>
      <c r="E2301">
        <v>2</v>
      </c>
      <c r="F2301">
        <v>44260.75</v>
      </c>
      <c r="G2301" t="s">
        <v>11</v>
      </c>
      <c r="H2301" t="s">
        <v>16</v>
      </c>
      <c r="I2301" t="s">
        <v>13</v>
      </c>
      <c r="J2301" t="str">
        <f>IF(ISBLANK(I2301),"Null",I2301)</f>
        <v>R1013</v>
      </c>
      <c r="K2301">
        <f>IF(ISBLANK(B2301),ROUND(AVERAGE($B$2:$B$2344),0),B2301)</f>
        <v>1968</v>
      </c>
      <c r="L2301" s="9" t="str">
        <f>CONCATENATE(D2301,"/",C2301,"/",K2301)</f>
        <v>24/Nov/1968</v>
      </c>
      <c r="M2301">
        <f t="shared" ca="1" si="35"/>
        <v>55</v>
      </c>
      <c r="N2301" s="10">
        <v>44260.75</v>
      </c>
    </row>
    <row r="2302" spans="1:14" x14ac:dyDescent="0.25">
      <c r="A2302" t="s">
        <v>2329</v>
      </c>
      <c r="B2302">
        <v>1971</v>
      </c>
      <c r="C2302" t="s">
        <v>36</v>
      </c>
      <c r="D2302">
        <v>29</v>
      </c>
      <c r="E2302">
        <v>0</v>
      </c>
      <c r="F2302">
        <v>44400.41</v>
      </c>
      <c r="G2302" t="s">
        <v>11</v>
      </c>
      <c r="H2302" t="s">
        <v>11</v>
      </c>
      <c r="I2302" t="s">
        <v>13</v>
      </c>
      <c r="J2302" t="str">
        <f>IF(ISBLANK(I2302),"Null",I2302)</f>
        <v>R1013</v>
      </c>
      <c r="K2302">
        <f>IF(ISBLANK(B2302),ROUND(AVERAGE($B$2:$B$2344),0),B2302)</f>
        <v>1971</v>
      </c>
      <c r="L2302" s="9" t="str">
        <f>CONCATENATE(D2302,"/",C2302,"/",K2302)</f>
        <v>29/Oct/1971</v>
      </c>
      <c r="M2302">
        <f t="shared" ca="1" si="35"/>
        <v>53</v>
      </c>
      <c r="N2302" s="10">
        <v>44400.41</v>
      </c>
    </row>
    <row r="2303" spans="1:14" x14ac:dyDescent="0.25">
      <c r="A2303" t="s">
        <v>2330</v>
      </c>
      <c r="B2303">
        <v>1967</v>
      </c>
      <c r="C2303" t="s">
        <v>20</v>
      </c>
      <c r="D2303">
        <v>14</v>
      </c>
      <c r="E2303">
        <v>0</v>
      </c>
      <c r="F2303">
        <v>44423.8</v>
      </c>
      <c r="G2303" t="s">
        <v>11</v>
      </c>
      <c r="H2303" t="s">
        <v>12</v>
      </c>
      <c r="I2303" t="s">
        <v>13</v>
      </c>
      <c r="J2303" t="str">
        <f>IF(ISBLANK(I2303),"Null",I2303)</f>
        <v>R1013</v>
      </c>
      <c r="K2303">
        <f>IF(ISBLANK(B2303),ROUND(AVERAGE($B$2:$B$2344),0),B2303)</f>
        <v>1967</v>
      </c>
      <c r="L2303" s="9" t="str">
        <f>CONCATENATE(D2303,"/",C2303,"/",K2303)</f>
        <v>14/Sep/1967</v>
      </c>
      <c r="M2303">
        <f t="shared" ca="1" si="35"/>
        <v>57</v>
      </c>
      <c r="N2303" s="10">
        <v>44423.8</v>
      </c>
    </row>
    <row r="2304" spans="1:14" x14ac:dyDescent="0.25">
      <c r="A2304" t="s">
        <v>2331</v>
      </c>
      <c r="B2304">
        <v>2000</v>
      </c>
      <c r="C2304" t="s">
        <v>34</v>
      </c>
      <c r="D2304">
        <v>2</v>
      </c>
      <c r="E2304">
        <v>1</v>
      </c>
      <c r="F2304">
        <v>44501.4</v>
      </c>
      <c r="G2304" t="s">
        <v>11</v>
      </c>
      <c r="H2304" t="s">
        <v>12</v>
      </c>
      <c r="I2304" t="s">
        <v>13</v>
      </c>
      <c r="J2304" t="str">
        <f>IF(ISBLANK(I2304),"Null",I2304)</f>
        <v>R1013</v>
      </c>
      <c r="K2304">
        <f>IF(ISBLANK(B2304),ROUND(AVERAGE($B$2:$B$2344),0),B2304)</f>
        <v>2000</v>
      </c>
      <c r="L2304" s="9" t="str">
        <f>CONCATENATE(D2304,"/",C2304,"/",K2304)</f>
        <v>2/Aug/2000</v>
      </c>
      <c r="M2304">
        <f t="shared" ca="1" si="35"/>
        <v>24</v>
      </c>
      <c r="N2304" s="10">
        <v>44501.4</v>
      </c>
    </row>
    <row r="2305" spans="1:14" x14ac:dyDescent="0.25">
      <c r="A2305" t="s">
        <v>2332</v>
      </c>
      <c r="B2305">
        <v>1993</v>
      </c>
      <c r="C2305" t="s">
        <v>36</v>
      </c>
      <c r="D2305">
        <v>11</v>
      </c>
      <c r="E2305">
        <v>2</v>
      </c>
      <c r="F2305">
        <v>44585.46</v>
      </c>
      <c r="G2305" t="s">
        <v>11</v>
      </c>
      <c r="H2305" t="s">
        <v>11</v>
      </c>
      <c r="I2305" t="s">
        <v>41</v>
      </c>
      <c r="J2305" t="str">
        <f>IF(ISBLANK(I2305),"Null",I2305)</f>
        <v>R1011</v>
      </c>
      <c r="K2305">
        <f>IF(ISBLANK(B2305),ROUND(AVERAGE($B$2:$B$2344),0),B2305)</f>
        <v>1993</v>
      </c>
      <c r="L2305" s="9" t="str">
        <f>CONCATENATE(D2305,"/",C2305,"/",K2305)</f>
        <v>11/Oct/1993</v>
      </c>
      <c r="M2305">
        <f t="shared" ca="1" si="35"/>
        <v>31</v>
      </c>
      <c r="N2305" s="10">
        <v>44585.46</v>
      </c>
    </row>
    <row r="2306" spans="1:14" x14ac:dyDescent="0.25">
      <c r="A2306" t="s">
        <v>2333</v>
      </c>
      <c r="B2306">
        <v>1971</v>
      </c>
      <c r="C2306" t="s">
        <v>34</v>
      </c>
      <c r="D2306">
        <v>13</v>
      </c>
      <c r="E2306">
        <v>2</v>
      </c>
      <c r="F2306">
        <v>44641.2</v>
      </c>
      <c r="G2306" t="s">
        <v>11</v>
      </c>
      <c r="H2306" t="s">
        <v>12</v>
      </c>
      <c r="I2306" t="s">
        <v>246</v>
      </c>
      <c r="J2306" t="str">
        <f>IF(ISBLANK(I2306),"Null",I2306)</f>
        <v>R1024</v>
      </c>
      <c r="K2306">
        <f>IF(ISBLANK(B2306),ROUND(AVERAGE($B$2:$B$2344),0),B2306)</f>
        <v>1971</v>
      </c>
      <c r="L2306" s="9" t="str">
        <f>CONCATENATE(D2306,"/",C2306,"/",K2306)</f>
        <v>13/Aug/1971</v>
      </c>
      <c r="M2306">
        <f t="shared" ca="1" si="35"/>
        <v>53</v>
      </c>
      <c r="N2306" s="10">
        <v>44641.2</v>
      </c>
    </row>
    <row r="2307" spans="1:14" x14ac:dyDescent="0.25">
      <c r="A2307" t="s">
        <v>2334</v>
      </c>
      <c r="B2307">
        <v>1962</v>
      </c>
      <c r="C2307" t="s">
        <v>30</v>
      </c>
      <c r="D2307">
        <v>17</v>
      </c>
      <c r="E2307">
        <v>0</v>
      </c>
      <c r="F2307">
        <v>45008.959999999999</v>
      </c>
      <c r="G2307" t="s">
        <v>11</v>
      </c>
      <c r="H2307" t="s">
        <v>11</v>
      </c>
      <c r="I2307" t="s">
        <v>13</v>
      </c>
      <c r="J2307" t="str">
        <f>IF(ISBLANK(I2307),"Null",I2307)</f>
        <v>R1013</v>
      </c>
      <c r="K2307">
        <f>IF(ISBLANK(B2307),ROUND(AVERAGE($B$2:$B$2344),0),B2307)</f>
        <v>1962</v>
      </c>
      <c r="L2307" s="9" t="str">
        <f>CONCATENATE(D2307,"/",C2307,"/",K2307)</f>
        <v>17/Dec/1962</v>
      </c>
      <c r="M2307">
        <f t="shared" ref="M2307:M2344" ca="1" si="36">DATEDIF(L2307,TODAY(),"Y")</f>
        <v>61</v>
      </c>
      <c r="N2307" s="10">
        <v>45008.959999999999</v>
      </c>
    </row>
    <row r="2308" spans="1:14" x14ac:dyDescent="0.25">
      <c r="A2308" t="s">
        <v>2335</v>
      </c>
      <c r="B2308">
        <v>1974</v>
      </c>
      <c r="C2308" t="s">
        <v>34</v>
      </c>
      <c r="D2308">
        <v>9</v>
      </c>
      <c r="E2308">
        <v>2</v>
      </c>
      <c r="F2308">
        <v>45702.02</v>
      </c>
      <c r="G2308" t="s">
        <v>11</v>
      </c>
      <c r="H2308" t="s">
        <v>11</v>
      </c>
      <c r="I2308" t="s">
        <v>23</v>
      </c>
      <c r="J2308" t="str">
        <f>IF(ISBLANK(I2308),"Null",I2308)</f>
        <v>R1012</v>
      </c>
      <c r="K2308">
        <f>IF(ISBLANK(B2308),ROUND(AVERAGE($B$2:$B$2344),0),B2308)</f>
        <v>1974</v>
      </c>
      <c r="L2308" s="9" t="str">
        <f>CONCATENATE(D2308,"/",C2308,"/",K2308)</f>
        <v>9/Aug/1974</v>
      </c>
      <c r="M2308">
        <f t="shared" ca="1" si="36"/>
        <v>50</v>
      </c>
      <c r="N2308" s="10">
        <v>45702.02</v>
      </c>
    </row>
    <row r="2309" spans="1:14" x14ac:dyDescent="0.25">
      <c r="A2309" t="s">
        <v>2336</v>
      </c>
      <c r="B2309">
        <v>1960</v>
      </c>
      <c r="C2309" t="s">
        <v>30</v>
      </c>
      <c r="D2309">
        <v>21</v>
      </c>
      <c r="E2309">
        <v>0</v>
      </c>
      <c r="F2309">
        <v>45710.21</v>
      </c>
      <c r="G2309" t="s">
        <v>11</v>
      </c>
      <c r="H2309" t="s">
        <v>11</v>
      </c>
      <c r="I2309" t="s">
        <v>167</v>
      </c>
      <c r="J2309" t="str">
        <f>IF(ISBLANK(I2309),"Null",I2309)</f>
        <v>R1016</v>
      </c>
      <c r="K2309">
        <f>IF(ISBLANK(B2309),ROUND(AVERAGE($B$2:$B$2344),0),B2309)</f>
        <v>1960</v>
      </c>
      <c r="L2309" s="9" t="str">
        <f>CONCATENATE(D2309,"/",C2309,"/",K2309)</f>
        <v>21/Dec/1960</v>
      </c>
      <c r="M2309">
        <f t="shared" ca="1" si="36"/>
        <v>63</v>
      </c>
      <c r="N2309" s="10">
        <v>45710.21</v>
      </c>
    </row>
    <row r="2310" spans="1:14" x14ac:dyDescent="0.25">
      <c r="A2310" t="s">
        <v>2337</v>
      </c>
      <c r="B2310">
        <v>1979</v>
      </c>
      <c r="C2310" t="s">
        <v>34</v>
      </c>
      <c r="D2310">
        <v>12</v>
      </c>
      <c r="E2310">
        <v>0</v>
      </c>
      <c r="F2310">
        <v>45863.21</v>
      </c>
      <c r="G2310" t="s">
        <v>11</v>
      </c>
      <c r="H2310" t="s">
        <v>16</v>
      </c>
      <c r="I2310" t="s">
        <v>13</v>
      </c>
      <c r="J2310" t="str">
        <f>IF(ISBLANK(I2310),"Null",I2310)</f>
        <v>R1013</v>
      </c>
      <c r="K2310">
        <f>IF(ISBLANK(B2310),ROUND(AVERAGE($B$2:$B$2344),0),B2310)</f>
        <v>1979</v>
      </c>
      <c r="L2310" s="9" t="str">
        <f>CONCATENATE(D2310,"/",C2310,"/",K2310)</f>
        <v>12/Aug/1979</v>
      </c>
      <c r="M2310">
        <f t="shared" ca="1" si="36"/>
        <v>45</v>
      </c>
      <c r="N2310" s="10">
        <v>45863.21</v>
      </c>
    </row>
    <row r="2311" spans="1:14" x14ac:dyDescent="0.25">
      <c r="A2311" t="s">
        <v>2338</v>
      </c>
      <c r="B2311">
        <v>1985</v>
      </c>
      <c r="C2311" t="s">
        <v>20</v>
      </c>
      <c r="D2311">
        <v>30</v>
      </c>
      <c r="E2311">
        <v>2</v>
      </c>
      <c r="F2311">
        <v>46113.51</v>
      </c>
      <c r="G2311" t="s">
        <v>11</v>
      </c>
      <c r="H2311" t="s">
        <v>12</v>
      </c>
      <c r="I2311" t="s">
        <v>41</v>
      </c>
      <c r="J2311" t="str">
        <f>IF(ISBLANK(I2311),"Null",I2311)</f>
        <v>R1011</v>
      </c>
      <c r="K2311">
        <f>IF(ISBLANK(B2311),ROUND(AVERAGE($B$2:$B$2344),0),B2311)</f>
        <v>1985</v>
      </c>
      <c r="L2311" s="9" t="str">
        <f>CONCATENATE(D2311,"/",C2311,"/",K2311)</f>
        <v>30/Sep/1985</v>
      </c>
      <c r="M2311">
        <f t="shared" ca="1" si="36"/>
        <v>39</v>
      </c>
      <c r="N2311" s="10">
        <v>46113.51</v>
      </c>
    </row>
    <row r="2312" spans="1:14" x14ac:dyDescent="0.25">
      <c r="A2312" t="s">
        <v>2339</v>
      </c>
      <c r="B2312">
        <v>1962</v>
      </c>
      <c r="C2312" t="s">
        <v>30</v>
      </c>
      <c r="D2312">
        <v>4</v>
      </c>
      <c r="E2312">
        <v>3</v>
      </c>
      <c r="F2312">
        <v>46130.53</v>
      </c>
      <c r="G2312" t="s">
        <v>16</v>
      </c>
      <c r="H2312" t="s">
        <v>16</v>
      </c>
      <c r="I2312" t="s">
        <v>23</v>
      </c>
      <c r="J2312" t="str">
        <f>IF(ISBLANK(I2312),"Null",I2312)</f>
        <v>R1012</v>
      </c>
      <c r="K2312">
        <f>IF(ISBLANK(B2312),ROUND(AVERAGE($B$2:$B$2344),0),B2312)</f>
        <v>1962</v>
      </c>
      <c r="L2312" s="9" t="str">
        <f>CONCATENATE(D2312,"/",C2312,"/",K2312)</f>
        <v>4/Dec/1962</v>
      </c>
      <c r="M2312">
        <f t="shared" ca="1" si="36"/>
        <v>61</v>
      </c>
      <c r="N2312" s="10">
        <v>46130.53</v>
      </c>
    </row>
    <row r="2313" spans="1:14" x14ac:dyDescent="0.25">
      <c r="A2313" t="s">
        <v>2340</v>
      </c>
      <c r="B2313">
        <v>1976</v>
      </c>
      <c r="C2313" t="s">
        <v>30</v>
      </c>
      <c r="D2313">
        <v>2</v>
      </c>
      <c r="E2313">
        <v>3</v>
      </c>
      <c r="F2313">
        <v>46151.12</v>
      </c>
      <c r="G2313" t="s">
        <v>16</v>
      </c>
      <c r="H2313" t="s">
        <v>12</v>
      </c>
      <c r="I2313" t="s">
        <v>13</v>
      </c>
      <c r="J2313" t="str">
        <f>IF(ISBLANK(I2313),"Null",I2313)</f>
        <v>R1013</v>
      </c>
      <c r="K2313">
        <f>IF(ISBLANK(B2313),ROUND(AVERAGE($B$2:$B$2344),0),B2313)</f>
        <v>1976</v>
      </c>
      <c r="L2313" s="9" t="str">
        <f>CONCATENATE(D2313,"/",C2313,"/",K2313)</f>
        <v>2/Dec/1976</v>
      </c>
      <c r="M2313">
        <f t="shared" ca="1" si="36"/>
        <v>47</v>
      </c>
      <c r="N2313" s="10">
        <v>46151.12</v>
      </c>
    </row>
    <row r="2314" spans="1:14" x14ac:dyDescent="0.25">
      <c r="A2314" t="s">
        <v>2341</v>
      </c>
      <c r="B2314">
        <v>1978</v>
      </c>
      <c r="C2314" t="s">
        <v>34</v>
      </c>
      <c r="D2314">
        <v>17</v>
      </c>
      <c r="E2314">
        <v>2</v>
      </c>
      <c r="F2314">
        <v>46200.99</v>
      </c>
      <c r="G2314" t="s">
        <v>16</v>
      </c>
      <c r="H2314" t="s">
        <v>16</v>
      </c>
      <c r="I2314" t="s">
        <v>13</v>
      </c>
      <c r="J2314" t="str">
        <f>IF(ISBLANK(I2314),"Null",I2314)</f>
        <v>R1013</v>
      </c>
      <c r="K2314">
        <f>IF(ISBLANK(B2314),ROUND(AVERAGE($B$2:$B$2344),0),B2314)</f>
        <v>1978</v>
      </c>
      <c r="L2314" s="9" t="str">
        <f>CONCATENATE(D2314,"/",C2314,"/",K2314)</f>
        <v>17/Aug/1978</v>
      </c>
      <c r="M2314">
        <f t="shared" ca="1" si="36"/>
        <v>46</v>
      </c>
      <c r="N2314" s="10">
        <v>46200.99</v>
      </c>
    </row>
    <row r="2315" spans="1:14" x14ac:dyDescent="0.25">
      <c r="A2315" t="s">
        <v>2342</v>
      </c>
      <c r="B2315">
        <v>1971</v>
      </c>
      <c r="C2315" t="s">
        <v>30</v>
      </c>
      <c r="D2315">
        <v>6</v>
      </c>
      <c r="E2315">
        <v>3</v>
      </c>
      <c r="F2315">
        <v>46255.11</v>
      </c>
      <c r="G2315" t="s">
        <v>16</v>
      </c>
      <c r="H2315" t="s">
        <v>12</v>
      </c>
      <c r="I2315" t="s">
        <v>246</v>
      </c>
      <c r="J2315" t="str">
        <f>IF(ISBLANK(I2315),"Null",I2315)</f>
        <v>R1024</v>
      </c>
      <c r="K2315">
        <f>IF(ISBLANK(B2315),ROUND(AVERAGE($B$2:$B$2344),0),B2315)</f>
        <v>1971</v>
      </c>
      <c r="L2315" s="9" t="str">
        <f>CONCATENATE(D2315,"/",C2315,"/",K2315)</f>
        <v>6/Dec/1971</v>
      </c>
      <c r="M2315">
        <f t="shared" ca="1" si="36"/>
        <v>52</v>
      </c>
      <c r="N2315" s="10">
        <v>46255.11</v>
      </c>
    </row>
    <row r="2316" spans="1:14" x14ac:dyDescent="0.25">
      <c r="A2316" t="s">
        <v>2343</v>
      </c>
      <c r="B2316">
        <v>1961</v>
      </c>
      <c r="C2316" t="s">
        <v>34</v>
      </c>
      <c r="D2316">
        <v>8</v>
      </c>
      <c r="E2316">
        <v>0</v>
      </c>
      <c r="F2316">
        <v>46599.11</v>
      </c>
      <c r="G2316" t="s">
        <v>16</v>
      </c>
      <c r="H2316" t="s">
        <v>16</v>
      </c>
      <c r="I2316" t="s">
        <v>13</v>
      </c>
      <c r="J2316" t="str">
        <f>IF(ISBLANK(I2316),"Null",I2316)</f>
        <v>R1013</v>
      </c>
      <c r="K2316">
        <f>IF(ISBLANK(B2316),ROUND(AVERAGE($B$2:$B$2344),0),B2316)</f>
        <v>1961</v>
      </c>
      <c r="L2316" s="9" t="str">
        <f>CONCATENATE(D2316,"/",C2316,"/",K2316)</f>
        <v>8/Aug/1961</v>
      </c>
      <c r="M2316">
        <f t="shared" ca="1" si="36"/>
        <v>63</v>
      </c>
      <c r="N2316" s="10">
        <v>46599.11</v>
      </c>
    </row>
    <row r="2317" spans="1:14" x14ac:dyDescent="0.25">
      <c r="A2317" t="s">
        <v>2344</v>
      </c>
      <c r="B2317">
        <v>1969</v>
      </c>
      <c r="C2317" t="s">
        <v>18</v>
      </c>
      <c r="D2317">
        <v>23</v>
      </c>
      <c r="E2317">
        <v>3</v>
      </c>
      <c r="F2317">
        <v>46661.440000000002</v>
      </c>
      <c r="G2317" t="s">
        <v>16</v>
      </c>
      <c r="H2317" t="s">
        <v>12</v>
      </c>
      <c r="I2317" t="s">
        <v>23</v>
      </c>
      <c r="J2317" t="str">
        <f>IF(ISBLANK(I2317),"Null",I2317)</f>
        <v>R1012</v>
      </c>
      <c r="K2317">
        <f>IF(ISBLANK(B2317),ROUND(AVERAGE($B$2:$B$2344),0),B2317)</f>
        <v>1969</v>
      </c>
      <c r="L2317" s="9" t="str">
        <f>CONCATENATE(D2317,"/",C2317,"/",K2317)</f>
        <v>23/Jun/1969</v>
      </c>
      <c r="M2317">
        <f t="shared" ca="1" si="36"/>
        <v>55</v>
      </c>
      <c r="N2317" s="10">
        <v>46661.440000000002</v>
      </c>
    </row>
    <row r="2318" spans="1:14" x14ac:dyDescent="0.25">
      <c r="A2318" t="s">
        <v>2345</v>
      </c>
      <c r="B2318">
        <v>1960</v>
      </c>
      <c r="C2318" t="s">
        <v>15</v>
      </c>
      <c r="D2318">
        <v>17</v>
      </c>
      <c r="E2318">
        <v>3</v>
      </c>
      <c r="F2318">
        <v>46718.16</v>
      </c>
      <c r="G2318" t="s">
        <v>16</v>
      </c>
      <c r="H2318" t="s">
        <v>16</v>
      </c>
      <c r="I2318" t="s">
        <v>23</v>
      </c>
      <c r="J2318" t="str">
        <f>IF(ISBLANK(I2318),"Null",I2318)</f>
        <v>R1012</v>
      </c>
      <c r="K2318">
        <f>IF(ISBLANK(B2318),ROUND(AVERAGE($B$2:$B$2344),0),B2318)</f>
        <v>1960</v>
      </c>
      <c r="L2318" s="9" t="str">
        <f>CONCATENATE(D2318,"/",C2318,"/",K2318)</f>
        <v>17/Nov/1960</v>
      </c>
      <c r="M2318">
        <f t="shared" ca="1" si="36"/>
        <v>64</v>
      </c>
      <c r="N2318" s="10">
        <v>46718.16</v>
      </c>
    </row>
    <row r="2319" spans="1:14" x14ac:dyDescent="0.25">
      <c r="A2319" t="s">
        <v>2346</v>
      </c>
      <c r="B2319">
        <v>1958</v>
      </c>
      <c r="C2319" t="s">
        <v>20</v>
      </c>
      <c r="D2319">
        <v>15</v>
      </c>
      <c r="E2319">
        <v>0</v>
      </c>
      <c r="F2319">
        <v>46889.26</v>
      </c>
      <c r="G2319" t="s">
        <v>11</v>
      </c>
      <c r="H2319" t="s">
        <v>12</v>
      </c>
      <c r="I2319" t="s">
        <v>13</v>
      </c>
      <c r="J2319" t="str">
        <f>IF(ISBLANK(I2319),"Null",I2319)</f>
        <v>R1013</v>
      </c>
      <c r="K2319">
        <f>IF(ISBLANK(B2319),ROUND(AVERAGE($B$2:$B$2344),0),B2319)</f>
        <v>1958</v>
      </c>
      <c r="L2319" s="9" t="str">
        <f>CONCATENATE(D2319,"/",C2319,"/",K2319)</f>
        <v>15/Sep/1958</v>
      </c>
      <c r="M2319">
        <f t="shared" ca="1" si="36"/>
        <v>66</v>
      </c>
      <c r="N2319" s="10">
        <v>46889.26</v>
      </c>
    </row>
    <row r="2320" spans="1:14" x14ac:dyDescent="0.25">
      <c r="A2320" t="s">
        <v>2347</v>
      </c>
      <c r="B2320">
        <v>1959</v>
      </c>
      <c r="C2320" t="s">
        <v>10</v>
      </c>
      <c r="D2320">
        <v>14</v>
      </c>
      <c r="E2320">
        <v>0</v>
      </c>
      <c r="F2320">
        <v>47055.53</v>
      </c>
      <c r="G2320" t="s">
        <v>11</v>
      </c>
      <c r="H2320" t="s">
        <v>16</v>
      </c>
      <c r="I2320" t="s">
        <v>13</v>
      </c>
      <c r="J2320" t="str">
        <f>IF(ISBLANK(I2320),"Null",I2320)</f>
        <v>R1013</v>
      </c>
      <c r="K2320">
        <f>IF(ISBLANK(B2320),ROUND(AVERAGE($B$2:$B$2344),0),B2320)</f>
        <v>1959</v>
      </c>
      <c r="L2320" s="9" t="str">
        <f>CONCATENATE(D2320,"/",C2320,"/",K2320)</f>
        <v>14/Jul/1959</v>
      </c>
      <c r="M2320">
        <f t="shared" ca="1" si="36"/>
        <v>65</v>
      </c>
      <c r="N2320" s="10">
        <v>47055.53</v>
      </c>
    </row>
    <row r="2321" spans="1:14" x14ac:dyDescent="0.25">
      <c r="A2321" t="s">
        <v>2348</v>
      </c>
      <c r="B2321">
        <v>1970</v>
      </c>
      <c r="C2321" t="s">
        <v>30</v>
      </c>
      <c r="D2321">
        <v>28</v>
      </c>
      <c r="E2321">
        <v>2</v>
      </c>
      <c r="F2321">
        <v>47269.85</v>
      </c>
      <c r="G2321" t="s">
        <v>16</v>
      </c>
      <c r="H2321" t="s">
        <v>11</v>
      </c>
      <c r="I2321" t="s">
        <v>13</v>
      </c>
      <c r="J2321" t="str">
        <f>IF(ISBLANK(I2321),"Null",I2321)</f>
        <v>R1013</v>
      </c>
      <c r="K2321">
        <f>IF(ISBLANK(B2321),ROUND(AVERAGE($B$2:$B$2344),0),B2321)</f>
        <v>1970</v>
      </c>
      <c r="L2321" s="9" t="str">
        <f>CONCATENATE(D2321,"/",C2321,"/",K2321)</f>
        <v>28/Dec/1970</v>
      </c>
      <c r="M2321">
        <f t="shared" ca="1" si="36"/>
        <v>53</v>
      </c>
      <c r="N2321" s="10">
        <v>47269.85</v>
      </c>
    </row>
    <row r="2322" spans="1:14" x14ac:dyDescent="0.25">
      <c r="A2322" t="s">
        <v>2349</v>
      </c>
      <c r="B2322">
        <v>1958</v>
      </c>
      <c r="C2322" t="s">
        <v>20</v>
      </c>
      <c r="D2322">
        <v>3</v>
      </c>
      <c r="E2322">
        <v>2</v>
      </c>
      <c r="F2322">
        <v>47291.06</v>
      </c>
      <c r="G2322" t="s">
        <v>11</v>
      </c>
      <c r="H2322" t="s">
        <v>16</v>
      </c>
      <c r="I2322" t="s">
        <v>41</v>
      </c>
      <c r="J2322" t="str">
        <f>IF(ISBLANK(I2322),"Null",I2322)</f>
        <v>R1011</v>
      </c>
      <c r="K2322">
        <f>IF(ISBLANK(B2322),ROUND(AVERAGE($B$2:$B$2344),0),B2322)</f>
        <v>1958</v>
      </c>
      <c r="L2322" s="9" t="str">
        <f>CONCATENATE(D2322,"/",C2322,"/",K2322)</f>
        <v>3/Sep/1958</v>
      </c>
      <c r="M2322">
        <f t="shared" ca="1" si="36"/>
        <v>66</v>
      </c>
      <c r="N2322" s="10">
        <v>47291.06</v>
      </c>
    </row>
    <row r="2323" spans="1:14" x14ac:dyDescent="0.25">
      <c r="A2323" t="s">
        <v>2350</v>
      </c>
      <c r="B2323">
        <v>1959</v>
      </c>
      <c r="C2323" t="s">
        <v>36</v>
      </c>
      <c r="D2323">
        <v>4</v>
      </c>
      <c r="E2323">
        <v>2</v>
      </c>
      <c r="F2323">
        <v>47305.31</v>
      </c>
      <c r="G2323" t="s">
        <v>11</v>
      </c>
      <c r="H2323" t="s">
        <v>16</v>
      </c>
      <c r="I2323" t="s">
        <v>41</v>
      </c>
      <c r="J2323" t="str">
        <f>IF(ISBLANK(I2323),"Null",I2323)</f>
        <v>R1011</v>
      </c>
      <c r="K2323">
        <f>IF(ISBLANK(B2323),ROUND(AVERAGE($B$2:$B$2344),0),B2323)</f>
        <v>1959</v>
      </c>
      <c r="L2323" s="9" t="str">
        <f>CONCATENATE(D2323,"/",C2323,"/",K2323)</f>
        <v>4/Oct/1959</v>
      </c>
      <c r="M2323">
        <f t="shared" ca="1" si="36"/>
        <v>65</v>
      </c>
      <c r="N2323" s="10">
        <v>47305.31</v>
      </c>
    </row>
    <row r="2324" spans="1:14" x14ac:dyDescent="0.25">
      <c r="A2324" t="s">
        <v>2351</v>
      </c>
      <c r="B2324">
        <v>1961</v>
      </c>
      <c r="C2324" t="s">
        <v>18</v>
      </c>
      <c r="D2324">
        <v>13</v>
      </c>
      <c r="E2324">
        <v>1</v>
      </c>
      <c r="F2324">
        <v>47403.88</v>
      </c>
      <c r="G2324" t="s">
        <v>16</v>
      </c>
      <c r="H2324" t="s">
        <v>12</v>
      </c>
      <c r="I2324" t="s">
        <v>41</v>
      </c>
      <c r="J2324" t="str">
        <f>IF(ISBLANK(I2324),"Null",I2324)</f>
        <v>R1011</v>
      </c>
      <c r="K2324">
        <f>IF(ISBLANK(B2324),ROUND(AVERAGE($B$2:$B$2344),0),B2324)</f>
        <v>1961</v>
      </c>
      <c r="L2324" s="9" t="str">
        <f>CONCATENATE(D2324,"/",C2324,"/",K2324)</f>
        <v>13/Jun/1961</v>
      </c>
      <c r="M2324">
        <f t="shared" ca="1" si="36"/>
        <v>63</v>
      </c>
      <c r="N2324" s="10">
        <v>47403.88</v>
      </c>
    </row>
    <row r="2325" spans="1:14" x14ac:dyDescent="0.25">
      <c r="A2325" t="s">
        <v>2352</v>
      </c>
      <c r="B2325">
        <v>1971</v>
      </c>
      <c r="C2325" t="s">
        <v>20</v>
      </c>
      <c r="D2325">
        <v>27</v>
      </c>
      <c r="E2325">
        <v>2</v>
      </c>
      <c r="F2325">
        <v>47462.89</v>
      </c>
      <c r="G2325" t="s">
        <v>16</v>
      </c>
      <c r="H2325" t="s">
        <v>11</v>
      </c>
      <c r="I2325" t="s">
        <v>13</v>
      </c>
      <c r="J2325" t="str">
        <f>IF(ISBLANK(I2325),"Null",I2325)</f>
        <v>R1013</v>
      </c>
      <c r="K2325">
        <f>IF(ISBLANK(B2325),ROUND(AVERAGE($B$2:$B$2344),0),B2325)</f>
        <v>1971</v>
      </c>
      <c r="L2325" s="9" t="str">
        <f>CONCATENATE(D2325,"/",C2325,"/",K2325)</f>
        <v>27/Sep/1971</v>
      </c>
      <c r="M2325">
        <f t="shared" ca="1" si="36"/>
        <v>53</v>
      </c>
      <c r="N2325" s="10">
        <v>47462.89</v>
      </c>
    </row>
    <row r="2326" spans="1:14" x14ac:dyDescent="0.25">
      <c r="A2326" t="s">
        <v>2353</v>
      </c>
      <c r="B2326">
        <v>1964</v>
      </c>
      <c r="C2326" t="s">
        <v>15</v>
      </c>
      <c r="D2326">
        <v>7</v>
      </c>
      <c r="E2326">
        <v>2</v>
      </c>
      <c r="F2326">
        <v>47496.49</v>
      </c>
      <c r="G2326" t="s">
        <v>16</v>
      </c>
      <c r="H2326" t="s">
        <v>12</v>
      </c>
      <c r="I2326" t="s">
        <v>23</v>
      </c>
      <c r="J2326" t="str">
        <f>IF(ISBLANK(I2326),"Null",I2326)</f>
        <v>R1012</v>
      </c>
      <c r="K2326">
        <f>IF(ISBLANK(B2326),ROUND(AVERAGE($B$2:$B$2344),0),B2326)</f>
        <v>1964</v>
      </c>
      <c r="L2326" s="9" t="str">
        <f>CONCATENATE(D2326,"/",C2326,"/",K2326)</f>
        <v>7/Nov/1964</v>
      </c>
      <c r="M2326">
        <f t="shared" ca="1" si="36"/>
        <v>60</v>
      </c>
      <c r="N2326" s="10">
        <v>47496.49</v>
      </c>
    </row>
    <row r="2327" spans="1:14" x14ac:dyDescent="0.25">
      <c r="A2327" t="s">
        <v>2354</v>
      </c>
      <c r="B2327">
        <v>1963</v>
      </c>
      <c r="C2327" t="s">
        <v>34</v>
      </c>
      <c r="D2327">
        <v>5</v>
      </c>
      <c r="E2327">
        <v>1</v>
      </c>
      <c r="F2327">
        <v>47896.79</v>
      </c>
      <c r="G2327" t="s">
        <v>16</v>
      </c>
      <c r="H2327" t="s">
        <v>12</v>
      </c>
      <c r="I2327" t="s">
        <v>246</v>
      </c>
      <c r="J2327" t="str">
        <f>IF(ISBLANK(I2327),"Null",I2327)</f>
        <v>R1024</v>
      </c>
      <c r="K2327">
        <f>IF(ISBLANK(B2327),ROUND(AVERAGE($B$2:$B$2344),0),B2327)</f>
        <v>1963</v>
      </c>
      <c r="L2327" s="9" t="str">
        <f>CONCATENATE(D2327,"/",C2327,"/",K2327)</f>
        <v>5/Aug/1963</v>
      </c>
      <c r="M2327">
        <f t="shared" ca="1" si="36"/>
        <v>61</v>
      </c>
      <c r="N2327" s="10">
        <v>47896.79</v>
      </c>
    </row>
    <row r="2328" spans="1:14" x14ac:dyDescent="0.25">
      <c r="A2328" t="s">
        <v>2355</v>
      </c>
      <c r="B2328">
        <v>1958</v>
      </c>
      <c r="C2328" t="s">
        <v>15</v>
      </c>
      <c r="D2328">
        <v>16</v>
      </c>
      <c r="E2328">
        <v>1</v>
      </c>
      <c r="F2328">
        <v>47928.03</v>
      </c>
      <c r="G2328" t="s">
        <v>11</v>
      </c>
      <c r="H2328" t="s">
        <v>12</v>
      </c>
      <c r="I2328" t="s">
        <v>41</v>
      </c>
      <c r="J2328" t="str">
        <f>IF(ISBLANK(I2328),"Null",I2328)</f>
        <v>R1011</v>
      </c>
      <c r="K2328">
        <f>IF(ISBLANK(B2328),ROUND(AVERAGE($B$2:$B$2344),0),B2328)</f>
        <v>1958</v>
      </c>
      <c r="L2328" s="9" t="str">
        <f>CONCATENATE(D2328,"/",C2328,"/",K2328)</f>
        <v>16/Nov/1958</v>
      </c>
      <c r="M2328">
        <f t="shared" ca="1" si="36"/>
        <v>66</v>
      </c>
      <c r="N2328" s="10">
        <v>47928.03</v>
      </c>
    </row>
    <row r="2329" spans="1:14" x14ac:dyDescent="0.25">
      <c r="A2329" t="s">
        <v>2356</v>
      </c>
      <c r="B2329">
        <v>1962</v>
      </c>
      <c r="C2329" t="s">
        <v>34</v>
      </c>
      <c r="D2329">
        <v>27</v>
      </c>
      <c r="E2329">
        <v>0</v>
      </c>
      <c r="F2329">
        <v>48173.36</v>
      </c>
      <c r="G2329" t="s">
        <v>16</v>
      </c>
      <c r="H2329" t="s">
        <v>12</v>
      </c>
      <c r="I2329" t="s">
        <v>41</v>
      </c>
      <c r="J2329" t="str">
        <f>IF(ISBLANK(I2329),"Null",I2329)</f>
        <v>R1011</v>
      </c>
      <c r="K2329">
        <f>IF(ISBLANK(B2329),ROUND(AVERAGE($B$2:$B$2344),0),B2329)</f>
        <v>1962</v>
      </c>
      <c r="L2329" s="9" t="str">
        <f>CONCATENATE(D2329,"/",C2329,"/",K2329)</f>
        <v>27/Aug/1962</v>
      </c>
      <c r="M2329">
        <f t="shared" ca="1" si="36"/>
        <v>62</v>
      </c>
      <c r="N2329" s="10">
        <v>48173.36</v>
      </c>
    </row>
    <row r="2330" spans="1:14" x14ac:dyDescent="0.25">
      <c r="A2330" t="s">
        <v>2357</v>
      </c>
      <c r="B2330">
        <v>1961</v>
      </c>
      <c r="C2330" t="s">
        <v>30</v>
      </c>
      <c r="D2330">
        <v>21</v>
      </c>
      <c r="E2330">
        <v>1</v>
      </c>
      <c r="F2330">
        <v>48517.56</v>
      </c>
      <c r="G2330" t="s">
        <v>16</v>
      </c>
      <c r="H2330" t="s">
        <v>12</v>
      </c>
      <c r="I2330" t="s">
        <v>246</v>
      </c>
      <c r="J2330" t="str">
        <f>IF(ISBLANK(I2330),"Null",I2330)</f>
        <v>R1024</v>
      </c>
      <c r="K2330">
        <f>IF(ISBLANK(B2330),ROUND(AVERAGE($B$2:$B$2344),0),B2330)</f>
        <v>1961</v>
      </c>
      <c r="L2330" s="9" t="str">
        <f>CONCATENATE(D2330,"/",C2330,"/",K2330)</f>
        <v>21/Dec/1961</v>
      </c>
      <c r="M2330">
        <f t="shared" ca="1" si="36"/>
        <v>62</v>
      </c>
      <c r="N2330" s="10">
        <v>48517.56</v>
      </c>
    </row>
    <row r="2331" spans="1:14" x14ac:dyDescent="0.25">
      <c r="A2331" t="s">
        <v>2358</v>
      </c>
      <c r="B2331">
        <v>1968</v>
      </c>
      <c r="C2331" t="s">
        <v>30</v>
      </c>
      <c r="D2331">
        <v>1</v>
      </c>
      <c r="E2331">
        <v>3</v>
      </c>
      <c r="F2331">
        <v>48549.18</v>
      </c>
      <c r="G2331" t="s">
        <v>16</v>
      </c>
      <c r="H2331" t="s">
        <v>12</v>
      </c>
      <c r="I2331" t="s">
        <v>167</v>
      </c>
      <c r="J2331" t="str">
        <f>IF(ISBLANK(I2331),"Null",I2331)</f>
        <v>R1016</v>
      </c>
      <c r="K2331">
        <f>IF(ISBLANK(B2331),ROUND(AVERAGE($B$2:$B$2344),0),B2331)</f>
        <v>1968</v>
      </c>
      <c r="L2331" s="9" t="str">
        <f>CONCATENATE(D2331,"/",C2331,"/",K2331)</f>
        <v>1/Dec/1968</v>
      </c>
      <c r="M2331">
        <f t="shared" ca="1" si="36"/>
        <v>55</v>
      </c>
      <c r="N2331" s="10">
        <v>48549.18</v>
      </c>
    </row>
    <row r="2332" spans="1:14" x14ac:dyDescent="0.25">
      <c r="A2332" t="s">
        <v>2359</v>
      </c>
      <c r="B2332">
        <v>1962</v>
      </c>
      <c r="C2332" t="s">
        <v>36</v>
      </c>
      <c r="D2332">
        <v>11</v>
      </c>
      <c r="E2332">
        <v>0</v>
      </c>
      <c r="F2332">
        <v>48673.56</v>
      </c>
      <c r="G2332" t="s">
        <v>16</v>
      </c>
      <c r="H2332" t="s">
        <v>11</v>
      </c>
      <c r="I2332" t="s">
        <v>13</v>
      </c>
      <c r="J2332" t="str">
        <f>IF(ISBLANK(I2332),"Null",I2332)</f>
        <v>R1013</v>
      </c>
      <c r="K2332">
        <f>IF(ISBLANK(B2332),ROUND(AVERAGE($B$2:$B$2344),0),B2332)</f>
        <v>1962</v>
      </c>
      <c r="L2332" s="9" t="str">
        <f>CONCATENATE(D2332,"/",C2332,"/",K2332)</f>
        <v>11/Oct/1962</v>
      </c>
      <c r="M2332">
        <f t="shared" ca="1" si="36"/>
        <v>62</v>
      </c>
      <c r="N2332" s="10">
        <v>48673.56</v>
      </c>
    </row>
    <row r="2333" spans="1:14" x14ac:dyDescent="0.25">
      <c r="A2333" t="s">
        <v>2360</v>
      </c>
      <c r="B2333">
        <v>1965</v>
      </c>
      <c r="C2333" t="s">
        <v>36</v>
      </c>
      <c r="D2333">
        <v>27</v>
      </c>
      <c r="E2333">
        <v>1</v>
      </c>
      <c r="F2333">
        <v>48675.519999999997</v>
      </c>
      <c r="G2333" t="s">
        <v>16</v>
      </c>
      <c r="H2333" t="s">
        <v>11</v>
      </c>
      <c r="I2333" t="s">
        <v>13</v>
      </c>
      <c r="J2333" t="str">
        <f>IF(ISBLANK(I2333),"Null",I2333)</f>
        <v>R1013</v>
      </c>
      <c r="K2333">
        <f>IF(ISBLANK(B2333),ROUND(AVERAGE($B$2:$B$2344),0),B2333)</f>
        <v>1965</v>
      </c>
      <c r="L2333" s="9" t="str">
        <f>CONCATENATE(D2333,"/",C2333,"/",K2333)</f>
        <v>27/Oct/1965</v>
      </c>
      <c r="M2333">
        <f t="shared" ca="1" si="36"/>
        <v>59</v>
      </c>
      <c r="N2333" s="10">
        <v>48675.519999999997</v>
      </c>
    </row>
    <row r="2334" spans="1:14" x14ac:dyDescent="0.25">
      <c r="A2334" t="s">
        <v>2361</v>
      </c>
      <c r="B2334">
        <v>1959</v>
      </c>
      <c r="C2334" t="s">
        <v>10</v>
      </c>
      <c r="D2334">
        <v>22</v>
      </c>
      <c r="E2334">
        <v>0</v>
      </c>
      <c r="F2334">
        <v>48824.45</v>
      </c>
      <c r="G2334" t="s">
        <v>11</v>
      </c>
      <c r="H2334" t="s">
        <v>16</v>
      </c>
      <c r="I2334" t="s">
        <v>41</v>
      </c>
      <c r="J2334" t="str">
        <f>IF(ISBLANK(I2334),"Null",I2334)</f>
        <v>R1011</v>
      </c>
      <c r="K2334">
        <f>IF(ISBLANK(B2334),ROUND(AVERAGE($B$2:$B$2344),0),B2334)</f>
        <v>1959</v>
      </c>
      <c r="L2334" s="9" t="str">
        <f>CONCATENATE(D2334,"/",C2334,"/",K2334)</f>
        <v>22/Jul/1959</v>
      </c>
      <c r="M2334">
        <f t="shared" ca="1" si="36"/>
        <v>65</v>
      </c>
      <c r="N2334" s="10">
        <v>48824.45</v>
      </c>
    </row>
    <row r="2335" spans="1:14" x14ac:dyDescent="0.25">
      <c r="A2335" t="s">
        <v>2362</v>
      </c>
      <c r="B2335">
        <v>1978</v>
      </c>
      <c r="C2335" t="s">
        <v>30</v>
      </c>
      <c r="D2335">
        <v>29</v>
      </c>
      <c r="E2335">
        <v>0</v>
      </c>
      <c r="F2335">
        <v>48885.14</v>
      </c>
      <c r="G2335" t="s">
        <v>16</v>
      </c>
      <c r="H2335" t="s">
        <v>11</v>
      </c>
      <c r="I2335" t="s">
        <v>13</v>
      </c>
      <c r="J2335" t="str">
        <f>IF(ISBLANK(I2335),"Null",I2335)</f>
        <v>R1013</v>
      </c>
      <c r="K2335">
        <f>IF(ISBLANK(B2335),ROUND(AVERAGE($B$2:$B$2344),0),B2335)</f>
        <v>1978</v>
      </c>
      <c r="L2335" s="9" t="str">
        <f>CONCATENATE(D2335,"/",C2335,"/",K2335)</f>
        <v>29/Dec/1978</v>
      </c>
      <c r="M2335">
        <f t="shared" ca="1" si="36"/>
        <v>45</v>
      </c>
      <c r="N2335" s="10">
        <v>48885.14</v>
      </c>
    </row>
    <row r="2336" spans="1:14" x14ac:dyDescent="0.25">
      <c r="A2336" t="s">
        <v>2363</v>
      </c>
      <c r="B2336">
        <v>1963</v>
      </c>
      <c r="C2336" t="s">
        <v>20</v>
      </c>
      <c r="D2336">
        <v>4</v>
      </c>
      <c r="E2336">
        <v>1</v>
      </c>
      <c r="F2336">
        <v>48970.25</v>
      </c>
      <c r="G2336" t="s">
        <v>16</v>
      </c>
      <c r="H2336" t="s">
        <v>11</v>
      </c>
      <c r="I2336" t="s">
        <v>13</v>
      </c>
      <c r="J2336" t="str">
        <f>IF(ISBLANK(I2336),"Null",I2336)</f>
        <v>R1013</v>
      </c>
      <c r="K2336">
        <f>IF(ISBLANK(B2336),ROUND(AVERAGE($B$2:$B$2344),0),B2336)</f>
        <v>1963</v>
      </c>
      <c r="L2336" s="9" t="str">
        <f>CONCATENATE(D2336,"/",C2336,"/",K2336)</f>
        <v>4/Sep/1963</v>
      </c>
      <c r="M2336">
        <f t="shared" ca="1" si="36"/>
        <v>61</v>
      </c>
      <c r="N2336" s="10">
        <v>48970.25</v>
      </c>
    </row>
    <row r="2337" spans="1:14" x14ac:dyDescent="0.25">
      <c r="A2337" t="s">
        <v>2364</v>
      </c>
      <c r="B2337">
        <v>1958</v>
      </c>
      <c r="C2337" t="s">
        <v>18</v>
      </c>
      <c r="D2337">
        <v>27</v>
      </c>
      <c r="E2337">
        <v>2</v>
      </c>
      <c r="F2337">
        <v>49577.66</v>
      </c>
      <c r="G2337" t="s">
        <v>11</v>
      </c>
      <c r="H2337" t="s">
        <v>11</v>
      </c>
      <c r="I2337" t="s">
        <v>13</v>
      </c>
      <c r="J2337" t="str">
        <f>IF(ISBLANK(I2337),"Null",I2337)</f>
        <v>R1013</v>
      </c>
      <c r="K2337">
        <f>IF(ISBLANK(B2337),ROUND(AVERAGE($B$2:$B$2344),0),B2337)</f>
        <v>1958</v>
      </c>
      <c r="L2337" s="9" t="str">
        <f>CONCATENATE(D2337,"/",C2337,"/",K2337)</f>
        <v>27/Jun/1958</v>
      </c>
      <c r="M2337">
        <f t="shared" ca="1" si="36"/>
        <v>66</v>
      </c>
      <c r="N2337" s="10">
        <v>49577.66</v>
      </c>
    </row>
    <row r="2338" spans="1:14" x14ac:dyDescent="0.25">
      <c r="A2338" t="s">
        <v>2365</v>
      </c>
      <c r="B2338">
        <v>1994</v>
      </c>
      <c r="C2338" t="s">
        <v>36</v>
      </c>
      <c r="D2338">
        <v>27</v>
      </c>
      <c r="E2338">
        <v>1</v>
      </c>
      <c r="F2338">
        <v>51194.559999999998</v>
      </c>
      <c r="G2338" t="s">
        <v>16</v>
      </c>
      <c r="H2338" t="s">
        <v>12</v>
      </c>
      <c r="I2338" t="s">
        <v>41</v>
      </c>
      <c r="J2338" t="str">
        <f>IF(ISBLANK(I2338),"Null",I2338)</f>
        <v>R1011</v>
      </c>
      <c r="K2338">
        <f>IF(ISBLANK(B2338),ROUND(AVERAGE($B$2:$B$2344),0),B2338)</f>
        <v>1994</v>
      </c>
      <c r="L2338" s="9" t="str">
        <f>CONCATENATE(D2338,"/",C2338,"/",K2338)</f>
        <v>27/Oct/1994</v>
      </c>
      <c r="M2338">
        <f t="shared" ca="1" si="36"/>
        <v>30</v>
      </c>
      <c r="N2338" s="10">
        <v>51194.559999999998</v>
      </c>
    </row>
    <row r="2339" spans="1:14" x14ac:dyDescent="0.25">
      <c r="A2339" t="s">
        <v>2366</v>
      </c>
      <c r="B2339">
        <v>1962</v>
      </c>
      <c r="C2339" t="s">
        <v>34</v>
      </c>
      <c r="D2339">
        <v>4</v>
      </c>
      <c r="E2339">
        <v>0</v>
      </c>
      <c r="F2339">
        <v>52590.83</v>
      </c>
      <c r="G2339" t="s">
        <v>16</v>
      </c>
      <c r="H2339" t="s">
        <v>12</v>
      </c>
      <c r="I2339" t="s">
        <v>41</v>
      </c>
      <c r="J2339" t="str">
        <f>IF(ISBLANK(I2339),"Null",I2339)</f>
        <v>R1011</v>
      </c>
      <c r="K2339">
        <f>IF(ISBLANK(B2339),ROUND(AVERAGE($B$2:$B$2344),0),B2339)</f>
        <v>1962</v>
      </c>
      <c r="L2339" s="9" t="str">
        <f>CONCATENATE(D2339,"/",C2339,"/",K2339)</f>
        <v>4/Aug/1962</v>
      </c>
      <c r="M2339">
        <f t="shared" ca="1" si="36"/>
        <v>62</v>
      </c>
      <c r="N2339" s="10">
        <v>52590.83</v>
      </c>
    </row>
    <row r="2340" spans="1:14" x14ac:dyDescent="0.25">
      <c r="A2340" t="s">
        <v>2367</v>
      </c>
      <c r="B2340">
        <v>1989</v>
      </c>
      <c r="C2340" t="s">
        <v>18</v>
      </c>
      <c r="D2340">
        <v>19</v>
      </c>
      <c r="E2340">
        <v>0</v>
      </c>
      <c r="F2340">
        <v>55135.4</v>
      </c>
      <c r="G2340" t="s">
        <v>16</v>
      </c>
      <c r="H2340" t="s">
        <v>11</v>
      </c>
      <c r="I2340" t="s">
        <v>23</v>
      </c>
      <c r="J2340" t="str">
        <f>IF(ISBLANK(I2340),"Null",I2340)</f>
        <v>R1012</v>
      </c>
      <c r="K2340">
        <f>IF(ISBLANK(B2340),ROUND(AVERAGE($B$2:$B$2344),0),B2340)</f>
        <v>1989</v>
      </c>
      <c r="L2340" s="9" t="str">
        <f>CONCATENATE(D2340,"/",C2340,"/",K2340)</f>
        <v>19/Jun/1989</v>
      </c>
      <c r="M2340">
        <f t="shared" ca="1" si="36"/>
        <v>35</v>
      </c>
      <c r="N2340" s="10">
        <v>55135.4</v>
      </c>
    </row>
    <row r="2341" spans="1:14" x14ac:dyDescent="0.25">
      <c r="A2341" t="s">
        <v>2368</v>
      </c>
      <c r="B2341">
        <v>1991</v>
      </c>
      <c r="C2341" t="s">
        <v>18</v>
      </c>
      <c r="D2341">
        <v>6</v>
      </c>
      <c r="E2341">
        <v>1</v>
      </c>
      <c r="F2341">
        <v>58571.07</v>
      </c>
      <c r="G2341" t="s">
        <v>16</v>
      </c>
      <c r="H2341" t="s">
        <v>12</v>
      </c>
      <c r="I2341" t="s">
        <v>246</v>
      </c>
      <c r="J2341" t="str">
        <f>IF(ISBLANK(I2341),"Null",I2341)</f>
        <v>R1024</v>
      </c>
      <c r="K2341">
        <f>IF(ISBLANK(B2341),ROUND(AVERAGE($B$2:$B$2344),0),B2341)</f>
        <v>1991</v>
      </c>
      <c r="L2341" s="9" t="str">
        <f>CONCATENATE(D2341,"/",C2341,"/",K2341)</f>
        <v>6/Jun/1991</v>
      </c>
      <c r="M2341">
        <f t="shared" ca="1" si="36"/>
        <v>33</v>
      </c>
      <c r="N2341" s="10">
        <v>58571.07</v>
      </c>
    </row>
    <row r="2342" spans="1:14" x14ac:dyDescent="0.25">
      <c r="A2342" t="s">
        <v>2369</v>
      </c>
      <c r="B2342">
        <v>1970</v>
      </c>
      <c r="C2342" t="s">
        <v>20</v>
      </c>
      <c r="D2342">
        <v>11</v>
      </c>
      <c r="E2342">
        <v>3</v>
      </c>
      <c r="F2342">
        <v>60021.4</v>
      </c>
      <c r="G2342" t="s">
        <v>16</v>
      </c>
      <c r="H2342" t="s">
        <v>16</v>
      </c>
      <c r="I2342" t="s">
        <v>23</v>
      </c>
      <c r="J2342" t="str">
        <f>IF(ISBLANK(I2342),"Null",I2342)</f>
        <v>R1012</v>
      </c>
      <c r="K2342">
        <f>IF(ISBLANK(B2342),ROUND(AVERAGE($B$2:$B$2344),0),B2342)</f>
        <v>1970</v>
      </c>
      <c r="L2342" s="9" t="str">
        <f>CONCATENATE(D2342,"/",C2342,"/",K2342)</f>
        <v>11/Sep/1970</v>
      </c>
      <c r="M2342">
        <f t="shared" ca="1" si="36"/>
        <v>54</v>
      </c>
      <c r="N2342" s="10">
        <v>60021.4</v>
      </c>
    </row>
    <row r="2343" spans="1:14" x14ac:dyDescent="0.25">
      <c r="A2343" t="s">
        <v>2370</v>
      </c>
      <c r="B2343">
        <v>1977</v>
      </c>
      <c r="C2343" t="s">
        <v>18</v>
      </c>
      <c r="D2343">
        <v>8</v>
      </c>
      <c r="E2343">
        <v>0</v>
      </c>
      <c r="F2343">
        <v>62592.87</v>
      </c>
      <c r="G2343" t="s">
        <v>11</v>
      </c>
      <c r="H2343" t="s">
        <v>12</v>
      </c>
      <c r="I2343" t="s">
        <v>13</v>
      </c>
      <c r="J2343" t="str">
        <f>IF(ISBLANK(I2343),"Null",I2343)</f>
        <v>R1013</v>
      </c>
      <c r="K2343">
        <f>IF(ISBLANK(B2343),ROUND(AVERAGE($B$2:$B$2344),0),B2343)</f>
        <v>1977</v>
      </c>
      <c r="L2343" s="9" t="str">
        <f>CONCATENATE(D2343,"/",C2343,"/",K2343)</f>
        <v>8/Jun/1977</v>
      </c>
      <c r="M2343">
        <f t="shared" ca="1" si="36"/>
        <v>47</v>
      </c>
      <c r="N2343" s="10">
        <v>62592.87</v>
      </c>
    </row>
    <row r="2344" spans="1:14" x14ac:dyDescent="0.25">
      <c r="A2344" t="s">
        <v>2371</v>
      </c>
      <c r="B2344">
        <v>1968</v>
      </c>
      <c r="C2344" t="s">
        <v>36</v>
      </c>
      <c r="D2344">
        <v>12</v>
      </c>
      <c r="E2344">
        <v>0</v>
      </c>
      <c r="F2344">
        <v>63770.43</v>
      </c>
      <c r="G2344" t="s">
        <v>16</v>
      </c>
      <c r="H2344" t="s">
        <v>12</v>
      </c>
      <c r="I2344" t="s">
        <v>13</v>
      </c>
      <c r="J2344" t="str">
        <f>IF(ISBLANK(I2344),"Null",I2344)</f>
        <v>R1013</v>
      </c>
      <c r="K2344">
        <f>IF(ISBLANK(B2344),ROUND(AVERAGE($B$2:$B$2344),0),B2344)</f>
        <v>1968</v>
      </c>
      <c r="L2344" s="9" t="str">
        <f>CONCATENATE(D2344,"/",C2344,"/",K2344)</f>
        <v>12/Oct/1968</v>
      </c>
      <c r="M2344">
        <f t="shared" ca="1" si="36"/>
        <v>56</v>
      </c>
      <c r="N2344" s="10">
        <v>63770.43</v>
      </c>
    </row>
    <row r="2346" spans="1:14" x14ac:dyDescent="0.25">
      <c r="B2346" s="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29093-0E48-4A8B-A87F-60D5624B2BB6}">
  <dimension ref="A1:T2336"/>
  <sheetViews>
    <sheetView tabSelected="1" topLeftCell="H1" workbookViewId="0">
      <selection activeCell="T5" sqref="T5"/>
    </sheetView>
  </sheetViews>
  <sheetFormatPr defaultRowHeight="15" x14ac:dyDescent="0.25"/>
  <cols>
    <col min="1" max="1" width="15.42578125" style="8" customWidth="1"/>
    <col min="2" max="2" width="18.28515625" style="8" bestFit="1" customWidth="1"/>
    <col min="3" max="3" width="9.140625" style="8" customWidth="1"/>
    <col min="4" max="4" width="9" style="8" customWidth="1"/>
    <col min="5" max="5" width="15.28515625" style="8" customWidth="1"/>
    <col min="6" max="6" width="19" style="8" customWidth="1"/>
    <col min="7" max="7" width="18.28515625" style="8" customWidth="1"/>
    <col min="8" max="8" width="25.85546875" style="8" customWidth="1"/>
    <col min="9" max="9" width="10.7109375" customWidth="1"/>
    <col min="10" max="10" width="17.5703125" style="8" customWidth="1"/>
    <col min="11" max="11" width="18.5703125" style="8" customWidth="1"/>
    <col min="12" max="12" width="16.140625" style="8" customWidth="1"/>
    <col min="13" max="13" width="11.42578125" style="22" customWidth="1"/>
    <col min="14" max="14" width="15.85546875" style="8" customWidth="1"/>
    <col min="15" max="15" width="11.140625" style="8" customWidth="1"/>
    <col min="16" max="16" width="10.7109375" style="8" customWidth="1"/>
    <col min="17" max="17" width="12.28515625" style="8" bestFit="1" customWidth="1"/>
    <col min="20" max="20" width="111.85546875" bestFit="1" customWidth="1"/>
  </cols>
  <sheetData>
    <row r="1" spans="1:20" x14ac:dyDescent="0.25">
      <c r="A1" s="8" t="s">
        <v>5999</v>
      </c>
      <c r="B1" s="8" t="s">
        <v>2384</v>
      </c>
      <c r="C1" s="8" t="s">
        <v>2372</v>
      </c>
      <c r="D1" s="8" t="s">
        <v>2373</v>
      </c>
      <c r="E1" s="8" t="s">
        <v>5987</v>
      </c>
      <c r="F1" s="8" t="s">
        <v>6041</v>
      </c>
      <c r="G1" s="8" t="s">
        <v>5988</v>
      </c>
      <c r="H1" s="8" t="s">
        <v>5989</v>
      </c>
      <c r="I1" t="s">
        <v>5990</v>
      </c>
      <c r="J1" s="8" t="s">
        <v>5991</v>
      </c>
      <c r="K1" s="8" t="s">
        <v>5992</v>
      </c>
      <c r="L1" s="8" t="s">
        <v>5993</v>
      </c>
      <c r="M1" s="22" t="s">
        <v>5994</v>
      </c>
      <c r="N1" s="8" t="s">
        <v>5995</v>
      </c>
      <c r="O1" s="8" t="s">
        <v>5996</v>
      </c>
      <c r="P1" s="8" t="s">
        <v>5997</v>
      </c>
      <c r="Q1" s="8" t="s">
        <v>5998</v>
      </c>
    </row>
    <row r="2" spans="1:20" ht="15.75" x14ac:dyDescent="0.25">
      <c r="A2" s="1" t="s">
        <v>2371</v>
      </c>
      <c r="B2" s="8" t="str">
        <f>VLOOKUP(A2:A2336,'Customer Names'!$A$2:$D$2336,2,0)</f>
        <v xml:space="preserve">  Kelly</v>
      </c>
      <c r="C2" s="8">
        <f>VLOOKUP(A2:A2336,'Medical Examinations'!$A$2:$H$2336,2,0)</f>
        <v>47.41</v>
      </c>
      <c r="D2" s="8">
        <f>VLOOKUP(A2:A2336,'Medical Examinations'!$A$2:$H$2336,3,0)</f>
        <v>7.47</v>
      </c>
      <c r="E2" s="8" t="str">
        <f>VLOOKUP(A2:A2336,'Medical Examinations'!$A$1:$M$2336,10,0)</f>
        <v>No</v>
      </c>
      <c r="F2" s="8" t="str">
        <f>VLOOKUP(A2:A2336,'Medical Examinations'!$A$2:$H$2336,5,0)</f>
        <v>No</v>
      </c>
      <c r="G2" s="8" t="str">
        <f>VLOOKUP(A2:A2336,'Medical Examinations'!$A$2:$H$2336,6,0)</f>
        <v>No</v>
      </c>
      <c r="H2" s="8">
        <f>VLOOKUP(A2:A2336,'Medical Examinations'!$A$2:$H$2336,7,0)</f>
        <v>0</v>
      </c>
      <c r="I2" t="str">
        <f>VLOOKUP(A2:A2336,'Medical Examinations'!$A$2:$K$2336,11,0)</f>
        <v>Yes</v>
      </c>
      <c r="J2" s="8" t="str">
        <f>VLOOKUP(A2:A2336,'Medical Examinations'!$A$2:$M$2336,12,0)</f>
        <v>Obesity</v>
      </c>
      <c r="K2" s="8" t="str">
        <f>VLOOKUP(A2:A2336,'Medical Examinations'!$A$2:$M$2336,13,0)</f>
        <v>Diabetes</v>
      </c>
      <c r="L2" s="8" t="str">
        <f>VLOOKUP(Table1[CUSTOMER ID],'Hospitalisation Details'!$A$1:$N$2344,12,0)</f>
        <v>12/Oct/1968</v>
      </c>
      <c r="M2" s="22">
        <f>VLOOKUP(Table1[CUSTOMER ID],'Hospitalisation Details'!$A$2:$N$2344,14,0)</f>
        <v>63770.43</v>
      </c>
      <c r="N2" s="8" t="str">
        <f>VLOOKUP(Table1[CUSTOMER ID],'Hospitalisation Details'!$A$2:$I$2344,7,0)</f>
        <v>tier - 1</v>
      </c>
      <c r="O2" s="8" t="str">
        <f>VLOOKUP(Table1[CUSTOMER ID],'Hospitalisation Details'!$A$2:$I$2344,8,0)</f>
        <v>tier - 3</v>
      </c>
      <c r="P2" s="8" t="str">
        <f>VLOOKUP(Table1[CUSTOMER ID],'Hospitalisation Details'!$A$2:$I$2344,9,0)</f>
        <v>R1013</v>
      </c>
      <c r="Q2" s="8">
        <f ca="1">VLOOKUP(Table1[CUSTOMER ID],'Hospitalisation Details'!$A$2:$N$2344,13,0)</f>
        <v>56</v>
      </c>
    </row>
    <row r="3" spans="1:20" ht="15.75" x14ac:dyDescent="0.25">
      <c r="A3" s="1" t="s">
        <v>2370</v>
      </c>
      <c r="B3" s="8" t="str">
        <f>VLOOKUP(A3:A2337,'Customer Names'!$A$2:$D$2336,2,0)</f>
        <v xml:space="preserve">  Matthew D</v>
      </c>
      <c r="C3" s="8">
        <f>VLOOKUP(A3:A2337,'Medical Examinations'!$A$2:$H$2336,2,0)</f>
        <v>30.36</v>
      </c>
      <c r="D3" s="8">
        <f>VLOOKUP(A3:A2337,'Medical Examinations'!$A$2:$H$2336,3,0)</f>
        <v>5.77</v>
      </c>
      <c r="E3" s="8" t="str">
        <f>VLOOKUP(A3:A2337,'Medical Examinations'!$A$1:$M$2336,10,0)</f>
        <v>No</v>
      </c>
      <c r="F3" s="8" t="str">
        <f>VLOOKUP(A3:A2337,'Medical Examinations'!$A$2:$H$2336,5,0)</f>
        <v>No</v>
      </c>
      <c r="G3" s="8" t="str">
        <f>VLOOKUP(A3:A2337,'Medical Examinations'!$A$2:$H$2336,6,0)</f>
        <v>No</v>
      </c>
      <c r="H3" s="8">
        <f>VLOOKUP(A3:A2337,'Medical Examinations'!$A$2:$H$2336,7,0)</f>
        <v>0</v>
      </c>
      <c r="I3" t="str">
        <f>VLOOKUP(A3:A2337,'Medical Examinations'!$A$2:$K$2336,11,0)</f>
        <v>Yes</v>
      </c>
      <c r="J3" s="8" t="str">
        <f>VLOOKUP(A3:A2337,'Medical Examinations'!$A$2:$M$2336,12,0)</f>
        <v>Obesity</v>
      </c>
      <c r="K3" s="8" t="str">
        <f>VLOOKUP(A3:A2337,'Medical Examinations'!$A$2:$M$2336,13,0)</f>
        <v>Prediabetes</v>
      </c>
      <c r="L3" s="8" t="str">
        <f>VLOOKUP(Table1[CUSTOMER ID],'Hospitalisation Details'!$A$1:$N$2344,12,0)</f>
        <v>8/Jun/1977</v>
      </c>
      <c r="M3" s="22">
        <f>VLOOKUP(Table1[CUSTOMER ID],'Hospitalisation Details'!$A$2:$N$2344,14,0)</f>
        <v>62592.87</v>
      </c>
      <c r="N3" s="8" t="str">
        <f>VLOOKUP(Table1[CUSTOMER ID],'Hospitalisation Details'!$A$2:$I$2344,7,0)</f>
        <v>tier - 2</v>
      </c>
      <c r="O3" s="8" t="str">
        <f>VLOOKUP(Table1[CUSTOMER ID],'Hospitalisation Details'!$A$2:$I$2344,8,0)</f>
        <v>tier - 3</v>
      </c>
      <c r="P3" s="8" t="str">
        <f>VLOOKUP(Table1[CUSTOMER ID],'Hospitalisation Details'!$A$2:$I$2344,9,0)</f>
        <v>R1013</v>
      </c>
      <c r="Q3" s="8">
        <f ca="1">VLOOKUP(Table1[CUSTOMER ID],'Hospitalisation Details'!$A$2:$N$2344,13,0)</f>
        <v>47</v>
      </c>
    </row>
    <row r="4" spans="1:20" ht="15.75" x14ac:dyDescent="0.25">
      <c r="A4" s="1" t="s">
        <v>2369</v>
      </c>
      <c r="B4" s="8" t="str">
        <f>VLOOKUP(A4:A2338,'Customer Names'!$A$2:$D$2336,2,0)</f>
        <v xml:space="preserve">  Phil</v>
      </c>
      <c r="C4" s="8">
        <f>VLOOKUP(A4:A2338,'Medical Examinations'!$A$2:$H$2336,2,0)</f>
        <v>34.484999999999999</v>
      </c>
      <c r="D4" s="8">
        <f>VLOOKUP(A4:A2338,'Medical Examinations'!$A$2:$H$2336,3,0)</f>
        <v>11.87</v>
      </c>
      <c r="E4" s="8" t="str">
        <f>VLOOKUP(A4:A2338,'Medical Examinations'!$A$1:$M$2336,10,0)</f>
        <v>Yes</v>
      </c>
      <c r="F4" s="8" t="str">
        <f>VLOOKUP(A4:A2338,'Medical Examinations'!$A$2:$H$2336,5,0)</f>
        <v>No</v>
      </c>
      <c r="G4" s="8" t="str">
        <f>VLOOKUP(A4:A2338,'Medical Examinations'!$A$2:$H$2336,6,0)</f>
        <v>No</v>
      </c>
      <c r="H4" s="8">
        <f>VLOOKUP(A4:A2338,'Medical Examinations'!$A$2:$H$2336,7,0)</f>
        <v>2</v>
      </c>
      <c r="I4" t="str">
        <f>VLOOKUP(A4:A2338,'Medical Examinations'!$A$2:$K$2336,11,0)</f>
        <v>Yes</v>
      </c>
      <c r="J4" s="8" t="str">
        <f>VLOOKUP(A4:A2338,'Medical Examinations'!$A$2:$M$2336,12,0)</f>
        <v>Obesity</v>
      </c>
      <c r="K4" s="8" t="str">
        <f>VLOOKUP(A4:A2338,'Medical Examinations'!$A$2:$M$2336,13,0)</f>
        <v>Diabetes</v>
      </c>
      <c r="L4" s="8" t="str">
        <f>VLOOKUP(Table1[CUSTOMER ID],'Hospitalisation Details'!$A$1:$N$2344,12,0)</f>
        <v>11/Sep/1970</v>
      </c>
      <c r="M4" s="22">
        <f>VLOOKUP(Table1[CUSTOMER ID],'Hospitalisation Details'!$A$2:$N$2344,14,0)</f>
        <v>60021.4</v>
      </c>
      <c r="N4" s="8" t="str">
        <f>VLOOKUP(Table1[CUSTOMER ID],'Hospitalisation Details'!$A$2:$I$2344,7,0)</f>
        <v>tier - 1</v>
      </c>
      <c r="O4" s="8" t="str">
        <f>VLOOKUP(Table1[CUSTOMER ID],'Hospitalisation Details'!$A$2:$I$2344,8,0)</f>
        <v>tier - 1</v>
      </c>
      <c r="P4" s="8" t="str">
        <f>VLOOKUP(Table1[CUSTOMER ID],'Hospitalisation Details'!$A$2:$I$2344,9,0)</f>
        <v>R1012</v>
      </c>
      <c r="Q4" s="8">
        <f ca="1">VLOOKUP(Table1[CUSTOMER ID],'Hospitalisation Details'!$A$2:$N$2344,13,0)</f>
        <v>54</v>
      </c>
    </row>
    <row r="5" spans="1:20" ht="15.75" x14ac:dyDescent="0.25">
      <c r="A5" s="1" t="s">
        <v>2368</v>
      </c>
      <c r="B5" s="8" t="str">
        <f>VLOOKUP(A5:A2339,'Customer Names'!$A$2:$D$2336,2,0)</f>
        <v xml:space="preserve">  Kelsey</v>
      </c>
      <c r="C5" s="8">
        <f>VLOOKUP(A5:A2339,'Medical Examinations'!$A$2:$H$2336,2,0)</f>
        <v>38.094999999999999</v>
      </c>
      <c r="D5" s="8">
        <f>VLOOKUP(A5:A2339,'Medical Examinations'!$A$2:$H$2336,3,0)</f>
        <v>6.05</v>
      </c>
      <c r="E5" s="8" t="str">
        <f>VLOOKUP(A5:A2339,'Medical Examinations'!$A$1:$M$2336,10,0)</f>
        <v>No</v>
      </c>
      <c r="F5" s="8" t="str">
        <f>VLOOKUP(A5:A2339,'Medical Examinations'!$A$2:$H$2336,5,0)</f>
        <v>No</v>
      </c>
      <c r="G5" s="8" t="str">
        <f>VLOOKUP(A5:A2339,'Medical Examinations'!$A$2:$H$2336,6,0)</f>
        <v>No</v>
      </c>
      <c r="H5" s="8">
        <f>VLOOKUP(A5:A2339,'Medical Examinations'!$A$2:$H$2336,7,0)</f>
        <v>0</v>
      </c>
      <c r="I5" t="str">
        <f>VLOOKUP(A5:A2339,'Medical Examinations'!$A$2:$K$2336,11,0)</f>
        <v>Yes</v>
      </c>
      <c r="J5" s="8" t="str">
        <f>VLOOKUP(A5:A2339,'Medical Examinations'!$A$2:$M$2336,12,0)</f>
        <v>Obesity</v>
      </c>
      <c r="K5" s="8" t="str">
        <f>VLOOKUP(A5:A2339,'Medical Examinations'!$A$2:$M$2336,13,0)</f>
        <v>Prediabetes</v>
      </c>
      <c r="L5" s="8" t="str">
        <f>VLOOKUP(Table1[CUSTOMER ID],'Hospitalisation Details'!$A$1:$N$2344,12,0)</f>
        <v>6/Jun/1991</v>
      </c>
      <c r="M5" s="22">
        <f>VLOOKUP(Table1[CUSTOMER ID],'Hospitalisation Details'!$A$2:$N$2344,14,0)</f>
        <v>58571.07</v>
      </c>
      <c r="N5" s="8" t="str">
        <f>VLOOKUP(Table1[CUSTOMER ID],'Hospitalisation Details'!$A$2:$I$2344,7,0)</f>
        <v>tier - 1</v>
      </c>
      <c r="O5" s="8" t="str">
        <f>VLOOKUP(Table1[CUSTOMER ID],'Hospitalisation Details'!$A$2:$I$2344,8,0)</f>
        <v>tier - 3</v>
      </c>
      <c r="P5" s="8" t="str">
        <f>VLOOKUP(Table1[CUSTOMER ID],'Hospitalisation Details'!$A$2:$I$2344,9,0)</f>
        <v>R1024</v>
      </c>
      <c r="Q5" s="8">
        <f ca="1">VLOOKUP(Table1[CUSTOMER ID],'Hospitalisation Details'!$A$2:$N$2344,13,0)</f>
        <v>33</v>
      </c>
      <c r="T5" s="17" t="s">
        <v>6077</v>
      </c>
    </row>
    <row r="6" spans="1:20" ht="15.75" x14ac:dyDescent="0.25">
      <c r="A6" s="1" t="s">
        <v>2367</v>
      </c>
      <c r="B6" s="8" t="str">
        <f>VLOOKUP(A6:A2340,'Customer Names'!$A$2:$D$2336,2,0)</f>
        <v xml:space="preserve">  Kristyn</v>
      </c>
      <c r="C6" s="8">
        <f>VLOOKUP(A6:A2340,'Medical Examinations'!$A$2:$H$2336,2,0)</f>
        <v>35.53</v>
      </c>
      <c r="D6" s="8">
        <f>VLOOKUP(A6:A2340,'Medical Examinations'!$A$2:$H$2336,3,0)</f>
        <v>5.45</v>
      </c>
      <c r="E6" s="8" t="str">
        <f>VLOOKUP(A6:A2340,'Medical Examinations'!$A$1:$M$2336,10,0)</f>
        <v>No</v>
      </c>
      <c r="F6" s="8" t="str">
        <f>VLOOKUP(A6:A2340,'Medical Examinations'!$A$2:$H$2336,5,0)</f>
        <v>No</v>
      </c>
      <c r="G6" s="8" t="str">
        <f>VLOOKUP(A6:A2340,'Medical Examinations'!$A$2:$H$2336,6,0)</f>
        <v>No</v>
      </c>
      <c r="H6" s="8">
        <f>VLOOKUP(A6:A2340,'Medical Examinations'!$A$2:$H$2336,7,0)</f>
        <v>0</v>
      </c>
      <c r="I6" t="str">
        <f>VLOOKUP(A6:A2340,'Medical Examinations'!$A$2:$K$2336,11,0)</f>
        <v>Yes</v>
      </c>
      <c r="J6" s="8" t="str">
        <f>VLOOKUP(A6:A2340,'Medical Examinations'!$A$2:$M$2336,12,0)</f>
        <v>Obesity</v>
      </c>
      <c r="K6" s="8" t="str">
        <f>VLOOKUP(A6:A2340,'Medical Examinations'!$A$2:$M$2336,13,0)</f>
        <v>Normal</v>
      </c>
      <c r="L6" s="8" t="str">
        <f>VLOOKUP(Table1[CUSTOMER ID],'Hospitalisation Details'!$A$1:$N$2344,12,0)</f>
        <v>19/Jun/1989</v>
      </c>
      <c r="M6" s="22">
        <f>VLOOKUP(Table1[CUSTOMER ID],'Hospitalisation Details'!$A$2:$N$2344,14,0)</f>
        <v>55135.4</v>
      </c>
      <c r="N6" s="8" t="str">
        <f>VLOOKUP(Table1[CUSTOMER ID],'Hospitalisation Details'!$A$2:$I$2344,7,0)</f>
        <v>tier - 1</v>
      </c>
      <c r="O6" s="8" t="str">
        <f>VLOOKUP(Table1[CUSTOMER ID],'Hospitalisation Details'!$A$2:$I$2344,8,0)</f>
        <v>tier - 2</v>
      </c>
      <c r="P6" s="8" t="str">
        <f>VLOOKUP(Table1[CUSTOMER ID],'Hospitalisation Details'!$A$2:$I$2344,9,0)</f>
        <v>R1012</v>
      </c>
      <c r="Q6" s="8">
        <f ca="1">VLOOKUP(Table1[CUSTOMER ID],'Hospitalisation Details'!$A$2:$N$2344,13,0)</f>
        <v>35</v>
      </c>
    </row>
    <row r="7" spans="1:20" ht="15.75" x14ac:dyDescent="0.25">
      <c r="A7" s="1" t="s">
        <v>2366</v>
      </c>
      <c r="B7" s="8" t="str">
        <f>VLOOKUP(A7:A2341,'Customer Names'!$A$2:$D$2336,2,0)</f>
        <v xml:space="preserve">  Russell B</v>
      </c>
      <c r="C7" s="8">
        <f>VLOOKUP(A7:A2341,'Medical Examinations'!$A$2:$H$2336,2,0)</f>
        <v>32.799999999999997</v>
      </c>
      <c r="D7" s="8">
        <f>VLOOKUP(A7:A2341,'Medical Examinations'!$A$2:$H$2336,3,0)</f>
        <v>6.59</v>
      </c>
      <c r="E7" s="8" t="str">
        <f>VLOOKUP(A7:A2341,'Medical Examinations'!$A$1:$M$2336,10,0)</f>
        <v>No</v>
      </c>
      <c r="F7" s="8" t="str">
        <f>VLOOKUP(A7:A2341,'Medical Examinations'!$A$2:$H$2336,5,0)</f>
        <v>No</v>
      </c>
      <c r="G7" s="8" t="str">
        <f>VLOOKUP(A7:A2341,'Medical Examinations'!$A$2:$H$2336,6,0)</f>
        <v>No</v>
      </c>
      <c r="H7" s="8">
        <f>VLOOKUP(A7:A2341,'Medical Examinations'!$A$2:$H$2336,7,0)</f>
        <v>0</v>
      </c>
      <c r="I7" t="str">
        <f>VLOOKUP(A7:A2341,'Medical Examinations'!$A$2:$K$2336,11,0)</f>
        <v>Yes</v>
      </c>
      <c r="J7" s="8" t="str">
        <f>VLOOKUP(A7:A2341,'Medical Examinations'!$A$2:$M$2336,12,0)</f>
        <v>Obesity</v>
      </c>
      <c r="K7" s="8" t="str">
        <f>VLOOKUP(A7:A2341,'Medical Examinations'!$A$2:$M$2336,13,0)</f>
        <v>Diabetes</v>
      </c>
      <c r="L7" s="8" t="str">
        <f>VLOOKUP(Table1[CUSTOMER ID],'Hospitalisation Details'!$A$1:$N$2344,12,0)</f>
        <v>4/Aug/1962</v>
      </c>
      <c r="M7" s="22">
        <f>VLOOKUP(Table1[CUSTOMER ID],'Hospitalisation Details'!$A$2:$N$2344,14,0)</f>
        <v>52590.83</v>
      </c>
      <c r="N7" s="8" t="str">
        <f>VLOOKUP(Table1[CUSTOMER ID],'Hospitalisation Details'!$A$2:$I$2344,7,0)</f>
        <v>tier - 1</v>
      </c>
      <c r="O7" s="8" t="str">
        <f>VLOOKUP(Table1[CUSTOMER ID],'Hospitalisation Details'!$A$2:$I$2344,8,0)</f>
        <v>tier - 3</v>
      </c>
      <c r="P7" s="8" t="str">
        <f>VLOOKUP(Table1[CUSTOMER ID],'Hospitalisation Details'!$A$2:$I$2344,9,0)</f>
        <v>R1011</v>
      </c>
      <c r="Q7" s="8">
        <f ca="1">VLOOKUP(Table1[CUSTOMER ID],'Hospitalisation Details'!$A$2:$N$2344,13,0)</f>
        <v>62</v>
      </c>
    </row>
    <row r="8" spans="1:20" ht="15.75" x14ac:dyDescent="0.25">
      <c r="A8" s="1" t="s">
        <v>2365</v>
      </c>
      <c r="B8" s="8" t="str">
        <f>VLOOKUP(A8:A2342,'Customer Names'!$A$2:$D$2336,2,0)</f>
        <v xml:space="preserve">  Scott</v>
      </c>
      <c r="C8" s="8">
        <f>VLOOKUP(A8:A2342,'Medical Examinations'!$A$2:$H$2336,2,0)</f>
        <v>36.4</v>
      </c>
      <c r="D8" s="8">
        <f>VLOOKUP(A8:A2342,'Medical Examinations'!$A$2:$H$2336,3,0)</f>
        <v>6.07</v>
      </c>
      <c r="E8" s="8" t="str">
        <f>VLOOKUP(A8:A2342,'Medical Examinations'!$A$1:$M$2336,10,0)</f>
        <v>No</v>
      </c>
      <c r="F8" s="8" t="str">
        <f>VLOOKUP(A8:A2342,'Medical Examinations'!$A$2:$H$2336,5,0)</f>
        <v>No</v>
      </c>
      <c r="G8" s="8" t="str">
        <f>VLOOKUP(A8:A2342,'Medical Examinations'!$A$2:$H$2336,6,0)</f>
        <v>No</v>
      </c>
      <c r="H8" s="8">
        <f>VLOOKUP(A8:A2342,'Medical Examinations'!$A$2:$H$2336,7,0)</f>
        <v>0</v>
      </c>
      <c r="I8" t="str">
        <f>VLOOKUP(A8:A2342,'Medical Examinations'!$A$2:$K$2336,11,0)</f>
        <v>Yes</v>
      </c>
      <c r="J8" s="8" t="str">
        <f>VLOOKUP(A8:A2342,'Medical Examinations'!$A$2:$M$2336,12,0)</f>
        <v>Obesity</v>
      </c>
      <c r="K8" s="8" t="str">
        <f>VLOOKUP(A8:A2342,'Medical Examinations'!$A$2:$M$2336,13,0)</f>
        <v>Prediabetes</v>
      </c>
      <c r="L8" s="8" t="str">
        <f>VLOOKUP(Table1[CUSTOMER ID],'Hospitalisation Details'!$A$1:$N$2344,12,0)</f>
        <v>27/Oct/1994</v>
      </c>
      <c r="M8" s="22">
        <f>VLOOKUP(Table1[CUSTOMER ID],'Hospitalisation Details'!$A$2:$N$2344,14,0)</f>
        <v>51194.559999999998</v>
      </c>
      <c r="N8" s="8" t="str">
        <f>VLOOKUP(Table1[CUSTOMER ID],'Hospitalisation Details'!$A$2:$I$2344,7,0)</f>
        <v>tier - 1</v>
      </c>
      <c r="O8" s="8" t="str">
        <f>VLOOKUP(Table1[CUSTOMER ID],'Hospitalisation Details'!$A$2:$I$2344,8,0)</f>
        <v>tier - 3</v>
      </c>
      <c r="P8" s="8" t="str">
        <f>VLOOKUP(Table1[CUSTOMER ID],'Hospitalisation Details'!$A$2:$I$2344,9,0)</f>
        <v>R1011</v>
      </c>
      <c r="Q8" s="8">
        <f ca="1">VLOOKUP(Table1[CUSTOMER ID],'Hospitalisation Details'!$A$2:$N$2344,13,0)</f>
        <v>30</v>
      </c>
    </row>
    <row r="9" spans="1:20" ht="15.75" x14ac:dyDescent="0.25">
      <c r="A9" s="1" t="s">
        <v>2364</v>
      </c>
      <c r="B9" s="8" t="str">
        <f>VLOOKUP(A9:A2343,'Customer Names'!$A$2:$D$2336,2,0)</f>
        <v xml:space="preserve">  Stephen</v>
      </c>
      <c r="C9" s="8">
        <f>VLOOKUP(A9:A2343,'Medical Examinations'!$A$2:$H$2336,2,0)</f>
        <v>36.96</v>
      </c>
      <c r="D9" s="8">
        <f>VLOOKUP(A9:A2343,'Medical Examinations'!$A$2:$H$2336,3,0)</f>
        <v>7.93</v>
      </c>
      <c r="E9" s="8" t="str">
        <f>VLOOKUP(A9:A2343,'Medical Examinations'!$A$1:$M$2336,10,0)</f>
        <v>No</v>
      </c>
      <c r="F9" s="8" t="str">
        <f>VLOOKUP(A9:A2343,'Medical Examinations'!$A$2:$H$2336,5,0)</f>
        <v>No</v>
      </c>
      <c r="G9" s="8" t="str">
        <f>VLOOKUP(A9:A2343,'Medical Examinations'!$A$2:$H$2336,6,0)</f>
        <v>No</v>
      </c>
      <c r="H9" s="8">
        <f>VLOOKUP(A9:A2343,'Medical Examinations'!$A$2:$H$2336,7,0)</f>
        <v>3</v>
      </c>
      <c r="I9" t="str">
        <f>VLOOKUP(A9:A2343,'Medical Examinations'!$A$2:$K$2336,11,0)</f>
        <v>Yes</v>
      </c>
      <c r="J9" s="8" t="str">
        <f>VLOOKUP(A9:A2343,'Medical Examinations'!$A$2:$M$2336,12,0)</f>
        <v>Obesity</v>
      </c>
      <c r="K9" s="8" t="str">
        <f>VLOOKUP(A9:A2343,'Medical Examinations'!$A$2:$M$2336,13,0)</f>
        <v>Diabetes</v>
      </c>
      <c r="L9" s="8" t="str">
        <f>VLOOKUP(Table1[CUSTOMER ID],'Hospitalisation Details'!$A$1:$N$2344,12,0)</f>
        <v>27/Jun/1958</v>
      </c>
      <c r="M9" s="22">
        <f>VLOOKUP(Table1[CUSTOMER ID],'Hospitalisation Details'!$A$2:$N$2344,14,0)</f>
        <v>49577.66</v>
      </c>
      <c r="N9" s="8" t="str">
        <f>VLOOKUP(Table1[CUSTOMER ID],'Hospitalisation Details'!$A$2:$I$2344,7,0)</f>
        <v>tier - 2</v>
      </c>
      <c r="O9" s="8" t="str">
        <f>VLOOKUP(Table1[CUSTOMER ID],'Hospitalisation Details'!$A$2:$I$2344,8,0)</f>
        <v>tier - 2</v>
      </c>
      <c r="P9" s="8" t="str">
        <f>VLOOKUP(Table1[CUSTOMER ID],'Hospitalisation Details'!$A$2:$I$2344,9,0)</f>
        <v>R1013</v>
      </c>
      <c r="Q9" s="8">
        <f ca="1">VLOOKUP(Table1[CUSTOMER ID],'Hospitalisation Details'!$A$2:$N$2344,13,0)</f>
        <v>66</v>
      </c>
    </row>
    <row r="10" spans="1:20" ht="15.75" x14ac:dyDescent="0.25">
      <c r="A10" s="1" t="s">
        <v>2363</v>
      </c>
      <c r="B10" s="8" t="str">
        <f>VLOOKUP(A10:A2344,'Customer Names'!$A$2:$D$2336,2,0)</f>
        <v xml:space="preserve">  Patrick R</v>
      </c>
      <c r="C10" s="8">
        <f>VLOOKUP(A10:A2344,'Medical Examinations'!$A$2:$H$2336,2,0)</f>
        <v>41.14</v>
      </c>
      <c r="D10" s="8">
        <f>VLOOKUP(A10:A2344,'Medical Examinations'!$A$2:$H$2336,3,0)</f>
        <v>9.58</v>
      </c>
      <c r="E10" s="8" t="str">
        <f>VLOOKUP(A10:A2344,'Medical Examinations'!$A$1:$M$2336,10,0)</f>
        <v>Yes</v>
      </c>
      <c r="F10" s="8" t="str">
        <f>VLOOKUP(A10:A2344,'Medical Examinations'!$A$2:$H$2336,5,0)</f>
        <v>No</v>
      </c>
      <c r="G10" s="8" t="str">
        <f>VLOOKUP(A10:A2344,'Medical Examinations'!$A$2:$H$2336,6,0)</f>
        <v>Yes</v>
      </c>
      <c r="H10" s="8">
        <f>VLOOKUP(A10:A2344,'Medical Examinations'!$A$2:$H$2336,7,0)</f>
        <v>1</v>
      </c>
      <c r="I10" t="str">
        <f>VLOOKUP(A10:A2344,'Medical Examinations'!$A$2:$K$2336,11,0)</f>
        <v>Yes</v>
      </c>
      <c r="J10" s="8" t="str">
        <f>VLOOKUP(A10:A2344,'Medical Examinations'!$A$2:$M$2336,12,0)</f>
        <v>Obesity</v>
      </c>
      <c r="K10" s="8" t="str">
        <f>VLOOKUP(A10:A2344,'Medical Examinations'!$A$2:$M$2336,13,0)</f>
        <v>Diabetes</v>
      </c>
      <c r="L10" s="8" t="str">
        <f>VLOOKUP(Table1[CUSTOMER ID],'Hospitalisation Details'!$A$1:$N$2344,12,0)</f>
        <v>4/Sep/1963</v>
      </c>
      <c r="M10" s="22">
        <f>VLOOKUP(Table1[CUSTOMER ID],'Hospitalisation Details'!$A$2:$N$2344,14,0)</f>
        <v>48970.25</v>
      </c>
      <c r="N10" s="8" t="str">
        <f>VLOOKUP(Table1[CUSTOMER ID],'Hospitalisation Details'!$A$2:$I$2344,7,0)</f>
        <v>tier - 1</v>
      </c>
      <c r="O10" s="8" t="str">
        <f>VLOOKUP(Table1[CUSTOMER ID],'Hospitalisation Details'!$A$2:$I$2344,8,0)</f>
        <v>tier - 2</v>
      </c>
      <c r="P10" s="8" t="str">
        <f>VLOOKUP(Table1[CUSTOMER ID],'Hospitalisation Details'!$A$2:$I$2344,9,0)</f>
        <v>R1013</v>
      </c>
      <c r="Q10" s="8">
        <f ca="1">VLOOKUP(Table1[CUSTOMER ID],'Hospitalisation Details'!$A$2:$N$2344,13,0)</f>
        <v>61</v>
      </c>
    </row>
    <row r="11" spans="1:20" ht="15.75" x14ac:dyDescent="0.25">
      <c r="A11" s="1" t="s">
        <v>2362</v>
      </c>
      <c r="B11" s="8" t="str">
        <f>VLOOKUP(A11:A2345,'Customer Names'!$A$2:$D$2336,2,0)</f>
        <v xml:space="preserve">  Brooke N</v>
      </c>
      <c r="C11" s="8">
        <f>VLOOKUP(A11:A2345,'Medical Examinations'!$A$2:$H$2336,2,0)</f>
        <v>38.06</v>
      </c>
      <c r="D11" s="8">
        <f>VLOOKUP(A11:A2345,'Medical Examinations'!$A$2:$H$2336,3,0)</f>
        <v>10.79</v>
      </c>
      <c r="E11" s="8" t="str">
        <f>VLOOKUP(A11:A2345,'Medical Examinations'!$A$1:$M$2336,10,0)</f>
        <v>No</v>
      </c>
      <c r="F11" s="8" t="str">
        <f>VLOOKUP(A11:A2345,'Medical Examinations'!$A$2:$H$2336,5,0)</f>
        <v>No</v>
      </c>
      <c r="G11" s="8" t="str">
        <f>VLOOKUP(A11:A2345,'Medical Examinations'!$A$2:$H$2336,6,0)</f>
        <v>No</v>
      </c>
      <c r="H11" s="8">
        <f>VLOOKUP(A11:A2345,'Medical Examinations'!$A$2:$H$2336,7,0)</f>
        <v>0</v>
      </c>
      <c r="I11" t="str">
        <f>VLOOKUP(A11:A2345,'Medical Examinations'!$A$2:$K$2336,11,0)</f>
        <v>Yes</v>
      </c>
      <c r="J11" s="8" t="str">
        <f>VLOOKUP(A11:A2345,'Medical Examinations'!$A$2:$M$2336,12,0)</f>
        <v>Obesity</v>
      </c>
      <c r="K11" s="8" t="str">
        <f>VLOOKUP(A11:A2345,'Medical Examinations'!$A$2:$M$2336,13,0)</f>
        <v>Diabetes</v>
      </c>
      <c r="L11" s="8" t="str">
        <f>VLOOKUP(Table1[CUSTOMER ID],'Hospitalisation Details'!$A$1:$N$2344,12,0)</f>
        <v>29/Dec/1978</v>
      </c>
      <c r="M11" s="22">
        <f>VLOOKUP(Table1[CUSTOMER ID],'Hospitalisation Details'!$A$2:$N$2344,14,0)</f>
        <v>48885.14</v>
      </c>
      <c r="N11" s="8" t="str">
        <f>VLOOKUP(Table1[CUSTOMER ID],'Hospitalisation Details'!$A$2:$I$2344,7,0)</f>
        <v>tier - 1</v>
      </c>
      <c r="O11" s="8" t="str">
        <f>VLOOKUP(Table1[CUSTOMER ID],'Hospitalisation Details'!$A$2:$I$2344,8,0)</f>
        <v>tier - 2</v>
      </c>
      <c r="P11" s="8" t="str">
        <f>VLOOKUP(Table1[CUSTOMER ID],'Hospitalisation Details'!$A$2:$I$2344,9,0)</f>
        <v>R1013</v>
      </c>
      <c r="Q11" s="8">
        <f ca="1">VLOOKUP(Table1[CUSTOMER ID],'Hospitalisation Details'!$A$2:$N$2344,13,0)</f>
        <v>45</v>
      </c>
    </row>
    <row r="12" spans="1:20" ht="15.75" x14ac:dyDescent="0.25">
      <c r="A12" s="1" t="s">
        <v>2361</v>
      </c>
      <c r="B12" s="8" t="str">
        <f>VLOOKUP(A12:A2346,'Customer Names'!$A$2:$D$2336,2,0)</f>
        <v xml:space="preserve">  Paola Andrea</v>
      </c>
      <c r="C12" s="8">
        <f>VLOOKUP(A12:A2346,'Medical Examinations'!$A$2:$H$2336,2,0)</f>
        <v>37.700000000000003</v>
      </c>
      <c r="D12" s="8">
        <f>VLOOKUP(A12:A2346,'Medical Examinations'!$A$2:$H$2336,3,0)</f>
        <v>5.96</v>
      </c>
      <c r="E12" s="8" t="str">
        <f>VLOOKUP(A12:A2346,'Medical Examinations'!$A$1:$M$2336,10,0)</f>
        <v>Yes</v>
      </c>
      <c r="F12" s="8" t="str">
        <f>VLOOKUP(A12:A2346,'Medical Examinations'!$A$2:$H$2336,5,0)</f>
        <v>No</v>
      </c>
      <c r="G12" s="8" t="str">
        <f>VLOOKUP(A12:A2346,'Medical Examinations'!$A$2:$H$2336,6,0)</f>
        <v>No</v>
      </c>
      <c r="H12" s="8">
        <f>VLOOKUP(A12:A2346,'Medical Examinations'!$A$2:$H$2336,7,0)</f>
        <v>2</v>
      </c>
      <c r="I12" t="str">
        <f>VLOOKUP(A12:A2346,'Medical Examinations'!$A$2:$K$2336,11,0)</f>
        <v>Yes</v>
      </c>
      <c r="J12" s="8" t="str">
        <f>VLOOKUP(A12:A2346,'Medical Examinations'!$A$2:$M$2336,12,0)</f>
        <v>Obesity</v>
      </c>
      <c r="K12" s="8" t="str">
        <f>VLOOKUP(A12:A2346,'Medical Examinations'!$A$2:$M$2336,13,0)</f>
        <v>Prediabetes</v>
      </c>
      <c r="L12" s="8" t="str">
        <f>VLOOKUP(Table1[CUSTOMER ID],'Hospitalisation Details'!$A$1:$N$2344,12,0)</f>
        <v>22/Jul/1959</v>
      </c>
      <c r="M12" s="22">
        <f>VLOOKUP(Table1[CUSTOMER ID],'Hospitalisation Details'!$A$2:$N$2344,14,0)</f>
        <v>48824.45</v>
      </c>
      <c r="N12" s="8" t="str">
        <f>VLOOKUP(Table1[CUSTOMER ID],'Hospitalisation Details'!$A$2:$I$2344,7,0)</f>
        <v>tier - 2</v>
      </c>
      <c r="O12" s="8" t="str">
        <f>VLOOKUP(Table1[CUSTOMER ID],'Hospitalisation Details'!$A$2:$I$2344,8,0)</f>
        <v>tier - 1</v>
      </c>
      <c r="P12" s="8" t="str">
        <f>VLOOKUP(Table1[CUSTOMER ID],'Hospitalisation Details'!$A$2:$I$2344,9,0)</f>
        <v>R1011</v>
      </c>
      <c r="Q12" s="8">
        <f ca="1">VLOOKUP(Table1[CUSTOMER ID],'Hospitalisation Details'!$A$2:$N$2344,13,0)</f>
        <v>65</v>
      </c>
    </row>
    <row r="13" spans="1:20" ht="15.75" x14ac:dyDescent="0.25">
      <c r="A13" s="1" t="s">
        <v>2360</v>
      </c>
      <c r="B13" s="8" t="str">
        <f>VLOOKUP(A13:A2347,'Customer Names'!$A$2:$D$2336,2,0)</f>
        <v xml:space="preserve">  David</v>
      </c>
      <c r="C13" s="8">
        <f>VLOOKUP(A13:A2347,'Medical Examinations'!$A$2:$H$2336,2,0)</f>
        <v>42.13</v>
      </c>
      <c r="D13" s="8">
        <f>VLOOKUP(A13:A2347,'Medical Examinations'!$A$2:$H$2336,3,0)</f>
        <v>11.9</v>
      </c>
      <c r="E13" s="8" t="str">
        <f>VLOOKUP(A13:A2347,'Medical Examinations'!$A$1:$M$2336,10,0)</f>
        <v>No</v>
      </c>
      <c r="F13" s="8" t="str">
        <f>VLOOKUP(A13:A2347,'Medical Examinations'!$A$2:$H$2336,5,0)</f>
        <v>No</v>
      </c>
      <c r="G13" s="8" t="str">
        <f>VLOOKUP(A13:A2347,'Medical Examinations'!$A$2:$H$2336,6,0)</f>
        <v>No</v>
      </c>
      <c r="H13" s="8">
        <f>VLOOKUP(A13:A2347,'Medical Examinations'!$A$2:$H$2336,7,0)</f>
        <v>0</v>
      </c>
      <c r="I13" t="str">
        <f>VLOOKUP(A13:A2347,'Medical Examinations'!$A$2:$K$2336,11,0)</f>
        <v>Yes</v>
      </c>
      <c r="J13" s="8" t="str">
        <f>VLOOKUP(A13:A2347,'Medical Examinations'!$A$2:$M$2336,12,0)</f>
        <v>Obesity</v>
      </c>
      <c r="K13" s="8" t="str">
        <f>VLOOKUP(A13:A2347,'Medical Examinations'!$A$2:$M$2336,13,0)</f>
        <v>Diabetes</v>
      </c>
      <c r="L13" s="8" t="str">
        <f>VLOOKUP(Table1[CUSTOMER ID],'Hospitalisation Details'!$A$1:$N$2344,12,0)</f>
        <v>27/Oct/1965</v>
      </c>
      <c r="M13" s="22">
        <f>VLOOKUP(Table1[CUSTOMER ID],'Hospitalisation Details'!$A$2:$N$2344,14,0)</f>
        <v>48675.519999999997</v>
      </c>
      <c r="N13" s="8" t="str">
        <f>VLOOKUP(Table1[CUSTOMER ID],'Hospitalisation Details'!$A$2:$I$2344,7,0)</f>
        <v>tier - 1</v>
      </c>
      <c r="O13" s="8" t="str">
        <f>VLOOKUP(Table1[CUSTOMER ID],'Hospitalisation Details'!$A$2:$I$2344,8,0)</f>
        <v>tier - 2</v>
      </c>
      <c r="P13" s="8" t="str">
        <f>VLOOKUP(Table1[CUSTOMER ID],'Hospitalisation Details'!$A$2:$I$2344,9,0)</f>
        <v>R1013</v>
      </c>
      <c r="Q13" s="8">
        <f ca="1">VLOOKUP(Table1[CUSTOMER ID],'Hospitalisation Details'!$A$2:$N$2344,13,0)</f>
        <v>59</v>
      </c>
    </row>
    <row r="14" spans="1:20" ht="15.75" x14ac:dyDescent="0.25">
      <c r="A14" s="1" t="s">
        <v>2359</v>
      </c>
      <c r="B14" s="8" t="str">
        <f>VLOOKUP(A14:A2348,'Customer Names'!$A$2:$D$2336,2,0)</f>
        <v xml:space="preserve">  Wade</v>
      </c>
      <c r="C14" s="8">
        <f>VLOOKUP(A14:A2348,'Medical Examinations'!$A$2:$H$2336,2,0)</f>
        <v>40.92</v>
      </c>
      <c r="D14" s="8">
        <f>VLOOKUP(A14:A2348,'Medical Examinations'!$A$2:$H$2336,3,0)</f>
        <v>8.41</v>
      </c>
      <c r="E14" s="8" t="str">
        <f>VLOOKUP(A14:A2348,'Medical Examinations'!$A$1:$M$2336,10,0)</f>
        <v>No</v>
      </c>
      <c r="F14" s="8" t="str">
        <f>VLOOKUP(A14:A2348,'Medical Examinations'!$A$2:$H$2336,5,0)</f>
        <v>No</v>
      </c>
      <c r="G14" s="8" t="str">
        <f>VLOOKUP(A14:A2348,'Medical Examinations'!$A$2:$H$2336,6,0)</f>
        <v>No</v>
      </c>
      <c r="H14" s="8">
        <f>VLOOKUP(A14:A2348,'Medical Examinations'!$A$2:$H$2336,7,0)</f>
        <v>0</v>
      </c>
      <c r="I14" t="str">
        <f>VLOOKUP(A14:A2348,'Medical Examinations'!$A$2:$K$2336,11,0)</f>
        <v>Yes</v>
      </c>
      <c r="J14" s="8" t="str">
        <f>VLOOKUP(A14:A2348,'Medical Examinations'!$A$2:$M$2336,12,0)</f>
        <v>Obesity</v>
      </c>
      <c r="K14" s="8" t="str">
        <f>VLOOKUP(A14:A2348,'Medical Examinations'!$A$2:$M$2336,13,0)</f>
        <v>Diabetes</v>
      </c>
      <c r="L14" s="8" t="str">
        <f>VLOOKUP(Table1[CUSTOMER ID],'Hospitalisation Details'!$A$1:$N$2344,12,0)</f>
        <v>11/Oct/1962</v>
      </c>
      <c r="M14" s="22">
        <f>VLOOKUP(Table1[CUSTOMER ID],'Hospitalisation Details'!$A$2:$N$2344,14,0)</f>
        <v>48673.56</v>
      </c>
      <c r="N14" s="8" t="str">
        <f>VLOOKUP(Table1[CUSTOMER ID],'Hospitalisation Details'!$A$2:$I$2344,7,0)</f>
        <v>tier - 1</v>
      </c>
      <c r="O14" s="8" t="str">
        <f>VLOOKUP(Table1[CUSTOMER ID],'Hospitalisation Details'!$A$2:$I$2344,8,0)</f>
        <v>tier - 2</v>
      </c>
      <c r="P14" s="8" t="str">
        <f>VLOOKUP(Table1[CUSTOMER ID],'Hospitalisation Details'!$A$2:$I$2344,9,0)</f>
        <v>R1013</v>
      </c>
      <c r="Q14" s="8">
        <f ca="1">VLOOKUP(Table1[CUSTOMER ID],'Hospitalisation Details'!$A$2:$N$2344,13,0)</f>
        <v>62</v>
      </c>
    </row>
    <row r="15" spans="1:20" ht="15.75" x14ac:dyDescent="0.25">
      <c r="A15" s="1" t="s">
        <v>2358</v>
      </c>
      <c r="B15" s="8" t="str">
        <f>VLOOKUP(A15:A2349,'Customer Names'!$A$2:$D$2336,2,0)</f>
        <v xml:space="preserve">  Franklin</v>
      </c>
      <c r="C15" s="8">
        <f>VLOOKUP(A15:A2349,'Medical Examinations'!$A$2:$H$2336,2,0)</f>
        <v>40.564999999999998</v>
      </c>
      <c r="D15" s="8">
        <f>VLOOKUP(A15:A2349,'Medical Examinations'!$A$2:$H$2336,3,0)</f>
        <v>7.02</v>
      </c>
      <c r="E15" s="8" t="str">
        <f>VLOOKUP(A15:A2349,'Medical Examinations'!$A$1:$M$2336,10,0)</f>
        <v>No</v>
      </c>
      <c r="F15" s="8" t="str">
        <f>VLOOKUP(A15:A2349,'Medical Examinations'!$A$2:$H$2336,5,0)</f>
        <v>No</v>
      </c>
      <c r="G15" s="8" t="str">
        <f>VLOOKUP(A15:A2349,'Medical Examinations'!$A$2:$H$2336,6,0)</f>
        <v>No</v>
      </c>
      <c r="H15" s="8">
        <f>VLOOKUP(A15:A2349,'Medical Examinations'!$A$2:$H$2336,7,0)</f>
        <v>0</v>
      </c>
      <c r="I15" t="str">
        <f>VLOOKUP(A15:A2349,'Medical Examinations'!$A$2:$K$2336,11,0)</f>
        <v>Yes</v>
      </c>
      <c r="J15" s="8" t="str">
        <f>VLOOKUP(A15:A2349,'Medical Examinations'!$A$2:$M$2336,12,0)</f>
        <v>Obesity</v>
      </c>
      <c r="K15" s="8" t="str">
        <f>VLOOKUP(A15:A2349,'Medical Examinations'!$A$2:$M$2336,13,0)</f>
        <v>Diabetes</v>
      </c>
      <c r="L15" s="8" t="str">
        <f>VLOOKUP(Table1[CUSTOMER ID],'Hospitalisation Details'!$A$1:$N$2344,12,0)</f>
        <v>1/Dec/1968</v>
      </c>
      <c r="M15" s="22">
        <f>VLOOKUP(Table1[CUSTOMER ID],'Hospitalisation Details'!$A$2:$N$2344,14,0)</f>
        <v>48549.18</v>
      </c>
      <c r="N15" s="8" t="str">
        <f>VLOOKUP(Table1[CUSTOMER ID],'Hospitalisation Details'!$A$2:$I$2344,7,0)</f>
        <v>tier - 1</v>
      </c>
      <c r="O15" s="8" t="str">
        <f>VLOOKUP(Table1[CUSTOMER ID],'Hospitalisation Details'!$A$2:$I$2344,8,0)</f>
        <v>tier - 3</v>
      </c>
      <c r="P15" s="8" t="str">
        <f>VLOOKUP(Table1[CUSTOMER ID],'Hospitalisation Details'!$A$2:$I$2344,9,0)</f>
        <v>R1016</v>
      </c>
      <c r="Q15" s="8">
        <f ca="1">VLOOKUP(Table1[CUSTOMER ID],'Hospitalisation Details'!$A$2:$N$2344,13,0)</f>
        <v>55</v>
      </c>
    </row>
    <row r="16" spans="1:20" ht="15.75" x14ac:dyDescent="0.25">
      <c r="A16" s="1" t="s">
        <v>2357</v>
      </c>
      <c r="B16" s="8" t="str">
        <f>VLOOKUP(A16:A2350,'Customer Names'!$A$2:$D$2336,2,0)</f>
        <v xml:space="preserve">  Leilani M</v>
      </c>
      <c r="C16" s="8">
        <f>VLOOKUP(A16:A2350,'Medical Examinations'!$A$2:$H$2336,2,0)</f>
        <v>36.384999999999998</v>
      </c>
      <c r="D16" s="8">
        <f>VLOOKUP(A16:A2350,'Medical Examinations'!$A$2:$H$2336,3,0)</f>
        <v>7.59</v>
      </c>
      <c r="E16" s="8" t="str">
        <f>VLOOKUP(A16:A2350,'Medical Examinations'!$A$1:$M$2336,10,0)</f>
        <v>Yes</v>
      </c>
      <c r="F16" s="8" t="str">
        <f>VLOOKUP(A16:A2350,'Medical Examinations'!$A$2:$H$2336,5,0)</f>
        <v>No</v>
      </c>
      <c r="G16" s="8" t="str">
        <f>VLOOKUP(A16:A2350,'Medical Examinations'!$A$2:$H$2336,6,0)</f>
        <v>No</v>
      </c>
      <c r="H16" s="8">
        <f>VLOOKUP(A16:A2350,'Medical Examinations'!$A$2:$H$2336,7,0)</f>
        <v>2</v>
      </c>
      <c r="I16" t="str">
        <f>VLOOKUP(A16:A2350,'Medical Examinations'!$A$2:$K$2336,11,0)</f>
        <v>Yes</v>
      </c>
      <c r="J16" s="8" t="str">
        <f>VLOOKUP(A16:A2350,'Medical Examinations'!$A$2:$M$2336,12,0)</f>
        <v>Obesity</v>
      </c>
      <c r="K16" s="8" t="str">
        <f>VLOOKUP(A16:A2350,'Medical Examinations'!$A$2:$M$2336,13,0)</f>
        <v>Diabetes</v>
      </c>
      <c r="L16" s="8" t="str">
        <f>VLOOKUP(Table1[CUSTOMER ID],'Hospitalisation Details'!$A$1:$N$2344,12,0)</f>
        <v>21/Dec/1961</v>
      </c>
      <c r="M16" s="22">
        <f>VLOOKUP(Table1[CUSTOMER ID],'Hospitalisation Details'!$A$2:$N$2344,14,0)</f>
        <v>48517.56</v>
      </c>
      <c r="N16" s="8" t="str">
        <f>VLOOKUP(Table1[CUSTOMER ID],'Hospitalisation Details'!$A$2:$I$2344,7,0)</f>
        <v>tier - 1</v>
      </c>
      <c r="O16" s="8" t="str">
        <f>VLOOKUP(Table1[CUSTOMER ID],'Hospitalisation Details'!$A$2:$I$2344,8,0)</f>
        <v>tier - 3</v>
      </c>
      <c r="P16" s="8" t="str">
        <f>VLOOKUP(Table1[CUSTOMER ID],'Hospitalisation Details'!$A$2:$I$2344,9,0)</f>
        <v>R1024</v>
      </c>
      <c r="Q16" s="8">
        <f ca="1">VLOOKUP(Table1[CUSTOMER ID],'Hospitalisation Details'!$A$2:$N$2344,13,0)</f>
        <v>62</v>
      </c>
    </row>
    <row r="17" spans="1:17" ht="15.75" x14ac:dyDescent="0.25">
      <c r="A17" s="1" t="s">
        <v>2356</v>
      </c>
      <c r="B17" s="8" t="str">
        <f>VLOOKUP(A17:A2351,'Customer Names'!$A$2:$D$2336,2,0)</f>
        <v xml:space="preserve">  Philippe</v>
      </c>
      <c r="C17" s="8">
        <f>VLOOKUP(A17:A2351,'Medical Examinations'!$A$2:$H$2336,2,0)</f>
        <v>39.9</v>
      </c>
      <c r="D17" s="8">
        <f>VLOOKUP(A17:A2351,'Medical Examinations'!$A$2:$H$2336,3,0)</f>
        <v>11.32</v>
      </c>
      <c r="E17" s="8" t="str">
        <f>VLOOKUP(A17:A2351,'Medical Examinations'!$A$1:$M$2336,10,0)</f>
        <v>No</v>
      </c>
      <c r="F17" s="8" t="str">
        <f>VLOOKUP(A17:A2351,'Medical Examinations'!$A$2:$H$2336,5,0)</f>
        <v>No</v>
      </c>
      <c r="G17" s="8" t="str">
        <f>VLOOKUP(A17:A2351,'Medical Examinations'!$A$2:$H$2336,6,0)</f>
        <v>No</v>
      </c>
      <c r="H17" s="8">
        <f>VLOOKUP(A17:A2351,'Medical Examinations'!$A$2:$H$2336,7,0)</f>
        <v>0</v>
      </c>
      <c r="I17" t="str">
        <f>VLOOKUP(A17:A2351,'Medical Examinations'!$A$2:$K$2336,11,0)</f>
        <v>Yes</v>
      </c>
      <c r="J17" s="8" t="str">
        <f>VLOOKUP(A17:A2351,'Medical Examinations'!$A$2:$M$2336,12,0)</f>
        <v>Obesity</v>
      </c>
      <c r="K17" s="8" t="str">
        <f>VLOOKUP(A17:A2351,'Medical Examinations'!$A$2:$M$2336,13,0)</f>
        <v>Diabetes</v>
      </c>
      <c r="L17" s="8" t="str">
        <f>VLOOKUP(Table1[CUSTOMER ID],'Hospitalisation Details'!$A$1:$N$2344,12,0)</f>
        <v>27/Aug/1962</v>
      </c>
      <c r="M17" s="22">
        <f>VLOOKUP(Table1[CUSTOMER ID],'Hospitalisation Details'!$A$2:$N$2344,14,0)</f>
        <v>48173.36</v>
      </c>
      <c r="N17" s="8" t="str">
        <f>VLOOKUP(Table1[CUSTOMER ID],'Hospitalisation Details'!$A$2:$I$2344,7,0)</f>
        <v>tier - 1</v>
      </c>
      <c r="O17" s="8" t="str">
        <f>VLOOKUP(Table1[CUSTOMER ID],'Hospitalisation Details'!$A$2:$I$2344,8,0)</f>
        <v>tier - 3</v>
      </c>
      <c r="P17" s="8" t="str">
        <f>VLOOKUP(Table1[CUSTOMER ID],'Hospitalisation Details'!$A$2:$I$2344,9,0)</f>
        <v>R1011</v>
      </c>
      <c r="Q17" s="8">
        <f ca="1">VLOOKUP(Table1[CUSTOMER ID],'Hospitalisation Details'!$A$2:$N$2344,13,0)</f>
        <v>62</v>
      </c>
    </row>
    <row r="18" spans="1:17" ht="15.75" x14ac:dyDescent="0.25">
      <c r="A18" s="1" t="s">
        <v>2355</v>
      </c>
      <c r="B18" s="8" t="str">
        <f>VLOOKUP(A18:A2352,'Customer Names'!$A$2:$D$2336,2,0)</f>
        <v xml:space="preserve">  Jennifer A</v>
      </c>
      <c r="C18" s="8">
        <f>VLOOKUP(A18:A2352,'Medical Examinations'!$A$2:$H$2336,2,0)</f>
        <v>33.799999999999997</v>
      </c>
      <c r="D18" s="8">
        <f>VLOOKUP(A18:A2352,'Medical Examinations'!$A$2:$H$2336,3,0)</f>
        <v>7.67</v>
      </c>
      <c r="E18" s="8" t="str">
        <f>VLOOKUP(A18:A2352,'Medical Examinations'!$A$1:$M$2336,10,0)</f>
        <v>No</v>
      </c>
      <c r="F18" s="8" t="str">
        <f>VLOOKUP(A18:A2352,'Medical Examinations'!$A$2:$H$2336,5,0)</f>
        <v>No</v>
      </c>
      <c r="G18" s="8" t="str">
        <f>VLOOKUP(A18:A2352,'Medical Examinations'!$A$2:$H$2336,6,0)</f>
        <v>No</v>
      </c>
      <c r="H18" s="8">
        <f>VLOOKUP(A18:A2352,'Medical Examinations'!$A$2:$H$2336,7,0)</f>
        <v>3</v>
      </c>
      <c r="I18" t="str">
        <f>VLOOKUP(A18:A2352,'Medical Examinations'!$A$2:$K$2336,11,0)</f>
        <v>Yes</v>
      </c>
      <c r="J18" s="8" t="str">
        <f>VLOOKUP(A18:A2352,'Medical Examinations'!$A$2:$M$2336,12,0)</f>
        <v>Obesity</v>
      </c>
      <c r="K18" s="8" t="str">
        <f>VLOOKUP(A18:A2352,'Medical Examinations'!$A$2:$M$2336,13,0)</f>
        <v>Diabetes</v>
      </c>
      <c r="L18" s="8" t="str">
        <f>VLOOKUP(Table1[CUSTOMER ID],'Hospitalisation Details'!$A$1:$N$2344,12,0)</f>
        <v>16/Nov/1958</v>
      </c>
      <c r="M18" s="22">
        <f>VLOOKUP(Table1[CUSTOMER ID],'Hospitalisation Details'!$A$2:$N$2344,14,0)</f>
        <v>47928.03</v>
      </c>
      <c r="N18" s="8" t="str">
        <f>VLOOKUP(Table1[CUSTOMER ID],'Hospitalisation Details'!$A$2:$I$2344,7,0)</f>
        <v>tier - 2</v>
      </c>
      <c r="O18" s="8" t="str">
        <f>VLOOKUP(Table1[CUSTOMER ID],'Hospitalisation Details'!$A$2:$I$2344,8,0)</f>
        <v>tier - 3</v>
      </c>
      <c r="P18" s="8" t="str">
        <f>VLOOKUP(Table1[CUSTOMER ID],'Hospitalisation Details'!$A$2:$I$2344,9,0)</f>
        <v>R1011</v>
      </c>
      <c r="Q18" s="8">
        <f ca="1">VLOOKUP(Table1[CUSTOMER ID],'Hospitalisation Details'!$A$2:$N$2344,13,0)</f>
        <v>66</v>
      </c>
    </row>
    <row r="19" spans="1:17" ht="15.75" x14ac:dyDescent="0.25">
      <c r="A19" s="1" t="s">
        <v>2354</v>
      </c>
      <c r="B19" s="8" t="str">
        <f>VLOOKUP(A19:A2353,'Customer Names'!$A$2:$D$2336,2,0)</f>
        <v xml:space="preserve">  Christina M</v>
      </c>
      <c r="C19" s="8">
        <f>VLOOKUP(A19:A2353,'Medical Examinations'!$A$2:$H$2336,2,0)</f>
        <v>36.765000000000001</v>
      </c>
      <c r="D19" s="8">
        <f>VLOOKUP(A19:A2353,'Medical Examinations'!$A$2:$H$2336,3,0)</f>
        <v>7.29</v>
      </c>
      <c r="E19" s="8" t="str">
        <f>VLOOKUP(A19:A2353,'Medical Examinations'!$A$1:$M$2336,10,0)</f>
        <v>Yes</v>
      </c>
      <c r="F19" s="8" t="str">
        <f>VLOOKUP(A19:A2353,'Medical Examinations'!$A$2:$H$2336,5,0)</f>
        <v>No</v>
      </c>
      <c r="G19" s="8" t="str">
        <f>VLOOKUP(A19:A2353,'Medical Examinations'!$A$2:$H$2336,6,0)</f>
        <v>Yes</v>
      </c>
      <c r="H19" s="8">
        <f>VLOOKUP(A19:A2353,'Medical Examinations'!$A$2:$H$2336,7,0)</f>
        <v>1</v>
      </c>
      <c r="I19" t="str">
        <f>VLOOKUP(A19:A2353,'Medical Examinations'!$A$2:$K$2336,11,0)</f>
        <v>Yes</v>
      </c>
      <c r="J19" s="8" t="str">
        <f>VLOOKUP(A19:A2353,'Medical Examinations'!$A$2:$M$2336,12,0)</f>
        <v>Obesity</v>
      </c>
      <c r="K19" s="8" t="str">
        <f>VLOOKUP(A19:A2353,'Medical Examinations'!$A$2:$M$2336,13,0)</f>
        <v>Diabetes</v>
      </c>
      <c r="L19" s="8" t="str">
        <f>VLOOKUP(Table1[CUSTOMER ID],'Hospitalisation Details'!$A$1:$N$2344,12,0)</f>
        <v>5/Aug/1963</v>
      </c>
      <c r="M19" s="22">
        <f>VLOOKUP(Table1[CUSTOMER ID],'Hospitalisation Details'!$A$2:$N$2344,14,0)</f>
        <v>47896.79</v>
      </c>
      <c r="N19" s="8" t="str">
        <f>VLOOKUP(Table1[CUSTOMER ID],'Hospitalisation Details'!$A$2:$I$2344,7,0)</f>
        <v>tier - 1</v>
      </c>
      <c r="O19" s="8" t="str">
        <f>VLOOKUP(Table1[CUSTOMER ID],'Hospitalisation Details'!$A$2:$I$2344,8,0)</f>
        <v>tier - 3</v>
      </c>
      <c r="P19" s="8" t="str">
        <f>VLOOKUP(Table1[CUSTOMER ID],'Hospitalisation Details'!$A$2:$I$2344,9,0)</f>
        <v>R1024</v>
      </c>
      <c r="Q19" s="8">
        <f ca="1">VLOOKUP(Table1[CUSTOMER ID],'Hospitalisation Details'!$A$2:$N$2344,13,0)</f>
        <v>61</v>
      </c>
    </row>
    <row r="20" spans="1:17" ht="15.75" x14ac:dyDescent="0.25">
      <c r="A20" s="1" t="s">
        <v>2353</v>
      </c>
      <c r="B20" s="8" t="str">
        <f>VLOOKUP(A20:A2354,'Customer Names'!$A$2:$D$2336,2,0)</f>
        <v xml:space="preserve">  Said Sr</v>
      </c>
      <c r="C20" s="8">
        <f>VLOOKUP(A20:A2354,'Medical Examinations'!$A$2:$H$2336,2,0)</f>
        <v>36.954999999999998</v>
      </c>
      <c r="D20" s="8">
        <f>VLOOKUP(A20:A2354,'Medical Examinations'!$A$2:$H$2336,3,0)</f>
        <v>4.72</v>
      </c>
      <c r="E20" s="8" t="str">
        <f>VLOOKUP(A20:A2354,'Medical Examinations'!$A$1:$M$2336,10,0)</f>
        <v>Yes</v>
      </c>
      <c r="F20" s="8" t="str">
        <f>VLOOKUP(A20:A2354,'Medical Examinations'!$A$2:$H$2336,5,0)</f>
        <v>No</v>
      </c>
      <c r="G20" s="8" t="str">
        <f>VLOOKUP(A20:A2354,'Medical Examinations'!$A$2:$H$2336,6,0)</f>
        <v>No</v>
      </c>
      <c r="H20" s="8">
        <f>VLOOKUP(A20:A2354,'Medical Examinations'!$A$2:$H$2336,7,0)</f>
        <v>1</v>
      </c>
      <c r="I20" t="str">
        <f>VLOOKUP(A20:A2354,'Medical Examinations'!$A$2:$K$2336,11,0)</f>
        <v>Yes</v>
      </c>
      <c r="J20" s="8" t="str">
        <f>VLOOKUP(A20:A2354,'Medical Examinations'!$A$2:$M$2336,12,0)</f>
        <v>Obesity</v>
      </c>
      <c r="K20" s="8" t="str">
        <f>VLOOKUP(A20:A2354,'Medical Examinations'!$A$2:$M$2336,13,0)</f>
        <v>Normal</v>
      </c>
      <c r="L20" s="8" t="str">
        <f>VLOOKUP(Table1[CUSTOMER ID],'Hospitalisation Details'!$A$1:$N$2344,12,0)</f>
        <v>7/Nov/1964</v>
      </c>
      <c r="M20" s="22">
        <f>VLOOKUP(Table1[CUSTOMER ID],'Hospitalisation Details'!$A$2:$N$2344,14,0)</f>
        <v>47496.49</v>
      </c>
      <c r="N20" s="8" t="str">
        <f>VLOOKUP(Table1[CUSTOMER ID],'Hospitalisation Details'!$A$2:$I$2344,7,0)</f>
        <v>tier - 1</v>
      </c>
      <c r="O20" s="8" t="str">
        <f>VLOOKUP(Table1[CUSTOMER ID],'Hospitalisation Details'!$A$2:$I$2344,8,0)</f>
        <v>tier - 3</v>
      </c>
      <c r="P20" s="8" t="str">
        <f>VLOOKUP(Table1[CUSTOMER ID],'Hospitalisation Details'!$A$2:$I$2344,9,0)</f>
        <v>R1012</v>
      </c>
      <c r="Q20" s="8">
        <f ca="1">VLOOKUP(Table1[CUSTOMER ID],'Hospitalisation Details'!$A$2:$N$2344,13,0)</f>
        <v>60</v>
      </c>
    </row>
    <row r="21" spans="1:17" ht="15.75" x14ac:dyDescent="0.25">
      <c r="A21" s="1" t="s">
        <v>2352</v>
      </c>
      <c r="B21" s="8" t="str">
        <f>VLOOKUP(A21:A2355,'Customer Names'!$A$2:$D$2336,2,0)</f>
        <v xml:space="preserve">  John</v>
      </c>
      <c r="C21" s="8">
        <f>VLOOKUP(A21:A2355,'Medical Examinations'!$A$2:$H$2336,2,0)</f>
        <v>42.9</v>
      </c>
      <c r="D21" s="8">
        <f>VLOOKUP(A21:A2355,'Medical Examinations'!$A$2:$H$2336,3,0)</f>
        <v>11.41</v>
      </c>
      <c r="E21" s="8" t="str">
        <f>VLOOKUP(A21:A2355,'Medical Examinations'!$A$1:$M$2336,10,0)</f>
        <v>No</v>
      </c>
      <c r="F21" s="8" t="str">
        <f>VLOOKUP(A21:A2355,'Medical Examinations'!$A$2:$H$2336,5,0)</f>
        <v>No</v>
      </c>
      <c r="G21" s="8" t="str">
        <f>VLOOKUP(A21:A2355,'Medical Examinations'!$A$2:$H$2336,6,0)</f>
        <v>No</v>
      </c>
      <c r="H21" s="8">
        <f>VLOOKUP(A21:A2355,'Medical Examinations'!$A$2:$H$2336,7,0)</f>
        <v>0</v>
      </c>
      <c r="I21" t="str">
        <f>VLOOKUP(A21:A2355,'Medical Examinations'!$A$2:$K$2336,11,0)</f>
        <v>Yes</v>
      </c>
      <c r="J21" s="8" t="str">
        <f>VLOOKUP(A21:A2355,'Medical Examinations'!$A$2:$M$2336,12,0)</f>
        <v>Obesity</v>
      </c>
      <c r="K21" s="8" t="str">
        <f>VLOOKUP(A21:A2355,'Medical Examinations'!$A$2:$M$2336,13,0)</f>
        <v>Diabetes</v>
      </c>
      <c r="L21" s="8" t="str">
        <f>VLOOKUP(Table1[CUSTOMER ID],'Hospitalisation Details'!$A$1:$N$2344,12,0)</f>
        <v>27/Sep/1971</v>
      </c>
      <c r="M21" s="22">
        <f>VLOOKUP(Table1[CUSTOMER ID],'Hospitalisation Details'!$A$2:$N$2344,14,0)</f>
        <v>47462.89</v>
      </c>
      <c r="N21" s="8" t="str">
        <f>VLOOKUP(Table1[CUSTOMER ID],'Hospitalisation Details'!$A$2:$I$2344,7,0)</f>
        <v>tier - 1</v>
      </c>
      <c r="O21" s="8" t="str">
        <f>VLOOKUP(Table1[CUSTOMER ID],'Hospitalisation Details'!$A$2:$I$2344,8,0)</f>
        <v>tier - 2</v>
      </c>
      <c r="P21" s="8" t="str">
        <f>VLOOKUP(Table1[CUSTOMER ID],'Hospitalisation Details'!$A$2:$I$2344,9,0)</f>
        <v>R1013</v>
      </c>
      <c r="Q21" s="8">
        <f ca="1">VLOOKUP(Table1[CUSTOMER ID],'Hospitalisation Details'!$A$2:$N$2344,13,0)</f>
        <v>53</v>
      </c>
    </row>
    <row r="22" spans="1:17" ht="15.75" x14ac:dyDescent="0.25">
      <c r="A22" s="1" t="s">
        <v>2351</v>
      </c>
      <c r="B22" s="8" t="str">
        <f>VLOOKUP(A22:A2356,'Customer Names'!$A$2:$D$2336,2,0)</f>
        <v xml:space="preserve">  Myles</v>
      </c>
      <c r="C22" s="8">
        <f>VLOOKUP(A22:A2356,'Medical Examinations'!$A$2:$H$2336,2,0)</f>
        <v>36.299999999999997</v>
      </c>
      <c r="D22" s="8">
        <f>VLOOKUP(A22:A2356,'Medical Examinations'!$A$2:$H$2336,3,0)</f>
        <v>11.5</v>
      </c>
      <c r="E22" s="8" t="str">
        <f>VLOOKUP(A22:A2356,'Medical Examinations'!$A$1:$M$2336,10,0)</f>
        <v>Yes</v>
      </c>
      <c r="F22" s="8" t="str">
        <f>VLOOKUP(A22:A2356,'Medical Examinations'!$A$2:$H$2336,5,0)</f>
        <v>No</v>
      </c>
      <c r="G22" s="8" t="str">
        <f>VLOOKUP(A22:A2356,'Medical Examinations'!$A$2:$H$2336,6,0)</f>
        <v>No</v>
      </c>
      <c r="H22" s="8">
        <f>VLOOKUP(A22:A2356,'Medical Examinations'!$A$2:$H$2336,7,0)</f>
        <v>2</v>
      </c>
      <c r="I22" t="str">
        <f>VLOOKUP(A22:A2356,'Medical Examinations'!$A$2:$K$2336,11,0)</f>
        <v>Yes</v>
      </c>
      <c r="J22" s="8" t="str">
        <f>VLOOKUP(A22:A2356,'Medical Examinations'!$A$2:$M$2336,12,0)</f>
        <v>Obesity</v>
      </c>
      <c r="K22" s="8" t="str">
        <f>VLOOKUP(A22:A2356,'Medical Examinations'!$A$2:$M$2336,13,0)</f>
        <v>Diabetes</v>
      </c>
      <c r="L22" s="8" t="str">
        <f>VLOOKUP(Table1[CUSTOMER ID],'Hospitalisation Details'!$A$1:$N$2344,12,0)</f>
        <v>13/Jun/1961</v>
      </c>
      <c r="M22" s="22">
        <f>VLOOKUP(Table1[CUSTOMER ID],'Hospitalisation Details'!$A$2:$N$2344,14,0)</f>
        <v>47403.88</v>
      </c>
      <c r="N22" s="8" t="str">
        <f>VLOOKUP(Table1[CUSTOMER ID],'Hospitalisation Details'!$A$2:$I$2344,7,0)</f>
        <v>tier - 1</v>
      </c>
      <c r="O22" s="8" t="str">
        <f>VLOOKUP(Table1[CUSTOMER ID],'Hospitalisation Details'!$A$2:$I$2344,8,0)</f>
        <v>tier - 3</v>
      </c>
      <c r="P22" s="8" t="str">
        <f>VLOOKUP(Table1[CUSTOMER ID],'Hospitalisation Details'!$A$2:$I$2344,9,0)</f>
        <v>R1011</v>
      </c>
      <c r="Q22" s="8">
        <f ca="1">VLOOKUP(Table1[CUSTOMER ID],'Hospitalisation Details'!$A$2:$N$2344,13,0)</f>
        <v>63</v>
      </c>
    </row>
    <row r="23" spans="1:17" ht="15.75" x14ac:dyDescent="0.25">
      <c r="A23" s="1" t="s">
        <v>2350</v>
      </c>
      <c r="B23" s="8" t="str">
        <f>VLOOKUP(A23:A2357,'Customer Names'!$A$2:$D$2336,2,0)</f>
        <v xml:space="preserve">  Madelyn C</v>
      </c>
      <c r="C23" s="8">
        <f>VLOOKUP(A23:A2357,'Medical Examinations'!$A$2:$H$2336,2,0)</f>
        <v>32.200000000000003</v>
      </c>
      <c r="D23" s="8">
        <f>VLOOKUP(A23:A2357,'Medical Examinations'!$A$2:$H$2336,3,0)</f>
        <v>6.22</v>
      </c>
      <c r="E23" s="8" t="str">
        <f>VLOOKUP(A23:A2357,'Medical Examinations'!$A$1:$M$2336,10,0)</f>
        <v>Yes</v>
      </c>
      <c r="F23" s="8" t="str">
        <f>VLOOKUP(A23:A2357,'Medical Examinations'!$A$2:$H$2336,5,0)</f>
        <v>No</v>
      </c>
      <c r="G23" s="8" t="str">
        <f>VLOOKUP(A23:A2357,'Medical Examinations'!$A$2:$H$2336,6,0)</f>
        <v>No</v>
      </c>
      <c r="H23" s="8">
        <f>VLOOKUP(A23:A2357,'Medical Examinations'!$A$2:$H$2336,7,0)</f>
        <v>2</v>
      </c>
      <c r="I23" t="str">
        <f>VLOOKUP(A23:A2357,'Medical Examinations'!$A$2:$K$2336,11,0)</f>
        <v>Yes</v>
      </c>
      <c r="J23" s="8" t="str">
        <f>VLOOKUP(A23:A2357,'Medical Examinations'!$A$2:$M$2336,12,0)</f>
        <v>Obesity</v>
      </c>
      <c r="K23" s="8" t="str">
        <f>VLOOKUP(A23:A2357,'Medical Examinations'!$A$2:$M$2336,13,0)</f>
        <v>Prediabetes</v>
      </c>
      <c r="L23" s="8" t="str">
        <f>VLOOKUP(Table1[CUSTOMER ID],'Hospitalisation Details'!$A$1:$N$2344,12,0)</f>
        <v>4/Oct/1959</v>
      </c>
      <c r="M23" s="22">
        <f>VLOOKUP(Table1[CUSTOMER ID],'Hospitalisation Details'!$A$2:$N$2344,14,0)</f>
        <v>47305.31</v>
      </c>
      <c r="N23" s="8" t="str">
        <f>VLOOKUP(Table1[CUSTOMER ID],'Hospitalisation Details'!$A$2:$I$2344,7,0)</f>
        <v>tier - 2</v>
      </c>
      <c r="O23" s="8" t="str">
        <f>VLOOKUP(Table1[CUSTOMER ID],'Hospitalisation Details'!$A$2:$I$2344,8,0)</f>
        <v>tier - 1</v>
      </c>
      <c r="P23" s="8" t="str">
        <f>VLOOKUP(Table1[CUSTOMER ID],'Hospitalisation Details'!$A$2:$I$2344,9,0)</f>
        <v>R1011</v>
      </c>
      <c r="Q23" s="8">
        <f ca="1">VLOOKUP(Table1[CUSTOMER ID],'Hospitalisation Details'!$A$2:$N$2344,13,0)</f>
        <v>65</v>
      </c>
    </row>
    <row r="24" spans="1:17" ht="15.75" x14ac:dyDescent="0.25">
      <c r="A24" s="1" t="s">
        <v>2349</v>
      </c>
      <c r="B24" s="8" t="str">
        <f>VLOOKUP(A24:A2358,'Customer Names'!$A$2:$D$2336,2,0)</f>
        <v xml:space="preserve">  Nicole</v>
      </c>
      <c r="C24" s="8">
        <f>VLOOKUP(A24:A2358,'Medical Examinations'!$A$2:$H$2336,2,0)</f>
        <v>31.3</v>
      </c>
      <c r="D24" s="8">
        <f>VLOOKUP(A24:A2358,'Medical Examinations'!$A$2:$H$2336,3,0)</f>
        <v>11.38</v>
      </c>
      <c r="E24" s="8" t="str">
        <f>VLOOKUP(A24:A2358,'Medical Examinations'!$A$1:$M$2336,10,0)</f>
        <v>No</v>
      </c>
      <c r="F24" s="8" t="str">
        <f>VLOOKUP(A24:A2358,'Medical Examinations'!$A$2:$H$2336,5,0)</f>
        <v>No</v>
      </c>
      <c r="G24" s="8" t="str">
        <f>VLOOKUP(A24:A2358,'Medical Examinations'!$A$2:$H$2336,6,0)</f>
        <v>No</v>
      </c>
      <c r="H24" s="8">
        <f>VLOOKUP(A24:A2358,'Medical Examinations'!$A$2:$H$2336,7,0)</f>
        <v>3</v>
      </c>
      <c r="I24" t="str">
        <f>VLOOKUP(A24:A2358,'Medical Examinations'!$A$2:$K$2336,11,0)</f>
        <v>Yes</v>
      </c>
      <c r="J24" s="8" t="str">
        <f>VLOOKUP(A24:A2358,'Medical Examinations'!$A$2:$M$2336,12,0)</f>
        <v>Obesity</v>
      </c>
      <c r="K24" s="8" t="str">
        <f>VLOOKUP(A24:A2358,'Medical Examinations'!$A$2:$M$2336,13,0)</f>
        <v>Diabetes</v>
      </c>
      <c r="L24" s="8" t="str">
        <f>VLOOKUP(Table1[CUSTOMER ID],'Hospitalisation Details'!$A$1:$N$2344,12,0)</f>
        <v>3/Sep/1958</v>
      </c>
      <c r="M24" s="22">
        <f>VLOOKUP(Table1[CUSTOMER ID],'Hospitalisation Details'!$A$2:$N$2344,14,0)</f>
        <v>47291.06</v>
      </c>
      <c r="N24" s="8" t="str">
        <f>VLOOKUP(Table1[CUSTOMER ID],'Hospitalisation Details'!$A$2:$I$2344,7,0)</f>
        <v>tier - 2</v>
      </c>
      <c r="O24" s="8" t="str">
        <f>VLOOKUP(Table1[CUSTOMER ID],'Hospitalisation Details'!$A$2:$I$2344,8,0)</f>
        <v>tier - 1</v>
      </c>
      <c r="P24" s="8" t="str">
        <f>VLOOKUP(Table1[CUSTOMER ID],'Hospitalisation Details'!$A$2:$I$2344,9,0)</f>
        <v>R1011</v>
      </c>
      <c r="Q24" s="8">
        <f ca="1">VLOOKUP(Table1[CUSTOMER ID],'Hospitalisation Details'!$A$2:$N$2344,13,0)</f>
        <v>66</v>
      </c>
    </row>
    <row r="25" spans="1:17" ht="15.75" x14ac:dyDescent="0.25">
      <c r="A25" s="1" t="s">
        <v>2348</v>
      </c>
      <c r="B25" s="8" t="str">
        <f>VLOOKUP(A25:A2359,'Customer Names'!$A$2:$D$2336,2,0)</f>
        <v xml:space="preserve">  Eric A</v>
      </c>
      <c r="C25" s="8">
        <f>VLOOKUP(A25:A2359,'Medical Examinations'!$A$2:$H$2336,2,0)</f>
        <v>41.8</v>
      </c>
      <c r="D25" s="8">
        <f>VLOOKUP(A25:A2359,'Medical Examinations'!$A$2:$H$2336,3,0)</f>
        <v>7.89</v>
      </c>
      <c r="E25" s="8" t="str">
        <f>VLOOKUP(A25:A2359,'Medical Examinations'!$A$1:$M$2336,10,0)</f>
        <v>Yes</v>
      </c>
      <c r="F25" s="8" t="str">
        <f>VLOOKUP(A25:A2359,'Medical Examinations'!$A$2:$H$2336,5,0)</f>
        <v>No</v>
      </c>
      <c r="G25" s="8" t="str">
        <f>VLOOKUP(A25:A2359,'Medical Examinations'!$A$2:$H$2336,6,0)</f>
        <v>No</v>
      </c>
      <c r="H25" s="8">
        <f>VLOOKUP(A25:A2359,'Medical Examinations'!$A$2:$H$2336,7,0)</f>
        <v>2</v>
      </c>
      <c r="I25" t="str">
        <f>VLOOKUP(A25:A2359,'Medical Examinations'!$A$2:$K$2336,11,0)</f>
        <v>Yes</v>
      </c>
      <c r="J25" s="8" t="str">
        <f>VLOOKUP(A25:A2359,'Medical Examinations'!$A$2:$M$2336,12,0)</f>
        <v>Obesity</v>
      </c>
      <c r="K25" s="8" t="str">
        <f>VLOOKUP(A25:A2359,'Medical Examinations'!$A$2:$M$2336,13,0)</f>
        <v>Diabetes</v>
      </c>
      <c r="L25" s="8" t="str">
        <f>VLOOKUP(Table1[CUSTOMER ID],'Hospitalisation Details'!$A$1:$N$2344,12,0)</f>
        <v>28/Dec/1970</v>
      </c>
      <c r="M25" s="22">
        <f>VLOOKUP(Table1[CUSTOMER ID],'Hospitalisation Details'!$A$2:$N$2344,14,0)</f>
        <v>47269.85</v>
      </c>
      <c r="N25" s="8" t="str">
        <f>VLOOKUP(Table1[CUSTOMER ID],'Hospitalisation Details'!$A$2:$I$2344,7,0)</f>
        <v>tier - 1</v>
      </c>
      <c r="O25" s="8" t="str">
        <f>VLOOKUP(Table1[CUSTOMER ID],'Hospitalisation Details'!$A$2:$I$2344,8,0)</f>
        <v>tier - 2</v>
      </c>
      <c r="P25" s="8" t="str">
        <f>VLOOKUP(Table1[CUSTOMER ID],'Hospitalisation Details'!$A$2:$I$2344,9,0)</f>
        <v>R1013</v>
      </c>
      <c r="Q25" s="8">
        <f ca="1">VLOOKUP(Table1[CUSTOMER ID],'Hospitalisation Details'!$A$2:$N$2344,13,0)</f>
        <v>53</v>
      </c>
    </row>
    <row r="26" spans="1:17" ht="15.75" x14ac:dyDescent="0.25">
      <c r="A26" s="1" t="s">
        <v>2347</v>
      </c>
      <c r="B26" s="8" t="str">
        <f>VLOOKUP(A26:A2360,'Customer Names'!$A$2:$D$2336,2,0)</f>
        <v xml:space="preserve">  Emiliano I</v>
      </c>
      <c r="C26" s="8">
        <f>VLOOKUP(A26:A2360,'Medical Examinations'!$A$2:$H$2336,2,0)</f>
        <v>35.090000000000003</v>
      </c>
      <c r="D26" s="8">
        <f>VLOOKUP(A26:A2360,'Medical Examinations'!$A$2:$H$2336,3,0)</f>
        <v>4.38</v>
      </c>
      <c r="E26" s="8" t="str">
        <f>VLOOKUP(A26:A2360,'Medical Examinations'!$A$1:$M$2336,10,0)</f>
        <v>Yes</v>
      </c>
      <c r="F26" s="8" t="str">
        <f>VLOOKUP(A26:A2360,'Medical Examinations'!$A$2:$H$2336,5,0)</f>
        <v>No</v>
      </c>
      <c r="G26" s="8" t="str">
        <f>VLOOKUP(A26:A2360,'Medical Examinations'!$A$2:$H$2336,6,0)</f>
        <v>No</v>
      </c>
      <c r="H26" s="8">
        <f>VLOOKUP(A26:A2360,'Medical Examinations'!$A$2:$H$2336,7,0)</f>
        <v>2</v>
      </c>
      <c r="I26" t="str">
        <f>VLOOKUP(A26:A2360,'Medical Examinations'!$A$2:$K$2336,11,0)</f>
        <v>Yes</v>
      </c>
      <c r="J26" s="8" t="str">
        <f>VLOOKUP(A26:A2360,'Medical Examinations'!$A$2:$M$2336,12,0)</f>
        <v>Obesity</v>
      </c>
      <c r="K26" s="8" t="str">
        <f>VLOOKUP(A26:A2360,'Medical Examinations'!$A$2:$M$2336,13,0)</f>
        <v>Normal</v>
      </c>
      <c r="L26" s="8" t="str">
        <f>VLOOKUP(Table1[CUSTOMER ID],'Hospitalisation Details'!$A$1:$N$2344,12,0)</f>
        <v>14/Jul/1959</v>
      </c>
      <c r="M26" s="22">
        <f>VLOOKUP(Table1[CUSTOMER ID],'Hospitalisation Details'!$A$2:$N$2344,14,0)</f>
        <v>47055.53</v>
      </c>
      <c r="N26" s="8" t="str">
        <f>VLOOKUP(Table1[CUSTOMER ID],'Hospitalisation Details'!$A$2:$I$2344,7,0)</f>
        <v>tier - 2</v>
      </c>
      <c r="O26" s="8" t="str">
        <f>VLOOKUP(Table1[CUSTOMER ID],'Hospitalisation Details'!$A$2:$I$2344,8,0)</f>
        <v>tier - 1</v>
      </c>
      <c r="P26" s="8" t="str">
        <f>VLOOKUP(Table1[CUSTOMER ID],'Hospitalisation Details'!$A$2:$I$2344,9,0)</f>
        <v>R1013</v>
      </c>
      <c r="Q26" s="8">
        <f ca="1">VLOOKUP(Table1[CUSTOMER ID],'Hospitalisation Details'!$A$2:$N$2344,13,0)</f>
        <v>65</v>
      </c>
    </row>
    <row r="27" spans="1:17" ht="15.75" x14ac:dyDescent="0.25">
      <c r="A27" s="1" t="s">
        <v>2346</v>
      </c>
      <c r="B27" s="8" t="str">
        <f>VLOOKUP(A27:A2361,'Customer Names'!$A$2:$D$2336,2,0)</f>
        <v xml:space="preserve">  Adam</v>
      </c>
      <c r="C27" s="8">
        <f>VLOOKUP(A27:A2361,'Medical Examinations'!$A$2:$H$2336,2,0)</f>
        <v>33.880000000000003</v>
      </c>
      <c r="D27" s="8">
        <f>VLOOKUP(A27:A2361,'Medical Examinations'!$A$2:$H$2336,3,0)</f>
        <v>7.01</v>
      </c>
      <c r="E27" s="8" t="str">
        <f>VLOOKUP(A27:A2361,'Medical Examinations'!$A$1:$M$2336,10,0)</f>
        <v>No</v>
      </c>
      <c r="F27" s="8" t="str">
        <f>VLOOKUP(A27:A2361,'Medical Examinations'!$A$2:$H$2336,5,0)</f>
        <v>No</v>
      </c>
      <c r="G27" s="8" t="str">
        <f>VLOOKUP(A27:A2361,'Medical Examinations'!$A$2:$H$2336,6,0)</f>
        <v>No</v>
      </c>
      <c r="H27" s="8">
        <f>VLOOKUP(A27:A2361,'Medical Examinations'!$A$2:$H$2336,7,0)</f>
        <v>3</v>
      </c>
      <c r="I27" t="str">
        <f>VLOOKUP(A27:A2361,'Medical Examinations'!$A$2:$K$2336,11,0)</f>
        <v>Yes</v>
      </c>
      <c r="J27" s="8" t="str">
        <f>VLOOKUP(A27:A2361,'Medical Examinations'!$A$2:$M$2336,12,0)</f>
        <v>Obesity</v>
      </c>
      <c r="K27" s="8" t="str">
        <f>VLOOKUP(A27:A2361,'Medical Examinations'!$A$2:$M$2336,13,0)</f>
        <v>Diabetes</v>
      </c>
      <c r="L27" s="8" t="str">
        <f>VLOOKUP(Table1[CUSTOMER ID],'Hospitalisation Details'!$A$1:$N$2344,12,0)</f>
        <v>15/Sep/1958</v>
      </c>
      <c r="M27" s="22">
        <f>VLOOKUP(Table1[CUSTOMER ID],'Hospitalisation Details'!$A$2:$N$2344,14,0)</f>
        <v>46889.26</v>
      </c>
      <c r="N27" s="8" t="str">
        <f>VLOOKUP(Table1[CUSTOMER ID],'Hospitalisation Details'!$A$2:$I$2344,7,0)</f>
        <v>tier - 2</v>
      </c>
      <c r="O27" s="8" t="str">
        <f>VLOOKUP(Table1[CUSTOMER ID],'Hospitalisation Details'!$A$2:$I$2344,8,0)</f>
        <v>tier - 3</v>
      </c>
      <c r="P27" s="8" t="str">
        <f>VLOOKUP(Table1[CUSTOMER ID],'Hospitalisation Details'!$A$2:$I$2344,9,0)</f>
        <v>R1013</v>
      </c>
      <c r="Q27" s="8">
        <f ca="1">VLOOKUP(Table1[CUSTOMER ID],'Hospitalisation Details'!$A$2:$N$2344,13,0)</f>
        <v>66</v>
      </c>
    </row>
    <row r="28" spans="1:17" ht="15.75" x14ac:dyDescent="0.25">
      <c r="A28" s="1" t="s">
        <v>2345</v>
      </c>
      <c r="B28" s="8" t="str">
        <f>VLOOKUP(A28:A2362,'Customer Names'!$A$2:$D$2336,2,0)</f>
        <v xml:space="preserve">  Zach</v>
      </c>
      <c r="C28" s="8">
        <f>VLOOKUP(A28:A2362,'Medical Examinations'!$A$2:$H$2336,2,0)</f>
        <v>30.875</v>
      </c>
      <c r="D28" s="8">
        <f>VLOOKUP(A28:A2362,'Medical Examinations'!$A$2:$H$2336,3,0)</f>
        <v>11.88</v>
      </c>
      <c r="E28" s="8" t="str">
        <f>VLOOKUP(A28:A2362,'Medical Examinations'!$A$1:$M$2336,10,0)</f>
        <v>No</v>
      </c>
      <c r="F28" s="8" t="str">
        <f>VLOOKUP(A28:A2362,'Medical Examinations'!$A$2:$H$2336,5,0)</f>
        <v>No</v>
      </c>
      <c r="G28" s="8" t="str">
        <f>VLOOKUP(A28:A2362,'Medical Examinations'!$A$2:$H$2336,6,0)</f>
        <v>No</v>
      </c>
      <c r="H28" s="8">
        <f>VLOOKUP(A28:A2362,'Medical Examinations'!$A$2:$H$2336,7,0)</f>
        <v>0</v>
      </c>
      <c r="I28" t="str">
        <f>VLOOKUP(A28:A2362,'Medical Examinations'!$A$2:$K$2336,11,0)</f>
        <v>Yes</v>
      </c>
      <c r="J28" s="8" t="str">
        <f>VLOOKUP(A28:A2362,'Medical Examinations'!$A$2:$M$2336,12,0)</f>
        <v>Obesity</v>
      </c>
      <c r="K28" s="8" t="str">
        <f>VLOOKUP(A28:A2362,'Medical Examinations'!$A$2:$M$2336,13,0)</f>
        <v>Diabetes</v>
      </c>
      <c r="L28" s="8" t="str">
        <f>VLOOKUP(Table1[CUSTOMER ID],'Hospitalisation Details'!$A$1:$N$2344,12,0)</f>
        <v>17/Nov/1960</v>
      </c>
      <c r="M28" s="22">
        <f>VLOOKUP(Table1[CUSTOMER ID],'Hospitalisation Details'!$A$2:$N$2344,14,0)</f>
        <v>46718.16</v>
      </c>
      <c r="N28" s="8" t="str">
        <f>VLOOKUP(Table1[CUSTOMER ID],'Hospitalisation Details'!$A$2:$I$2344,7,0)</f>
        <v>tier - 1</v>
      </c>
      <c r="O28" s="8" t="str">
        <f>VLOOKUP(Table1[CUSTOMER ID],'Hospitalisation Details'!$A$2:$I$2344,8,0)</f>
        <v>tier - 1</v>
      </c>
      <c r="P28" s="8" t="str">
        <f>VLOOKUP(Table1[CUSTOMER ID],'Hospitalisation Details'!$A$2:$I$2344,9,0)</f>
        <v>R1012</v>
      </c>
      <c r="Q28" s="8">
        <f ca="1">VLOOKUP(Table1[CUSTOMER ID],'Hospitalisation Details'!$A$2:$N$2344,13,0)</f>
        <v>64</v>
      </c>
    </row>
    <row r="29" spans="1:17" ht="15.75" x14ac:dyDescent="0.25">
      <c r="A29" s="1" t="s">
        <v>2344</v>
      </c>
      <c r="B29" s="8" t="str">
        <f>VLOOKUP(A29:A2363,'Customer Names'!$A$2:$D$2336,2,0)</f>
        <v xml:space="preserve">  Stephanie W</v>
      </c>
      <c r="C29" s="8">
        <f>VLOOKUP(A29:A2363,'Medical Examinations'!$A$2:$H$2336,2,0)</f>
        <v>36.86</v>
      </c>
      <c r="D29" s="8">
        <f>VLOOKUP(A29:A2363,'Medical Examinations'!$A$2:$H$2336,3,0)</f>
        <v>5.19</v>
      </c>
      <c r="E29" s="8" t="str">
        <f>VLOOKUP(A29:A2363,'Medical Examinations'!$A$1:$M$2336,10,0)</f>
        <v>Yes</v>
      </c>
      <c r="F29" s="8" t="str">
        <f>VLOOKUP(A29:A2363,'Medical Examinations'!$A$2:$H$2336,5,0)</f>
        <v>No</v>
      </c>
      <c r="G29" s="8" t="str">
        <f>VLOOKUP(A29:A2363,'Medical Examinations'!$A$2:$H$2336,6,0)</f>
        <v>Yes</v>
      </c>
      <c r="H29" s="8">
        <f>VLOOKUP(A29:A2363,'Medical Examinations'!$A$2:$H$2336,7,0)</f>
        <v>1</v>
      </c>
      <c r="I29" t="str">
        <f>VLOOKUP(A29:A2363,'Medical Examinations'!$A$2:$K$2336,11,0)</f>
        <v>Yes</v>
      </c>
      <c r="J29" s="8" t="str">
        <f>VLOOKUP(A29:A2363,'Medical Examinations'!$A$2:$M$2336,12,0)</f>
        <v>Obesity</v>
      </c>
      <c r="K29" s="8" t="str">
        <f>VLOOKUP(A29:A2363,'Medical Examinations'!$A$2:$M$2336,13,0)</f>
        <v>Normal</v>
      </c>
      <c r="L29" s="8" t="str">
        <f>VLOOKUP(Table1[CUSTOMER ID],'Hospitalisation Details'!$A$1:$N$2344,12,0)</f>
        <v>23/Jun/1969</v>
      </c>
      <c r="M29" s="22">
        <f>VLOOKUP(Table1[CUSTOMER ID],'Hospitalisation Details'!$A$2:$N$2344,14,0)</f>
        <v>46661.440000000002</v>
      </c>
      <c r="N29" s="8" t="str">
        <f>VLOOKUP(Table1[CUSTOMER ID],'Hospitalisation Details'!$A$2:$I$2344,7,0)</f>
        <v>tier - 1</v>
      </c>
      <c r="O29" s="8" t="str">
        <f>VLOOKUP(Table1[CUSTOMER ID],'Hospitalisation Details'!$A$2:$I$2344,8,0)</f>
        <v>tier - 3</v>
      </c>
      <c r="P29" s="8" t="str">
        <f>VLOOKUP(Table1[CUSTOMER ID],'Hospitalisation Details'!$A$2:$I$2344,9,0)</f>
        <v>R1012</v>
      </c>
      <c r="Q29" s="8">
        <f ca="1">VLOOKUP(Table1[CUSTOMER ID],'Hospitalisation Details'!$A$2:$N$2344,13,0)</f>
        <v>55</v>
      </c>
    </row>
    <row r="30" spans="1:17" ht="15.75" x14ac:dyDescent="0.25">
      <c r="A30" s="1" t="s">
        <v>2343</v>
      </c>
      <c r="B30" s="8" t="str">
        <f>VLOOKUP(A30:A2364,'Customer Names'!$A$2:$D$2336,2,0)</f>
        <v xml:space="preserve">  Stephen</v>
      </c>
      <c r="C30" s="8">
        <f>VLOOKUP(A30:A2364,'Medical Examinations'!$A$2:$H$2336,2,0)</f>
        <v>35.86</v>
      </c>
      <c r="D30" s="8">
        <f>VLOOKUP(A30:A2364,'Medical Examinations'!$A$2:$H$2336,3,0)</f>
        <v>6.74</v>
      </c>
      <c r="E30" s="8" t="str">
        <f>VLOOKUP(A30:A2364,'Medical Examinations'!$A$1:$M$2336,10,0)</f>
        <v>Yes</v>
      </c>
      <c r="F30" s="8" t="str">
        <f>VLOOKUP(A30:A2364,'Medical Examinations'!$A$2:$H$2336,5,0)</f>
        <v>No</v>
      </c>
      <c r="G30" s="8" t="str">
        <f>VLOOKUP(A30:A2364,'Medical Examinations'!$A$2:$H$2336,6,0)</f>
        <v>No</v>
      </c>
      <c r="H30" s="8">
        <f>VLOOKUP(A30:A2364,'Medical Examinations'!$A$2:$H$2336,7,0)</f>
        <v>2</v>
      </c>
      <c r="I30" t="str">
        <f>VLOOKUP(A30:A2364,'Medical Examinations'!$A$2:$K$2336,11,0)</f>
        <v>Yes</v>
      </c>
      <c r="J30" s="8" t="str">
        <f>VLOOKUP(A30:A2364,'Medical Examinations'!$A$2:$M$2336,12,0)</f>
        <v>Obesity</v>
      </c>
      <c r="K30" s="8" t="str">
        <f>VLOOKUP(A30:A2364,'Medical Examinations'!$A$2:$M$2336,13,0)</f>
        <v>Diabetes</v>
      </c>
      <c r="L30" s="8" t="str">
        <f>VLOOKUP(Table1[CUSTOMER ID],'Hospitalisation Details'!$A$1:$N$2344,12,0)</f>
        <v>8/Aug/1961</v>
      </c>
      <c r="M30" s="22">
        <f>VLOOKUP(Table1[CUSTOMER ID],'Hospitalisation Details'!$A$2:$N$2344,14,0)</f>
        <v>46599.11</v>
      </c>
      <c r="N30" s="8" t="str">
        <f>VLOOKUP(Table1[CUSTOMER ID],'Hospitalisation Details'!$A$2:$I$2344,7,0)</f>
        <v>tier - 1</v>
      </c>
      <c r="O30" s="8" t="str">
        <f>VLOOKUP(Table1[CUSTOMER ID],'Hospitalisation Details'!$A$2:$I$2344,8,0)</f>
        <v>tier - 1</v>
      </c>
      <c r="P30" s="8" t="str">
        <f>VLOOKUP(Table1[CUSTOMER ID],'Hospitalisation Details'!$A$2:$I$2344,9,0)</f>
        <v>R1013</v>
      </c>
      <c r="Q30" s="8">
        <f ca="1">VLOOKUP(Table1[CUSTOMER ID],'Hospitalisation Details'!$A$2:$N$2344,13,0)</f>
        <v>63</v>
      </c>
    </row>
    <row r="31" spans="1:17" ht="15.75" x14ac:dyDescent="0.25">
      <c r="A31" s="1" t="s">
        <v>2342</v>
      </c>
      <c r="B31" s="8" t="str">
        <f>VLOOKUP(A31:A2365,'Customer Names'!$A$2:$D$2336,2,0)</f>
        <v xml:space="preserve">  Natalie</v>
      </c>
      <c r="C31" s="8">
        <f>VLOOKUP(A31:A2365,'Medical Examinations'!$A$2:$H$2336,2,0)</f>
        <v>37.049999999999997</v>
      </c>
      <c r="D31" s="8">
        <f>VLOOKUP(A31:A2365,'Medical Examinations'!$A$2:$H$2336,3,0)</f>
        <v>8.44</v>
      </c>
      <c r="E31" s="8" t="str">
        <f>VLOOKUP(A31:A2365,'Medical Examinations'!$A$1:$M$2336,10,0)</f>
        <v>No</v>
      </c>
      <c r="F31" s="8" t="str">
        <f>VLOOKUP(A31:A2365,'Medical Examinations'!$A$2:$H$2336,5,0)</f>
        <v>No</v>
      </c>
      <c r="G31" s="8" t="str">
        <f>VLOOKUP(A31:A2365,'Medical Examinations'!$A$2:$H$2336,6,0)</f>
        <v>No</v>
      </c>
      <c r="H31" s="8">
        <f>VLOOKUP(A31:A2365,'Medical Examinations'!$A$2:$H$2336,7,0)</f>
        <v>0</v>
      </c>
      <c r="I31" t="str">
        <f>VLOOKUP(A31:A2365,'Medical Examinations'!$A$2:$K$2336,11,0)</f>
        <v>Yes</v>
      </c>
      <c r="J31" s="8" t="str">
        <f>VLOOKUP(A31:A2365,'Medical Examinations'!$A$2:$M$2336,12,0)</f>
        <v>Obesity</v>
      </c>
      <c r="K31" s="8" t="str">
        <f>VLOOKUP(A31:A2365,'Medical Examinations'!$A$2:$M$2336,13,0)</f>
        <v>Diabetes</v>
      </c>
      <c r="L31" s="8" t="str">
        <f>VLOOKUP(Table1[CUSTOMER ID],'Hospitalisation Details'!$A$1:$N$2344,12,0)</f>
        <v>6/Dec/1971</v>
      </c>
      <c r="M31" s="22">
        <f>VLOOKUP(Table1[CUSTOMER ID],'Hospitalisation Details'!$A$2:$N$2344,14,0)</f>
        <v>46255.11</v>
      </c>
      <c r="N31" s="8" t="str">
        <f>VLOOKUP(Table1[CUSTOMER ID],'Hospitalisation Details'!$A$2:$I$2344,7,0)</f>
        <v>tier - 1</v>
      </c>
      <c r="O31" s="8" t="str">
        <f>VLOOKUP(Table1[CUSTOMER ID],'Hospitalisation Details'!$A$2:$I$2344,8,0)</f>
        <v>tier - 3</v>
      </c>
      <c r="P31" s="8" t="str">
        <f>VLOOKUP(Table1[CUSTOMER ID],'Hospitalisation Details'!$A$2:$I$2344,9,0)</f>
        <v>R1024</v>
      </c>
      <c r="Q31" s="8">
        <f ca="1">VLOOKUP(Table1[CUSTOMER ID],'Hospitalisation Details'!$A$2:$N$2344,13,0)</f>
        <v>52</v>
      </c>
    </row>
    <row r="32" spans="1:17" ht="15.75" x14ac:dyDescent="0.25">
      <c r="A32" s="1" t="s">
        <v>2341</v>
      </c>
      <c r="B32" s="8" t="str">
        <f>VLOOKUP(A32:A2366,'Customer Names'!$A$2:$D$2336,2,0)</f>
        <v xml:space="preserve">  Nicole J</v>
      </c>
      <c r="C32" s="8">
        <f>VLOOKUP(A32:A2366,'Medical Examinations'!$A$2:$H$2336,2,0)</f>
        <v>43.89</v>
      </c>
      <c r="D32" s="8">
        <f>VLOOKUP(A32:A2366,'Medical Examinations'!$A$2:$H$2336,3,0)</f>
        <v>8.7100000000000009</v>
      </c>
      <c r="E32" s="8" t="str">
        <f>VLOOKUP(A32:A2366,'Medical Examinations'!$A$1:$M$2336,10,0)</f>
        <v>No</v>
      </c>
      <c r="F32" s="8" t="str">
        <f>VLOOKUP(A32:A2366,'Medical Examinations'!$A$2:$H$2336,5,0)</f>
        <v>No</v>
      </c>
      <c r="G32" s="8" t="str">
        <f>VLOOKUP(A32:A2366,'Medical Examinations'!$A$2:$H$2336,6,0)</f>
        <v>No</v>
      </c>
      <c r="H32" s="8">
        <f>VLOOKUP(A32:A2366,'Medical Examinations'!$A$2:$H$2336,7,0)</f>
        <v>0</v>
      </c>
      <c r="I32" t="str">
        <f>VLOOKUP(A32:A2366,'Medical Examinations'!$A$2:$K$2336,11,0)</f>
        <v>Yes</v>
      </c>
      <c r="J32" s="8" t="str">
        <f>VLOOKUP(A32:A2366,'Medical Examinations'!$A$2:$M$2336,12,0)</f>
        <v>Obesity</v>
      </c>
      <c r="K32" s="8" t="str">
        <f>VLOOKUP(A32:A2366,'Medical Examinations'!$A$2:$M$2336,13,0)</f>
        <v>Diabetes</v>
      </c>
      <c r="L32" s="8" t="str">
        <f>VLOOKUP(Table1[CUSTOMER ID],'Hospitalisation Details'!$A$1:$N$2344,12,0)</f>
        <v>17/Aug/1978</v>
      </c>
      <c r="M32" s="22">
        <f>VLOOKUP(Table1[CUSTOMER ID],'Hospitalisation Details'!$A$2:$N$2344,14,0)</f>
        <v>46200.99</v>
      </c>
      <c r="N32" s="8" t="str">
        <f>VLOOKUP(Table1[CUSTOMER ID],'Hospitalisation Details'!$A$2:$I$2344,7,0)</f>
        <v>tier - 1</v>
      </c>
      <c r="O32" s="8" t="str">
        <f>VLOOKUP(Table1[CUSTOMER ID],'Hospitalisation Details'!$A$2:$I$2344,8,0)</f>
        <v>tier - 1</v>
      </c>
      <c r="P32" s="8" t="str">
        <f>VLOOKUP(Table1[CUSTOMER ID],'Hospitalisation Details'!$A$2:$I$2344,9,0)</f>
        <v>R1013</v>
      </c>
      <c r="Q32" s="8">
        <f ca="1">VLOOKUP(Table1[CUSTOMER ID],'Hospitalisation Details'!$A$2:$N$2344,13,0)</f>
        <v>46</v>
      </c>
    </row>
    <row r="33" spans="1:17" ht="15.75" x14ac:dyDescent="0.25">
      <c r="A33" s="1" t="s">
        <v>2340</v>
      </c>
      <c r="B33" s="8" t="str">
        <f>VLOOKUP(A33:A2367,'Customer Names'!$A$2:$D$2336,2,0)</f>
        <v xml:space="preserve">  Jefferson D</v>
      </c>
      <c r="C33" s="8">
        <f>VLOOKUP(A33:A2367,'Medical Examinations'!$A$2:$H$2336,2,0)</f>
        <v>42.35</v>
      </c>
      <c r="D33" s="8">
        <f>VLOOKUP(A33:A2367,'Medical Examinations'!$A$2:$H$2336,3,0)</f>
        <v>5.08</v>
      </c>
      <c r="E33" s="8" t="str">
        <f>VLOOKUP(A33:A2367,'Medical Examinations'!$A$1:$M$2336,10,0)</f>
        <v>Yes</v>
      </c>
      <c r="F33" s="8" t="str">
        <f>VLOOKUP(A33:A2367,'Medical Examinations'!$A$2:$H$2336,5,0)</f>
        <v>No</v>
      </c>
      <c r="G33" s="8" t="str">
        <f>VLOOKUP(A33:A2367,'Medical Examinations'!$A$2:$H$2336,6,0)</f>
        <v>No</v>
      </c>
      <c r="H33" s="8">
        <f>VLOOKUP(A33:A2367,'Medical Examinations'!$A$2:$H$2336,7,0)</f>
        <v>0</v>
      </c>
      <c r="I33" t="str">
        <f>VLOOKUP(A33:A2367,'Medical Examinations'!$A$2:$K$2336,11,0)</f>
        <v>Yes</v>
      </c>
      <c r="J33" s="8" t="str">
        <f>VLOOKUP(A33:A2367,'Medical Examinations'!$A$2:$M$2336,12,0)</f>
        <v>Obesity</v>
      </c>
      <c r="K33" s="8" t="str">
        <f>VLOOKUP(A33:A2367,'Medical Examinations'!$A$2:$M$2336,13,0)</f>
        <v>Normal</v>
      </c>
      <c r="L33" s="8" t="str">
        <f>VLOOKUP(Table1[CUSTOMER ID],'Hospitalisation Details'!$A$1:$N$2344,12,0)</f>
        <v>2/Dec/1976</v>
      </c>
      <c r="M33" s="22">
        <f>VLOOKUP(Table1[CUSTOMER ID],'Hospitalisation Details'!$A$2:$N$2344,14,0)</f>
        <v>46151.12</v>
      </c>
      <c r="N33" s="8" t="str">
        <f>VLOOKUP(Table1[CUSTOMER ID],'Hospitalisation Details'!$A$2:$I$2344,7,0)</f>
        <v>tier - 1</v>
      </c>
      <c r="O33" s="8" t="str">
        <f>VLOOKUP(Table1[CUSTOMER ID],'Hospitalisation Details'!$A$2:$I$2344,8,0)</f>
        <v>tier - 3</v>
      </c>
      <c r="P33" s="8" t="str">
        <f>VLOOKUP(Table1[CUSTOMER ID],'Hospitalisation Details'!$A$2:$I$2344,9,0)</f>
        <v>R1013</v>
      </c>
      <c r="Q33" s="8">
        <f ca="1">VLOOKUP(Table1[CUSTOMER ID],'Hospitalisation Details'!$A$2:$N$2344,13,0)</f>
        <v>47</v>
      </c>
    </row>
    <row r="34" spans="1:17" ht="15.75" x14ac:dyDescent="0.25">
      <c r="A34" s="1" t="s">
        <v>2339</v>
      </c>
      <c r="B34" s="8" t="str">
        <f>VLOOKUP(A34:A2368,'Customer Names'!$A$2:$D$2336,2,0)</f>
        <v xml:space="preserve">  Brendan D</v>
      </c>
      <c r="C34" s="8">
        <f>VLOOKUP(A34:A2368,'Medical Examinations'!$A$2:$H$2336,2,0)</f>
        <v>31.35</v>
      </c>
      <c r="D34" s="8">
        <f>VLOOKUP(A34:A2368,'Medical Examinations'!$A$2:$H$2336,3,0)</f>
        <v>6.86</v>
      </c>
      <c r="E34" s="8" t="str">
        <f>VLOOKUP(A34:A2368,'Medical Examinations'!$A$1:$M$2336,10,0)</f>
        <v>No</v>
      </c>
      <c r="F34" s="8" t="str">
        <f>VLOOKUP(A34:A2368,'Medical Examinations'!$A$2:$H$2336,5,0)</f>
        <v>No</v>
      </c>
      <c r="G34" s="8" t="str">
        <f>VLOOKUP(A34:A2368,'Medical Examinations'!$A$2:$H$2336,6,0)</f>
        <v>No</v>
      </c>
      <c r="H34" s="8">
        <f>VLOOKUP(A34:A2368,'Medical Examinations'!$A$2:$H$2336,7,0)</f>
        <v>0</v>
      </c>
      <c r="I34" t="str">
        <f>VLOOKUP(A34:A2368,'Medical Examinations'!$A$2:$K$2336,11,0)</f>
        <v>Yes</v>
      </c>
      <c r="J34" s="8" t="str">
        <f>VLOOKUP(A34:A2368,'Medical Examinations'!$A$2:$M$2336,12,0)</f>
        <v>Obesity</v>
      </c>
      <c r="K34" s="8" t="str">
        <f>VLOOKUP(A34:A2368,'Medical Examinations'!$A$2:$M$2336,13,0)</f>
        <v>Diabetes</v>
      </c>
      <c r="L34" s="8" t="str">
        <f>VLOOKUP(Table1[CUSTOMER ID],'Hospitalisation Details'!$A$1:$N$2344,12,0)</f>
        <v>4/Dec/1962</v>
      </c>
      <c r="M34" s="22">
        <f>VLOOKUP(Table1[CUSTOMER ID],'Hospitalisation Details'!$A$2:$N$2344,14,0)</f>
        <v>46130.53</v>
      </c>
      <c r="N34" s="8" t="str">
        <f>VLOOKUP(Table1[CUSTOMER ID],'Hospitalisation Details'!$A$2:$I$2344,7,0)</f>
        <v>tier - 1</v>
      </c>
      <c r="O34" s="8" t="str">
        <f>VLOOKUP(Table1[CUSTOMER ID],'Hospitalisation Details'!$A$2:$I$2344,8,0)</f>
        <v>tier - 1</v>
      </c>
      <c r="P34" s="8" t="str">
        <f>VLOOKUP(Table1[CUSTOMER ID],'Hospitalisation Details'!$A$2:$I$2344,9,0)</f>
        <v>R1012</v>
      </c>
      <c r="Q34" s="8">
        <f ca="1">VLOOKUP(Table1[CUSTOMER ID],'Hospitalisation Details'!$A$2:$N$2344,13,0)</f>
        <v>61</v>
      </c>
    </row>
    <row r="35" spans="1:17" ht="15.75" x14ac:dyDescent="0.25">
      <c r="A35" s="1" t="s">
        <v>2338</v>
      </c>
      <c r="B35" s="8" t="str">
        <f>VLOOKUP(A35:A2369,'Customer Names'!$A$2:$D$2336,2,0)</f>
        <v xml:space="preserve">  Courtney</v>
      </c>
      <c r="C35" s="8">
        <f>VLOOKUP(A35:A2369,'Medical Examinations'!$A$2:$H$2336,2,0)</f>
        <v>47.6</v>
      </c>
      <c r="D35" s="8">
        <f>VLOOKUP(A35:A2369,'Medical Examinations'!$A$2:$H$2336,3,0)</f>
        <v>5.95</v>
      </c>
      <c r="E35" s="8" t="str">
        <f>VLOOKUP(A35:A2369,'Medical Examinations'!$A$1:$M$2336,10,0)</f>
        <v>Yes</v>
      </c>
      <c r="F35" s="8" t="str">
        <f>VLOOKUP(A35:A2369,'Medical Examinations'!$A$2:$H$2336,5,0)</f>
        <v>No</v>
      </c>
      <c r="G35" s="8" t="str">
        <f>VLOOKUP(A35:A2369,'Medical Examinations'!$A$2:$H$2336,6,0)</f>
        <v>No</v>
      </c>
      <c r="H35" s="8">
        <f>VLOOKUP(A35:A2369,'Medical Examinations'!$A$2:$H$2336,7,0)</f>
        <v>0</v>
      </c>
      <c r="I35" t="str">
        <f>VLOOKUP(A35:A2369,'Medical Examinations'!$A$2:$K$2336,11,0)</f>
        <v>Yes</v>
      </c>
      <c r="J35" s="8" t="str">
        <f>VLOOKUP(A35:A2369,'Medical Examinations'!$A$2:$M$2336,12,0)</f>
        <v>Obesity</v>
      </c>
      <c r="K35" s="8" t="str">
        <f>VLOOKUP(A35:A2369,'Medical Examinations'!$A$2:$M$2336,13,0)</f>
        <v>Prediabetes</v>
      </c>
      <c r="L35" s="8" t="str">
        <f>VLOOKUP(Table1[CUSTOMER ID],'Hospitalisation Details'!$A$1:$N$2344,12,0)</f>
        <v>30/Sep/1985</v>
      </c>
      <c r="M35" s="22">
        <f>VLOOKUP(Table1[CUSTOMER ID],'Hospitalisation Details'!$A$2:$N$2344,14,0)</f>
        <v>46113.51</v>
      </c>
      <c r="N35" s="8" t="str">
        <f>VLOOKUP(Table1[CUSTOMER ID],'Hospitalisation Details'!$A$2:$I$2344,7,0)</f>
        <v>tier - 2</v>
      </c>
      <c r="O35" s="8" t="str">
        <f>VLOOKUP(Table1[CUSTOMER ID],'Hospitalisation Details'!$A$2:$I$2344,8,0)</f>
        <v>tier - 3</v>
      </c>
      <c r="P35" s="8" t="str">
        <f>VLOOKUP(Table1[CUSTOMER ID],'Hospitalisation Details'!$A$2:$I$2344,9,0)</f>
        <v>R1011</v>
      </c>
      <c r="Q35" s="8">
        <f ca="1">VLOOKUP(Table1[CUSTOMER ID],'Hospitalisation Details'!$A$2:$N$2344,13,0)</f>
        <v>39</v>
      </c>
    </row>
    <row r="36" spans="1:17" ht="15.75" x14ac:dyDescent="0.25">
      <c r="A36" s="1" t="s">
        <v>2337</v>
      </c>
      <c r="B36" s="8" t="str">
        <f>VLOOKUP(A36:A2370,'Customer Names'!$A$2:$D$2336,2,0)</f>
        <v xml:space="preserve">  Sydney L</v>
      </c>
      <c r="C36" s="8">
        <f>VLOOKUP(A36:A2370,'Medical Examinations'!$A$2:$H$2336,2,0)</f>
        <v>46.2</v>
      </c>
      <c r="D36" s="8">
        <f>VLOOKUP(A36:A2370,'Medical Examinations'!$A$2:$H$2336,3,0)</f>
        <v>6.09</v>
      </c>
      <c r="E36" s="8" t="str">
        <f>VLOOKUP(A36:A2370,'Medical Examinations'!$A$1:$M$2336,10,0)</f>
        <v>No</v>
      </c>
      <c r="F36" s="8" t="str">
        <f>VLOOKUP(A36:A2370,'Medical Examinations'!$A$2:$H$2336,5,0)</f>
        <v>No</v>
      </c>
      <c r="G36" s="8" t="str">
        <f>VLOOKUP(A36:A2370,'Medical Examinations'!$A$2:$H$2336,6,0)</f>
        <v>Yes</v>
      </c>
      <c r="H36" s="8">
        <f>VLOOKUP(A36:A2370,'Medical Examinations'!$A$2:$H$2336,7,0)</f>
        <v>1</v>
      </c>
      <c r="I36" t="str">
        <f>VLOOKUP(A36:A2370,'Medical Examinations'!$A$2:$K$2336,11,0)</f>
        <v>Yes</v>
      </c>
      <c r="J36" s="8" t="str">
        <f>VLOOKUP(A36:A2370,'Medical Examinations'!$A$2:$M$2336,12,0)</f>
        <v>Obesity</v>
      </c>
      <c r="K36" s="8" t="str">
        <f>VLOOKUP(A36:A2370,'Medical Examinations'!$A$2:$M$2336,13,0)</f>
        <v>Prediabetes</v>
      </c>
      <c r="L36" s="8" t="str">
        <f>VLOOKUP(Table1[CUSTOMER ID],'Hospitalisation Details'!$A$1:$N$2344,12,0)</f>
        <v>12/Aug/1979</v>
      </c>
      <c r="M36" s="22">
        <f>VLOOKUP(Table1[CUSTOMER ID],'Hospitalisation Details'!$A$2:$N$2344,14,0)</f>
        <v>45863.21</v>
      </c>
      <c r="N36" s="8" t="str">
        <f>VLOOKUP(Table1[CUSTOMER ID],'Hospitalisation Details'!$A$2:$I$2344,7,0)</f>
        <v>tier - 2</v>
      </c>
      <c r="O36" s="8" t="str">
        <f>VLOOKUP(Table1[CUSTOMER ID],'Hospitalisation Details'!$A$2:$I$2344,8,0)</f>
        <v>tier - 1</v>
      </c>
      <c r="P36" s="8" t="str">
        <f>VLOOKUP(Table1[CUSTOMER ID],'Hospitalisation Details'!$A$2:$I$2344,9,0)</f>
        <v>R1013</v>
      </c>
      <c r="Q36" s="8">
        <f ca="1">VLOOKUP(Table1[CUSTOMER ID],'Hospitalisation Details'!$A$2:$N$2344,13,0)</f>
        <v>45</v>
      </c>
    </row>
    <row r="37" spans="1:17" ht="15.75" x14ac:dyDescent="0.25">
      <c r="A37" s="1" t="s">
        <v>2336</v>
      </c>
      <c r="B37" s="8" t="str">
        <f>VLOOKUP(A37:A2371,'Customer Names'!$A$2:$D$2336,2,0)</f>
        <v xml:space="preserve">  Julien</v>
      </c>
      <c r="C37" s="8">
        <f>VLOOKUP(A37:A2371,'Medical Examinations'!$A$2:$H$2336,2,0)</f>
        <v>32.015000000000001</v>
      </c>
      <c r="D37" s="8">
        <f>VLOOKUP(A37:A2371,'Medical Examinations'!$A$2:$H$2336,3,0)</f>
        <v>11.75</v>
      </c>
      <c r="E37" s="8" t="str">
        <f>VLOOKUP(A37:A2371,'Medical Examinations'!$A$1:$M$2336,10,0)</f>
        <v>No</v>
      </c>
      <c r="F37" s="8" t="str">
        <f>VLOOKUP(A37:A2371,'Medical Examinations'!$A$2:$H$2336,5,0)</f>
        <v>No</v>
      </c>
      <c r="G37" s="8" t="str">
        <f>VLOOKUP(A37:A2371,'Medical Examinations'!$A$2:$H$2336,6,0)</f>
        <v>No</v>
      </c>
      <c r="H37" s="8">
        <f>VLOOKUP(A37:A2371,'Medical Examinations'!$A$2:$H$2336,7,0)</f>
        <v>0</v>
      </c>
      <c r="I37" t="str">
        <f>VLOOKUP(A37:A2371,'Medical Examinations'!$A$2:$K$2336,11,0)</f>
        <v>Yes</v>
      </c>
      <c r="J37" s="8" t="str">
        <f>VLOOKUP(A37:A2371,'Medical Examinations'!$A$2:$M$2336,12,0)</f>
        <v>Obesity</v>
      </c>
      <c r="K37" s="8" t="str">
        <f>VLOOKUP(A37:A2371,'Medical Examinations'!$A$2:$M$2336,13,0)</f>
        <v>Diabetes</v>
      </c>
      <c r="L37" s="8" t="str">
        <f>VLOOKUP(Table1[CUSTOMER ID],'Hospitalisation Details'!$A$1:$N$2344,12,0)</f>
        <v>21/Dec/1960</v>
      </c>
      <c r="M37" s="22">
        <f>VLOOKUP(Table1[CUSTOMER ID],'Hospitalisation Details'!$A$2:$N$2344,14,0)</f>
        <v>45710.21</v>
      </c>
      <c r="N37" s="8" t="str">
        <f>VLOOKUP(Table1[CUSTOMER ID],'Hospitalisation Details'!$A$2:$I$2344,7,0)</f>
        <v>tier - 2</v>
      </c>
      <c r="O37" s="8" t="str">
        <f>VLOOKUP(Table1[CUSTOMER ID],'Hospitalisation Details'!$A$2:$I$2344,8,0)</f>
        <v>tier - 2</v>
      </c>
      <c r="P37" s="8" t="str">
        <f>VLOOKUP(Table1[CUSTOMER ID],'Hospitalisation Details'!$A$2:$I$2344,9,0)</f>
        <v>R1016</v>
      </c>
      <c r="Q37" s="8">
        <f ca="1">VLOOKUP(Table1[CUSTOMER ID],'Hospitalisation Details'!$A$2:$N$2344,13,0)</f>
        <v>63</v>
      </c>
    </row>
    <row r="38" spans="1:17" ht="15.75" x14ac:dyDescent="0.25">
      <c r="A38" s="1" t="s">
        <v>2335</v>
      </c>
      <c r="B38" s="8" t="str">
        <f>VLOOKUP(A38:A2372,'Customer Names'!$A$2:$D$2336,2,0)</f>
        <v xml:space="preserve">  Ryan M</v>
      </c>
      <c r="C38" s="8">
        <f>VLOOKUP(A38:A2372,'Medical Examinations'!$A$2:$H$2336,2,0)</f>
        <v>40.564999999999998</v>
      </c>
      <c r="D38" s="8">
        <f>VLOOKUP(A38:A2372,'Medical Examinations'!$A$2:$H$2336,3,0)</f>
        <v>7.37</v>
      </c>
      <c r="E38" s="8" t="str">
        <f>VLOOKUP(A38:A2372,'Medical Examinations'!$A$1:$M$2336,10,0)</f>
        <v>No</v>
      </c>
      <c r="F38" s="8" t="str">
        <f>VLOOKUP(A38:A2372,'Medical Examinations'!$A$2:$H$2336,5,0)</f>
        <v>No</v>
      </c>
      <c r="G38" s="8" t="str">
        <f>VLOOKUP(A38:A2372,'Medical Examinations'!$A$2:$H$2336,6,0)</f>
        <v>No</v>
      </c>
      <c r="H38" s="8">
        <f>VLOOKUP(A38:A2372,'Medical Examinations'!$A$2:$H$2336,7,0)</f>
        <v>0</v>
      </c>
      <c r="I38" t="str">
        <f>VLOOKUP(A38:A2372,'Medical Examinations'!$A$2:$K$2336,11,0)</f>
        <v>Yes</v>
      </c>
      <c r="J38" s="8" t="str">
        <f>VLOOKUP(A38:A2372,'Medical Examinations'!$A$2:$M$2336,12,0)</f>
        <v>Obesity</v>
      </c>
      <c r="K38" s="8" t="str">
        <f>VLOOKUP(A38:A2372,'Medical Examinations'!$A$2:$M$2336,13,0)</f>
        <v>Diabetes</v>
      </c>
      <c r="L38" s="8" t="str">
        <f>VLOOKUP(Table1[CUSTOMER ID],'Hospitalisation Details'!$A$1:$N$2344,12,0)</f>
        <v>9/Aug/1974</v>
      </c>
      <c r="M38" s="22">
        <f>VLOOKUP(Table1[CUSTOMER ID],'Hospitalisation Details'!$A$2:$N$2344,14,0)</f>
        <v>45702.02</v>
      </c>
      <c r="N38" s="8" t="str">
        <f>VLOOKUP(Table1[CUSTOMER ID],'Hospitalisation Details'!$A$2:$I$2344,7,0)</f>
        <v>tier - 2</v>
      </c>
      <c r="O38" s="8" t="str">
        <f>VLOOKUP(Table1[CUSTOMER ID],'Hospitalisation Details'!$A$2:$I$2344,8,0)</f>
        <v>tier - 2</v>
      </c>
      <c r="P38" s="8" t="str">
        <f>VLOOKUP(Table1[CUSTOMER ID],'Hospitalisation Details'!$A$2:$I$2344,9,0)</f>
        <v>R1012</v>
      </c>
      <c r="Q38" s="8">
        <f ca="1">VLOOKUP(Table1[CUSTOMER ID],'Hospitalisation Details'!$A$2:$N$2344,13,0)</f>
        <v>50</v>
      </c>
    </row>
    <row r="39" spans="1:17" ht="15.75" x14ac:dyDescent="0.25">
      <c r="A39" s="1" t="s">
        <v>2334</v>
      </c>
      <c r="B39" s="8" t="str">
        <f>VLOOKUP(A39:A2373,'Customer Names'!$A$2:$D$2336,2,0)</f>
        <v xml:space="preserve">  Anna H</v>
      </c>
      <c r="C39" s="8">
        <f>VLOOKUP(A39:A2373,'Medical Examinations'!$A$2:$H$2336,2,0)</f>
        <v>32.450000000000003</v>
      </c>
      <c r="D39" s="8">
        <f>VLOOKUP(A39:A2373,'Medical Examinations'!$A$2:$H$2336,3,0)</f>
        <v>11.91</v>
      </c>
      <c r="E39" s="8" t="str">
        <f>VLOOKUP(A39:A2373,'Medical Examinations'!$A$1:$M$2336,10,0)</f>
        <v>No</v>
      </c>
      <c r="F39" s="8" t="str">
        <f>VLOOKUP(A39:A2373,'Medical Examinations'!$A$2:$H$2336,5,0)</f>
        <v>No</v>
      </c>
      <c r="G39" s="8" t="str">
        <f>VLOOKUP(A39:A2373,'Medical Examinations'!$A$2:$H$2336,6,0)</f>
        <v>No</v>
      </c>
      <c r="H39" s="8">
        <f>VLOOKUP(A39:A2373,'Medical Examinations'!$A$2:$H$2336,7,0)</f>
        <v>0</v>
      </c>
      <c r="I39" t="str">
        <f>VLOOKUP(A39:A2373,'Medical Examinations'!$A$2:$K$2336,11,0)</f>
        <v>Yes</v>
      </c>
      <c r="J39" s="8" t="str">
        <f>VLOOKUP(A39:A2373,'Medical Examinations'!$A$2:$M$2336,12,0)</f>
        <v>Obesity</v>
      </c>
      <c r="K39" s="8" t="str">
        <f>VLOOKUP(A39:A2373,'Medical Examinations'!$A$2:$M$2336,13,0)</f>
        <v>Diabetes</v>
      </c>
      <c r="L39" s="8" t="str">
        <f>VLOOKUP(Table1[CUSTOMER ID],'Hospitalisation Details'!$A$1:$N$2344,12,0)</f>
        <v>17/Dec/1962</v>
      </c>
      <c r="M39" s="22">
        <f>VLOOKUP(Table1[CUSTOMER ID],'Hospitalisation Details'!$A$2:$N$2344,14,0)</f>
        <v>45008.959999999999</v>
      </c>
      <c r="N39" s="8" t="str">
        <f>VLOOKUP(Table1[CUSTOMER ID],'Hospitalisation Details'!$A$2:$I$2344,7,0)</f>
        <v>tier - 2</v>
      </c>
      <c r="O39" s="8" t="str">
        <f>VLOOKUP(Table1[CUSTOMER ID],'Hospitalisation Details'!$A$2:$I$2344,8,0)</f>
        <v>tier - 2</v>
      </c>
      <c r="P39" s="8" t="str">
        <f>VLOOKUP(Table1[CUSTOMER ID],'Hospitalisation Details'!$A$2:$I$2344,9,0)</f>
        <v>R1013</v>
      </c>
      <c r="Q39" s="8">
        <f ca="1">VLOOKUP(Table1[CUSTOMER ID],'Hospitalisation Details'!$A$2:$N$2344,13,0)</f>
        <v>61</v>
      </c>
    </row>
    <row r="40" spans="1:17" ht="15.75" x14ac:dyDescent="0.25">
      <c r="A40" s="1" t="s">
        <v>2333</v>
      </c>
      <c r="B40" s="8" t="str">
        <f>VLOOKUP(A40:A2374,'Customer Names'!$A$2:$D$2336,2,0)</f>
        <v xml:space="preserve">  Samantha</v>
      </c>
      <c r="C40" s="8">
        <f>VLOOKUP(A40:A2374,'Medical Examinations'!$A$2:$H$2336,2,0)</f>
        <v>34.96</v>
      </c>
      <c r="D40" s="8">
        <f>VLOOKUP(A40:A2374,'Medical Examinations'!$A$2:$H$2336,3,0)</f>
        <v>6.52</v>
      </c>
      <c r="E40" s="8" t="str">
        <f>VLOOKUP(A40:A2374,'Medical Examinations'!$A$1:$M$2336,10,0)</f>
        <v>No</v>
      </c>
      <c r="F40" s="8" t="str">
        <f>VLOOKUP(A40:A2374,'Medical Examinations'!$A$2:$H$2336,5,0)</f>
        <v>No</v>
      </c>
      <c r="G40" s="8" t="str">
        <f>VLOOKUP(A40:A2374,'Medical Examinations'!$A$2:$H$2336,6,0)</f>
        <v>No</v>
      </c>
      <c r="H40" s="8">
        <f>VLOOKUP(A40:A2374,'Medical Examinations'!$A$2:$H$2336,7,0)</f>
        <v>0</v>
      </c>
      <c r="I40" t="str">
        <f>VLOOKUP(A40:A2374,'Medical Examinations'!$A$2:$K$2336,11,0)</f>
        <v>Yes</v>
      </c>
      <c r="J40" s="8" t="str">
        <f>VLOOKUP(A40:A2374,'Medical Examinations'!$A$2:$M$2336,12,0)</f>
        <v>Obesity</v>
      </c>
      <c r="K40" s="8" t="str">
        <f>VLOOKUP(A40:A2374,'Medical Examinations'!$A$2:$M$2336,13,0)</f>
        <v>Diabetes</v>
      </c>
      <c r="L40" s="8" t="str">
        <f>VLOOKUP(Table1[CUSTOMER ID],'Hospitalisation Details'!$A$1:$N$2344,12,0)</f>
        <v>13/Aug/1971</v>
      </c>
      <c r="M40" s="22">
        <f>VLOOKUP(Table1[CUSTOMER ID],'Hospitalisation Details'!$A$2:$N$2344,14,0)</f>
        <v>44641.2</v>
      </c>
      <c r="N40" s="8" t="str">
        <f>VLOOKUP(Table1[CUSTOMER ID],'Hospitalisation Details'!$A$2:$I$2344,7,0)</f>
        <v>tier - 2</v>
      </c>
      <c r="O40" s="8" t="str">
        <f>VLOOKUP(Table1[CUSTOMER ID],'Hospitalisation Details'!$A$2:$I$2344,8,0)</f>
        <v>tier - 3</v>
      </c>
      <c r="P40" s="8" t="str">
        <f>VLOOKUP(Table1[CUSTOMER ID],'Hospitalisation Details'!$A$2:$I$2344,9,0)</f>
        <v>R1024</v>
      </c>
      <c r="Q40" s="8">
        <f ca="1">VLOOKUP(Table1[CUSTOMER ID],'Hospitalisation Details'!$A$2:$N$2344,13,0)</f>
        <v>53</v>
      </c>
    </row>
    <row r="41" spans="1:17" ht="15.75" x14ac:dyDescent="0.25">
      <c r="A41" s="1" t="s">
        <v>2332</v>
      </c>
      <c r="B41" s="8" t="str">
        <f>VLOOKUP(A41:A2375,'Customer Names'!$A$2:$D$2336,2,0)</f>
        <v xml:space="preserve">  Robert</v>
      </c>
      <c r="C41" s="8">
        <f>VLOOKUP(A41:A2375,'Medical Examinations'!$A$2:$H$2336,2,0)</f>
        <v>35.5</v>
      </c>
      <c r="D41" s="8">
        <f>VLOOKUP(A41:A2375,'Medical Examinations'!$A$2:$H$2336,3,0)</f>
        <v>5.14</v>
      </c>
      <c r="E41" s="8" t="str">
        <f>VLOOKUP(A41:A2375,'Medical Examinations'!$A$1:$M$2336,10,0)</f>
        <v>No</v>
      </c>
      <c r="F41" s="8" t="str">
        <f>VLOOKUP(A41:A2375,'Medical Examinations'!$A$2:$H$2336,5,0)</f>
        <v>No</v>
      </c>
      <c r="G41" s="8" t="str">
        <f>VLOOKUP(A41:A2375,'Medical Examinations'!$A$2:$H$2336,6,0)</f>
        <v>Yes</v>
      </c>
      <c r="H41" s="8">
        <f>VLOOKUP(A41:A2375,'Medical Examinations'!$A$2:$H$2336,7,0)</f>
        <v>1</v>
      </c>
      <c r="I41" t="str">
        <f>VLOOKUP(A41:A2375,'Medical Examinations'!$A$2:$K$2336,11,0)</f>
        <v>Yes</v>
      </c>
      <c r="J41" s="8" t="str">
        <f>VLOOKUP(A41:A2375,'Medical Examinations'!$A$2:$M$2336,12,0)</f>
        <v>Obesity</v>
      </c>
      <c r="K41" s="8" t="str">
        <f>VLOOKUP(A41:A2375,'Medical Examinations'!$A$2:$M$2336,13,0)</f>
        <v>Normal</v>
      </c>
      <c r="L41" s="8" t="str">
        <f>VLOOKUP(Table1[CUSTOMER ID],'Hospitalisation Details'!$A$1:$N$2344,12,0)</f>
        <v>11/Oct/1993</v>
      </c>
      <c r="M41" s="22">
        <f>VLOOKUP(Table1[CUSTOMER ID],'Hospitalisation Details'!$A$2:$N$2344,14,0)</f>
        <v>44585.46</v>
      </c>
      <c r="N41" s="8" t="str">
        <f>VLOOKUP(Table1[CUSTOMER ID],'Hospitalisation Details'!$A$2:$I$2344,7,0)</f>
        <v>tier - 2</v>
      </c>
      <c r="O41" s="8" t="str">
        <f>VLOOKUP(Table1[CUSTOMER ID],'Hospitalisation Details'!$A$2:$I$2344,8,0)</f>
        <v>tier - 2</v>
      </c>
      <c r="P41" s="8" t="str">
        <f>VLOOKUP(Table1[CUSTOMER ID],'Hospitalisation Details'!$A$2:$I$2344,9,0)</f>
        <v>R1011</v>
      </c>
      <c r="Q41" s="8">
        <f ca="1">VLOOKUP(Table1[CUSTOMER ID],'Hospitalisation Details'!$A$2:$N$2344,13,0)</f>
        <v>31</v>
      </c>
    </row>
    <row r="42" spans="1:17" ht="15.75" x14ac:dyDescent="0.25">
      <c r="A42" s="1" t="s">
        <v>2331</v>
      </c>
      <c r="B42" s="8" t="str">
        <f>VLOOKUP(A42:A2376,'Customer Names'!$A$2:$D$2336,2,0)</f>
        <v xml:space="preserve">  James R</v>
      </c>
      <c r="C42" s="8">
        <f>VLOOKUP(A42:A2376,'Medical Examinations'!$A$2:$H$2336,2,0)</f>
        <v>52.58</v>
      </c>
      <c r="D42" s="8">
        <f>VLOOKUP(A42:A2376,'Medical Examinations'!$A$2:$H$2336,3,0)</f>
        <v>4.1900000000000004</v>
      </c>
      <c r="E42" s="8" t="str">
        <f>VLOOKUP(A42:A2376,'Medical Examinations'!$A$1:$M$2336,10,0)</f>
        <v>No</v>
      </c>
      <c r="F42" s="8" t="str">
        <f>VLOOKUP(A42:A2376,'Medical Examinations'!$A$2:$H$2336,5,0)</f>
        <v>yes</v>
      </c>
      <c r="G42" s="8" t="str">
        <f>VLOOKUP(A42:A2376,'Medical Examinations'!$A$2:$H$2336,6,0)</f>
        <v>No</v>
      </c>
      <c r="H42" s="8">
        <f>VLOOKUP(A42:A2376,'Medical Examinations'!$A$2:$H$2336,7,0)</f>
        <v>1</v>
      </c>
      <c r="I42" t="str">
        <f>VLOOKUP(A42:A2376,'Medical Examinations'!$A$2:$K$2336,11,0)</f>
        <v>Yes</v>
      </c>
      <c r="J42" s="8" t="str">
        <f>VLOOKUP(A42:A2376,'Medical Examinations'!$A$2:$M$2336,12,0)</f>
        <v>Obesity</v>
      </c>
      <c r="K42" s="8" t="str">
        <f>VLOOKUP(A42:A2376,'Medical Examinations'!$A$2:$M$2336,13,0)</f>
        <v>Normal</v>
      </c>
      <c r="L42" s="8" t="str">
        <f>VLOOKUP(Table1[CUSTOMER ID],'Hospitalisation Details'!$A$1:$N$2344,12,0)</f>
        <v>2/Aug/2000</v>
      </c>
      <c r="M42" s="22">
        <f>VLOOKUP(Table1[CUSTOMER ID],'Hospitalisation Details'!$A$2:$N$2344,14,0)</f>
        <v>44501.4</v>
      </c>
      <c r="N42" s="8" t="str">
        <f>VLOOKUP(Table1[CUSTOMER ID],'Hospitalisation Details'!$A$2:$I$2344,7,0)</f>
        <v>tier - 2</v>
      </c>
      <c r="O42" s="8" t="str">
        <f>VLOOKUP(Table1[CUSTOMER ID],'Hospitalisation Details'!$A$2:$I$2344,8,0)</f>
        <v>tier - 3</v>
      </c>
      <c r="P42" s="8" t="str">
        <f>VLOOKUP(Table1[CUSTOMER ID],'Hospitalisation Details'!$A$2:$I$2344,9,0)</f>
        <v>R1013</v>
      </c>
      <c r="Q42" s="8">
        <f ca="1">VLOOKUP(Table1[CUSTOMER ID],'Hospitalisation Details'!$A$2:$N$2344,13,0)</f>
        <v>24</v>
      </c>
    </row>
    <row r="43" spans="1:17" ht="15.75" x14ac:dyDescent="0.25">
      <c r="A43" s="1" t="s">
        <v>2330</v>
      </c>
      <c r="B43" s="8" t="str">
        <f>VLOOKUP(A43:A2377,'Customer Names'!$A$2:$D$2336,2,0)</f>
        <v xml:space="preserve">  Roseann</v>
      </c>
      <c r="C43" s="8">
        <f>VLOOKUP(A43:A2377,'Medical Examinations'!$A$2:$H$2336,2,0)</f>
        <v>35.200000000000003</v>
      </c>
      <c r="D43" s="8">
        <f>VLOOKUP(A43:A2377,'Medical Examinations'!$A$2:$H$2336,3,0)</f>
        <v>11.68</v>
      </c>
      <c r="E43" s="8" t="str">
        <f>VLOOKUP(A43:A2377,'Medical Examinations'!$A$1:$M$2336,10,0)</f>
        <v>Yes</v>
      </c>
      <c r="F43" s="8" t="str">
        <f>VLOOKUP(A43:A2377,'Medical Examinations'!$A$2:$H$2336,5,0)</f>
        <v>No</v>
      </c>
      <c r="G43" s="8" t="str">
        <f>VLOOKUP(A43:A2377,'Medical Examinations'!$A$2:$H$2336,6,0)</f>
        <v>No</v>
      </c>
      <c r="H43" s="8">
        <f>VLOOKUP(A43:A2377,'Medical Examinations'!$A$2:$H$2336,7,0)</f>
        <v>0</v>
      </c>
      <c r="I43" t="str">
        <f>VLOOKUP(A43:A2377,'Medical Examinations'!$A$2:$K$2336,11,0)</f>
        <v>Yes</v>
      </c>
      <c r="J43" s="8" t="str">
        <f>VLOOKUP(A43:A2377,'Medical Examinations'!$A$2:$M$2336,12,0)</f>
        <v>Obesity</v>
      </c>
      <c r="K43" s="8" t="str">
        <f>VLOOKUP(A43:A2377,'Medical Examinations'!$A$2:$M$2336,13,0)</f>
        <v>Diabetes</v>
      </c>
      <c r="L43" s="8" t="str">
        <f>VLOOKUP(Table1[CUSTOMER ID],'Hospitalisation Details'!$A$1:$N$2344,12,0)</f>
        <v>14/Sep/1967</v>
      </c>
      <c r="M43" s="22">
        <f>VLOOKUP(Table1[CUSTOMER ID],'Hospitalisation Details'!$A$2:$N$2344,14,0)</f>
        <v>44423.8</v>
      </c>
      <c r="N43" s="8" t="str">
        <f>VLOOKUP(Table1[CUSTOMER ID],'Hospitalisation Details'!$A$2:$I$2344,7,0)</f>
        <v>tier - 2</v>
      </c>
      <c r="O43" s="8" t="str">
        <f>VLOOKUP(Table1[CUSTOMER ID],'Hospitalisation Details'!$A$2:$I$2344,8,0)</f>
        <v>tier - 3</v>
      </c>
      <c r="P43" s="8" t="str">
        <f>VLOOKUP(Table1[CUSTOMER ID],'Hospitalisation Details'!$A$2:$I$2344,9,0)</f>
        <v>R1013</v>
      </c>
      <c r="Q43" s="8">
        <f ca="1">VLOOKUP(Table1[CUSTOMER ID],'Hospitalisation Details'!$A$2:$N$2344,13,0)</f>
        <v>57</v>
      </c>
    </row>
    <row r="44" spans="1:17" ht="15.75" x14ac:dyDescent="0.25">
      <c r="A44" s="1" t="s">
        <v>2329</v>
      </c>
      <c r="B44" s="8" t="str">
        <f>VLOOKUP(A44:A2378,'Customer Names'!$A$2:$D$2336,2,0)</f>
        <v xml:space="preserve">  Nicole</v>
      </c>
      <c r="C44" s="8">
        <f>VLOOKUP(A44:A2378,'Medical Examinations'!$A$2:$H$2336,2,0)</f>
        <v>38.06</v>
      </c>
      <c r="D44" s="8">
        <f>VLOOKUP(A44:A2378,'Medical Examinations'!$A$2:$H$2336,3,0)</f>
        <v>6.98</v>
      </c>
      <c r="E44" s="8" t="str">
        <f>VLOOKUP(A44:A2378,'Medical Examinations'!$A$1:$M$2336,10,0)</f>
        <v>No</v>
      </c>
      <c r="F44" s="8" t="str">
        <f>VLOOKUP(A44:A2378,'Medical Examinations'!$A$2:$H$2336,5,0)</f>
        <v>No</v>
      </c>
      <c r="G44" s="8" t="str">
        <f>VLOOKUP(A44:A2378,'Medical Examinations'!$A$2:$H$2336,6,0)</f>
        <v>No</v>
      </c>
      <c r="H44" s="8">
        <f>VLOOKUP(A44:A2378,'Medical Examinations'!$A$2:$H$2336,7,0)</f>
        <v>0</v>
      </c>
      <c r="I44" t="str">
        <f>VLOOKUP(A44:A2378,'Medical Examinations'!$A$2:$K$2336,11,0)</f>
        <v>Yes</v>
      </c>
      <c r="J44" s="8" t="str">
        <f>VLOOKUP(A44:A2378,'Medical Examinations'!$A$2:$M$2336,12,0)</f>
        <v>Obesity</v>
      </c>
      <c r="K44" s="8" t="str">
        <f>VLOOKUP(A44:A2378,'Medical Examinations'!$A$2:$M$2336,13,0)</f>
        <v>Diabetes</v>
      </c>
      <c r="L44" s="8" t="str">
        <f>VLOOKUP(Table1[CUSTOMER ID],'Hospitalisation Details'!$A$1:$N$2344,12,0)</f>
        <v>29/Oct/1971</v>
      </c>
      <c r="M44" s="22">
        <f>VLOOKUP(Table1[CUSTOMER ID],'Hospitalisation Details'!$A$2:$N$2344,14,0)</f>
        <v>44400.41</v>
      </c>
      <c r="N44" s="8" t="str">
        <f>VLOOKUP(Table1[CUSTOMER ID],'Hospitalisation Details'!$A$2:$I$2344,7,0)</f>
        <v>tier - 2</v>
      </c>
      <c r="O44" s="8" t="str">
        <f>VLOOKUP(Table1[CUSTOMER ID],'Hospitalisation Details'!$A$2:$I$2344,8,0)</f>
        <v>tier - 2</v>
      </c>
      <c r="P44" s="8" t="str">
        <f>VLOOKUP(Table1[CUSTOMER ID],'Hospitalisation Details'!$A$2:$I$2344,9,0)</f>
        <v>R1013</v>
      </c>
      <c r="Q44" s="8">
        <f ca="1">VLOOKUP(Table1[CUSTOMER ID],'Hospitalisation Details'!$A$2:$N$2344,13,0)</f>
        <v>53</v>
      </c>
    </row>
    <row r="45" spans="1:17" ht="15.75" x14ac:dyDescent="0.25">
      <c r="A45" s="1" t="s">
        <v>2328</v>
      </c>
      <c r="B45" s="8" t="str">
        <f>VLOOKUP(A45:A2379,'Customer Names'!$A$2:$D$2336,2,0)</f>
        <v xml:space="preserve">  Spencer</v>
      </c>
      <c r="C45" s="8">
        <f>VLOOKUP(A45:A2379,'Medical Examinations'!$A$2:$H$2336,2,0)</f>
        <v>34.21</v>
      </c>
      <c r="D45" s="8">
        <f>VLOOKUP(A45:A2379,'Medical Examinations'!$A$2:$H$2336,3,0)</f>
        <v>8.34</v>
      </c>
      <c r="E45" s="8" t="str">
        <f>VLOOKUP(A45:A2379,'Medical Examinations'!$A$1:$M$2336,10,0)</f>
        <v>No</v>
      </c>
      <c r="F45" s="8" t="str">
        <f>VLOOKUP(A45:A2379,'Medical Examinations'!$A$2:$H$2336,5,0)</f>
        <v>No</v>
      </c>
      <c r="G45" s="8" t="str">
        <f>VLOOKUP(A45:A2379,'Medical Examinations'!$A$2:$H$2336,6,0)</f>
        <v>No</v>
      </c>
      <c r="H45" s="8">
        <f>VLOOKUP(A45:A2379,'Medical Examinations'!$A$2:$H$2336,7,0)</f>
        <v>0</v>
      </c>
      <c r="I45" t="str">
        <f>VLOOKUP(A45:A2379,'Medical Examinations'!$A$2:$K$2336,11,0)</f>
        <v>Yes</v>
      </c>
      <c r="J45" s="8" t="str">
        <f>VLOOKUP(A45:A2379,'Medical Examinations'!$A$2:$M$2336,12,0)</f>
        <v>Obesity</v>
      </c>
      <c r="K45" s="8" t="str">
        <f>VLOOKUP(A45:A2379,'Medical Examinations'!$A$2:$M$2336,13,0)</f>
        <v>Diabetes</v>
      </c>
      <c r="L45" s="8" t="str">
        <f>VLOOKUP(Table1[CUSTOMER ID],'Hospitalisation Details'!$A$1:$N$2344,12,0)</f>
        <v>24/Nov/1968</v>
      </c>
      <c r="M45" s="22">
        <f>VLOOKUP(Table1[CUSTOMER ID],'Hospitalisation Details'!$A$2:$N$2344,14,0)</f>
        <v>44260.75</v>
      </c>
      <c r="N45" s="8" t="str">
        <f>VLOOKUP(Table1[CUSTOMER ID],'Hospitalisation Details'!$A$2:$I$2344,7,0)</f>
        <v>tier - 2</v>
      </c>
      <c r="O45" s="8" t="str">
        <f>VLOOKUP(Table1[CUSTOMER ID],'Hospitalisation Details'!$A$2:$I$2344,8,0)</f>
        <v>tier - 1</v>
      </c>
      <c r="P45" s="8" t="str">
        <f>VLOOKUP(Table1[CUSTOMER ID],'Hospitalisation Details'!$A$2:$I$2344,9,0)</f>
        <v>R1013</v>
      </c>
      <c r="Q45" s="8">
        <f ca="1">VLOOKUP(Table1[CUSTOMER ID],'Hospitalisation Details'!$A$2:$N$2344,13,0)</f>
        <v>55</v>
      </c>
    </row>
    <row r="46" spans="1:17" ht="15.75" x14ac:dyDescent="0.25">
      <c r="A46" s="1" t="s">
        <v>2327</v>
      </c>
      <c r="B46" s="8" t="str">
        <f>VLOOKUP(A46:A2380,'Customer Names'!$A$2:$D$2336,2,0)</f>
        <v xml:space="preserve">  Eric W</v>
      </c>
      <c r="C46" s="8">
        <f>VLOOKUP(A46:A2380,'Medical Examinations'!$A$2:$H$2336,2,0)</f>
        <v>38.94</v>
      </c>
      <c r="D46" s="8">
        <f>VLOOKUP(A46:A2380,'Medical Examinations'!$A$2:$H$2336,3,0)</f>
        <v>8.49</v>
      </c>
      <c r="E46" s="8" t="str">
        <f>VLOOKUP(A46:A2380,'Medical Examinations'!$A$1:$M$2336,10,0)</f>
        <v>Yes</v>
      </c>
      <c r="F46" s="8" t="str">
        <f>VLOOKUP(A46:A2380,'Medical Examinations'!$A$2:$H$2336,5,0)</f>
        <v>No</v>
      </c>
      <c r="G46" s="8" t="str">
        <f>VLOOKUP(A46:A2380,'Medical Examinations'!$A$2:$H$2336,6,0)</f>
        <v>No</v>
      </c>
      <c r="H46" s="8">
        <f>VLOOKUP(A46:A2380,'Medical Examinations'!$A$2:$H$2336,7,0)</f>
        <v>1</v>
      </c>
      <c r="I46" t="str">
        <f>VLOOKUP(A46:A2380,'Medical Examinations'!$A$2:$K$2336,11,0)</f>
        <v>Yes</v>
      </c>
      <c r="J46" s="8" t="str">
        <f>VLOOKUP(A46:A2380,'Medical Examinations'!$A$2:$M$2336,12,0)</f>
        <v>Obesity</v>
      </c>
      <c r="K46" s="8" t="str">
        <f>VLOOKUP(A46:A2380,'Medical Examinations'!$A$2:$M$2336,13,0)</f>
        <v>Diabetes</v>
      </c>
      <c r="L46" s="8" t="str">
        <f>VLOOKUP(Table1[CUSTOMER ID],'Hospitalisation Details'!$A$1:$N$2344,12,0)</f>
        <v>1/Jun/1975</v>
      </c>
      <c r="M46" s="22">
        <f>VLOOKUP(Table1[CUSTOMER ID],'Hospitalisation Details'!$A$2:$N$2344,14,0)</f>
        <v>44202.65</v>
      </c>
      <c r="N46" s="8" t="str">
        <f>VLOOKUP(Table1[CUSTOMER ID],'Hospitalisation Details'!$A$2:$I$2344,7,0)</f>
        <v>tier - 2</v>
      </c>
      <c r="O46" s="8" t="str">
        <f>VLOOKUP(Table1[CUSTOMER ID],'Hospitalisation Details'!$A$2:$I$2344,8,0)</f>
        <v>tier - 2</v>
      </c>
      <c r="P46" s="8" t="str">
        <f>VLOOKUP(Table1[CUSTOMER ID],'Hospitalisation Details'!$A$2:$I$2344,9,0)</f>
        <v>R1013</v>
      </c>
      <c r="Q46" s="8">
        <f ca="1">VLOOKUP(Table1[CUSTOMER ID],'Hospitalisation Details'!$A$2:$N$2344,13,0)</f>
        <v>49</v>
      </c>
    </row>
    <row r="47" spans="1:17" ht="15.75" x14ac:dyDescent="0.25">
      <c r="A47" s="1" t="s">
        <v>2326</v>
      </c>
      <c r="B47" s="8" t="str">
        <f>VLOOKUP(A47:A2381,'Customer Names'!$A$2:$D$2336,2,0)</f>
        <v xml:space="preserve">  Brianna L</v>
      </c>
      <c r="C47" s="8">
        <f>VLOOKUP(A47:A2381,'Medical Examinations'!$A$2:$H$2336,2,0)</f>
        <v>30.21</v>
      </c>
      <c r="D47" s="8">
        <f>VLOOKUP(A47:A2381,'Medical Examinations'!$A$2:$H$2336,3,0)</f>
        <v>5.34</v>
      </c>
      <c r="E47" s="8" t="str">
        <f>VLOOKUP(A47:A2381,'Medical Examinations'!$A$1:$M$2336,10,0)</f>
        <v>Yes</v>
      </c>
      <c r="F47" s="8" t="str">
        <f>VLOOKUP(A47:A2381,'Medical Examinations'!$A$2:$H$2336,5,0)</f>
        <v>No</v>
      </c>
      <c r="G47" s="8" t="str">
        <f>VLOOKUP(A47:A2381,'Medical Examinations'!$A$2:$H$2336,6,0)</f>
        <v>No</v>
      </c>
      <c r="H47" s="8">
        <f>VLOOKUP(A47:A2381,'Medical Examinations'!$A$2:$H$2336,7,0)</f>
        <v>1</v>
      </c>
      <c r="I47" t="str">
        <f>VLOOKUP(A47:A2381,'Medical Examinations'!$A$2:$K$2336,11,0)</f>
        <v>Yes</v>
      </c>
      <c r="J47" s="8" t="str">
        <f>VLOOKUP(A47:A2381,'Medical Examinations'!$A$2:$M$2336,12,0)</f>
        <v>Obesity</v>
      </c>
      <c r="K47" s="8" t="str">
        <f>VLOOKUP(A47:A2381,'Medical Examinations'!$A$2:$M$2336,13,0)</f>
        <v>Normal</v>
      </c>
      <c r="L47" s="8" t="str">
        <f>VLOOKUP(Table1[CUSTOMER ID],'Hospitalisation Details'!$A$1:$N$2344,12,0)</f>
        <v>16/Jul/1988</v>
      </c>
      <c r="M47" s="22">
        <f>VLOOKUP(Table1[CUSTOMER ID],'Hospitalisation Details'!$A$2:$N$2344,14,0)</f>
        <v>43943.88</v>
      </c>
      <c r="N47" s="8" t="str">
        <f>VLOOKUP(Table1[CUSTOMER ID],'Hospitalisation Details'!$A$2:$I$2344,7,0)</f>
        <v>tier - 2</v>
      </c>
      <c r="O47" s="8" t="str">
        <f>VLOOKUP(Table1[CUSTOMER ID],'Hospitalisation Details'!$A$2:$I$2344,8,0)</f>
        <v>tier - 1</v>
      </c>
      <c r="P47" s="8" t="str">
        <f>VLOOKUP(Table1[CUSTOMER ID],'Hospitalisation Details'!$A$2:$I$2344,9,0)</f>
        <v>R1012</v>
      </c>
      <c r="Q47" s="8">
        <f ca="1">VLOOKUP(Table1[CUSTOMER ID],'Hospitalisation Details'!$A$2:$N$2344,13,0)</f>
        <v>36</v>
      </c>
    </row>
    <row r="48" spans="1:17" ht="15.75" x14ac:dyDescent="0.25">
      <c r="A48" s="1" t="s">
        <v>2325</v>
      </c>
      <c r="B48" s="8" t="str">
        <f>VLOOKUP(A48:A2382,'Customer Names'!$A$2:$D$2336,2,0)</f>
        <v xml:space="preserve">  Thomas J</v>
      </c>
      <c r="C48" s="8">
        <f>VLOOKUP(A48:A2382,'Medical Examinations'!$A$2:$H$2336,2,0)</f>
        <v>33.630000000000003</v>
      </c>
      <c r="D48" s="8">
        <f>VLOOKUP(A48:A2382,'Medical Examinations'!$A$2:$H$2336,3,0)</f>
        <v>4.43</v>
      </c>
      <c r="E48" s="8" t="str">
        <f>VLOOKUP(A48:A2382,'Medical Examinations'!$A$1:$M$2336,10,0)</f>
        <v>Yes</v>
      </c>
      <c r="F48" s="8" t="str">
        <f>VLOOKUP(A48:A2382,'Medical Examinations'!$A$2:$H$2336,5,0)</f>
        <v>No</v>
      </c>
      <c r="G48" s="8" t="str">
        <f>VLOOKUP(A48:A2382,'Medical Examinations'!$A$2:$H$2336,6,0)</f>
        <v>No</v>
      </c>
      <c r="H48" s="8">
        <f>VLOOKUP(A48:A2382,'Medical Examinations'!$A$2:$H$2336,7,0)</f>
        <v>2</v>
      </c>
      <c r="I48" t="str">
        <f>VLOOKUP(A48:A2382,'Medical Examinations'!$A$2:$K$2336,11,0)</f>
        <v>Yes</v>
      </c>
      <c r="J48" s="8" t="str">
        <f>VLOOKUP(A48:A2382,'Medical Examinations'!$A$2:$M$2336,12,0)</f>
        <v>Obesity</v>
      </c>
      <c r="K48" s="8" t="str">
        <f>VLOOKUP(A48:A2382,'Medical Examinations'!$A$2:$M$2336,13,0)</f>
        <v>Normal</v>
      </c>
      <c r="L48" s="8" t="str">
        <f>VLOOKUP(Table1[CUSTOMER ID],'Hospitalisation Details'!$A$1:$N$2344,12,0)</f>
        <v>5/Oct/1966</v>
      </c>
      <c r="M48" s="22">
        <f>VLOOKUP(Table1[CUSTOMER ID],'Hospitalisation Details'!$A$2:$N$2344,14,0)</f>
        <v>43921.18</v>
      </c>
      <c r="N48" s="8" t="str">
        <f>VLOOKUP(Table1[CUSTOMER ID],'Hospitalisation Details'!$A$2:$I$2344,7,0)</f>
        <v>tier - 2</v>
      </c>
      <c r="O48" s="8" t="str">
        <f>VLOOKUP(Table1[CUSTOMER ID],'Hospitalisation Details'!$A$2:$I$2344,8,0)</f>
        <v>tier - 2</v>
      </c>
      <c r="P48" s="8" t="str">
        <f>VLOOKUP(Table1[CUSTOMER ID],'Hospitalisation Details'!$A$2:$I$2344,9,0)</f>
        <v>R1012</v>
      </c>
      <c r="Q48" s="8">
        <f ca="1">VLOOKUP(Table1[CUSTOMER ID],'Hospitalisation Details'!$A$2:$N$2344,13,0)</f>
        <v>58</v>
      </c>
    </row>
    <row r="49" spans="1:17" ht="15.75" x14ac:dyDescent="0.25">
      <c r="A49" s="1" t="s">
        <v>2324</v>
      </c>
      <c r="B49" s="8" t="str">
        <f>VLOOKUP(A49:A2383,'Customer Names'!$A$2:$D$2336,2,0)</f>
        <v xml:space="preserve">  Melissa L</v>
      </c>
      <c r="C49" s="8">
        <f>VLOOKUP(A49:A2383,'Medical Examinations'!$A$2:$H$2336,2,0)</f>
        <v>40.369999999999997</v>
      </c>
      <c r="D49" s="8">
        <f>VLOOKUP(A49:A2383,'Medical Examinations'!$A$2:$H$2336,3,0)</f>
        <v>4.47</v>
      </c>
      <c r="E49" s="8" t="str">
        <f>VLOOKUP(A49:A2383,'Medical Examinations'!$A$1:$M$2336,10,0)</f>
        <v>No</v>
      </c>
      <c r="F49" s="8" t="str">
        <f>VLOOKUP(A49:A2383,'Medical Examinations'!$A$2:$H$2336,5,0)</f>
        <v>No</v>
      </c>
      <c r="G49" s="8" t="str">
        <f>VLOOKUP(A49:A2383,'Medical Examinations'!$A$2:$H$2336,6,0)</f>
        <v>No</v>
      </c>
      <c r="H49" s="8">
        <f>VLOOKUP(A49:A2383,'Medical Examinations'!$A$2:$H$2336,7,0)</f>
        <v>0</v>
      </c>
      <c r="I49" t="str">
        <f>VLOOKUP(A49:A2383,'Medical Examinations'!$A$2:$K$2336,11,0)</f>
        <v>Yes</v>
      </c>
      <c r="J49" s="8" t="str">
        <f>VLOOKUP(A49:A2383,'Medical Examinations'!$A$2:$M$2336,12,0)</f>
        <v>Obesity</v>
      </c>
      <c r="K49" s="8" t="str">
        <f>VLOOKUP(A49:A2383,'Medical Examinations'!$A$2:$M$2336,13,0)</f>
        <v>Normal</v>
      </c>
      <c r="L49" s="8" t="str">
        <f>VLOOKUP(Table1[CUSTOMER ID],'Hospitalisation Details'!$A$1:$N$2344,12,0)</f>
        <v>10/Nov/1980</v>
      </c>
      <c r="M49" s="22">
        <f>VLOOKUP(Table1[CUSTOMER ID],'Hospitalisation Details'!$A$2:$N$2344,14,0)</f>
        <v>43896.38</v>
      </c>
      <c r="N49" s="8" t="str">
        <f>VLOOKUP(Table1[CUSTOMER ID],'Hospitalisation Details'!$A$2:$I$2344,7,0)</f>
        <v>tier - 2</v>
      </c>
      <c r="O49" s="8" t="str">
        <f>VLOOKUP(Table1[CUSTOMER ID],'Hospitalisation Details'!$A$2:$I$2344,8,0)</f>
        <v>tier - 1</v>
      </c>
      <c r="P49" s="8" t="str">
        <f>VLOOKUP(Table1[CUSTOMER ID],'Hospitalisation Details'!$A$2:$I$2344,9,0)</f>
        <v>R1013</v>
      </c>
      <c r="Q49" s="8">
        <f ca="1">VLOOKUP(Table1[CUSTOMER ID],'Hospitalisation Details'!$A$2:$N$2344,13,0)</f>
        <v>44</v>
      </c>
    </row>
    <row r="50" spans="1:17" ht="15.75" x14ac:dyDescent="0.25">
      <c r="A50" s="1" t="s">
        <v>2323</v>
      </c>
      <c r="B50" s="8" t="str">
        <f>VLOOKUP(A50:A2384,'Customer Names'!$A$2:$D$2336,2,0)</f>
        <v xml:space="preserve">  Flavio</v>
      </c>
      <c r="C50" s="8">
        <f>VLOOKUP(A50:A2384,'Medical Examinations'!$A$2:$H$2336,2,0)</f>
        <v>53.09</v>
      </c>
      <c r="D50" s="8">
        <f>VLOOKUP(A50:A2384,'Medical Examinations'!$A$2:$H$2336,3,0)</f>
        <v>4.82</v>
      </c>
      <c r="E50" s="8" t="str">
        <f>VLOOKUP(A50:A2384,'Medical Examinations'!$A$1:$M$2336,10,0)</f>
        <v>Yes</v>
      </c>
      <c r="F50" s="8" t="str">
        <f>VLOOKUP(A50:A2384,'Medical Examinations'!$A$2:$H$2336,5,0)</f>
        <v>No</v>
      </c>
      <c r="G50" s="8" t="str">
        <f>VLOOKUP(A50:A2384,'Medical Examinations'!$A$2:$H$2336,6,0)</f>
        <v>No</v>
      </c>
      <c r="H50" s="8">
        <f>VLOOKUP(A50:A2384,'Medical Examinations'!$A$2:$H$2336,7,0)</f>
        <v>2</v>
      </c>
      <c r="I50" t="str">
        <f>VLOOKUP(A50:A2384,'Medical Examinations'!$A$2:$K$2336,11,0)</f>
        <v>Yes</v>
      </c>
      <c r="J50" s="8" t="str">
        <f>VLOOKUP(A50:A2384,'Medical Examinations'!$A$2:$M$2336,12,0)</f>
        <v>Obesity</v>
      </c>
      <c r="K50" s="8" t="str">
        <f>VLOOKUP(A50:A2384,'Medical Examinations'!$A$2:$M$2336,13,0)</f>
        <v>Normal</v>
      </c>
      <c r="L50" s="8" t="str">
        <f>VLOOKUP(Table1[CUSTOMER ID],'Hospitalisation Details'!$A$1:$N$2344,12,0)</f>
        <v>2/Jul/1966</v>
      </c>
      <c r="M50" s="22">
        <f>VLOOKUP(Table1[CUSTOMER ID],'Hospitalisation Details'!$A$2:$N$2344,14,0)</f>
        <v>43817.45</v>
      </c>
      <c r="N50" s="8" t="str">
        <f>VLOOKUP(Table1[CUSTOMER ID],'Hospitalisation Details'!$A$2:$I$2344,7,0)</f>
        <v>tier - 2</v>
      </c>
      <c r="O50" s="8" t="str">
        <f>VLOOKUP(Table1[CUSTOMER ID],'Hospitalisation Details'!$A$2:$I$2344,8,0)</f>
        <v>tier - 3</v>
      </c>
      <c r="P50" s="8" t="str">
        <f>VLOOKUP(Table1[CUSTOMER ID],'Hospitalisation Details'!$A$2:$I$2344,9,0)</f>
        <v>R1012</v>
      </c>
      <c r="Q50" s="8">
        <f ca="1">VLOOKUP(Table1[CUSTOMER ID],'Hospitalisation Details'!$A$2:$N$2344,13,0)</f>
        <v>58</v>
      </c>
    </row>
    <row r="51" spans="1:17" ht="15.75" x14ac:dyDescent="0.25">
      <c r="A51" s="1" t="s">
        <v>2322</v>
      </c>
      <c r="B51" s="8" t="str">
        <f>VLOOKUP(A51:A2385,'Customer Names'!$A$2:$D$2336,2,0)</f>
        <v xml:space="preserve">  Ryan</v>
      </c>
      <c r="C51" s="8">
        <f>VLOOKUP(A51:A2385,'Medical Examinations'!$A$2:$H$2336,2,0)</f>
        <v>31.79</v>
      </c>
      <c r="D51" s="8">
        <f>VLOOKUP(A51:A2385,'Medical Examinations'!$A$2:$H$2336,3,0)</f>
        <v>5.51</v>
      </c>
      <c r="E51" s="8" t="str">
        <f>VLOOKUP(A51:A2385,'Medical Examinations'!$A$1:$M$2336,10,0)</f>
        <v>Yes</v>
      </c>
      <c r="F51" s="8" t="str">
        <f>VLOOKUP(A51:A2385,'Medical Examinations'!$A$2:$H$2336,5,0)</f>
        <v>No</v>
      </c>
      <c r="G51" s="8" t="str">
        <f>VLOOKUP(A51:A2385,'Medical Examinations'!$A$2:$H$2336,6,0)</f>
        <v>No</v>
      </c>
      <c r="H51" s="8">
        <f>VLOOKUP(A51:A2385,'Medical Examinations'!$A$2:$H$2336,7,0)</f>
        <v>2</v>
      </c>
      <c r="I51" t="str">
        <f>VLOOKUP(A51:A2385,'Medical Examinations'!$A$2:$K$2336,11,0)</f>
        <v>Yes</v>
      </c>
      <c r="J51" s="8" t="str">
        <f>VLOOKUP(A51:A2385,'Medical Examinations'!$A$2:$M$2336,12,0)</f>
        <v>Obesity</v>
      </c>
      <c r="K51" s="8" t="str">
        <f>VLOOKUP(A51:A2385,'Medical Examinations'!$A$2:$M$2336,13,0)</f>
        <v>Normal</v>
      </c>
      <c r="L51" s="8" t="str">
        <f>VLOOKUP(Table1[CUSTOMER ID],'Hospitalisation Details'!$A$1:$N$2344,12,0)</f>
        <v>25/Oct/1966</v>
      </c>
      <c r="M51" s="22">
        <f>VLOOKUP(Table1[CUSTOMER ID],'Hospitalisation Details'!$A$2:$N$2344,14,0)</f>
        <v>43813.87</v>
      </c>
      <c r="N51" s="8" t="str">
        <f>VLOOKUP(Table1[CUSTOMER ID],'Hospitalisation Details'!$A$2:$I$2344,7,0)</f>
        <v>tier - 2</v>
      </c>
      <c r="O51" s="8" t="str">
        <f>VLOOKUP(Table1[CUSTOMER ID],'Hospitalisation Details'!$A$2:$I$2344,8,0)</f>
        <v>tier - 2</v>
      </c>
      <c r="P51" s="8" t="str">
        <f>VLOOKUP(Table1[CUSTOMER ID],'Hospitalisation Details'!$A$2:$I$2344,9,0)</f>
        <v>R1013</v>
      </c>
      <c r="Q51" s="8">
        <f ca="1">VLOOKUP(Table1[CUSTOMER ID],'Hospitalisation Details'!$A$2:$N$2344,13,0)</f>
        <v>58</v>
      </c>
    </row>
    <row r="52" spans="1:17" ht="15.75" x14ac:dyDescent="0.25">
      <c r="A52" s="1" t="s">
        <v>2321</v>
      </c>
      <c r="B52" s="8" t="str">
        <f>VLOOKUP(A52:A2386,'Customer Names'!$A$2:$D$2336,2,0)</f>
        <v xml:space="preserve">  Anthony J</v>
      </c>
      <c r="C52" s="8">
        <f>VLOOKUP(A52:A2386,'Medical Examinations'!$A$2:$H$2336,2,0)</f>
        <v>41.895000000000003</v>
      </c>
      <c r="D52" s="8">
        <f>VLOOKUP(A52:A2386,'Medical Examinations'!$A$2:$H$2336,3,0)</f>
        <v>10.87</v>
      </c>
      <c r="E52" s="8" t="str">
        <f>VLOOKUP(A52:A2386,'Medical Examinations'!$A$1:$M$2336,10,0)</f>
        <v>Yes</v>
      </c>
      <c r="F52" s="8" t="str">
        <f>VLOOKUP(A52:A2386,'Medical Examinations'!$A$2:$H$2336,5,0)</f>
        <v>No</v>
      </c>
      <c r="G52" s="8" t="str">
        <f>VLOOKUP(A52:A2386,'Medical Examinations'!$A$2:$H$2336,6,0)</f>
        <v>No</v>
      </c>
      <c r="H52" s="8">
        <f>VLOOKUP(A52:A2386,'Medical Examinations'!$A$2:$H$2336,7,0)</f>
        <v>1</v>
      </c>
      <c r="I52" t="str">
        <f>VLOOKUP(A52:A2386,'Medical Examinations'!$A$2:$K$2336,11,0)</f>
        <v>Yes</v>
      </c>
      <c r="J52" s="8" t="str">
        <f>VLOOKUP(A52:A2386,'Medical Examinations'!$A$2:$M$2336,12,0)</f>
        <v>Obesity</v>
      </c>
      <c r="K52" s="8" t="str">
        <f>VLOOKUP(A52:A2386,'Medical Examinations'!$A$2:$M$2336,13,0)</f>
        <v>Diabetes</v>
      </c>
      <c r="L52" s="8" t="str">
        <f>VLOOKUP(Table1[CUSTOMER ID],'Hospitalisation Details'!$A$1:$N$2344,12,0)</f>
        <v>29/Dec/1986</v>
      </c>
      <c r="M52" s="22">
        <f>VLOOKUP(Table1[CUSTOMER ID],'Hospitalisation Details'!$A$2:$N$2344,14,0)</f>
        <v>43753.34</v>
      </c>
      <c r="N52" s="8" t="str">
        <f>VLOOKUP(Table1[CUSTOMER ID],'Hospitalisation Details'!$A$2:$I$2344,7,0)</f>
        <v>tier - 2</v>
      </c>
      <c r="O52" s="8" t="str">
        <f>VLOOKUP(Table1[CUSTOMER ID],'Hospitalisation Details'!$A$2:$I$2344,8,0)</f>
        <v>tier - 1</v>
      </c>
      <c r="P52" s="8" t="str">
        <f>VLOOKUP(Table1[CUSTOMER ID],'Hospitalisation Details'!$A$2:$I$2344,9,0)</f>
        <v>R1015</v>
      </c>
      <c r="Q52" s="8">
        <f ca="1">VLOOKUP(Table1[CUSTOMER ID],'Hospitalisation Details'!$A$2:$N$2344,13,0)</f>
        <v>37</v>
      </c>
    </row>
    <row r="53" spans="1:17" ht="15.75" x14ac:dyDescent="0.25">
      <c r="A53" s="1" t="s">
        <v>2320</v>
      </c>
      <c r="B53" s="8" t="str">
        <f>VLOOKUP(A53:A2387,'Customer Names'!$A$2:$D$2336,2,0)</f>
        <v xml:space="preserve">  Alex</v>
      </c>
      <c r="C53" s="8">
        <f>VLOOKUP(A53:A2387,'Medical Examinations'!$A$2:$H$2336,2,0)</f>
        <v>31.16</v>
      </c>
      <c r="D53" s="8">
        <f>VLOOKUP(A53:A2387,'Medical Examinations'!$A$2:$H$2336,3,0)</f>
        <v>9.34</v>
      </c>
      <c r="E53" s="8" t="str">
        <f>VLOOKUP(A53:A2387,'Medical Examinations'!$A$1:$M$2336,10,0)</f>
        <v>No</v>
      </c>
      <c r="F53" s="8" t="str">
        <f>VLOOKUP(A53:A2387,'Medical Examinations'!$A$2:$H$2336,5,0)</f>
        <v>No</v>
      </c>
      <c r="G53" s="8" t="str">
        <f>VLOOKUP(A53:A2387,'Medical Examinations'!$A$2:$H$2336,6,0)</f>
        <v>No</v>
      </c>
      <c r="H53" s="8">
        <f>VLOOKUP(A53:A2387,'Medical Examinations'!$A$2:$H$2336,7,0)</f>
        <v>0</v>
      </c>
      <c r="I53" t="str">
        <f>VLOOKUP(A53:A2387,'Medical Examinations'!$A$2:$K$2336,11,0)</f>
        <v>Yes</v>
      </c>
      <c r="J53" s="8" t="str">
        <f>VLOOKUP(A53:A2387,'Medical Examinations'!$A$2:$M$2336,12,0)</f>
        <v>Obesity</v>
      </c>
      <c r="K53" s="8" t="str">
        <f>VLOOKUP(A53:A2387,'Medical Examinations'!$A$2:$M$2336,13,0)</f>
        <v>Diabetes</v>
      </c>
      <c r="L53" s="8" t="str">
        <f>VLOOKUP(Table1[CUSTOMER ID],'Hospitalisation Details'!$A$1:$N$2344,12,0)</f>
        <v>22/Aug/1965</v>
      </c>
      <c r="M53" s="22">
        <f>VLOOKUP(Table1[CUSTOMER ID],'Hospitalisation Details'!$A$2:$N$2344,14,0)</f>
        <v>43578.94</v>
      </c>
      <c r="N53" s="8" t="str">
        <f>VLOOKUP(Table1[CUSTOMER ID],'Hospitalisation Details'!$A$2:$I$2344,7,0)</f>
        <v>tier - 2</v>
      </c>
      <c r="O53" s="8" t="str">
        <f>VLOOKUP(Table1[CUSTOMER ID],'Hospitalisation Details'!$A$2:$I$2344,8,0)</f>
        <v>tier - 2</v>
      </c>
      <c r="P53" s="8" t="str">
        <f>VLOOKUP(Table1[CUSTOMER ID],'Hospitalisation Details'!$A$2:$I$2344,9,0)</f>
        <v>R1012</v>
      </c>
      <c r="Q53" s="8">
        <f ca="1">VLOOKUP(Table1[CUSTOMER ID],'Hospitalisation Details'!$A$2:$N$2344,13,0)</f>
        <v>59</v>
      </c>
    </row>
    <row r="54" spans="1:17" ht="15.75" x14ac:dyDescent="0.25">
      <c r="A54" s="1" t="s">
        <v>2319</v>
      </c>
      <c r="B54" s="8" t="str">
        <f>VLOOKUP(A54:A2388,'Customer Names'!$A$2:$D$2336,2,0)</f>
        <v xml:space="preserve">  David</v>
      </c>
      <c r="C54" s="8">
        <f>VLOOKUP(A54:A2388,'Medical Examinations'!$A$2:$H$2336,2,0)</f>
        <v>34.104999999999997</v>
      </c>
      <c r="D54" s="8">
        <f>VLOOKUP(A54:A2388,'Medical Examinations'!$A$2:$H$2336,3,0)</f>
        <v>5.03</v>
      </c>
      <c r="E54" s="8" t="str">
        <f>VLOOKUP(A54:A2388,'Medical Examinations'!$A$1:$M$2336,10,0)</f>
        <v>Yes</v>
      </c>
      <c r="F54" s="8" t="str">
        <f>VLOOKUP(A54:A2388,'Medical Examinations'!$A$2:$H$2336,5,0)</f>
        <v>No</v>
      </c>
      <c r="G54" s="8" t="str">
        <f>VLOOKUP(A54:A2388,'Medical Examinations'!$A$2:$H$2336,6,0)</f>
        <v>Yes</v>
      </c>
      <c r="H54" s="8">
        <f>VLOOKUP(A54:A2388,'Medical Examinations'!$A$2:$H$2336,7,0)</f>
        <v>1</v>
      </c>
      <c r="I54" t="str">
        <f>VLOOKUP(A54:A2388,'Medical Examinations'!$A$2:$K$2336,11,0)</f>
        <v>Yes</v>
      </c>
      <c r="J54" s="8" t="str">
        <f>VLOOKUP(A54:A2388,'Medical Examinations'!$A$2:$M$2336,12,0)</f>
        <v>Obesity</v>
      </c>
      <c r="K54" s="8" t="str">
        <f>VLOOKUP(A54:A2388,'Medical Examinations'!$A$2:$M$2336,13,0)</f>
        <v>Normal</v>
      </c>
      <c r="L54" s="8" t="str">
        <f>VLOOKUP(Table1[CUSTOMER ID],'Hospitalisation Details'!$A$1:$N$2344,12,0)</f>
        <v>3/Dec/1969</v>
      </c>
      <c r="M54" s="22">
        <f>VLOOKUP(Table1[CUSTOMER ID],'Hospitalisation Details'!$A$2:$N$2344,14,0)</f>
        <v>43254.42</v>
      </c>
      <c r="N54" s="8" t="str">
        <f>VLOOKUP(Table1[CUSTOMER ID],'Hospitalisation Details'!$A$2:$I$2344,7,0)</f>
        <v>tier - 2</v>
      </c>
      <c r="O54" s="8" t="str">
        <f>VLOOKUP(Table1[CUSTOMER ID],'Hospitalisation Details'!$A$2:$I$2344,8,0)</f>
        <v>tier - 2</v>
      </c>
      <c r="P54" s="8" t="str">
        <f>VLOOKUP(Table1[CUSTOMER ID],'Hospitalisation Details'!$A$2:$I$2344,9,0)</f>
        <v>R1016</v>
      </c>
      <c r="Q54" s="8">
        <f ca="1">VLOOKUP(Table1[CUSTOMER ID],'Hospitalisation Details'!$A$2:$N$2344,13,0)</f>
        <v>54</v>
      </c>
    </row>
    <row r="55" spans="1:17" ht="15.75" x14ac:dyDescent="0.25">
      <c r="A55" s="1" t="s">
        <v>2318</v>
      </c>
      <c r="B55" s="8" t="str">
        <f>VLOOKUP(A55:A2389,'Customer Names'!$A$2:$D$2336,2,0)</f>
        <v xml:space="preserve">  Andrew B</v>
      </c>
      <c r="C55" s="8">
        <f>VLOOKUP(A55:A2389,'Medical Examinations'!$A$2:$H$2336,2,0)</f>
        <v>51.93</v>
      </c>
      <c r="D55" s="8">
        <f>VLOOKUP(A55:A2389,'Medical Examinations'!$A$2:$H$2336,3,0)</f>
        <v>11.05</v>
      </c>
      <c r="E55" s="8" t="str">
        <f>VLOOKUP(A55:A2389,'Medical Examinations'!$A$1:$M$2336,10,0)</f>
        <v>No</v>
      </c>
      <c r="F55" s="8" t="str">
        <f>VLOOKUP(A55:A2389,'Medical Examinations'!$A$2:$H$2336,5,0)</f>
        <v>No</v>
      </c>
      <c r="G55" s="8" t="str">
        <f>VLOOKUP(A55:A2389,'Medical Examinations'!$A$2:$H$2336,6,0)</f>
        <v>No</v>
      </c>
      <c r="H55" s="8">
        <f>VLOOKUP(A55:A2389,'Medical Examinations'!$A$2:$H$2336,7,0)</f>
        <v>0</v>
      </c>
      <c r="I55" t="str">
        <f>VLOOKUP(A55:A2389,'Medical Examinations'!$A$2:$K$2336,11,0)</f>
        <v>Yes</v>
      </c>
      <c r="J55" s="8" t="str">
        <f>VLOOKUP(A55:A2389,'Medical Examinations'!$A$2:$M$2336,12,0)</f>
        <v>Obesity</v>
      </c>
      <c r="K55" s="8" t="str">
        <f>VLOOKUP(A55:A2389,'Medical Examinations'!$A$2:$M$2336,13,0)</f>
        <v>Diabetes</v>
      </c>
      <c r="L55" s="8" t="str">
        <f>VLOOKUP(Table1[CUSTOMER ID],'Hospitalisation Details'!$A$1:$N$2344,12,0)</f>
        <v>29/Nov/1965</v>
      </c>
      <c r="M55" s="22">
        <f>VLOOKUP(Table1[CUSTOMER ID],'Hospitalisation Details'!$A$2:$N$2344,14,0)</f>
        <v>43073.760000000002</v>
      </c>
      <c r="N55" s="8" t="str">
        <f>VLOOKUP(Table1[CUSTOMER ID],'Hospitalisation Details'!$A$2:$I$2344,7,0)</f>
        <v>tier - 2</v>
      </c>
      <c r="O55" s="8" t="str">
        <f>VLOOKUP(Table1[CUSTOMER ID],'Hospitalisation Details'!$A$2:$I$2344,8,0)</f>
        <v>tier - 2</v>
      </c>
      <c r="P55" s="8" t="str">
        <f>VLOOKUP(Table1[CUSTOMER ID],'Hospitalisation Details'!$A$2:$I$2344,9,0)</f>
        <v>R1011</v>
      </c>
      <c r="Q55" s="8">
        <f ca="1">VLOOKUP(Table1[CUSTOMER ID],'Hospitalisation Details'!$A$2:$N$2344,13,0)</f>
        <v>58</v>
      </c>
    </row>
    <row r="56" spans="1:17" ht="15.75" x14ac:dyDescent="0.25">
      <c r="A56" s="1" t="s">
        <v>2317</v>
      </c>
      <c r="B56" s="8" t="str">
        <f>VLOOKUP(A56:A2390,'Customer Names'!$A$2:$D$2336,2,0)</f>
        <v xml:space="preserve">  Dara E</v>
      </c>
      <c r="C56" s="8">
        <f>VLOOKUP(A56:A2390,'Medical Examinations'!$A$2:$H$2336,2,0)</f>
        <v>38.950000000000003</v>
      </c>
      <c r="D56" s="8">
        <f>VLOOKUP(A56:A2390,'Medical Examinations'!$A$2:$H$2336,3,0)</f>
        <v>11.95</v>
      </c>
      <c r="E56" s="8" t="str">
        <f>VLOOKUP(A56:A2390,'Medical Examinations'!$A$1:$M$2336,10,0)</f>
        <v>No</v>
      </c>
      <c r="F56" s="8" t="str">
        <f>VLOOKUP(A56:A2390,'Medical Examinations'!$A$2:$H$2336,5,0)</f>
        <v>No</v>
      </c>
      <c r="G56" s="8" t="str">
        <f>VLOOKUP(A56:A2390,'Medical Examinations'!$A$2:$H$2336,6,0)</f>
        <v>No</v>
      </c>
      <c r="H56" s="8">
        <f>VLOOKUP(A56:A2390,'Medical Examinations'!$A$2:$H$2336,7,0)</f>
        <v>0</v>
      </c>
      <c r="I56" t="str">
        <f>VLOOKUP(A56:A2390,'Medical Examinations'!$A$2:$K$2336,11,0)</f>
        <v>Yes</v>
      </c>
      <c r="J56" s="8" t="str">
        <f>VLOOKUP(A56:A2390,'Medical Examinations'!$A$2:$M$2336,12,0)</f>
        <v>Obesity</v>
      </c>
      <c r="K56" s="8" t="str">
        <f>VLOOKUP(A56:A2390,'Medical Examinations'!$A$2:$M$2336,13,0)</f>
        <v>Diabetes</v>
      </c>
      <c r="L56" s="8" t="str">
        <f>VLOOKUP(Table1[CUSTOMER ID],'Hospitalisation Details'!$A$1:$N$2344,12,0)</f>
        <v>4/Nov/1978</v>
      </c>
      <c r="M56" s="22">
        <f>VLOOKUP(Table1[CUSTOMER ID],'Hospitalisation Details'!$A$2:$N$2344,14,0)</f>
        <v>42983.46</v>
      </c>
      <c r="N56" s="8" t="str">
        <f>VLOOKUP(Table1[CUSTOMER ID],'Hospitalisation Details'!$A$2:$I$2344,7,0)</f>
        <v>tier - 1</v>
      </c>
      <c r="O56" s="8" t="str">
        <f>VLOOKUP(Table1[CUSTOMER ID],'Hospitalisation Details'!$A$2:$I$2344,8,0)</f>
        <v>tier - 2</v>
      </c>
      <c r="P56" s="8" t="str">
        <f>VLOOKUP(Table1[CUSTOMER ID],'Hospitalisation Details'!$A$2:$I$2344,9,0)</f>
        <v>R1012</v>
      </c>
      <c r="Q56" s="8">
        <f ca="1">VLOOKUP(Table1[CUSTOMER ID],'Hospitalisation Details'!$A$2:$N$2344,13,0)</f>
        <v>46</v>
      </c>
    </row>
    <row r="57" spans="1:17" ht="15.75" x14ac:dyDescent="0.25">
      <c r="A57" s="1" t="s">
        <v>2316</v>
      </c>
      <c r="B57" s="8" t="str">
        <f>VLOOKUP(A57:A2391,'Customer Names'!$A$2:$D$2336,2,0)</f>
        <v xml:space="preserve">  Inna</v>
      </c>
      <c r="C57" s="8">
        <f>VLOOKUP(A57:A2391,'Medical Examinations'!$A$2:$H$2336,2,0)</f>
        <v>36.630000000000003</v>
      </c>
      <c r="D57" s="8">
        <f>VLOOKUP(A57:A2391,'Medical Examinations'!$A$2:$H$2336,3,0)</f>
        <v>7.72</v>
      </c>
      <c r="E57" s="8" t="str">
        <f>VLOOKUP(A57:A2391,'Medical Examinations'!$A$1:$M$2336,10,0)</f>
        <v>Yes</v>
      </c>
      <c r="F57" s="8" t="str">
        <f>VLOOKUP(A57:A2391,'Medical Examinations'!$A$2:$H$2336,5,0)</f>
        <v>No</v>
      </c>
      <c r="G57" s="8" t="str">
        <f>VLOOKUP(A57:A2391,'Medical Examinations'!$A$2:$H$2336,6,0)</f>
        <v>No</v>
      </c>
      <c r="H57" s="8">
        <f>VLOOKUP(A57:A2391,'Medical Examinations'!$A$2:$H$2336,7,0)</f>
        <v>1</v>
      </c>
      <c r="I57" t="str">
        <f>VLOOKUP(A57:A2391,'Medical Examinations'!$A$2:$K$2336,11,0)</f>
        <v>Yes</v>
      </c>
      <c r="J57" s="8" t="str">
        <f>VLOOKUP(A57:A2391,'Medical Examinations'!$A$2:$M$2336,12,0)</f>
        <v>Obesity</v>
      </c>
      <c r="K57" s="8" t="str">
        <f>VLOOKUP(A57:A2391,'Medical Examinations'!$A$2:$M$2336,13,0)</f>
        <v>Diabetes</v>
      </c>
      <c r="L57" s="8" t="str">
        <f>VLOOKUP(Table1[CUSTOMER ID],'Hospitalisation Details'!$A$1:$N$2344,12,0)</f>
        <v>23/Oct/1975</v>
      </c>
      <c r="M57" s="22">
        <f>VLOOKUP(Table1[CUSTOMER ID],'Hospitalisation Details'!$A$2:$N$2344,14,0)</f>
        <v>42969.85</v>
      </c>
      <c r="N57" s="8" t="str">
        <f>VLOOKUP(Table1[CUSTOMER ID],'Hospitalisation Details'!$A$2:$I$2344,7,0)</f>
        <v>tier - 1</v>
      </c>
      <c r="O57" s="8" t="str">
        <f>VLOOKUP(Table1[CUSTOMER ID],'Hospitalisation Details'!$A$2:$I$2344,8,0)</f>
        <v>tier - 3</v>
      </c>
      <c r="P57" s="8" t="str">
        <f>VLOOKUP(Table1[CUSTOMER ID],'Hospitalisation Details'!$A$2:$I$2344,9,0)</f>
        <v>R1013</v>
      </c>
      <c r="Q57" s="8">
        <f ca="1">VLOOKUP(Table1[CUSTOMER ID],'Hospitalisation Details'!$A$2:$N$2344,13,0)</f>
        <v>49</v>
      </c>
    </row>
    <row r="58" spans="1:17" ht="15.75" x14ac:dyDescent="0.25">
      <c r="A58" s="1" t="s">
        <v>2315</v>
      </c>
      <c r="B58" s="8" t="str">
        <f>VLOOKUP(A58:A2392,'Customer Names'!$A$2:$D$2336,2,0)</f>
        <v xml:space="preserve">  Ari</v>
      </c>
      <c r="C58" s="8">
        <f>VLOOKUP(A58:A2392,'Medical Examinations'!$A$2:$H$2336,2,0)</f>
        <v>34.200000000000003</v>
      </c>
      <c r="D58" s="8">
        <f>VLOOKUP(A58:A2392,'Medical Examinations'!$A$2:$H$2336,3,0)</f>
        <v>5.75</v>
      </c>
      <c r="E58" s="8" t="str">
        <f>VLOOKUP(A58:A2392,'Medical Examinations'!$A$1:$M$2336,10,0)</f>
        <v>No</v>
      </c>
      <c r="F58" s="8" t="str">
        <f>VLOOKUP(A58:A2392,'Medical Examinations'!$A$2:$H$2336,5,0)</f>
        <v>No</v>
      </c>
      <c r="G58" s="8" t="str">
        <f>VLOOKUP(A58:A2392,'Medical Examinations'!$A$2:$H$2336,6,0)</f>
        <v>No</v>
      </c>
      <c r="H58" s="8">
        <f>VLOOKUP(A58:A2392,'Medical Examinations'!$A$2:$H$2336,7,0)</f>
        <v>2</v>
      </c>
      <c r="I58" t="str">
        <f>VLOOKUP(A58:A2392,'Medical Examinations'!$A$2:$K$2336,11,0)</f>
        <v>Yes</v>
      </c>
      <c r="J58" s="8" t="str">
        <f>VLOOKUP(A58:A2392,'Medical Examinations'!$A$2:$M$2336,12,0)</f>
        <v>Obesity</v>
      </c>
      <c r="K58" s="8" t="str">
        <f>VLOOKUP(A58:A2392,'Medical Examinations'!$A$2:$M$2336,13,0)</f>
        <v>Prediabetes</v>
      </c>
      <c r="L58" s="8" t="str">
        <f>VLOOKUP(Table1[CUSTOMER ID],'Hospitalisation Details'!$A$1:$N$2344,12,0)</f>
        <v>10/Sep/1972</v>
      </c>
      <c r="M58" s="22">
        <f>VLOOKUP(Table1[CUSTOMER ID],'Hospitalisation Details'!$A$2:$N$2344,14,0)</f>
        <v>42856.84</v>
      </c>
      <c r="N58" s="8" t="str">
        <f>VLOOKUP(Table1[CUSTOMER ID],'Hospitalisation Details'!$A$2:$I$2344,7,0)</f>
        <v>tier - 1</v>
      </c>
      <c r="O58" s="8" t="str">
        <f>VLOOKUP(Table1[CUSTOMER ID],'Hospitalisation Details'!$A$2:$I$2344,8,0)</f>
        <v>tier - 1</v>
      </c>
      <c r="P58" s="8" t="str">
        <f>VLOOKUP(Table1[CUSTOMER ID],'Hospitalisation Details'!$A$2:$I$2344,9,0)</f>
        <v>R1011</v>
      </c>
      <c r="Q58" s="8">
        <f ca="1">VLOOKUP(Table1[CUSTOMER ID],'Hospitalisation Details'!$A$2:$N$2344,13,0)</f>
        <v>52</v>
      </c>
    </row>
    <row r="59" spans="1:17" ht="15.75" x14ac:dyDescent="0.25">
      <c r="A59" s="1" t="s">
        <v>2314</v>
      </c>
      <c r="B59" s="8" t="str">
        <f>VLOOKUP(A59:A2393,'Customer Names'!$A$2:$D$2336,2,0)</f>
        <v xml:space="preserve">  Lindsey</v>
      </c>
      <c r="C59" s="8">
        <f>VLOOKUP(A59:A2393,'Medical Examinations'!$A$2:$H$2336,2,0)</f>
        <v>50.63</v>
      </c>
      <c r="D59" s="8">
        <f>VLOOKUP(A59:A2393,'Medical Examinations'!$A$2:$H$2336,3,0)</f>
        <v>11.89</v>
      </c>
      <c r="E59" s="8" t="str">
        <f>VLOOKUP(A59:A2393,'Medical Examinations'!$A$1:$M$2336,10,0)</f>
        <v>No</v>
      </c>
      <c r="F59" s="8" t="str">
        <f>VLOOKUP(A59:A2393,'Medical Examinations'!$A$2:$H$2336,5,0)</f>
        <v>No</v>
      </c>
      <c r="G59" s="8" t="str">
        <f>VLOOKUP(A59:A2393,'Medical Examinations'!$A$2:$H$2336,6,0)</f>
        <v>No</v>
      </c>
      <c r="H59" s="8">
        <f>VLOOKUP(A59:A2393,'Medical Examinations'!$A$2:$H$2336,7,0)</f>
        <v>0</v>
      </c>
      <c r="I59" t="str">
        <f>VLOOKUP(A59:A2393,'Medical Examinations'!$A$2:$K$2336,11,0)</f>
        <v>Yes</v>
      </c>
      <c r="J59" s="8" t="str">
        <f>VLOOKUP(A59:A2393,'Medical Examinations'!$A$2:$M$2336,12,0)</f>
        <v>Obesity</v>
      </c>
      <c r="K59" s="8" t="str">
        <f>VLOOKUP(A59:A2393,'Medical Examinations'!$A$2:$M$2336,13,0)</f>
        <v>Diabetes</v>
      </c>
      <c r="L59" s="8" t="str">
        <f>VLOOKUP(Table1[CUSTOMER ID],'Hospitalisation Details'!$A$1:$N$2344,12,0)</f>
        <v>29/Oct/1965</v>
      </c>
      <c r="M59" s="22">
        <f>VLOOKUP(Table1[CUSTOMER ID],'Hospitalisation Details'!$A$2:$N$2344,14,0)</f>
        <v>42764.12</v>
      </c>
      <c r="N59" s="8" t="str">
        <f>VLOOKUP(Table1[CUSTOMER ID],'Hospitalisation Details'!$A$2:$I$2344,7,0)</f>
        <v>tier - 1</v>
      </c>
      <c r="O59" s="8" t="str">
        <f>VLOOKUP(Table1[CUSTOMER ID],'Hospitalisation Details'!$A$2:$I$2344,8,0)</f>
        <v>tier - 2</v>
      </c>
      <c r="P59" s="8" t="str">
        <f>VLOOKUP(Table1[CUSTOMER ID],'Hospitalisation Details'!$A$2:$I$2344,9,0)</f>
        <v>R1011</v>
      </c>
      <c r="Q59" s="8">
        <f ca="1">VLOOKUP(Table1[CUSTOMER ID],'Hospitalisation Details'!$A$2:$N$2344,13,0)</f>
        <v>59</v>
      </c>
    </row>
    <row r="60" spans="1:17" ht="15.75" x14ac:dyDescent="0.25">
      <c r="A60" s="1" t="s">
        <v>2313</v>
      </c>
      <c r="B60" s="8" t="str">
        <f>VLOOKUP(A60:A2394,'Customer Names'!$A$2:$D$2336,2,0)</f>
        <v xml:space="preserve">  Kenny</v>
      </c>
      <c r="C60" s="8">
        <f>VLOOKUP(A60:A2394,'Medical Examinations'!$A$2:$H$2336,2,0)</f>
        <v>36.479999999999997</v>
      </c>
      <c r="D60" s="8">
        <f>VLOOKUP(A60:A2394,'Medical Examinations'!$A$2:$H$2336,3,0)</f>
        <v>6.2</v>
      </c>
      <c r="E60" s="8" t="str">
        <f>VLOOKUP(A60:A2394,'Medical Examinations'!$A$1:$M$2336,10,0)</f>
        <v>No</v>
      </c>
      <c r="F60" s="8" t="str">
        <f>VLOOKUP(A60:A2394,'Medical Examinations'!$A$2:$H$2336,5,0)</f>
        <v>No</v>
      </c>
      <c r="G60" s="8" t="str">
        <f>VLOOKUP(A60:A2394,'Medical Examinations'!$A$2:$H$2336,6,0)</f>
        <v>No</v>
      </c>
      <c r="H60" s="8">
        <f>VLOOKUP(A60:A2394,'Medical Examinations'!$A$2:$H$2336,7,0)</f>
        <v>0</v>
      </c>
      <c r="I60" t="str">
        <f>VLOOKUP(A60:A2394,'Medical Examinations'!$A$2:$K$2336,11,0)</f>
        <v>Yes</v>
      </c>
      <c r="J60" s="8" t="str">
        <f>VLOOKUP(A60:A2394,'Medical Examinations'!$A$2:$M$2336,12,0)</f>
        <v>Obesity</v>
      </c>
      <c r="K60" s="8" t="str">
        <f>VLOOKUP(A60:A2394,'Medical Examinations'!$A$2:$M$2336,13,0)</f>
        <v>Prediabetes</v>
      </c>
      <c r="L60" s="8" t="str">
        <f>VLOOKUP(Table1[CUSTOMER ID],'Hospitalisation Details'!$A$1:$N$2344,12,0)</f>
        <v>21/Oct/1977</v>
      </c>
      <c r="M60" s="22">
        <f>VLOOKUP(Table1[CUSTOMER ID],'Hospitalisation Details'!$A$2:$N$2344,14,0)</f>
        <v>42760.5</v>
      </c>
      <c r="N60" s="8" t="str">
        <f>VLOOKUP(Table1[CUSTOMER ID],'Hospitalisation Details'!$A$2:$I$2344,7,0)</f>
        <v>tier - 1</v>
      </c>
      <c r="O60" s="8" t="str">
        <f>VLOOKUP(Table1[CUSTOMER ID],'Hospitalisation Details'!$A$2:$I$2344,8,0)</f>
        <v>tier - 2</v>
      </c>
      <c r="P60" s="8" t="str">
        <f>VLOOKUP(Table1[CUSTOMER ID],'Hospitalisation Details'!$A$2:$I$2344,9,0)</f>
        <v>R1012</v>
      </c>
      <c r="Q60" s="8">
        <f ca="1">VLOOKUP(Table1[CUSTOMER ID],'Hospitalisation Details'!$A$2:$N$2344,13,0)</f>
        <v>47</v>
      </c>
    </row>
    <row r="61" spans="1:17" ht="15.75" x14ac:dyDescent="0.25">
      <c r="A61" s="1" t="s">
        <v>2312</v>
      </c>
      <c r="B61" s="8" t="str">
        <f>VLOOKUP(A61:A2395,'Customer Names'!$A$2:$D$2336,2,0)</f>
        <v xml:space="preserve">  Louise</v>
      </c>
      <c r="C61" s="8">
        <f>VLOOKUP(A61:A2395,'Medical Examinations'!$A$2:$H$2336,2,0)</f>
        <v>54.82</v>
      </c>
      <c r="D61" s="8">
        <f>VLOOKUP(A61:A2395,'Medical Examinations'!$A$2:$H$2336,3,0)</f>
        <v>10.61</v>
      </c>
      <c r="E61" s="8" t="str">
        <f>VLOOKUP(A61:A2395,'Medical Examinations'!$A$1:$M$2336,10,0)</f>
        <v>No</v>
      </c>
      <c r="F61" s="8" t="str">
        <f>VLOOKUP(A61:A2395,'Medical Examinations'!$A$2:$H$2336,5,0)</f>
        <v>No</v>
      </c>
      <c r="G61" s="8" t="str">
        <f>VLOOKUP(A61:A2395,'Medical Examinations'!$A$2:$H$2336,6,0)</f>
        <v>No</v>
      </c>
      <c r="H61" s="8">
        <f>VLOOKUP(A61:A2395,'Medical Examinations'!$A$2:$H$2336,7,0)</f>
        <v>0</v>
      </c>
      <c r="I61" t="str">
        <f>VLOOKUP(A61:A2395,'Medical Examinations'!$A$2:$K$2336,11,0)</f>
        <v>Yes</v>
      </c>
      <c r="J61" s="8" t="str">
        <f>VLOOKUP(A61:A2395,'Medical Examinations'!$A$2:$M$2336,12,0)</f>
        <v>Obesity</v>
      </c>
      <c r="K61" s="8" t="str">
        <f>VLOOKUP(A61:A2395,'Medical Examinations'!$A$2:$M$2336,13,0)</f>
        <v>Diabetes</v>
      </c>
      <c r="L61" s="8" t="str">
        <f>VLOOKUP(Table1[CUSTOMER ID],'Hospitalisation Details'!$A$1:$N$2344,12,0)</f>
        <v>3/Nov/1971</v>
      </c>
      <c r="M61" s="22">
        <f>VLOOKUP(Table1[CUSTOMER ID],'Hospitalisation Details'!$A$2:$N$2344,14,0)</f>
        <v>42644.2</v>
      </c>
      <c r="N61" s="8" t="str">
        <f>VLOOKUP(Table1[CUSTOMER ID],'Hospitalisation Details'!$A$2:$I$2344,7,0)</f>
        <v>tier - 1</v>
      </c>
      <c r="O61" s="8" t="str">
        <f>VLOOKUP(Table1[CUSTOMER ID],'Hospitalisation Details'!$A$2:$I$2344,8,0)</f>
        <v>tier - 3</v>
      </c>
      <c r="P61" s="8" t="str">
        <f>VLOOKUP(Table1[CUSTOMER ID],'Hospitalisation Details'!$A$2:$I$2344,9,0)</f>
        <v>R1011</v>
      </c>
      <c r="Q61" s="8">
        <f ca="1">VLOOKUP(Table1[CUSTOMER ID],'Hospitalisation Details'!$A$2:$N$2344,13,0)</f>
        <v>53</v>
      </c>
    </row>
    <row r="62" spans="1:17" ht="15.75" x14ac:dyDescent="0.25">
      <c r="A62" s="1" t="s">
        <v>2311</v>
      </c>
      <c r="B62" s="8" t="str">
        <f>VLOOKUP(A62:A2396,'Customer Names'!$A$2:$D$2336,2,0)</f>
        <v xml:space="preserve">  Cameron</v>
      </c>
      <c r="C62" s="8">
        <f>VLOOKUP(A62:A2396,'Medical Examinations'!$A$2:$H$2336,2,0)</f>
        <v>38.06</v>
      </c>
      <c r="D62" s="8">
        <f>VLOOKUP(A62:A2396,'Medical Examinations'!$A$2:$H$2336,3,0)</f>
        <v>6.04</v>
      </c>
      <c r="E62" s="8" t="str">
        <f>VLOOKUP(A62:A2396,'Medical Examinations'!$A$1:$M$2336,10,0)</f>
        <v>No</v>
      </c>
      <c r="F62" s="8" t="str">
        <f>VLOOKUP(A62:A2396,'Medical Examinations'!$A$2:$H$2336,5,0)</f>
        <v>No</v>
      </c>
      <c r="G62" s="8" t="str">
        <f>VLOOKUP(A62:A2396,'Medical Examinations'!$A$2:$H$2336,6,0)</f>
        <v>Yes</v>
      </c>
      <c r="H62" s="8">
        <f>VLOOKUP(A62:A2396,'Medical Examinations'!$A$2:$H$2336,7,0)</f>
        <v>1</v>
      </c>
      <c r="I62" t="str">
        <f>VLOOKUP(A62:A2396,'Medical Examinations'!$A$2:$K$2336,11,0)</f>
        <v>Yes</v>
      </c>
      <c r="J62" s="8" t="str">
        <f>VLOOKUP(A62:A2396,'Medical Examinations'!$A$2:$M$2336,12,0)</f>
        <v>Obesity</v>
      </c>
      <c r="K62" s="8" t="str">
        <f>VLOOKUP(A62:A2396,'Medical Examinations'!$A$2:$M$2336,13,0)</f>
        <v>Prediabetes</v>
      </c>
      <c r="L62" s="8" t="str">
        <f>VLOOKUP(Table1[CUSTOMER ID],'Hospitalisation Details'!$A$1:$N$2344,12,0)</f>
        <v>27/Dec/1979</v>
      </c>
      <c r="M62" s="22">
        <f>VLOOKUP(Table1[CUSTOMER ID],'Hospitalisation Details'!$A$2:$N$2344,14,0)</f>
        <v>42560.43</v>
      </c>
      <c r="N62" s="8" t="str">
        <f>VLOOKUP(Table1[CUSTOMER ID],'Hospitalisation Details'!$A$2:$I$2344,7,0)</f>
        <v>tier - 1</v>
      </c>
      <c r="O62" s="8" t="str">
        <f>VLOOKUP(Table1[CUSTOMER ID],'Hospitalisation Details'!$A$2:$I$2344,8,0)</f>
        <v>tier - 3</v>
      </c>
      <c r="P62" s="8" t="str">
        <f>VLOOKUP(Table1[CUSTOMER ID],'Hospitalisation Details'!$A$2:$I$2344,9,0)</f>
        <v>R1013</v>
      </c>
      <c r="Q62" s="8">
        <f ca="1">VLOOKUP(Table1[CUSTOMER ID],'Hospitalisation Details'!$A$2:$N$2344,13,0)</f>
        <v>44</v>
      </c>
    </row>
    <row r="63" spans="1:17" ht="15.75" x14ac:dyDescent="0.25">
      <c r="A63" s="1" t="s">
        <v>2310</v>
      </c>
      <c r="B63" s="8" t="str">
        <f>VLOOKUP(A63:A2397,'Customer Names'!$A$2:$D$2336,2,0)</f>
        <v xml:space="preserve">  Katie T</v>
      </c>
      <c r="C63" s="8">
        <f>VLOOKUP(A63:A2397,'Medical Examinations'!$A$2:$H$2336,2,0)</f>
        <v>51.48</v>
      </c>
      <c r="D63" s="8">
        <f>VLOOKUP(A63:A2397,'Medical Examinations'!$A$2:$H$2336,3,0)</f>
        <v>9.33</v>
      </c>
      <c r="E63" s="8" t="str">
        <f>VLOOKUP(A63:A2397,'Medical Examinations'!$A$1:$M$2336,10,0)</f>
        <v>Yes</v>
      </c>
      <c r="F63" s="8" t="str">
        <f>VLOOKUP(A63:A2397,'Medical Examinations'!$A$2:$H$2336,5,0)</f>
        <v>No</v>
      </c>
      <c r="G63" s="8" t="str">
        <f>VLOOKUP(A63:A2397,'Medical Examinations'!$A$2:$H$2336,6,0)</f>
        <v>No</v>
      </c>
      <c r="H63" s="8">
        <f>VLOOKUP(A63:A2397,'Medical Examinations'!$A$2:$H$2336,7,0)</f>
        <v>0</v>
      </c>
      <c r="I63" t="str">
        <f>VLOOKUP(A63:A2397,'Medical Examinations'!$A$2:$K$2336,11,0)</f>
        <v>Yes</v>
      </c>
      <c r="J63" s="8" t="str">
        <f>VLOOKUP(A63:A2397,'Medical Examinations'!$A$2:$M$2336,12,0)</f>
        <v>Obesity</v>
      </c>
      <c r="K63" s="8" t="str">
        <f>VLOOKUP(A63:A2397,'Medical Examinations'!$A$2:$M$2336,13,0)</f>
        <v>Diabetes</v>
      </c>
      <c r="L63" s="8" t="str">
        <f>VLOOKUP(Table1[CUSTOMER ID],'Hospitalisation Details'!$A$1:$N$2344,12,0)</f>
        <v>27/Jun/1967</v>
      </c>
      <c r="M63" s="22">
        <f>VLOOKUP(Table1[CUSTOMER ID],'Hospitalisation Details'!$A$2:$N$2344,14,0)</f>
        <v>42538.720000000001</v>
      </c>
      <c r="N63" s="8" t="str">
        <f>VLOOKUP(Table1[CUSTOMER ID],'Hospitalisation Details'!$A$2:$I$2344,7,0)</f>
        <v>tier - 1</v>
      </c>
      <c r="O63" s="8" t="str">
        <f>VLOOKUP(Table1[CUSTOMER ID],'Hospitalisation Details'!$A$2:$I$2344,8,0)</f>
        <v>tier - 3</v>
      </c>
      <c r="P63" s="8" t="str">
        <f>VLOOKUP(Table1[CUSTOMER ID],'Hospitalisation Details'!$A$2:$I$2344,9,0)</f>
        <v>R1011</v>
      </c>
      <c r="Q63" s="8">
        <f ca="1">VLOOKUP(Table1[CUSTOMER ID],'Hospitalisation Details'!$A$2:$N$2344,13,0)</f>
        <v>57</v>
      </c>
    </row>
    <row r="64" spans="1:17" ht="15.75" x14ac:dyDescent="0.25">
      <c r="A64" s="1" t="s">
        <v>2309</v>
      </c>
      <c r="B64" s="8" t="str">
        <f>VLOOKUP(A64:A2398,'Customer Names'!$A$2:$D$2336,2,0)</f>
        <v xml:space="preserve">  Casey</v>
      </c>
      <c r="C64" s="8">
        <f>VLOOKUP(A64:A2398,'Medical Examinations'!$A$2:$H$2336,2,0)</f>
        <v>52.06</v>
      </c>
      <c r="D64" s="8">
        <f>VLOOKUP(A64:A2398,'Medical Examinations'!$A$2:$H$2336,3,0)</f>
        <v>11.47</v>
      </c>
      <c r="E64" s="8" t="str">
        <f>VLOOKUP(A64:A2398,'Medical Examinations'!$A$1:$M$2336,10,0)</f>
        <v>No</v>
      </c>
      <c r="F64" s="8" t="str">
        <f>VLOOKUP(A64:A2398,'Medical Examinations'!$A$2:$H$2336,5,0)</f>
        <v>No</v>
      </c>
      <c r="G64" s="8" t="str">
        <f>VLOOKUP(A64:A2398,'Medical Examinations'!$A$2:$H$2336,6,0)</f>
        <v>No</v>
      </c>
      <c r="H64" s="8">
        <f>VLOOKUP(A64:A2398,'Medical Examinations'!$A$2:$H$2336,7,0)</f>
        <v>0</v>
      </c>
      <c r="I64" t="str">
        <f>VLOOKUP(A64:A2398,'Medical Examinations'!$A$2:$K$2336,11,0)</f>
        <v>Yes</v>
      </c>
      <c r="J64" s="8" t="str">
        <f>VLOOKUP(A64:A2398,'Medical Examinations'!$A$2:$M$2336,12,0)</f>
        <v>Obesity</v>
      </c>
      <c r="K64" s="8" t="str">
        <f>VLOOKUP(A64:A2398,'Medical Examinations'!$A$2:$M$2336,13,0)</f>
        <v>Diabetes</v>
      </c>
      <c r="L64" s="8" t="str">
        <f>VLOOKUP(Table1[CUSTOMER ID],'Hospitalisation Details'!$A$1:$N$2344,12,0)</f>
        <v>3/Aug/1968</v>
      </c>
      <c r="M64" s="22">
        <f>VLOOKUP(Table1[CUSTOMER ID],'Hospitalisation Details'!$A$2:$N$2344,14,0)</f>
        <v>42478.6</v>
      </c>
      <c r="N64" s="8" t="str">
        <f>VLOOKUP(Table1[CUSTOMER ID],'Hospitalisation Details'!$A$2:$I$2344,7,0)</f>
        <v>tier - 1</v>
      </c>
      <c r="O64" s="8" t="str">
        <f>VLOOKUP(Table1[CUSTOMER ID],'Hospitalisation Details'!$A$2:$I$2344,8,0)</f>
        <v>tier - 2</v>
      </c>
      <c r="P64" s="8" t="str">
        <f>VLOOKUP(Table1[CUSTOMER ID],'Hospitalisation Details'!$A$2:$I$2344,9,0)</f>
        <v>R1011</v>
      </c>
      <c r="Q64" s="8">
        <f ca="1">VLOOKUP(Table1[CUSTOMER ID],'Hospitalisation Details'!$A$2:$N$2344,13,0)</f>
        <v>56</v>
      </c>
    </row>
    <row r="65" spans="1:17" ht="15.75" x14ac:dyDescent="0.25">
      <c r="A65" s="1" t="s">
        <v>2308</v>
      </c>
      <c r="B65" s="8" t="str">
        <f>VLOOKUP(A65:A2399,'Customer Names'!$A$2:$D$2336,2,0)</f>
        <v xml:space="preserve">  David</v>
      </c>
      <c r="C65" s="8">
        <f>VLOOKUP(A65:A2399,'Medical Examinations'!$A$2:$H$2336,2,0)</f>
        <v>30.684999999999999</v>
      </c>
      <c r="D65" s="8">
        <f>VLOOKUP(A65:A2399,'Medical Examinations'!$A$2:$H$2336,3,0)</f>
        <v>7.02</v>
      </c>
      <c r="E65" s="8" t="str">
        <f>VLOOKUP(A65:A2399,'Medical Examinations'!$A$1:$M$2336,10,0)</f>
        <v>Yes</v>
      </c>
      <c r="F65" s="8" t="str">
        <f>VLOOKUP(A65:A2399,'Medical Examinations'!$A$2:$H$2336,5,0)</f>
        <v>No</v>
      </c>
      <c r="G65" s="8" t="str">
        <f>VLOOKUP(A65:A2399,'Medical Examinations'!$A$2:$H$2336,6,0)</f>
        <v>No</v>
      </c>
      <c r="H65" s="8">
        <f>VLOOKUP(A65:A2399,'Medical Examinations'!$A$2:$H$2336,7,0)</f>
        <v>0</v>
      </c>
      <c r="I65" t="str">
        <f>VLOOKUP(A65:A2399,'Medical Examinations'!$A$2:$K$2336,11,0)</f>
        <v>Yes</v>
      </c>
      <c r="J65" s="8" t="str">
        <f>VLOOKUP(A65:A2399,'Medical Examinations'!$A$2:$M$2336,12,0)</f>
        <v>Obesity</v>
      </c>
      <c r="K65" s="8" t="str">
        <f>VLOOKUP(A65:A2399,'Medical Examinations'!$A$2:$M$2336,13,0)</f>
        <v>Diabetes</v>
      </c>
      <c r="L65" s="8" t="str">
        <f>VLOOKUP(Table1[CUSTOMER ID],'Hospitalisation Details'!$A$1:$N$2344,12,0)</f>
        <v>28/Jun/1967</v>
      </c>
      <c r="M65" s="22">
        <f>VLOOKUP(Table1[CUSTOMER ID],'Hospitalisation Details'!$A$2:$N$2344,14,0)</f>
        <v>42303.69</v>
      </c>
      <c r="N65" s="8" t="str">
        <f>VLOOKUP(Table1[CUSTOMER ID],'Hospitalisation Details'!$A$2:$I$2344,7,0)</f>
        <v>tier - 1</v>
      </c>
      <c r="O65" s="8" t="str">
        <f>VLOOKUP(Table1[CUSTOMER ID],'Hospitalisation Details'!$A$2:$I$2344,8,0)</f>
        <v>tier - 2</v>
      </c>
      <c r="P65" s="8" t="str">
        <f>VLOOKUP(Table1[CUSTOMER ID],'Hospitalisation Details'!$A$2:$I$2344,9,0)</f>
        <v>R1016</v>
      </c>
      <c r="Q65" s="8">
        <f ca="1">VLOOKUP(Table1[CUSTOMER ID],'Hospitalisation Details'!$A$2:$N$2344,13,0)</f>
        <v>57</v>
      </c>
    </row>
    <row r="66" spans="1:17" ht="15.75" x14ac:dyDescent="0.25">
      <c r="A66" s="1" t="s">
        <v>2307</v>
      </c>
      <c r="B66" s="8" t="str">
        <f>VLOOKUP(A66:A2400,'Customer Names'!$A$2:$D$2336,2,0)</f>
        <v xml:space="preserve">  Bryson C</v>
      </c>
      <c r="C66" s="8">
        <f>VLOOKUP(A66:A2400,'Medical Examinations'!$A$2:$H$2336,2,0)</f>
        <v>36.08</v>
      </c>
      <c r="D66" s="8">
        <f>VLOOKUP(A66:A2400,'Medical Examinations'!$A$2:$H$2336,3,0)</f>
        <v>8.8000000000000007</v>
      </c>
      <c r="E66" s="8" t="str">
        <f>VLOOKUP(A66:A2400,'Medical Examinations'!$A$1:$M$2336,10,0)</f>
        <v>Yes</v>
      </c>
      <c r="F66" s="8" t="str">
        <f>VLOOKUP(A66:A2400,'Medical Examinations'!$A$2:$H$2336,5,0)</f>
        <v>No</v>
      </c>
      <c r="G66" s="8" t="str">
        <f>VLOOKUP(A66:A2400,'Medical Examinations'!$A$2:$H$2336,6,0)</f>
        <v>No</v>
      </c>
      <c r="H66" s="8">
        <f>VLOOKUP(A66:A2400,'Medical Examinations'!$A$2:$H$2336,7,0)</f>
        <v>1</v>
      </c>
      <c r="I66" t="str">
        <f>VLOOKUP(A66:A2400,'Medical Examinations'!$A$2:$K$2336,11,0)</f>
        <v>Yes</v>
      </c>
      <c r="J66" s="8" t="str">
        <f>VLOOKUP(A66:A2400,'Medical Examinations'!$A$2:$M$2336,12,0)</f>
        <v>Obesity</v>
      </c>
      <c r="K66" s="8" t="str">
        <f>VLOOKUP(A66:A2400,'Medical Examinations'!$A$2:$M$2336,13,0)</f>
        <v>Diabetes</v>
      </c>
      <c r="L66" s="8" t="str">
        <f>VLOOKUP(Table1[CUSTOMER ID],'Hospitalisation Details'!$A$1:$N$2344,12,0)</f>
        <v>15/Aug/1975</v>
      </c>
      <c r="M66" s="22">
        <f>VLOOKUP(Table1[CUSTOMER ID],'Hospitalisation Details'!$A$2:$N$2344,14,0)</f>
        <v>42211.14</v>
      </c>
      <c r="N66" s="8" t="str">
        <f>VLOOKUP(Table1[CUSTOMER ID],'Hospitalisation Details'!$A$2:$I$2344,7,0)</f>
        <v>tier - 1</v>
      </c>
      <c r="O66" s="8" t="str">
        <f>VLOOKUP(Table1[CUSTOMER ID],'Hospitalisation Details'!$A$2:$I$2344,8,0)</f>
        <v>tier - 3</v>
      </c>
      <c r="P66" s="8" t="str">
        <f>VLOOKUP(Table1[CUSTOMER ID],'Hospitalisation Details'!$A$2:$I$2344,9,0)</f>
        <v>R1013</v>
      </c>
      <c r="Q66" s="8">
        <f ca="1">VLOOKUP(Table1[CUSTOMER ID],'Hospitalisation Details'!$A$2:$N$2344,13,0)</f>
        <v>49</v>
      </c>
    </row>
    <row r="67" spans="1:17" ht="15.75" x14ac:dyDescent="0.25">
      <c r="A67" s="1" t="s">
        <v>2306</v>
      </c>
      <c r="B67" s="8" t="str">
        <f>VLOOKUP(A67:A2401,'Customer Names'!$A$2:$D$2336,2,0)</f>
        <v xml:space="preserve">  Megan</v>
      </c>
      <c r="C67" s="8">
        <f>VLOOKUP(A67:A2401,'Medical Examinations'!$A$2:$H$2336,2,0)</f>
        <v>54.99</v>
      </c>
      <c r="D67" s="8">
        <f>VLOOKUP(A67:A2401,'Medical Examinations'!$A$2:$H$2336,3,0)</f>
        <v>8.68</v>
      </c>
      <c r="E67" s="8" t="str">
        <f>VLOOKUP(A67:A2401,'Medical Examinations'!$A$1:$M$2336,10,0)</f>
        <v>No</v>
      </c>
      <c r="F67" s="8" t="str">
        <f>VLOOKUP(A67:A2401,'Medical Examinations'!$A$2:$H$2336,5,0)</f>
        <v>No</v>
      </c>
      <c r="G67" s="8" t="str">
        <f>VLOOKUP(A67:A2401,'Medical Examinations'!$A$2:$H$2336,6,0)</f>
        <v>No</v>
      </c>
      <c r="H67" s="8">
        <f>VLOOKUP(A67:A2401,'Medical Examinations'!$A$2:$H$2336,7,0)</f>
        <v>2</v>
      </c>
      <c r="I67" t="str">
        <f>VLOOKUP(A67:A2401,'Medical Examinations'!$A$2:$K$2336,11,0)</f>
        <v>Yes</v>
      </c>
      <c r="J67" s="8" t="str">
        <f>VLOOKUP(A67:A2401,'Medical Examinations'!$A$2:$M$2336,12,0)</f>
        <v>Obesity</v>
      </c>
      <c r="K67" s="8" t="str">
        <f>VLOOKUP(A67:A2401,'Medical Examinations'!$A$2:$M$2336,13,0)</f>
        <v>Diabetes</v>
      </c>
      <c r="L67" s="8" t="str">
        <f>VLOOKUP(Table1[CUSTOMER ID],'Hospitalisation Details'!$A$1:$N$2344,12,0)</f>
        <v>18/Sep/1973</v>
      </c>
      <c r="M67" s="22">
        <f>VLOOKUP(Table1[CUSTOMER ID],'Hospitalisation Details'!$A$2:$N$2344,14,0)</f>
        <v>42188.15</v>
      </c>
      <c r="N67" s="8" t="str">
        <f>VLOOKUP(Table1[CUSTOMER ID],'Hospitalisation Details'!$A$2:$I$2344,7,0)</f>
        <v>tier - 1</v>
      </c>
      <c r="O67" s="8" t="str">
        <f>VLOOKUP(Table1[CUSTOMER ID],'Hospitalisation Details'!$A$2:$I$2344,8,0)</f>
        <v>tier - 1</v>
      </c>
      <c r="P67" s="8" t="str">
        <f>VLOOKUP(Table1[CUSTOMER ID],'Hospitalisation Details'!$A$2:$I$2344,9,0)</f>
        <v>R1011</v>
      </c>
      <c r="Q67" s="8">
        <f ca="1">VLOOKUP(Table1[CUSTOMER ID],'Hospitalisation Details'!$A$2:$N$2344,13,0)</f>
        <v>51</v>
      </c>
    </row>
    <row r="68" spans="1:17" ht="15.75" x14ac:dyDescent="0.25">
      <c r="A68" s="1" t="s">
        <v>2305</v>
      </c>
      <c r="B68" s="8" t="str">
        <f>VLOOKUP(A68:A2402,'Customer Names'!$A$2:$D$2336,2,0)</f>
        <v xml:space="preserve">  Daniel</v>
      </c>
      <c r="C68" s="8">
        <f>VLOOKUP(A68:A2402,'Medical Examinations'!$A$2:$H$2336,2,0)</f>
        <v>35.97</v>
      </c>
      <c r="D68" s="8">
        <f>VLOOKUP(A68:A2402,'Medical Examinations'!$A$2:$H$2336,3,0)</f>
        <v>6.12</v>
      </c>
      <c r="E68" s="8" t="str">
        <f>VLOOKUP(A68:A2402,'Medical Examinations'!$A$1:$M$2336,10,0)</f>
        <v>No</v>
      </c>
      <c r="F68" s="8" t="str">
        <f>VLOOKUP(A68:A2402,'Medical Examinations'!$A$2:$H$2336,5,0)</f>
        <v>No</v>
      </c>
      <c r="G68" s="8" t="str">
        <f>VLOOKUP(A68:A2402,'Medical Examinations'!$A$2:$H$2336,6,0)</f>
        <v>Yes</v>
      </c>
      <c r="H68" s="8">
        <f>VLOOKUP(A68:A2402,'Medical Examinations'!$A$2:$H$2336,7,0)</f>
        <v>1</v>
      </c>
      <c r="I68" t="str">
        <f>VLOOKUP(A68:A2402,'Medical Examinations'!$A$2:$K$2336,11,0)</f>
        <v>Yes</v>
      </c>
      <c r="J68" s="8" t="str">
        <f>VLOOKUP(A68:A2402,'Medical Examinations'!$A$2:$M$2336,12,0)</f>
        <v>Obesity</v>
      </c>
      <c r="K68" s="8" t="str">
        <f>VLOOKUP(A68:A2402,'Medical Examinations'!$A$2:$M$2336,13,0)</f>
        <v>Prediabetes</v>
      </c>
      <c r="L68" s="8" t="str">
        <f>VLOOKUP(Table1[CUSTOMER ID],'Hospitalisation Details'!$A$1:$N$2344,12,0)</f>
        <v>3/Jul/1979</v>
      </c>
      <c r="M68" s="22">
        <f>VLOOKUP(Table1[CUSTOMER ID],'Hospitalisation Details'!$A$2:$N$2344,14,0)</f>
        <v>42124.52</v>
      </c>
      <c r="N68" s="8" t="str">
        <f>VLOOKUP(Table1[CUSTOMER ID],'Hospitalisation Details'!$A$2:$I$2344,7,0)</f>
        <v>tier - 1</v>
      </c>
      <c r="O68" s="8" t="str">
        <f>VLOOKUP(Table1[CUSTOMER ID],'Hospitalisation Details'!$A$2:$I$2344,8,0)</f>
        <v>tier - 1</v>
      </c>
      <c r="P68" s="8" t="str">
        <f>VLOOKUP(Table1[CUSTOMER ID],'Hospitalisation Details'!$A$2:$I$2344,9,0)</f>
        <v>R1013</v>
      </c>
      <c r="Q68" s="8">
        <f ca="1">VLOOKUP(Table1[CUSTOMER ID],'Hospitalisation Details'!$A$2:$N$2344,13,0)</f>
        <v>45</v>
      </c>
    </row>
    <row r="69" spans="1:17" ht="15.75" x14ac:dyDescent="0.25">
      <c r="A69" s="1" t="s">
        <v>2304</v>
      </c>
      <c r="B69" s="8" t="str">
        <f>VLOOKUP(A69:A2403,'Customer Names'!$A$2:$D$2336,2,0)</f>
        <v xml:space="preserve">  Steven M</v>
      </c>
      <c r="C69" s="8">
        <f>VLOOKUP(A69:A2403,'Medical Examinations'!$A$2:$H$2336,2,0)</f>
        <v>45.54</v>
      </c>
      <c r="D69" s="8">
        <f>VLOOKUP(A69:A2403,'Medical Examinations'!$A$2:$H$2336,3,0)</f>
        <v>5.4</v>
      </c>
      <c r="E69" s="8" t="str">
        <f>VLOOKUP(A69:A2403,'Medical Examinations'!$A$1:$M$2336,10,0)</f>
        <v>Yes</v>
      </c>
      <c r="F69" s="8" t="str">
        <f>VLOOKUP(A69:A2403,'Medical Examinations'!$A$2:$H$2336,5,0)</f>
        <v>No</v>
      </c>
      <c r="G69" s="8" t="str">
        <f>VLOOKUP(A69:A2403,'Medical Examinations'!$A$2:$H$2336,6,0)</f>
        <v>Yes</v>
      </c>
      <c r="H69" s="8">
        <f>VLOOKUP(A69:A2403,'Medical Examinations'!$A$2:$H$2336,7,0)</f>
        <v>1</v>
      </c>
      <c r="I69" t="str">
        <f>VLOOKUP(A69:A2403,'Medical Examinations'!$A$2:$K$2336,11,0)</f>
        <v>Yes</v>
      </c>
      <c r="J69" s="8" t="str">
        <f>VLOOKUP(A69:A2403,'Medical Examinations'!$A$2:$M$2336,12,0)</f>
        <v>Obesity</v>
      </c>
      <c r="K69" s="8" t="str">
        <f>VLOOKUP(A69:A2403,'Medical Examinations'!$A$2:$M$2336,13,0)</f>
        <v>Normal</v>
      </c>
      <c r="L69" s="8" t="str">
        <f>VLOOKUP(Table1[CUSTOMER ID],'Hospitalisation Details'!$A$1:$N$2344,12,0)</f>
        <v>9/Dec/1997</v>
      </c>
      <c r="M69" s="22">
        <f>VLOOKUP(Table1[CUSTOMER ID],'Hospitalisation Details'!$A$2:$N$2344,14,0)</f>
        <v>42112.24</v>
      </c>
      <c r="N69" s="8" t="str">
        <f>VLOOKUP(Table1[CUSTOMER ID],'Hospitalisation Details'!$A$2:$I$2344,7,0)</f>
        <v>tier - 1</v>
      </c>
      <c r="O69" s="8" t="str">
        <f>VLOOKUP(Table1[CUSTOMER ID],'Hospitalisation Details'!$A$2:$I$2344,8,0)</f>
        <v>tier - 3</v>
      </c>
      <c r="P69" s="8" t="str">
        <f>VLOOKUP(Table1[CUSTOMER ID],'Hospitalisation Details'!$A$2:$I$2344,9,0)</f>
        <v>R1013</v>
      </c>
      <c r="Q69" s="8">
        <f ca="1">VLOOKUP(Table1[CUSTOMER ID],'Hospitalisation Details'!$A$2:$N$2344,13,0)</f>
        <v>26</v>
      </c>
    </row>
    <row r="70" spans="1:17" ht="15.75" x14ac:dyDescent="0.25">
      <c r="A70" s="1" t="s">
        <v>2303</v>
      </c>
      <c r="B70" s="8" t="str">
        <f>VLOOKUP(A70:A2404,'Customer Names'!$A$2:$D$2336,2,0)</f>
        <v xml:space="preserve">  Jenna L</v>
      </c>
      <c r="C70" s="8">
        <f>VLOOKUP(A70:A2404,'Medical Examinations'!$A$2:$H$2336,2,0)</f>
        <v>35.53</v>
      </c>
      <c r="D70" s="8">
        <f>VLOOKUP(A70:A2404,'Medical Examinations'!$A$2:$H$2336,3,0)</f>
        <v>4.3600000000000003</v>
      </c>
      <c r="E70" s="8" t="str">
        <f>VLOOKUP(A70:A2404,'Medical Examinations'!$A$1:$M$2336,10,0)</f>
        <v>Yes</v>
      </c>
      <c r="F70" s="8" t="str">
        <f>VLOOKUP(A70:A2404,'Medical Examinations'!$A$2:$H$2336,5,0)</f>
        <v>No</v>
      </c>
      <c r="G70" s="8" t="str">
        <f>VLOOKUP(A70:A2404,'Medical Examinations'!$A$2:$H$2336,6,0)</f>
        <v>No</v>
      </c>
      <c r="H70" s="8">
        <f>VLOOKUP(A70:A2404,'Medical Examinations'!$A$2:$H$2336,7,0)</f>
        <v>0</v>
      </c>
      <c r="I70" t="str">
        <f>VLOOKUP(A70:A2404,'Medical Examinations'!$A$2:$K$2336,11,0)</f>
        <v>Yes</v>
      </c>
      <c r="J70" s="8" t="str">
        <f>VLOOKUP(A70:A2404,'Medical Examinations'!$A$2:$M$2336,12,0)</f>
        <v>Obesity</v>
      </c>
      <c r="K70" s="8" t="str">
        <f>VLOOKUP(A70:A2404,'Medical Examinations'!$A$2:$M$2336,13,0)</f>
        <v>Normal</v>
      </c>
      <c r="L70" s="8" t="str">
        <f>VLOOKUP(Table1[CUSTOMER ID],'Hospitalisation Details'!$A$1:$N$2344,12,0)</f>
        <v>28/Nov/1976</v>
      </c>
      <c r="M70" s="22">
        <f>VLOOKUP(Table1[CUSTOMER ID],'Hospitalisation Details'!$A$2:$N$2344,14,0)</f>
        <v>42111.66</v>
      </c>
      <c r="N70" s="8" t="str">
        <f>VLOOKUP(Table1[CUSTOMER ID],'Hospitalisation Details'!$A$2:$I$2344,7,0)</f>
        <v>tier - 1</v>
      </c>
      <c r="O70" s="8" t="str">
        <f>VLOOKUP(Table1[CUSTOMER ID],'Hospitalisation Details'!$A$2:$I$2344,8,0)</f>
        <v>tier - 1</v>
      </c>
      <c r="P70" s="8" t="str">
        <f>VLOOKUP(Table1[CUSTOMER ID],'Hospitalisation Details'!$A$2:$I$2344,9,0)</f>
        <v>R1024</v>
      </c>
      <c r="Q70" s="8">
        <f ca="1">VLOOKUP(Table1[CUSTOMER ID],'Hospitalisation Details'!$A$2:$N$2344,13,0)</f>
        <v>47</v>
      </c>
    </row>
    <row r="71" spans="1:17" ht="15.75" x14ac:dyDescent="0.25">
      <c r="A71" s="1" t="s">
        <v>2302</v>
      </c>
      <c r="B71" s="8" t="str">
        <f>VLOOKUP(A71:A2405,'Customer Names'!$A$2:$D$2336,2,0)</f>
        <v xml:space="preserve">  Freeman</v>
      </c>
      <c r="C71" s="8">
        <f>VLOOKUP(A71:A2405,'Medical Examinations'!$A$2:$H$2336,2,0)</f>
        <v>30.8</v>
      </c>
      <c r="D71" s="8">
        <f>VLOOKUP(A71:A2405,'Medical Examinations'!$A$2:$H$2336,3,0)</f>
        <v>9.77</v>
      </c>
      <c r="E71" s="8" t="str">
        <f>VLOOKUP(A71:A2405,'Medical Examinations'!$A$1:$M$2336,10,0)</f>
        <v>No</v>
      </c>
      <c r="F71" s="8" t="str">
        <f>VLOOKUP(A71:A2405,'Medical Examinations'!$A$2:$H$2336,5,0)</f>
        <v>No</v>
      </c>
      <c r="G71" s="8" t="str">
        <f>VLOOKUP(A71:A2405,'Medical Examinations'!$A$2:$H$2336,6,0)</f>
        <v>No</v>
      </c>
      <c r="H71" s="8">
        <f>VLOOKUP(A71:A2405,'Medical Examinations'!$A$2:$H$2336,7,0)</f>
        <v>0</v>
      </c>
      <c r="I71" t="str">
        <f>VLOOKUP(A71:A2405,'Medical Examinations'!$A$2:$K$2336,11,0)</f>
        <v>Yes</v>
      </c>
      <c r="J71" s="8" t="str">
        <f>VLOOKUP(A71:A2405,'Medical Examinations'!$A$2:$M$2336,12,0)</f>
        <v>Obesity</v>
      </c>
      <c r="K71" s="8" t="str">
        <f>VLOOKUP(A71:A2405,'Medical Examinations'!$A$2:$M$2336,13,0)</f>
        <v>Diabetes</v>
      </c>
      <c r="L71" s="8" t="str">
        <f>VLOOKUP(Table1[CUSTOMER ID],'Hospitalisation Details'!$A$1:$N$2344,12,0)</f>
        <v>19/Dec/1968</v>
      </c>
      <c r="M71" s="22">
        <f>VLOOKUP(Table1[CUSTOMER ID],'Hospitalisation Details'!$A$2:$N$2344,14,0)</f>
        <v>41999.519999999997</v>
      </c>
      <c r="N71" s="8" t="str">
        <f>VLOOKUP(Table1[CUSTOMER ID],'Hospitalisation Details'!$A$2:$I$2344,7,0)</f>
        <v>tier - 1</v>
      </c>
      <c r="O71" s="8" t="str">
        <f>VLOOKUP(Table1[CUSTOMER ID],'Hospitalisation Details'!$A$2:$I$2344,8,0)</f>
        <v>tier - 3</v>
      </c>
      <c r="P71" s="8" t="str">
        <f>VLOOKUP(Table1[CUSTOMER ID],'Hospitalisation Details'!$A$2:$I$2344,9,0)</f>
        <v>R1013</v>
      </c>
      <c r="Q71" s="8">
        <f ca="1">VLOOKUP(Table1[CUSTOMER ID],'Hospitalisation Details'!$A$2:$N$2344,13,0)</f>
        <v>55</v>
      </c>
    </row>
    <row r="72" spans="1:17" ht="15.75" x14ac:dyDescent="0.25">
      <c r="A72" s="1" t="s">
        <v>2301</v>
      </c>
      <c r="B72" s="8" t="str">
        <f>VLOOKUP(A72:A2406,'Customer Names'!$A$2:$D$2336,2,0)</f>
        <v xml:space="preserve">  Jeff</v>
      </c>
      <c r="C72" s="8">
        <f>VLOOKUP(A72:A2406,'Medical Examinations'!$A$2:$H$2336,2,0)</f>
        <v>38.39</v>
      </c>
      <c r="D72" s="8">
        <f>VLOOKUP(A72:A2406,'Medical Examinations'!$A$2:$H$2336,3,0)</f>
        <v>4.25</v>
      </c>
      <c r="E72" s="8" t="str">
        <f>VLOOKUP(A72:A2406,'Medical Examinations'!$A$1:$M$2336,10,0)</f>
        <v>No</v>
      </c>
      <c r="F72" s="8" t="str">
        <f>VLOOKUP(A72:A2406,'Medical Examinations'!$A$2:$H$2336,5,0)</f>
        <v>No</v>
      </c>
      <c r="G72" s="8" t="str">
        <f>VLOOKUP(A72:A2406,'Medical Examinations'!$A$2:$H$2336,6,0)</f>
        <v>No</v>
      </c>
      <c r="H72" s="8">
        <f>VLOOKUP(A72:A2406,'Medical Examinations'!$A$2:$H$2336,7,0)</f>
        <v>1</v>
      </c>
      <c r="I72" t="str">
        <f>VLOOKUP(A72:A2406,'Medical Examinations'!$A$2:$K$2336,11,0)</f>
        <v>Yes</v>
      </c>
      <c r="J72" s="8" t="str">
        <f>VLOOKUP(A72:A2406,'Medical Examinations'!$A$2:$M$2336,12,0)</f>
        <v>Obesity</v>
      </c>
      <c r="K72" s="8" t="str">
        <f>VLOOKUP(A72:A2406,'Medical Examinations'!$A$2:$M$2336,13,0)</f>
        <v>Normal</v>
      </c>
      <c r="L72" s="8" t="str">
        <f>VLOOKUP(Table1[CUSTOMER ID],'Hospitalisation Details'!$A$1:$N$2344,12,0)</f>
        <v>10/Nov/1984</v>
      </c>
      <c r="M72" s="22">
        <f>VLOOKUP(Table1[CUSTOMER ID],'Hospitalisation Details'!$A$2:$N$2344,14,0)</f>
        <v>41949.24</v>
      </c>
      <c r="N72" s="8" t="str">
        <f>VLOOKUP(Table1[CUSTOMER ID],'Hospitalisation Details'!$A$2:$I$2344,7,0)</f>
        <v>tier - 1</v>
      </c>
      <c r="O72" s="8" t="str">
        <f>VLOOKUP(Table1[CUSTOMER ID],'Hospitalisation Details'!$A$2:$I$2344,8,0)</f>
        <v>tier - 1</v>
      </c>
      <c r="P72" s="8" t="str">
        <f>VLOOKUP(Table1[CUSTOMER ID],'Hospitalisation Details'!$A$2:$I$2344,9,0)</f>
        <v>R1013</v>
      </c>
      <c r="Q72" s="8">
        <f ca="1">VLOOKUP(Table1[CUSTOMER ID],'Hospitalisation Details'!$A$2:$N$2344,13,0)</f>
        <v>40</v>
      </c>
    </row>
    <row r="73" spans="1:17" ht="15.75" x14ac:dyDescent="0.25">
      <c r="A73" s="1" t="s">
        <v>2300</v>
      </c>
      <c r="B73" s="8" t="str">
        <f>VLOOKUP(A73:A2407,'Customer Names'!$A$2:$D$2336,2,0)</f>
        <v xml:space="preserve">  Elenilton V</v>
      </c>
      <c r="C73" s="8">
        <f>VLOOKUP(A73:A2407,'Medical Examinations'!$A$2:$H$2336,2,0)</f>
        <v>32.299999999999997</v>
      </c>
      <c r="D73" s="8">
        <f>VLOOKUP(A73:A2407,'Medical Examinations'!$A$2:$H$2336,3,0)</f>
        <v>4.76</v>
      </c>
      <c r="E73" s="8" t="str">
        <f>VLOOKUP(A73:A2407,'Medical Examinations'!$A$1:$M$2336,10,0)</f>
        <v>No</v>
      </c>
      <c r="F73" s="8" t="str">
        <f>VLOOKUP(A73:A2407,'Medical Examinations'!$A$2:$H$2336,5,0)</f>
        <v>No</v>
      </c>
      <c r="G73" s="8" t="str">
        <f>VLOOKUP(A73:A2407,'Medical Examinations'!$A$2:$H$2336,6,0)</f>
        <v>No</v>
      </c>
      <c r="H73" s="8">
        <f>VLOOKUP(A73:A2407,'Medical Examinations'!$A$2:$H$2336,7,0)</f>
        <v>2</v>
      </c>
      <c r="I73" t="str">
        <f>VLOOKUP(A73:A2407,'Medical Examinations'!$A$2:$K$2336,11,0)</f>
        <v>Yes</v>
      </c>
      <c r="J73" s="8" t="str">
        <f>VLOOKUP(A73:A2407,'Medical Examinations'!$A$2:$M$2336,12,0)</f>
        <v>Obesity</v>
      </c>
      <c r="K73" s="8" t="str">
        <f>VLOOKUP(A73:A2407,'Medical Examinations'!$A$2:$M$2336,13,0)</f>
        <v>Normal</v>
      </c>
      <c r="L73" s="8" t="str">
        <f>VLOOKUP(Table1[CUSTOMER ID],'Hospitalisation Details'!$A$1:$N$2344,12,0)</f>
        <v>8/Jun/1972</v>
      </c>
      <c r="M73" s="22">
        <f>VLOOKUP(Table1[CUSTOMER ID],'Hospitalisation Details'!$A$2:$N$2344,14,0)</f>
        <v>41919.1</v>
      </c>
      <c r="N73" s="8" t="str">
        <f>VLOOKUP(Table1[CUSTOMER ID],'Hospitalisation Details'!$A$2:$I$2344,7,0)</f>
        <v>tier - 1</v>
      </c>
      <c r="O73" s="8" t="str">
        <f>VLOOKUP(Table1[CUSTOMER ID],'Hospitalisation Details'!$A$2:$I$2344,8,0)</f>
        <v>tier - 1</v>
      </c>
      <c r="P73" s="8" t="str">
        <f>VLOOKUP(Table1[CUSTOMER ID],'Hospitalisation Details'!$A$2:$I$2344,9,0)</f>
        <v>R1016</v>
      </c>
      <c r="Q73" s="8">
        <f ca="1">VLOOKUP(Table1[CUSTOMER ID],'Hospitalisation Details'!$A$2:$N$2344,13,0)</f>
        <v>52</v>
      </c>
    </row>
    <row r="74" spans="1:17" ht="15.75" x14ac:dyDescent="0.25">
      <c r="A74" s="1" t="s">
        <v>2299</v>
      </c>
      <c r="B74" s="8" t="str">
        <f>VLOOKUP(A74:A2408,'Customer Names'!$A$2:$D$2336,2,0)</f>
        <v xml:space="preserve">  Maurya</v>
      </c>
      <c r="C74" s="8">
        <f>VLOOKUP(A74:A2408,'Medical Examinations'!$A$2:$H$2336,2,0)</f>
        <v>48.8</v>
      </c>
      <c r="D74" s="8">
        <f>VLOOKUP(A74:A2408,'Medical Examinations'!$A$2:$H$2336,3,0)</f>
        <v>6.22</v>
      </c>
      <c r="E74" s="8" t="str">
        <f>VLOOKUP(A74:A2408,'Medical Examinations'!$A$1:$M$2336,10,0)</f>
        <v>Yes</v>
      </c>
      <c r="F74" s="8" t="str">
        <f>VLOOKUP(A74:A2408,'Medical Examinations'!$A$2:$H$2336,5,0)</f>
        <v>No</v>
      </c>
      <c r="G74" s="8" t="str">
        <f>VLOOKUP(A74:A2408,'Medical Examinations'!$A$2:$H$2336,6,0)</f>
        <v>No</v>
      </c>
      <c r="H74" s="8">
        <f>VLOOKUP(A74:A2408,'Medical Examinations'!$A$2:$H$2336,7,0)</f>
        <v>2</v>
      </c>
      <c r="I74" t="str">
        <f>VLOOKUP(A74:A2408,'Medical Examinations'!$A$2:$K$2336,11,0)</f>
        <v>Yes</v>
      </c>
      <c r="J74" s="8" t="str">
        <f>VLOOKUP(A74:A2408,'Medical Examinations'!$A$2:$M$2336,12,0)</f>
        <v>Obesity</v>
      </c>
      <c r="K74" s="8" t="str">
        <f>VLOOKUP(A74:A2408,'Medical Examinations'!$A$2:$M$2336,13,0)</f>
        <v>Prediabetes</v>
      </c>
      <c r="L74" s="8" t="str">
        <f>VLOOKUP(Table1[CUSTOMER ID],'Hospitalisation Details'!$A$1:$N$2344,12,0)</f>
        <v>21/Sep/1966</v>
      </c>
      <c r="M74" s="22">
        <f>VLOOKUP(Table1[CUSTOMER ID],'Hospitalisation Details'!$A$2:$N$2344,14,0)</f>
        <v>41886.54</v>
      </c>
      <c r="N74" s="8" t="str">
        <f>VLOOKUP(Table1[CUSTOMER ID],'Hospitalisation Details'!$A$2:$I$2344,7,0)</f>
        <v>tier - 1</v>
      </c>
      <c r="O74" s="8" t="str">
        <f>VLOOKUP(Table1[CUSTOMER ID],'Hospitalisation Details'!$A$2:$I$2344,8,0)</f>
        <v>tier - 3</v>
      </c>
      <c r="P74" s="8" t="str">
        <f>VLOOKUP(Table1[CUSTOMER ID],'Hospitalisation Details'!$A$2:$I$2344,9,0)</f>
        <v>R1011</v>
      </c>
      <c r="Q74" s="8">
        <f ca="1">VLOOKUP(Table1[CUSTOMER ID],'Hospitalisation Details'!$A$2:$N$2344,13,0)</f>
        <v>58</v>
      </c>
    </row>
    <row r="75" spans="1:17" ht="15.75" x14ac:dyDescent="0.25">
      <c r="A75" s="1" t="s">
        <v>2298</v>
      </c>
      <c r="B75" s="8" t="str">
        <f>VLOOKUP(A75:A2409,'Customer Names'!$A$2:$D$2336,2,0)</f>
        <v xml:space="preserve">  Samantha C</v>
      </c>
      <c r="C75" s="8">
        <f>VLOOKUP(A75:A2409,'Medical Examinations'!$A$2:$H$2336,2,0)</f>
        <v>45.5</v>
      </c>
      <c r="D75" s="8">
        <f>VLOOKUP(A75:A2409,'Medical Examinations'!$A$2:$H$2336,3,0)</f>
        <v>7.96</v>
      </c>
      <c r="E75" s="8" t="str">
        <f>VLOOKUP(A75:A2409,'Medical Examinations'!$A$1:$M$2336,10,0)</f>
        <v>No</v>
      </c>
      <c r="F75" s="8" t="str">
        <f>VLOOKUP(A75:A2409,'Medical Examinations'!$A$2:$H$2336,5,0)</f>
        <v>No</v>
      </c>
      <c r="G75" s="8" t="str">
        <f>VLOOKUP(A75:A2409,'Medical Examinations'!$A$2:$H$2336,6,0)</f>
        <v>No</v>
      </c>
      <c r="H75" s="8">
        <f>VLOOKUP(A75:A2409,'Medical Examinations'!$A$2:$H$2336,7,0)</f>
        <v>0</v>
      </c>
      <c r="I75" t="str">
        <f>VLOOKUP(A75:A2409,'Medical Examinations'!$A$2:$K$2336,11,0)</f>
        <v>Yes</v>
      </c>
      <c r="J75" s="8" t="str">
        <f>VLOOKUP(A75:A2409,'Medical Examinations'!$A$2:$M$2336,12,0)</f>
        <v>Obesity</v>
      </c>
      <c r="K75" s="8" t="str">
        <f>VLOOKUP(A75:A2409,'Medical Examinations'!$A$2:$M$2336,13,0)</f>
        <v>Diabetes</v>
      </c>
      <c r="L75" s="8" t="str">
        <f>VLOOKUP(Table1[CUSTOMER ID],'Hospitalisation Details'!$A$1:$N$2344,12,0)</f>
        <v>22/Sep/1962</v>
      </c>
      <c r="M75" s="22">
        <f>VLOOKUP(Table1[CUSTOMER ID],'Hospitalisation Details'!$A$2:$N$2344,14,0)</f>
        <v>41794.629999999997</v>
      </c>
      <c r="N75" s="8" t="str">
        <f>VLOOKUP(Table1[CUSTOMER ID],'Hospitalisation Details'!$A$2:$I$2344,7,0)</f>
        <v>tier - 1</v>
      </c>
      <c r="O75" s="8" t="str">
        <f>VLOOKUP(Table1[CUSTOMER ID],'Hospitalisation Details'!$A$2:$I$2344,8,0)</f>
        <v>tier - 3</v>
      </c>
      <c r="P75" s="8" t="str">
        <f>VLOOKUP(Table1[CUSTOMER ID],'Hospitalisation Details'!$A$2:$I$2344,9,0)</f>
        <v>R1011</v>
      </c>
      <c r="Q75" s="8">
        <f ca="1">VLOOKUP(Table1[CUSTOMER ID],'Hospitalisation Details'!$A$2:$N$2344,13,0)</f>
        <v>62</v>
      </c>
    </row>
    <row r="76" spans="1:17" ht="15.75" x14ac:dyDescent="0.25">
      <c r="A76" s="1" t="s">
        <v>2297</v>
      </c>
      <c r="B76" s="8" t="str">
        <f>VLOOKUP(A76:A2410,'Customer Names'!$A$2:$D$2336,2,0)</f>
        <v xml:space="preserve">  Bethany A</v>
      </c>
      <c r="C76" s="8">
        <f>VLOOKUP(A76:A2410,'Medical Examinations'!$A$2:$H$2336,2,0)</f>
        <v>53.61</v>
      </c>
      <c r="D76" s="8">
        <f>VLOOKUP(A76:A2410,'Medical Examinations'!$A$2:$H$2336,3,0)</f>
        <v>10.92</v>
      </c>
      <c r="E76" s="8" t="str">
        <f>VLOOKUP(A76:A2410,'Medical Examinations'!$A$1:$M$2336,10,0)</f>
        <v>Yes</v>
      </c>
      <c r="F76" s="8" t="str">
        <f>VLOOKUP(A76:A2410,'Medical Examinations'!$A$2:$H$2336,5,0)</f>
        <v>No</v>
      </c>
      <c r="G76" s="8" t="str">
        <f>VLOOKUP(A76:A2410,'Medical Examinations'!$A$2:$H$2336,6,0)</f>
        <v>No</v>
      </c>
      <c r="H76" s="8">
        <f>VLOOKUP(A76:A2410,'Medical Examinations'!$A$2:$H$2336,7,0)</f>
        <v>1</v>
      </c>
      <c r="I76" t="str">
        <f>VLOOKUP(A76:A2410,'Medical Examinations'!$A$2:$K$2336,11,0)</f>
        <v>Yes</v>
      </c>
      <c r="J76" s="8" t="str">
        <f>VLOOKUP(A76:A2410,'Medical Examinations'!$A$2:$M$2336,12,0)</f>
        <v>Obesity</v>
      </c>
      <c r="K76" s="8" t="str">
        <f>VLOOKUP(A76:A2410,'Medical Examinations'!$A$2:$M$2336,13,0)</f>
        <v>Diabetes</v>
      </c>
      <c r="L76" s="8" t="str">
        <f>VLOOKUP(Table1[CUSTOMER ID],'Hospitalisation Details'!$A$1:$N$2344,12,0)</f>
        <v>29/Sep/1975</v>
      </c>
      <c r="M76" s="22">
        <f>VLOOKUP(Table1[CUSTOMER ID],'Hospitalisation Details'!$A$2:$N$2344,14,0)</f>
        <v>41681.86</v>
      </c>
      <c r="N76" s="8" t="str">
        <f>VLOOKUP(Table1[CUSTOMER ID],'Hospitalisation Details'!$A$2:$I$2344,7,0)</f>
        <v>tier - 1</v>
      </c>
      <c r="O76" s="8" t="str">
        <f>VLOOKUP(Table1[CUSTOMER ID],'Hospitalisation Details'!$A$2:$I$2344,8,0)</f>
        <v>tier - 1</v>
      </c>
      <c r="P76" s="8" t="str">
        <f>VLOOKUP(Table1[CUSTOMER ID],'Hospitalisation Details'!$A$2:$I$2344,9,0)</f>
        <v>R1011</v>
      </c>
      <c r="Q76" s="8">
        <f ca="1">VLOOKUP(Table1[CUSTOMER ID],'Hospitalisation Details'!$A$2:$N$2344,13,0)</f>
        <v>49</v>
      </c>
    </row>
    <row r="77" spans="1:17" ht="15.75" x14ac:dyDescent="0.25">
      <c r="A77" s="1" t="s">
        <v>2296</v>
      </c>
      <c r="B77" s="8" t="str">
        <f>VLOOKUP(A77:A2411,'Customer Names'!$A$2:$D$2336,2,0)</f>
        <v xml:space="preserve">  Yves</v>
      </c>
      <c r="C77" s="8">
        <f>VLOOKUP(A77:A2411,'Medical Examinations'!$A$2:$H$2336,2,0)</f>
        <v>36.19</v>
      </c>
      <c r="D77" s="8">
        <f>VLOOKUP(A77:A2411,'Medical Examinations'!$A$2:$H$2336,3,0)</f>
        <v>11.51</v>
      </c>
      <c r="E77" s="8" t="str">
        <f>VLOOKUP(A77:A2411,'Medical Examinations'!$A$1:$M$2336,10,0)</f>
        <v>Yes</v>
      </c>
      <c r="F77" s="8" t="str">
        <f>VLOOKUP(A77:A2411,'Medical Examinations'!$A$2:$H$2336,5,0)</f>
        <v>No</v>
      </c>
      <c r="G77" s="8" t="str">
        <f>VLOOKUP(A77:A2411,'Medical Examinations'!$A$2:$H$2336,6,0)</f>
        <v>No</v>
      </c>
      <c r="H77" s="8">
        <f>VLOOKUP(A77:A2411,'Medical Examinations'!$A$2:$H$2336,7,0)</f>
        <v>1</v>
      </c>
      <c r="I77" t="str">
        <f>VLOOKUP(A77:A2411,'Medical Examinations'!$A$2:$K$2336,11,0)</f>
        <v>Yes</v>
      </c>
      <c r="J77" s="8" t="str">
        <f>VLOOKUP(A77:A2411,'Medical Examinations'!$A$2:$M$2336,12,0)</f>
        <v>Obesity</v>
      </c>
      <c r="K77" s="8" t="str">
        <f>VLOOKUP(A77:A2411,'Medical Examinations'!$A$2:$M$2336,13,0)</f>
        <v>Diabetes</v>
      </c>
      <c r="L77" s="8" t="str">
        <f>VLOOKUP(Table1[CUSTOMER ID],'Hospitalisation Details'!$A$1:$N$2344,12,0)</f>
        <v>14/Nov/1975</v>
      </c>
      <c r="M77" s="22">
        <f>VLOOKUP(Table1[CUSTOMER ID],'Hospitalisation Details'!$A$2:$N$2344,14,0)</f>
        <v>41676.080000000002</v>
      </c>
      <c r="N77" s="8" t="str">
        <f>VLOOKUP(Table1[CUSTOMER ID],'Hospitalisation Details'!$A$2:$I$2344,7,0)</f>
        <v>tier - 1</v>
      </c>
      <c r="O77" s="8" t="str">
        <f>VLOOKUP(Table1[CUSTOMER ID],'Hospitalisation Details'!$A$2:$I$2344,8,0)</f>
        <v>tier - 2</v>
      </c>
      <c r="P77" s="8" t="str">
        <f>VLOOKUP(Table1[CUSTOMER ID],'Hospitalisation Details'!$A$2:$I$2344,9,0)</f>
        <v>R1013</v>
      </c>
      <c r="Q77" s="8">
        <f ca="1">VLOOKUP(Table1[CUSTOMER ID],'Hospitalisation Details'!$A$2:$N$2344,13,0)</f>
        <v>49</v>
      </c>
    </row>
    <row r="78" spans="1:17" ht="15.75" x14ac:dyDescent="0.25">
      <c r="A78" s="1" t="s">
        <v>2295</v>
      </c>
      <c r="B78" s="8" t="str">
        <f>VLOOKUP(A78:A2412,'Customer Names'!$A$2:$D$2336,2,0)</f>
        <v xml:space="preserve">  Danielle</v>
      </c>
      <c r="C78" s="8">
        <f>VLOOKUP(A78:A2412,'Medical Examinations'!$A$2:$H$2336,2,0)</f>
        <v>34.6</v>
      </c>
      <c r="D78" s="8">
        <f>VLOOKUP(A78:A2412,'Medical Examinations'!$A$2:$H$2336,3,0)</f>
        <v>5.99</v>
      </c>
      <c r="E78" s="8" t="str">
        <f>VLOOKUP(A78:A2412,'Medical Examinations'!$A$1:$M$2336,10,0)</f>
        <v>Yes</v>
      </c>
      <c r="F78" s="8" t="str">
        <f>VLOOKUP(A78:A2412,'Medical Examinations'!$A$2:$H$2336,5,0)</f>
        <v>No</v>
      </c>
      <c r="G78" s="8" t="str">
        <f>VLOOKUP(A78:A2412,'Medical Examinations'!$A$2:$H$2336,6,0)</f>
        <v>No</v>
      </c>
      <c r="H78" s="8">
        <f>VLOOKUP(A78:A2412,'Medical Examinations'!$A$2:$H$2336,7,0)</f>
        <v>0</v>
      </c>
      <c r="I78" t="str">
        <f>VLOOKUP(A78:A2412,'Medical Examinations'!$A$2:$K$2336,11,0)</f>
        <v>Yes</v>
      </c>
      <c r="J78" s="8" t="str">
        <f>VLOOKUP(A78:A2412,'Medical Examinations'!$A$2:$M$2336,12,0)</f>
        <v>Obesity</v>
      </c>
      <c r="K78" s="8" t="str">
        <f>VLOOKUP(A78:A2412,'Medical Examinations'!$A$2:$M$2336,13,0)</f>
        <v>Prediabetes</v>
      </c>
      <c r="L78" s="8" t="str">
        <f>VLOOKUP(Table1[CUSTOMER ID],'Hospitalisation Details'!$A$1:$N$2344,12,0)</f>
        <v>29/Oct/1976</v>
      </c>
      <c r="M78" s="22">
        <f>VLOOKUP(Table1[CUSTOMER ID],'Hospitalisation Details'!$A$2:$N$2344,14,0)</f>
        <v>41661.599999999999</v>
      </c>
      <c r="N78" s="8" t="str">
        <f>VLOOKUP(Table1[CUSTOMER ID],'Hospitalisation Details'!$A$2:$I$2344,7,0)</f>
        <v>tier - 1</v>
      </c>
      <c r="O78" s="8" t="str">
        <f>VLOOKUP(Table1[CUSTOMER ID],'Hospitalisation Details'!$A$2:$I$2344,8,0)</f>
        <v>tier - 3</v>
      </c>
      <c r="P78" s="8" t="str">
        <f>VLOOKUP(Table1[CUSTOMER ID],'Hospitalisation Details'!$A$2:$I$2344,9,0)</f>
        <v>R1011</v>
      </c>
      <c r="Q78" s="8">
        <f ca="1">VLOOKUP(Table1[CUSTOMER ID],'Hospitalisation Details'!$A$2:$N$2344,13,0)</f>
        <v>48</v>
      </c>
    </row>
    <row r="79" spans="1:17" ht="15.75" x14ac:dyDescent="0.25">
      <c r="A79" s="1" t="s">
        <v>2294</v>
      </c>
      <c r="B79" s="8" t="str">
        <f>VLOOKUP(A79:A2413,'Customer Names'!$A$2:$D$2336,2,0)</f>
        <v xml:space="preserve">  Julia</v>
      </c>
      <c r="C79" s="8">
        <f>VLOOKUP(A79:A2413,'Medical Examinations'!$A$2:$H$2336,2,0)</f>
        <v>54.12</v>
      </c>
      <c r="D79" s="8">
        <f>VLOOKUP(A79:A2413,'Medical Examinations'!$A$2:$H$2336,3,0)</f>
        <v>11.57</v>
      </c>
      <c r="E79" s="8" t="str">
        <f>VLOOKUP(A79:A2413,'Medical Examinations'!$A$1:$M$2336,10,0)</f>
        <v>No</v>
      </c>
      <c r="F79" s="8" t="str">
        <f>VLOOKUP(A79:A2413,'Medical Examinations'!$A$2:$H$2336,5,0)</f>
        <v>No</v>
      </c>
      <c r="G79" s="8" t="str">
        <f>VLOOKUP(A79:A2413,'Medical Examinations'!$A$2:$H$2336,6,0)</f>
        <v>No</v>
      </c>
      <c r="H79" s="8">
        <f>VLOOKUP(A79:A2413,'Medical Examinations'!$A$2:$H$2336,7,0)</f>
        <v>0</v>
      </c>
      <c r="I79" t="str">
        <f>VLOOKUP(A79:A2413,'Medical Examinations'!$A$2:$K$2336,11,0)</f>
        <v>Yes</v>
      </c>
      <c r="J79" s="8" t="str">
        <f>VLOOKUP(A79:A2413,'Medical Examinations'!$A$2:$M$2336,12,0)</f>
        <v>Obesity</v>
      </c>
      <c r="K79" s="8" t="str">
        <f>VLOOKUP(A79:A2413,'Medical Examinations'!$A$2:$M$2336,13,0)</f>
        <v>Diabetes</v>
      </c>
      <c r="L79" s="8" t="str">
        <f>VLOOKUP(Table1[CUSTOMER ID],'Hospitalisation Details'!$A$1:$N$2344,12,0)</f>
        <v>24/Nov/1974</v>
      </c>
      <c r="M79" s="22">
        <f>VLOOKUP(Table1[CUSTOMER ID],'Hospitalisation Details'!$A$2:$N$2344,14,0)</f>
        <v>41636.199999999997</v>
      </c>
      <c r="N79" s="8" t="str">
        <f>VLOOKUP(Table1[CUSTOMER ID],'Hospitalisation Details'!$A$2:$I$2344,7,0)</f>
        <v>tier - 1</v>
      </c>
      <c r="O79" s="8" t="str">
        <f>VLOOKUP(Table1[CUSTOMER ID],'Hospitalisation Details'!$A$2:$I$2344,8,0)</f>
        <v>tier - 1</v>
      </c>
      <c r="P79" s="8" t="str">
        <f>VLOOKUP(Table1[CUSTOMER ID],'Hospitalisation Details'!$A$2:$I$2344,9,0)</f>
        <v>R1011</v>
      </c>
      <c r="Q79" s="8">
        <f ca="1">VLOOKUP(Table1[CUSTOMER ID],'Hospitalisation Details'!$A$2:$N$2344,13,0)</f>
        <v>49</v>
      </c>
    </row>
    <row r="80" spans="1:17" ht="15.75" x14ac:dyDescent="0.25">
      <c r="A80" s="1" t="s">
        <v>2293</v>
      </c>
      <c r="B80" s="8" t="str">
        <f>VLOOKUP(A80:A2414,'Customer Names'!$A$2:$D$2336,2,0)</f>
        <v xml:space="preserve">  Joshua</v>
      </c>
      <c r="C80" s="8">
        <f>VLOOKUP(A80:A2414,'Medical Examinations'!$A$2:$H$2336,2,0)</f>
        <v>48.82</v>
      </c>
      <c r="D80" s="8">
        <f>VLOOKUP(A80:A2414,'Medical Examinations'!$A$2:$H$2336,3,0)</f>
        <v>6.67</v>
      </c>
      <c r="E80" s="8" t="str">
        <f>VLOOKUP(A80:A2414,'Medical Examinations'!$A$1:$M$2336,10,0)</f>
        <v>Yes</v>
      </c>
      <c r="F80" s="8" t="str">
        <f>VLOOKUP(A80:A2414,'Medical Examinations'!$A$2:$H$2336,5,0)</f>
        <v>No</v>
      </c>
      <c r="G80" s="8" t="str">
        <f>VLOOKUP(A80:A2414,'Medical Examinations'!$A$2:$H$2336,6,0)</f>
        <v>No</v>
      </c>
      <c r="H80" s="8">
        <f>VLOOKUP(A80:A2414,'Medical Examinations'!$A$2:$H$2336,7,0)</f>
        <v>0</v>
      </c>
      <c r="I80" t="str">
        <f>VLOOKUP(A80:A2414,'Medical Examinations'!$A$2:$K$2336,11,0)</f>
        <v>Yes</v>
      </c>
      <c r="J80" s="8" t="str">
        <f>VLOOKUP(A80:A2414,'Medical Examinations'!$A$2:$M$2336,12,0)</f>
        <v>Obesity</v>
      </c>
      <c r="K80" s="8" t="str">
        <f>VLOOKUP(A80:A2414,'Medical Examinations'!$A$2:$M$2336,13,0)</f>
        <v>Diabetes</v>
      </c>
      <c r="L80" s="8" t="str">
        <f>VLOOKUP(Table1[CUSTOMER ID],'Hospitalisation Details'!$A$1:$N$2344,12,0)</f>
        <v>22/Dec/1967</v>
      </c>
      <c r="M80" s="22">
        <f>VLOOKUP(Table1[CUSTOMER ID],'Hospitalisation Details'!$A$2:$N$2344,14,0)</f>
        <v>41505.15</v>
      </c>
      <c r="N80" s="8" t="str">
        <f>VLOOKUP(Table1[CUSTOMER ID],'Hospitalisation Details'!$A$2:$I$2344,7,0)</f>
        <v>tier - 1</v>
      </c>
      <c r="O80" s="8" t="str">
        <f>VLOOKUP(Table1[CUSTOMER ID],'Hospitalisation Details'!$A$2:$I$2344,8,0)</f>
        <v>tier - 2</v>
      </c>
      <c r="P80" s="8" t="str">
        <f>VLOOKUP(Table1[CUSTOMER ID],'Hospitalisation Details'!$A$2:$I$2344,9,0)</f>
        <v>R1011</v>
      </c>
      <c r="Q80" s="8">
        <f ca="1">VLOOKUP(Table1[CUSTOMER ID],'Hospitalisation Details'!$A$2:$N$2344,13,0)</f>
        <v>56</v>
      </c>
    </row>
    <row r="81" spans="1:17" ht="15.75" x14ac:dyDescent="0.25">
      <c r="A81" s="1" t="s">
        <v>2292</v>
      </c>
      <c r="B81" s="8" t="str">
        <f>VLOOKUP(A81:A2415,'Customer Names'!$A$2:$D$2336,2,0)</f>
        <v xml:space="preserve">  Jennifer</v>
      </c>
      <c r="C81" s="8">
        <f>VLOOKUP(A81:A2415,'Medical Examinations'!$A$2:$H$2336,2,0)</f>
        <v>51.01</v>
      </c>
      <c r="D81" s="8">
        <f>VLOOKUP(A81:A2415,'Medical Examinations'!$A$2:$H$2336,3,0)</f>
        <v>9.1999999999999993</v>
      </c>
      <c r="E81" s="8" t="str">
        <f>VLOOKUP(A81:A2415,'Medical Examinations'!$A$1:$M$2336,10,0)</f>
        <v>No</v>
      </c>
      <c r="F81" s="8" t="str">
        <f>VLOOKUP(A81:A2415,'Medical Examinations'!$A$2:$H$2336,5,0)</f>
        <v>No</v>
      </c>
      <c r="G81" s="8" t="str">
        <f>VLOOKUP(A81:A2415,'Medical Examinations'!$A$2:$H$2336,6,0)</f>
        <v>No</v>
      </c>
      <c r="H81" s="8">
        <f>VLOOKUP(A81:A2415,'Medical Examinations'!$A$2:$H$2336,7,0)</f>
        <v>0</v>
      </c>
      <c r="I81" t="str">
        <f>VLOOKUP(A81:A2415,'Medical Examinations'!$A$2:$K$2336,11,0)</f>
        <v>Yes</v>
      </c>
      <c r="J81" s="8" t="str">
        <f>VLOOKUP(A81:A2415,'Medical Examinations'!$A$2:$M$2336,12,0)</f>
        <v>Obesity</v>
      </c>
      <c r="K81" s="8" t="str">
        <f>VLOOKUP(A81:A2415,'Medical Examinations'!$A$2:$M$2336,13,0)</f>
        <v>Diabetes</v>
      </c>
      <c r="L81" s="8" t="str">
        <f>VLOOKUP(Table1[CUSTOMER ID],'Hospitalisation Details'!$A$1:$N$2344,12,0)</f>
        <v>16/Oct/1971</v>
      </c>
      <c r="M81" s="22">
        <f>VLOOKUP(Table1[CUSTOMER ID],'Hospitalisation Details'!$A$2:$N$2344,14,0)</f>
        <v>41351.879999999997</v>
      </c>
      <c r="N81" s="8" t="str">
        <f>VLOOKUP(Table1[CUSTOMER ID],'Hospitalisation Details'!$A$2:$I$2344,7,0)</f>
        <v>tier - 1</v>
      </c>
      <c r="O81" s="8" t="str">
        <f>VLOOKUP(Table1[CUSTOMER ID],'Hospitalisation Details'!$A$2:$I$2344,8,0)</f>
        <v>tier - 2</v>
      </c>
      <c r="P81" s="8" t="str">
        <f>VLOOKUP(Table1[CUSTOMER ID],'Hospitalisation Details'!$A$2:$I$2344,9,0)</f>
        <v>R1011</v>
      </c>
      <c r="Q81" s="8">
        <f ca="1">VLOOKUP(Table1[CUSTOMER ID],'Hospitalisation Details'!$A$2:$N$2344,13,0)</f>
        <v>53</v>
      </c>
    </row>
    <row r="82" spans="1:17" ht="15.75" x14ac:dyDescent="0.25">
      <c r="A82" s="1" t="s">
        <v>2291</v>
      </c>
      <c r="B82" s="8" t="str">
        <f>VLOOKUP(A82:A2416,'Customer Names'!$A$2:$D$2336,2,0)</f>
        <v xml:space="preserve">  Gwen M</v>
      </c>
      <c r="C82" s="8">
        <f>VLOOKUP(A82:A2416,'Medical Examinations'!$A$2:$H$2336,2,0)</f>
        <v>45.65</v>
      </c>
      <c r="D82" s="8">
        <f>VLOOKUP(A82:A2416,'Medical Examinations'!$A$2:$H$2336,3,0)</f>
        <v>5.1100000000000003</v>
      </c>
      <c r="E82" s="8" t="str">
        <f>VLOOKUP(A82:A2416,'Medical Examinations'!$A$1:$M$2336,10,0)</f>
        <v>Yes</v>
      </c>
      <c r="F82" s="8" t="str">
        <f>VLOOKUP(A82:A2416,'Medical Examinations'!$A$2:$H$2336,5,0)</f>
        <v>No</v>
      </c>
      <c r="G82" s="8" t="str">
        <f>VLOOKUP(A82:A2416,'Medical Examinations'!$A$2:$H$2336,6,0)</f>
        <v>No</v>
      </c>
      <c r="H82" s="8">
        <f>VLOOKUP(A82:A2416,'Medical Examinations'!$A$2:$H$2336,7,0)</f>
        <v>1</v>
      </c>
      <c r="I82" t="str">
        <f>VLOOKUP(A82:A2416,'Medical Examinations'!$A$2:$K$2336,11,0)</f>
        <v>Yes</v>
      </c>
      <c r="J82" s="8" t="str">
        <f>VLOOKUP(A82:A2416,'Medical Examinations'!$A$2:$M$2336,12,0)</f>
        <v>Obesity</v>
      </c>
      <c r="K82" s="8" t="str">
        <f>VLOOKUP(A82:A2416,'Medical Examinations'!$A$2:$M$2336,13,0)</f>
        <v>Normal</v>
      </c>
      <c r="L82" s="8" t="str">
        <f>VLOOKUP(Table1[CUSTOMER ID],'Hospitalisation Details'!$A$1:$N$2344,12,0)</f>
        <v>7/Oct/1964</v>
      </c>
      <c r="M82" s="22">
        <f>VLOOKUP(Table1[CUSTOMER ID],'Hospitalisation Details'!$A$2:$N$2344,14,0)</f>
        <v>41331.79</v>
      </c>
      <c r="N82" s="8" t="str">
        <f>VLOOKUP(Table1[CUSTOMER ID],'Hospitalisation Details'!$A$2:$I$2344,7,0)</f>
        <v>tier - 1</v>
      </c>
      <c r="O82" s="8" t="str">
        <f>VLOOKUP(Table1[CUSTOMER ID],'Hospitalisation Details'!$A$2:$I$2344,8,0)</f>
        <v>tier - 2</v>
      </c>
      <c r="P82" s="8" t="str">
        <f>VLOOKUP(Table1[CUSTOMER ID],'Hospitalisation Details'!$A$2:$I$2344,9,0)</f>
        <v>R1011</v>
      </c>
      <c r="Q82" s="8">
        <f ca="1">VLOOKUP(Table1[CUSTOMER ID],'Hospitalisation Details'!$A$2:$N$2344,13,0)</f>
        <v>60</v>
      </c>
    </row>
    <row r="83" spans="1:17" ht="15.75" x14ac:dyDescent="0.25">
      <c r="A83" s="1" t="s">
        <v>2290</v>
      </c>
      <c r="B83" s="8" t="str">
        <f>VLOOKUP(A83:A2417,'Customer Names'!$A$2:$D$2336,2,0)</f>
        <v xml:space="preserve">  Patrick</v>
      </c>
      <c r="C83" s="8">
        <f>VLOOKUP(A83:A2417,'Medical Examinations'!$A$2:$H$2336,2,0)</f>
        <v>52.9</v>
      </c>
      <c r="D83" s="8">
        <f>VLOOKUP(A83:A2417,'Medical Examinations'!$A$2:$H$2336,3,0)</f>
        <v>5.34</v>
      </c>
      <c r="E83" s="8" t="str">
        <f>VLOOKUP(A83:A2417,'Medical Examinations'!$A$1:$M$2336,10,0)</f>
        <v>No</v>
      </c>
      <c r="F83" s="8" t="str">
        <f>VLOOKUP(A83:A2417,'Medical Examinations'!$A$2:$H$2336,5,0)</f>
        <v>No</v>
      </c>
      <c r="G83" s="8" t="str">
        <f>VLOOKUP(A83:A2417,'Medical Examinations'!$A$2:$H$2336,6,0)</f>
        <v>No</v>
      </c>
      <c r="H83" s="8">
        <f>VLOOKUP(A83:A2417,'Medical Examinations'!$A$2:$H$2336,7,0)</f>
        <v>0</v>
      </c>
      <c r="I83" t="str">
        <f>VLOOKUP(A83:A2417,'Medical Examinations'!$A$2:$K$2336,11,0)</f>
        <v>Yes</v>
      </c>
      <c r="J83" s="8" t="str">
        <f>VLOOKUP(A83:A2417,'Medical Examinations'!$A$2:$M$2336,12,0)</f>
        <v>Obesity</v>
      </c>
      <c r="K83" s="8" t="str">
        <f>VLOOKUP(A83:A2417,'Medical Examinations'!$A$2:$M$2336,13,0)</f>
        <v>Normal</v>
      </c>
      <c r="L83" s="8" t="str">
        <f>VLOOKUP(Table1[CUSTOMER ID],'Hospitalisation Details'!$A$1:$N$2344,12,0)</f>
        <v>27/Aug/1977</v>
      </c>
      <c r="M83" s="22">
        <f>VLOOKUP(Table1[CUSTOMER ID],'Hospitalisation Details'!$A$2:$N$2344,14,0)</f>
        <v>41271.5</v>
      </c>
      <c r="N83" s="8" t="str">
        <f>VLOOKUP(Table1[CUSTOMER ID],'Hospitalisation Details'!$A$2:$I$2344,7,0)</f>
        <v>tier - 1</v>
      </c>
      <c r="O83" s="8" t="str">
        <f>VLOOKUP(Table1[CUSTOMER ID],'Hospitalisation Details'!$A$2:$I$2344,8,0)</f>
        <v>tier - 2</v>
      </c>
      <c r="P83" s="8" t="str">
        <f>VLOOKUP(Table1[CUSTOMER ID],'Hospitalisation Details'!$A$2:$I$2344,9,0)</f>
        <v>R1011</v>
      </c>
      <c r="Q83" s="8">
        <f ca="1">VLOOKUP(Table1[CUSTOMER ID],'Hospitalisation Details'!$A$2:$N$2344,13,0)</f>
        <v>47</v>
      </c>
    </row>
    <row r="84" spans="1:17" ht="15.75" x14ac:dyDescent="0.25">
      <c r="A84" s="1" t="s">
        <v>2289</v>
      </c>
      <c r="B84" s="8" t="str">
        <f>VLOOKUP(A84:A2418,'Customer Names'!$A$2:$D$2336,2,0)</f>
        <v xml:space="preserve">  Kate</v>
      </c>
      <c r="C84" s="8">
        <f>VLOOKUP(A84:A2418,'Medical Examinations'!$A$2:$H$2336,2,0)</f>
        <v>45.41</v>
      </c>
      <c r="D84" s="8">
        <f>VLOOKUP(A84:A2418,'Medical Examinations'!$A$2:$H$2336,3,0)</f>
        <v>4.03</v>
      </c>
      <c r="E84" s="8" t="str">
        <f>VLOOKUP(A84:A2418,'Medical Examinations'!$A$1:$M$2336,10,0)</f>
        <v>Yes</v>
      </c>
      <c r="F84" s="8" t="str">
        <f>VLOOKUP(A84:A2418,'Medical Examinations'!$A$2:$H$2336,5,0)</f>
        <v>No</v>
      </c>
      <c r="G84" s="8" t="str">
        <f>VLOOKUP(A84:A2418,'Medical Examinations'!$A$2:$H$2336,6,0)</f>
        <v>No</v>
      </c>
      <c r="H84" s="8">
        <f>VLOOKUP(A84:A2418,'Medical Examinations'!$A$2:$H$2336,7,0)</f>
        <v>1</v>
      </c>
      <c r="I84" t="str">
        <f>VLOOKUP(A84:A2418,'Medical Examinations'!$A$2:$K$2336,11,0)</f>
        <v>Yes</v>
      </c>
      <c r="J84" s="8" t="str">
        <f>VLOOKUP(A84:A2418,'Medical Examinations'!$A$2:$M$2336,12,0)</f>
        <v>Obesity</v>
      </c>
      <c r="K84" s="8" t="str">
        <f>VLOOKUP(A84:A2418,'Medical Examinations'!$A$2:$M$2336,13,0)</f>
        <v>Normal</v>
      </c>
      <c r="L84" s="8" t="str">
        <f>VLOOKUP(Table1[CUSTOMER ID],'Hospitalisation Details'!$A$1:$N$2344,12,0)</f>
        <v>6/Jun/1964</v>
      </c>
      <c r="M84" s="22">
        <f>VLOOKUP(Table1[CUSTOMER ID],'Hospitalisation Details'!$A$2:$N$2344,14,0)</f>
        <v>41250.39</v>
      </c>
      <c r="N84" s="8" t="str">
        <f>VLOOKUP(Table1[CUSTOMER ID],'Hospitalisation Details'!$A$2:$I$2344,7,0)</f>
        <v>tier - 1</v>
      </c>
      <c r="O84" s="8" t="str">
        <f>VLOOKUP(Table1[CUSTOMER ID],'Hospitalisation Details'!$A$2:$I$2344,8,0)</f>
        <v>tier - 3</v>
      </c>
      <c r="P84" s="8" t="str">
        <f>VLOOKUP(Table1[CUSTOMER ID],'Hospitalisation Details'!$A$2:$I$2344,9,0)</f>
        <v>R1011</v>
      </c>
      <c r="Q84" s="8">
        <f ca="1">VLOOKUP(Table1[CUSTOMER ID],'Hospitalisation Details'!$A$2:$N$2344,13,0)</f>
        <v>60</v>
      </c>
    </row>
    <row r="85" spans="1:17" ht="15.75" x14ac:dyDescent="0.25">
      <c r="A85" s="1" t="s">
        <v>2288</v>
      </c>
      <c r="B85" s="8" t="str">
        <f>VLOOKUP(A85:A2419,'Customer Names'!$A$2:$D$2336,2,0)</f>
        <v xml:space="preserve">  Kevin</v>
      </c>
      <c r="C85" s="8">
        <f>VLOOKUP(A85:A2419,'Medical Examinations'!$A$2:$H$2336,2,0)</f>
        <v>49.41</v>
      </c>
      <c r="D85" s="8">
        <f>VLOOKUP(A85:A2419,'Medical Examinations'!$A$2:$H$2336,3,0)</f>
        <v>4.2300000000000004</v>
      </c>
      <c r="E85" s="8" t="str">
        <f>VLOOKUP(A85:A2419,'Medical Examinations'!$A$1:$M$2336,10,0)</f>
        <v>Yes</v>
      </c>
      <c r="F85" s="8" t="str">
        <f>VLOOKUP(A85:A2419,'Medical Examinations'!$A$2:$H$2336,5,0)</f>
        <v>No</v>
      </c>
      <c r="G85" s="8" t="str">
        <f>VLOOKUP(A85:A2419,'Medical Examinations'!$A$2:$H$2336,6,0)</f>
        <v>Yes</v>
      </c>
      <c r="H85" s="8">
        <f>VLOOKUP(A85:A2419,'Medical Examinations'!$A$2:$H$2336,7,0)</f>
        <v>1</v>
      </c>
      <c r="I85" t="str">
        <f>VLOOKUP(A85:A2419,'Medical Examinations'!$A$2:$K$2336,11,0)</f>
        <v>Yes</v>
      </c>
      <c r="J85" s="8" t="str">
        <f>VLOOKUP(A85:A2419,'Medical Examinations'!$A$2:$M$2336,12,0)</f>
        <v>Obesity</v>
      </c>
      <c r="K85" s="8" t="str">
        <f>VLOOKUP(A85:A2419,'Medical Examinations'!$A$2:$M$2336,13,0)</f>
        <v>Normal</v>
      </c>
      <c r="L85" s="8" t="str">
        <f>VLOOKUP(Table1[CUSTOMER ID],'Hospitalisation Details'!$A$1:$N$2344,12,0)</f>
        <v>8/Aug/1969</v>
      </c>
      <c r="M85" s="22">
        <f>VLOOKUP(Table1[CUSTOMER ID],'Hospitalisation Details'!$A$2:$N$2344,14,0)</f>
        <v>41191.57</v>
      </c>
      <c r="N85" s="8" t="str">
        <f>VLOOKUP(Table1[CUSTOMER ID],'Hospitalisation Details'!$A$2:$I$2344,7,0)</f>
        <v>tier - 1</v>
      </c>
      <c r="O85" s="8" t="str">
        <f>VLOOKUP(Table1[CUSTOMER ID],'Hospitalisation Details'!$A$2:$I$2344,8,0)</f>
        <v>tier - 2</v>
      </c>
      <c r="P85" s="8" t="str">
        <f>VLOOKUP(Table1[CUSTOMER ID],'Hospitalisation Details'!$A$2:$I$2344,9,0)</f>
        <v>R1011</v>
      </c>
      <c r="Q85" s="8">
        <f ca="1">VLOOKUP(Table1[CUSTOMER ID],'Hospitalisation Details'!$A$2:$N$2344,13,0)</f>
        <v>55</v>
      </c>
    </row>
    <row r="86" spans="1:17" ht="15.75" x14ac:dyDescent="0.25">
      <c r="A86" s="1" t="s">
        <v>2287</v>
      </c>
      <c r="B86" s="8" t="str">
        <f>VLOOKUP(A86:A2420,'Customer Names'!$A$2:$D$2336,2,0)</f>
        <v xml:space="preserve">  Stephen II</v>
      </c>
      <c r="C86" s="8">
        <f>VLOOKUP(A86:A2420,'Medical Examinations'!$A$2:$H$2336,2,0)</f>
        <v>31.824999999999999</v>
      </c>
      <c r="D86" s="8">
        <f>VLOOKUP(A86:A2420,'Medical Examinations'!$A$2:$H$2336,3,0)</f>
        <v>4.0599999999999996</v>
      </c>
      <c r="E86" s="8" t="str">
        <f>VLOOKUP(A86:A2420,'Medical Examinations'!$A$1:$M$2336,10,0)</f>
        <v>No</v>
      </c>
      <c r="F86" s="8" t="str">
        <f>VLOOKUP(A86:A2420,'Medical Examinations'!$A$2:$H$2336,5,0)</f>
        <v>No</v>
      </c>
      <c r="G86" s="8" t="str">
        <f>VLOOKUP(A86:A2420,'Medical Examinations'!$A$2:$H$2336,6,0)</f>
        <v>No</v>
      </c>
      <c r="H86" s="8">
        <f>VLOOKUP(A86:A2420,'Medical Examinations'!$A$2:$H$2336,7,0)</f>
        <v>2</v>
      </c>
      <c r="I86" t="str">
        <f>VLOOKUP(A86:A2420,'Medical Examinations'!$A$2:$K$2336,11,0)</f>
        <v>Yes</v>
      </c>
      <c r="J86" s="8" t="str">
        <f>VLOOKUP(A86:A2420,'Medical Examinations'!$A$2:$M$2336,12,0)</f>
        <v>Obesity</v>
      </c>
      <c r="K86" s="8" t="str">
        <f>VLOOKUP(A86:A2420,'Medical Examinations'!$A$2:$M$2336,13,0)</f>
        <v>Normal</v>
      </c>
      <c r="L86" s="8" t="str">
        <f>VLOOKUP(Table1[CUSTOMER ID],'Hospitalisation Details'!$A$1:$N$2344,12,0)</f>
        <v>6/Sep/1972</v>
      </c>
      <c r="M86" s="22">
        <f>VLOOKUP(Table1[CUSTOMER ID],'Hospitalisation Details'!$A$2:$N$2344,14,0)</f>
        <v>41097.160000000003</v>
      </c>
      <c r="N86" s="8" t="str">
        <f>VLOOKUP(Table1[CUSTOMER ID],'Hospitalisation Details'!$A$2:$I$2344,7,0)</f>
        <v>tier - 1</v>
      </c>
      <c r="O86" s="8" t="str">
        <f>VLOOKUP(Table1[CUSTOMER ID],'Hospitalisation Details'!$A$2:$I$2344,8,0)</f>
        <v>tier - 3</v>
      </c>
      <c r="P86" s="8" t="str">
        <f>VLOOKUP(Table1[CUSTOMER ID],'Hospitalisation Details'!$A$2:$I$2344,9,0)</f>
        <v>R1016</v>
      </c>
      <c r="Q86" s="8">
        <f ca="1">VLOOKUP(Table1[CUSTOMER ID],'Hospitalisation Details'!$A$2:$N$2344,13,0)</f>
        <v>52</v>
      </c>
    </row>
    <row r="87" spans="1:17" ht="15.75" x14ac:dyDescent="0.25">
      <c r="A87" s="1" t="s">
        <v>2286</v>
      </c>
      <c r="B87" s="8" t="str">
        <f>VLOOKUP(A87:A2421,'Customer Names'!$A$2:$D$2336,2,0)</f>
        <v xml:space="preserve">  Philip</v>
      </c>
      <c r="C87" s="8">
        <f>VLOOKUP(A87:A2421,'Medical Examinations'!$A$2:$H$2336,2,0)</f>
        <v>51.28</v>
      </c>
      <c r="D87" s="8">
        <f>VLOOKUP(A87:A2421,'Medical Examinations'!$A$2:$H$2336,3,0)</f>
        <v>4.68</v>
      </c>
      <c r="E87" s="8" t="str">
        <f>VLOOKUP(A87:A2421,'Medical Examinations'!$A$1:$M$2336,10,0)</f>
        <v>No</v>
      </c>
      <c r="F87" s="8" t="str">
        <f>VLOOKUP(A87:A2421,'Medical Examinations'!$A$2:$H$2336,5,0)</f>
        <v>No</v>
      </c>
      <c r="G87" s="8" t="str">
        <f>VLOOKUP(A87:A2421,'Medical Examinations'!$A$2:$H$2336,6,0)</f>
        <v>No</v>
      </c>
      <c r="H87" s="8">
        <f>VLOOKUP(A87:A2421,'Medical Examinations'!$A$2:$H$2336,7,0)</f>
        <v>2</v>
      </c>
      <c r="I87" t="str">
        <f>VLOOKUP(A87:A2421,'Medical Examinations'!$A$2:$K$2336,11,0)</f>
        <v>Yes</v>
      </c>
      <c r="J87" s="8" t="str">
        <f>VLOOKUP(A87:A2421,'Medical Examinations'!$A$2:$M$2336,12,0)</f>
        <v>Obesity</v>
      </c>
      <c r="K87" s="8" t="str">
        <f>VLOOKUP(A87:A2421,'Medical Examinations'!$A$2:$M$2336,13,0)</f>
        <v>Normal</v>
      </c>
      <c r="L87" s="8" t="str">
        <f>VLOOKUP(Table1[CUSTOMER ID],'Hospitalisation Details'!$A$1:$N$2344,12,0)</f>
        <v>12/Aug/1972</v>
      </c>
      <c r="M87" s="22">
        <f>VLOOKUP(Table1[CUSTOMER ID],'Hospitalisation Details'!$A$2:$N$2344,14,0)</f>
        <v>41055.29</v>
      </c>
      <c r="N87" s="8" t="str">
        <f>VLOOKUP(Table1[CUSTOMER ID],'Hospitalisation Details'!$A$2:$I$2344,7,0)</f>
        <v>tier - 1</v>
      </c>
      <c r="O87" s="8" t="str">
        <f>VLOOKUP(Table1[CUSTOMER ID],'Hospitalisation Details'!$A$2:$I$2344,8,0)</f>
        <v>tier - 2</v>
      </c>
      <c r="P87" s="8" t="str">
        <f>VLOOKUP(Table1[CUSTOMER ID],'Hospitalisation Details'!$A$2:$I$2344,9,0)</f>
        <v>R1011</v>
      </c>
      <c r="Q87" s="8">
        <f ca="1">VLOOKUP(Table1[CUSTOMER ID],'Hospitalisation Details'!$A$2:$N$2344,13,0)</f>
        <v>52</v>
      </c>
    </row>
    <row r="88" spans="1:17" ht="15.75" x14ac:dyDescent="0.25">
      <c r="A88" s="1" t="s">
        <v>2285</v>
      </c>
      <c r="B88" s="8" t="str">
        <f>VLOOKUP(A88:A2422,'Customer Names'!$A$2:$D$2336,2,0)</f>
        <v xml:space="preserve">  Brett A</v>
      </c>
      <c r="C88" s="8">
        <f>VLOOKUP(A88:A2422,'Medical Examinations'!$A$2:$H$2336,2,0)</f>
        <v>34.96</v>
      </c>
      <c r="D88" s="8">
        <f>VLOOKUP(A88:A2422,'Medical Examinations'!$A$2:$H$2336,3,0)</f>
        <v>4.34</v>
      </c>
      <c r="E88" s="8" t="str">
        <f>VLOOKUP(A88:A2422,'Medical Examinations'!$A$1:$M$2336,10,0)</f>
        <v>No</v>
      </c>
      <c r="F88" s="8" t="str">
        <f>VLOOKUP(A88:A2422,'Medical Examinations'!$A$2:$H$2336,5,0)</f>
        <v>No</v>
      </c>
      <c r="G88" s="8" t="str">
        <f>VLOOKUP(A88:A2422,'Medical Examinations'!$A$2:$H$2336,6,0)</f>
        <v>Yes</v>
      </c>
      <c r="H88" s="8">
        <f>VLOOKUP(A88:A2422,'Medical Examinations'!$A$2:$H$2336,7,0)</f>
        <v>1</v>
      </c>
      <c r="I88" t="str">
        <f>VLOOKUP(A88:A2422,'Medical Examinations'!$A$2:$K$2336,11,0)</f>
        <v>Yes</v>
      </c>
      <c r="J88" s="8" t="str">
        <f>VLOOKUP(A88:A2422,'Medical Examinations'!$A$2:$M$2336,12,0)</f>
        <v>Obesity</v>
      </c>
      <c r="K88" s="8" t="str">
        <f>VLOOKUP(A88:A2422,'Medical Examinations'!$A$2:$M$2336,13,0)</f>
        <v>Normal</v>
      </c>
      <c r="L88" s="8" t="str">
        <f>VLOOKUP(Table1[CUSTOMER ID],'Hospitalisation Details'!$A$1:$N$2344,12,0)</f>
        <v>11/Oct/1979</v>
      </c>
      <c r="M88" s="22">
        <f>VLOOKUP(Table1[CUSTOMER ID],'Hospitalisation Details'!$A$2:$N$2344,14,0)</f>
        <v>41034.22</v>
      </c>
      <c r="N88" s="8" t="str">
        <f>VLOOKUP(Table1[CUSTOMER ID],'Hospitalisation Details'!$A$2:$I$2344,7,0)</f>
        <v>tier - 1</v>
      </c>
      <c r="O88" s="8" t="str">
        <f>VLOOKUP(Table1[CUSTOMER ID],'Hospitalisation Details'!$A$2:$I$2344,8,0)</f>
        <v>tier - 3</v>
      </c>
      <c r="P88" s="8" t="str">
        <f>VLOOKUP(Table1[CUSTOMER ID],'Hospitalisation Details'!$A$2:$I$2344,9,0)</f>
        <v>R1017</v>
      </c>
      <c r="Q88" s="8">
        <f ca="1">VLOOKUP(Table1[CUSTOMER ID],'Hospitalisation Details'!$A$2:$N$2344,13,0)</f>
        <v>45</v>
      </c>
    </row>
    <row r="89" spans="1:17" ht="15.75" x14ac:dyDescent="0.25">
      <c r="A89" s="1" t="s">
        <v>2284</v>
      </c>
      <c r="B89" s="8" t="str">
        <f>VLOOKUP(A89:A2423,'Customer Names'!$A$2:$D$2336,2,0)</f>
        <v xml:space="preserve">  Rebecca</v>
      </c>
      <c r="C89" s="8">
        <f>VLOOKUP(A89:A2423,'Medical Examinations'!$A$2:$H$2336,2,0)</f>
        <v>33.11</v>
      </c>
      <c r="D89" s="8">
        <f>VLOOKUP(A89:A2423,'Medical Examinations'!$A$2:$H$2336,3,0)</f>
        <v>10.51</v>
      </c>
      <c r="E89" s="8" t="str">
        <f>VLOOKUP(A89:A2423,'Medical Examinations'!$A$1:$M$2336,10,0)</f>
        <v>No</v>
      </c>
      <c r="F89" s="8" t="str">
        <f>VLOOKUP(A89:A2423,'Medical Examinations'!$A$2:$H$2336,5,0)</f>
        <v>No</v>
      </c>
      <c r="G89" s="8" t="str">
        <f>VLOOKUP(A89:A2423,'Medical Examinations'!$A$2:$H$2336,6,0)</f>
        <v>No</v>
      </c>
      <c r="H89" s="8">
        <f>VLOOKUP(A89:A2423,'Medical Examinations'!$A$2:$H$2336,7,0)</f>
        <v>0</v>
      </c>
      <c r="I89" t="str">
        <f>VLOOKUP(A89:A2423,'Medical Examinations'!$A$2:$K$2336,11,0)</f>
        <v>Yes</v>
      </c>
      <c r="J89" s="8" t="str">
        <f>VLOOKUP(A89:A2423,'Medical Examinations'!$A$2:$M$2336,12,0)</f>
        <v>Obesity</v>
      </c>
      <c r="K89" s="8" t="str">
        <f>VLOOKUP(A89:A2423,'Medical Examinations'!$A$2:$M$2336,13,0)</f>
        <v>Diabetes</v>
      </c>
      <c r="L89" s="8" t="str">
        <f>VLOOKUP(Table1[CUSTOMER ID],'Hospitalisation Details'!$A$1:$N$2344,12,0)</f>
        <v>5/Jun/1974</v>
      </c>
      <c r="M89" s="22">
        <f>VLOOKUP(Table1[CUSTOMER ID],'Hospitalisation Details'!$A$2:$N$2344,14,0)</f>
        <v>40974.160000000003</v>
      </c>
      <c r="N89" s="8" t="str">
        <f>VLOOKUP(Table1[CUSTOMER ID],'Hospitalisation Details'!$A$2:$I$2344,7,0)</f>
        <v>tier - 1</v>
      </c>
      <c r="O89" s="8" t="str">
        <f>VLOOKUP(Table1[CUSTOMER ID],'Hospitalisation Details'!$A$2:$I$2344,8,0)</f>
        <v>tier - 2</v>
      </c>
      <c r="P89" s="8" t="str">
        <f>VLOOKUP(Table1[CUSTOMER ID],'Hospitalisation Details'!$A$2:$I$2344,9,0)</f>
        <v>R1013</v>
      </c>
      <c r="Q89" s="8">
        <f ca="1">VLOOKUP(Table1[CUSTOMER ID],'Hospitalisation Details'!$A$2:$N$2344,13,0)</f>
        <v>50</v>
      </c>
    </row>
    <row r="90" spans="1:17" ht="15.75" x14ac:dyDescent="0.25">
      <c r="A90" s="1" t="s">
        <v>2283</v>
      </c>
      <c r="B90" s="8" t="str">
        <f>VLOOKUP(A90:A2424,'Customer Names'!$A$2:$D$2336,2,0)</f>
        <v xml:space="preserve">  Kelley</v>
      </c>
      <c r="C90" s="8">
        <f>VLOOKUP(A90:A2424,'Medical Examinations'!$A$2:$H$2336,2,0)</f>
        <v>54.74</v>
      </c>
      <c r="D90" s="8">
        <f>VLOOKUP(A90:A2424,'Medical Examinations'!$A$2:$H$2336,3,0)</f>
        <v>5.84</v>
      </c>
      <c r="E90" s="8" t="str">
        <f>VLOOKUP(A90:A2424,'Medical Examinations'!$A$1:$M$2336,10,0)</f>
        <v>Yes</v>
      </c>
      <c r="F90" s="8" t="str">
        <f>VLOOKUP(A90:A2424,'Medical Examinations'!$A$2:$H$2336,5,0)</f>
        <v>No</v>
      </c>
      <c r="G90" s="8" t="str">
        <f>VLOOKUP(A90:A2424,'Medical Examinations'!$A$2:$H$2336,6,0)</f>
        <v>Yes</v>
      </c>
      <c r="H90" s="8">
        <f>VLOOKUP(A90:A2424,'Medical Examinations'!$A$2:$H$2336,7,0)</f>
        <v>1</v>
      </c>
      <c r="I90" t="str">
        <f>VLOOKUP(A90:A2424,'Medical Examinations'!$A$2:$K$2336,11,0)</f>
        <v>Yes</v>
      </c>
      <c r="J90" s="8" t="str">
        <f>VLOOKUP(A90:A2424,'Medical Examinations'!$A$2:$M$2336,12,0)</f>
        <v>Obesity</v>
      </c>
      <c r="K90" s="8" t="str">
        <f>VLOOKUP(A90:A2424,'Medical Examinations'!$A$2:$M$2336,13,0)</f>
        <v>Prediabetes</v>
      </c>
      <c r="L90" s="8" t="str">
        <f>VLOOKUP(Table1[CUSTOMER ID],'Hospitalisation Details'!$A$1:$N$2344,12,0)</f>
        <v>8/Sep/1983</v>
      </c>
      <c r="M90" s="22">
        <f>VLOOKUP(Table1[CUSTOMER ID],'Hospitalisation Details'!$A$2:$N$2344,14,0)</f>
        <v>40961.29</v>
      </c>
      <c r="N90" s="8" t="str">
        <f>VLOOKUP(Table1[CUSTOMER ID],'Hospitalisation Details'!$A$2:$I$2344,7,0)</f>
        <v>tier - 1</v>
      </c>
      <c r="O90" s="8" t="str">
        <f>VLOOKUP(Table1[CUSTOMER ID],'Hospitalisation Details'!$A$2:$I$2344,8,0)</f>
        <v>tier - 2</v>
      </c>
      <c r="P90" s="8" t="str">
        <f>VLOOKUP(Table1[CUSTOMER ID],'Hospitalisation Details'!$A$2:$I$2344,9,0)</f>
        <v>R1011</v>
      </c>
      <c r="Q90" s="8">
        <f ca="1">VLOOKUP(Table1[CUSTOMER ID],'Hospitalisation Details'!$A$2:$N$2344,13,0)</f>
        <v>41</v>
      </c>
    </row>
    <row r="91" spans="1:17" ht="15.75" x14ac:dyDescent="0.25">
      <c r="A91" s="1" t="s">
        <v>2282</v>
      </c>
      <c r="B91" s="8" t="str">
        <f>VLOOKUP(A91:A2425,'Customer Names'!$A$2:$D$2336,2,0)</f>
        <v xml:space="preserve">  Abigail K</v>
      </c>
      <c r="C91" s="8">
        <f>VLOOKUP(A91:A2425,'Medical Examinations'!$A$2:$H$2336,2,0)</f>
        <v>32.56</v>
      </c>
      <c r="D91" s="8">
        <f>VLOOKUP(A91:A2425,'Medical Examinations'!$A$2:$H$2336,3,0)</f>
        <v>5.41</v>
      </c>
      <c r="E91" s="8" t="str">
        <f>VLOOKUP(A91:A2425,'Medical Examinations'!$A$1:$M$2336,10,0)</f>
        <v>No</v>
      </c>
      <c r="F91" s="8" t="str">
        <f>VLOOKUP(A91:A2425,'Medical Examinations'!$A$2:$H$2336,5,0)</f>
        <v>No</v>
      </c>
      <c r="G91" s="8" t="str">
        <f>VLOOKUP(A91:A2425,'Medical Examinations'!$A$2:$H$2336,6,0)</f>
        <v>Yes</v>
      </c>
      <c r="H91" s="8">
        <f>VLOOKUP(A91:A2425,'Medical Examinations'!$A$2:$H$2336,7,0)</f>
        <v>1</v>
      </c>
      <c r="I91" t="str">
        <f>VLOOKUP(A91:A2425,'Medical Examinations'!$A$2:$K$2336,11,0)</f>
        <v>Yes</v>
      </c>
      <c r="J91" s="8" t="str">
        <f>VLOOKUP(A91:A2425,'Medical Examinations'!$A$2:$M$2336,12,0)</f>
        <v>Obesity</v>
      </c>
      <c r="K91" s="8" t="str">
        <f>VLOOKUP(A91:A2425,'Medical Examinations'!$A$2:$M$2336,13,0)</f>
        <v>Normal</v>
      </c>
      <c r="L91" s="8" t="str">
        <f>VLOOKUP(Table1[CUSTOMER ID],'Hospitalisation Details'!$A$1:$N$2344,12,0)</f>
        <v>16/Sep/1979</v>
      </c>
      <c r="M91" s="22">
        <f>VLOOKUP(Table1[CUSTOMER ID],'Hospitalisation Details'!$A$2:$N$2344,14,0)</f>
        <v>40941.29</v>
      </c>
      <c r="N91" s="8" t="str">
        <f>VLOOKUP(Table1[CUSTOMER ID],'Hospitalisation Details'!$A$2:$I$2344,7,0)</f>
        <v>tier - 1</v>
      </c>
      <c r="O91" s="8" t="str">
        <f>VLOOKUP(Table1[CUSTOMER ID],'Hospitalisation Details'!$A$2:$I$2344,8,0)</f>
        <v>tier - 2</v>
      </c>
      <c r="P91" s="8" t="str">
        <f>VLOOKUP(Table1[CUSTOMER ID],'Hospitalisation Details'!$A$2:$I$2344,9,0)</f>
        <v>R1013</v>
      </c>
      <c r="Q91" s="8">
        <f ca="1">VLOOKUP(Table1[CUSTOMER ID],'Hospitalisation Details'!$A$2:$N$2344,13,0)</f>
        <v>45</v>
      </c>
    </row>
    <row r="92" spans="1:17" ht="15.75" x14ac:dyDescent="0.25">
      <c r="A92" s="1" t="s">
        <v>2281</v>
      </c>
      <c r="B92" s="8" t="str">
        <f>VLOOKUP(A92:A2426,'Customer Names'!$A$2:$D$2336,2,0)</f>
        <v xml:space="preserve">  Hope</v>
      </c>
      <c r="C92" s="8">
        <f>VLOOKUP(A92:A2426,'Medical Examinations'!$A$2:$H$2336,2,0)</f>
        <v>39.049999999999997</v>
      </c>
      <c r="D92" s="8">
        <f>VLOOKUP(A92:A2426,'Medical Examinations'!$A$2:$H$2336,3,0)</f>
        <v>6.06</v>
      </c>
      <c r="E92" s="8" t="str">
        <f>VLOOKUP(A92:A2426,'Medical Examinations'!$A$1:$M$2336,10,0)</f>
        <v>No</v>
      </c>
      <c r="F92" s="8" t="str">
        <f>VLOOKUP(A92:A2426,'Medical Examinations'!$A$2:$H$2336,5,0)</f>
        <v>No</v>
      </c>
      <c r="G92" s="8" t="str">
        <f>VLOOKUP(A92:A2426,'Medical Examinations'!$A$2:$H$2336,6,0)</f>
        <v>No</v>
      </c>
      <c r="H92" s="8">
        <f>VLOOKUP(A92:A2426,'Medical Examinations'!$A$2:$H$2336,7,0)</f>
        <v>1</v>
      </c>
      <c r="I92" t="str">
        <f>VLOOKUP(A92:A2426,'Medical Examinations'!$A$2:$K$2336,11,0)</f>
        <v>Yes</v>
      </c>
      <c r="J92" s="8" t="str">
        <f>VLOOKUP(A92:A2426,'Medical Examinations'!$A$2:$M$2336,12,0)</f>
        <v>Obesity</v>
      </c>
      <c r="K92" s="8" t="str">
        <f>VLOOKUP(A92:A2426,'Medical Examinations'!$A$2:$M$2336,13,0)</f>
        <v>Prediabetes</v>
      </c>
      <c r="L92" s="8" t="str">
        <f>VLOOKUP(Table1[CUSTOMER ID],'Hospitalisation Details'!$A$1:$N$2344,12,0)</f>
        <v>4/Aug/1992</v>
      </c>
      <c r="M92" s="22">
        <f>VLOOKUP(Table1[CUSTOMER ID],'Hospitalisation Details'!$A$2:$N$2344,14,0)</f>
        <v>40932.43</v>
      </c>
      <c r="N92" s="8" t="str">
        <f>VLOOKUP(Table1[CUSTOMER ID],'Hospitalisation Details'!$A$2:$I$2344,7,0)</f>
        <v>tier - 1</v>
      </c>
      <c r="O92" s="8" t="str">
        <f>VLOOKUP(Table1[CUSTOMER ID],'Hospitalisation Details'!$A$2:$I$2344,8,0)</f>
        <v>tier - 2</v>
      </c>
      <c r="P92" s="8" t="str">
        <f>VLOOKUP(Table1[CUSTOMER ID],'Hospitalisation Details'!$A$2:$I$2344,9,0)</f>
        <v>R1013</v>
      </c>
      <c r="Q92" s="8">
        <f ca="1">VLOOKUP(Table1[CUSTOMER ID],'Hospitalisation Details'!$A$2:$N$2344,13,0)</f>
        <v>32</v>
      </c>
    </row>
    <row r="93" spans="1:17" ht="15.75" x14ac:dyDescent="0.25">
      <c r="A93" s="1" t="s">
        <v>2280</v>
      </c>
      <c r="B93" s="8" t="str">
        <f>VLOOKUP(A93:A2427,'Customer Names'!$A$2:$D$2336,2,0)</f>
        <v xml:space="preserve">  Elyse M</v>
      </c>
      <c r="C93" s="8">
        <f>VLOOKUP(A93:A2427,'Medical Examinations'!$A$2:$H$2336,2,0)</f>
        <v>42.75</v>
      </c>
      <c r="D93" s="8">
        <f>VLOOKUP(A93:A2427,'Medical Examinations'!$A$2:$H$2336,3,0)</f>
        <v>4.22</v>
      </c>
      <c r="E93" s="8" t="str">
        <f>VLOOKUP(A93:A2427,'Medical Examinations'!$A$1:$M$2336,10,0)</f>
        <v>No</v>
      </c>
      <c r="F93" s="8" t="str">
        <f>VLOOKUP(A93:A2427,'Medical Examinations'!$A$2:$H$2336,5,0)</f>
        <v>No</v>
      </c>
      <c r="G93" s="8" t="str">
        <f>VLOOKUP(A93:A2427,'Medical Examinations'!$A$2:$H$2336,6,0)</f>
        <v>No</v>
      </c>
      <c r="H93" s="8">
        <f>VLOOKUP(A93:A2427,'Medical Examinations'!$A$2:$H$2336,7,0)</f>
        <v>0</v>
      </c>
      <c r="I93" t="str">
        <f>VLOOKUP(A93:A2427,'Medical Examinations'!$A$2:$K$2336,11,0)</f>
        <v>Yes</v>
      </c>
      <c r="J93" s="8" t="str">
        <f>VLOOKUP(A93:A2427,'Medical Examinations'!$A$2:$M$2336,12,0)</f>
        <v>Obesity</v>
      </c>
      <c r="K93" s="8" t="str">
        <f>VLOOKUP(A93:A2427,'Medical Examinations'!$A$2:$M$2336,13,0)</f>
        <v>Normal</v>
      </c>
      <c r="L93" s="8" t="str">
        <f>VLOOKUP(Table1[CUSTOMER ID],'Hospitalisation Details'!$A$1:$N$2344,12,0)</f>
        <v>2/Jul/1999</v>
      </c>
      <c r="M93" s="22">
        <f>VLOOKUP(Table1[CUSTOMER ID],'Hospitalisation Details'!$A$2:$N$2344,14,0)</f>
        <v>40904.199999999997</v>
      </c>
      <c r="N93" s="8" t="str">
        <f>VLOOKUP(Table1[CUSTOMER ID],'Hospitalisation Details'!$A$2:$I$2344,7,0)</f>
        <v>tier - 1</v>
      </c>
      <c r="O93" s="8" t="str">
        <f>VLOOKUP(Table1[CUSTOMER ID],'Hospitalisation Details'!$A$2:$I$2344,8,0)</f>
        <v>tier - 1</v>
      </c>
      <c r="P93" s="8" t="str">
        <f>VLOOKUP(Table1[CUSTOMER ID],'Hospitalisation Details'!$A$2:$I$2344,9,0)</f>
        <v>R1024</v>
      </c>
      <c r="Q93" s="8">
        <f ca="1">VLOOKUP(Table1[CUSTOMER ID],'Hospitalisation Details'!$A$2:$N$2344,13,0)</f>
        <v>25</v>
      </c>
    </row>
    <row r="94" spans="1:17" ht="15.75" x14ac:dyDescent="0.25">
      <c r="A94" s="1" t="s">
        <v>2279</v>
      </c>
      <c r="B94" s="8" t="str">
        <f>VLOOKUP(A94:A2428,'Customer Names'!$A$2:$D$2336,2,0)</f>
        <v xml:space="preserve">  Nicholas</v>
      </c>
      <c r="C94" s="8">
        <f>VLOOKUP(A94:A2428,'Medical Examinations'!$A$2:$H$2336,2,0)</f>
        <v>50.58</v>
      </c>
      <c r="D94" s="8">
        <f>VLOOKUP(A94:A2428,'Medical Examinations'!$A$2:$H$2336,3,0)</f>
        <v>5.12</v>
      </c>
      <c r="E94" s="8" t="str">
        <f>VLOOKUP(A94:A2428,'Medical Examinations'!$A$1:$M$2336,10,0)</f>
        <v>No</v>
      </c>
      <c r="F94" s="8" t="str">
        <f>VLOOKUP(A94:A2428,'Medical Examinations'!$A$2:$H$2336,5,0)</f>
        <v>No</v>
      </c>
      <c r="G94" s="8" t="str">
        <f>VLOOKUP(A94:A2428,'Medical Examinations'!$A$2:$H$2336,6,0)</f>
        <v>No</v>
      </c>
      <c r="H94" s="8">
        <f>VLOOKUP(A94:A2428,'Medical Examinations'!$A$2:$H$2336,7,0)</f>
        <v>2</v>
      </c>
      <c r="I94" t="str">
        <f>VLOOKUP(A94:A2428,'Medical Examinations'!$A$2:$K$2336,11,0)</f>
        <v>Yes</v>
      </c>
      <c r="J94" s="8" t="str">
        <f>VLOOKUP(A94:A2428,'Medical Examinations'!$A$2:$M$2336,12,0)</f>
        <v>Obesity</v>
      </c>
      <c r="K94" s="8" t="str">
        <f>VLOOKUP(A94:A2428,'Medical Examinations'!$A$2:$M$2336,13,0)</f>
        <v>Normal</v>
      </c>
      <c r="L94" s="8" t="str">
        <f>VLOOKUP(Table1[CUSTOMER ID],'Hospitalisation Details'!$A$1:$N$2344,12,0)</f>
        <v>10/Jun/1972</v>
      </c>
      <c r="M94" s="22">
        <f>VLOOKUP(Table1[CUSTOMER ID],'Hospitalisation Details'!$A$2:$N$2344,14,0)</f>
        <v>40817.85</v>
      </c>
      <c r="N94" s="8" t="str">
        <f>VLOOKUP(Table1[CUSTOMER ID],'Hospitalisation Details'!$A$2:$I$2344,7,0)</f>
        <v>tier - 1</v>
      </c>
      <c r="O94" s="8" t="str">
        <f>VLOOKUP(Table1[CUSTOMER ID],'Hospitalisation Details'!$A$2:$I$2344,8,0)</f>
        <v>tier - 3</v>
      </c>
      <c r="P94" s="8" t="str">
        <f>VLOOKUP(Table1[CUSTOMER ID],'Hospitalisation Details'!$A$2:$I$2344,9,0)</f>
        <v>R1011</v>
      </c>
      <c r="Q94" s="8">
        <f ca="1">VLOOKUP(Table1[CUSTOMER ID],'Hospitalisation Details'!$A$2:$N$2344,13,0)</f>
        <v>52</v>
      </c>
    </row>
    <row r="95" spans="1:17" ht="15.75" x14ac:dyDescent="0.25">
      <c r="A95" s="1" t="s">
        <v>2278</v>
      </c>
      <c r="B95" s="8" t="str">
        <f>VLOOKUP(A95:A2429,'Customer Names'!$A$2:$D$2336,2,0)</f>
        <v xml:space="preserve">  David</v>
      </c>
      <c r="C95" s="8">
        <f>VLOOKUP(A95:A2429,'Medical Examinations'!$A$2:$H$2336,2,0)</f>
        <v>30.495000000000001</v>
      </c>
      <c r="D95" s="8">
        <f>VLOOKUP(A95:A2429,'Medical Examinations'!$A$2:$H$2336,3,0)</f>
        <v>4.57</v>
      </c>
      <c r="E95" s="8" t="str">
        <f>VLOOKUP(A95:A2429,'Medical Examinations'!$A$1:$M$2336,10,0)</f>
        <v>Yes</v>
      </c>
      <c r="F95" s="8" t="str">
        <f>VLOOKUP(A95:A2429,'Medical Examinations'!$A$2:$H$2336,5,0)</f>
        <v>No</v>
      </c>
      <c r="G95" s="8" t="str">
        <f>VLOOKUP(A95:A2429,'Medical Examinations'!$A$2:$H$2336,6,0)</f>
        <v>No</v>
      </c>
      <c r="H95" s="8">
        <f>VLOOKUP(A95:A2429,'Medical Examinations'!$A$2:$H$2336,7,0)</f>
        <v>0</v>
      </c>
      <c r="I95" t="str">
        <f>VLOOKUP(A95:A2429,'Medical Examinations'!$A$2:$K$2336,11,0)</f>
        <v>Yes</v>
      </c>
      <c r="J95" s="8" t="str">
        <f>VLOOKUP(A95:A2429,'Medical Examinations'!$A$2:$M$2336,12,0)</f>
        <v>Obesity</v>
      </c>
      <c r="K95" s="8" t="str">
        <f>VLOOKUP(A95:A2429,'Medical Examinations'!$A$2:$M$2336,13,0)</f>
        <v>Normal</v>
      </c>
      <c r="L95" s="8" t="str">
        <f>VLOOKUP(Table1[CUSTOMER ID],'Hospitalisation Details'!$A$1:$N$2344,12,0)</f>
        <v>26/Dec/1976</v>
      </c>
      <c r="M95" s="22">
        <f>VLOOKUP(Table1[CUSTOMER ID],'Hospitalisation Details'!$A$2:$N$2344,14,0)</f>
        <v>40720.550000000003</v>
      </c>
      <c r="N95" s="8" t="str">
        <f>VLOOKUP(Table1[CUSTOMER ID],'Hospitalisation Details'!$A$2:$I$2344,7,0)</f>
        <v>tier - 1</v>
      </c>
      <c r="O95" s="8" t="str">
        <f>VLOOKUP(Table1[CUSTOMER ID],'Hospitalisation Details'!$A$2:$I$2344,8,0)</f>
        <v>tier - 3</v>
      </c>
      <c r="P95" s="8" t="str">
        <f>VLOOKUP(Table1[CUSTOMER ID],'Hospitalisation Details'!$A$2:$I$2344,9,0)</f>
        <v>R1012</v>
      </c>
      <c r="Q95" s="8">
        <f ca="1">VLOOKUP(Table1[CUSTOMER ID],'Hospitalisation Details'!$A$2:$N$2344,13,0)</f>
        <v>47</v>
      </c>
    </row>
    <row r="96" spans="1:17" ht="15.75" x14ac:dyDescent="0.25">
      <c r="A96" s="1" t="s">
        <v>2277</v>
      </c>
      <c r="B96" s="8" t="str">
        <f>VLOOKUP(A96:A2430,'Customer Names'!$A$2:$D$2336,2,0)</f>
        <v xml:space="preserve">  Natalie</v>
      </c>
      <c r="C96" s="8">
        <f>VLOOKUP(A96:A2430,'Medical Examinations'!$A$2:$H$2336,2,0)</f>
        <v>48.31</v>
      </c>
      <c r="D96" s="8">
        <f>VLOOKUP(A96:A2430,'Medical Examinations'!$A$2:$H$2336,3,0)</f>
        <v>9.58</v>
      </c>
      <c r="E96" s="8" t="str">
        <f>VLOOKUP(A96:A2430,'Medical Examinations'!$A$1:$M$2336,10,0)</f>
        <v>Yes</v>
      </c>
      <c r="F96" s="8" t="str">
        <f>VLOOKUP(A96:A2430,'Medical Examinations'!$A$2:$H$2336,5,0)</f>
        <v>No</v>
      </c>
      <c r="G96" s="8" t="str">
        <f>VLOOKUP(A96:A2430,'Medical Examinations'!$A$2:$H$2336,6,0)</f>
        <v>No</v>
      </c>
      <c r="H96" s="8">
        <f>VLOOKUP(A96:A2430,'Medical Examinations'!$A$2:$H$2336,7,0)</f>
        <v>2</v>
      </c>
      <c r="I96" t="str">
        <f>VLOOKUP(A96:A2430,'Medical Examinations'!$A$2:$K$2336,11,0)</f>
        <v>Yes</v>
      </c>
      <c r="J96" s="8" t="str">
        <f>VLOOKUP(A96:A2430,'Medical Examinations'!$A$2:$M$2336,12,0)</f>
        <v>Obesity</v>
      </c>
      <c r="K96" s="8" t="str">
        <f>VLOOKUP(A96:A2430,'Medical Examinations'!$A$2:$M$2336,13,0)</f>
        <v>Diabetes</v>
      </c>
      <c r="L96" s="8" t="str">
        <f>VLOOKUP(Table1[CUSTOMER ID],'Hospitalisation Details'!$A$1:$N$2344,12,0)</f>
        <v>25/Sep/1970</v>
      </c>
      <c r="M96" s="22">
        <f>VLOOKUP(Table1[CUSTOMER ID],'Hospitalisation Details'!$A$2:$N$2344,14,0)</f>
        <v>40692.910000000003</v>
      </c>
      <c r="N96" s="8" t="str">
        <f>VLOOKUP(Table1[CUSTOMER ID],'Hospitalisation Details'!$A$2:$I$2344,7,0)</f>
        <v>tier - 1</v>
      </c>
      <c r="O96" s="8" t="str">
        <f>VLOOKUP(Table1[CUSTOMER ID],'Hospitalisation Details'!$A$2:$I$2344,8,0)</f>
        <v>tier - 1</v>
      </c>
      <c r="P96" s="8" t="str">
        <f>VLOOKUP(Table1[CUSTOMER ID],'Hospitalisation Details'!$A$2:$I$2344,9,0)</f>
        <v>R1011</v>
      </c>
      <c r="Q96" s="8">
        <f ca="1">VLOOKUP(Table1[CUSTOMER ID],'Hospitalisation Details'!$A$2:$N$2344,13,0)</f>
        <v>54</v>
      </c>
    </row>
    <row r="97" spans="1:17" ht="15.75" x14ac:dyDescent="0.25">
      <c r="A97" s="1" t="s">
        <v>2276</v>
      </c>
      <c r="B97" s="8" t="str">
        <f>VLOOKUP(A97:A2431,'Customer Names'!$A$2:$D$2336,2,0)</f>
        <v xml:space="preserve">  Thomas</v>
      </c>
      <c r="C97" s="8">
        <f>VLOOKUP(A97:A2431,'Medical Examinations'!$A$2:$H$2336,2,0)</f>
        <v>48.99</v>
      </c>
      <c r="D97" s="8">
        <f>VLOOKUP(A97:A2431,'Medical Examinations'!$A$2:$H$2336,3,0)</f>
        <v>9.7799999999999994</v>
      </c>
      <c r="E97" s="8" t="str">
        <f>VLOOKUP(A97:A2431,'Medical Examinations'!$A$1:$M$2336,10,0)</f>
        <v>Yes</v>
      </c>
      <c r="F97" s="8" t="str">
        <f>VLOOKUP(A97:A2431,'Medical Examinations'!$A$2:$H$2336,5,0)</f>
        <v>No</v>
      </c>
      <c r="G97" s="8" t="str">
        <f>VLOOKUP(A97:A2431,'Medical Examinations'!$A$2:$H$2336,6,0)</f>
        <v>No</v>
      </c>
      <c r="H97" s="8">
        <f>VLOOKUP(A97:A2431,'Medical Examinations'!$A$2:$H$2336,7,0)</f>
        <v>1</v>
      </c>
      <c r="I97" t="str">
        <f>VLOOKUP(A97:A2431,'Medical Examinations'!$A$2:$K$2336,11,0)</f>
        <v>Yes</v>
      </c>
      <c r="J97" s="8" t="str">
        <f>VLOOKUP(A97:A2431,'Medical Examinations'!$A$2:$M$2336,12,0)</f>
        <v>Obesity</v>
      </c>
      <c r="K97" s="8" t="str">
        <f>VLOOKUP(A97:A2431,'Medical Examinations'!$A$2:$M$2336,13,0)</f>
        <v>Diabetes</v>
      </c>
      <c r="L97" s="8" t="str">
        <f>VLOOKUP(Table1[CUSTOMER ID],'Hospitalisation Details'!$A$1:$N$2344,12,0)</f>
        <v>10/Jul/1975</v>
      </c>
      <c r="M97" s="22">
        <f>VLOOKUP(Table1[CUSTOMER ID],'Hospitalisation Details'!$A$2:$N$2344,14,0)</f>
        <v>40590.550000000003</v>
      </c>
      <c r="N97" s="8" t="str">
        <f>VLOOKUP(Table1[CUSTOMER ID],'Hospitalisation Details'!$A$2:$I$2344,7,0)</f>
        <v>tier - 1</v>
      </c>
      <c r="O97" s="8" t="str">
        <f>VLOOKUP(Table1[CUSTOMER ID],'Hospitalisation Details'!$A$2:$I$2344,8,0)</f>
        <v>tier - 3</v>
      </c>
      <c r="P97" s="8" t="str">
        <f>VLOOKUP(Table1[CUSTOMER ID],'Hospitalisation Details'!$A$2:$I$2344,9,0)</f>
        <v>R1012</v>
      </c>
      <c r="Q97" s="8">
        <f ca="1">VLOOKUP(Table1[CUSTOMER ID],'Hospitalisation Details'!$A$2:$N$2344,13,0)</f>
        <v>49</v>
      </c>
    </row>
    <row r="98" spans="1:17" ht="15.75" x14ac:dyDescent="0.25">
      <c r="A98" s="1" t="s">
        <v>2275</v>
      </c>
      <c r="B98" s="8" t="str">
        <f>VLOOKUP(A98:A2432,'Customer Names'!$A$2:$D$2336,2,0)</f>
        <v xml:space="preserve">  Pamela J</v>
      </c>
      <c r="C98" s="8">
        <f>VLOOKUP(A98:A2432,'Medical Examinations'!$A$2:$H$2336,2,0)</f>
        <v>38.39</v>
      </c>
      <c r="D98" s="8">
        <f>VLOOKUP(A98:A2432,'Medical Examinations'!$A$2:$H$2336,3,0)</f>
        <v>4.1100000000000003</v>
      </c>
      <c r="E98" s="8" t="str">
        <f>VLOOKUP(A98:A2432,'Medical Examinations'!$A$1:$M$2336,10,0)</f>
        <v>Yes</v>
      </c>
      <c r="F98" s="8" t="str">
        <f>VLOOKUP(A98:A2432,'Medical Examinations'!$A$2:$H$2336,5,0)</f>
        <v>No</v>
      </c>
      <c r="G98" s="8" t="str">
        <f>VLOOKUP(A98:A2432,'Medical Examinations'!$A$2:$H$2336,6,0)</f>
        <v>No</v>
      </c>
      <c r="H98" s="8">
        <f>VLOOKUP(A98:A2432,'Medical Examinations'!$A$2:$H$2336,7,0)</f>
        <v>0</v>
      </c>
      <c r="I98" t="str">
        <f>VLOOKUP(A98:A2432,'Medical Examinations'!$A$2:$K$2336,11,0)</f>
        <v>Yes</v>
      </c>
      <c r="J98" s="8" t="str">
        <f>VLOOKUP(A98:A2432,'Medical Examinations'!$A$2:$M$2336,12,0)</f>
        <v>Obesity</v>
      </c>
      <c r="K98" s="8" t="str">
        <f>VLOOKUP(A98:A2432,'Medical Examinations'!$A$2:$M$2336,13,0)</f>
        <v>Normal</v>
      </c>
      <c r="L98" s="8" t="str">
        <f>VLOOKUP(Table1[CUSTOMER ID],'Hospitalisation Details'!$A$1:$N$2344,12,0)</f>
        <v>3/Nov/1985</v>
      </c>
      <c r="M98" s="22">
        <f>VLOOKUP(Table1[CUSTOMER ID],'Hospitalisation Details'!$A$2:$N$2344,14,0)</f>
        <v>40419.019999999997</v>
      </c>
      <c r="N98" s="8" t="str">
        <f>VLOOKUP(Table1[CUSTOMER ID],'Hospitalisation Details'!$A$2:$I$2344,7,0)</f>
        <v>tier - 1</v>
      </c>
      <c r="O98" s="8" t="str">
        <f>VLOOKUP(Table1[CUSTOMER ID],'Hospitalisation Details'!$A$2:$I$2344,8,0)</f>
        <v>tier - 2</v>
      </c>
      <c r="P98" s="8" t="str">
        <f>VLOOKUP(Table1[CUSTOMER ID],'Hospitalisation Details'!$A$2:$I$2344,9,0)</f>
        <v>R1013</v>
      </c>
      <c r="Q98" s="8">
        <f ca="1">VLOOKUP(Table1[CUSTOMER ID],'Hospitalisation Details'!$A$2:$N$2344,13,0)</f>
        <v>39</v>
      </c>
    </row>
    <row r="99" spans="1:17" ht="15.75" x14ac:dyDescent="0.25">
      <c r="A99" s="1" t="s">
        <v>2274</v>
      </c>
      <c r="B99" s="8" t="str">
        <f>VLOOKUP(A99:A2433,'Customer Names'!$A$2:$D$2336,2,0)</f>
        <v xml:space="preserve">  Jessica</v>
      </c>
      <c r="C99" s="8">
        <f>VLOOKUP(A99:A2433,'Medical Examinations'!$A$2:$H$2336,2,0)</f>
        <v>44.34</v>
      </c>
      <c r="D99" s="8">
        <f>VLOOKUP(A99:A2433,'Medical Examinations'!$A$2:$H$2336,3,0)</f>
        <v>4.0199999999999996</v>
      </c>
      <c r="E99" s="8" t="str">
        <f>VLOOKUP(A99:A2433,'Medical Examinations'!$A$1:$M$2336,10,0)</f>
        <v>Yes</v>
      </c>
      <c r="F99" s="8" t="str">
        <f>VLOOKUP(A99:A2433,'Medical Examinations'!$A$2:$H$2336,5,0)</f>
        <v>No</v>
      </c>
      <c r="G99" s="8" t="str">
        <f>VLOOKUP(A99:A2433,'Medical Examinations'!$A$2:$H$2336,6,0)</f>
        <v>No</v>
      </c>
      <c r="H99" s="8">
        <f>VLOOKUP(A99:A2433,'Medical Examinations'!$A$2:$H$2336,7,0)</f>
        <v>2</v>
      </c>
      <c r="I99" t="str">
        <f>VLOOKUP(A99:A2433,'Medical Examinations'!$A$2:$K$2336,11,0)</f>
        <v>Yes</v>
      </c>
      <c r="J99" s="8" t="str">
        <f>VLOOKUP(A99:A2433,'Medical Examinations'!$A$2:$M$2336,12,0)</f>
        <v>Obesity</v>
      </c>
      <c r="K99" s="8" t="str">
        <f>VLOOKUP(A99:A2433,'Medical Examinations'!$A$2:$M$2336,13,0)</f>
        <v>Normal</v>
      </c>
      <c r="L99" s="8" t="str">
        <f>VLOOKUP(Table1[CUSTOMER ID],'Hospitalisation Details'!$A$1:$N$2344,12,0)</f>
        <v>12/Aug/1966</v>
      </c>
      <c r="M99" s="22">
        <f>VLOOKUP(Table1[CUSTOMER ID],'Hospitalisation Details'!$A$2:$N$2344,14,0)</f>
        <v>40373.74</v>
      </c>
      <c r="N99" s="8" t="str">
        <f>VLOOKUP(Table1[CUSTOMER ID],'Hospitalisation Details'!$A$2:$I$2344,7,0)</f>
        <v>tier - 1</v>
      </c>
      <c r="O99" s="8" t="str">
        <f>VLOOKUP(Table1[CUSTOMER ID],'Hospitalisation Details'!$A$2:$I$2344,8,0)</f>
        <v>tier - 3</v>
      </c>
      <c r="P99" s="8" t="str">
        <f>VLOOKUP(Table1[CUSTOMER ID],'Hospitalisation Details'!$A$2:$I$2344,9,0)</f>
        <v>R1011</v>
      </c>
      <c r="Q99" s="8">
        <f ca="1">VLOOKUP(Table1[CUSTOMER ID],'Hospitalisation Details'!$A$2:$N$2344,13,0)</f>
        <v>58</v>
      </c>
    </row>
    <row r="100" spans="1:17" ht="15.75" x14ac:dyDescent="0.25">
      <c r="A100" s="1" t="s">
        <v>2273</v>
      </c>
      <c r="B100" s="8" t="str">
        <f>VLOOKUP(A100:A2434,'Customer Names'!$A$2:$D$2336,2,0)</f>
        <v xml:space="preserve">  Ron N</v>
      </c>
      <c r="C100" s="8">
        <f>VLOOKUP(A100:A2434,'Medical Examinations'!$A$2:$H$2336,2,0)</f>
        <v>41.51</v>
      </c>
      <c r="D100" s="8">
        <f>VLOOKUP(A100:A2434,'Medical Examinations'!$A$2:$H$2336,3,0)</f>
        <v>6.92</v>
      </c>
      <c r="E100" s="8" t="str">
        <f>VLOOKUP(A100:A2434,'Medical Examinations'!$A$1:$M$2336,10,0)</f>
        <v>No</v>
      </c>
      <c r="F100" s="8" t="str">
        <f>VLOOKUP(A100:A2434,'Medical Examinations'!$A$2:$H$2336,5,0)</f>
        <v>No</v>
      </c>
      <c r="G100" s="8" t="str">
        <f>VLOOKUP(A100:A2434,'Medical Examinations'!$A$2:$H$2336,6,0)</f>
        <v>No</v>
      </c>
      <c r="H100" s="8">
        <f>VLOOKUP(A100:A2434,'Medical Examinations'!$A$2:$H$2336,7,0)</f>
        <v>0</v>
      </c>
      <c r="I100" t="str">
        <f>VLOOKUP(A100:A2434,'Medical Examinations'!$A$2:$K$2336,11,0)</f>
        <v>Yes</v>
      </c>
      <c r="J100" s="8" t="str">
        <f>VLOOKUP(A100:A2434,'Medical Examinations'!$A$2:$M$2336,12,0)</f>
        <v>Obesity</v>
      </c>
      <c r="K100" s="8" t="str">
        <f>VLOOKUP(A100:A2434,'Medical Examinations'!$A$2:$M$2336,13,0)</f>
        <v>Diabetes</v>
      </c>
      <c r="L100" s="8" t="str">
        <f>VLOOKUP(Table1[CUSTOMER ID],'Hospitalisation Details'!$A$1:$N$2344,12,0)</f>
        <v>4/Sep/1962</v>
      </c>
      <c r="M100" s="22">
        <f>VLOOKUP(Table1[CUSTOMER ID],'Hospitalisation Details'!$A$2:$N$2344,14,0)</f>
        <v>40309.93</v>
      </c>
      <c r="N100" s="8" t="str">
        <f>VLOOKUP(Table1[CUSTOMER ID],'Hospitalisation Details'!$A$2:$I$2344,7,0)</f>
        <v>tier - 1</v>
      </c>
      <c r="O100" s="8" t="str">
        <f>VLOOKUP(Table1[CUSTOMER ID],'Hospitalisation Details'!$A$2:$I$2344,8,0)</f>
        <v>tier - 3</v>
      </c>
      <c r="P100" s="8" t="str">
        <f>VLOOKUP(Table1[CUSTOMER ID],'Hospitalisation Details'!$A$2:$I$2344,9,0)</f>
        <v>R1011</v>
      </c>
      <c r="Q100" s="8">
        <f ca="1">VLOOKUP(Table1[CUSTOMER ID],'Hospitalisation Details'!$A$2:$N$2344,13,0)</f>
        <v>62</v>
      </c>
    </row>
    <row r="101" spans="1:17" ht="15.75" x14ac:dyDescent="0.25">
      <c r="A101" s="1" t="s">
        <v>2272</v>
      </c>
      <c r="B101" s="8" t="str">
        <f>VLOOKUP(A101:A2435,'Customer Names'!$A$2:$D$2336,2,0)</f>
        <v xml:space="preserve">  Daniel</v>
      </c>
      <c r="C101" s="8">
        <f>VLOOKUP(A101:A2435,'Medical Examinations'!$A$2:$H$2336,2,0)</f>
        <v>48.2</v>
      </c>
      <c r="D101" s="8">
        <f>VLOOKUP(A101:A2435,'Medical Examinations'!$A$2:$H$2336,3,0)</f>
        <v>4.84</v>
      </c>
      <c r="E101" s="8" t="str">
        <f>VLOOKUP(A101:A2435,'Medical Examinations'!$A$1:$M$2336,10,0)</f>
        <v>No</v>
      </c>
      <c r="F101" s="8" t="str">
        <f>VLOOKUP(A101:A2435,'Medical Examinations'!$A$2:$H$2336,5,0)</f>
        <v>No</v>
      </c>
      <c r="G101" s="8" t="str">
        <f>VLOOKUP(A101:A2435,'Medical Examinations'!$A$2:$H$2336,6,0)</f>
        <v>No</v>
      </c>
      <c r="H101" s="8">
        <f>VLOOKUP(A101:A2435,'Medical Examinations'!$A$2:$H$2336,7,0)</f>
        <v>0</v>
      </c>
      <c r="I101" t="str">
        <f>VLOOKUP(A101:A2435,'Medical Examinations'!$A$2:$K$2336,11,0)</f>
        <v>Yes</v>
      </c>
      <c r="J101" s="8" t="str">
        <f>VLOOKUP(A101:A2435,'Medical Examinations'!$A$2:$M$2336,12,0)</f>
        <v>Obesity</v>
      </c>
      <c r="K101" s="8" t="str">
        <f>VLOOKUP(A101:A2435,'Medical Examinations'!$A$2:$M$2336,13,0)</f>
        <v>Normal</v>
      </c>
      <c r="L101" s="8" t="str">
        <f>VLOOKUP(Table1[CUSTOMER ID],'Hospitalisation Details'!$A$1:$N$2344,12,0)</f>
        <v>27/Jun/1977</v>
      </c>
      <c r="M101" s="22">
        <f>VLOOKUP(Table1[CUSTOMER ID],'Hospitalisation Details'!$A$2:$N$2344,14,0)</f>
        <v>40284.379999999997</v>
      </c>
      <c r="N101" s="8" t="str">
        <f>VLOOKUP(Table1[CUSTOMER ID],'Hospitalisation Details'!$A$2:$I$2344,7,0)</f>
        <v>tier - 1</v>
      </c>
      <c r="O101" s="8" t="str">
        <f>VLOOKUP(Table1[CUSTOMER ID],'Hospitalisation Details'!$A$2:$I$2344,8,0)</f>
        <v>tier - 3</v>
      </c>
      <c r="P101" s="8" t="str">
        <f>VLOOKUP(Table1[CUSTOMER ID],'Hospitalisation Details'!$A$2:$I$2344,9,0)</f>
        <v>R1012</v>
      </c>
      <c r="Q101" s="8">
        <f ca="1">VLOOKUP(Table1[CUSTOMER ID],'Hospitalisation Details'!$A$2:$N$2344,13,0)</f>
        <v>47</v>
      </c>
    </row>
    <row r="102" spans="1:17" ht="15.75" x14ac:dyDescent="0.25">
      <c r="A102" s="1" t="s">
        <v>2271</v>
      </c>
      <c r="B102" s="8" t="str">
        <f>VLOOKUP(A102:A2436,'Customer Names'!$A$2:$D$2336,2,0)</f>
        <v xml:space="preserve">  Brian</v>
      </c>
      <c r="C102" s="8">
        <f>VLOOKUP(A102:A2436,'Medical Examinations'!$A$2:$H$2336,2,0)</f>
        <v>35.75</v>
      </c>
      <c r="D102" s="8">
        <f>VLOOKUP(A102:A2436,'Medical Examinations'!$A$2:$H$2336,3,0)</f>
        <v>8</v>
      </c>
      <c r="E102" s="8" t="str">
        <f>VLOOKUP(A102:A2436,'Medical Examinations'!$A$1:$M$2336,10,0)</f>
        <v>Yes</v>
      </c>
      <c r="F102" s="8" t="str">
        <f>VLOOKUP(A102:A2436,'Medical Examinations'!$A$2:$H$2336,5,0)</f>
        <v>No</v>
      </c>
      <c r="G102" s="8" t="str">
        <f>VLOOKUP(A102:A2436,'Medical Examinations'!$A$2:$H$2336,6,0)</f>
        <v>No</v>
      </c>
      <c r="H102" s="8">
        <f>VLOOKUP(A102:A2436,'Medical Examinations'!$A$2:$H$2336,7,0)</f>
        <v>0</v>
      </c>
      <c r="I102" t="str">
        <f>VLOOKUP(A102:A2436,'Medical Examinations'!$A$2:$K$2336,11,0)</f>
        <v>Yes</v>
      </c>
      <c r="J102" s="8" t="str">
        <f>VLOOKUP(A102:A2436,'Medical Examinations'!$A$2:$M$2336,12,0)</f>
        <v>Obesity</v>
      </c>
      <c r="K102" s="8" t="str">
        <f>VLOOKUP(A102:A2436,'Medical Examinations'!$A$2:$M$2336,13,0)</f>
        <v>Diabetes</v>
      </c>
      <c r="L102" s="8" t="str">
        <f>VLOOKUP(Table1[CUSTOMER ID],'Hospitalisation Details'!$A$1:$N$2344,12,0)</f>
        <v>4/Oct/1981</v>
      </c>
      <c r="M102" s="22">
        <f>VLOOKUP(Table1[CUSTOMER ID],'Hospitalisation Details'!$A$2:$N$2344,14,0)</f>
        <v>40273.65</v>
      </c>
      <c r="N102" s="8" t="str">
        <f>VLOOKUP(Table1[CUSTOMER ID],'Hospitalisation Details'!$A$2:$I$2344,7,0)</f>
        <v>tier - 1</v>
      </c>
      <c r="O102" s="8" t="str">
        <f>VLOOKUP(Table1[CUSTOMER ID],'Hospitalisation Details'!$A$2:$I$2344,8,0)</f>
        <v>tier - 3</v>
      </c>
      <c r="P102" s="8" t="str">
        <f>VLOOKUP(Table1[CUSTOMER ID],'Hospitalisation Details'!$A$2:$I$2344,9,0)</f>
        <v>R1013</v>
      </c>
      <c r="Q102" s="8">
        <f ca="1">VLOOKUP(Table1[CUSTOMER ID],'Hospitalisation Details'!$A$2:$N$2344,13,0)</f>
        <v>43</v>
      </c>
    </row>
    <row r="103" spans="1:17" ht="15.75" x14ac:dyDescent="0.25">
      <c r="A103" s="1" t="s">
        <v>2270</v>
      </c>
      <c r="B103" s="8" t="str">
        <f>VLOOKUP(A103:A2437,'Customer Names'!$A$2:$D$2336,2,0)</f>
        <v xml:space="preserve">  Sari</v>
      </c>
      <c r="C103" s="8">
        <f>VLOOKUP(A103:A2437,'Medical Examinations'!$A$2:$H$2336,2,0)</f>
        <v>53.81</v>
      </c>
      <c r="D103" s="8">
        <f>VLOOKUP(A103:A2437,'Medical Examinations'!$A$2:$H$2336,3,0)</f>
        <v>8.77</v>
      </c>
      <c r="E103" s="8" t="str">
        <f>VLOOKUP(A103:A2437,'Medical Examinations'!$A$1:$M$2336,10,0)</f>
        <v>Yes</v>
      </c>
      <c r="F103" s="8" t="str">
        <f>VLOOKUP(A103:A2437,'Medical Examinations'!$A$2:$H$2336,5,0)</f>
        <v>No</v>
      </c>
      <c r="G103" s="8" t="str">
        <f>VLOOKUP(A103:A2437,'Medical Examinations'!$A$2:$H$2336,6,0)</f>
        <v>No</v>
      </c>
      <c r="H103" s="8">
        <f>VLOOKUP(A103:A2437,'Medical Examinations'!$A$2:$H$2336,7,0)</f>
        <v>0</v>
      </c>
      <c r="I103" t="str">
        <f>VLOOKUP(A103:A2437,'Medical Examinations'!$A$2:$K$2336,11,0)</f>
        <v>Yes</v>
      </c>
      <c r="J103" s="8" t="str">
        <f>VLOOKUP(A103:A2437,'Medical Examinations'!$A$2:$M$2336,12,0)</f>
        <v>Obesity</v>
      </c>
      <c r="K103" s="8" t="str">
        <f>VLOOKUP(A103:A2437,'Medical Examinations'!$A$2:$M$2336,13,0)</f>
        <v>Diabetes</v>
      </c>
      <c r="L103" s="8" t="str">
        <f>VLOOKUP(Table1[CUSTOMER ID],'Hospitalisation Details'!$A$1:$N$2344,12,0)</f>
        <v>28/Jul/1981</v>
      </c>
      <c r="M103" s="22">
        <f>VLOOKUP(Table1[CUSTOMER ID],'Hospitalisation Details'!$A$2:$N$2344,14,0)</f>
        <v>40208.559999999998</v>
      </c>
      <c r="N103" s="8" t="str">
        <f>VLOOKUP(Table1[CUSTOMER ID],'Hospitalisation Details'!$A$2:$I$2344,7,0)</f>
        <v>tier - 1</v>
      </c>
      <c r="O103" s="8" t="str">
        <f>VLOOKUP(Table1[CUSTOMER ID],'Hospitalisation Details'!$A$2:$I$2344,8,0)</f>
        <v>tier - 2</v>
      </c>
      <c r="P103" s="8" t="str">
        <f>VLOOKUP(Table1[CUSTOMER ID],'Hospitalisation Details'!$A$2:$I$2344,9,0)</f>
        <v>R1011</v>
      </c>
      <c r="Q103" s="8">
        <f ca="1">VLOOKUP(Table1[CUSTOMER ID],'Hospitalisation Details'!$A$2:$N$2344,13,0)</f>
        <v>43</v>
      </c>
    </row>
    <row r="104" spans="1:17" ht="15.75" x14ac:dyDescent="0.25">
      <c r="A104" s="1" t="s">
        <v>2269</v>
      </c>
      <c r="B104" s="8" t="str">
        <f>VLOOKUP(A104:A2438,'Customer Names'!$A$2:$D$2336,2,0)</f>
        <v xml:space="preserve">  Robert M</v>
      </c>
      <c r="C104" s="8">
        <f>VLOOKUP(A104:A2438,'Medical Examinations'!$A$2:$H$2336,2,0)</f>
        <v>49.48</v>
      </c>
      <c r="D104" s="8">
        <f>VLOOKUP(A104:A2438,'Medical Examinations'!$A$2:$H$2336,3,0)</f>
        <v>4.96</v>
      </c>
      <c r="E104" s="8" t="str">
        <f>VLOOKUP(A104:A2438,'Medical Examinations'!$A$1:$M$2336,10,0)</f>
        <v>No</v>
      </c>
      <c r="F104" s="8" t="str">
        <f>VLOOKUP(A104:A2438,'Medical Examinations'!$A$2:$H$2336,5,0)</f>
        <v>No</v>
      </c>
      <c r="G104" s="8" t="str">
        <f>VLOOKUP(A104:A2438,'Medical Examinations'!$A$2:$H$2336,6,0)</f>
        <v>Yes</v>
      </c>
      <c r="H104" s="8">
        <f>VLOOKUP(A104:A2438,'Medical Examinations'!$A$2:$H$2336,7,0)</f>
        <v>1</v>
      </c>
      <c r="I104" t="str">
        <f>VLOOKUP(A104:A2438,'Medical Examinations'!$A$2:$K$2336,11,0)</f>
        <v>Yes</v>
      </c>
      <c r="J104" s="8" t="str">
        <f>VLOOKUP(A104:A2438,'Medical Examinations'!$A$2:$M$2336,12,0)</f>
        <v>Obesity</v>
      </c>
      <c r="K104" s="8" t="str">
        <f>VLOOKUP(A104:A2438,'Medical Examinations'!$A$2:$M$2336,13,0)</f>
        <v>Normal</v>
      </c>
      <c r="L104" s="8" t="str">
        <f>VLOOKUP(Table1[CUSTOMER ID],'Hospitalisation Details'!$A$1:$N$2344,12,0)</f>
        <v>18/Aug/1979</v>
      </c>
      <c r="M104" s="22">
        <f>VLOOKUP(Table1[CUSTOMER ID],'Hospitalisation Details'!$A$2:$N$2344,14,0)</f>
        <v>40204.83</v>
      </c>
      <c r="N104" s="8" t="str">
        <f>VLOOKUP(Table1[CUSTOMER ID],'Hospitalisation Details'!$A$2:$I$2344,7,0)</f>
        <v>tier - 1</v>
      </c>
      <c r="O104" s="8" t="str">
        <f>VLOOKUP(Table1[CUSTOMER ID],'Hospitalisation Details'!$A$2:$I$2344,8,0)</f>
        <v>tier - 3</v>
      </c>
      <c r="P104" s="8" t="str">
        <f>VLOOKUP(Table1[CUSTOMER ID],'Hospitalisation Details'!$A$2:$I$2344,9,0)</f>
        <v>R1012</v>
      </c>
      <c r="Q104" s="8">
        <f ca="1">VLOOKUP(Table1[CUSTOMER ID],'Hospitalisation Details'!$A$2:$N$2344,13,0)</f>
        <v>45</v>
      </c>
    </row>
    <row r="105" spans="1:17" ht="15.75" x14ac:dyDescent="0.25">
      <c r="A105" s="1" t="s">
        <v>2268</v>
      </c>
      <c r="B105" s="8" t="str">
        <f>VLOOKUP(A105:A2439,'Customer Names'!$A$2:$D$2336,2,0)</f>
        <v xml:space="preserve">  Ricardo</v>
      </c>
      <c r="C105" s="8">
        <f>VLOOKUP(A105:A2439,'Medical Examinations'!$A$2:$H$2336,2,0)</f>
        <v>34.1</v>
      </c>
      <c r="D105" s="8">
        <f>VLOOKUP(A105:A2439,'Medical Examinations'!$A$2:$H$2336,3,0)</f>
        <v>4.43</v>
      </c>
      <c r="E105" s="8" t="str">
        <f>VLOOKUP(A105:A2439,'Medical Examinations'!$A$1:$M$2336,10,0)</f>
        <v>Yes</v>
      </c>
      <c r="F105" s="8" t="str">
        <f>VLOOKUP(A105:A2439,'Medical Examinations'!$A$2:$H$2336,5,0)</f>
        <v>No</v>
      </c>
      <c r="G105" s="8" t="str">
        <f>VLOOKUP(A105:A2439,'Medical Examinations'!$A$2:$H$2336,6,0)</f>
        <v>No</v>
      </c>
      <c r="H105" s="8">
        <f>VLOOKUP(A105:A2439,'Medical Examinations'!$A$2:$H$2336,7,0)</f>
        <v>0</v>
      </c>
      <c r="I105" t="str">
        <f>VLOOKUP(A105:A2439,'Medical Examinations'!$A$2:$K$2336,11,0)</f>
        <v>Yes</v>
      </c>
      <c r="J105" s="8" t="str">
        <f>VLOOKUP(A105:A2439,'Medical Examinations'!$A$2:$M$2336,12,0)</f>
        <v>Obesity</v>
      </c>
      <c r="K105" s="8" t="str">
        <f>VLOOKUP(A105:A2439,'Medical Examinations'!$A$2:$M$2336,13,0)</f>
        <v>Normal</v>
      </c>
      <c r="L105" s="8" t="str">
        <f>VLOOKUP(Table1[CUSTOMER ID],'Hospitalisation Details'!$A$1:$N$2344,12,0)</f>
        <v>21/Oct/1985</v>
      </c>
      <c r="M105" s="22">
        <f>VLOOKUP(Table1[CUSTOMER ID],'Hospitalisation Details'!$A$2:$N$2344,14,0)</f>
        <v>40182.25</v>
      </c>
      <c r="N105" s="8" t="str">
        <f>VLOOKUP(Table1[CUSTOMER ID],'Hospitalisation Details'!$A$2:$I$2344,7,0)</f>
        <v>tier - 1</v>
      </c>
      <c r="O105" s="8" t="str">
        <f>VLOOKUP(Table1[CUSTOMER ID],'Hospitalisation Details'!$A$2:$I$2344,8,0)</f>
        <v>tier - 2</v>
      </c>
      <c r="P105" s="8" t="str">
        <f>VLOOKUP(Table1[CUSTOMER ID],'Hospitalisation Details'!$A$2:$I$2344,9,0)</f>
        <v>R1011</v>
      </c>
      <c r="Q105" s="8">
        <f ca="1">VLOOKUP(Table1[CUSTOMER ID],'Hospitalisation Details'!$A$2:$N$2344,13,0)</f>
        <v>39</v>
      </c>
    </row>
    <row r="106" spans="1:17" ht="15.75" x14ac:dyDescent="0.25">
      <c r="A106" s="1" t="s">
        <v>2267</v>
      </c>
      <c r="B106" s="8" t="str">
        <f>VLOOKUP(A106:A2440,'Customer Names'!$A$2:$D$2336,2,0)</f>
        <v xml:space="preserve">  Gedion</v>
      </c>
      <c r="C106" s="8">
        <f>VLOOKUP(A106:A2440,'Medical Examinations'!$A$2:$H$2336,2,0)</f>
        <v>35.299999999999997</v>
      </c>
      <c r="D106" s="8">
        <f>VLOOKUP(A106:A2440,'Medical Examinations'!$A$2:$H$2336,3,0)</f>
        <v>5.82</v>
      </c>
      <c r="E106" s="8" t="str">
        <f>VLOOKUP(A106:A2440,'Medical Examinations'!$A$1:$M$2336,10,0)</f>
        <v>Yes</v>
      </c>
      <c r="F106" s="8" t="str">
        <f>VLOOKUP(A106:A2440,'Medical Examinations'!$A$2:$H$2336,5,0)</f>
        <v>No</v>
      </c>
      <c r="G106" s="8" t="str">
        <f>VLOOKUP(A106:A2440,'Medical Examinations'!$A$2:$H$2336,6,0)</f>
        <v>Yes</v>
      </c>
      <c r="H106" s="8">
        <f>VLOOKUP(A106:A2440,'Medical Examinations'!$A$2:$H$2336,7,0)</f>
        <v>1</v>
      </c>
      <c r="I106" t="str">
        <f>VLOOKUP(A106:A2440,'Medical Examinations'!$A$2:$K$2336,11,0)</f>
        <v>Yes</v>
      </c>
      <c r="J106" s="8" t="str">
        <f>VLOOKUP(A106:A2440,'Medical Examinations'!$A$2:$M$2336,12,0)</f>
        <v>Obesity</v>
      </c>
      <c r="K106" s="8" t="str">
        <f>VLOOKUP(A106:A2440,'Medical Examinations'!$A$2:$M$2336,13,0)</f>
        <v>Prediabetes</v>
      </c>
      <c r="L106" s="8" t="str">
        <f>VLOOKUP(Table1[CUSTOMER ID],'Hospitalisation Details'!$A$1:$N$2344,12,0)</f>
        <v>14/Oct/1983</v>
      </c>
      <c r="M106" s="22">
        <f>VLOOKUP(Table1[CUSTOMER ID],'Hospitalisation Details'!$A$2:$N$2344,14,0)</f>
        <v>40103.89</v>
      </c>
      <c r="N106" s="8" t="str">
        <f>VLOOKUP(Table1[CUSTOMER ID],'Hospitalisation Details'!$A$2:$I$2344,7,0)</f>
        <v>tier - 1</v>
      </c>
      <c r="O106" s="8" t="str">
        <f>VLOOKUP(Table1[CUSTOMER ID],'Hospitalisation Details'!$A$2:$I$2344,8,0)</f>
        <v>tier - 2</v>
      </c>
      <c r="P106" s="8" t="str">
        <f>VLOOKUP(Table1[CUSTOMER ID],'Hospitalisation Details'!$A$2:$I$2344,9,0)</f>
        <v>R1011</v>
      </c>
      <c r="Q106" s="8">
        <f ca="1">VLOOKUP(Table1[CUSTOMER ID],'Hospitalisation Details'!$A$2:$N$2344,13,0)</f>
        <v>41</v>
      </c>
    </row>
    <row r="107" spans="1:17" ht="15.75" x14ac:dyDescent="0.25">
      <c r="A107" s="1" t="s">
        <v>2266</v>
      </c>
      <c r="B107" s="8" t="str">
        <f>VLOOKUP(A107:A2441,'Customer Names'!$A$2:$D$2336,2,0)</f>
        <v xml:space="preserve">  Mark</v>
      </c>
      <c r="C107" s="8">
        <f>VLOOKUP(A107:A2441,'Medical Examinations'!$A$2:$H$2336,2,0)</f>
        <v>43.83</v>
      </c>
      <c r="D107" s="8">
        <f>VLOOKUP(A107:A2441,'Medical Examinations'!$A$2:$H$2336,3,0)</f>
        <v>6.03</v>
      </c>
      <c r="E107" s="8" t="str">
        <f>VLOOKUP(A107:A2441,'Medical Examinations'!$A$1:$M$2336,10,0)</f>
        <v>Yes</v>
      </c>
      <c r="F107" s="8" t="str">
        <f>VLOOKUP(A107:A2441,'Medical Examinations'!$A$2:$H$2336,5,0)</f>
        <v>No</v>
      </c>
      <c r="G107" s="8" t="str">
        <f>VLOOKUP(A107:A2441,'Medical Examinations'!$A$2:$H$2336,6,0)</f>
        <v>No</v>
      </c>
      <c r="H107" s="8">
        <f>VLOOKUP(A107:A2441,'Medical Examinations'!$A$2:$H$2336,7,0)</f>
        <v>2</v>
      </c>
      <c r="I107" t="str">
        <f>VLOOKUP(A107:A2441,'Medical Examinations'!$A$2:$K$2336,11,0)</f>
        <v>Yes</v>
      </c>
      <c r="J107" s="8" t="str">
        <f>VLOOKUP(A107:A2441,'Medical Examinations'!$A$2:$M$2336,12,0)</f>
        <v>Obesity</v>
      </c>
      <c r="K107" s="8" t="str">
        <f>VLOOKUP(A107:A2441,'Medical Examinations'!$A$2:$M$2336,13,0)</f>
        <v>Prediabetes</v>
      </c>
      <c r="L107" s="8" t="str">
        <f>VLOOKUP(Table1[CUSTOMER ID],'Hospitalisation Details'!$A$1:$N$2344,12,0)</f>
        <v>12/Aug/1966</v>
      </c>
      <c r="M107" s="22">
        <f>VLOOKUP(Table1[CUSTOMER ID],'Hospitalisation Details'!$A$2:$N$2344,14,0)</f>
        <v>40069.440000000002</v>
      </c>
      <c r="N107" s="8" t="str">
        <f>VLOOKUP(Table1[CUSTOMER ID],'Hospitalisation Details'!$A$2:$I$2344,7,0)</f>
        <v>tier - 1</v>
      </c>
      <c r="O107" s="8" t="str">
        <f>VLOOKUP(Table1[CUSTOMER ID],'Hospitalisation Details'!$A$2:$I$2344,8,0)</f>
        <v>tier - 3</v>
      </c>
      <c r="P107" s="8" t="str">
        <f>VLOOKUP(Table1[CUSTOMER ID],'Hospitalisation Details'!$A$2:$I$2344,9,0)</f>
        <v>R1011</v>
      </c>
      <c r="Q107" s="8">
        <f ca="1">VLOOKUP(Table1[CUSTOMER ID],'Hospitalisation Details'!$A$2:$N$2344,13,0)</f>
        <v>58</v>
      </c>
    </row>
    <row r="108" spans="1:17" ht="15.75" x14ac:dyDescent="0.25">
      <c r="A108" s="1" t="s">
        <v>2265</v>
      </c>
      <c r="B108" s="8" t="str">
        <f>VLOOKUP(A108:A2442,'Customer Names'!$A$2:$D$2336,2,0)</f>
        <v xml:space="preserve">  Gamini P</v>
      </c>
      <c r="C108" s="8">
        <f>VLOOKUP(A108:A2442,'Medical Examinations'!$A$2:$H$2336,2,0)</f>
        <v>50.07</v>
      </c>
      <c r="D108" s="8">
        <f>VLOOKUP(A108:A2442,'Medical Examinations'!$A$2:$H$2336,3,0)</f>
        <v>9.27</v>
      </c>
      <c r="E108" s="8" t="str">
        <f>VLOOKUP(A108:A2442,'Medical Examinations'!$A$1:$M$2336,10,0)</f>
        <v>No</v>
      </c>
      <c r="F108" s="8" t="str">
        <f>VLOOKUP(A108:A2442,'Medical Examinations'!$A$2:$H$2336,5,0)</f>
        <v>No</v>
      </c>
      <c r="G108" s="8" t="str">
        <f>VLOOKUP(A108:A2442,'Medical Examinations'!$A$2:$H$2336,6,0)</f>
        <v>No</v>
      </c>
      <c r="H108" s="8">
        <f>VLOOKUP(A108:A2442,'Medical Examinations'!$A$2:$H$2336,7,0)</f>
        <v>0</v>
      </c>
      <c r="I108" t="str">
        <f>VLOOKUP(A108:A2442,'Medical Examinations'!$A$2:$K$2336,11,0)</f>
        <v>Yes</v>
      </c>
      <c r="J108" s="8" t="str">
        <f>VLOOKUP(A108:A2442,'Medical Examinations'!$A$2:$M$2336,12,0)</f>
        <v>Obesity</v>
      </c>
      <c r="K108" s="8" t="str">
        <f>VLOOKUP(A108:A2442,'Medical Examinations'!$A$2:$M$2336,13,0)</f>
        <v>Diabetes</v>
      </c>
      <c r="L108" s="8" t="str">
        <f>VLOOKUP(Table1[CUSTOMER ID],'Hospitalisation Details'!$A$1:$N$2344,12,0)</f>
        <v>20/Dec/1978</v>
      </c>
      <c r="M108" s="22">
        <f>VLOOKUP(Table1[CUSTOMER ID],'Hospitalisation Details'!$A$2:$N$2344,14,0)</f>
        <v>40054.730000000003</v>
      </c>
      <c r="N108" s="8" t="str">
        <f>VLOOKUP(Table1[CUSTOMER ID],'Hospitalisation Details'!$A$2:$I$2344,7,0)</f>
        <v>tier - 1</v>
      </c>
      <c r="O108" s="8" t="str">
        <f>VLOOKUP(Table1[CUSTOMER ID],'Hospitalisation Details'!$A$2:$I$2344,8,0)</f>
        <v>tier - 3</v>
      </c>
      <c r="P108" s="8" t="str">
        <f>VLOOKUP(Table1[CUSTOMER ID],'Hospitalisation Details'!$A$2:$I$2344,9,0)</f>
        <v>R1011</v>
      </c>
      <c r="Q108" s="8">
        <f ca="1">VLOOKUP(Table1[CUSTOMER ID],'Hospitalisation Details'!$A$2:$N$2344,13,0)</f>
        <v>45</v>
      </c>
    </row>
    <row r="109" spans="1:17" ht="15.75" x14ac:dyDescent="0.25">
      <c r="A109" s="1" t="s">
        <v>2264</v>
      </c>
      <c r="B109" s="8" t="str">
        <f>VLOOKUP(A109:A2443,'Customer Names'!$A$2:$D$2336,2,0)</f>
        <v xml:space="preserve">  Emily J</v>
      </c>
      <c r="C109" s="8">
        <f>VLOOKUP(A109:A2443,'Medical Examinations'!$A$2:$H$2336,2,0)</f>
        <v>32.774999999999999</v>
      </c>
      <c r="D109" s="8">
        <f>VLOOKUP(A109:A2443,'Medical Examinations'!$A$2:$H$2336,3,0)</f>
        <v>5.53</v>
      </c>
      <c r="E109" s="8" t="str">
        <f>VLOOKUP(A109:A2443,'Medical Examinations'!$A$1:$M$2336,10,0)</f>
        <v>No</v>
      </c>
      <c r="F109" s="8" t="str">
        <f>VLOOKUP(A109:A2443,'Medical Examinations'!$A$2:$H$2336,5,0)</f>
        <v>No</v>
      </c>
      <c r="G109" s="8" t="str">
        <f>VLOOKUP(A109:A2443,'Medical Examinations'!$A$2:$H$2336,6,0)</f>
        <v>No</v>
      </c>
      <c r="H109" s="8">
        <f>VLOOKUP(A109:A2443,'Medical Examinations'!$A$2:$H$2336,7,0)</f>
        <v>0</v>
      </c>
      <c r="I109" t="str">
        <f>VLOOKUP(A109:A2443,'Medical Examinations'!$A$2:$K$2336,11,0)</f>
        <v>Yes</v>
      </c>
      <c r="J109" s="8" t="str">
        <f>VLOOKUP(A109:A2443,'Medical Examinations'!$A$2:$M$2336,12,0)</f>
        <v>Obesity</v>
      </c>
      <c r="K109" s="8" t="str">
        <f>VLOOKUP(A109:A2443,'Medical Examinations'!$A$2:$M$2336,13,0)</f>
        <v>Normal</v>
      </c>
      <c r="L109" s="8" t="str">
        <f>VLOOKUP(Table1[CUSTOMER ID],'Hospitalisation Details'!$A$1:$N$2344,12,0)</f>
        <v>25/Dec/1982</v>
      </c>
      <c r="M109" s="22">
        <f>VLOOKUP(Table1[CUSTOMER ID],'Hospitalisation Details'!$A$2:$N$2344,14,0)</f>
        <v>40003.33</v>
      </c>
      <c r="N109" s="8" t="str">
        <f>VLOOKUP(Table1[CUSTOMER ID],'Hospitalisation Details'!$A$2:$I$2344,7,0)</f>
        <v>tier - 1</v>
      </c>
      <c r="O109" s="8" t="str">
        <f>VLOOKUP(Table1[CUSTOMER ID],'Hospitalisation Details'!$A$2:$I$2344,8,0)</f>
        <v>tier - 1</v>
      </c>
      <c r="P109" s="8" t="str">
        <f>VLOOKUP(Table1[CUSTOMER ID],'Hospitalisation Details'!$A$2:$I$2344,9,0)</f>
        <v>R1012</v>
      </c>
      <c r="Q109" s="8">
        <f ca="1">VLOOKUP(Table1[CUSTOMER ID],'Hospitalisation Details'!$A$2:$N$2344,13,0)</f>
        <v>41</v>
      </c>
    </row>
    <row r="110" spans="1:17" ht="15.75" x14ac:dyDescent="0.25">
      <c r="A110" s="1" t="s">
        <v>2263</v>
      </c>
      <c r="B110" s="8" t="str">
        <f>VLOOKUP(A110:A2444,'Customer Names'!$A$2:$D$2336,2,0)</f>
        <v xml:space="preserve">  Amanda</v>
      </c>
      <c r="C110" s="8">
        <f>VLOOKUP(A110:A2444,'Medical Examinations'!$A$2:$H$2336,2,0)</f>
        <v>34.104999999999997</v>
      </c>
      <c r="D110" s="8">
        <f>VLOOKUP(A110:A2444,'Medical Examinations'!$A$2:$H$2336,3,0)</f>
        <v>5.07</v>
      </c>
      <c r="E110" s="8" t="str">
        <f>VLOOKUP(A110:A2444,'Medical Examinations'!$A$1:$M$2336,10,0)</f>
        <v>No</v>
      </c>
      <c r="F110" s="8" t="str">
        <f>VLOOKUP(A110:A2444,'Medical Examinations'!$A$2:$H$2336,5,0)</f>
        <v>No</v>
      </c>
      <c r="G110" s="8" t="str">
        <f>VLOOKUP(A110:A2444,'Medical Examinations'!$A$2:$H$2336,6,0)</f>
        <v>No</v>
      </c>
      <c r="H110" s="8">
        <f>VLOOKUP(A110:A2444,'Medical Examinations'!$A$2:$H$2336,7,0)</f>
        <v>1</v>
      </c>
      <c r="I110" t="str">
        <f>VLOOKUP(A110:A2444,'Medical Examinations'!$A$2:$K$2336,11,0)</f>
        <v>Yes</v>
      </c>
      <c r="J110" s="8" t="str">
        <f>VLOOKUP(A110:A2444,'Medical Examinations'!$A$2:$M$2336,12,0)</f>
        <v>Obesity</v>
      </c>
      <c r="K110" s="8" t="str">
        <f>VLOOKUP(A110:A2444,'Medical Examinations'!$A$2:$M$2336,13,0)</f>
        <v>Normal</v>
      </c>
      <c r="L110" s="8" t="str">
        <f>VLOOKUP(Table1[CUSTOMER ID],'Hospitalisation Details'!$A$1:$N$2344,12,0)</f>
        <v>8/Aug/1987</v>
      </c>
      <c r="M110" s="22">
        <f>VLOOKUP(Table1[CUSTOMER ID],'Hospitalisation Details'!$A$2:$N$2344,14,0)</f>
        <v>39983.43</v>
      </c>
      <c r="N110" s="8" t="str">
        <f>VLOOKUP(Table1[CUSTOMER ID],'Hospitalisation Details'!$A$2:$I$2344,7,0)</f>
        <v>tier - 2</v>
      </c>
      <c r="O110" s="8" t="str">
        <f>VLOOKUP(Table1[CUSTOMER ID],'Hospitalisation Details'!$A$2:$I$2344,8,0)</f>
        <v>tier - 3</v>
      </c>
      <c r="P110" s="8" t="str">
        <f>VLOOKUP(Table1[CUSTOMER ID],'Hospitalisation Details'!$A$2:$I$2344,9,0)</f>
        <v>R1012</v>
      </c>
      <c r="Q110" s="8">
        <f ca="1">VLOOKUP(Table1[CUSTOMER ID],'Hospitalisation Details'!$A$2:$N$2344,13,0)</f>
        <v>37</v>
      </c>
    </row>
    <row r="111" spans="1:17" ht="15.75" x14ac:dyDescent="0.25">
      <c r="A111" s="1" t="s">
        <v>2262</v>
      </c>
      <c r="B111" s="8" t="str">
        <f>VLOOKUP(A111:A2445,'Customer Names'!$A$2:$D$2336,2,0)</f>
        <v xml:space="preserve">  Nicholas</v>
      </c>
      <c r="C111" s="8">
        <f>VLOOKUP(A111:A2445,'Medical Examinations'!$A$2:$H$2336,2,0)</f>
        <v>48.93</v>
      </c>
      <c r="D111" s="8">
        <f>VLOOKUP(A111:A2445,'Medical Examinations'!$A$2:$H$2336,3,0)</f>
        <v>11.17</v>
      </c>
      <c r="E111" s="8" t="str">
        <f>VLOOKUP(A111:A2445,'Medical Examinations'!$A$1:$M$2336,10,0)</f>
        <v>Yes</v>
      </c>
      <c r="F111" s="8" t="str">
        <f>VLOOKUP(A111:A2445,'Medical Examinations'!$A$2:$H$2336,5,0)</f>
        <v>No</v>
      </c>
      <c r="G111" s="8" t="str">
        <f>VLOOKUP(A111:A2445,'Medical Examinations'!$A$2:$H$2336,6,0)</f>
        <v>No</v>
      </c>
      <c r="H111" s="8">
        <f>VLOOKUP(A111:A2445,'Medical Examinations'!$A$2:$H$2336,7,0)</f>
        <v>1</v>
      </c>
      <c r="I111" t="str">
        <f>VLOOKUP(A111:A2445,'Medical Examinations'!$A$2:$K$2336,11,0)</f>
        <v>Yes</v>
      </c>
      <c r="J111" s="8" t="str">
        <f>VLOOKUP(A111:A2445,'Medical Examinations'!$A$2:$M$2336,12,0)</f>
        <v>Obesity</v>
      </c>
      <c r="K111" s="8" t="str">
        <f>VLOOKUP(A111:A2445,'Medical Examinations'!$A$2:$M$2336,13,0)</f>
        <v>Diabetes</v>
      </c>
      <c r="L111" s="8" t="str">
        <f>VLOOKUP(Table1[CUSTOMER ID],'Hospitalisation Details'!$A$1:$N$2344,12,0)</f>
        <v>2/Dec/1975</v>
      </c>
      <c r="M111" s="22">
        <f>VLOOKUP(Table1[CUSTOMER ID],'Hospitalisation Details'!$A$2:$N$2344,14,0)</f>
        <v>39963.120000000003</v>
      </c>
      <c r="N111" s="8" t="str">
        <f>VLOOKUP(Table1[CUSTOMER ID],'Hospitalisation Details'!$A$2:$I$2344,7,0)</f>
        <v>tier - 2</v>
      </c>
      <c r="O111" s="8" t="str">
        <f>VLOOKUP(Table1[CUSTOMER ID],'Hospitalisation Details'!$A$2:$I$2344,8,0)</f>
        <v>tier - 2</v>
      </c>
      <c r="P111" s="8" t="str">
        <f>VLOOKUP(Table1[CUSTOMER ID],'Hospitalisation Details'!$A$2:$I$2344,9,0)</f>
        <v>R1011</v>
      </c>
      <c r="Q111" s="8">
        <f ca="1">VLOOKUP(Table1[CUSTOMER ID],'Hospitalisation Details'!$A$2:$N$2344,13,0)</f>
        <v>48</v>
      </c>
    </row>
    <row r="112" spans="1:17" ht="15.75" x14ac:dyDescent="0.25">
      <c r="A112" s="1" t="s">
        <v>2261</v>
      </c>
      <c r="B112" s="8" t="str">
        <f>VLOOKUP(A112:A2446,'Customer Names'!$A$2:$D$2336,2,0)</f>
        <v xml:space="preserve">  Knox</v>
      </c>
      <c r="C112" s="8">
        <f>VLOOKUP(A112:A2446,'Medical Examinations'!$A$2:$H$2336,2,0)</f>
        <v>37.07</v>
      </c>
      <c r="D112" s="8">
        <f>VLOOKUP(A112:A2446,'Medical Examinations'!$A$2:$H$2336,3,0)</f>
        <v>6.14</v>
      </c>
      <c r="E112" s="8" t="str">
        <f>VLOOKUP(A112:A2446,'Medical Examinations'!$A$1:$M$2336,10,0)</f>
        <v>Yes</v>
      </c>
      <c r="F112" s="8" t="str">
        <f>VLOOKUP(A112:A2446,'Medical Examinations'!$A$2:$H$2336,5,0)</f>
        <v>No</v>
      </c>
      <c r="G112" s="8" t="str">
        <f>VLOOKUP(A112:A2446,'Medical Examinations'!$A$2:$H$2336,6,0)</f>
        <v>No</v>
      </c>
      <c r="H112" s="8">
        <f>VLOOKUP(A112:A2446,'Medical Examinations'!$A$2:$H$2336,7,0)</f>
        <v>0</v>
      </c>
      <c r="I112" t="str">
        <f>VLOOKUP(A112:A2446,'Medical Examinations'!$A$2:$K$2336,11,0)</f>
        <v>Yes</v>
      </c>
      <c r="J112" s="8" t="str">
        <f>VLOOKUP(A112:A2446,'Medical Examinations'!$A$2:$M$2336,12,0)</f>
        <v>Obesity</v>
      </c>
      <c r="K112" s="8" t="str">
        <f>VLOOKUP(A112:A2446,'Medical Examinations'!$A$2:$M$2336,13,0)</f>
        <v>Prediabetes</v>
      </c>
      <c r="L112" s="8" t="str">
        <f>VLOOKUP(Table1[CUSTOMER ID],'Hospitalisation Details'!$A$1:$N$2344,12,0)</f>
        <v>22/Aug/1985</v>
      </c>
      <c r="M112" s="22">
        <f>VLOOKUP(Table1[CUSTOMER ID],'Hospitalisation Details'!$A$2:$N$2344,14,0)</f>
        <v>39871.699999999997</v>
      </c>
      <c r="N112" s="8" t="str">
        <f>VLOOKUP(Table1[CUSTOMER ID],'Hospitalisation Details'!$A$2:$I$2344,7,0)</f>
        <v>tier - 1</v>
      </c>
      <c r="O112" s="8" t="str">
        <f>VLOOKUP(Table1[CUSTOMER ID],'Hospitalisation Details'!$A$2:$I$2344,8,0)</f>
        <v>tier - 2</v>
      </c>
      <c r="P112" s="8" t="str">
        <f>VLOOKUP(Table1[CUSTOMER ID],'Hospitalisation Details'!$A$2:$I$2344,9,0)</f>
        <v>R1013</v>
      </c>
      <c r="Q112" s="8">
        <f ca="1">VLOOKUP(Table1[CUSTOMER ID],'Hospitalisation Details'!$A$2:$N$2344,13,0)</f>
        <v>39</v>
      </c>
    </row>
    <row r="113" spans="1:17" ht="15.75" x14ac:dyDescent="0.25">
      <c r="A113" s="1" t="s">
        <v>2260</v>
      </c>
      <c r="B113" s="8" t="str">
        <f>VLOOKUP(A113:A2447,'Customer Names'!$A$2:$D$2336,2,0)</f>
        <v xml:space="preserve">  Yianna</v>
      </c>
      <c r="C113" s="8">
        <f>VLOOKUP(A113:A2447,'Medical Examinations'!$A$2:$H$2336,2,0)</f>
        <v>51.51</v>
      </c>
      <c r="D113" s="8">
        <f>VLOOKUP(A113:A2447,'Medical Examinations'!$A$2:$H$2336,3,0)</f>
        <v>6.26</v>
      </c>
      <c r="E113" s="8" t="str">
        <f>VLOOKUP(A113:A2447,'Medical Examinations'!$A$1:$M$2336,10,0)</f>
        <v>Yes</v>
      </c>
      <c r="F113" s="8" t="str">
        <f>VLOOKUP(A113:A2447,'Medical Examinations'!$A$2:$H$2336,5,0)</f>
        <v>No</v>
      </c>
      <c r="G113" s="8" t="str">
        <f>VLOOKUP(A113:A2447,'Medical Examinations'!$A$2:$H$2336,6,0)</f>
        <v>Yes</v>
      </c>
      <c r="H113" s="8">
        <f>VLOOKUP(A113:A2447,'Medical Examinations'!$A$2:$H$2336,7,0)</f>
        <v>1</v>
      </c>
      <c r="I113" t="str">
        <f>VLOOKUP(A113:A2447,'Medical Examinations'!$A$2:$K$2336,11,0)</f>
        <v>Yes</v>
      </c>
      <c r="J113" s="8" t="str">
        <f>VLOOKUP(A113:A2447,'Medical Examinations'!$A$2:$M$2336,12,0)</f>
        <v>Obesity</v>
      </c>
      <c r="K113" s="8" t="str">
        <f>VLOOKUP(A113:A2447,'Medical Examinations'!$A$2:$M$2336,13,0)</f>
        <v>Prediabetes</v>
      </c>
      <c r="L113" s="8" t="str">
        <f>VLOOKUP(Table1[CUSTOMER ID],'Hospitalisation Details'!$A$1:$N$2344,12,0)</f>
        <v>1/Jun/1983</v>
      </c>
      <c r="M113" s="22">
        <f>VLOOKUP(Table1[CUSTOMER ID],'Hospitalisation Details'!$A$2:$N$2344,14,0)</f>
        <v>39865.699999999997</v>
      </c>
      <c r="N113" s="8" t="str">
        <f>VLOOKUP(Table1[CUSTOMER ID],'Hospitalisation Details'!$A$2:$I$2344,7,0)</f>
        <v>tier - 2</v>
      </c>
      <c r="O113" s="8" t="str">
        <f>VLOOKUP(Table1[CUSTOMER ID],'Hospitalisation Details'!$A$2:$I$2344,8,0)</f>
        <v>tier - 2</v>
      </c>
      <c r="P113" s="8" t="str">
        <f>VLOOKUP(Table1[CUSTOMER ID],'Hospitalisation Details'!$A$2:$I$2344,9,0)</f>
        <v>R1011</v>
      </c>
      <c r="Q113" s="8">
        <f ca="1">VLOOKUP(Table1[CUSTOMER ID],'Hospitalisation Details'!$A$2:$N$2344,13,0)</f>
        <v>41</v>
      </c>
    </row>
    <row r="114" spans="1:17" ht="15.75" x14ac:dyDescent="0.25">
      <c r="A114" s="1" t="s">
        <v>2259</v>
      </c>
      <c r="B114" s="8" t="str">
        <f>VLOOKUP(A114:A2448,'Customer Names'!$A$2:$D$2336,2,0)</f>
        <v xml:space="preserve">  Roberta</v>
      </c>
      <c r="C114" s="8">
        <f>VLOOKUP(A114:A2448,'Medical Examinations'!$A$2:$H$2336,2,0)</f>
        <v>34.799999999999997</v>
      </c>
      <c r="D114" s="8">
        <f>VLOOKUP(A114:A2448,'Medical Examinations'!$A$2:$H$2336,3,0)</f>
        <v>4.72</v>
      </c>
      <c r="E114" s="8" t="str">
        <f>VLOOKUP(A114:A2448,'Medical Examinations'!$A$1:$M$2336,10,0)</f>
        <v>Yes</v>
      </c>
      <c r="F114" s="8" t="str">
        <f>VLOOKUP(A114:A2448,'Medical Examinations'!$A$2:$H$2336,5,0)</f>
        <v>No</v>
      </c>
      <c r="G114" s="8" t="str">
        <f>VLOOKUP(A114:A2448,'Medical Examinations'!$A$2:$H$2336,6,0)</f>
        <v>No</v>
      </c>
      <c r="H114" s="8">
        <f>VLOOKUP(A114:A2448,'Medical Examinations'!$A$2:$H$2336,7,0)</f>
        <v>0</v>
      </c>
      <c r="I114" t="str">
        <f>VLOOKUP(A114:A2448,'Medical Examinations'!$A$2:$K$2336,11,0)</f>
        <v>Yes</v>
      </c>
      <c r="J114" s="8" t="str">
        <f>VLOOKUP(A114:A2448,'Medical Examinations'!$A$2:$M$2336,12,0)</f>
        <v>Obesity</v>
      </c>
      <c r="K114" s="8" t="str">
        <f>VLOOKUP(A114:A2448,'Medical Examinations'!$A$2:$M$2336,13,0)</f>
        <v>Normal</v>
      </c>
      <c r="L114" s="8" t="str">
        <f>VLOOKUP(Table1[CUSTOMER ID],'Hospitalisation Details'!$A$1:$N$2344,12,0)</f>
        <v>17/Jul/1985</v>
      </c>
      <c r="M114" s="22">
        <f>VLOOKUP(Table1[CUSTOMER ID],'Hospitalisation Details'!$A$2:$N$2344,14,0)</f>
        <v>39836.519999999997</v>
      </c>
      <c r="N114" s="8" t="str">
        <f>VLOOKUP(Table1[CUSTOMER ID],'Hospitalisation Details'!$A$2:$I$2344,7,0)</f>
        <v>tier - 2</v>
      </c>
      <c r="O114" s="8" t="str">
        <f>VLOOKUP(Table1[CUSTOMER ID],'Hospitalisation Details'!$A$2:$I$2344,8,0)</f>
        <v>tier - 1</v>
      </c>
      <c r="P114" s="8" t="str">
        <f>VLOOKUP(Table1[CUSTOMER ID],'Hospitalisation Details'!$A$2:$I$2344,9,0)</f>
        <v>R1011</v>
      </c>
      <c r="Q114" s="8">
        <f ca="1">VLOOKUP(Table1[CUSTOMER ID],'Hospitalisation Details'!$A$2:$N$2344,13,0)</f>
        <v>39</v>
      </c>
    </row>
    <row r="115" spans="1:17" ht="15.75" x14ac:dyDescent="0.25">
      <c r="A115" s="1" t="s">
        <v>2258</v>
      </c>
      <c r="B115" s="8" t="str">
        <f>VLOOKUP(A115:A2449,'Customer Names'!$A$2:$D$2336,2,0)</f>
        <v xml:space="preserve">  Benjamin P</v>
      </c>
      <c r="C115" s="8">
        <f>VLOOKUP(A115:A2449,'Medical Examinations'!$A$2:$H$2336,2,0)</f>
        <v>36.67</v>
      </c>
      <c r="D115" s="8">
        <f>VLOOKUP(A115:A2449,'Medical Examinations'!$A$2:$H$2336,3,0)</f>
        <v>5.18</v>
      </c>
      <c r="E115" s="8" t="str">
        <f>VLOOKUP(A115:A2449,'Medical Examinations'!$A$1:$M$2336,10,0)</f>
        <v>No</v>
      </c>
      <c r="F115" s="8" t="str">
        <f>VLOOKUP(A115:A2449,'Medical Examinations'!$A$2:$H$2336,5,0)</f>
        <v>No</v>
      </c>
      <c r="G115" s="8" t="str">
        <f>VLOOKUP(A115:A2449,'Medical Examinations'!$A$2:$H$2336,6,0)</f>
        <v>No</v>
      </c>
      <c r="H115" s="8">
        <f>VLOOKUP(A115:A2449,'Medical Examinations'!$A$2:$H$2336,7,0)</f>
        <v>1</v>
      </c>
      <c r="I115" t="str">
        <f>VLOOKUP(A115:A2449,'Medical Examinations'!$A$2:$K$2336,11,0)</f>
        <v>Yes</v>
      </c>
      <c r="J115" s="8" t="str">
        <f>VLOOKUP(A115:A2449,'Medical Examinations'!$A$2:$M$2336,12,0)</f>
        <v>Obesity</v>
      </c>
      <c r="K115" s="8" t="str">
        <f>VLOOKUP(A115:A2449,'Medical Examinations'!$A$2:$M$2336,13,0)</f>
        <v>Normal</v>
      </c>
      <c r="L115" s="8" t="str">
        <f>VLOOKUP(Table1[CUSTOMER ID],'Hospitalisation Details'!$A$1:$N$2344,12,0)</f>
        <v>24/Jul/1987</v>
      </c>
      <c r="M115" s="22">
        <f>VLOOKUP(Table1[CUSTOMER ID],'Hospitalisation Details'!$A$2:$N$2344,14,0)</f>
        <v>39774.28</v>
      </c>
      <c r="N115" s="8" t="str">
        <f>VLOOKUP(Table1[CUSTOMER ID],'Hospitalisation Details'!$A$2:$I$2344,7,0)</f>
        <v>tier - 1</v>
      </c>
      <c r="O115" s="8" t="str">
        <f>VLOOKUP(Table1[CUSTOMER ID],'Hospitalisation Details'!$A$2:$I$2344,8,0)</f>
        <v>tier - 1</v>
      </c>
      <c r="P115" s="8" t="str">
        <f>VLOOKUP(Table1[CUSTOMER ID],'Hospitalisation Details'!$A$2:$I$2344,9,0)</f>
        <v>R1014</v>
      </c>
      <c r="Q115" s="8">
        <f ca="1">VLOOKUP(Table1[CUSTOMER ID],'Hospitalisation Details'!$A$2:$N$2344,13,0)</f>
        <v>37</v>
      </c>
    </row>
    <row r="116" spans="1:17" ht="15.75" x14ac:dyDescent="0.25">
      <c r="A116" s="1" t="s">
        <v>2257</v>
      </c>
      <c r="B116" s="8" t="str">
        <f>VLOOKUP(A116:A2450,'Customer Names'!$A$2:$D$2336,2,0)</f>
        <v xml:space="preserve">  Craig</v>
      </c>
      <c r="C116" s="8">
        <f>VLOOKUP(A116:A2450,'Medical Examinations'!$A$2:$H$2336,2,0)</f>
        <v>30.9</v>
      </c>
      <c r="D116" s="8">
        <f>VLOOKUP(A116:A2450,'Medical Examinations'!$A$2:$H$2336,3,0)</f>
        <v>9.4</v>
      </c>
      <c r="E116" s="8" t="str">
        <f>VLOOKUP(A116:A2450,'Medical Examinations'!$A$1:$M$2336,10,0)</f>
        <v>No</v>
      </c>
      <c r="F116" s="8" t="str">
        <f>VLOOKUP(A116:A2450,'Medical Examinations'!$A$2:$H$2336,5,0)</f>
        <v>No</v>
      </c>
      <c r="G116" s="8" t="str">
        <f>VLOOKUP(A116:A2450,'Medical Examinations'!$A$2:$H$2336,6,0)</f>
        <v>No</v>
      </c>
      <c r="H116" s="8">
        <f>VLOOKUP(A116:A2450,'Medical Examinations'!$A$2:$H$2336,7,0)</f>
        <v>2</v>
      </c>
      <c r="I116" t="str">
        <f>VLOOKUP(A116:A2450,'Medical Examinations'!$A$2:$K$2336,11,0)</f>
        <v>Yes</v>
      </c>
      <c r="J116" s="8" t="str">
        <f>VLOOKUP(A116:A2450,'Medical Examinations'!$A$2:$M$2336,12,0)</f>
        <v>Obesity</v>
      </c>
      <c r="K116" s="8" t="str">
        <f>VLOOKUP(A116:A2450,'Medical Examinations'!$A$2:$M$2336,13,0)</f>
        <v>Diabetes</v>
      </c>
      <c r="L116" s="8" t="str">
        <f>VLOOKUP(Table1[CUSTOMER ID],'Hospitalisation Details'!$A$1:$N$2344,12,0)</f>
        <v>17/Dec/1973</v>
      </c>
      <c r="M116" s="22">
        <f>VLOOKUP(Table1[CUSTOMER ID],'Hospitalisation Details'!$A$2:$N$2344,14,0)</f>
        <v>39727.61</v>
      </c>
      <c r="N116" s="8" t="str">
        <f>VLOOKUP(Table1[CUSTOMER ID],'Hospitalisation Details'!$A$2:$I$2344,7,0)</f>
        <v>tier - 1</v>
      </c>
      <c r="O116" s="8" t="str">
        <f>VLOOKUP(Table1[CUSTOMER ID],'Hospitalisation Details'!$A$2:$I$2344,8,0)</f>
        <v>tier - 2</v>
      </c>
      <c r="P116" s="8" t="str">
        <f>VLOOKUP(Table1[CUSTOMER ID],'Hospitalisation Details'!$A$2:$I$2344,9,0)</f>
        <v>R1011</v>
      </c>
      <c r="Q116" s="8">
        <f ca="1">VLOOKUP(Table1[CUSTOMER ID],'Hospitalisation Details'!$A$2:$N$2344,13,0)</f>
        <v>50</v>
      </c>
    </row>
    <row r="117" spans="1:17" ht="15.75" x14ac:dyDescent="0.25">
      <c r="A117" s="1" t="s">
        <v>2256</v>
      </c>
      <c r="B117" s="8" t="str">
        <f>VLOOKUP(A117:A2451,'Customer Names'!$A$2:$D$2336,2,0)</f>
        <v xml:space="preserve">  Ann</v>
      </c>
      <c r="C117" s="8">
        <f>VLOOKUP(A117:A2451,'Medical Examinations'!$A$2:$H$2336,2,0)</f>
        <v>30.495000000000001</v>
      </c>
      <c r="D117" s="8">
        <f>VLOOKUP(A117:A2451,'Medical Examinations'!$A$2:$H$2336,3,0)</f>
        <v>6.29</v>
      </c>
      <c r="E117" s="8" t="str">
        <f>VLOOKUP(A117:A2451,'Medical Examinations'!$A$1:$M$2336,10,0)</f>
        <v>No</v>
      </c>
      <c r="F117" s="8" t="str">
        <f>VLOOKUP(A117:A2451,'Medical Examinations'!$A$2:$H$2336,5,0)</f>
        <v>No</v>
      </c>
      <c r="G117" s="8" t="str">
        <f>VLOOKUP(A117:A2451,'Medical Examinations'!$A$2:$H$2336,6,0)</f>
        <v>No</v>
      </c>
      <c r="H117" s="8">
        <f>VLOOKUP(A117:A2451,'Medical Examinations'!$A$2:$H$2336,7,0)</f>
        <v>0</v>
      </c>
      <c r="I117" t="str">
        <f>VLOOKUP(A117:A2451,'Medical Examinations'!$A$2:$K$2336,11,0)</f>
        <v>Yes</v>
      </c>
      <c r="J117" s="8" t="str">
        <f>VLOOKUP(A117:A2451,'Medical Examinations'!$A$2:$M$2336,12,0)</f>
        <v>Obesity</v>
      </c>
      <c r="K117" s="8" t="str">
        <f>VLOOKUP(A117:A2451,'Medical Examinations'!$A$2:$M$2336,13,0)</f>
        <v>Prediabetes</v>
      </c>
      <c r="L117" s="8" t="str">
        <f>VLOOKUP(Table1[CUSTOMER ID],'Hospitalisation Details'!$A$1:$N$2344,12,0)</f>
        <v>12/Aug/1977</v>
      </c>
      <c r="M117" s="22">
        <f>VLOOKUP(Table1[CUSTOMER ID],'Hospitalisation Details'!$A$2:$N$2344,14,0)</f>
        <v>39725.519999999997</v>
      </c>
      <c r="N117" s="8" t="str">
        <f>VLOOKUP(Table1[CUSTOMER ID],'Hospitalisation Details'!$A$2:$I$2344,7,0)</f>
        <v>tier - 2</v>
      </c>
      <c r="O117" s="8" t="str">
        <f>VLOOKUP(Table1[CUSTOMER ID],'Hospitalisation Details'!$A$2:$I$2344,8,0)</f>
        <v>tier - 1</v>
      </c>
      <c r="P117" s="8" t="str">
        <f>VLOOKUP(Table1[CUSTOMER ID],'Hospitalisation Details'!$A$2:$I$2344,9,0)</f>
        <v>R1012</v>
      </c>
      <c r="Q117" s="8">
        <f ca="1">VLOOKUP(Table1[CUSTOMER ID],'Hospitalisation Details'!$A$2:$N$2344,13,0)</f>
        <v>47</v>
      </c>
    </row>
    <row r="118" spans="1:17" ht="15.75" x14ac:dyDescent="0.25">
      <c r="A118" s="1" t="s">
        <v>2255</v>
      </c>
      <c r="B118" s="8" t="str">
        <f>VLOOKUP(A118:A2452,'Customer Names'!$A$2:$D$2336,2,0)</f>
        <v xml:space="preserve">  Jamie P</v>
      </c>
      <c r="C118" s="8">
        <f>VLOOKUP(A118:A2452,'Medical Examinations'!$A$2:$H$2336,2,0)</f>
        <v>44.88</v>
      </c>
      <c r="D118" s="8">
        <f>VLOOKUP(A118:A2452,'Medical Examinations'!$A$2:$H$2336,3,0)</f>
        <v>6.04</v>
      </c>
      <c r="E118" s="8" t="str">
        <f>VLOOKUP(A118:A2452,'Medical Examinations'!$A$1:$M$2336,10,0)</f>
        <v>No</v>
      </c>
      <c r="F118" s="8" t="str">
        <f>VLOOKUP(A118:A2452,'Medical Examinations'!$A$2:$H$2336,5,0)</f>
        <v>No</v>
      </c>
      <c r="G118" s="8" t="str">
        <f>VLOOKUP(A118:A2452,'Medical Examinations'!$A$2:$H$2336,6,0)</f>
        <v>Yes</v>
      </c>
      <c r="H118" s="8">
        <f>VLOOKUP(A118:A2452,'Medical Examinations'!$A$2:$H$2336,7,0)</f>
        <v>1</v>
      </c>
      <c r="I118" t="str">
        <f>VLOOKUP(A118:A2452,'Medical Examinations'!$A$2:$K$2336,11,0)</f>
        <v>Yes</v>
      </c>
      <c r="J118" s="8" t="str">
        <f>VLOOKUP(A118:A2452,'Medical Examinations'!$A$2:$M$2336,12,0)</f>
        <v>Obesity</v>
      </c>
      <c r="K118" s="8" t="str">
        <f>VLOOKUP(A118:A2452,'Medical Examinations'!$A$2:$M$2336,13,0)</f>
        <v>Prediabetes</v>
      </c>
      <c r="L118" s="8" t="str">
        <f>VLOOKUP(Table1[CUSTOMER ID],'Hospitalisation Details'!$A$1:$N$2344,12,0)</f>
        <v>16/Jul/2003</v>
      </c>
      <c r="M118" s="22">
        <f>VLOOKUP(Table1[CUSTOMER ID],'Hospitalisation Details'!$A$2:$N$2344,14,0)</f>
        <v>39722.75</v>
      </c>
      <c r="N118" s="8" t="str">
        <f>VLOOKUP(Table1[CUSTOMER ID],'Hospitalisation Details'!$A$2:$I$2344,7,0)</f>
        <v>tier - 1</v>
      </c>
      <c r="O118" s="8" t="str">
        <f>VLOOKUP(Table1[CUSTOMER ID],'Hospitalisation Details'!$A$2:$I$2344,8,0)</f>
        <v>tier - 1</v>
      </c>
      <c r="P118" s="8" t="str">
        <f>VLOOKUP(Table1[CUSTOMER ID],'Hospitalisation Details'!$A$2:$I$2344,9,0)</f>
        <v>R1013</v>
      </c>
      <c r="Q118" s="8">
        <f ca="1">VLOOKUP(Table1[CUSTOMER ID],'Hospitalisation Details'!$A$2:$N$2344,13,0)</f>
        <v>21</v>
      </c>
    </row>
    <row r="119" spans="1:17" ht="15.75" x14ac:dyDescent="0.25">
      <c r="A119" s="1" t="s">
        <v>2254</v>
      </c>
      <c r="B119" s="8" t="str">
        <f>VLOOKUP(A119:A2453,'Customer Names'!$A$2:$D$2336,2,0)</f>
        <v xml:space="preserve">  John</v>
      </c>
      <c r="C119" s="8">
        <f>VLOOKUP(A119:A2453,'Medical Examinations'!$A$2:$H$2336,2,0)</f>
        <v>44.32</v>
      </c>
      <c r="D119" s="8">
        <f>VLOOKUP(A119:A2453,'Medical Examinations'!$A$2:$H$2336,3,0)</f>
        <v>10.55</v>
      </c>
      <c r="E119" s="8" t="str">
        <f>VLOOKUP(A119:A2453,'Medical Examinations'!$A$1:$M$2336,10,0)</f>
        <v>No</v>
      </c>
      <c r="F119" s="8" t="str">
        <f>VLOOKUP(A119:A2453,'Medical Examinations'!$A$2:$H$2336,5,0)</f>
        <v>No</v>
      </c>
      <c r="G119" s="8" t="str">
        <f>VLOOKUP(A119:A2453,'Medical Examinations'!$A$2:$H$2336,6,0)</f>
        <v>No</v>
      </c>
      <c r="H119" s="8">
        <f>VLOOKUP(A119:A2453,'Medical Examinations'!$A$2:$H$2336,7,0)</f>
        <v>0</v>
      </c>
      <c r="I119" t="str">
        <f>VLOOKUP(A119:A2453,'Medical Examinations'!$A$2:$K$2336,11,0)</f>
        <v>Yes</v>
      </c>
      <c r="J119" s="8" t="str">
        <f>VLOOKUP(A119:A2453,'Medical Examinations'!$A$2:$M$2336,12,0)</f>
        <v>Obesity</v>
      </c>
      <c r="K119" s="8" t="str">
        <f>VLOOKUP(A119:A2453,'Medical Examinations'!$A$2:$M$2336,13,0)</f>
        <v>Diabetes</v>
      </c>
      <c r="L119" s="8" t="str">
        <f>VLOOKUP(Table1[CUSTOMER ID],'Hospitalisation Details'!$A$1:$N$2344,12,0)</f>
        <v>29/Sep/1968</v>
      </c>
      <c r="M119" s="22">
        <f>VLOOKUP(Table1[CUSTOMER ID],'Hospitalisation Details'!$A$2:$N$2344,14,0)</f>
        <v>39721.93</v>
      </c>
      <c r="N119" s="8" t="str">
        <f>VLOOKUP(Table1[CUSTOMER ID],'Hospitalisation Details'!$A$2:$I$2344,7,0)</f>
        <v>tier - 2</v>
      </c>
      <c r="O119" s="8" t="str">
        <f>VLOOKUP(Table1[CUSTOMER ID],'Hospitalisation Details'!$A$2:$I$2344,8,0)</f>
        <v>tier - 2</v>
      </c>
      <c r="P119" s="8" t="str">
        <f>VLOOKUP(Table1[CUSTOMER ID],'Hospitalisation Details'!$A$2:$I$2344,9,0)</f>
        <v>R1011</v>
      </c>
      <c r="Q119" s="8">
        <f ca="1">VLOOKUP(Table1[CUSTOMER ID],'Hospitalisation Details'!$A$2:$N$2344,13,0)</f>
        <v>56</v>
      </c>
    </row>
    <row r="120" spans="1:17" ht="15.75" x14ac:dyDescent="0.25">
      <c r="A120" s="1" t="s">
        <v>2253</v>
      </c>
      <c r="B120" s="8" t="str">
        <f>VLOOKUP(A120:A2454,'Customer Names'!$A$2:$D$2336,2,0)</f>
        <v xml:space="preserve">  Charlie</v>
      </c>
      <c r="C120" s="8">
        <f>VLOOKUP(A120:A2454,'Medical Examinations'!$A$2:$H$2336,2,0)</f>
        <v>46.39</v>
      </c>
      <c r="D120" s="8">
        <f>VLOOKUP(A120:A2454,'Medical Examinations'!$A$2:$H$2336,3,0)</f>
        <v>5.09</v>
      </c>
      <c r="E120" s="8" t="str">
        <f>VLOOKUP(A120:A2454,'Medical Examinations'!$A$1:$M$2336,10,0)</f>
        <v>No</v>
      </c>
      <c r="F120" s="8" t="str">
        <f>VLOOKUP(A120:A2454,'Medical Examinations'!$A$2:$H$2336,5,0)</f>
        <v>No</v>
      </c>
      <c r="G120" s="8" t="str">
        <f>VLOOKUP(A120:A2454,'Medical Examinations'!$A$2:$H$2336,6,0)</f>
        <v>No</v>
      </c>
      <c r="H120" s="8">
        <f>VLOOKUP(A120:A2454,'Medical Examinations'!$A$2:$H$2336,7,0)</f>
        <v>0</v>
      </c>
      <c r="I120" t="str">
        <f>VLOOKUP(A120:A2454,'Medical Examinations'!$A$2:$K$2336,11,0)</f>
        <v>Yes</v>
      </c>
      <c r="J120" s="8" t="str">
        <f>VLOOKUP(A120:A2454,'Medical Examinations'!$A$2:$M$2336,12,0)</f>
        <v>Obesity</v>
      </c>
      <c r="K120" s="8" t="str">
        <f>VLOOKUP(A120:A2454,'Medical Examinations'!$A$2:$M$2336,13,0)</f>
        <v>Normal</v>
      </c>
      <c r="L120" s="8" t="str">
        <f>VLOOKUP(Table1[CUSTOMER ID],'Hospitalisation Details'!$A$1:$N$2344,12,0)</f>
        <v>17/Dec/1977</v>
      </c>
      <c r="M120" s="22">
        <f>VLOOKUP(Table1[CUSTOMER ID],'Hospitalisation Details'!$A$2:$N$2344,14,0)</f>
        <v>39670.44</v>
      </c>
      <c r="N120" s="8" t="str">
        <f>VLOOKUP(Table1[CUSTOMER ID],'Hospitalisation Details'!$A$2:$I$2344,7,0)</f>
        <v>tier - 2</v>
      </c>
      <c r="O120" s="8" t="str">
        <f>VLOOKUP(Table1[CUSTOMER ID],'Hospitalisation Details'!$A$2:$I$2344,8,0)</f>
        <v>tier - 1</v>
      </c>
      <c r="P120" s="8" t="str">
        <f>VLOOKUP(Table1[CUSTOMER ID],'Hospitalisation Details'!$A$2:$I$2344,9,0)</f>
        <v>R1012</v>
      </c>
      <c r="Q120" s="8">
        <f ca="1">VLOOKUP(Table1[CUSTOMER ID],'Hospitalisation Details'!$A$2:$N$2344,13,0)</f>
        <v>46</v>
      </c>
    </row>
    <row r="121" spans="1:17" ht="15.75" x14ac:dyDescent="0.25">
      <c r="A121" s="1" t="s">
        <v>2252</v>
      </c>
      <c r="B121" s="8" t="str">
        <f>VLOOKUP(A121:A2455,'Customer Names'!$A$2:$D$2336,2,0)</f>
        <v xml:space="preserve">  Meb</v>
      </c>
      <c r="C121" s="8">
        <f>VLOOKUP(A121:A2455,'Medical Examinations'!$A$2:$H$2336,2,0)</f>
        <v>42.13</v>
      </c>
      <c r="D121" s="8">
        <f>VLOOKUP(A121:A2455,'Medical Examinations'!$A$2:$H$2336,3,0)</f>
        <v>5.2</v>
      </c>
      <c r="E121" s="8" t="str">
        <f>VLOOKUP(A121:A2455,'Medical Examinations'!$A$1:$M$2336,10,0)</f>
        <v>Yes</v>
      </c>
      <c r="F121" s="8" t="str">
        <f>VLOOKUP(A121:A2455,'Medical Examinations'!$A$2:$H$2336,5,0)</f>
        <v>No</v>
      </c>
      <c r="G121" s="8" t="str">
        <f>VLOOKUP(A121:A2455,'Medical Examinations'!$A$2:$H$2336,6,0)</f>
        <v>No</v>
      </c>
      <c r="H121" s="8">
        <f>VLOOKUP(A121:A2455,'Medical Examinations'!$A$2:$H$2336,7,0)</f>
        <v>1</v>
      </c>
      <c r="I121" t="str">
        <f>VLOOKUP(A121:A2455,'Medical Examinations'!$A$2:$K$2336,11,0)</f>
        <v>Yes</v>
      </c>
      <c r="J121" s="8" t="str">
        <f>VLOOKUP(A121:A2455,'Medical Examinations'!$A$2:$M$2336,12,0)</f>
        <v>Obesity</v>
      </c>
      <c r="K121" s="8" t="str">
        <f>VLOOKUP(A121:A2455,'Medical Examinations'!$A$2:$M$2336,13,0)</f>
        <v>Normal</v>
      </c>
      <c r="L121" s="8" t="str">
        <f>VLOOKUP(Table1[CUSTOMER ID],'Hospitalisation Details'!$A$1:$N$2344,12,0)</f>
        <v>7/Aug/1995</v>
      </c>
      <c r="M121" s="22">
        <f>VLOOKUP(Table1[CUSTOMER ID],'Hospitalisation Details'!$A$2:$N$2344,14,0)</f>
        <v>39611.760000000002</v>
      </c>
      <c r="N121" s="8" t="str">
        <f>VLOOKUP(Table1[CUSTOMER ID],'Hospitalisation Details'!$A$2:$I$2344,7,0)</f>
        <v>tier - 1</v>
      </c>
      <c r="O121" s="8" t="str">
        <f>VLOOKUP(Table1[CUSTOMER ID],'Hospitalisation Details'!$A$2:$I$2344,8,0)</f>
        <v>tier - 3</v>
      </c>
      <c r="P121" s="8" t="str">
        <f>VLOOKUP(Table1[CUSTOMER ID],'Hospitalisation Details'!$A$2:$I$2344,9,0)</f>
        <v>R1013</v>
      </c>
      <c r="Q121" s="8">
        <f ca="1">VLOOKUP(Table1[CUSTOMER ID],'Hospitalisation Details'!$A$2:$N$2344,13,0)</f>
        <v>29</v>
      </c>
    </row>
    <row r="122" spans="1:17" ht="15.75" x14ac:dyDescent="0.25">
      <c r="A122" s="1" t="s">
        <v>2251</v>
      </c>
      <c r="B122" s="8" t="str">
        <f>VLOOKUP(A122:A2456,'Customer Names'!$A$2:$D$2336,2,0)</f>
        <v xml:space="preserve">  Aaqib L</v>
      </c>
      <c r="C122" s="8">
        <f>VLOOKUP(A122:A2456,'Medical Examinations'!$A$2:$H$2336,2,0)</f>
        <v>30.78</v>
      </c>
      <c r="D122" s="8">
        <f>VLOOKUP(A122:A2456,'Medical Examinations'!$A$2:$H$2336,3,0)</f>
        <v>8.4499999999999993</v>
      </c>
      <c r="E122" s="8" t="str">
        <f>VLOOKUP(A122:A2456,'Medical Examinations'!$A$1:$M$2336,10,0)</f>
        <v>Yes</v>
      </c>
      <c r="F122" s="8" t="str">
        <f>VLOOKUP(A122:A2456,'Medical Examinations'!$A$2:$H$2336,5,0)</f>
        <v>No</v>
      </c>
      <c r="G122" s="8" t="str">
        <f>VLOOKUP(A122:A2456,'Medical Examinations'!$A$2:$H$2336,6,0)</f>
        <v>No</v>
      </c>
      <c r="H122" s="8">
        <f>VLOOKUP(A122:A2456,'Medical Examinations'!$A$2:$H$2336,7,0)</f>
        <v>0</v>
      </c>
      <c r="I122" t="str">
        <f>VLOOKUP(A122:A2456,'Medical Examinations'!$A$2:$K$2336,11,0)</f>
        <v>Yes</v>
      </c>
      <c r="J122" s="8" t="str">
        <f>VLOOKUP(A122:A2456,'Medical Examinations'!$A$2:$M$2336,12,0)</f>
        <v>Obesity</v>
      </c>
      <c r="K122" s="8" t="str">
        <f>VLOOKUP(A122:A2456,'Medical Examinations'!$A$2:$M$2336,13,0)</f>
        <v>Diabetes</v>
      </c>
      <c r="L122" s="8" t="str">
        <f>VLOOKUP(Table1[CUSTOMER ID],'Hospitalisation Details'!$A$1:$N$2344,12,0)</f>
        <v>5/Jul/1981</v>
      </c>
      <c r="M122" s="22">
        <f>VLOOKUP(Table1[CUSTOMER ID],'Hospitalisation Details'!$A$2:$N$2344,14,0)</f>
        <v>39597.410000000003</v>
      </c>
      <c r="N122" s="8" t="str">
        <f>VLOOKUP(Table1[CUSTOMER ID],'Hospitalisation Details'!$A$2:$I$2344,7,0)</f>
        <v>tier - 1</v>
      </c>
      <c r="O122" s="8" t="str">
        <f>VLOOKUP(Table1[CUSTOMER ID],'Hospitalisation Details'!$A$2:$I$2344,8,0)</f>
        <v>tier - 2</v>
      </c>
      <c r="P122" s="8" t="str">
        <f>VLOOKUP(Table1[CUSTOMER ID],'Hospitalisation Details'!$A$2:$I$2344,9,0)</f>
        <v>R1017</v>
      </c>
      <c r="Q122" s="8">
        <f ca="1">VLOOKUP(Table1[CUSTOMER ID],'Hospitalisation Details'!$A$2:$N$2344,13,0)</f>
        <v>43</v>
      </c>
    </row>
    <row r="123" spans="1:17" ht="15.75" x14ac:dyDescent="0.25">
      <c r="A123" s="1" t="s">
        <v>2250</v>
      </c>
      <c r="B123" s="8" t="str">
        <f>VLOOKUP(A123:A2457,'Customer Names'!$A$2:$D$2336,2,0)</f>
        <v xml:space="preserve">  Craig A</v>
      </c>
      <c r="C123" s="8">
        <f>VLOOKUP(A123:A2457,'Medical Examinations'!$A$2:$H$2336,2,0)</f>
        <v>31.35</v>
      </c>
      <c r="D123" s="8">
        <f>VLOOKUP(A123:A2457,'Medical Examinations'!$A$2:$H$2336,3,0)</f>
        <v>9.5399999999999991</v>
      </c>
      <c r="E123" s="8" t="str">
        <f>VLOOKUP(A123:A2457,'Medical Examinations'!$A$1:$M$2336,10,0)</f>
        <v>No</v>
      </c>
      <c r="F123" s="8" t="str">
        <f>VLOOKUP(A123:A2457,'Medical Examinations'!$A$2:$H$2336,5,0)</f>
        <v>No</v>
      </c>
      <c r="G123" s="8" t="str">
        <f>VLOOKUP(A123:A2457,'Medical Examinations'!$A$2:$H$2336,6,0)</f>
        <v>No</v>
      </c>
      <c r="H123" s="8">
        <f>VLOOKUP(A123:A2457,'Medical Examinations'!$A$2:$H$2336,7,0)</f>
        <v>0</v>
      </c>
      <c r="I123" t="str">
        <f>VLOOKUP(A123:A2457,'Medical Examinations'!$A$2:$K$2336,11,0)</f>
        <v>Yes</v>
      </c>
      <c r="J123" s="8" t="str">
        <f>VLOOKUP(A123:A2457,'Medical Examinations'!$A$2:$M$2336,12,0)</f>
        <v>Obesity</v>
      </c>
      <c r="K123" s="8" t="str">
        <f>VLOOKUP(A123:A2457,'Medical Examinations'!$A$2:$M$2336,13,0)</f>
        <v>Diabetes</v>
      </c>
      <c r="L123" s="8" t="str">
        <f>VLOOKUP(Table1[CUSTOMER ID],'Hospitalisation Details'!$A$1:$N$2344,12,0)</f>
        <v>12/Jul/1978</v>
      </c>
      <c r="M123" s="22">
        <f>VLOOKUP(Table1[CUSTOMER ID],'Hospitalisation Details'!$A$2:$N$2344,14,0)</f>
        <v>39556.49</v>
      </c>
      <c r="N123" s="8" t="str">
        <f>VLOOKUP(Table1[CUSTOMER ID],'Hospitalisation Details'!$A$2:$I$2344,7,0)</f>
        <v>tier - 1</v>
      </c>
      <c r="O123" s="8" t="str">
        <f>VLOOKUP(Table1[CUSTOMER ID],'Hospitalisation Details'!$A$2:$I$2344,8,0)</f>
        <v>tier - 2</v>
      </c>
      <c r="P123" s="8" t="str">
        <f>VLOOKUP(Table1[CUSTOMER ID],'Hospitalisation Details'!$A$2:$I$2344,9,0)</f>
        <v>R1015</v>
      </c>
      <c r="Q123" s="8">
        <f ca="1">VLOOKUP(Table1[CUSTOMER ID],'Hospitalisation Details'!$A$2:$N$2344,13,0)</f>
        <v>46</v>
      </c>
    </row>
    <row r="124" spans="1:17" ht="15.75" x14ac:dyDescent="0.25">
      <c r="A124" s="1" t="s">
        <v>2249</v>
      </c>
      <c r="B124" s="8" t="str">
        <f>VLOOKUP(A124:A2458,'Customer Names'!$A$2:$D$2336,2,0)</f>
        <v xml:space="preserve">  Meredith</v>
      </c>
      <c r="C124" s="8">
        <f>VLOOKUP(A124:A2458,'Medical Examinations'!$A$2:$H$2336,2,0)</f>
        <v>41.46</v>
      </c>
      <c r="D124" s="8">
        <f>VLOOKUP(A124:A2458,'Medical Examinations'!$A$2:$H$2336,3,0)</f>
        <v>4.99</v>
      </c>
      <c r="E124" s="8" t="str">
        <f>VLOOKUP(A124:A2458,'Medical Examinations'!$A$1:$M$2336,10,0)</f>
        <v>Yes</v>
      </c>
      <c r="F124" s="8" t="str">
        <f>VLOOKUP(A124:A2458,'Medical Examinations'!$A$2:$H$2336,5,0)</f>
        <v>No</v>
      </c>
      <c r="G124" s="8" t="str">
        <f>VLOOKUP(A124:A2458,'Medical Examinations'!$A$2:$H$2336,6,0)</f>
        <v>No</v>
      </c>
      <c r="H124" s="8">
        <f>VLOOKUP(A124:A2458,'Medical Examinations'!$A$2:$H$2336,7,0)</f>
        <v>2</v>
      </c>
      <c r="I124" t="str">
        <f>VLOOKUP(A124:A2458,'Medical Examinations'!$A$2:$K$2336,11,0)</f>
        <v>Yes</v>
      </c>
      <c r="J124" s="8" t="str">
        <f>VLOOKUP(A124:A2458,'Medical Examinations'!$A$2:$M$2336,12,0)</f>
        <v>Obesity</v>
      </c>
      <c r="K124" s="8" t="str">
        <f>VLOOKUP(A124:A2458,'Medical Examinations'!$A$2:$M$2336,13,0)</f>
        <v>Normal</v>
      </c>
      <c r="L124" s="8" t="str">
        <f>VLOOKUP(Table1[CUSTOMER ID],'Hospitalisation Details'!$A$1:$N$2344,12,0)</f>
        <v>24/Jun/1966</v>
      </c>
      <c r="M124" s="22">
        <f>VLOOKUP(Table1[CUSTOMER ID],'Hospitalisation Details'!$A$2:$N$2344,14,0)</f>
        <v>39396.86</v>
      </c>
      <c r="N124" s="8" t="str">
        <f>VLOOKUP(Table1[CUSTOMER ID],'Hospitalisation Details'!$A$2:$I$2344,7,0)</f>
        <v>tier - 2</v>
      </c>
      <c r="O124" s="8" t="str">
        <f>VLOOKUP(Table1[CUSTOMER ID],'Hospitalisation Details'!$A$2:$I$2344,8,0)</f>
        <v>tier - 2</v>
      </c>
      <c r="P124" s="8" t="str">
        <f>VLOOKUP(Table1[CUSTOMER ID],'Hospitalisation Details'!$A$2:$I$2344,9,0)</f>
        <v>R1011</v>
      </c>
      <c r="Q124" s="8">
        <f ca="1">VLOOKUP(Table1[CUSTOMER ID],'Hospitalisation Details'!$A$2:$N$2344,13,0)</f>
        <v>58</v>
      </c>
    </row>
    <row r="125" spans="1:17" ht="15.75" x14ac:dyDescent="0.25">
      <c r="A125" s="1" t="s">
        <v>2248</v>
      </c>
      <c r="B125" s="8" t="str">
        <f>VLOOKUP(A125:A2459,'Customer Names'!$A$2:$D$2336,2,0)</f>
        <v xml:space="preserve">  Doug</v>
      </c>
      <c r="C125" s="8">
        <f>VLOOKUP(A125:A2459,'Medical Examinations'!$A$2:$H$2336,2,0)</f>
        <v>48</v>
      </c>
      <c r="D125" s="8">
        <f>VLOOKUP(A125:A2459,'Medical Examinations'!$A$2:$H$2336,3,0)</f>
        <v>10.54</v>
      </c>
      <c r="E125" s="8" t="str">
        <f>VLOOKUP(A125:A2459,'Medical Examinations'!$A$1:$M$2336,10,0)</f>
        <v>No</v>
      </c>
      <c r="F125" s="8" t="str">
        <f>VLOOKUP(A125:A2459,'Medical Examinations'!$A$2:$H$2336,5,0)</f>
        <v>No</v>
      </c>
      <c r="G125" s="8" t="str">
        <f>VLOOKUP(A125:A2459,'Medical Examinations'!$A$2:$H$2336,6,0)</f>
        <v>No</v>
      </c>
      <c r="H125" s="8">
        <f>VLOOKUP(A125:A2459,'Medical Examinations'!$A$2:$H$2336,7,0)</f>
        <v>0</v>
      </c>
      <c r="I125" t="str">
        <f>VLOOKUP(A125:A2459,'Medical Examinations'!$A$2:$K$2336,11,0)</f>
        <v>Yes</v>
      </c>
      <c r="J125" s="8" t="str">
        <f>VLOOKUP(A125:A2459,'Medical Examinations'!$A$2:$M$2336,12,0)</f>
        <v>Obesity</v>
      </c>
      <c r="K125" s="8" t="str">
        <f>VLOOKUP(A125:A2459,'Medical Examinations'!$A$2:$M$2336,13,0)</f>
        <v>Diabetes</v>
      </c>
      <c r="L125" s="8" t="str">
        <f>VLOOKUP(Table1[CUSTOMER ID],'Hospitalisation Details'!$A$1:$N$2344,12,0)</f>
        <v>5/Aug/1978</v>
      </c>
      <c r="M125" s="22">
        <f>VLOOKUP(Table1[CUSTOMER ID],'Hospitalisation Details'!$A$2:$N$2344,14,0)</f>
        <v>39352.6</v>
      </c>
      <c r="N125" s="8" t="str">
        <f>VLOOKUP(Table1[CUSTOMER ID],'Hospitalisation Details'!$A$2:$I$2344,7,0)</f>
        <v>tier - 2</v>
      </c>
      <c r="O125" s="8" t="str">
        <f>VLOOKUP(Table1[CUSTOMER ID],'Hospitalisation Details'!$A$2:$I$2344,8,0)</f>
        <v>tier - 3</v>
      </c>
      <c r="P125" s="8" t="str">
        <f>VLOOKUP(Table1[CUSTOMER ID],'Hospitalisation Details'!$A$2:$I$2344,9,0)</f>
        <v>R1011</v>
      </c>
      <c r="Q125" s="8">
        <f ca="1">VLOOKUP(Table1[CUSTOMER ID],'Hospitalisation Details'!$A$2:$N$2344,13,0)</f>
        <v>46</v>
      </c>
    </row>
    <row r="126" spans="1:17" ht="15.75" x14ac:dyDescent="0.25">
      <c r="A126" s="1" t="s">
        <v>2247</v>
      </c>
      <c r="B126" s="8" t="str">
        <f>VLOOKUP(A126:A2460,'Customer Names'!$A$2:$D$2336,2,0)</f>
        <v xml:space="preserve">  Elizabeth J</v>
      </c>
      <c r="C126" s="8">
        <f>VLOOKUP(A126:A2460,'Medical Examinations'!$A$2:$H$2336,2,0)</f>
        <v>49.13</v>
      </c>
      <c r="D126" s="8">
        <f>VLOOKUP(A126:A2460,'Medical Examinations'!$A$2:$H$2336,3,0)</f>
        <v>4.54</v>
      </c>
      <c r="E126" s="8" t="str">
        <f>VLOOKUP(A126:A2460,'Medical Examinations'!$A$1:$M$2336,10,0)</f>
        <v>No</v>
      </c>
      <c r="F126" s="8" t="str">
        <f>VLOOKUP(A126:A2460,'Medical Examinations'!$A$2:$H$2336,5,0)</f>
        <v>No</v>
      </c>
      <c r="G126" s="8" t="str">
        <f>VLOOKUP(A126:A2460,'Medical Examinations'!$A$2:$H$2336,6,0)</f>
        <v>No</v>
      </c>
      <c r="H126" s="8">
        <f>VLOOKUP(A126:A2460,'Medical Examinations'!$A$2:$H$2336,7,0)</f>
        <v>0</v>
      </c>
      <c r="I126" t="str">
        <f>VLOOKUP(A126:A2460,'Medical Examinations'!$A$2:$K$2336,11,0)</f>
        <v>Yes</v>
      </c>
      <c r="J126" s="8" t="str">
        <f>VLOOKUP(A126:A2460,'Medical Examinations'!$A$2:$M$2336,12,0)</f>
        <v>Obesity</v>
      </c>
      <c r="K126" s="8" t="str">
        <f>VLOOKUP(A126:A2460,'Medical Examinations'!$A$2:$M$2336,13,0)</f>
        <v>Normal</v>
      </c>
      <c r="L126" s="8" t="str">
        <f>VLOOKUP(Table1[CUSTOMER ID],'Hospitalisation Details'!$A$1:$N$2344,12,0)</f>
        <v>16/Aug/1982</v>
      </c>
      <c r="M126" s="22">
        <f>VLOOKUP(Table1[CUSTOMER ID],'Hospitalisation Details'!$A$2:$N$2344,14,0)</f>
        <v>39315.279999999999</v>
      </c>
      <c r="N126" s="8" t="str">
        <f>VLOOKUP(Table1[CUSTOMER ID],'Hospitalisation Details'!$A$2:$I$2344,7,0)</f>
        <v>tier - 2</v>
      </c>
      <c r="O126" s="8" t="str">
        <f>VLOOKUP(Table1[CUSTOMER ID],'Hospitalisation Details'!$A$2:$I$2344,8,0)</f>
        <v>tier - 3</v>
      </c>
      <c r="P126" s="8" t="str">
        <f>VLOOKUP(Table1[CUSTOMER ID],'Hospitalisation Details'!$A$2:$I$2344,9,0)</f>
        <v>R1011</v>
      </c>
      <c r="Q126" s="8">
        <f ca="1">VLOOKUP(Table1[CUSTOMER ID],'Hospitalisation Details'!$A$2:$N$2344,13,0)</f>
        <v>42</v>
      </c>
    </row>
    <row r="127" spans="1:17" ht="15.75" x14ac:dyDescent="0.25">
      <c r="A127" s="1" t="s">
        <v>2246</v>
      </c>
      <c r="B127" s="8" t="str">
        <f>VLOOKUP(A127:A2461,'Customer Names'!$A$2:$D$2336,2,0)</f>
        <v xml:space="preserve">  Matthew P</v>
      </c>
      <c r="C127" s="8">
        <f>VLOOKUP(A127:A2461,'Medical Examinations'!$A$2:$H$2336,2,0)</f>
        <v>37.799999999999997</v>
      </c>
      <c r="D127" s="8">
        <f>VLOOKUP(A127:A2461,'Medical Examinations'!$A$2:$H$2336,3,0)</f>
        <v>6.29</v>
      </c>
      <c r="E127" s="8" t="str">
        <f>VLOOKUP(A127:A2461,'Medical Examinations'!$A$1:$M$2336,10,0)</f>
        <v>No</v>
      </c>
      <c r="F127" s="8" t="str">
        <f>VLOOKUP(A127:A2461,'Medical Examinations'!$A$2:$H$2336,5,0)</f>
        <v>No</v>
      </c>
      <c r="G127" s="8" t="str">
        <f>VLOOKUP(A127:A2461,'Medical Examinations'!$A$2:$H$2336,6,0)</f>
        <v>No</v>
      </c>
      <c r="H127" s="8">
        <f>VLOOKUP(A127:A2461,'Medical Examinations'!$A$2:$H$2336,7,0)</f>
        <v>1</v>
      </c>
      <c r="I127" t="str">
        <f>VLOOKUP(A127:A2461,'Medical Examinations'!$A$2:$K$2336,11,0)</f>
        <v>Yes</v>
      </c>
      <c r="J127" s="8" t="str">
        <f>VLOOKUP(A127:A2461,'Medical Examinations'!$A$2:$M$2336,12,0)</f>
        <v>Obesity</v>
      </c>
      <c r="K127" s="8" t="str">
        <f>VLOOKUP(A127:A2461,'Medical Examinations'!$A$2:$M$2336,13,0)</f>
        <v>Prediabetes</v>
      </c>
      <c r="L127" s="8" t="str">
        <f>VLOOKUP(Table1[CUSTOMER ID],'Hospitalisation Details'!$A$1:$N$2344,12,0)</f>
        <v>30/Nov/1992</v>
      </c>
      <c r="M127" s="22">
        <f>VLOOKUP(Table1[CUSTOMER ID],'Hospitalisation Details'!$A$2:$N$2344,14,0)</f>
        <v>39241.440000000002</v>
      </c>
      <c r="N127" s="8" t="str">
        <f>VLOOKUP(Table1[CUSTOMER ID],'Hospitalisation Details'!$A$2:$I$2344,7,0)</f>
        <v>tier - 1</v>
      </c>
      <c r="O127" s="8" t="str">
        <f>VLOOKUP(Table1[CUSTOMER ID],'Hospitalisation Details'!$A$2:$I$2344,8,0)</f>
        <v>tier - 3</v>
      </c>
      <c r="P127" s="8" t="str">
        <f>VLOOKUP(Table1[CUSTOMER ID],'Hospitalisation Details'!$A$2:$I$2344,9,0)</f>
        <v>R1011</v>
      </c>
      <c r="Q127" s="8">
        <f ca="1">VLOOKUP(Table1[CUSTOMER ID],'Hospitalisation Details'!$A$2:$N$2344,13,0)</f>
        <v>31</v>
      </c>
    </row>
    <row r="128" spans="1:17" ht="15.75" x14ac:dyDescent="0.25">
      <c r="A128" s="1" t="s">
        <v>2245</v>
      </c>
      <c r="B128" s="8" t="str">
        <f>VLOOKUP(A128:A2462,'Customer Names'!$A$2:$D$2336,2,0)</f>
        <v xml:space="preserve">  Guillermo Sr</v>
      </c>
      <c r="C128" s="8">
        <f>VLOOKUP(A128:A2462,'Medical Examinations'!$A$2:$H$2336,2,0)</f>
        <v>38.299999999999997</v>
      </c>
      <c r="D128" s="8">
        <f>VLOOKUP(A128:A2462,'Medical Examinations'!$A$2:$H$2336,3,0)</f>
        <v>9.51</v>
      </c>
      <c r="E128" s="8" t="str">
        <f>VLOOKUP(A128:A2462,'Medical Examinations'!$A$1:$M$2336,10,0)</f>
        <v>No</v>
      </c>
      <c r="F128" s="8" t="str">
        <f>VLOOKUP(A128:A2462,'Medical Examinations'!$A$2:$H$2336,5,0)</f>
        <v>No</v>
      </c>
      <c r="G128" s="8" t="str">
        <f>VLOOKUP(A128:A2462,'Medical Examinations'!$A$2:$H$2336,6,0)</f>
        <v>No</v>
      </c>
      <c r="H128" s="8">
        <f>VLOOKUP(A128:A2462,'Medical Examinations'!$A$2:$H$2336,7,0)</f>
        <v>0</v>
      </c>
      <c r="I128" t="str">
        <f>VLOOKUP(A128:A2462,'Medical Examinations'!$A$2:$K$2336,11,0)</f>
        <v>Yes</v>
      </c>
      <c r="J128" s="8" t="str">
        <f>VLOOKUP(A128:A2462,'Medical Examinations'!$A$2:$M$2336,12,0)</f>
        <v>Obesity</v>
      </c>
      <c r="K128" s="8" t="str">
        <f>VLOOKUP(A128:A2462,'Medical Examinations'!$A$2:$M$2336,13,0)</f>
        <v>Diabetes</v>
      </c>
      <c r="L128" s="8" t="str">
        <f>VLOOKUP(Table1[CUSTOMER ID],'Hospitalisation Details'!$A$1:$N$2344,12,0)</f>
        <v>7/Jul/1962</v>
      </c>
      <c r="M128" s="22">
        <f>VLOOKUP(Table1[CUSTOMER ID],'Hospitalisation Details'!$A$2:$N$2344,14,0)</f>
        <v>39221.120000000003</v>
      </c>
      <c r="N128" s="8" t="str">
        <f>VLOOKUP(Table1[CUSTOMER ID],'Hospitalisation Details'!$A$2:$I$2344,7,0)</f>
        <v>tier - 2</v>
      </c>
      <c r="O128" s="8" t="str">
        <f>VLOOKUP(Table1[CUSTOMER ID],'Hospitalisation Details'!$A$2:$I$2344,8,0)</f>
        <v>tier - 1</v>
      </c>
      <c r="P128" s="8" t="str">
        <f>VLOOKUP(Table1[CUSTOMER ID],'Hospitalisation Details'!$A$2:$I$2344,9,0)</f>
        <v>R1011</v>
      </c>
      <c r="Q128" s="8">
        <f ca="1">VLOOKUP(Table1[CUSTOMER ID],'Hospitalisation Details'!$A$2:$N$2344,13,0)</f>
        <v>62</v>
      </c>
    </row>
    <row r="129" spans="1:17" ht="15.75" x14ac:dyDescent="0.25">
      <c r="A129" s="1" t="s">
        <v>2244</v>
      </c>
      <c r="B129" s="8" t="str">
        <f>VLOOKUP(A129:A2463,'Customer Names'!$A$2:$D$2336,2,0)</f>
        <v xml:space="preserve">  Ryan C</v>
      </c>
      <c r="C129" s="8">
        <f>VLOOKUP(A129:A2463,'Medical Examinations'!$A$2:$H$2336,2,0)</f>
        <v>32.774999999999999</v>
      </c>
      <c r="D129" s="8">
        <f>VLOOKUP(A129:A2463,'Medical Examinations'!$A$2:$H$2336,3,0)</f>
        <v>4.72</v>
      </c>
      <c r="E129" s="8" t="str">
        <f>VLOOKUP(A129:A2463,'Medical Examinations'!$A$1:$M$2336,10,0)</f>
        <v>No</v>
      </c>
      <c r="F129" s="8" t="str">
        <f>VLOOKUP(A129:A2463,'Medical Examinations'!$A$2:$H$2336,5,0)</f>
        <v>No</v>
      </c>
      <c r="G129" s="8" t="str">
        <f>VLOOKUP(A129:A2463,'Medical Examinations'!$A$2:$H$2336,6,0)</f>
        <v>No</v>
      </c>
      <c r="H129" s="8">
        <f>VLOOKUP(A129:A2463,'Medical Examinations'!$A$2:$H$2336,7,0)</f>
        <v>0</v>
      </c>
      <c r="I129" t="str">
        <f>VLOOKUP(A129:A2463,'Medical Examinations'!$A$2:$K$2336,11,0)</f>
        <v>Yes</v>
      </c>
      <c r="J129" s="8" t="str">
        <f>VLOOKUP(A129:A2463,'Medical Examinations'!$A$2:$M$2336,12,0)</f>
        <v>Obesity</v>
      </c>
      <c r="K129" s="8" t="str">
        <f>VLOOKUP(A129:A2463,'Medical Examinations'!$A$2:$M$2336,13,0)</f>
        <v>Normal</v>
      </c>
      <c r="L129" s="8" t="str">
        <f>VLOOKUP(Table1[CUSTOMER ID],'Hospitalisation Details'!$A$1:$N$2344,12,0)</f>
        <v>4/Aug/1982</v>
      </c>
      <c r="M129" s="22">
        <f>VLOOKUP(Table1[CUSTOMER ID],'Hospitalisation Details'!$A$2:$N$2344,14,0)</f>
        <v>39125.33</v>
      </c>
      <c r="N129" s="8" t="str">
        <f>VLOOKUP(Table1[CUSTOMER ID],'Hospitalisation Details'!$A$2:$I$2344,7,0)</f>
        <v>tier - 1</v>
      </c>
      <c r="O129" s="8" t="str">
        <f>VLOOKUP(Table1[CUSTOMER ID],'Hospitalisation Details'!$A$2:$I$2344,8,0)</f>
        <v>tier - 1</v>
      </c>
      <c r="P129" s="8" t="str">
        <f>VLOOKUP(Table1[CUSTOMER ID],'Hospitalisation Details'!$A$2:$I$2344,9,0)</f>
        <v>R1016</v>
      </c>
      <c r="Q129" s="8">
        <f ca="1">VLOOKUP(Table1[CUSTOMER ID],'Hospitalisation Details'!$A$2:$N$2344,13,0)</f>
        <v>42</v>
      </c>
    </row>
    <row r="130" spans="1:17" ht="15.75" x14ac:dyDescent="0.25">
      <c r="A130" s="1" t="s">
        <v>2243</v>
      </c>
      <c r="B130" s="8" t="str">
        <f>VLOOKUP(A130:A2464,'Customer Names'!$A$2:$D$2336,2,0)</f>
        <v xml:space="preserve">  Dane</v>
      </c>
      <c r="C130" s="8">
        <f>VLOOKUP(A130:A2464,'Medical Examinations'!$A$2:$H$2336,2,0)</f>
        <v>34.200000000000003</v>
      </c>
      <c r="D130" s="8">
        <f>VLOOKUP(A130:A2464,'Medical Examinations'!$A$2:$H$2336,3,0)</f>
        <v>5.91</v>
      </c>
      <c r="E130" s="8" t="str">
        <f>VLOOKUP(A130:A2464,'Medical Examinations'!$A$1:$M$2336,10,0)</f>
        <v>Yes</v>
      </c>
      <c r="F130" s="8" t="str">
        <f>VLOOKUP(A130:A2464,'Medical Examinations'!$A$2:$H$2336,5,0)</f>
        <v>No</v>
      </c>
      <c r="G130" s="8" t="str">
        <f>VLOOKUP(A130:A2464,'Medical Examinations'!$A$2:$H$2336,6,0)</f>
        <v>No</v>
      </c>
      <c r="H130" s="8">
        <f>VLOOKUP(A130:A2464,'Medical Examinations'!$A$2:$H$2336,7,0)</f>
        <v>0</v>
      </c>
      <c r="I130" t="str">
        <f>VLOOKUP(A130:A2464,'Medical Examinations'!$A$2:$K$2336,11,0)</f>
        <v>Yes</v>
      </c>
      <c r="J130" s="8" t="str">
        <f>VLOOKUP(A130:A2464,'Medical Examinations'!$A$2:$M$2336,12,0)</f>
        <v>Obesity</v>
      </c>
      <c r="K130" s="8" t="str">
        <f>VLOOKUP(A130:A2464,'Medical Examinations'!$A$2:$M$2336,13,0)</f>
        <v>Prediabetes</v>
      </c>
      <c r="L130" s="8" t="str">
        <f>VLOOKUP(Table1[CUSTOMER ID],'Hospitalisation Details'!$A$1:$N$2344,12,0)</f>
        <v>20/Sep/1985</v>
      </c>
      <c r="M130" s="22">
        <f>VLOOKUP(Table1[CUSTOMER ID],'Hospitalisation Details'!$A$2:$N$2344,14,0)</f>
        <v>39047.29</v>
      </c>
      <c r="N130" s="8" t="str">
        <f>VLOOKUP(Table1[CUSTOMER ID],'Hospitalisation Details'!$A$2:$I$2344,7,0)</f>
        <v>tier - 1</v>
      </c>
      <c r="O130" s="8" t="str">
        <f>VLOOKUP(Table1[CUSTOMER ID],'Hospitalisation Details'!$A$2:$I$2344,8,0)</f>
        <v>tier - 3</v>
      </c>
      <c r="P130" s="8" t="str">
        <f>VLOOKUP(Table1[CUSTOMER ID],'Hospitalisation Details'!$A$2:$I$2344,9,0)</f>
        <v>R1017</v>
      </c>
      <c r="Q130" s="8">
        <f ca="1">VLOOKUP(Table1[CUSTOMER ID],'Hospitalisation Details'!$A$2:$N$2344,13,0)</f>
        <v>39</v>
      </c>
    </row>
    <row r="131" spans="1:17" ht="15.75" x14ac:dyDescent="0.25">
      <c r="A131" s="1" t="s">
        <v>2242</v>
      </c>
      <c r="B131" s="8" t="str">
        <f>VLOOKUP(A131:A2465,'Customer Names'!$A$2:$D$2336,2,0)</f>
        <v xml:space="preserve">  Jonas</v>
      </c>
      <c r="C131" s="8">
        <f>VLOOKUP(A131:A2465,'Medical Examinations'!$A$2:$H$2336,2,0)</f>
        <v>30.2</v>
      </c>
      <c r="D131" s="8">
        <f>VLOOKUP(A131:A2465,'Medical Examinations'!$A$2:$H$2336,3,0)</f>
        <v>9.58</v>
      </c>
      <c r="E131" s="8" t="str">
        <f>VLOOKUP(A131:A2465,'Medical Examinations'!$A$1:$M$2336,10,0)</f>
        <v>No</v>
      </c>
      <c r="F131" s="8" t="str">
        <f>VLOOKUP(A131:A2465,'Medical Examinations'!$A$2:$H$2336,5,0)</f>
        <v>No</v>
      </c>
      <c r="G131" s="8" t="str">
        <f>VLOOKUP(A131:A2465,'Medical Examinations'!$A$2:$H$2336,6,0)</f>
        <v>No</v>
      </c>
      <c r="H131" s="8">
        <f>VLOOKUP(A131:A2465,'Medical Examinations'!$A$2:$H$2336,7,0)</f>
        <v>0</v>
      </c>
      <c r="I131" t="str">
        <f>VLOOKUP(A131:A2465,'Medical Examinations'!$A$2:$K$2336,11,0)</f>
        <v>Yes</v>
      </c>
      <c r="J131" s="8" t="str">
        <f>VLOOKUP(A131:A2465,'Medical Examinations'!$A$2:$M$2336,12,0)</f>
        <v>Obesity</v>
      </c>
      <c r="K131" s="8" t="str">
        <f>VLOOKUP(A131:A2465,'Medical Examinations'!$A$2:$M$2336,13,0)</f>
        <v>Diabetes</v>
      </c>
      <c r="L131" s="8" t="str">
        <f>VLOOKUP(Table1[CUSTOMER ID],'Hospitalisation Details'!$A$1:$N$2344,12,0)</f>
        <v>12/Oct/1978</v>
      </c>
      <c r="M131" s="22">
        <f>VLOOKUP(Table1[CUSTOMER ID],'Hospitalisation Details'!$A$2:$N$2344,14,0)</f>
        <v>38998.550000000003</v>
      </c>
      <c r="N131" s="8" t="str">
        <f>VLOOKUP(Table1[CUSTOMER ID],'Hospitalisation Details'!$A$2:$I$2344,7,0)</f>
        <v>tier - 1</v>
      </c>
      <c r="O131" s="8" t="str">
        <f>VLOOKUP(Table1[CUSTOMER ID],'Hospitalisation Details'!$A$2:$I$2344,8,0)</f>
        <v>tier - 1</v>
      </c>
      <c r="P131" s="8" t="str">
        <f>VLOOKUP(Table1[CUSTOMER ID],'Hospitalisation Details'!$A$2:$I$2344,9,0)</f>
        <v>R1011</v>
      </c>
      <c r="Q131" s="8">
        <f ca="1">VLOOKUP(Table1[CUSTOMER ID],'Hospitalisation Details'!$A$2:$N$2344,13,0)</f>
        <v>46</v>
      </c>
    </row>
    <row r="132" spans="1:17" ht="15.75" x14ac:dyDescent="0.25">
      <c r="A132" s="1" t="s">
        <v>2241</v>
      </c>
      <c r="B132" s="8" t="str">
        <f>VLOOKUP(A132:A2466,'Customer Names'!$A$2:$D$2336,2,0)</f>
        <v xml:space="preserve">  George E</v>
      </c>
      <c r="C132" s="8">
        <f>VLOOKUP(A132:A2466,'Medical Examinations'!$A$2:$H$2336,2,0)</f>
        <v>48.32</v>
      </c>
      <c r="D132" s="8">
        <f>VLOOKUP(A132:A2466,'Medical Examinations'!$A$2:$H$2336,3,0)</f>
        <v>5.77</v>
      </c>
      <c r="E132" s="8" t="str">
        <f>VLOOKUP(A132:A2466,'Medical Examinations'!$A$1:$M$2336,10,0)</f>
        <v>No</v>
      </c>
      <c r="F132" s="8" t="str">
        <f>VLOOKUP(A132:A2466,'Medical Examinations'!$A$2:$H$2336,5,0)</f>
        <v>No</v>
      </c>
      <c r="G132" s="8" t="str">
        <f>VLOOKUP(A132:A2466,'Medical Examinations'!$A$2:$H$2336,6,0)</f>
        <v>No</v>
      </c>
      <c r="H132" s="8">
        <f>VLOOKUP(A132:A2466,'Medical Examinations'!$A$2:$H$2336,7,0)</f>
        <v>0</v>
      </c>
      <c r="I132" t="str">
        <f>VLOOKUP(A132:A2466,'Medical Examinations'!$A$2:$K$2336,11,0)</f>
        <v>Yes</v>
      </c>
      <c r="J132" s="8" t="str">
        <f>VLOOKUP(A132:A2466,'Medical Examinations'!$A$2:$M$2336,12,0)</f>
        <v>Obesity</v>
      </c>
      <c r="K132" s="8" t="str">
        <f>VLOOKUP(A132:A2466,'Medical Examinations'!$A$2:$M$2336,13,0)</f>
        <v>Prediabetes</v>
      </c>
      <c r="L132" s="8" t="str">
        <f>VLOOKUP(Table1[CUSTOMER ID],'Hospitalisation Details'!$A$1:$N$2344,12,0)</f>
        <v>24/Sep/1980</v>
      </c>
      <c r="M132" s="22">
        <f>VLOOKUP(Table1[CUSTOMER ID],'Hospitalisation Details'!$A$2:$N$2344,14,0)</f>
        <v>38947.43</v>
      </c>
      <c r="N132" s="8" t="str">
        <f>VLOOKUP(Table1[CUSTOMER ID],'Hospitalisation Details'!$A$2:$I$2344,7,0)</f>
        <v>tier - 2</v>
      </c>
      <c r="O132" s="8" t="str">
        <f>VLOOKUP(Table1[CUSTOMER ID],'Hospitalisation Details'!$A$2:$I$2344,8,0)</f>
        <v>tier - 3</v>
      </c>
      <c r="P132" s="8" t="str">
        <f>VLOOKUP(Table1[CUSTOMER ID],'Hospitalisation Details'!$A$2:$I$2344,9,0)</f>
        <v>R1011</v>
      </c>
      <c r="Q132" s="8">
        <f ca="1">VLOOKUP(Table1[CUSTOMER ID],'Hospitalisation Details'!$A$2:$N$2344,13,0)</f>
        <v>44</v>
      </c>
    </row>
    <row r="133" spans="1:17" ht="15.75" x14ac:dyDescent="0.25">
      <c r="A133" s="1" t="s">
        <v>2240</v>
      </c>
      <c r="B133" s="8" t="str">
        <f>VLOOKUP(A133:A2467,'Customer Names'!$A$2:$D$2336,2,0)</f>
        <v xml:space="preserve">  Sara S</v>
      </c>
      <c r="C133" s="8">
        <f>VLOOKUP(A133:A2467,'Medical Examinations'!$A$2:$H$2336,2,0)</f>
        <v>44.86</v>
      </c>
      <c r="D133" s="8">
        <f>VLOOKUP(A133:A2467,'Medical Examinations'!$A$2:$H$2336,3,0)</f>
        <v>4.38</v>
      </c>
      <c r="E133" s="8" t="str">
        <f>VLOOKUP(A133:A2467,'Medical Examinations'!$A$1:$M$2336,10,0)</f>
        <v>Yes</v>
      </c>
      <c r="F133" s="8" t="str">
        <f>VLOOKUP(A133:A2467,'Medical Examinations'!$A$2:$H$2336,5,0)</f>
        <v>No</v>
      </c>
      <c r="G133" s="8" t="str">
        <f>VLOOKUP(A133:A2467,'Medical Examinations'!$A$2:$H$2336,6,0)</f>
        <v>No</v>
      </c>
      <c r="H133" s="8">
        <f>VLOOKUP(A133:A2467,'Medical Examinations'!$A$2:$H$2336,7,0)</f>
        <v>0</v>
      </c>
      <c r="I133" t="str">
        <f>VLOOKUP(A133:A2467,'Medical Examinations'!$A$2:$K$2336,11,0)</f>
        <v>Yes</v>
      </c>
      <c r="J133" s="8" t="str">
        <f>VLOOKUP(A133:A2467,'Medical Examinations'!$A$2:$M$2336,12,0)</f>
        <v>Obesity</v>
      </c>
      <c r="K133" s="8" t="str">
        <f>VLOOKUP(A133:A2467,'Medical Examinations'!$A$2:$M$2336,13,0)</f>
        <v>Normal</v>
      </c>
      <c r="L133" s="8" t="str">
        <f>VLOOKUP(Table1[CUSTOMER ID],'Hospitalisation Details'!$A$1:$N$2344,12,0)</f>
        <v>15/Dec/1976</v>
      </c>
      <c r="M133" s="22">
        <f>VLOOKUP(Table1[CUSTOMER ID],'Hospitalisation Details'!$A$2:$N$2344,14,0)</f>
        <v>38932.559999999998</v>
      </c>
      <c r="N133" s="8" t="str">
        <f>VLOOKUP(Table1[CUSTOMER ID],'Hospitalisation Details'!$A$2:$I$2344,7,0)</f>
        <v>tier - 2</v>
      </c>
      <c r="O133" s="8" t="str">
        <f>VLOOKUP(Table1[CUSTOMER ID],'Hospitalisation Details'!$A$2:$I$2344,8,0)</f>
        <v>tier - 3</v>
      </c>
      <c r="P133" s="8" t="str">
        <f>VLOOKUP(Table1[CUSTOMER ID],'Hospitalisation Details'!$A$2:$I$2344,9,0)</f>
        <v>R1011</v>
      </c>
      <c r="Q133" s="8">
        <f ca="1">VLOOKUP(Table1[CUSTOMER ID],'Hospitalisation Details'!$A$2:$N$2344,13,0)</f>
        <v>47</v>
      </c>
    </row>
    <row r="134" spans="1:17" ht="15.75" x14ac:dyDescent="0.25">
      <c r="A134" s="1" t="s">
        <v>2239</v>
      </c>
      <c r="B134" s="8" t="str">
        <f>VLOOKUP(A134:A2468,'Customer Names'!$A$2:$D$2336,2,0)</f>
        <v xml:space="preserve">  Nick</v>
      </c>
      <c r="C134" s="8">
        <f>VLOOKUP(A134:A2468,'Medical Examinations'!$A$2:$H$2336,2,0)</f>
        <v>52.15</v>
      </c>
      <c r="D134" s="8">
        <f>VLOOKUP(A134:A2468,'Medical Examinations'!$A$2:$H$2336,3,0)</f>
        <v>5.65</v>
      </c>
      <c r="E134" s="8" t="str">
        <f>VLOOKUP(A134:A2468,'Medical Examinations'!$A$1:$M$2336,10,0)</f>
        <v>No</v>
      </c>
      <c r="F134" s="8" t="str">
        <f>VLOOKUP(A134:A2468,'Medical Examinations'!$A$2:$H$2336,5,0)</f>
        <v>No</v>
      </c>
      <c r="G134" s="8" t="str">
        <f>VLOOKUP(A134:A2468,'Medical Examinations'!$A$2:$H$2336,6,0)</f>
        <v>No</v>
      </c>
      <c r="H134" s="8">
        <f>VLOOKUP(A134:A2468,'Medical Examinations'!$A$2:$H$2336,7,0)</f>
        <v>1</v>
      </c>
      <c r="I134" t="str">
        <f>VLOOKUP(A134:A2468,'Medical Examinations'!$A$2:$K$2336,11,0)</f>
        <v>Yes</v>
      </c>
      <c r="J134" s="8" t="str">
        <f>VLOOKUP(A134:A2468,'Medical Examinations'!$A$2:$M$2336,12,0)</f>
        <v>Obesity</v>
      </c>
      <c r="K134" s="8" t="str">
        <f>VLOOKUP(A134:A2468,'Medical Examinations'!$A$2:$M$2336,13,0)</f>
        <v>Normal</v>
      </c>
      <c r="L134" s="8" t="str">
        <f>VLOOKUP(Table1[CUSTOMER ID],'Hospitalisation Details'!$A$1:$N$2344,12,0)</f>
        <v>16/Jun/1987</v>
      </c>
      <c r="M134" s="22">
        <f>VLOOKUP(Table1[CUSTOMER ID],'Hospitalisation Details'!$A$2:$N$2344,14,0)</f>
        <v>38924.04</v>
      </c>
      <c r="N134" s="8" t="str">
        <f>VLOOKUP(Table1[CUSTOMER ID],'Hospitalisation Details'!$A$2:$I$2344,7,0)</f>
        <v>tier - 2</v>
      </c>
      <c r="O134" s="8" t="str">
        <f>VLOOKUP(Table1[CUSTOMER ID],'Hospitalisation Details'!$A$2:$I$2344,8,0)</f>
        <v>tier - 2</v>
      </c>
      <c r="P134" s="8" t="str">
        <f>VLOOKUP(Table1[CUSTOMER ID],'Hospitalisation Details'!$A$2:$I$2344,9,0)</f>
        <v>R1011</v>
      </c>
      <c r="Q134" s="8">
        <f ca="1">VLOOKUP(Table1[CUSTOMER ID],'Hospitalisation Details'!$A$2:$N$2344,13,0)</f>
        <v>37</v>
      </c>
    </row>
    <row r="135" spans="1:17" ht="15.75" x14ac:dyDescent="0.25">
      <c r="A135" s="1" t="s">
        <v>2238</v>
      </c>
      <c r="B135" s="8" t="str">
        <f>VLOOKUP(A135:A2469,'Customer Names'!$A$2:$D$2336,2,0)</f>
        <v xml:space="preserve">  Timothy</v>
      </c>
      <c r="C135" s="8">
        <f>VLOOKUP(A135:A2469,'Medical Examinations'!$A$2:$H$2336,2,0)</f>
        <v>41.12</v>
      </c>
      <c r="D135" s="8">
        <f>VLOOKUP(A135:A2469,'Medical Examinations'!$A$2:$H$2336,3,0)</f>
        <v>7.54</v>
      </c>
      <c r="E135" s="8" t="str">
        <f>VLOOKUP(A135:A2469,'Medical Examinations'!$A$1:$M$2336,10,0)</f>
        <v>Yes</v>
      </c>
      <c r="F135" s="8" t="str">
        <f>VLOOKUP(A135:A2469,'Medical Examinations'!$A$2:$H$2336,5,0)</f>
        <v>No</v>
      </c>
      <c r="G135" s="8" t="str">
        <f>VLOOKUP(A135:A2469,'Medical Examinations'!$A$2:$H$2336,6,0)</f>
        <v>No</v>
      </c>
      <c r="H135" s="8">
        <f>VLOOKUP(A135:A2469,'Medical Examinations'!$A$2:$H$2336,7,0)</f>
        <v>0</v>
      </c>
      <c r="I135" t="str">
        <f>VLOOKUP(A135:A2469,'Medical Examinations'!$A$2:$K$2336,11,0)</f>
        <v>Yes</v>
      </c>
      <c r="J135" s="8" t="str">
        <f>VLOOKUP(A135:A2469,'Medical Examinations'!$A$2:$M$2336,12,0)</f>
        <v>Obesity</v>
      </c>
      <c r="K135" s="8" t="str">
        <f>VLOOKUP(A135:A2469,'Medical Examinations'!$A$2:$M$2336,13,0)</f>
        <v>Diabetes</v>
      </c>
      <c r="L135" s="8" t="str">
        <f>VLOOKUP(Table1[CUSTOMER ID],'Hospitalisation Details'!$A$1:$N$2344,12,0)</f>
        <v>30/Jul/1967</v>
      </c>
      <c r="M135" s="22">
        <f>VLOOKUP(Table1[CUSTOMER ID],'Hospitalisation Details'!$A$2:$N$2344,14,0)</f>
        <v>38893.360000000001</v>
      </c>
      <c r="N135" s="8" t="str">
        <f>VLOOKUP(Table1[CUSTOMER ID],'Hospitalisation Details'!$A$2:$I$2344,7,0)</f>
        <v>tier - 1</v>
      </c>
      <c r="O135" s="8" t="str">
        <f>VLOOKUP(Table1[CUSTOMER ID],'Hospitalisation Details'!$A$2:$I$2344,8,0)</f>
        <v>tier - 2</v>
      </c>
      <c r="P135" s="8" t="str">
        <f>VLOOKUP(Table1[CUSTOMER ID],'Hospitalisation Details'!$A$2:$I$2344,9,0)</f>
        <v>R1011</v>
      </c>
      <c r="Q135" s="8">
        <f ca="1">VLOOKUP(Table1[CUSTOMER ID],'Hospitalisation Details'!$A$2:$N$2344,13,0)</f>
        <v>57</v>
      </c>
    </row>
    <row r="136" spans="1:17" ht="15.75" x14ac:dyDescent="0.25">
      <c r="A136" s="1" t="s">
        <v>2237</v>
      </c>
      <c r="B136" s="8" t="str">
        <f>VLOOKUP(A136:A2470,'Customer Names'!$A$2:$D$2336,2,0)</f>
        <v xml:space="preserve">  Becky L</v>
      </c>
      <c r="C136" s="8">
        <f>VLOOKUP(A136:A2470,'Medical Examinations'!$A$2:$H$2336,2,0)</f>
        <v>38.39</v>
      </c>
      <c r="D136" s="8">
        <f>VLOOKUP(A136:A2470,'Medical Examinations'!$A$2:$H$2336,3,0)</f>
        <v>5.1100000000000003</v>
      </c>
      <c r="E136" s="8" t="str">
        <f>VLOOKUP(A136:A2470,'Medical Examinations'!$A$1:$M$2336,10,0)</f>
        <v>Yes</v>
      </c>
      <c r="F136" s="8" t="str">
        <f>VLOOKUP(A136:A2470,'Medical Examinations'!$A$2:$H$2336,5,0)</f>
        <v>No</v>
      </c>
      <c r="G136" s="8" t="str">
        <f>VLOOKUP(A136:A2470,'Medical Examinations'!$A$2:$H$2336,6,0)</f>
        <v>No</v>
      </c>
      <c r="H136" s="8">
        <f>VLOOKUP(A136:A2470,'Medical Examinations'!$A$2:$H$2336,7,0)</f>
        <v>1</v>
      </c>
      <c r="I136" t="str">
        <f>VLOOKUP(A136:A2470,'Medical Examinations'!$A$2:$K$2336,11,0)</f>
        <v>Yes</v>
      </c>
      <c r="J136" s="8" t="str">
        <f>VLOOKUP(A136:A2470,'Medical Examinations'!$A$2:$M$2336,12,0)</f>
        <v>Obesity</v>
      </c>
      <c r="K136" s="8" t="str">
        <f>VLOOKUP(A136:A2470,'Medical Examinations'!$A$2:$M$2336,13,0)</f>
        <v>Normal</v>
      </c>
      <c r="L136" s="8" t="str">
        <f>VLOOKUP(Table1[CUSTOMER ID],'Hospitalisation Details'!$A$1:$N$2344,12,0)</f>
        <v>6/Jun/1964</v>
      </c>
      <c r="M136" s="22">
        <f>VLOOKUP(Table1[CUSTOMER ID],'Hospitalisation Details'!$A$2:$N$2344,14,0)</f>
        <v>38869.25</v>
      </c>
      <c r="N136" s="8" t="str">
        <f>VLOOKUP(Table1[CUSTOMER ID],'Hospitalisation Details'!$A$2:$I$2344,7,0)</f>
        <v>tier - 2</v>
      </c>
      <c r="O136" s="8" t="str">
        <f>VLOOKUP(Table1[CUSTOMER ID],'Hospitalisation Details'!$A$2:$I$2344,8,0)</f>
        <v>tier - 2</v>
      </c>
      <c r="P136" s="8" t="str">
        <f>VLOOKUP(Table1[CUSTOMER ID],'Hospitalisation Details'!$A$2:$I$2344,9,0)</f>
        <v>R1011</v>
      </c>
      <c r="Q136" s="8">
        <f ca="1">VLOOKUP(Table1[CUSTOMER ID],'Hospitalisation Details'!$A$2:$N$2344,13,0)</f>
        <v>60</v>
      </c>
    </row>
    <row r="137" spans="1:17" ht="15.75" x14ac:dyDescent="0.25">
      <c r="A137" s="1" t="s">
        <v>2236</v>
      </c>
      <c r="B137" s="8" t="str">
        <f>VLOOKUP(A137:A2471,'Customer Names'!$A$2:$D$2336,2,0)</f>
        <v xml:space="preserve">  Steph K</v>
      </c>
      <c r="C137" s="8">
        <f>VLOOKUP(A137:A2471,'Medical Examinations'!$A$2:$H$2336,2,0)</f>
        <v>46.85</v>
      </c>
      <c r="D137" s="8">
        <f>VLOOKUP(A137:A2471,'Medical Examinations'!$A$2:$H$2336,3,0)</f>
        <v>4.25</v>
      </c>
      <c r="E137" s="8" t="str">
        <f>VLOOKUP(A137:A2471,'Medical Examinations'!$A$1:$M$2336,10,0)</f>
        <v>No</v>
      </c>
      <c r="F137" s="8" t="str">
        <f>VLOOKUP(A137:A2471,'Medical Examinations'!$A$2:$H$2336,5,0)</f>
        <v>No</v>
      </c>
      <c r="G137" s="8" t="str">
        <f>VLOOKUP(A137:A2471,'Medical Examinations'!$A$2:$H$2336,6,0)</f>
        <v>Yes</v>
      </c>
      <c r="H137" s="8">
        <f>VLOOKUP(A137:A2471,'Medical Examinations'!$A$2:$H$2336,7,0)</f>
        <v>1</v>
      </c>
      <c r="I137" t="str">
        <f>VLOOKUP(A137:A2471,'Medical Examinations'!$A$2:$K$2336,11,0)</f>
        <v>Yes</v>
      </c>
      <c r="J137" s="8" t="str">
        <f>VLOOKUP(A137:A2471,'Medical Examinations'!$A$2:$M$2336,12,0)</f>
        <v>Obesity</v>
      </c>
      <c r="K137" s="8" t="str">
        <f>VLOOKUP(A137:A2471,'Medical Examinations'!$A$2:$M$2336,13,0)</f>
        <v>Normal</v>
      </c>
      <c r="L137" s="8" t="str">
        <f>VLOOKUP(Table1[CUSTOMER ID],'Hospitalisation Details'!$A$1:$N$2344,12,0)</f>
        <v>3/Dec/1979</v>
      </c>
      <c r="M137" s="22">
        <f>VLOOKUP(Table1[CUSTOMER ID],'Hospitalisation Details'!$A$2:$N$2344,14,0)</f>
        <v>38836.980000000003</v>
      </c>
      <c r="N137" s="8" t="str">
        <f>VLOOKUP(Table1[CUSTOMER ID],'Hospitalisation Details'!$A$2:$I$2344,7,0)</f>
        <v>tier - 2</v>
      </c>
      <c r="O137" s="8" t="str">
        <f>VLOOKUP(Table1[CUSTOMER ID],'Hospitalisation Details'!$A$2:$I$2344,8,0)</f>
        <v>tier - 1</v>
      </c>
      <c r="P137" s="8" t="str">
        <f>VLOOKUP(Table1[CUSTOMER ID],'Hospitalisation Details'!$A$2:$I$2344,9,0)</f>
        <v>R1011</v>
      </c>
      <c r="Q137" s="8">
        <f ca="1">VLOOKUP(Table1[CUSTOMER ID],'Hospitalisation Details'!$A$2:$N$2344,13,0)</f>
        <v>44</v>
      </c>
    </row>
    <row r="138" spans="1:17" ht="15.75" x14ac:dyDescent="0.25">
      <c r="A138" s="1" t="s">
        <v>2235</v>
      </c>
      <c r="B138" s="8" t="str">
        <f>VLOOKUP(A138:A2472,'Customer Names'!$A$2:$D$2336,2,0)</f>
        <v xml:space="preserve">  Kristine B</v>
      </c>
      <c r="C138" s="8">
        <f>VLOOKUP(A138:A2472,'Medical Examinations'!$A$2:$H$2336,2,0)</f>
        <v>42.24</v>
      </c>
      <c r="D138" s="8">
        <f>VLOOKUP(A138:A2472,'Medical Examinations'!$A$2:$H$2336,3,0)</f>
        <v>5.55</v>
      </c>
      <c r="E138" s="8" t="str">
        <f>VLOOKUP(A138:A2472,'Medical Examinations'!$A$1:$M$2336,10,0)</f>
        <v>No</v>
      </c>
      <c r="F138" s="8" t="str">
        <f>VLOOKUP(A138:A2472,'Medical Examinations'!$A$2:$H$2336,5,0)</f>
        <v>yes</v>
      </c>
      <c r="G138" s="8" t="str">
        <f>VLOOKUP(A138:A2472,'Medical Examinations'!$A$2:$H$2336,6,0)</f>
        <v>No</v>
      </c>
      <c r="H138" s="8">
        <f>VLOOKUP(A138:A2472,'Medical Examinations'!$A$2:$H$2336,7,0)</f>
        <v>1</v>
      </c>
      <c r="I138" t="str">
        <f>VLOOKUP(A138:A2472,'Medical Examinations'!$A$2:$K$2336,11,0)</f>
        <v>Yes</v>
      </c>
      <c r="J138" s="8" t="str">
        <f>VLOOKUP(A138:A2472,'Medical Examinations'!$A$2:$M$2336,12,0)</f>
        <v>Obesity</v>
      </c>
      <c r="K138" s="8" t="str">
        <f>VLOOKUP(A138:A2472,'Medical Examinations'!$A$2:$M$2336,13,0)</f>
        <v>Normal</v>
      </c>
      <c r="L138" s="8" t="str">
        <f>VLOOKUP(Table1[CUSTOMER ID],'Hospitalisation Details'!$A$1:$N$2344,12,0)</f>
        <v>5/Dec/2004</v>
      </c>
      <c r="M138" s="22">
        <f>VLOOKUP(Table1[CUSTOMER ID],'Hospitalisation Details'!$A$2:$N$2344,14,0)</f>
        <v>38792.69</v>
      </c>
      <c r="N138" s="8" t="str">
        <f>VLOOKUP(Table1[CUSTOMER ID],'Hospitalisation Details'!$A$2:$I$2344,7,0)</f>
        <v>tier - 2</v>
      </c>
      <c r="O138" s="8" t="str">
        <f>VLOOKUP(Table1[CUSTOMER ID],'Hospitalisation Details'!$A$2:$I$2344,8,0)</f>
        <v>tier - 2</v>
      </c>
      <c r="P138" s="8" t="str">
        <f>VLOOKUP(Table1[CUSTOMER ID],'Hospitalisation Details'!$A$2:$I$2344,9,0)</f>
        <v>R1013</v>
      </c>
      <c r="Q138" s="8">
        <f ca="1">VLOOKUP(Table1[CUSTOMER ID],'Hospitalisation Details'!$A$2:$N$2344,13,0)</f>
        <v>19</v>
      </c>
    </row>
    <row r="139" spans="1:17" ht="15.75" x14ac:dyDescent="0.25">
      <c r="A139" s="1" t="s">
        <v>2234</v>
      </c>
      <c r="B139" s="8" t="str">
        <f>VLOOKUP(A139:A2473,'Customer Names'!$A$2:$D$2336,2,0)</f>
        <v xml:space="preserve">  Taylor B</v>
      </c>
      <c r="C139" s="8">
        <f>VLOOKUP(A139:A2473,'Medical Examinations'!$A$2:$H$2336,2,0)</f>
        <v>34.39</v>
      </c>
      <c r="D139" s="8">
        <f>VLOOKUP(A139:A2473,'Medical Examinations'!$A$2:$H$2336,3,0)</f>
        <v>5.78</v>
      </c>
      <c r="E139" s="8" t="str">
        <f>VLOOKUP(A139:A2473,'Medical Examinations'!$A$1:$M$2336,10,0)</f>
        <v>No</v>
      </c>
      <c r="F139" s="8" t="str">
        <f>VLOOKUP(A139:A2473,'Medical Examinations'!$A$2:$H$2336,5,0)</f>
        <v>No</v>
      </c>
      <c r="G139" s="8" t="str">
        <f>VLOOKUP(A139:A2473,'Medical Examinations'!$A$2:$H$2336,6,0)</f>
        <v>No</v>
      </c>
      <c r="H139" s="8">
        <f>VLOOKUP(A139:A2473,'Medical Examinations'!$A$2:$H$2336,7,0)</f>
        <v>0</v>
      </c>
      <c r="I139" t="str">
        <f>VLOOKUP(A139:A2473,'Medical Examinations'!$A$2:$K$2336,11,0)</f>
        <v>Yes</v>
      </c>
      <c r="J139" s="8" t="str">
        <f>VLOOKUP(A139:A2473,'Medical Examinations'!$A$2:$M$2336,12,0)</f>
        <v>Obesity</v>
      </c>
      <c r="K139" s="8" t="str">
        <f>VLOOKUP(A139:A2473,'Medical Examinations'!$A$2:$M$2336,13,0)</f>
        <v>Prediabetes</v>
      </c>
      <c r="L139" s="8" t="str">
        <f>VLOOKUP(Table1[CUSTOMER ID],'Hospitalisation Details'!$A$1:$N$2344,12,0)</f>
        <v>8/Nov/1991</v>
      </c>
      <c r="M139" s="22">
        <f>VLOOKUP(Table1[CUSTOMER ID],'Hospitalisation Details'!$A$2:$N$2344,14,0)</f>
        <v>38746.36</v>
      </c>
      <c r="N139" s="8" t="str">
        <f>VLOOKUP(Table1[CUSTOMER ID],'Hospitalisation Details'!$A$2:$I$2344,7,0)</f>
        <v>tier - 1</v>
      </c>
      <c r="O139" s="8" t="str">
        <f>VLOOKUP(Table1[CUSTOMER ID],'Hospitalisation Details'!$A$2:$I$2344,8,0)</f>
        <v>tier - 2</v>
      </c>
      <c r="P139" s="8" t="str">
        <f>VLOOKUP(Table1[CUSTOMER ID],'Hospitalisation Details'!$A$2:$I$2344,9,0)</f>
        <v>R1012</v>
      </c>
      <c r="Q139" s="8">
        <f ca="1">VLOOKUP(Table1[CUSTOMER ID],'Hospitalisation Details'!$A$2:$N$2344,13,0)</f>
        <v>33</v>
      </c>
    </row>
    <row r="140" spans="1:17" ht="15.75" x14ac:dyDescent="0.25">
      <c r="A140" s="1" t="s">
        <v>2233</v>
      </c>
      <c r="B140" s="8" t="str">
        <f>VLOOKUP(A140:A2474,'Customer Names'!$A$2:$D$2336,2,0)</f>
        <v xml:space="preserve">  William</v>
      </c>
      <c r="C140" s="8">
        <f>VLOOKUP(A140:A2474,'Medical Examinations'!$A$2:$H$2336,2,0)</f>
        <v>42.89</v>
      </c>
      <c r="D140" s="8">
        <f>VLOOKUP(A140:A2474,'Medical Examinations'!$A$2:$H$2336,3,0)</f>
        <v>5.28</v>
      </c>
      <c r="E140" s="8" t="str">
        <f>VLOOKUP(A140:A2474,'Medical Examinations'!$A$1:$M$2336,10,0)</f>
        <v>Yes</v>
      </c>
      <c r="F140" s="8" t="str">
        <f>VLOOKUP(A140:A2474,'Medical Examinations'!$A$2:$H$2336,5,0)</f>
        <v>No</v>
      </c>
      <c r="G140" s="8" t="str">
        <f>VLOOKUP(A140:A2474,'Medical Examinations'!$A$2:$H$2336,6,0)</f>
        <v>No</v>
      </c>
      <c r="H140" s="8">
        <f>VLOOKUP(A140:A2474,'Medical Examinations'!$A$2:$H$2336,7,0)</f>
        <v>0</v>
      </c>
      <c r="I140" t="str">
        <f>VLOOKUP(A140:A2474,'Medical Examinations'!$A$2:$K$2336,11,0)</f>
        <v>Yes</v>
      </c>
      <c r="J140" s="8" t="str">
        <f>VLOOKUP(A140:A2474,'Medical Examinations'!$A$2:$M$2336,12,0)</f>
        <v>Obesity</v>
      </c>
      <c r="K140" s="8" t="str">
        <f>VLOOKUP(A140:A2474,'Medical Examinations'!$A$2:$M$2336,13,0)</f>
        <v>Normal</v>
      </c>
      <c r="L140" s="8" t="str">
        <f>VLOOKUP(Table1[CUSTOMER ID],'Hospitalisation Details'!$A$1:$N$2344,12,0)</f>
        <v>15/Jun/1976</v>
      </c>
      <c r="M140" s="22">
        <f>VLOOKUP(Table1[CUSTOMER ID],'Hospitalisation Details'!$A$2:$N$2344,14,0)</f>
        <v>38740.120000000003</v>
      </c>
      <c r="N140" s="8" t="str">
        <f>VLOOKUP(Table1[CUSTOMER ID],'Hospitalisation Details'!$A$2:$I$2344,7,0)</f>
        <v>tier - 2</v>
      </c>
      <c r="O140" s="8" t="str">
        <f>VLOOKUP(Table1[CUSTOMER ID],'Hospitalisation Details'!$A$2:$I$2344,8,0)</f>
        <v>tier - 2</v>
      </c>
      <c r="P140" s="8" t="str">
        <f>VLOOKUP(Table1[CUSTOMER ID],'Hospitalisation Details'!$A$2:$I$2344,9,0)</f>
        <v>R1012</v>
      </c>
      <c r="Q140" s="8">
        <f ca="1">VLOOKUP(Table1[CUSTOMER ID],'Hospitalisation Details'!$A$2:$N$2344,13,0)</f>
        <v>48</v>
      </c>
    </row>
    <row r="141" spans="1:17" ht="15.75" x14ac:dyDescent="0.25">
      <c r="A141" s="1" t="s">
        <v>2232</v>
      </c>
      <c r="B141" s="8" t="str">
        <f>VLOOKUP(A141:A2475,'Customer Names'!$A$2:$D$2336,2,0)</f>
        <v xml:space="preserve">  Sage</v>
      </c>
      <c r="C141" s="8">
        <f>VLOOKUP(A141:A2475,'Medical Examinations'!$A$2:$H$2336,2,0)</f>
        <v>36.299999999999997</v>
      </c>
      <c r="D141" s="8">
        <f>VLOOKUP(A141:A2475,'Medical Examinations'!$A$2:$H$2336,3,0)</f>
        <v>5.39</v>
      </c>
      <c r="E141" s="8" t="str">
        <f>VLOOKUP(A141:A2475,'Medical Examinations'!$A$1:$M$2336,10,0)</f>
        <v>No</v>
      </c>
      <c r="F141" s="8" t="str">
        <f>VLOOKUP(A141:A2475,'Medical Examinations'!$A$2:$H$2336,5,0)</f>
        <v>No</v>
      </c>
      <c r="G141" s="8" t="str">
        <f>VLOOKUP(A141:A2475,'Medical Examinations'!$A$2:$H$2336,6,0)</f>
        <v>No</v>
      </c>
      <c r="H141" s="8">
        <f>VLOOKUP(A141:A2475,'Medical Examinations'!$A$2:$H$2336,7,0)</f>
        <v>0</v>
      </c>
      <c r="I141" t="str">
        <f>VLOOKUP(A141:A2475,'Medical Examinations'!$A$2:$K$2336,11,0)</f>
        <v>Yes</v>
      </c>
      <c r="J141" s="8" t="str">
        <f>VLOOKUP(A141:A2475,'Medical Examinations'!$A$2:$M$2336,12,0)</f>
        <v>Obesity</v>
      </c>
      <c r="K141" s="8" t="str">
        <f>VLOOKUP(A141:A2475,'Medical Examinations'!$A$2:$M$2336,13,0)</f>
        <v>Normal</v>
      </c>
      <c r="L141" s="8" t="str">
        <f>VLOOKUP(Table1[CUSTOMER ID],'Hospitalisation Details'!$A$1:$N$2344,12,0)</f>
        <v>2/Nov/1991</v>
      </c>
      <c r="M141" s="22">
        <f>VLOOKUP(Table1[CUSTOMER ID],'Hospitalisation Details'!$A$2:$N$2344,14,0)</f>
        <v>38711</v>
      </c>
      <c r="N141" s="8" t="str">
        <f>VLOOKUP(Table1[CUSTOMER ID],'Hospitalisation Details'!$A$2:$I$2344,7,0)</f>
        <v>tier - 2</v>
      </c>
      <c r="O141" s="8" t="str">
        <f>VLOOKUP(Table1[CUSTOMER ID],'Hospitalisation Details'!$A$2:$I$2344,8,0)</f>
        <v>tier - 2</v>
      </c>
      <c r="P141" s="8" t="str">
        <f>VLOOKUP(Table1[CUSTOMER ID],'Hospitalisation Details'!$A$2:$I$2344,9,0)</f>
        <v>R1011</v>
      </c>
      <c r="Q141" s="8">
        <f ca="1">VLOOKUP(Table1[CUSTOMER ID],'Hospitalisation Details'!$A$2:$N$2344,13,0)</f>
        <v>33</v>
      </c>
    </row>
    <row r="142" spans="1:17" ht="15.75" x14ac:dyDescent="0.25">
      <c r="A142" s="1" t="s">
        <v>2231</v>
      </c>
      <c r="B142" s="8" t="str">
        <f>VLOOKUP(A142:A2476,'Customer Names'!$A$2:$D$2336,2,0)</f>
        <v xml:space="preserve">  Cole</v>
      </c>
      <c r="C142" s="8">
        <f>VLOOKUP(A142:A2476,'Medical Examinations'!$A$2:$H$2336,2,0)</f>
        <v>35.200000000000003</v>
      </c>
      <c r="D142" s="8">
        <f>VLOOKUP(A142:A2476,'Medical Examinations'!$A$2:$H$2336,3,0)</f>
        <v>8.01</v>
      </c>
      <c r="E142" s="8" t="str">
        <f>VLOOKUP(A142:A2476,'Medical Examinations'!$A$1:$M$2336,10,0)</f>
        <v>Yes</v>
      </c>
      <c r="F142" s="8" t="str">
        <f>VLOOKUP(A142:A2476,'Medical Examinations'!$A$2:$H$2336,5,0)</f>
        <v>No</v>
      </c>
      <c r="G142" s="8" t="str">
        <f>VLOOKUP(A142:A2476,'Medical Examinations'!$A$2:$H$2336,6,0)</f>
        <v>No</v>
      </c>
      <c r="H142" s="8">
        <f>VLOOKUP(A142:A2476,'Medical Examinations'!$A$2:$H$2336,7,0)</f>
        <v>1</v>
      </c>
      <c r="I142" t="str">
        <f>VLOOKUP(A142:A2476,'Medical Examinations'!$A$2:$K$2336,11,0)</f>
        <v>Yes</v>
      </c>
      <c r="J142" s="8" t="str">
        <f>VLOOKUP(A142:A2476,'Medical Examinations'!$A$2:$M$2336,12,0)</f>
        <v>Obesity</v>
      </c>
      <c r="K142" s="8" t="str">
        <f>VLOOKUP(A142:A2476,'Medical Examinations'!$A$2:$M$2336,13,0)</f>
        <v>Diabetes</v>
      </c>
      <c r="L142" s="8" t="str">
        <f>VLOOKUP(Table1[CUSTOMER ID],'Hospitalisation Details'!$A$1:$N$2344,12,0)</f>
        <v>20/Jul/1986</v>
      </c>
      <c r="M142" s="22">
        <f>VLOOKUP(Table1[CUSTOMER ID],'Hospitalisation Details'!$A$2:$N$2344,14,0)</f>
        <v>38709.18</v>
      </c>
      <c r="N142" s="8" t="str">
        <f>VLOOKUP(Table1[CUSTOMER ID],'Hospitalisation Details'!$A$2:$I$2344,7,0)</f>
        <v>tier - 1</v>
      </c>
      <c r="O142" s="8" t="str">
        <f>VLOOKUP(Table1[CUSTOMER ID],'Hospitalisation Details'!$A$2:$I$2344,8,0)</f>
        <v>tier - 3</v>
      </c>
      <c r="P142" s="8" t="str">
        <f>VLOOKUP(Table1[CUSTOMER ID],'Hospitalisation Details'!$A$2:$I$2344,9,0)</f>
        <v>R1013</v>
      </c>
      <c r="Q142" s="8">
        <f ca="1">VLOOKUP(Table1[CUSTOMER ID],'Hospitalisation Details'!$A$2:$N$2344,13,0)</f>
        <v>38</v>
      </c>
    </row>
    <row r="143" spans="1:17" ht="15.75" x14ac:dyDescent="0.25">
      <c r="A143" s="1" t="s">
        <v>2230</v>
      </c>
      <c r="B143" s="8" t="str">
        <f>VLOOKUP(A143:A2477,'Customer Names'!$A$2:$D$2336,2,0)</f>
        <v xml:space="preserve">  Jesse</v>
      </c>
      <c r="C143" s="8">
        <f>VLOOKUP(A143:A2477,'Medical Examinations'!$A$2:$H$2336,2,0)</f>
        <v>53.62</v>
      </c>
      <c r="D143" s="8">
        <f>VLOOKUP(A143:A2477,'Medical Examinations'!$A$2:$H$2336,3,0)</f>
        <v>5.21</v>
      </c>
      <c r="E143" s="8" t="str">
        <f>VLOOKUP(A143:A2477,'Medical Examinations'!$A$1:$M$2336,10,0)</f>
        <v>No</v>
      </c>
      <c r="F143" s="8" t="str">
        <f>VLOOKUP(A143:A2477,'Medical Examinations'!$A$2:$H$2336,5,0)</f>
        <v>No</v>
      </c>
      <c r="G143" s="8" t="str">
        <f>VLOOKUP(A143:A2477,'Medical Examinations'!$A$2:$H$2336,6,0)</f>
        <v>No</v>
      </c>
      <c r="H143" s="8">
        <f>VLOOKUP(A143:A2477,'Medical Examinations'!$A$2:$H$2336,7,0)</f>
        <v>0</v>
      </c>
      <c r="I143" t="str">
        <f>VLOOKUP(A143:A2477,'Medical Examinations'!$A$2:$K$2336,11,0)</f>
        <v>Yes</v>
      </c>
      <c r="J143" s="8" t="str">
        <f>VLOOKUP(A143:A2477,'Medical Examinations'!$A$2:$M$2336,12,0)</f>
        <v>Obesity</v>
      </c>
      <c r="K143" s="8" t="str">
        <f>VLOOKUP(A143:A2477,'Medical Examinations'!$A$2:$M$2336,13,0)</f>
        <v>Normal</v>
      </c>
      <c r="L143" s="8" t="str">
        <f>VLOOKUP(Table1[CUSTOMER ID],'Hospitalisation Details'!$A$1:$N$2344,12,0)</f>
        <v>13/Jul/1990</v>
      </c>
      <c r="M143" s="22">
        <f>VLOOKUP(Table1[CUSTOMER ID],'Hospitalisation Details'!$A$2:$N$2344,14,0)</f>
        <v>38652.089999999997</v>
      </c>
      <c r="N143" s="8" t="str">
        <f>VLOOKUP(Table1[CUSTOMER ID],'Hospitalisation Details'!$A$2:$I$2344,7,0)</f>
        <v>tier - 2</v>
      </c>
      <c r="O143" s="8" t="str">
        <f>VLOOKUP(Table1[CUSTOMER ID],'Hospitalisation Details'!$A$2:$I$2344,8,0)</f>
        <v>tier - 2</v>
      </c>
      <c r="P143" s="8" t="str">
        <f>VLOOKUP(Table1[CUSTOMER ID],'Hospitalisation Details'!$A$2:$I$2344,9,0)</f>
        <v>R1011</v>
      </c>
      <c r="Q143" s="8">
        <f ca="1">VLOOKUP(Table1[CUSTOMER ID],'Hospitalisation Details'!$A$2:$N$2344,13,0)</f>
        <v>34</v>
      </c>
    </row>
    <row r="144" spans="1:17" ht="15.75" x14ac:dyDescent="0.25">
      <c r="A144" s="1" t="s">
        <v>2229</v>
      </c>
      <c r="B144" s="8" t="str">
        <f>VLOOKUP(A144:A2478,'Customer Names'!$A$2:$D$2336,2,0)</f>
        <v xml:space="preserve">  Tammi J</v>
      </c>
      <c r="C144" s="8">
        <f>VLOOKUP(A144:A2478,'Medical Examinations'!$A$2:$H$2336,2,0)</f>
        <v>36.67</v>
      </c>
      <c r="D144" s="8">
        <f>VLOOKUP(A144:A2478,'Medical Examinations'!$A$2:$H$2336,3,0)</f>
        <v>6.27</v>
      </c>
      <c r="E144" s="8" t="str">
        <f>VLOOKUP(A144:A2478,'Medical Examinations'!$A$1:$M$2336,10,0)</f>
        <v>No</v>
      </c>
      <c r="F144" s="8" t="str">
        <f>VLOOKUP(A144:A2478,'Medical Examinations'!$A$2:$H$2336,5,0)</f>
        <v>No</v>
      </c>
      <c r="G144" s="8" t="str">
        <f>VLOOKUP(A144:A2478,'Medical Examinations'!$A$2:$H$2336,6,0)</f>
        <v>No</v>
      </c>
      <c r="H144" s="8">
        <f>VLOOKUP(A144:A2478,'Medical Examinations'!$A$2:$H$2336,7,0)</f>
        <v>0</v>
      </c>
      <c r="I144" t="str">
        <f>VLOOKUP(A144:A2478,'Medical Examinations'!$A$2:$K$2336,11,0)</f>
        <v>Yes</v>
      </c>
      <c r="J144" s="8" t="str">
        <f>VLOOKUP(A144:A2478,'Medical Examinations'!$A$2:$M$2336,12,0)</f>
        <v>Obesity</v>
      </c>
      <c r="K144" s="8" t="str">
        <f>VLOOKUP(A144:A2478,'Medical Examinations'!$A$2:$M$2336,13,0)</f>
        <v>Prediabetes</v>
      </c>
      <c r="L144" s="8" t="str">
        <f>VLOOKUP(Table1[CUSTOMER ID],'Hospitalisation Details'!$A$1:$N$2344,12,0)</f>
        <v>12/Nov/1999</v>
      </c>
      <c r="M144" s="22">
        <f>VLOOKUP(Table1[CUSTOMER ID],'Hospitalisation Details'!$A$2:$N$2344,14,0)</f>
        <v>38511.629999999997</v>
      </c>
      <c r="N144" s="8" t="str">
        <f>VLOOKUP(Table1[CUSTOMER ID],'Hospitalisation Details'!$A$2:$I$2344,7,0)</f>
        <v>tier - 2</v>
      </c>
      <c r="O144" s="8" t="str">
        <f>VLOOKUP(Table1[CUSTOMER ID],'Hospitalisation Details'!$A$2:$I$2344,8,0)</f>
        <v>tier - 2</v>
      </c>
      <c r="P144" s="8" t="str">
        <f>VLOOKUP(Table1[CUSTOMER ID],'Hospitalisation Details'!$A$2:$I$2344,9,0)</f>
        <v>R1024</v>
      </c>
      <c r="Q144" s="8">
        <f ca="1">VLOOKUP(Table1[CUSTOMER ID],'Hospitalisation Details'!$A$2:$N$2344,13,0)</f>
        <v>25</v>
      </c>
    </row>
    <row r="145" spans="1:17" ht="15.75" x14ac:dyDescent="0.25">
      <c r="A145" s="1" t="s">
        <v>2228</v>
      </c>
      <c r="B145" s="8" t="str">
        <f>VLOOKUP(A145:A2479,'Customer Names'!$A$2:$D$2336,2,0)</f>
        <v xml:space="preserve">  Matthew S</v>
      </c>
      <c r="C145" s="8">
        <f>VLOOKUP(A145:A2479,'Medical Examinations'!$A$2:$H$2336,2,0)</f>
        <v>33.4</v>
      </c>
      <c r="D145" s="8">
        <f>VLOOKUP(A145:A2479,'Medical Examinations'!$A$2:$H$2336,3,0)</f>
        <v>10.73</v>
      </c>
      <c r="E145" s="8" t="str">
        <f>VLOOKUP(A145:A2479,'Medical Examinations'!$A$1:$M$2336,10,0)</f>
        <v>Yes</v>
      </c>
      <c r="F145" s="8" t="str">
        <f>VLOOKUP(A145:A2479,'Medical Examinations'!$A$2:$H$2336,5,0)</f>
        <v>No</v>
      </c>
      <c r="G145" s="8" t="str">
        <f>VLOOKUP(A145:A2479,'Medical Examinations'!$A$2:$H$2336,6,0)</f>
        <v>No</v>
      </c>
      <c r="H145" s="8">
        <f>VLOOKUP(A145:A2479,'Medical Examinations'!$A$2:$H$2336,7,0)</f>
        <v>1</v>
      </c>
      <c r="I145" t="str">
        <f>VLOOKUP(A145:A2479,'Medical Examinations'!$A$2:$K$2336,11,0)</f>
        <v>Yes</v>
      </c>
      <c r="J145" s="8" t="str">
        <f>VLOOKUP(A145:A2479,'Medical Examinations'!$A$2:$M$2336,12,0)</f>
        <v>Obesity</v>
      </c>
      <c r="K145" s="8" t="str">
        <f>VLOOKUP(A145:A2479,'Medical Examinations'!$A$2:$M$2336,13,0)</f>
        <v>Diabetes</v>
      </c>
      <c r="L145" s="8" t="str">
        <f>VLOOKUP(Table1[CUSTOMER ID],'Hospitalisation Details'!$A$1:$N$2344,12,0)</f>
        <v>21/Jun/1986</v>
      </c>
      <c r="M145" s="22">
        <f>VLOOKUP(Table1[CUSTOMER ID],'Hospitalisation Details'!$A$2:$N$2344,14,0)</f>
        <v>38415.47</v>
      </c>
      <c r="N145" s="8" t="str">
        <f>VLOOKUP(Table1[CUSTOMER ID],'Hospitalisation Details'!$A$2:$I$2344,7,0)</f>
        <v>tier - 1</v>
      </c>
      <c r="O145" s="8" t="str">
        <f>VLOOKUP(Table1[CUSTOMER ID],'Hospitalisation Details'!$A$2:$I$2344,8,0)</f>
        <v>tier - 2</v>
      </c>
      <c r="P145" s="8" t="str">
        <f>VLOOKUP(Table1[CUSTOMER ID],'Hospitalisation Details'!$A$2:$I$2344,9,0)</f>
        <v>R1011</v>
      </c>
      <c r="Q145" s="8">
        <f ca="1">VLOOKUP(Table1[CUSTOMER ID],'Hospitalisation Details'!$A$2:$N$2344,13,0)</f>
        <v>38</v>
      </c>
    </row>
    <row r="146" spans="1:17" ht="15.75" x14ac:dyDescent="0.25">
      <c r="A146" s="1" t="s">
        <v>2227</v>
      </c>
      <c r="B146" s="8" t="str">
        <f>VLOOKUP(A146:A2480,'Customer Names'!$A$2:$D$2336,2,0)</f>
        <v xml:space="preserve">  Eric</v>
      </c>
      <c r="C146" s="8">
        <f>VLOOKUP(A146:A2480,'Medical Examinations'!$A$2:$H$2336,2,0)</f>
        <v>42.71</v>
      </c>
      <c r="D146" s="8">
        <f>VLOOKUP(A146:A2480,'Medical Examinations'!$A$2:$H$2336,3,0)</f>
        <v>10.52</v>
      </c>
      <c r="E146" s="8" t="str">
        <f>VLOOKUP(A146:A2480,'Medical Examinations'!$A$1:$M$2336,10,0)</f>
        <v>No</v>
      </c>
      <c r="F146" s="8" t="str">
        <f>VLOOKUP(A146:A2480,'Medical Examinations'!$A$2:$H$2336,5,0)</f>
        <v>No</v>
      </c>
      <c r="G146" s="8" t="str">
        <f>VLOOKUP(A146:A2480,'Medical Examinations'!$A$2:$H$2336,6,0)</f>
        <v>No</v>
      </c>
      <c r="H146" s="8">
        <f>VLOOKUP(A146:A2480,'Medical Examinations'!$A$2:$H$2336,7,0)</f>
        <v>0</v>
      </c>
      <c r="I146" t="str">
        <f>VLOOKUP(A146:A2480,'Medical Examinations'!$A$2:$K$2336,11,0)</f>
        <v>Yes</v>
      </c>
      <c r="J146" s="8" t="str">
        <f>VLOOKUP(A146:A2480,'Medical Examinations'!$A$2:$M$2336,12,0)</f>
        <v>Obesity</v>
      </c>
      <c r="K146" s="8" t="str">
        <f>VLOOKUP(A146:A2480,'Medical Examinations'!$A$2:$M$2336,13,0)</f>
        <v>Diabetes</v>
      </c>
      <c r="L146" s="8" t="str">
        <f>VLOOKUP(Table1[CUSTOMER ID],'Hospitalisation Details'!$A$1:$N$2344,12,0)</f>
        <v>23/Dec/1971</v>
      </c>
      <c r="M146" s="22">
        <f>VLOOKUP(Table1[CUSTOMER ID],'Hospitalisation Details'!$A$2:$N$2344,14,0)</f>
        <v>38405.26</v>
      </c>
      <c r="N146" s="8" t="str">
        <f>VLOOKUP(Table1[CUSTOMER ID],'Hospitalisation Details'!$A$2:$I$2344,7,0)</f>
        <v>tier - 2</v>
      </c>
      <c r="O146" s="8" t="str">
        <f>VLOOKUP(Table1[CUSTOMER ID],'Hospitalisation Details'!$A$2:$I$2344,8,0)</f>
        <v>tier - 1</v>
      </c>
      <c r="P146" s="8" t="str">
        <f>VLOOKUP(Table1[CUSTOMER ID],'Hospitalisation Details'!$A$2:$I$2344,9,0)</f>
        <v>R1011</v>
      </c>
      <c r="Q146" s="8">
        <f ca="1">VLOOKUP(Table1[CUSTOMER ID],'Hospitalisation Details'!$A$2:$N$2344,13,0)</f>
        <v>52</v>
      </c>
    </row>
    <row r="147" spans="1:17" ht="15.75" x14ac:dyDescent="0.25">
      <c r="A147" s="1" t="s">
        <v>2226</v>
      </c>
      <c r="B147" s="8" t="str">
        <f>VLOOKUP(A147:A2481,'Customer Names'!$A$2:$D$2336,2,0)</f>
        <v xml:space="preserve">  Valeria R</v>
      </c>
      <c r="C147" s="8">
        <f>VLOOKUP(A147:A2481,'Medical Examinations'!$A$2:$H$2336,2,0)</f>
        <v>41.52</v>
      </c>
      <c r="D147" s="8">
        <f>VLOOKUP(A147:A2481,'Medical Examinations'!$A$2:$H$2336,3,0)</f>
        <v>11.82</v>
      </c>
      <c r="E147" s="8" t="str">
        <f>VLOOKUP(A147:A2481,'Medical Examinations'!$A$1:$M$2336,10,0)</f>
        <v>Yes</v>
      </c>
      <c r="F147" s="8" t="str">
        <f>VLOOKUP(A147:A2481,'Medical Examinations'!$A$2:$H$2336,5,0)</f>
        <v>No</v>
      </c>
      <c r="G147" s="8" t="str">
        <f>VLOOKUP(A147:A2481,'Medical Examinations'!$A$2:$H$2336,6,0)</f>
        <v>No</v>
      </c>
      <c r="H147" s="8">
        <f>VLOOKUP(A147:A2481,'Medical Examinations'!$A$2:$H$2336,7,0)</f>
        <v>2</v>
      </c>
      <c r="I147" t="str">
        <f>VLOOKUP(A147:A2481,'Medical Examinations'!$A$2:$K$2336,11,0)</f>
        <v>Yes</v>
      </c>
      <c r="J147" s="8" t="str">
        <f>VLOOKUP(A147:A2481,'Medical Examinations'!$A$2:$M$2336,12,0)</f>
        <v>Obesity</v>
      </c>
      <c r="K147" s="8" t="str">
        <f>VLOOKUP(A147:A2481,'Medical Examinations'!$A$2:$M$2336,13,0)</f>
        <v>Diabetes</v>
      </c>
      <c r="L147" s="8" t="str">
        <f>VLOOKUP(Table1[CUSTOMER ID],'Hospitalisation Details'!$A$1:$N$2344,12,0)</f>
        <v>22/Aug/1970</v>
      </c>
      <c r="M147" s="22">
        <f>VLOOKUP(Table1[CUSTOMER ID],'Hospitalisation Details'!$A$2:$N$2344,14,0)</f>
        <v>38389.79</v>
      </c>
      <c r="N147" s="8" t="str">
        <f>VLOOKUP(Table1[CUSTOMER ID],'Hospitalisation Details'!$A$2:$I$2344,7,0)</f>
        <v>tier - 2</v>
      </c>
      <c r="O147" s="8" t="str">
        <f>VLOOKUP(Table1[CUSTOMER ID],'Hospitalisation Details'!$A$2:$I$2344,8,0)</f>
        <v>tier - 3</v>
      </c>
      <c r="P147" s="8" t="str">
        <f>VLOOKUP(Table1[CUSTOMER ID],'Hospitalisation Details'!$A$2:$I$2344,9,0)</f>
        <v>R1011</v>
      </c>
      <c r="Q147" s="8">
        <f ca="1">VLOOKUP(Table1[CUSTOMER ID],'Hospitalisation Details'!$A$2:$N$2344,13,0)</f>
        <v>54</v>
      </c>
    </row>
    <row r="148" spans="1:17" ht="15.75" x14ac:dyDescent="0.25">
      <c r="A148" s="1" t="s">
        <v>2225</v>
      </c>
      <c r="B148" s="8" t="str">
        <f>VLOOKUP(A148:A2482,'Customer Names'!$A$2:$D$2336,2,0)</f>
        <v xml:space="preserve">  Michael P</v>
      </c>
      <c r="C148" s="8">
        <f>VLOOKUP(A148:A2482,'Medical Examinations'!$A$2:$H$2336,2,0)</f>
        <v>39.4</v>
      </c>
      <c r="D148" s="8">
        <f>VLOOKUP(A148:A2482,'Medical Examinations'!$A$2:$H$2336,3,0)</f>
        <v>6.76</v>
      </c>
      <c r="E148" s="8" t="str">
        <f>VLOOKUP(A148:A2482,'Medical Examinations'!$A$1:$M$2336,10,0)</f>
        <v>No</v>
      </c>
      <c r="F148" s="8" t="str">
        <f>VLOOKUP(A148:A2482,'Medical Examinations'!$A$2:$H$2336,5,0)</f>
        <v>No</v>
      </c>
      <c r="G148" s="8" t="str">
        <f>VLOOKUP(A148:A2482,'Medical Examinations'!$A$2:$H$2336,6,0)</f>
        <v>No</v>
      </c>
      <c r="H148" s="8">
        <f>VLOOKUP(A148:A2482,'Medical Examinations'!$A$2:$H$2336,7,0)</f>
        <v>0</v>
      </c>
      <c r="I148" t="str">
        <f>VLOOKUP(A148:A2482,'Medical Examinations'!$A$2:$K$2336,11,0)</f>
        <v>Yes</v>
      </c>
      <c r="J148" s="8" t="str">
        <f>VLOOKUP(A148:A2482,'Medical Examinations'!$A$2:$M$2336,12,0)</f>
        <v>Obesity</v>
      </c>
      <c r="K148" s="8" t="str">
        <f>VLOOKUP(A148:A2482,'Medical Examinations'!$A$2:$M$2336,13,0)</f>
        <v>Diabetes</v>
      </c>
      <c r="L148" s="8" t="str">
        <f>VLOOKUP(Table1[CUSTOMER ID],'Hospitalisation Details'!$A$1:$N$2344,12,0)</f>
        <v>17/Sep/2002</v>
      </c>
      <c r="M148" s="22">
        <f>VLOOKUP(Table1[CUSTOMER ID],'Hospitalisation Details'!$A$2:$N$2344,14,0)</f>
        <v>38344.57</v>
      </c>
      <c r="N148" s="8" t="str">
        <f>VLOOKUP(Table1[CUSTOMER ID],'Hospitalisation Details'!$A$2:$I$2344,7,0)</f>
        <v>tier - 1</v>
      </c>
      <c r="O148" s="8" t="str">
        <f>VLOOKUP(Table1[CUSTOMER ID],'Hospitalisation Details'!$A$2:$I$2344,8,0)</f>
        <v>tier - 3</v>
      </c>
      <c r="P148" s="8" t="str">
        <f>VLOOKUP(Table1[CUSTOMER ID],'Hospitalisation Details'!$A$2:$I$2344,9,0)</f>
        <v>R1011</v>
      </c>
      <c r="Q148" s="8">
        <f ca="1">VLOOKUP(Table1[CUSTOMER ID],'Hospitalisation Details'!$A$2:$N$2344,13,0)</f>
        <v>22</v>
      </c>
    </row>
    <row r="149" spans="1:17" ht="15.75" x14ac:dyDescent="0.25">
      <c r="A149" s="1" t="s">
        <v>2224</v>
      </c>
      <c r="B149" s="8" t="str">
        <f>VLOOKUP(A149:A2483,'Customer Names'!$A$2:$D$2336,2,0)</f>
        <v xml:space="preserve">  Rami</v>
      </c>
      <c r="C149" s="8">
        <f>VLOOKUP(A149:A2483,'Medical Examinations'!$A$2:$H$2336,2,0)</f>
        <v>46.45</v>
      </c>
      <c r="D149" s="8">
        <f>VLOOKUP(A149:A2483,'Medical Examinations'!$A$2:$H$2336,3,0)</f>
        <v>5.62</v>
      </c>
      <c r="E149" s="8" t="str">
        <f>VLOOKUP(A149:A2483,'Medical Examinations'!$A$1:$M$2336,10,0)</f>
        <v>No</v>
      </c>
      <c r="F149" s="8" t="str">
        <f>VLOOKUP(A149:A2483,'Medical Examinations'!$A$2:$H$2336,5,0)</f>
        <v>No</v>
      </c>
      <c r="G149" s="8" t="str">
        <f>VLOOKUP(A149:A2483,'Medical Examinations'!$A$2:$H$2336,6,0)</f>
        <v>No</v>
      </c>
      <c r="H149" s="8">
        <f>VLOOKUP(A149:A2483,'Medical Examinations'!$A$2:$H$2336,7,0)</f>
        <v>0</v>
      </c>
      <c r="I149" t="str">
        <f>VLOOKUP(A149:A2483,'Medical Examinations'!$A$2:$K$2336,11,0)</f>
        <v>Yes</v>
      </c>
      <c r="J149" s="8" t="str">
        <f>VLOOKUP(A149:A2483,'Medical Examinations'!$A$2:$M$2336,12,0)</f>
        <v>Obesity</v>
      </c>
      <c r="K149" s="8" t="str">
        <f>VLOOKUP(A149:A2483,'Medical Examinations'!$A$2:$M$2336,13,0)</f>
        <v>Normal</v>
      </c>
      <c r="L149" s="8" t="str">
        <f>VLOOKUP(Table1[CUSTOMER ID],'Hospitalisation Details'!$A$1:$N$2344,12,0)</f>
        <v>12/Jun/1980</v>
      </c>
      <c r="M149" s="22">
        <f>VLOOKUP(Table1[CUSTOMER ID],'Hospitalisation Details'!$A$2:$N$2344,14,0)</f>
        <v>38313.129999999997</v>
      </c>
      <c r="N149" s="8" t="str">
        <f>VLOOKUP(Table1[CUSTOMER ID],'Hospitalisation Details'!$A$2:$I$2344,7,0)</f>
        <v>tier - 1</v>
      </c>
      <c r="O149" s="8" t="str">
        <f>VLOOKUP(Table1[CUSTOMER ID],'Hospitalisation Details'!$A$2:$I$2344,8,0)</f>
        <v>tier - 3</v>
      </c>
      <c r="P149" s="8" t="str">
        <f>VLOOKUP(Table1[CUSTOMER ID],'Hospitalisation Details'!$A$2:$I$2344,9,0)</f>
        <v>R1011</v>
      </c>
      <c r="Q149" s="8">
        <f ca="1">VLOOKUP(Table1[CUSTOMER ID],'Hospitalisation Details'!$A$2:$N$2344,13,0)</f>
        <v>44</v>
      </c>
    </row>
    <row r="150" spans="1:17" ht="15.75" x14ac:dyDescent="0.25">
      <c r="A150" s="1" t="s">
        <v>2223</v>
      </c>
      <c r="B150" s="8" t="str">
        <f>VLOOKUP(A150:A2484,'Customer Names'!$A$2:$D$2336,2,0)</f>
        <v xml:space="preserve">  Denis</v>
      </c>
      <c r="C150" s="8">
        <f>VLOOKUP(A150:A2484,'Medical Examinations'!$A$2:$H$2336,2,0)</f>
        <v>35.75</v>
      </c>
      <c r="D150" s="8">
        <f>VLOOKUP(A150:A2484,'Medical Examinations'!$A$2:$H$2336,3,0)</f>
        <v>4.1900000000000004</v>
      </c>
      <c r="E150" s="8" t="str">
        <f>VLOOKUP(A150:A2484,'Medical Examinations'!$A$1:$M$2336,10,0)</f>
        <v>No</v>
      </c>
      <c r="F150" s="8" t="str">
        <f>VLOOKUP(A150:A2484,'Medical Examinations'!$A$2:$H$2336,5,0)</f>
        <v>No</v>
      </c>
      <c r="G150" s="8" t="str">
        <f>VLOOKUP(A150:A2484,'Medical Examinations'!$A$2:$H$2336,6,0)</f>
        <v>No</v>
      </c>
      <c r="H150" s="8">
        <f>VLOOKUP(A150:A2484,'Medical Examinations'!$A$2:$H$2336,7,0)</f>
        <v>0</v>
      </c>
      <c r="I150" t="str">
        <f>VLOOKUP(A150:A2484,'Medical Examinations'!$A$2:$K$2336,11,0)</f>
        <v>Yes</v>
      </c>
      <c r="J150" s="8" t="str">
        <f>VLOOKUP(A150:A2484,'Medical Examinations'!$A$2:$M$2336,12,0)</f>
        <v>Obesity</v>
      </c>
      <c r="K150" s="8" t="str">
        <f>VLOOKUP(A150:A2484,'Medical Examinations'!$A$2:$M$2336,13,0)</f>
        <v>Normal</v>
      </c>
      <c r="L150" s="8" t="str">
        <f>VLOOKUP(Table1[CUSTOMER ID],'Hospitalisation Details'!$A$1:$N$2344,12,0)</f>
        <v>30/Oct/1989</v>
      </c>
      <c r="M150" s="22">
        <f>VLOOKUP(Table1[CUSTOMER ID],'Hospitalisation Details'!$A$2:$N$2344,14,0)</f>
        <v>38282.75</v>
      </c>
      <c r="N150" s="8" t="str">
        <f>VLOOKUP(Table1[CUSTOMER ID],'Hospitalisation Details'!$A$2:$I$2344,7,0)</f>
        <v>tier - 1</v>
      </c>
      <c r="O150" s="8" t="str">
        <f>VLOOKUP(Table1[CUSTOMER ID],'Hospitalisation Details'!$A$2:$I$2344,8,0)</f>
        <v>tier - 2</v>
      </c>
      <c r="P150" s="8" t="str">
        <f>VLOOKUP(Table1[CUSTOMER ID],'Hospitalisation Details'!$A$2:$I$2344,9,0)</f>
        <v>R1013</v>
      </c>
      <c r="Q150" s="8">
        <f ca="1">VLOOKUP(Table1[CUSTOMER ID],'Hospitalisation Details'!$A$2:$N$2344,13,0)</f>
        <v>35</v>
      </c>
    </row>
    <row r="151" spans="1:17" ht="15.75" x14ac:dyDescent="0.25">
      <c r="A151" s="1" t="s">
        <v>2222</v>
      </c>
      <c r="B151" s="8" t="str">
        <f>VLOOKUP(A151:A2485,'Customer Names'!$A$2:$D$2336,2,0)</f>
        <v xml:space="preserve">  Brian E</v>
      </c>
      <c r="C151" s="8">
        <f>VLOOKUP(A151:A2485,'Medical Examinations'!$A$2:$H$2336,2,0)</f>
        <v>26.07</v>
      </c>
      <c r="D151" s="8">
        <f>VLOOKUP(A151:A2485,'Medical Examinations'!$A$2:$H$2336,3,0)</f>
        <v>5.32</v>
      </c>
      <c r="E151" s="8" t="str">
        <f>VLOOKUP(A151:A2485,'Medical Examinations'!$A$1:$M$2336,10,0)</f>
        <v>No</v>
      </c>
      <c r="F151" s="8" t="str">
        <f>VLOOKUP(A151:A2485,'Medical Examinations'!$A$2:$H$2336,5,0)</f>
        <v>No</v>
      </c>
      <c r="G151" s="8" t="str">
        <f>VLOOKUP(A151:A2485,'Medical Examinations'!$A$2:$H$2336,6,0)</f>
        <v>No</v>
      </c>
      <c r="H151" s="8">
        <f>VLOOKUP(A151:A2485,'Medical Examinations'!$A$2:$H$2336,7,0)</f>
        <v>0</v>
      </c>
      <c r="I151" t="str">
        <f>VLOOKUP(A151:A2485,'Medical Examinations'!$A$2:$K$2336,11,0)</f>
        <v>Yes</v>
      </c>
      <c r="J151" s="8" t="str">
        <f>VLOOKUP(A151:A2485,'Medical Examinations'!$A$2:$M$2336,12,0)</f>
        <v>Overweight</v>
      </c>
      <c r="K151" s="8" t="str">
        <f>VLOOKUP(A151:A2485,'Medical Examinations'!$A$2:$M$2336,13,0)</f>
        <v>Normal</v>
      </c>
      <c r="L151" s="8" t="str">
        <f>VLOOKUP(Table1[CUSTOMER ID],'Hospitalisation Details'!$A$1:$N$2344,12,0)</f>
        <v>16/Aug/1980</v>
      </c>
      <c r="M151" s="22">
        <f>VLOOKUP(Table1[CUSTOMER ID],'Hospitalisation Details'!$A$2:$N$2344,14,0)</f>
        <v>38245.589999999997</v>
      </c>
      <c r="N151" s="8" t="str">
        <f>VLOOKUP(Table1[CUSTOMER ID],'Hospitalisation Details'!$A$2:$I$2344,7,0)</f>
        <v>tier - 1</v>
      </c>
      <c r="O151" s="8" t="str">
        <f>VLOOKUP(Table1[CUSTOMER ID],'Hospitalisation Details'!$A$2:$I$2344,8,0)</f>
        <v>tier - 2</v>
      </c>
      <c r="P151" s="8" t="str">
        <f>VLOOKUP(Table1[CUSTOMER ID],'Hospitalisation Details'!$A$2:$I$2344,9,0)</f>
        <v>R1013</v>
      </c>
      <c r="Q151" s="8">
        <f ca="1">VLOOKUP(Table1[CUSTOMER ID],'Hospitalisation Details'!$A$2:$N$2344,13,0)</f>
        <v>44</v>
      </c>
    </row>
    <row r="152" spans="1:17" ht="15.75" x14ac:dyDescent="0.25">
      <c r="A152" s="1" t="s">
        <v>2221</v>
      </c>
      <c r="B152" s="8" t="str">
        <f>VLOOKUP(A152:A2486,'Customer Names'!$A$2:$D$2336,2,0)</f>
        <v xml:space="preserve">  Bonnie</v>
      </c>
      <c r="C152" s="8">
        <f>VLOOKUP(A152:A2486,'Medical Examinations'!$A$2:$H$2336,2,0)</f>
        <v>36.54</v>
      </c>
      <c r="D152" s="8">
        <f>VLOOKUP(A152:A2486,'Medical Examinations'!$A$2:$H$2336,3,0)</f>
        <v>4.46</v>
      </c>
      <c r="E152" s="8" t="str">
        <f>VLOOKUP(A152:A2486,'Medical Examinations'!$A$1:$M$2336,10,0)</f>
        <v>Yes</v>
      </c>
      <c r="F152" s="8" t="str">
        <f>VLOOKUP(A152:A2486,'Medical Examinations'!$A$2:$H$2336,5,0)</f>
        <v>No</v>
      </c>
      <c r="G152" s="8" t="str">
        <f>VLOOKUP(A152:A2486,'Medical Examinations'!$A$2:$H$2336,6,0)</f>
        <v>No</v>
      </c>
      <c r="H152" s="8">
        <f>VLOOKUP(A152:A2486,'Medical Examinations'!$A$2:$H$2336,7,0)</f>
        <v>1</v>
      </c>
      <c r="I152" t="str">
        <f>VLOOKUP(A152:A2486,'Medical Examinations'!$A$2:$K$2336,11,0)</f>
        <v>Yes</v>
      </c>
      <c r="J152" s="8" t="str">
        <f>VLOOKUP(A152:A2486,'Medical Examinations'!$A$2:$M$2336,12,0)</f>
        <v>Obesity</v>
      </c>
      <c r="K152" s="8" t="str">
        <f>VLOOKUP(A152:A2486,'Medical Examinations'!$A$2:$M$2336,13,0)</f>
        <v>Normal</v>
      </c>
      <c r="L152" s="8" t="str">
        <f>VLOOKUP(Table1[CUSTOMER ID],'Hospitalisation Details'!$A$1:$N$2344,12,0)</f>
        <v>16/Jun/1964</v>
      </c>
      <c r="M152" s="22">
        <f>VLOOKUP(Table1[CUSTOMER ID],'Hospitalisation Details'!$A$2:$N$2344,14,0)</f>
        <v>38241.74</v>
      </c>
      <c r="N152" s="8" t="str">
        <f>VLOOKUP(Table1[CUSTOMER ID],'Hospitalisation Details'!$A$2:$I$2344,7,0)</f>
        <v>tier - 2</v>
      </c>
      <c r="O152" s="8" t="str">
        <f>VLOOKUP(Table1[CUSTOMER ID],'Hospitalisation Details'!$A$2:$I$2344,8,0)</f>
        <v>tier - 3</v>
      </c>
      <c r="P152" s="8" t="str">
        <f>VLOOKUP(Table1[CUSTOMER ID],'Hospitalisation Details'!$A$2:$I$2344,9,0)</f>
        <v>R1011</v>
      </c>
      <c r="Q152" s="8">
        <f ca="1">VLOOKUP(Table1[CUSTOMER ID],'Hospitalisation Details'!$A$2:$N$2344,13,0)</f>
        <v>60</v>
      </c>
    </row>
    <row r="153" spans="1:17" ht="15.75" x14ac:dyDescent="0.25">
      <c r="A153" s="1" t="s">
        <v>2220</v>
      </c>
      <c r="B153" s="8" t="str">
        <f>VLOOKUP(A153:A2487,'Customer Names'!$A$2:$D$2336,2,0)</f>
        <v xml:space="preserve">  Michael P</v>
      </c>
      <c r="C153" s="8">
        <f>VLOOKUP(A153:A2487,'Medical Examinations'!$A$2:$H$2336,2,0)</f>
        <v>51.64</v>
      </c>
      <c r="D153" s="8">
        <f>VLOOKUP(A153:A2487,'Medical Examinations'!$A$2:$H$2336,3,0)</f>
        <v>5.65</v>
      </c>
      <c r="E153" s="8" t="str">
        <f>VLOOKUP(A153:A2487,'Medical Examinations'!$A$1:$M$2336,10,0)</f>
        <v>No</v>
      </c>
      <c r="F153" s="8" t="str">
        <f>VLOOKUP(A153:A2487,'Medical Examinations'!$A$2:$H$2336,5,0)</f>
        <v>No</v>
      </c>
      <c r="G153" s="8" t="str">
        <f>VLOOKUP(A153:A2487,'Medical Examinations'!$A$2:$H$2336,6,0)</f>
        <v>No</v>
      </c>
      <c r="H153" s="8">
        <f>VLOOKUP(A153:A2487,'Medical Examinations'!$A$2:$H$2336,7,0)</f>
        <v>0</v>
      </c>
      <c r="I153" t="str">
        <f>VLOOKUP(A153:A2487,'Medical Examinations'!$A$2:$K$2336,11,0)</f>
        <v>Yes</v>
      </c>
      <c r="J153" s="8" t="str">
        <f>VLOOKUP(A153:A2487,'Medical Examinations'!$A$2:$M$2336,12,0)</f>
        <v>Obesity</v>
      </c>
      <c r="K153" s="8" t="str">
        <f>VLOOKUP(A153:A2487,'Medical Examinations'!$A$2:$M$2336,13,0)</f>
        <v>Normal</v>
      </c>
      <c r="L153" s="8" t="str">
        <f>VLOOKUP(Table1[CUSTOMER ID],'Hospitalisation Details'!$A$1:$N$2344,12,0)</f>
        <v>8/Sep/1989</v>
      </c>
      <c r="M153" s="22">
        <f>VLOOKUP(Table1[CUSTOMER ID],'Hospitalisation Details'!$A$2:$N$2344,14,0)</f>
        <v>38237.339999999997</v>
      </c>
      <c r="N153" s="8" t="str">
        <f>VLOOKUP(Table1[CUSTOMER ID],'Hospitalisation Details'!$A$2:$I$2344,7,0)</f>
        <v>tier - 2</v>
      </c>
      <c r="O153" s="8" t="str">
        <f>VLOOKUP(Table1[CUSTOMER ID],'Hospitalisation Details'!$A$2:$I$2344,8,0)</f>
        <v>tier - 3</v>
      </c>
      <c r="P153" s="8" t="str">
        <f>VLOOKUP(Table1[CUSTOMER ID],'Hospitalisation Details'!$A$2:$I$2344,9,0)</f>
        <v>R1011</v>
      </c>
      <c r="Q153" s="8">
        <f ca="1">VLOOKUP(Table1[CUSTOMER ID],'Hospitalisation Details'!$A$2:$N$2344,13,0)</f>
        <v>35</v>
      </c>
    </row>
    <row r="154" spans="1:17" ht="15.75" x14ac:dyDescent="0.25">
      <c r="A154" s="1" t="s">
        <v>2219</v>
      </c>
      <c r="B154" s="8" t="str">
        <f>VLOOKUP(A154:A2488,'Customer Names'!$A$2:$D$2336,2,0)</f>
        <v xml:space="preserve">  Paul</v>
      </c>
      <c r="C154" s="8">
        <f>VLOOKUP(A154:A2488,'Medical Examinations'!$A$2:$H$2336,2,0)</f>
        <v>42.83</v>
      </c>
      <c r="D154" s="8">
        <f>VLOOKUP(A154:A2488,'Medical Examinations'!$A$2:$H$2336,3,0)</f>
        <v>6.04</v>
      </c>
      <c r="E154" s="8" t="str">
        <f>VLOOKUP(A154:A2488,'Medical Examinations'!$A$1:$M$2336,10,0)</f>
        <v>No</v>
      </c>
      <c r="F154" s="8" t="str">
        <f>VLOOKUP(A154:A2488,'Medical Examinations'!$A$2:$H$2336,5,0)</f>
        <v>No</v>
      </c>
      <c r="G154" s="8" t="str">
        <f>VLOOKUP(A154:A2488,'Medical Examinations'!$A$2:$H$2336,6,0)</f>
        <v>No</v>
      </c>
      <c r="H154" s="8">
        <f>VLOOKUP(A154:A2488,'Medical Examinations'!$A$2:$H$2336,7,0)</f>
        <v>2</v>
      </c>
      <c r="I154" t="str">
        <f>VLOOKUP(A154:A2488,'Medical Examinations'!$A$2:$K$2336,11,0)</f>
        <v>Yes</v>
      </c>
      <c r="J154" s="8" t="str">
        <f>VLOOKUP(A154:A2488,'Medical Examinations'!$A$2:$M$2336,12,0)</f>
        <v>Obesity</v>
      </c>
      <c r="K154" s="8" t="str">
        <f>VLOOKUP(A154:A2488,'Medical Examinations'!$A$2:$M$2336,13,0)</f>
        <v>Prediabetes</v>
      </c>
      <c r="L154" s="8" t="str">
        <f>VLOOKUP(Table1[CUSTOMER ID],'Hospitalisation Details'!$A$1:$N$2344,12,0)</f>
        <v>19/Nov/1972</v>
      </c>
      <c r="M154" s="22">
        <f>VLOOKUP(Table1[CUSTOMER ID],'Hospitalisation Details'!$A$2:$N$2344,14,0)</f>
        <v>38189.1</v>
      </c>
      <c r="N154" s="8" t="str">
        <f>VLOOKUP(Table1[CUSTOMER ID],'Hospitalisation Details'!$A$2:$I$2344,7,0)</f>
        <v>tier - 2</v>
      </c>
      <c r="O154" s="8" t="str">
        <f>VLOOKUP(Table1[CUSTOMER ID],'Hospitalisation Details'!$A$2:$I$2344,8,0)</f>
        <v>tier - 2</v>
      </c>
      <c r="P154" s="8" t="str">
        <f>VLOOKUP(Table1[CUSTOMER ID],'Hospitalisation Details'!$A$2:$I$2344,9,0)</f>
        <v>R1011</v>
      </c>
      <c r="Q154" s="8">
        <f ca="1">VLOOKUP(Table1[CUSTOMER ID],'Hospitalisation Details'!$A$2:$N$2344,13,0)</f>
        <v>52</v>
      </c>
    </row>
    <row r="155" spans="1:17" ht="15.75" x14ac:dyDescent="0.25">
      <c r="A155" s="1" t="s">
        <v>2218</v>
      </c>
      <c r="B155" s="8" t="str">
        <f>VLOOKUP(A155:A2489,'Customer Names'!$A$2:$D$2336,2,0)</f>
        <v xml:space="preserve">  Michael</v>
      </c>
      <c r="C155" s="8">
        <f>VLOOKUP(A155:A2489,'Medical Examinations'!$A$2:$H$2336,2,0)</f>
        <v>40.15</v>
      </c>
      <c r="D155" s="8">
        <f>VLOOKUP(A155:A2489,'Medical Examinations'!$A$2:$H$2336,3,0)</f>
        <v>5.76</v>
      </c>
      <c r="E155" s="8" t="str">
        <f>VLOOKUP(A155:A2489,'Medical Examinations'!$A$1:$M$2336,10,0)</f>
        <v>No</v>
      </c>
      <c r="F155" s="8" t="str">
        <f>VLOOKUP(A155:A2489,'Medical Examinations'!$A$2:$H$2336,5,0)</f>
        <v>No</v>
      </c>
      <c r="G155" s="8" t="str">
        <f>VLOOKUP(A155:A2489,'Medical Examinations'!$A$2:$H$2336,6,0)</f>
        <v>No</v>
      </c>
      <c r="H155" s="8">
        <f>VLOOKUP(A155:A2489,'Medical Examinations'!$A$2:$H$2336,7,0)</f>
        <v>1</v>
      </c>
      <c r="I155" t="str">
        <f>VLOOKUP(A155:A2489,'Medical Examinations'!$A$2:$K$2336,11,0)</f>
        <v>Yes</v>
      </c>
      <c r="J155" s="8" t="str">
        <f>VLOOKUP(A155:A2489,'Medical Examinations'!$A$2:$M$2336,12,0)</f>
        <v>Obesity</v>
      </c>
      <c r="K155" s="8" t="str">
        <f>VLOOKUP(A155:A2489,'Medical Examinations'!$A$2:$M$2336,13,0)</f>
        <v>Prediabetes</v>
      </c>
      <c r="L155" s="8" t="str">
        <f>VLOOKUP(Table1[CUSTOMER ID],'Hospitalisation Details'!$A$1:$N$2344,12,0)</f>
        <v>29/Jul/1998</v>
      </c>
      <c r="M155" s="22">
        <f>VLOOKUP(Table1[CUSTOMER ID],'Hospitalisation Details'!$A$2:$N$2344,14,0)</f>
        <v>38126.25</v>
      </c>
      <c r="N155" s="8" t="str">
        <f>VLOOKUP(Table1[CUSTOMER ID],'Hospitalisation Details'!$A$2:$I$2344,7,0)</f>
        <v>tier - 1</v>
      </c>
      <c r="O155" s="8" t="str">
        <f>VLOOKUP(Table1[CUSTOMER ID],'Hospitalisation Details'!$A$2:$I$2344,8,0)</f>
        <v>tier - 3</v>
      </c>
      <c r="P155" s="8" t="str">
        <f>VLOOKUP(Table1[CUSTOMER ID],'Hospitalisation Details'!$A$2:$I$2344,9,0)</f>
        <v>R1013</v>
      </c>
      <c r="Q155" s="8">
        <f ca="1">VLOOKUP(Table1[CUSTOMER ID],'Hospitalisation Details'!$A$2:$N$2344,13,0)</f>
        <v>26</v>
      </c>
    </row>
    <row r="156" spans="1:17" ht="15.75" x14ac:dyDescent="0.25">
      <c r="A156" s="1" t="s">
        <v>2217</v>
      </c>
      <c r="B156" s="8" t="str">
        <f>VLOOKUP(A156:A2490,'Customer Names'!$A$2:$D$2336,2,0)</f>
        <v xml:space="preserve">  Samuel</v>
      </c>
      <c r="C156" s="8">
        <f>VLOOKUP(A156:A2490,'Medical Examinations'!$A$2:$H$2336,2,0)</f>
        <v>27.8</v>
      </c>
      <c r="D156" s="8">
        <f>VLOOKUP(A156:A2490,'Medical Examinations'!$A$2:$H$2336,3,0)</f>
        <v>4.3600000000000003</v>
      </c>
      <c r="E156" s="8" t="str">
        <f>VLOOKUP(A156:A2490,'Medical Examinations'!$A$1:$M$2336,10,0)</f>
        <v>No</v>
      </c>
      <c r="F156" s="8" t="str">
        <f>VLOOKUP(A156:A2490,'Medical Examinations'!$A$2:$H$2336,5,0)</f>
        <v>No</v>
      </c>
      <c r="G156" s="8" t="str">
        <f>VLOOKUP(A156:A2490,'Medical Examinations'!$A$2:$H$2336,6,0)</f>
        <v>Yes</v>
      </c>
      <c r="H156" s="8">
        <f>VLOOKUP(A156:A2490,'Medical Examinations'!$A$2:$H$2336,7,0)</f>
        <v>1</v>
      </c>
      <c r="I156" t="str">
        <f>VLOOKUP(A156:A2490,'Medical Examinations'!$A$2:$K$2336,11,0)</f>
        <v>Yes</v>
      </c>
      <c r="J156" s="8" t="str">
        <f>VLOOKUP(A156:A2490,'Medical Examinations'!$A$2:$M$2336,12,0)</f>
        <v>Overweight</v>
      </c>
      <c r="K156" s="8" t="str">
        <f>VLOOKUP(A156:A2490,'Medical Examinations'!$A$2:$M$2336,13,0)</f>
        <v>Normal</v>
      </c>
      <c r="L156" s="8" t="str">
        <f>VLOOKUP(Table1[CUSTOMER ID],'Hospitalisation Details'!$A$1:$N$2344,12,0)</f>
        <v>9/Sep/1979</v>
      </c>
      <c r="M156" s="22">
        <f>VLOOKUP(Table1[CUSTOMER ID],'Hospitalisation Details'!$A$2:$N$2344,14,0)</f>
        <v>37829.72</v>
      </c>
      <c r="N156" s="8" t="str">
        <f>VLOOKUP(Table1[CUSTOMER ID],'Hospitalisation Details'!$A$2:$I$2344,7,0)</f>
        <v>tier - 1</v>
      </c>
      <c r="O156" s="8" t="str">
        <f>VLOOKUP(Table1[CUSTOMER ID],'Hospitalisation Details'!$A$2:$I$2344,8,0)</f>
        <v>tier - 2</v>
      </c>
      <c r="P156" s="8" t="str">
        <f>VLOOKUP(Table1[CUSTOMER ID],'Hospitalisation Details'!$A$2:$I$2344,9,0)</f>
        <v>R1011</v>
      </c>
      <c r="Q156" s="8">
        <f ca="1">VLOOKUP(Table1[CUSTOMER ID],'Hospitalisation Details'!$A$2:$N$2344,13,0)</f>
        <v>45</v>
      </c>
    </row>
    <row r="157" spans="1:17" ht="15.75" x14ac:dyDescent="0.25">
      <c r="A157" s="1" t="s">
        <v>2216</v>
      </c>
      <c r="B157" s="8" t="str">
        <f>VLOOKUP(A157:A2491,'Customer Names'!$A$2:$D$2336,2,0)</f>
        <v xml:space="preserve">  Matthew</v>
      </c>
      <c r="C157" s="8">
        <f>VLOOKUP(A157:A2491,'Medical Examinations'!$A$2:$H$2336,2,0)</f>
        <v>45.81</v>
      </c>
      <c r="D157" s="8">
        <f>VLOOKUP(A157:A2491,'Medical Examinations'!$A$2:$H$2336,3,0)</f>
        <v>4.76</v>
      </c>
      <c r="E157" s="8" t="str">
        <f>VLOOKUP(A157:A2491,'Medical Examinations'!$A$1:$M$2336,10,0)</f>
        <v>Yes</v>
      </c>
      <c r="F157" s="8" t="str">
        <f>VLOOKUP(A157:A2491,'Medical Examinations'!$A$2:$H$2336,5,0)</f>
        <v>No</v>
      </c>
      <c r="G157" s="8" t="str">
        <f>VLOOKUP(A157:A2491,'Medical Examinations'!$A$2:$H$2336,6,0)</f>
        <v>Yes</v>
      </c>
      <c r="H157" s="8">
        <f>VLOOKUP(A157:A2491,'Medical Examinations'!$A$2:$H$2336,7,0)</f>
        <v>1</v>
      </c>
      <c r="I157" t="str">
        <f>VLOOKUP(A157:A2491,'Medical Examinations'!$A$2:$K$2336,11,0)</f>
        <v>Yes</v>
      </c>
      <c r="J157" s="8" t="str">
        <f>VLOOKUP(A157:A2491,'Medical Examinations'!$A$2:$M$2336,12,0)</f>
        <v>Obesity</v>
      </c>
      <c r="K157" s="8" t="str">
        <f>VLOOKUP(A157:A2491,'Medical Examinations'!$A$2:$M$2336,13,0)</f>
        <v>Normal</v>
      </c>
      <c r="L157" s="8" t="str">
        <f>VLOOKUP(Table1[CUSTOMER ID],'Hospitalisation Details'!$A$1:$N$2344,12,0)</f>
        <v>26/Jul/1983</v>
      </c>
      <c r="M157" s="22">
        <f>VLOOKUP(Table1[CUSTOMER ID],'Hospitalisation Details'!$A$2:$N$2344,14,0)</f>
        <v>37800.980000000003</v>
      </c>
      <c r="N157" s="8" t="str">
        <f>VLOOKUP(Table1[CUSTOMER ID],'Hospitalisation Details'!$A$2:$I$2344,7,0)</f>
        <v>tier - 2</v>
      </c>
      <c r="O157" s="8" t="str">
        <f>VLOOKUP(Table1[CUSTOMER ID],'Hospitalisation Details'!$A$2:$I$2344,8,0)</f>
        <v>tier - 2</v>
      </c>
      <c r="P157" s="8" t="str">
        <f>VLOOKUP(Table1[CUSTOMER ID],'Hospitalisation Details'!$A$2:$I$2344,9,0)</f>
        <v>R1011</v>
      </c>
      <c r="Q157" s="8">
        <f ca="1">VLOOKUP(Table1[CUSTOMER ID],'Hospitalisation Details'!$A$2:$N$2344,13,0)</f>
        <v>41</v>
      </c>
    </row>
    <row r="158" spans="1:17" ht="15.75" x14ac:dyDescent="0.25">
      <c r="A158" s="1" t="s">
        <v>2215</v>
      </c>
      <c r="B158" s="8" t="str">
        <f>VLOOKUP(A158:A2492,'Customer Names'!$A$2:$D$2336,2,0)</f>
        <v xml:space="preserve">  Daniel</v>
      </c>
      <c r="C158" s="8">
        <f>VLOOKUP(A158:A2492,'Medical Examinations'!$A$2:$H$2336,2,0)</f>
        <v>34.43</v>
      </c>
      <c r="D158" s="8">
        <f>VLOOKUP(A158:A2492,'Medical Examinations'!$A$2:$H$2336,3,0)</f>
        <v>10.82</v>
      </c>
      <c r="E158" s="8" t="str">
        <f>VLOOKUP(A158:A2492,'Medical Examinations'!$A$1:$M$2336,10,0)</f>
        <v>Yes</v>
      </c>
      <c r="F158" s="8" t="str">
        <f>VLOOKUP(A158:A2492,'Medical Examinations'!$A$2:$H$2336,5,0)</f>
        <v>No</v>
      </c>
      <c r="G158" s="8" t="str">
        <f>VLOOKUP(A158:A2492,'Medical Examinations'!$A$2:$H$2336,6,0)</f>
        <v>No</v>
      </c>
      <c r="H158" s="8">
        <f>VLOOKUP(A158:A2492,'Medical Examinations'!$A$2:$H$2336,7,0)</f>
        <v>1</v>
      </c>
      <c r="I158" t="str">
        <f>VLOOKUP(A158:A2492,'Medical Examinations'!$A$2:$K$2336,11,0)</f>
        <v>Yes</v>
      </c>
      <c r="J158" s="8" t="str">
        <f>VLOOKUP(A158:A2492,'Medical Examinations'!$A$2:$M$2336,12,0)</f>
        <v>Obesity</v>
      </c>
      <c r="K158" s="8" t="str">
        <f>VLOOKUP(A158:A2492,'Medical Examinations'!$A$2:$M$2336,13,0)</f>
        <v>Diabetes</v>
      </c>
      <c r="L158" s="8" t="str">
        <f>VLOOKUP(Table1[CUSTOMER ID],'Hospitalisation Details'!$A$1:$N$2344,12,0)</f>
        <v>15/Aug/1986</v>
      </c>
      <c r="M158" s="22">
        <f>VLOOKUP(Table1[CUSTOMER ID],'Hospitalisation Details'!$A$2:$N$2344,14,0)</f>
        <v>37742.58</v>
      </c>
      <c r="N158" s="8" t="str">
        <f>VLOOKUP(Table1[CUSTOMER ID],'Hospitalisation Details'!$A$2:$I$2344,7,0)</f>
        <v>tier - 1</v>
      </c>
      <c r="O158" s="8" t="str">
        <f>VLOOKUP(Table1[CUSTOMER ID],'Hospitalisation Details'!$A$2:$I$2344,8,0)</f>
        <v>tier - 1</v>
      </c>
      <c r="P158" s="8" t="str">
        <f>VLOOKUP(Table1[CUSTOMER ID],'Hospitalisation Details'!$A$2:$I$2344,9,0)</f>
        <v>R1013</v>
      </c>
      <c r="Q158" s="8">
        <f ca="1">VLOOKUP(Table1[CUSTOMER ID],'Hospitalisation Details'!$A$2:$N$2344,13,0)</f>
        <v>38</v>
      </c>
    </row>
    <row r="159" spans="1:17" ht="15.75" x14ac:dyDescent="0.25">
      <c r="A159" s="1" t="s">
        <v>2214</v>
      </c>
      <c r="B159" s="8" t="str">
        <f>VLOOKUP(A159:A2493,'Customer Names'!$A$2:$D$2336,2,0)</f>
        <v xml:space="preserve">  Syndy</v>
      </c>
      <c r="C159" s="8">
        <f>VLOOKUP(A159:A2493,'Medical Examinations'!$A$2:$H$2336,2,0)</f>
        <v>41.33</v>
      </c>
      <c r="D159" s="8">
        <f>VLOOKUP(A159:A2493,'Medical Examinations'!$A$2:$H$2336,3,0)</f>
        <v>4.01</v>
      </c>
      <c r="E159" s="8" t="str">
        <f>VLOOKUP(A159:A2493,'Medical Examinations'!$A$1:$M$2336,10,0)</f>
        <v>Yes</v>
      </c>
      <c r="F159" s="8" t="str">
        <f>VLOOKUP(A159:A2493,'Medical Examinations'!$A$2:$H$2336,5,0)</f>
        <v>No</v>
      </c>
      <c r="G159" s="8" t="str">
        <f>VLOOKUP(A159:A2493,'Medical Examinations'!$A$2:$H$2336,6,0)</f>
        <v>No</v>
      </c>
      <c r="H159" s="8">
        <f>VLOOKUP(A159:A2493,'Medical Examinations'!$A$2:$H$2336,7,0)</f>
        <v>0</v>
      </c>
      <c r="I159" t="str">
        <f>VLOOKUP(A159:A2493,'Medical Examinations'!$A$2:$K$2336,11,0)</f>
        <v>Yes</v>
      </c>
      <c r="J159" s="8" t="str">
        <f>VLOOKUP(A159:A2493,'Medical Examinations'!$A$2:$M$2336,12,0)</f>
        <v>Obesity</v>
      </c>
      <c r="K159" s="8" t="str">
        <f>VLOOKUP(A159:A2493,'Medical Examinations'!$A$2:$M$2336,13,0)</f>
        <v>Normal</v>
      </c>
      <c r="L159" s="8" t="str">
        <f>VLOOKUP(Table1[CUSTOMER ID],'Hospitalisation Details'!$A$1:$N$2344,12,0)</f>
        <v>18/Sep/1976</v>
      </c>
      <c r="M159" s="22">
        <f>VLOOKUP(Table1[CUSTOMER ID],'Hospitalisation Details'!$A$2:$N$2344,14,0)</f>
        <v>37735.199999999997</v>
      </c>
      <c r="N159" s="8" t="str">
        <f>VLOOKUP(Table1[CUSTOMER ID],'Hospitalisation Details'!$A$2:$I$2344,7,0)</f>
        <v>tier - 2</v>
      </c>
      <c r="O159" s="8" t="str">
        <f>VLOOKUP(Table1[CUSTOMER ID],'Hospitalisation Details'!$A$2:$I$2344,8,0)</f>
        <v>tier - 2</v>
      </c>
      <c r="P159" s="8" t="str">
        <f>VLOOKUP(Table1[CUSTOMER ID],'Hospitalisation Details'!$A$2:$I$2344,9,0)</f>
        <v>R1011</v>
      </c>
      <c r="Q159" s="8">
        <f ca="1">VLOOKUP(Table1[CUSTOMER ID],'Hospitalisation Details'!$A$2:$N$2344,13,0)</f>
        <v>48</v>
      </c>
    </row>
    <row r="160" spans="1:17" ht="15.75" x14ac:dyDescent="0.25">
      <c r="A160" s="1" t="s">
        <v>2213</v>
      </c>
      <c r="B160" s="8" t="str">
        <f>VLOOKUP(A160:A2494,'Customer Names'!$A$2:$D$2336,2,0)</f>
        <v xml:space="preserve">  Aleksandra</v>
      </c>
      <c r="C160" s="8">
        <f>VLOOKUP(A160:A2494,'Medical Examinations'!$A$2:$H$2336,2,0)</f>
        <v>31.92</v>
      </c>
      <c r="D160" s="8">
        <f>VLOOKUP(A160:A2494,'Medical Examinations'!$A$2:$H$2336,3,0)</f>
        <v>5.12</v>
      </c>
      <c r="E160" s="8" t="str">
        <f>VLOOKUP(A160:A2494,'Medical Examinations'!$A$1:$M$2336,10,0)</f>
        <v>Yes</v>
      </c>
      <c r="F160" s="8" t="str">
        <f>VLOOKUP(A160:A2494,'Medical Examinations'!$A$2:$H$2336,5,0)</f>
        <v>No</v>
      </c>
      <c r="G160" s="8" t="str">
        <f>VLOOKUP(A160:A2494,'Medical Examinations'!$A$2:$H$2336,6,0)</f>
        <v>No</v>
      </c>
      <c r="H160" s="8">
        <f>VLOOKUP(A160:A2494,'Medical Examinations'!$A$2:$H$2336,7,0)</f>
        <v>1</v>
      </c>
      <c r="I160" t="str">
        <f>VLOOKUP(A160:A2494,'Medical Examinations'!$A$2:$K$2336,11,0)</f>
        <v>Yes</v>
      </c>
      <c r="J160" s="8" t="str">
        <f>VLOOKUP(A160:A2494,'Medical Examinations'!$A$2:$M$2336,12,0)</f>
        <v>Obesity</v>
      </c>
      <c r="K160" s="8" t="str">
        <f>VLOOKUP(A160:A2494,'Medical Examinations'!$A$2:$M$2336,13,0)</f>
        <v>Normal</v>
      </c>
      <c r="L160" s="8" t="str">
        <f>VLOOKUP(Table1[CUSTOMER ID],'Hospitalisation Details'!$A$1:$N$2344,12,0)</f>
        <v>10/Oct/1988</v>
      </c>
      <c r="M160" s="22">
        <f>VLOOKUP(Table1[CUSTOMER ID],'Hospitalisation Details'!$A$2:$N$2344,14,0)</f>
        <v>37701.879999999997</v>
      </c>
      <c r="N160" s="8" t="str">
        <f>VLOOKUP(Table1[CUSTOMER ID],'Hospitalisation Details'!$A$2:$I$2344,7,0)</f>
        <v>tier - 2</v>
      </c>
      <c r="O160" s="8" t="str">
        <f>VLOOKUP(Table1[CUSTOMER ID],'Hospitalisation Details'!$A$2:$I$2344,8,0)</f>
        <v>tier - 3</v>
      </c>
      <c r="P160" s="8" t="str">
        <f>VLOOKUP(Table1[CUSTOMER ID],'Hospitalisation Details'!$A$2:$I$2344,9,0)</f>
        <v>R1023</v>
      </c>
      <c r="Q160" s="8">
        <f ca="1">VLOOKUP(Table1[CUSTOMER ID],'Hospitalisation Details'!$A$2:$N$2344,13,0)</f>
        <v>36</v>
      </c>
    </row>
    <row r="161" spans="1:17" ht="15.75" x14ac:dyDescent="0.25">
      <c r="A161" s="1" t="s">
        <v>2212</v>
      </c>
      <c r="B161" s="8" t="str">
        <f>VLOOKUP(A161:A2495,'Customer Names'!$A$2:$D$2336,2,0)</f>
        <v xml:space="preserve">  Steeve T Sr</v>
      </c>
      <c r="C161" s="8">
        <f>VLOOKUP(A161:A2495,'Medical Examinations'!$A$2:$H$2336,2,0)</f>
        <v>39.799999999999997</v>
      </c>
      <c r="D161" s="8">
        <f>VLOOKUP(A161:A2495,'Medical Examinations'!$A$2:$H$2336,3,0)</f>
        <v>10.54</v>
      </c>
      <c r="E161" s="8" t="str">
        <f>VLOOKUP(A161:A2495,'Medical Examinations'!$A$1:$M$2336,10,0)</f>
        <v>Yes</v>
      </c>
      <c r="F161" s="8" t="str">
        <f>VLOOKUP(A161:A2495,'Medical Examinations'!$A$2:$H$2336,5,0)</f>
        <v>No</v>
      </c>
      <c r="G161" s="8" t="str">
        <f>VLOOKUP(A161:A2495,'Medical Examinations'!$A$2:$H$2336,6,0)</f>
        <v>No</v>
      </c>
      <c r="H161" s="8">
        <f>VLOOKUP(A161:A2495,'Medical Examinations'!$A$2:$H$2336,7,0)</f>
        <v>2</v>
      </c>
      <c r="I161" t="str">
        <f>VLOOKUP(A161:A2495,'Medical Examinations'!$A$2:$K$2336,11,0)</f>
        <v>Yes</v>
      </c>
      <c r="J161" s="8" t="str">
        <f>VLOOKUP(A161:A2495,'Medical Examinations'!$A$2:$M$2336,12,0)</f>
        <v>Obesity</v>
      </c>
      <c r="K161" s="8" t="str">
        <f>VLOOKUP(A161:A2495,'Medical Examinations'!$A$2:$M$2336,13,0)</f>
        <v>Diabetes</v>
      </c>
      <c r="L161" s="8" t="str">
        <f>VLOOKUP(Table1[CUSTOMER ID],'Hospitalisation Details'!$A$1:$N$2344,12,0)</f>
        <v>28/Oct/1970</v>
      </c>
      <c r="M161" s="22">
        <f>VLOOKUP(Table1[CUSTOMER ID],'Hospitalisation Details'!$A$2:$N$2344,14,0)</f>
        <v>37675.06</v>
      </c>
      <c r="N161" s="8" t="str">
        <f>VLOOKUP(Table1[CUSTOMER ID],'Hospitalisation Details'!$A$2:$I$2344,7,0)</f>
        <v>tier - 2</v>
      </c>
      <c r="O161" s="8" t="str">
        <f>VLOOKUP(Table1[CUSTOMER ID],'Hospitalisation Details'!$A$2:$I$2344,8,0)</f>
        <v>tier - 3</v>
      </c>
      <c r="P161" s="8" t="str">
        <f>VLOOKUP(Table1[CUSTOMER ID],'Hospitalisation Details'!$A$2:$I$2344,9,0)</f>
        <v>R1011</v>
      </c>
      <c r="Q161" s="8">
        <f ca="1">VLOOKUP(Table1[CUSTOMER ID],'Hospitalisation Details'!$A$2:$N$2344,13,0)</f>
        <v>54</v>
      </c>
    </row>
    <row r="162" spans="1:17" ht="15.75" x14ac:dyDescent="0.25">
      <c r="A162" s="1" t="s">
        <v>2211</v>
      </c>
      <c r="B162" s="8" t="str">
        <f>VLOOKUP(A162:A2496,'Customer Names'!$A$2:$D$2336,2,0)</f>
        <v xml:space="preserve">  Richard</v>
      </c>
      <c r="C162" s="8">
        <f>VLOOKUP(A162:A2496,'Medical Examinations'!$A$2:$H$2336,2,0)</f>
        <v>42.82</v>
      </c>
      <c r="D162" s="8">
        <f>VLOOKUP(A162:A2496,'Medical Examinations'!$A$2:$H$2336,3,0)</f>
        <v>4.21</v>
      </c>
      <c r="E162" s="8" t="str">
        <f>VLOOKUP(A162:A2496,'Medical Examinations'!$A$1:$M$2336,10,0)</f>
        <v>No</v>
      </c>
      <c r="F162" s="8" t="str">
        <f>VLOOKUP(A162:A2496,'Medical Examinations'!$A$2:$H$2336,5,0)</f>
        <v>No</v>
      </c>
      <c r="G162" s="8" t="str">
        <f>VLOOKUP(A162:A2496,'Medical Examinations'!$A$2:$H$2336,6,0)</f>
        <v>No</v>
      </c>
      <c r="H162" s="8">
        <f>VLOOKUP(A162:A2496,'Medical Examinations'!$A$2:$H$2336,7,0)</f>
        <v>0</v>
      </c>
      <c r="I162" t="str">
        <f>VLOOKUP(A162:A2496,'Medical Examinations'!$A$2:$K$2336,11,0)</f>
        <v>Yes</v>
      </c>
      <c r="J162" s="8" t="str">
        <f>VLOOKUP(A162:A2496,'Medical Examinations'!$A$2:$M$2336,12,0)</f>
        <v>Obesity</v>
      </c>
      <c r="K162" s="8" t="str">
        <f>VLOOKUP(A162:A2496,'Medical Examinations'!$A$2:$M$2336,13,0)</f>
        <v>Normal</v>
      </c>
      <c r="L162" s="8" t="str">
        <f>VLOOKUP(Table1[CUSTOMER ID],'Hospitalisation Details'!$A$1:$N$2344,12,0)</f>
        <v>20/Jun/1982</v>
      </c>
      <c r="M162" s="22">
        <f>VLOOKUP(Table1[CUSTOMER ID],'Hospitalisation Details'!$A$2:$N$2344,14,0)</f>
        <v>37650.74</v>
      </c>
      <c r="N162" s="8" t="str">
        <f>VLOOKUP(Table1[CUSTOMER ID],'Hospitalisation Details'!$A$2:$I$2344,7,0)</f>
        <v>tier - 2</v>
      </c>
      <c r="O162" s="8" t="str">
        <f>VLOOKUP(Table1[CUSTOMER ID],'Hospitalisation Details'!$A$2:$I$2344,8,0)</f>
        <v>tier - 2</v>
      </c>
      <c r="P162" s="8" t="str">
        <f>VLOOKUP(Table1[CUSTOMER ID],'Hospitalisation Details'!$A$2:$I$2344,9,0)</f>
        <v>R1012</v>
      </c>
      <c r="Q162" s="8">
        <f ca="1">VLOOKUP(Table1[CUSTOMER ID],'Hospitalisation Details'!$A$2:$N$2344,13,0)</f>
        <v>42</v>
      </c>
    </row>
    <row r="163" spans="1:17" ht="15.75" x14ac:dyDescent="0.25">
      <c r="A163" s="1" t="s">
        <v>2210</v>
      </c>
      <c r="B163" s="8" t="str">
        <f>VLOOKUP(A163:A2497,'Customer Names'!$A$2:$D$2336,2,0)</f>
        <v xml:space="preserve">  Aaron T</v>
      </c>
      <c r="C163" s="8">
        <f>VLOOKUP(A163:A2497,'Medical Examinations'!$A$2:$H$2336,2,0)</f>
        <v>33.630000000000003</v>
      </c>
      <c r="D163" s="8">
        <f>VLOOKUP(A163:A2497,'Medical Examinations'!$A$2:$H$2336,3,0)</f>
        <v>5.42</v>
      </c>
      <c r="E163" s="8" t="str">
        <f>VLOOKUP(A163:A2497,'Medical Examinations'!$A$1:$M$2336,10,0)</f>
        <v>No</v>
      </c>
      <c r="F163" s="8" t="str">
        <f>VLOOKUP(A163:A2497,'Medical Examinations'!$A$2:$H$2336,5,0)</f>
        <v>No</v>
      </c>
      <c r="G163" s="8" t="str">
        <f>VLOOKUP(A163:A2497,'Medical Examinations'!$A$2:$H$2336,6,0)</f>
        <v>No</v>
      </c>
      <c r="H163" s="8">
        <f>VLOOKUP(A163:A2497,'Medical Examinations'!$A$2:$H$2336,7,0)</f>
        <v>0</v>
      </c>
      <c r="I163" t="str">
        <f>VLOOKUP(A163:A2497,'Medical Examinations'!$A$2:$K$2336,11,0)</f>
        <v>Yes</v>
      </c>
      <c r="J163" s="8" t="str">
        <f>VLOOKUP(A163:A2497,'Medical Examinations'!$A$2:$M$2336,12,0)</f>
        <v>Obesity</v>
      </c>
      <c r="K163" s="8" t="str">
        <f>VLOOKUP(A163:A2497,'Medical Examinations'!$A$2:$M$2336,13,0)</f>
        <v>Normal</v>
      </c>
      <c r="L163" s="8" t="str">
        <f>VLOOKUP(Table1[CUSTOMER ID],'Hospitalisation Details'!$A$1:$N$2344,12,0)</f>
        <v>16/Nov/1990</v>
      </c>
      <c r="M163" s="22">
        <f>VLOOKUP(Table1[CUSTOMER ID],'Hospitalisation Details'!$A$2:$N$2344,14,0)</f>
        <v>37607.53</v>
      </c>
      <c r="N163" s="8" t="str">
        <f>VLOOKUP(Table1[CUSTOMER ID],'Hospitalisation Details'!$A$2:$I$2344,7,0)</f>
        <v>tier - 1</v>
      </c>
      <c r="O163" s="8" t="str">
        <f>VLOOKUP(Table1[CUSTOMER ID],'Hospitalisation Details'!$A$2:$I$2344,8,0)</f>
        <v>tier - 2</v>
      </c>
      <c r="P163" s="8" t="str">
        <f>VLOOKUP(Table1[CUSTOMER ID],'Hospitalisation Details'!$A$2:$I$2344,9,0)</f>
        <v>R1019</v>
      </c>
      <c r="Q163" s="8">
        <f ca="1">VLOOKUP(Table1[CUSTOMER ID],'Hospitalisation Details'!$A$2:$N$2344,13,0)</f>
        <v>34</v>
      </c>
    </row>
    <row r="164" spans="1:17" ht="15.75" x14ac:dyDescent="0.25">
      <c r="A164" s="1" t="s">
        <v>2209</v>
      </c>
      <c r="B164" s="8" t="str">
        <f>VLOOKUP(A164:A2498,'Customer Names'!$A$2:$D$2336,2,0)</f>
        <v xml:space="preserve">  Akira</v>
      </c>
      <c r="C164" s="8">
        <f>VLOOKUP(A164:A2498,'Medical Examinations'!$A$2:$H$2336,2,0)</f>
        <v>37.07</v>
      </c>
      <c r="D164" s="8">
        <f>VLOOKUP(A164:A2498,'Medical Examinations'!$A$2:$H$2336,3,0)</f>
        <v>4.28</v>
      </c>
      <c r="E164" s="8" t="str">
        <f>VLOOKUP(A164:A2498,'Medical Examinations'!$A$1:$M$2336,10,0)</f>
        <v>No</v>
      </c>
      <c r="F164" s="8" t="str">
        <f>VLOOKUP(A164:A2498,'Medical Examinations'!$A$2:$H$2336,5,0)</f>
        <v>yes</v>
      </c>
      <c r="G164" s="8" t="str">
        <f>VLOOKUP(A164:A2498,'Medical Examinations'!$A$2:$H$2336,6,0)</f>
        <v>No</v>
      </c>
      <c r="H164" s="8">
        <f>VLOOKUP(A164:A2498,'Medical Examinations'!$A$2:$H$2336,7,0)</f>
        <v>1</v>
      </c>
      <c r="I164" t="str">
        <f>VLOOKUP(A164:A2498,'Medical Examinations'!$A$2:$K$2336,11,0)</f>
        <v>Yes</v>
      </c>
      <c r="J164" s="8" t="str">
        <f>VLOOKUP(A164:A2498,'Medical Examinations'!$A$2:$M$2336,12,0)</f>
        <v>Obesity</v>
      </c>
      <c r="K164" s="8" t="str">
        <f>VLOOKUP(A164:A2498,'Medical Examinations'!$A$2:$M$2336,13,0)</f>
        <v>Normal</v>
      </c>
      <c r="L164" s="8" t="str">
        <f>VLOOKUP(Table1[CUSTOMER ID],'Hospitalisation Details'!$A$1:$N$2344,12,0)</f>
        <v>12/Oct/2000</v>
      </c>
      <c r="M164" s="22">
        <f>VLOOKUP(Table1[CUSTOMER ID],'Hospitalisation Details'!$A$2:$N$2344,14,0)</f>
        <v>37484.449999999997</v>
      </c>
      <c r="N164" s="8" t="str">
        <f>VLOOKUP(Table1[CUSTOMER ID],'Hospitalisation Details'!$A$2:$I$2344,7,0)</f>
        <v>tier - 1</v>
      </c>
      <c r="O164" s="8" t="str">
        <f>VLOOKUP(Table1[CUSTOMER ID],'Hospitalisation Details'!$A$2:$I$2344,8,0)</f>
        <v>tier - 1</v>
      </c>
      <c r="P164" s="8" t="str">
        <f>VLOOKUP(Table1[CUSTOMER ID],'Hospitalisation Details'!$A$2:$I$2344,9,0)</f>
        <v>R1013</v>
      </c>
      <c r="Q164" s="8">
        <f ca="1">VLOOKUP(Table1[CUSTOMER ID],'Hospitalisation Details'!$A$2:$N$2344,13,0)</f>
        <v>24</v>
      </c>
    </row>
    <row r="165" spans="1:17" ht="15.75" x14ac:dyDescent="0.25">
      <c r="A165" s="1" t="s">
        <v>2208</v>
      </c>
      <c r="B165" s="8" t="str">
        <f>VLOOKUP(A165:A2499,'Customer Names'!$A$2:$D$2336,2,0)</f>
        <v xml:space="preserve">  Ben</v>
      </c>
      <c r="C165" s="8">
        <f>VLOOKUP(A165:A2499,'Medical Examinations'!$A$2:$H$2336,2,0)</f>
        <v>35.625</v>
      </c>
      <c r="D165" s="8">
        <f>VLOOKUP(A165:A2499,'Medical Examinations'!$A$2:$H$2336,3,0)</f>
        <v>8.9</v>
      </c>
      <c r="E165" s="8" t="str">
        <f>VLOOKUP(A165:A2499,'Medical Examinations'!$A$1:$M$2336,10,0)</f>
        <v>No</v>
      </c>
      <c r="F165" s="8" t="str">
        <f>VLOOKUP(A165:A2499,'Medical Examinations'!$A$2:$H$2336,5,0)</f>
        <v>No</v>
      </c>
      <c r="G165" s="8" t="str">
        <f>VLOOKUP(A165:A2499,'Medical Examinations'!$A$2:$H$2336,6,0)</f>
        <v>No</v>
      </c>
      <c r="H165" s="8">
        <f>VLOOKUP(A165:A2499,'Medical Examinations'!$A$2:$H$2336,7,0)</f>
        <v>0</v>
      </c>
      <c r="I165" t="str">
        <f>VLOOKUP(A165:A2499,'Medical Examinations'!$A$2:$K$2336,11,0)</f>
        <v>Yes</v>
      </c>
      <c r="J165" s="8" t="str">
        <f>VLOOKUP(A165:A2499,'Medical Examinations'!$A$2:$M$2336,12,0)</f>
        <v>Obesity</v>
      </c>
      <c r="K165" s="8" t="str">
        <f>VLOOKUP(A165:A2499,'Medical Examinations'!$A$2:$M$2336,13,0)</f>
        <v>Diabetes</v>
      </c>
      <c r="L165" s="8" t="str">
        <f>VLOOKUP(Table1[CUSTOMER ID],'Hospitalisation Details'!$A$1:$N$2344,12,0)</f>
        <v>27/Sep/2002</v>
      </c>
      <c r="M165" s="22">
        <f>VLOOKUP(Table1[CUSTOMER ID],'Hospitalisation Details'!$A$2:$N$2344,14,0)</f>
        <v>37465.339999999997</v>
      </c>
      <c r="N165" s="8" t="str">
        <f>VLOOKUP(Table1[CUSTOMER ID],'Hospitalisation Details'!$A$2:$I$2344,7,0)</f>
        <v>tier - 1</v>
      </c>
      <c r="O165" s="8" t="str">
        <f>VLOOKUP(Table1[CUSTOMER ID],'Hospitalisation Details'!$A$2:$I$2344,8,0)</f>
        <v>tier - 2</v>
      </c>
      <c r="P165" s="8" t="str">
        <f>VLOOKUP(Table1[CUSTOMER ID],'Hospitalisation Details'!$A$2:$I$2344,9,0)</f>
        <v>R1012</v>
      </c>
      <c r="Q165" s="8">
        <f ca="1">VLOOKUP(Table1[CUSTOMER ID],'Hospitalisation Details'!$A$2:$N$2344,13,0)</f>
        <v>22</v>
      </c>
    </row>
    <row r="166" spans="1:17" ht="15.75" x14ac:dyDescent="0.25">
      <c r="A166" s="1" t="s">
        <v>2207</v>
      </c>
      <c r="B166" s="8" t="str">
        <f>VLOOKUP(A166:A2500,'Customer Names'!$A$2:$D$2336,2,0)</f>
        <v xml:space="preserve">  Jana</v>
      </c>
      <c r="C166" s="8">
        <f>VLOOKUP(A166:A2500,'Medical Examinations'!$A$2:$H$2336,2,0)</f>
        <v>42.69</v>
      </c>
      <c r="D166" s="8">
        <f>VLOOKUP(A166:A2500,'Medical Examinations'!$A$2:$H$2336,3,0)</f>
        <v>4.8899999999999997</v>
      </c>
      <c r="E166" s="8" t="str">
        <f>VLOOKUP(A166:A2500,'Medical Examinations'!$A$1:$M$2336,10,0)</f>
        <v>No</v>
      </c>
      <c r="F166" s="8" t="str">
        <f>VLOOKUP(A166:A2500,'Medical Examinations'!$A$2:$H$2336,5,0)</f>
        <v>No</v>
      </c>
      <c r="G166" s="8" t="str">
        <f>VLOOKUP(A166:A2500,'Medical Examinations'!$A$2:$H$2336,6,0)</f>
        <v>Yes</v>
      </c>
      <c r="H166" s="8">
        <f>VLOOKUP(A166:A2500,'Medical Examinations'!$A$2:$H$2336,7,0)</f>
        <v>1</v>
      </c>
      <c r="I166" t="str">
        <f>VLOOKUP(A166:A2500,'Medical Examinations'!$A$2:$K$2336,11,0)</f>
        <v>Yes</v>
      </c>
      <c r="J166" s="8" t="str">
        <f>VLOOKUP(A166:A2500,'Medical Examinations'!$A$2:$M$2336,12,0)</f>
        <v>Obesity</v>
      </c>
      <c r="K166" s="8" t="str">
        <f>VLOOKUP(A166:A2500,'Medical Examinations'!$A$2:$M$2336,13,0)</f>
        <v>Normal</v>
      </c>
      <c r="L166" s="8" t="str">
        <f>VLOOKUP(Table1[CUSTOMER ID],'Hospitalisation Details'!$A$1:$N$2344,12,0)</f>
        <v>3/Aug/1979</v>
      </c>
      <c r="M166" s="22">
        <f>VLOOKUP(Table1[CUSTOMER ID],'Hospitalisation Details'!$A$2:$N$2344,14,0)</f>
        <v>37425.94</v>
      </c>
      <c r="N166" s="8" t="str">
        <f>VLOOKUP(Table1[CUSTOMER ID],'Hospitalisation Details'!$A$2:$I$2344,7,0)</f>
        <v>tier - 2</v>
      </c>
      <c r="O166" s="8" t="str">
        <f>VLOOKUP(Table1[CUSTOMER ID],'Hospitalisation Details'!$A$2:$I$2344,8,0)</f>
        <v>tier - 1</v>
      </c>
      <c r="P166" s="8" t="str">
        <f>VLOOKUP(Table1[CUSTOMER ID],'Hospitalisation Details'!$A$2:$I$2344,9,0)</f>
        <v>R1011</v>
      </c>
      <c r="Q166" s="8">
        <f ca="1">VLOOKUP(Table1[CUSTOMER ID],'Hospitalisation Details'!$A$2:$N$2344,13,0)</f>
        <v>45</v>
      </c>
    </row>
    <row r="167" spans="1:17" ht="15.75" x14ac:dyDescent="0.25">
      <c r="A167" s="1" t="s">
        <v>2206</v>
      </c>
      <c r="B167" s="8" t="str">
        <f>VLOOKUP(A167:A2501,'Customer Names'!$A$2:$D$2336,2,0)</f>
        <v xml:space="preserve">  Jay T</v>
      </c>
      <c r="C167" s="8">
        <f>VLOOKUP(A167:A2501,'Medical Examinations'!$A$2:$H$2336,2,0)</f>
        <v>37.869999999999997</v>
      </c>
      <c r="D167" s="8">
        <f>VLOOKUP(A167:A2501,'Medical Examinations'!$A$2:$H$2336,3,0)</f>
        <v>4.29</v>
      </c>
      <c r="E167" s="8" t="str">
        <f>VLOOKUP(A167:A2501,'Medical Examinations'!$A$1:$M$2336,10,0)</f>
        <v>Yes</v>
      </c>
      <c r="F167" s="8" t="str">
        <f>VLOOKUP(A167:A2501,'Medical Examinations'!$A$2:$H$2336,5,0)</f>
        <v>No</v>
      </c>
      <c r="G167" s="8" t="str">
        <f>VLOOKUP(A167:A2501,'Medical Examinations'!$A$2:$H$2336,6,0)</f>
        <v>Yes</v>
      </c>
      <c r="H167" s="8">
        <f>VLOOKUP(A167:A2501,'Medical Examinations'!$A$2:$H$2336,7,0)</f>
        <v>1</v>
      </c>
      <c r="I167" t="str">
        <f>VLOOKUP(A167:A2501,'Medical Examinations'!$A$2:$K$2336,11,0)</f>
        <v>Yes</v>
      </c>
      <c r="J167" s="8" t="str">
        <f>VLOOKUP(A167:A2501,'Medical Examinations'!$A$2:$M$2336,12,0)</f>
        <v>Obesity</v>
      </c>
      <c r="K167" s="8" t="str">
        <f>VLOOKUP(A167:A2501,'Medical Examinations'!$A$2:$M$2336,13,0)</f>
        <v>Normal</v>
      </c>
      <c r="L167" s="8" t="str">
        <f>VLOOKUP(Table1[CUSTOMER ID],'Hospitalisation Details'!$A$1:$N$2344,12,0)</f>
        <v>30/Oct/1969</v>
      </c>
      <c r="M167" s="22">
        <f>VLOOKUP(Table1[CUSTOMER ID],'Hospitalisation Details'!$A$2:$N$2344,14,0)</f>
        <v>37277.269999999997</v>
      </c>
      <c r="N167" s="8" t="str">
        <f>VLOOKUP(Table1[CUSTOMER ID],'Hospitalisation Details'!$A$2:$I$2344,7,0)</f>
        <v>tier - 1</v>
      </c>
      <c r="O167" s="8" t="str">
        <f>VLOOKUP(Table1[CUSTOMER ID],'Hospitalisation Details'!$A$2:$I$2344,8,0)</f>
        <v>tier - 3</v>
      </c>
      <c r="P167" s="8" t="str">
        <f>VLOOKUP(Table1[CUSTOMER ID],'Hospitalisation Details'!$A$2:$I$2344,9,0)</f>
        <v>R1011</v>
      </c>
      <c r="Q167" s="8">
        <f ca="1">VLOOKUP(Table1[CUSTOMER ID],'Hospitalisation Details'!$A$2:$N$2344,13,0)</f>
        <v>55</v>
      </c>
    </row>
    <row r="168" spans="1:17" ht="15.75" x14ac:dyDescent="0.25">
      <c r="A168" s="1" t="s">
        <v>2205</v>
      </c>
      <c r="B168" s="8" t="str">
        <f>VLOOKUP(A168:A2502,'Customer Names'!$A$2:$D$2336,2,0)</f>
        <v xml:space="preserve">  Marie-Helene</v>
      </c>
      <c r="C168" s="8">
        <f>VLOOKUP(A168:A2502,'Medical Examinations'!$A$2:$H$2336,2,0)</f>
        <v>40.61</v>
      </c>
      <c r="D168" s="8">
        <f>VLOOKUP(A168:A2502,'Medical Examinations'!$A$2:$H$2336,3,0)</f>
        <v>8</v>
      </c>
      <c r="E168" s="8" t="str">
        <f>VLOOKUP(A168:A2502,'Medical Examinations'!$A$1:$M$2336,10,0)</f>
        <v>Yes</v>
      </c>
      <c r="F168" s="8" t="str">
        <f>VLOOKUP(A168:A2502,'Medical Examinations'!$A$2:$H$2336,5,0)</f>
        <v>No</v>
      </c>
      <c r="G168" s="8" t="str">
        <f>VLOOKUP(A168:A2502,'Medical Examinations'!$A$2:$H$2336,6,0)</f>
        <v>No</v>
      </c>
      <c r="H168" s="8">
        <f>VLOOKUP(A168:A2502,'Medical Examinations'!$A$2:$H$2336,7,0)</f>
        <v>1</v>
      </c>
      <c r="I168" t="str">
        <f>VLOOKUP(A168:A2502,'Medical Examinations'!$A$2:$K$2336,11,0)</f>
        <v>Yes</v>
      </c>
      <c r="J168" s="8" t="str">
        <f>VLOOKUP(A168:A2502,'Medical Examinations'!$A$2:$M$2336,12,0)</f>
        <v>Obesity</v>
      </c>
      <c r="K168" s="8" t="str">
        <f>VLOOKUP(A168:A2502,'Medical Examinations'!$A$2:$M$2336,13,0)</f>
        <v>Diabetes</v>
      </c>
      <c r="L168" s="8" t="str">
        <f>VLOOKUP(Table1[CUSTOMER ID],'Hospitalisation Details'!$A$1:$N$2344,12,0)</f>
        <v>9/Nov/1975</v>
      </c>
      <c r="M168" s="22">
        <f>VLOOKUP(Table1[CUSTOMER ID],'Hospitalisation Details'!$A$2:$N$2344,14,0)</f>
        <v>37272.339999999997</v>
      </c>
      <c r="N168" s="8" t="str">
        <f>VLOOKUP(Table1[CUSTOMER ID],'Hospitalisation Details'!$A$2:$I$2344,7,0)</f>
        <v>tier - 2</v>
      </c>
      <c r="O168" s="8" t="str">
        <f>VLOOKUP(Table1[CUSTOMER ID],'Hospitalisation Details'!$A$2:$I$2344,8,0)</f>
        <v>tier - 3</v>
      </c>
      <c r="P168" s="8" t="str">
        <f>VLOOKUP(Table1[CUSTOMER ID],'Hospitalisation Details'!$A$2:$I$2344,9,0)</f>
        <v>R1011</v>
      </c>
      <c r="Q168" s="8">
        <f ca="1">VLOOKUP(Table1[CUSTOMER ID],'Hospitalisation Details'!$A$2:$N$2344,13,0)</f>
        <v>49</v>
      </c>
    </row>
    <row r="169" spans="1:17" ht="15.75" x14ac:dyDescent="0.25">
      <c r="A169" s="1" t="s">
        <v>2204</v>
      </c>
      <c r="B169" s="8" t="str">
        <f>VLOOKUP(A169:A2503,'Customer Names'!$A$2:$D$2336,2,0)</f>
        <v xml:space="preserve">  Bret R</v>
      </c>
      <c r="C169" s="8">
        <f>VLOOKUP(A169:A2503,'Medical Examinations'!$A$2:$H$2336,2,0)</f>
        <v>30.78</v>
      </c>
      <c r="D169" s="8">
        <f>VLOOKUP(A169:A2503,'Medical Examinations'!$A$2:$H$2336,3,0)</f>
        <v>4.67</v>
      </c>
      <c r="E169" s="8" t="str">
        <f>VLOOKUP(A169:A2503,'Medical Examinations'!$A$1:$M$2336,10,0)</f>
        <v>Yes</v>
      </c>
      <c r="F169" s="8" t="str">
        <f>VLOOKUP(A169:A2503,'Medical Examinations'!$A$2:$H$2336,5,0)</f>
        <v>No</v>
      </c>
      <c r="G169" s="8" t="str">
        <f>VLOOKUP(A169:A2503,'Medical Examinations'!$A$2:$H$2336,6,0)</f>
        <v>No</v>
      </c>
      <c r="H169" s="8">
        <f>VLOOKUP(A169:A2503,'Medical Examinations'!$A$2:$H$2336,7,0)</f>
        <v>0</v>
      </c>
      <c r="I169" t="str">
        <f>VLOOKUP(A169:A2503,'Medical Examinations'!$A$2:$K$2336,11,0)</f>
        <v>Yes</v>
      </c>
      <c r="J169" s="8" t="str">
        <f>VLOOKUP(A169:A2503,'Medical Examinations'!$A$2:$M$2336,12,0)</f>
        <v>Obesity</v>
      </c>
      <c r="K169" s="8" t="str">
        <f>VLOOKUP(A169:A2503,'Medical Examinations'!$A$2:$M$2336,13,0)</f>
        <v>Normal</v>
      </c>
      <c r="L169" s="8" t="str">
        <f>VLOOKUP(Table1[CUSTOMER ID],'Hospitalisation Details'!$A$1:$N$2344,12,0)</f>
        <v>17/Nov/1985</v>
      </c>
      <c r="M169" s="22">
        <f>VLOOKUP(Table1[CUSTOMER ID],'Hospitalisation Details'!$A$2:$N$2344,14,0)</f>
        <v>37270.15</v>
      </c>
      <c r="N169" s="8" t="str">
        <f>VLOOKUP(Table1[CUSTOMER ID],'Hospitalisation Details'!$A$2:$I$2344,7,0)</f>
        <v>tier - 2</v>
      </c>
      <c r="O169" s="8" t="str">
        <f>VLOOKUP(Table1[CUSTOMER ID],'Hospitalisation Details'!$A$2:$I$2344,8,0)</f>
        <v>tier - 1</v>
      </c>
      <c r="P169" s="8" t="str">
        <f>VLOOKUP(Table1[CUSTOMER ID],'Hospitalisation Details'!$A$2:$I$2344,9,0)</f>
        <v>R1024</v>
      </c>
      <c r="Q169" s="8">
        <f ca="1">VLOOKUP(Table1[CUSTOMER ID],'Hospitalisation Details'!$A$2:$N$2344,13,0)</f>
        <v>39</v>
      </c>
    </row>
    <row r="170" spans="1:17" ht="15.75" x14ac:dyDescent="0.25">
      <c r="A170" s="1" t="s">
        <v>2203</v>
      </c>
      <c r="B170" s="8" t="str">
        <f>VLOOKUP(A170:A2504,'Customer Names'!$A$2:$D$2336,2,0)</f>
        <v xml:space="preserve">  Gardner L</v>
      </c>
      <c r="C170" s="8">
        <f>VLOOKUP(A170:A2504,'Medical Examinations'!$A$2:$H$2336,2,0)</f>
        <v>49.49</v>
      </c>
      <c r="D170" s="8">
        <f>VLOOKUP(A170:A2504,'Medical Examinations'!$A$2:$H$2336,3,0)</f>
        <v>4.5</v>
      </c>
      <c r="E170" s="8" t="str">
        <f>VLOOKUP(A170:A2504,'Medical Examinations'!$A$1:$M$2336,10,0)</f>
        <v>No</v>
      </c>
      <c r="F170" s="8" t="str">
        <f>VLOOKUP(A170:A2504,'Medical Examinations'!$A$2:$H$2336,5,0)</f>
        <v>No</v>
      </c>
      <c r="G170" s="8" t="str">
        <f>VLOOKUP(A170:A2504,'Medical Examinations'!$A$2:$H$2336,6,0)</f>
        <v>No</v>
      </c>
      <c r="H170" s="8">
        <f>VLOOKUP(A170:A2504,'Medical Examinations'!$A$2:$H$2336,7,0)</f>
        <v>0</v>
      </c>
      <c r="I170" t="str">
        <f>VLOOKUP(A170:A2504,'Medical Examinations'!$A$2:$K$2336,11,0)</f>
        <v>Yes</v>
      </c>
      <c r="J170" s="8" t="str">
        <f>VLOOKUP(A170:A2504,'Medical Examinations'!$A$2:$M$2336,12,0)</f>
        <v>Obesity</v>
      </c>
      <c r="K170" s="8" t="str">
        <f>VLOOKUP(A170:A2504,'Medical Examinations'!$A$2:$M$2336,13,0)</f>
        <v>Normal</v>
      </c>
      <c r="L170" s="8" t="str">
        <f>VLOOKUP(Table1[CUSTOMER ID],'Hospitalisation Details'!$A$1:$N$2344,12,0)</f>
        <v>17/Oct/1990</v>
      </c>
      <c r="M170" s="22">
        <f>VLOOKUP(Table1[CUSTOMER ID],'Hospitalisation Details'!$A$2:$N$2344,14,0)</f>
        <v>37251.22</v>
      </c>
      <c r="N170" s="8" t="str">
        <f>VLOOKUP(Table1[CUSTOMER ID],'Hospitalisation Details'!$A$2:$I$2344,7,0)</f>
        <v>tier - 2</v>
      </c>
      <c r="O170" s="8" t="str">
        <f>VLOOKUP(Table1[CUSTOMER ID],'Hospitalisation Details'!$A$2:$I$2344,8,0)</f>
        <v>tier - 2</v>
      </c>
      <c r="P170" s="8" t="str">
        <f>VLOOKUP(Table1[CUSTOMER ID],'Hospitalisation Details'!$A$2:$I$2344,9,0)</f>
        <v>R1011</v>
      </c>
      <c r="Q170" s="8">
        <f ca="1">VLOOKUP(Table1[CUSTOMER ID],'Hospitalisation Details'!$A$2:$N$2344,13,0)</f>
        <v>34</v>
      </c>
    </row>
    <row r="171" spans="1:17" ht="15.75" x14ac:dyDescent="0.25">
      <c r="A171" s="1" t="s">
        <v>2202</v>
      </c>
      <c r="B171" s="8" t="str">
        <f>VLOOKUP(A171:A2505,'Customer Names'!$A$2:$D$2336,2,0)</f>
        <v xml:space="preserve">  Bobby</v>
      </c>
      <c r="C171" s="8">
        <f>VLOOKUP(A171:A2505,'Medical Examinations'!$A$2:$H$2336,2,0)</f>
        <v>37.619999999999997</v>
      </c>
      <c r="D171" s="8">
        <f>VLOOKUP(A171:A2505,'Medical Examinations'!$A$2:$H$2336,3,0)</f>
        <v>6.32</v>
      </c>
      <c r="E171" s="8" t="str">
        <f>VLOOKUP(A171:A2505,'Medical Examinations'!$A$1:$M$2336,10,0)</f>
        <v>Yes</v>
      </c>
      <c r="F171" s="8" t="str">
        <f>VLOOKUP(A171:A2505,'Medical Examinations'!$A$2:$H$2336,5,0)</f>
        <v>yes</v>
      </c>
      <c r="G171" s="8" t="str">
        <f>VLOOKUP(A171:A2505,'Medical Examinations'!$A$2:$H$2336,6,0)</f>
        <v>No</v>
      </c>
      <c r="H171" s="8">
        <f>VLOOKUP(A171:A2505,'Medical Examinations'!$A$2:$H$2336,7,0)</f>
        <v>2</v>
      </c>
      <c r="I171" t="str">
        <f>VLOOKUP(A171:A2505,'Medical Examinations'!$A$2:$K$2336,11,0)</f>
        <v>Yes</v>
      </c>
      <c r="J171" s="8" t="str">
        <f>VLOOKUP(A171:A2505,'Medical Examinations'!$A$2:$M$2336,12,0)</f>
        <v>Obesity</v>
      </c>
      <c r="K171" s="8" t="str">
        <f>VLOOKUP(A171:A2505,'Medical Examinations'!$A$2:$M$2336,13,0)</f>
        <v>Prediabetes</v>
      </c>
      <c r="L171" s="8" t="str">
        <f>VLOOKUP(Table1[CUSTOMER ID],'Hospitalisation Details'!$A$1:$N$2344,12,0)</f>
        <v>5/Sep/2000</v>
      </c>
      <c r="M171" s="22">
        <f>VLOOKUP(Table1[CUSTOMER ID],'Hospitalisation Details'!$A$2:$N$2344,14,0)</f>
        <v>37165.160000000003</v>
      </c>
      <c r="N171" s="8" t="str">
        <f>VLOOKUP(Table1[CUSTOMER ID],'Hospitalisation Details'!$A$2:$I$2344,7,0)</f>
        <v>tier - 1</v>
      </c>
      <c r="O171" s="8" t="str">
        <f>VLOOKUP(Table1[CUSTOMER ID],'Hospitalisation Details'!$A$2:$I$2344,8,0)</f>
        <v>tier - 3</v>
      </c>
      <c r="P171" s="8">
        <f>VLOOKUP(Table1[CUSTOMER ID],'Hospitalisation Details'!$A$2:$I$2344,9,0)</f>
        <v>0</v>
      </c>
      <c r="Q171" s="8">
        <f ca="1">VLOOKUP(Table1[CUSTOMER ID],'Hospitalisation Details'!$A$2:$N$2344,13,0)</f>
        <v>24</v>
      </c>
    </row>
    <row r="172" spans="1:17" ht="15.75" x14ac:dyDescent="0.25">
      <c r="A172" s="1" t="s">
        <v>2201</v>
      </c>
      <c r="B172" s="8" t="str">
        <f>VLOOKUP(A172:A2506,'Customer Names'!$A$2:$D$2336,2,0)</f>
        <v xml:space="preserve">  Natalie</v>
      </c>
      <c r="C172" s="8">
        <f>VLOOKUP(A172:A2506,'Medical Examinations'!$A$2:$H$2336,2,0)</f>
        <v>36.08</v>
      </c>
      <c r="D172" s="8">
        <f>VLOOKUP(A172:A2506,'Medical Examinations'!$A$2:$H$2336,3,0)</f>
        <v>6.1</v>
      </c>
      <c r="E172" s="8" t="str">
        <f>VLOOKUP(A172:A2506,'Medical Examinations'!$A$1:$M$2336,10,0)</f>
        <v>Yes</v>
      </c>
      <c r="F172" s="8" t="str">
        <f>VLOOKUP(A172:A2506,'Medical Examinations'!$A$2:$H$2336,5,0)</f>
        <v>No</v>
      </c>
      <c r="G172" s="8" t="str">
        <f>VLOOKUP(A172:A2506,'Medical Examinations'!$A$2:$H$2336,6,0)</f>
        <v>No</v>
      </c>
      <c r="H172" s="8">
        <f>VLOOKUP(A172:A2506,'Medical Examinations'!$A$2:$H$2336,7,0)</f>
        <v>1</v>
      </c>
      <c r="I172" t="str">
        <f>VLOOKUP(A172:A2506,'Medical Examinations'!$A$2:$K$2336,11,0)</f>
        <v>Yes</v>
      </c>
      <c r="J172" s="8" t="str">
        <f>VLOOKUP(A172:A2506,'Medical Examinations'!$A$2:$M$2336,12,0)</f>
        <v>Obesity</v>
      </c>
      <c r="K172" s="8" t="str">
        <f>VLOOKUP(A172:A2506,'Medical Examinations'!$A$2:$M$2336,13,0)</f>
        <v>Prediabetes</v>
      </c>
      <c r="L172" s="8" t="str">
        <f>VLOOKUP(Table1[CUSTOMER ID],'Hospitalisation Details'!$A$1:$N$2344,12,0)</f>
        <v>30/Oct/1995</v>
      </c>
      <c r="M172" s="22">
        <f>VLOOKUP(Table1[CUSTOMER ID],'Hospitalisation Details'!$A$2:$N$2344,14,0)</f>
        <v>37133.9</v>
      </c>
      <c r="N172" s="8" t="str">
        <f>VLOOKUP(Table1[CUSTOMER ID],'Hospitalisation Details'!$A$2:$I$2344,7,0)</f>
        <v>tier - 2</v>
      </c>
      <c r="O172" s="8" t="str">
        <f>VLOOKUP(Table1[CUSTOMER ID],'Hospitalisation Details'!$A$2:$I$2344,8,0)</f>
        <v>tier - 2</v>
      </c>
      <c r="P172" s="8" t="str">
        <f>VLOOKUP(Table1[CUSTOMER ID],'Hospitalisation Details'!$A$2:$I$2344,9,0)</f>
        <v>R1013</v>
      </c>
      <c r="Q172" s="8">
        <f ca="1">VLOOKUP(Table1[CUSTOMER ID],'Hospitalisation Details'!$A$2:$N$2344,13,0)</f>
        <v>29</v>
      </c>
    </row>
    <row r="173" spans="1:17" ht="15.75" x14ac:dyDescent="0.25">
      <c r="A173" s="1" t="s">
        <v>2200</v>
      </c>
      <c r="B173" s="8" t="str">
        <f>VLOOKUP(A173:A2507,'Customer Names'!$A$2:$D$2336,2,0)</f>
        <v xml:space="preserve">  Lina</v>
      </c>
      <c r="C173" s="8">
        <f>VLOOKUP(A173:A2507,'Medical Examinations'!$A$2:$H$2336,2,0)</f>
        <v>33.5</v>
      </c>
      <c r="D173" s="8">
        <f>VLOOKUP(A173:A2507,'Medical Examinations'!$A$2:$H$2336,3,0)</f>
        <v>5.4</v>
      </c>
      <c r="E173" s="8" t="str">
        <f>VLOOKUP(A173:A2507,'Medical Examinations'!$A$1:$M$2336,10,0)</f>
        <v>No</v>
      </c>
      <c r="F173" s="8" t="str">
        <f>VLOOKUP(A173:A2507,'Medical Examinations'!$A$2:$H$2336,5,0)</f>
        <v>No</v>
      </c>
      <c r="G173" s="8" t="str">
        <f>VLOOKUP(A173:A2507,'Medical Examinations'!$A$2:$H$2336,6,0)</f>
        <v>No</v>
      </c>
      <c r="H173" s="8">
        <f>VLOOKUP(A173:A2507,'Medical Examinations'!$A$2:$H$2336,7,0)</f>
        <v>0</v>
      </c>
      <c r="I173" t="str">
        <f>VLOOKUP(A173:A2507,'Medical Examinations'!$A$2:$K$2336,11,0)</f>
        <v>Yes</v>
      </c>
      <c r="J173" s="8" t="str">
        <f>VLOOKUP(A173:A2507,'Medical Examinations'!$A$2:$M$2336,12,0)</f>
        <v>Obesity</v>
      </c>
      <c r="K173" s="8" t="str">
        <f>VLOOKUP(A173:A2507,'Medical Examinations'!$A$2:$M$2336,13,0)</f>
        <v>Normal</v>
      </c>
      <c r="L173" s="8" t="str">
        <f>VLOOKUP(Table1[CUSTOMER ID],'Hospitalisation Details'!$A$1:$N$2344,12,0)</f>
        <v>10/Jun/1989</v>
      </c>
      <c r="M173" s="22">
        <f>VLOOKUP(Table1[CUSTOMER ID],'Hospitalisation Details'!$A$2:$N$2344,14,0)</f>
        <v>37079.370000000003</v>
      </c>
      <c r="N173" s="8" t="str">
        <f>VLOOKUP(Table1[CUSTOMER ID],'Hospitalisation Details'!$A$2:$I$2344,7,0)</f>
        <v>tier - 2</v>
      </c>
      <c r="O173" s="8" t="str">
        <f>VLOOKUP(Table1[CUSTOMER ID],'Hospitalisation Details'!$A$2:$I$2344,8,0)</f>
        <v>tier - 3</v>
      </c>
      <c r="P173" s="8" t="str">
        <f>VLOOKUP(Table1[CUSTOMER ID],'Hospitalisation Details'!$A$2:$I$2344,9,0)</f>
        <v>R1011</v>
      </c>
      <c r="Q173" s="8">
        <f ca="1">VLOOKUP(Table1[CUSTOMER ID],'Hospitalisation Details'!$A$2:$N$2344,13,0)</f>
        <v>35</v>
      </c>
    </row>
    <row r="174" spans="1:17" ht="15.75" x14ac:dyDescent="0.25">
      <c r="A174" s="1" t="s">
        <v>2199</v>
      </c>
      <c r="B174" s="8" t="str">
        <f>VLOOKUP(A174:A2508,'Customer Names'!$A$2:$D$2336,2,0)</f>
        <v xml:space="preserve">  Zebulon</v>
      </c>
      <c r="C174" s="8">
        <f>VLOOKUP(A174:A2508,'Medical Examinations'!$A$2:$H$2336,2,0)</f>
        <v>47.46</v>
      </c>
      <c r="D174" s="8">
        <f>VLOOKUP(A174:A2508,'Medical Examinations'!$A$2:$H$2336,3,0)</f>
        <v>6.24</v>
      </c>
      <c r="E174" s="8" t="str">
        <f>VLOOKUP(A174:A2508,'Medical Examinations'!$A$1:$M$2336,10,0)</f>
        <v>Yes</v>
      </c>
      <c r="F174" s="8" t="str">
        <f>VLOOKUP(A174:A2508,'Medical Examinations'!$A$2:$H$2336,5,0)</f>
        <v>No</v>
      </c>
      <c r="G174" s="8" t="str">
        <f>VLOOKUP(A174:A2508,'Medical Examinations'!$A$2:$H$2336,6,0)</f>
        <v>No</v>
      </c>
      <c r="H174" s="8">
        <f>VLOOKUP(A174:A2508,'Medical Examinations'!$A$2:$H$2336,7,0)</f>
        <v>1</v>
      </c>
      <c r="I174" t="str">
        <f>VLOOKUP(A174:A2508,'Medical Examinations'!$A$2:$K$2336,11,0)</f>
        <v>Yes</v>
      </c>
      <c r="J174" s="8" t="str">
        <f>VLOOKUP(A174:A2508,'Medical Examinations'!$A$2:$M$2336,12,0)</f>
        <v>Obesity</v>
      </c>
      <c r="K174" s="8" t="str">
        <f>VLOOKUP(A174:A2508,'Medical Examinations'!$A$2:$M$2336,13,0)</f>
        <v>Prediabetes</v>
      </c>
      <c r="L174" s="8" t="str">
        <f>VLOOKUP(Table1[CUSTOMER ID],'Hospitalisation Details'!$A$1:$N$2344,12,0)</f>
        <v>17/Dec/1988</v>
      </c>
      <c r="M174" s="22">
        <f>VLOOKUP(Table1[CUSTOMER ID],'Hospitalisation Details'!$A$2:$N$2344,14,0)</f>
        <v>37076.370000000003</v>
      </c>
      <c r="N174" s="8" t="str">
        <f>VLOOKUP(Table1[CUSTOMER ID],'Hospitalisation Details'!$A$2:$I$2344,7,0)</f>
        <v>tier - 2</v>
      </c>
      <c r="O174" s="8" t="str">
        <f>VLOOKUP(Table1[CUSTOMER ID],'Hospitalisation Details'!$A$2:$I$2344,8,0)</f>
        <v>tier - 1</v>
      </c>
      <c r="P174" s="8" t="str">
        <f>VLOOKUP(Table1[CUSTOMER ID],'Hospitalisation Details'!$A$2:$I$2344,9,0)</f>
        <v>R1011</v>
      </c>
      <c r="Q174" s="8">
        <f ca="1">VLOOKUP(Table1[CUSTOMER ID],'Hospitalisation Details'!$A$2:$N$2344,13,0)</f>
        <v>35</v>
      </c>
    </row>
    <row r="175" spans="1:17" ht="15.75" x14ac:dyDescent="0.25">
      <c r="A175" s="1" t="s">
        <v>2198</v>
      </c>
      <c r="B175" s="8" t="str">
        <f>VLOOKUP(A175:A2509,'Customer Names'!$A$2:$D$2336,2,0)</f>
        <v xml:space="preserve">  Amanda</v>
      </c>
      <c r="C175" s="8">
        <f>VLOOKUP(A175:A2509,'Medical Examinations'!$A$2:$H$2336,2,0)</f>
        <v>49.24</v>
      </c>
      <c r="D175" s="8">
        <f>VLOOKUP(A175:A2509,'Medical Examinations'!$A$2:$H$2336,3,0)</f>
        <v>4.45</v>
      </c>
      <c r="E175" s="8" t="str">
        <f>VLOOKUP(A175:A2509,'Medical Examinations'!$A$1:$M$2336,10,0)</f>
        <v>No</v>
      </c>
      <c r="F175" s="8" t="str">
        <f>VLOOKUP(A175:A2509,'Medical Examinations'!$A$2:$H$2336,5,0)</f>
        <v>No</v>
      </c>
      <c r="G175" s="8" t="str">
        <f>VLOOKUP(A175:A2509,'Medical Examinations'!$A$2:$H$2336,6,0)</f>
        <v>No</v>
      </c>
      <c r="H175" s="8">
        <f>VLOOKUP(A175:A2509,'Medical Examinations'!$A$2:$H$2336,7,0)</f>
        <v>0</v>
      </c>
      <c r="I175" t="str">
        <f>VLOOKUP(A175:A2509,'Medical Examinations'!$A$2:$K$2336,11,0)</f>
        <v>Yes</v>
      </c>
      <c r="J175" s="8" t="str">
        <f>VLOOKUP(A175:A2509,'Medical Examinations'!$A$2:$M$2336,12,0)</f>
        <v>Obesity</v>
      </c>
      <c r="K175" s="8" t="str">
        <f>VLOOKUP(A175:A2509,'Medical Examinations'!$A$2:$M$2336,13,0)</f>
        <v>Normal</v>
      </c>
      <c r="L175" s="8" t="str">
        <f>VLOOKUP(Table1[CUSTOMER ID],'Hospitalisation Details'!$A$1:$N$2344,12,0)</f>
        <v>1/Nov/1991</v>
      </c>
      <c r="M175" s="22">
        <f>VLOOKUP(Table1[CUSTOMER ID],'Hospitalisation Details'!$A$2:$N$2344,14,0)</f>
        <v>37040.879999999997</v>
      </c>
      <c r="N175" s="8" t="str">
        <f>VLOOKUP(Table1[CUSTOMER ID],'Hospitalisation Details'!$A$2:$I$2344,7,0)</f>
        <v>tier - 2</v>
      </c>
      <c r="O175" s="8" t="str">
        <f>VLOOKUP(Table1[CUSTOMER ID],'Hospitalisation Details'!$A$2:$I$2344,8,0)</f>
        <v>tier - 2</v>
      </c>
      <c r="P175" s="8" t="str">
        <f>VLOOKUP(Table1[CUSTOMER ID],'Hospitalisation Details'!$A$2:$I$2344,9,0)</f>
        <v>R1011</v>
      </c>
      <c r="Q175" s="8">
        <f ca="1">VLOOKUP(Table1[CUSTOMER ID],'Hospitalisation Details'!$A$2:$N$2344,13,0)</f>
        <v>33</v>
      </c>
    </row>
    <row r="176" spans="1:17" ht="15.75" x14ac:dyDescent="0.25">
      <c r="A176" s="1" t="s">
        <v>2197</v>
      </c>
      <c r="B176" s="8" t="str">
        <f>VLOOKUP(A176:A2510,'Customer Names'!$A$2:$D$2336,2,0)</f>
        <v xml:space="preserve">  Greg</v>
      </c>
      <c r="C176" s="8">
        <f>VLOOKUP(A176:A2510,'Medical Examinations'!$A$2:$H$2336,2,0)</f>
        <v>54.4</v>
      </c>
      <c r="D176" s="8">
        <f>VLOOKUP(A176:A2510,'Medical Examinations'!$A$2:$H$2336,3,0)</f>
        <v>5.22</v>
      </c>
      <c r="E176" s="8" t="str">
        <f>VLOOKUP(A176:A2510,'Medical Examinations'!$A$1:$M$2336,10,0)</f>
        <v>No</v>
      </c>
      <c r="F176" s="8" t="str">
        <f>VLOOKUP(A176:A2510,'Medical Examinations'!$A$2:$H$2336,5,0)</f>
        <v>No</v>
      </c>
      <c r="G176" s="8" t="str">
        <f>VLOOKUP(A176:A2510,'Medical Examinations'!$A$2:$H$2336,6,0)</f>
        <v>No</v>
      </c>
      <c r="H176" s="8">
        <f>VLOOKUP(A176:A2510,'Medical Examinations'!$A$2:$H$2336,7,0)</f>
        <v>1</v>
      </c>
      <c r="I176" t="str">
        <f>VLOOKUP(A176:A2510,'Medical Examinations'!$A$2:$K$2336,11,0)</f>
        <v>Yes</v>
      </c>
      <c r="J176" s="8" t="str">
        <f>VLOOKUP(A176:A2510,'Medical Examinations'!$A$2:$M$2336,12,0)</f>
        <v>Obesity</v>
      </c>
      <c r="K176" s="8" t="str">
        <f>VLOOKUP(A176:A2510,'Medical Examinations'!$A$2:$M$2336,13,0)</f>
        <v>Normal</v>
      </c>
      <c r="L176" s="8" t="str">
        <f>VLOOKUP(Table1[CUSTOMER ID],'Hospitalisation Details'!$A$1:$N$2344,12,0)</f>
        <v>13/Sep/1992</v>
      </c>
      <c r="M176" s="22">
        <f>VLOOKUP(Table1[CUSTOMER ID],'Hospitalisation Details'!$A$2:$N$2344,14,0)</f>
        <v>36976.449999999997</v>
      </c>
      <c r="N176" s="8" t="str">
        <f>VLOOKUP(Table1[CUSTOMER ID],'Hospitalisation Details'!$A$2:$I$2344,7,0)</f>
        <v>tier - 2</v>
      </c>
      <c r="O176" s="8" t="str">
        <f>VLOOKUP(Table1[CUSTOMER ID],'Hospitalisation Details'!$A$2:$I$2344,8,0)</f>
        <v>tier - 3</v>
      </c>
      <c r="P176" s="8" t="str">
        <f>VLOOKUP(Table1[CUSTOMER ID],'Hospitalisation Details'!$A$2:$I$2344,9,0)</f>
        <v>R1011</v>
      </c>
      <c r="Q176" s="8">
        <f ca="1">VLOOKUP(Table1[CUSTOMER ID],'Hospitalisation Details'!$A$2:$N$2344,13,0)</f>
        <v>32</v>
      </c>
    </row>
    <row r="177" spans="1:17" ht="15.75" x14ac:dyDescent="0.25">
      <c r="A177" s="1" t="s">
        <v>2196</v>
      </c>
      <c r="B177" s="8" t="str">
        <f>VLOOKUP(A177:A2511,'Customer Names'!$A$2:$D$2336,2,0)</f>
        <v xml:space="preserve">  John</v>
      </c>
      <c r="C177" s="8">
        <f>VLOOKUP(A177:A2511,'Medical Examinations'!$A$2:$H$2336,2,0)</f>
        <v>35.53</v>
      </c>
      <c r="D177" s="8">
        <f>VLOOKUP(A177:A2511,'Medical Examinations'!$A$2:$H$2336,3,0)</f>
        <v>4.6100000000000003</v>
      </c>
      <c r="E177" s="8" t="str">
        <f>VLOOKUP(A177:A2511,'Medical Examinations'!$A$1:$M$2336,10,0)</f>
        <v>No</v>
      </c>
      <c r="F177" s="8" t="str">
        <f>VLOOKUP(A177:A2511,'Medical Examinations'!$A$2:$H$2336,5,0)</f>
        <v>No</v>
      </c>
      <c r="G177" s="8" t="str">
        <f>VLOOKUP(A177:A2511,'Medical Examinations'!$A$2:$H$2336,6,0)</f>
        <v>No</v>
      </c>
      <c r="H177" s="8">
        <f>VLOOKUP(A177:A2511,'Medical Examinations'!$A$2:$H$2336,7,0)</f>
        <v>1</v>
      </c>
      <c r="I177" t="str">
        <f>VLOOKUP(A177:A2511,'Medical Examinations'!$A$2:$K$2336,11,0)</f>
        <v>Yes</v>
      </c>
      <c r="J177" s="8" t="str">
        <f>VLOOKUP(A177:A2511,'Medical Examinations'!$A$2:$M$2336,12,0)</f>
        <v>Obesity</v>
      </c>
      <c r="K177" s="8" t="str">
        <f>VLOOKUP(A177:A2511,'Medical Examinations'!$A$2:$M$2336,13,0)</f>
        <v>Normal</v>
      </c>
      <c r="L177" s="8" t="str">
        <f>VLOOKUP(Table1[CUSTOMER ID],'Hospitalisation Details'!$A$1:$N$2344,12,0)</f>
        <v>25/Aug/1992</v>
      </c>
      <c r="M177" s="22">
        <f>VLOOKUP(Table1[CUSTOMER ID],'Hospitalisation Details'!$A$2:$N$2344,14,0)</f>
        <v>36950.26</v>
      </c>
      <c r="N177" s="8" t="str">
        <f>VLOOKUP(Table1[CUSTOMER ID],'Hospitalisation Details'!$A$2:$I$2344,7,0)</f>
        <v>tier - 1</v>
      </c>
      <c r="O177" s="8" t="str">
        <f>VLOOKUP(Table1[CUSTOMER ID],'Hospitalisation Details'!$A$2:$I$2344,8,0)</f>
        <v>tier - 1</v>
      </c>
      <c r="P177" s="8" t="str">
        <f>VLOOKUP(Table1[CUSTOMER ID],'Hospitalisation Details'!$A$2:$I$2344,9,0)</f>
        <v>R1013</v>
      </c>
      <c r="Q177" s="8">
        <f ca="1">VLOOKUP(Table1[CUSTOMER ID],'Hospitalisation Details'!$A$2:$N$2344,13,0)</f>
        <v>32</v>
      </c>
    </row>
    <row r="178" spans="1:17" ht="15.75" x14ac:dyDescent="0.25">
      <c r="A178" s="1" t="s">
        <v>2195</v>
      </c>
      <c r="B178" s="8" t="str">
        <f>VLOOKUP(A178:A2512,'Customer Names'!$A$2:$D$2336,2,0)</f>
        <v xml:space="preserve">  Kelsey A</v>
      </c>
      <c r="C178" s="8">
        <f>VLOOKUP(A178:A2512,'Medical Examinations'!$A$2:$H$2336,2,0)</f>
        <v>39.729999999999997</v>
      </c>
      <c r="D178" s="8">
        <f>VLOOKUP(A178:A2512,'Medical Examinations'!$A$2:$H$2336,3,0)</f>
        <v>6.24</v>
      </c>
      <c r="E178" s="8" t="str">
        <f>VLOOKUP(A178:A2512,'Medical Examinations'!$A$1:$M$2336,10,0)</f>
        <v>No</v>
      </c>
      <c r="F178" s="8" t="str">
        <f>VLOOKUP(A178:A2512,'Medical Examinations'!$A$2:$H$2336,5,0)</f>
        <v>No</v>
      </c>
      <c r="G178" s="8" t="str">
        <f>VLOOKUP(A178:A2512,'Medical Examinations'!$A$2:$H$2336,6,0)</f>
        <v>No</v>
      </c>
      <c r="H178" s="8">
        <f>VLOOKUP(A178:A2512,'Medical Examinations'!$A$2:$H$2336,7,0)</f>
        <v>0</v>
      </c>
      <c r="I178" t="str">
        <f>VLOOKUP(A178:A2512,'Medical Examinations'!$A$2:$K$2336,11,0)</f>
        <v>Yes</v>
      </c>
      <c r="J178" s="8" t="str">
        <f>VLOOKUP(A178:A2512,'Medical Examinations'!$A$2:$M$2336,12,0)</f>
        <v>Obesity</v>
      </c>
      <c r="K178" s="8" t="str">
        <f>VLOOKUP(A178:A2512,'Medical Examinations'!$A$2:$M$2336,13,0)</f>
        <v>Prediabetes</v>
      </c>
      <c r="L178" s="8" t="str">
        <f>VLOOKUP(Table1[CUSTOMER ID],'Hospitalisation Details'!$A$1:$N$2344,12,0)</f>
        <v>13/Aug/1977</v>
      </c>
      <c r="M178" s="22">
        <f>VLOOKUP(Table1[CUSTOMER ID],'Hospitalisation Details'!$A$2:$N$2344,14,0)</f>
        <v>36935.64</v>
      </c>
      <c r="N178" s="8" t="str">
        <f>VLOOKUP(Table1[CUSTOMER ID],'Hospitalisation Details'!$A$2:$I$2344,7,0)</f>
        <v>tier - 2</v>
      </c>
      <c r="O178" s="8" t="str">
        <f>VLOOKUP(Table1[CUSTOMER ID],'Hospitalisation Details'!$A$2:$I$2344,8,0)</f>
        <v>tier - 1</v>
      </c>
      <c r="P178" s="8" t="str">
        <f>VLOOKUP(Table1[CUSTOMER ID],'Hospitalisation Details'!$A$2:$I$2344,9,0)</f>
        <v>R1011</v>
      </c>
      <c r="Q178" s="8">
        <f ca="1">VLOOKUP(Table1[CUSTOMER ID],'Hospitalisation Details'!$A$2:$N$2344,13,0)</f>
        <v>47</v>
      </c>
    </row>
    <row r="179" spans="1:17" ht="15.75" x14ac:dyDescent="0.25">
      <c r="A179" s="1" t="s">
        <v>2194</v>
      </c>
      <c r="B179" s="8" t="str">
        <f>VLOOKUP(A179:A2513,'Customer Names'!$A$2:$D$2336,2,0)</f>
        <v xml:space="preserve">  Bronwen L</v>
      </c>
      <c r="C179" s="8">
        <f>VLOOKUP(A179:A2513,'Medical Examinations'!$A$2:$H$2336,2,0)</f>
        <v>35.68</v>
      </c>
      <c r="D179" s="8">
        <f>VLOOKUP(A179:A2513,'Medical Examinations'!$A$2:$H$2336,3,0)</f>
        <v>10.039999999999999</v>
      </c>
      <c r="E179" s="8" t="str">
        <f>VLOOKUP(A179:A2513,'Medical Examinations'!$A$1:$M$2336,10,0)</f>
        <v>No</v>
      </c>
      <c r="F179" s="8" t="str">
        <f>VLOOKUP(A179:A2513,'Medical Examinations'!$A$2:$H$2336,5,0)</f>
        <v>No</v>
      </c>
      <c r="G179" s="8" t="str">
        <f>VLOOKUP(A179:A2513,'Medical Examinations'!$A$2:$H$2336,6,0)</f>
        <v>No</v>
      </c>
      <c r="H179" s="8">
        <f>VLOOKUP(A179:A2513,'Medical Examinations'!$A$2:$H$2336,7,0)</f>
        <v>0</v>
      </c>
      <c r="I179" t="str">
        <f>VLOOKUP(A179:A2513,'Medical Examinations'!$A$2:$K$2336,11,0)</f>
        <v>Yes</v>
      </c>
      <c r="J179" s="8" t="str">
        <f>VLOOKUP(A179:A2513,'Medical Examinations'!$A$2:$M$2336,12,0)</f>
        <v>Obesity</v>
      </c>
      <c r="K179" s="8" t="str">
        <f>VLOOKUP(A179:A2513,'Medical Examinations'!$A$2:$M$2336,13,0)</f>
        <v>Diabetes</v>
      </c>
      <c r="L179" s="8" t="str">
        <f>VLOOKUP(Table1[CUSTOMER ID],'Hospitalisation Details'!$A$1:$N$2344,12,0)</f>
        <v>22/Oct/1968</v>
      </c>
      <c r="M179" s="22">
        <f>VLOOKUP(Table1[CUSTOMER ID],'Hospitalisation Details'!$A$2:$N$2344,14,0)</f>
        <v>36922.61</v>
      </c>
      <c r="N179" s="8" t="str">
        <f>VLOOKUP(Table1[CUSTOMER ID],'Hospitalisation Details'!$A$2:$I$2344,7,0)</f>
        <v>tier - 2</v>
      </c>
      <c r="O179" s="8" t="str">
        <f>VLOOKUP(Table1[CUSTOMER ID],'Hospitalisation Details'!$A$2:$I$2344,8,0)</f>
        <v>tier - 1</v>
      </c>
      <c r="P179" s="8" t="str">
        <f>VLOOKUP(Table1[CUSTOMER ID],'Hospitalisation Details'!$A$2:$I$2344,9,0)</f>
        <v>R1011</v>
      </c>
      <c r="Q179" s="8">
        <f ca="1">VLOOKUP(Table1[CUSTOMER ID],'Hospitalisation Details'!$A$2:$N$2344,13,0)</f>
        <v>56</v>
      </c>
    </row>
    <row r="180" spans="1:17" ht="15.75" x14ac:dyDescent="0.25">
      <c r="A180" s="1" t="s">
        <v>2193</v>
      </c>
      <c r="B180" s="8" t="str">
        <f>VLOOKUP(A180:A2514,'Customer Names'!$A$2:$D$2336,2,0)</f>
        <v xml:space="preserve">  Manuela</v>
      </c>
      <c r="C180" s="8">
        <f>VLOOKUP(A180:A2514,'Medical Examinations'!$A$2:$H$2336,2,0)</f>
        <v>48.86</v>
      </c>
      <c r="D180" s="8">
        <f>VLOOKUP(A180:A2514,'Medical Examinations'!$A$2:$H$2336,3,0)</f>
        <v>6.09</v>
      </c>
      <c r="E180" s="8" t="str">
        <f>VLOOKUP(A180:A2514,'Medical Examinations'!$A$1:$M$2336,10,0)</f>
        <v>No</v>
      </c>
      <c r="F180" s="8" t="str">
        <f>VLOOKUP(A180:A2514,'Medical Examinations'!$A$2:$H$2336,5,0)</f>
        <v>No</v>
      </c>
      <c r="G180" s="8" t="str">
        <f>VLOOKUP(A180:A2514,'Medical Examinations'!$A$2:$H$2336,6,0)</f>
        <v>No</v>
      </c>
      <c r="H180" s="8">
        <f>VLOOKUP(A180:A2514,'Medical Examinations'!$A$2:$H$2336,7,0)</f>
        <v>0</v>
      </c>
      <c r="I180" t="str">
        <f>VLOOKUP(A180:A2514,'Medical Examinations'!$A$2:$K$2336,11,0)</f>
        <v>Yes</v>
      </c>
      <c r="J180" s="8" t="str">
        <f>VLOOKUP(A180:A2514,'Medical Examinations'!$A$2:$M$2336,12,0)</f>
        <v>Obesity</v>
      </c>
      <c r="K180" s="8" t="str">
        <f>VLOOKUP(A180:A2514,'Medical Examinations'!$A$2:$M$2336,13,0)</f>
        <v>Prediabetes</v>
      </c>
      <c r="L180" s="8" t="str">
        <f>VLOOKUP(Table1[CUSTOMER ID],'Hospitalisation Details'!$A$1:$N$2344,12,0)</f>
        <v>10/Jun/1991</v>
      </c>
      <c r="M180" s="22">
        <f>VLOOKUP(Table1[CUSTOMER ID],'Hospitalisation Details'!$A$2:$N$2344,14,0)</f>
        <v>36911.99</v>
      </c>
      <c r="N180" s="8" t="str">
        <f>VLOOKUP(Table1[CUSTOMER ID],'Hospitalisation Details'!$A$2:$I$2344,7,0)</f>
        <v>tier - 2</v>
      </c>
      <c r="O180" s="8" t="str">
        <f>VLOOKUP(Table1[CUSTOMER ID],'Hospitalisation Details'!$A$2:$I$2344,8,0)</f>
        <v>tier - 2</v>
      </c>
      <c r="P180" s="8" t="str">
        <f>VLOOKUP(Table1[CUSTOMER ID],'Hospitalisation Details'!$A$2:$I$2344,9,0)</f>
        <v>R1011</v>
      </c>
      <c r="Q180" s="8">
        <f ca="1">VLOOKUP(Table1[CUSTOMER ID],'Hospitalisation Details'!$A$2:$N$2344,13,0)</f>
        <v>33</v>
      </c>
    </row>
    <row r="181" spans="1:17" ht="15.75" x14ac:dyDescent="0.25">
      <c r="A181" s="1" t="s">
        <v>2192</v>
      </c>
      <c r="B181" s="8" t="str">
        <f>VLOOKUP(A181:A2515,'Customer Names'!$A$2:$D$2336,2,0)</f>
        <v xml:space="preserve">  Jennifer L</v>
      </c>
      <c r="C181" s="8">
        <f>VLOOKUP(A181:A2515,'Medical Examinations'!$A$2:$H$2336,2,0)</f>
        <v>34.799999999999997</v>
      </c>
      <c r="D181" s="8">
        <f>VLOOKUP(A181:A2515,'Medical Examinations'!$A$2:$H$2336,3,0)</f>
        <v>11.4</v>
      </c>
      <c r="E181" s="8" t="str">
        <f>VLOOKUP(A181:A2515,'Medical Examinations'!$A$1:$M$2336,10,0)</f>
        <v>Yes</v>
      </c>
      <c r="F181" s="8" t="str">
        <f>VLOOKUP(A181:A2515,'Medical Examinations'!$A$2:$H$2336,5,0)</f>
        <v>No</v>
      </c>
      <c r="G181" s="8" t="str">
        <f>VLOOKUP(A181:A2515,'Medical Examinations'!$A$2:$H$2336,6,0)</f>
        <v>Yes</v>
      </c>
      <c r="H181" s="8">
        <f>VLOOKUP(A181:A2515,'Medical Examinations'!$A$2:$H$2336,7,0)</f>
        <v>1</v>
      </c>
      <c r="I181" t="str">
        <f>VLOOKUP(A181:A2515,'Medical Examinations'!$A$2:$K$2336,11,0)</f>
        <v>No</v>
      </c>
      <c r="J181" s="8" t="str">
        <f>VLOOKUP(A181:A2515,'Medical Examinations'!$A$2:$M$2336,12,0)</f>
        <v>Obesity</v>
      </c>
      <c r="K181" s="8" t="str">
        <f>VLOOKUP(A181:A2515,'Medical Examinations'!$A$2:$M$2336,13,0)</f>
        <v>Diabetes</v>
      </c>
      <c r="L181" s="8" t="str">
        <f>VLOOKUP(Table1[CUSTOMER ID],'Hospitalisation Details'!$A$1:$N$2344,12,0)</f>
        <v>24/Jul/1963</v>
      </c>
      <c r="M181" s="22">
        <f>VLOOKUP(Table1[CUSTOMER ID],'Hospitalisation Details'!$A$2:$N$2344,14,0)</f>
        <v>36910.61</v>
      </c>
      <c r="N181" s="8" t="str">
        <f>VLOOKUP(Table1[CUSTOMER ID],'Hospitalisation Details'!$A$2:$I$2344,7,0)</f>
        <v>tier - 2</v>
      </c>
      <c r="O181" s="8" t="str">
        <f>VLOOKUP(Table1[CUSTOMER ID],'Hospitalisation Details'!$A$2:$I$2344,8,0)</f>
        <v>tier - 2</v>
      </c>
      <c r="P181" s="8" t="str">
        <f>VLOOKUP(Table1[CUSTOMER ID],'Hospitalisation Details'!$A$2:$I$2344,9,0)</f>
        <v>R1011</v>
      </c>
      <c r="Q181" s="8">
        <f ca="1">VLOOKUP(Table1[CUSTOMER ID],'Hospitalisation Details'!$A$2:$N$2344,13,0)</f>
        <v>61</v>
      </c>
    </row>
    <row r="182" spans="1:17" ht="15.75" x14ac:dyDescent="0.25">
      <c r="A182" s="1" t="s">
        <v>2191</v>
      </c>
      <c r="B182" s="8" t="str">
        <f>VLOOKUP(A182:A2516,'Customer Names'!$A$2:$D$2336,2,0)</f>
        <v xml:space="preserve">  Abby W</v>
      </c>
      <c r="C182" s="8">
        <f>VLOOKUP(A182:A2516,'Medical Examinations'!$A$2:$H$2336,2,0)</f>
        <v>32.49</v>
      </c>
      <c r="D182" s="8">
        <f>VLOOKUP(A182:A2516,'Medical Examinations'!$A$2:$H$2336,3,0)</f>
        <v>4.29</v>
      </c>
      <c r="E182" s="8" t="str">
        <f>VLOOKUP(A182:A2516,'Medical Examinations'!$A$1:$M$2336,10,0)</f>
        <v>No</v>
      </c>
      <c r="F182" s="8" t="str">
        <f>VLOOKUP(A182:A2516,'Medical Examinations'!$A$2:$H$2336,5,0)</f>
        <v>No</v>
      </c>
      <c r="G182" s="8" t="str">
        <f>VLOOKUP(A182:A2516,'Medical Examinations'!$A$2:$H$2336,6,0)</f>
        <v>Yes</v>
      </c>
      <c r="H182" s="8">
        <f>VLOOKUP(A182:A2516,'Medical Examinations'!$A$2:$H$2336,7,0)</f>
        <v>1</v>
      </c>
      <c r="I182" t="str">
        <f>VLOOKUP(A182:A2516,'Medical Examinations'!$A$2:$K$2336,11,0)</f>
        <v>Yes</v>
      </c>
      <c r="J182" s="8" t="str">
        <f>VLOOKUP(A182:A2516,'Medical Examinations'!$A$2:$M$2336,12,0)</f>
        <v>Obesity</v>
      </c>
      <c r="K182" s="8" t="str">
        <f>VLOOKUP(A182:A2516,'Medical Examinations'!$A$2:$M$2336,13,0)</f>
        <v>Normal</v>
      </c>
      <c r="L182" s="8" t="str">
        <f>VLOOKUP(Table1[CUSTOMER ID],'Hospitalisation Details'!$A$1:$N$2344,12,0)</f>
        <v>21/Jun/2003</v>
      </c>
      <c r="M182" s="22">
        <f>VLOOKUP(Table1[CUSTOMER ID],'Hospitalisation Details'!$A$2:$N$2344,14,0)</f>
        <v>36898.730000000003</v>
      </c>
      <c r="N182" s="8" t="str">
        <f>VLOOKUP(Table1[CUSTOMER ID],'Hospitalisation Details'!$A$2:$I$2344,7,0)</f>
        <v>tier - 2</v>
      </c>
      <c r="O182" s="8" t="str">
        <f>VLOOKUP(Table1[CUSTOMER ID],'Hospitalisation Details'!$A$2:$I$2344,8,0)</f>
        <v>tier - 1</v>
      </c>
      <c r="P182" s="8" t="str">
        <f>VLOOKUP(Table1[CUSTOMER ID],'Hospitalisation Details'!$A$2:$I$2344,9,0)</f>
        <v>R1012</v>
      </c>
      <c r="Q182" s="8">
        <f ca="1">VLOOKUP(Table1[CUSTOMER ID],'Hospitalisation Details'!$A$2:$N$2344,13,0)</f>
        <v>21</v>
      </c>
    </row>
    <row r="183" spans="1:17" ht="15.75" x14ac:dyDescent="0.25">
      <c r="A183" s="1" t="s">
        <v>2190</v>
      </c>
      <c r="B183" s="8" t="str">
        <f>VLOOKUP(A183:A2517,'Customer Names'!$A$2:$D$2336,2,0)</f>
        <v xml:space="preserve">  Tyler</v>
      </c>
      <c r="C183" s="8">
        <f>VLOOKUP(A183:A2517,'Medical Examinations'!$A$2:$H$2336,2,0)</f>
        <v>39</v>
      </c>
      <c r="D183" s="8">
        <f>VLOOKUP(A183:A2517,'Medical Examinations'!$A$2:$H$2336,3,0)</f>
        <v>5.7</v>
      </c>
      <c r="E183" s="8" t="str">
        <f>VLOOKUP(A183:A2517,'Medical Examinations'!$A$1:$M$2336,10,0)</f>
        <v>No</v>
      </c>
      <c r="F183" s="8" t="str">
        <f>VLOOKUP(A183:A2517,'Medical Examinations'!$A$2:$H$2336,5,0)</f>
        <v>No</v>
      </c>
      <c r="G183" s="8" t="str">
        <f>VLOOKUP(A183:A2517,'Medical Examinations'!$A$2:$H$2336,6,0)</f>
        <v>No</v>
      </c>
      <c r="H183" s="8">
        <f>VLOOKUP(A183:A2517,'Medical Examinations'!$A$2:$H$2336,7,0)</f>
        <v>2</v>
      </c>
      <c r="I183" t="str">
        <f>VLOOKUP(A183:A2517,'Medical Examinations'!$A$2:$K$2336,11,0)</f>
        <v>Yes</v>
      </c>
      <c r="J183" s="8" t="str">
        <f>VLOOKUP(A183:A2517,'Medical Examinations'!$A$2:$M$2336,12,0)</f>
        <v>Obesity</v>
      </c>
      <c r="K183" s="8" t="str">
        <f>VLOOKUP(A183:A2517,'Medical Examinations'!$A$2:$M$2336,13,0)</f>
        <v>Prediabetes</v>
      </c>
      <c r="L183" s="8" t="str">
        <f>VLOOKUP(Table1[CUSTOMER ID],'Hospitalisation Details'!$A$1:$N$2344,12,0)</f>
        <v>5/Dec/1972</v>
      </c>
      <c r="M183" s="22">
        <f>VLOOKUP(Table1[CUSTOMER ID],'Hospitalisation Details'!$A$2:$N$2344,14,0)</f>
        <v>36889.99</v>
      </c>
      <c r="N183" s="8" t="str">
        <f>VLOOKUP(Table1[CUSTOMER ID],'Hospitalisation Details'!$A$2:$I$2344,7,0)</f>
        <v>tier - 1</v>
      </c>
      <c r="O183" s="8" t="str">
        <f>VLOOKUP(Table1[CUSTOMER ID],'Hospitalisation Details'!$A$2:$I$2344,8,0)</f>
        <v>tier - 3</v>
      </c>
      <c r="P183" s="8" t="str">
        <f>VLOOKUP(Table1[CUSTOMER ID],'Hospitalisation Details'!$A$2:$I$2344,9,0)</f>
        <v>R1011</v>
      </c>
      <c r="Q183" s="8">
        <f ca="1">VLOOKUP(Table1[CUSTOMER ID],'Hospitalisation Details'!$A$2:$N$2344,13,0)</f>
        <v>51</v>
      </c>
    </row>
    <row r="184" spans="1:17" ht="15.75" x14ac:dyDescent="0.25">
      <c r="A184" s="1" t="s">
        <v>2189</v>
      </c>
      <c r="B184" s="8" t="str">
        <f>VLOOKUP(A184:A2518,'Customer Names'!$A$2:$D$2336,2,0)</f>
        <v xml:space="preserve">  Jeffrey</v>
      </c>
      <c r="C184" s="8">
        <f>VLOOKUP(A184:A2518,'Medical Examinations'!$A$2:$H$2336,2,0)</f>
        <v>35.299999999999997</v>
      </c>
      <c r="D184" s="8">
        <f>VLOOKUP(A184:A2518,'Medical Examinations'!$A$2:$H$2336,3,0)</f>
        <v>6.09</v>
      </c>
      <c r="E184" s="8" t="str">
        <f>VLOOKUP(A184:A2518,'Medical Examinations'!$A$1:$M$2336,10,0)</f>
        <v>No</v>
      </c>
      <c r="F184" s="8" t="str">
        <f>VLOOKUP(A184:A2518,'Medical Examinations'!$A$2:$H$2336,5,0)</f>
        <v>No</v>
      </c>
      <c r="G184" s="8" t="str">
        <f>VLOOKUP(A184:A2518,'Medical Examinations'!$A$2:$H$2336,6,0)</f>
        <v>No</v>
      </c>
      <c r="H184" s="8">
        <f>VLOOKUP(A184:A2518,'Medical Examinations'!$A$2:$H$2336,7,0)</f>
        <v>1</v>
      </c>
      <c r="I184" t="str">
        <f>VLOOKUP(A184:A2518,'Medical Examinations'!$A$2:$K$2336,11,0)</f>
        <v>Yes</v>
      </c>
      <c r="J184" s="8" t="str">
        <f>VLOOKUP(A184:A2518,'Medical Examinations'!$A$2:$M$2336,12,0)</f>
        <v>Obesity</v>
      </c>
      <c r="K184" s="8" t="str">
        <f>VLOOKUP(A184:A2518,'Medical Examinations'!$A$2:$M$2336,13,0)</f>
        <v>Prediabetes</v>
      </c>
      <c r="L184" s="8" t="str">
        <f>VLOOKUP(Table1[CUSTOMER ID],'Hospitalisation Details'!$A$1:$N$2344,12,0)</f>
        <v>4/Jul/1992</v>
      </c>
      <c r="M184" s="22">
        <f>VLOOKUP(Table1[CUSTOMER ID],'Hospitalisation Details'!$A$2:$N$2344,14,0)</f>
        <v>36837.47</v>
      </c>
      <c r="N184" s="8" t="str">
        <f>VLOOKUP(Table1[CUSTOMER ID],'Hospitalisation Details'!$A$2:$I$2344,7,0)</f>
        <v>tier - 2</v>
      </c>
      <c r="O184" s="8" t="str">
        <f>VLOOKUP(Table1[CUSTOMER ID],'Hospitalisation Details'!$A$2:$I$2344,8,0)</f>
        <v>tier - 3</v>
      </c>
      <c r="P184" s="8" t="str">
        <f>VLOOKUP(Table1[CUSTOMER ID],'Hospitalisation Details'!$A$2:$I$2344,9,0)</f>
        <v>R1011</v>
      </c>
      <c r="Q184" s="8">
        <f ca="1">VLOOKUP(Table1[CUSTOMER ID],'Hospitalisation Details'!$A$2:$N$2344,13,0)</f>
        <v>32</v>
      </c>
    </row>
    <row r="185" spans="1:17" ht="15.75" x14ac:dyDescent="0.25">
      <c r="A185" s="1" t="s">
        <v>2188</v>
      </c>
      <c r="B185" s="8" t="str">
        <f>VLOOKUP(A185:A2519,'Customer Names'!$A$2:$D$2336,2,0)</f>
        <v xml:space="preserve">  Matthew F</v>
      </c>
      <c r="C185" s="8">
        <f>VLOOKUP(A185:A2519,'Medical Examinations'!$A$2:$H$2336,2,0)</f>
        <v>33.42</v>
      </c>
      <c r="D185" s="8">
        <f>VLOOKUP(A185:A2519,'Medical Examinations'!$A$2:$H$2336,3,0)</f>
        <v>10.67</v>
      </c>
      <c r="E185" s="8" t="str">
        <f>VLOOKUP(A185:A2519,'Medical Examinations'!$A$1:$M$2336,10,0)</f>
        <v>No</v>
      </c>
      <c r="F185" s="8" t="str">
        <f>VLOOKUP(A185:A2519,'Medical Examinations'!$A$2:$H$2336,5,0)</f>
        <v>No</v>
      </c>
      <c r="G185" s="8" t="str">
        <f>VLOOKUP(A185:A2519,'Medical Examinations'!$A$2:$H$2336,6,0)</f>
        <v>No</v>
      </c>
      <c r="H185" s="8">
        <f>VLOOKUP(A185:A2519,'Medical Examinations'!$A$2:$H$2336,7,0)</f>
        <v>0</v>
      </c>
      <c r="I185" t="str">
        <f>VLOOKUP(A185:A2519,'Medical Examinations'!$A$2:$K$2336,11,0)</f>
        <v>Yes</v>
      </c>
      <c r="J185" s="8" t="str">
        <f>VLOOKUP(A185:A2519,'Medical Examinations'!$A$2:$M$2336,12,0)</f>
        <v>Obesity</v>
      </c>
      <c r="K185" s="8" t="str">
        <f>VLOOKUP(A185:A2519,'Medical Examinations'!$A$2:$M$2336,13,0)</f>
        <v>Diabetes</v>
      </c>
      <c r="L185" s="8" t="str">
        <f>VLOOKUP(Table1[CUSTOMER ID],'Hospitalisation Details'!$A$1:$N$2344,12,0)</f>
        <v>28/Dec/1965</v>
      </c>
      <c r="M185" s="22">
        <f>VLOOKUP(Table1[CUSTOMER ID],'Hospitalisation Details'!$A$2:$N$2344,14,0)</f>
        <v>36795.29</v>
      </c>
      <c r="N185" s="8" t="str">
        <f>VLOOKUP(Table1[CUSTOMER ID],'Hospitalisation Details'!$A$2:$I$2344,7,0)</f>
        <v>tier - 2</v>
      </c>
      <c r="O185" s="8" t="str">
        <f>VLOOKUP(Table1[CUSTOMER ID],'Hospitalisation Details'!$A$2:$I$2344,8,0)</f>
        <v>tier - 1</v>
      </c>
      <c r="P185" s="8" t="str">
        <f>VLOOKUP(Table1[CUSTOMER ID],'Hospitalisation Details'!$A$2:$I$2344,9,0)</f>
        <v>R1011</v>
      </c>
      <c r="Q185" s="8">
        <f ca="1">VLOOKUP(Table1[CUSTOMER ID],'Hospitalisation Details'!$A$2:$N$2344,13,0)</f>
        <v>58</v>
      </c>
    </row>
    <row r="186" spans="1:17" ht="15.75" x14ac:dyDescent="0.25">
      <c r="A186" s="1" t="s">
        <v>2187</v>
      </c>
      <c r="B186" s="8" t="str">
        <f>VLOOKUP(A186:A2520,'Customer Names'!$A$2:$D$2336,2,0)</f>
        <v xml:space="preserve">  Ryan J</v>
      </c>
      <c r="C186" s="8">
        <f>VLOOKUP(A186:A2520,'Medical Examinations'!$A$2:$H$2336,2,0)</f>
        <v>37.18</v>
      </c>
      <c r="D186" s="8">
        <f>VLOOKUP(A186:A2520,'Medical Examinations'!$A$2:$H$2336,3,0)</f>
        <v>6.75</v>
      </c>
      <c r="E186" s="8" t="str">
        <f>VLOOKUP(A186:A2520,'Medical Examinations'!$A$1:$M$2336,10,0)</f>
        <v>Yes</v>
      </c>
      <c r="F186" s="8" t="str">
        <f>VLOOKUP(A186:A2520,'Medical Examinations'!$A$2:$H$2336,5,0)</f>
        <v>No</v>
      </c>
      <c r="G186" s="8" t="str">
        <f>VLOOKUP(A186:A2520,'Medical Examinations'!$A$2:$H$2336,6,0)</f>
        <v>No</v>
      </c>
      <c r="H186" s="8">
        <f>VLOOKUP(A186:A2520,'Medical Examinations'!$A$2:$H$2336,7,0)</f>
        <v>2</v>
      </c>
      <c r="I186" t="str">
        <f>VLOOKUP(A186:A2520,'Medical Examinations'!$A$2:$K$2336,11,0)</f>
        <v>Yes</v>
      </c>
      <c r="J186" s="8" t="str">
        <f>VLOOKUP(A186:A2520,'Medical Examinations'!$A$2:$M$2336,12,0)</f>
        <v>Obesity</v>
      </c>
      <c r="K186" s="8" t="str">
        <f>VLOOKUP(A186:A2520,'Medical Examinations'!$A$2:$M$2336,13,0)</f>
        <v>Diabetes</v>
      </c>
      <c r="L186" s="8" t="str">
        <f>VLOOKUP(Table1[CUSTOMER ID],'Hospitalisation Details'!$A$1:$N$2344,12,0)</f>
        <v>14/Jul/1970</v>
      </c>
      <c r="M186" s="22">
        <f>VLOOKUP(Table1[CUSTOMER ID],'Hospitalisation Details'!$A$2:$N$2344,14,0)</f>
        <v>36786.370000000003</v>
      </c>
      <c r="N186" s="8" t="str">
        <f>VLOOKUP(Table1[CUSTOMER ID],'Hospitalisation Details'!$A$2:$I$2344,7,0)</f>
        <v>tier - 1</v>
      </c>
      <c r="O186" s="8" t="str">
        <f>VLOOKUP(Table1[CUSTOMER ID],'Hospitalisation Details'!$A$2:$I$2344,8,0)</f>
        <v>tier - 1</v>
      </c>
      <c r="P186" s="8" t="str">
        <f>VLOOKUP(Table1[CUSTOMER ID],'Hospitalisation Details'!$A$2:$I$2344,9,0)</f>
        <v>R1011</v>
      </c>
      <c r="Q186" s="8">
        <f ca="1">VLOOKUP(Table1[CUSTOMER ID],'Hospitalisation Details'!$A$2:$N$2344,13,0)</f>
        <v>54</v>
      </c>
    </row>
    <row r="187" spans="1:17" ht="15.75" x14ac:dyDescent="0.25">
      <c r="A187" s="1" t="s">
        <v>2186</v>
      </c>
      <c r="B187" s="8" t="str">
        <f>VLOOKUP(A187:A2521,'Customer Names'!$A$2:$D$2336,2,0)</f>
        <v xml:space="preserve">  Amy</v>
      </c>
      <c r="C187" s="8">
        <f>VLOOKUP(A187:A2521,'Medical Examinations'!$A$2:$H$2336,2,0)</f>
        <v>33.33</v>
      </c>
      <c r="D187" s="8">
        <f>VLOOKUP(A187:A2521,'Medical Examinations'!$A$2:$H$2336,3,0)</f>
        <v>9.26</v>
      </c>
      <c r="E187" s="8" t="str">
        <f>VLOOKUP(A187:A2521,'Medical Examinations'!$A$1:$M$2336,10,0)</f>
        <v>Yes</v>
      </c>
      <c r="F187" s="8" t="str">
        <f>VLOOKUP(A187:A2521,'Medical Examinations'!$A$2:$H$2336,5,0)</f>
        <v>No</v>
      </c>
      <c r="G187" s="8" t="str">
        <f>VLOOKUP(A187:A2521,'Medical Examinations'!$A$2:$H$2336,6,0)</f>
        <v>No</v>
      </c>
      <c r="H187" s="8">
        <f>VLOOKUP(A187:A2521,'Medical Examinations'!$A$2:$H$2336,7,0)</f>
        <v>2</v>
      </c>
      <c r="I187" t="str">
        <f>VLOOKUP(A187:A2521,'Medical Examinations'!$A$2:$K$2336,11,0)</f>
        <v>No</v>
      </c>
      <c r="J187" s="8" t="str">
        <f>VLOOKUP(A187:A2521,'Medical Examinations'!$A$2:$M$2336,12,0)</f>
        <v>Obesity</v>
      </c>
      <c r="K187" s="8" t="str">
        <f>VLOOKUP(A187:A2521,'Medical Examinations'!$A$2:$M$2336,13,0)</f>
        <v>Diabetes</v>
      </c>
      <c r="L187" s="8" t="str">
        <f>VLOOKUP(Table1[CUSTOMER ID],'Hospitalisation Details'!$A$1:$N$2344,12,0)</f>
        <v>29/Jul/1961</v>
      </c>
      <c r="M187" s="22">
        <f>VLOOKUP(Table1[CUSTOMER ID],'Hospitalisation Details'!$A$2:$N$2344,14,0)</f>
        <v>36580.28</v>
      </c>
      <c r="N187" s="8" t="str">
        <f>VLOOKUP(Table1[CUSTOMER ID],'Hospitalisation Details'!$A$2:$I$2344,7,0)</f>
        <v>tier - 2</v>
      </c>
      <c r="O187" s="8" t="str">
        <f>VLOOKUP(Table1[CUSTOMER ID],'Hospitalisation Details'!$A$2:$I$2344,8,0)</f>
        <v>tier - 2</v>
      </c>
      <c r="P187" s="8" t="str">
        <f>VLOOKUP(Table1[CUSTOMER ID],'Hospitalisation Details'!$A$2:$I$2344,9,0)</f>
        <v>R1013</v>
      </c>
      <c r="Q187" s="8">
        <f ca="1">VLOOKUP(Table1[CUSTOMER ID],'Hospitalisation Details'!$A$2:$N$2344,13,0)</f>
        <v>63</v>
      </c>
    </row>
    <row r="188" spans="1:17" ht="15.75" x14ac:dyDescent="0.25">
      <c r="A188" s="1" t="s">
        <v>2185</v>
      </c>
      <c r="B188" s="8" t="str">
        <f>VLOOKUP(A188:A2522,'Customer Names'!$A$2:$D$2336,2,0)</f>
        <v xml:space="preserve">  Andrew P</v>
      </c>
      <c r="C188" s="8">
        <f>VLOOKUP(A188:A2522,'Medical Examinations'!$A$2:$H$2336,2,0)</f>
        <v>53.21</v>
      </c>
      <c r="D188" s="8">
        <f>VLOOKUP(A188:A2522,'Medical Examinations'!$A$2:$H$2336,3,0)</f>
        <v>4.2699999999999996</v>
      </c>
      <c r="E188" s="8" t="str">
        <f>VLOOKUP(A188:A2522,'Medical Examinations'!$A$1:$M$2336,10,0)</f>
        <v>No</v>
      </c>
      <c r="F188" s="8" t="str">
        <f>VLOOKUP(A188:A2522,'Medical Examinations'!$A$2:$H$2336,5,0)</f>
        <v>No</v>
      </c>
      <c r="G188" s="8" t="str">
        <f>VLOOKUP(A188:A2522,'Medical Examinations'!$A$2:$H$2336,6,0)</f>
        <v>No</v>
      </c>
      <c r="H188" s="8">
        <f>VLOOKUP(A188:A2522,'Medical Examinations'!$A$2:$H$2336,7,0)</f>
        <v>1</v>
      </c>
      <c r="I188" t="str">
        <f>VLOOKUP(A188:A2522,'Medical Examinations'!$A$2:$K$2336,11,0)</f>
        <v>Yes</v>
      </c>
      <c r="J188" s="8" t="str">
        <f>VLOOKUP(A188:A2522,'Medical Examinations'!$A$2:$M$2336,12,0)</f>
        <v>Obesity</v>
      </c>
      <c r="K188" s="8" t="str">
        <f>VLOOKUP(A188:A2522,'Medical Examinations'!$A$2:$M$2336,13,0)</f>
        <v>Normal</v>
      </c>
      <c r="L188" s="8" t="str">
        <f>VLOOKUP(Table1[CUSTOMER ID],'Hospitalisation Details'!$A$1:$N$2344,12,0)</f>
        <v>9/Oct/1992</v>
      </c>
      <c r="M188" s="22">
        <f>VLOOKUP(Table1[CUSTOMER ID],'Hospitalisation Details'!$A$2:$N$2344,14,0)</f>
        <v>36572.800000000003</v>
      </c>
      <c r="N188" s="8" t="str">
        <f>VLOOKUP(Table1[CUSTOMER ID],'Hospitalisation Details'!$A$2:$I$2344,7,0)</f>
        <v>tier - 1</v>
      </c>
      <c r="O188" s="8" t="str">
        <f>VLOOKUP(Table1[CUSTOMER ID],'Hospitalisation Details'!$A$2:$I$2344,8,0)</f>
        <v>tier - 2</v>
      </c>
      <c r="P188" s="8" t="str">
        <f>VLOOKUP(Table1[CUSTOMER ID],'Hospitalisation Details'!$A$2:$I$2344,9,0)</f>
        <v>R1011</v>
      </c>
      <c r="Q188" s="8">
        <f ca="1">VLOOKUP(Table1[CUSTOMER ID],'Hospitalisation Details'!$A$2:$N$2344,13,0)</f>
        <v>32</v>
      </c>
    </row>
    <row r="189" spans="1:17" ht="15.75" x14ac:dyDescent="0.25">
      <c r="A189" s="1" t="s">
        <v>2184</v>
      </c>
      <c r="B189" s="8" t="str">
        <f>VLOOKUP(A189:A2523,'Customer Names'!$A$2:$D$2336,2,0)</f>
        <v xml:space="preserve">  George M</v>
      </c>
      <c r="C189" s="8">
        <f>VLOOKUP(A189:A2523,'Medical Examinations'!$A$2:$H$2336,2,0)</f>
        <v>38.729999999999997</v>
      </c>
      <c r="D189" s="8">
        <f>VLOOKUP(A189:A2523,'Medical Examinations'!$A$2:$H$2336,3,0)</f>
        <v>11.51</v>
      </c>
      <c r="E189" s="8" t="str">
        <f>VLOOKUP(A189:A2523,'Medical Examinations'!$A$1:$M$2336,10,0)</f>
        <v>No</v>
      </c>
      <c r="F189" s="8" t="str">
        <f>VLOOKUP(A189:A2523,'Medical Examinations'!$A$2:$H$2336,5,0)</f>
        <v>No</v>
      </c>
      <c r="G189" s="8" t="str">
        <f>VLOOKUP(A189:A2523,'Medical Examinations'!$A$2:$H$2336,6,0)</f>
        <v>No</v>
      </c>
      <c r="H189" s="8">
        <f>VLOOKUP(A189:A2523,'Medical Examinations'!$A$2:$H$2336,7,0)</f>
        <v>2</v>
      </c>
      <c r="I189" t="str">
        <f>VLOOKUP(A189:A2523,'Medical Examinations'!$A$2:$K$2336,11,0)</f>
        <v>Yes</v>
      </c>
      <c r="J189" s="8" t="str">
        <f>VLOOKUP(A189:A2523,'Medical Examinations'!$A$2:$M$2336,12,0)</f>
        <v>Obesity</v>
      </c>
      <c r="K189" s="8" t="str">
        <f>VLOOKUP(A189:A2523,'Medical Examinations'!$A$2:$M$2336,13,0)</f>
        <v>Diabetes</v>
      </c>
      <c r="L189" s="8" t="str">
        <f>VLOOKUP(Table1[CUSTOMER ID],'Hospitalisation Details'!$A$1:$N$2344,12,0)</f>
        <v>9/Aug/1973</v>
      </c>
      <c r="M189" s="22">
        <f>VLOOKUP(Table1[CUSTOMER ID],'Hospitalisation Details'!$A$2:$N$2344,14,0)</f>
        <v>36541.550000000003</v>
      </c>
      <c r="N189" s="8" t="str">
        <f>VLOOKUP(Table1[CUSTOMER ID],'Hospitalisation Details'!$A$2:$I$2344,7,0)</f>
        <v>tier - 2</v>
      </c>
      <c r="O189" s="8" t="str">
        <f>VLOOKUP(Table1[CUSTOMER ID],'Hospitalisation Details'!$A$2:$I$2344,8,0)</f>
        <v>tier - 3</v>
      </c>
      <c r="P189" s="8" t="str">
        <f>VLOOKUP(Table1[CUSTOMER ID],'Hospitalisation Details'!$A$2:$I$2344,9,0)</f>
        <v>R1011</v>
      </c>
      <c r="Q189" s="8">
        <f ca="1">VLOOKUP(Table1[CUSTOMER ID],'Hospitalisation Details'!$A$2:$N$2344,13,0)</f>
        <v>51</v>
      </c>
    </row>
    <row r="190" spans="1:17" ht="15.75" x14ac:dyDescent="0.25">
      <c r="A190" s="1" t="s">
        <v>2183</v>
      </c>
      <c r="B190" s="8" t="str">
        <f>VLOOKUP(A190:A2524,'Customer Names'!$A$2:$D$2336,2,0)</f>
        <v xml:space="preserve">  Sarah</v>
      </c>
      <c r="C190" s="8">
        <f>VLOOKUP(A190:A2524,'Medical Examinations'!$A$2:$H$2336,2,0)</f>
        <v>29.73</v>
      </c>
      <c r="D190" s="8">
        <f>VLOOKUP(A190:A2524,'Medical Examinations'!$A$2:$H$2336,3,0)</f>
        <v>7.22</v>
      </c>
      <c r="E190" s="8" t="str">
        <f>VLOOKUP(A190:A2524,'Medical Examinations'!$A$1:$M$2336,10,0)</f>
        <v>No</v>
      </c>
      <c r="F190" s="8" t="str">
        <f>VLOOKUP(A190:A2524,'Medical Examinations'!$A$2:$H$2336,5,0)</f>
        <v>No</v>
      </c>
      <c r="G190" s="8" t="str">
        <f>VLOOKUP(A190:A2524,'Medical Examinations'!$A$2:$H$2336,6,0)</f>
        <v>No</v>
      </c>
      <c r="H190" s="8">
        <f>VLOOKUP(A190:A2524,'Medical Examinations'!$A$2:$H$2336,7,0)</f>
        <v>0</v>
      </c>
      <c r="I190" t="str">
        <f>VLOOKUP(A190:A2524,'Medical Examinations'!$A$2:$K$2336,11,0)</f>
        <v>Yes</v>
      </c>
      <c r="J190" s="8" t="str">
        <f>VLOOKUP(A190:A2524,'Medical Examinations'!$A$2:$M$2336,12,0)</f>
        <v>Overweight</v>
      </c>
      <c r="K190" s="8" t="str">
        <f>VLOOKUP(A190:A2524,'Medical Examinations'!$A$2:$M$2336,13,0)</f>
        <v>Diabetes</v>
      </c>
      <c r="L190" s="8" t="str">
        <f>VLOOKUP(Table1[CUSTOMER ID],'Hospitalisation Details'!$A$1:$N$2344,12,0)</f>
        <v>19/Nov/1962</v>
      </c>
      <c r="M190" s="22">
        <f>VLOOKUP(Table1[CUSTOMER ID],'Hospitalisation Details'!$A$2:$N$2344,14,0)</f>
        <v>36445.550000000003</v>
      </c>
      <c r="N190" s="8" t="str">
        <f>VLOOKUP(Table1[CUSTOMER ID],'Hospitalisation Details'!$A$2:$I$2344,7,0)</f>
        <v>tier - 2</v>
      </c>
      <c r="O190" s="8" t="str">
        <f>VLOOKUP(Table1[CUSTOMER ID],'Hospitalisation Details'!$A$2:$I$2344,8,0)</f>
        <v>tier - 2</v>
      </c>
      <c r="P190" s="8" t="str">
        <f>VLOOKUP(Table1[CUSTOMER ID],'Hospitalisation Details'!$A$2:$I$2344,9,0)</f>
        <v>R1011</v>
      </c>
      <c r="Q190" s="8">
        <f ca="1">VLOOKUP(Table1[CUSTOMER ID],'Hospitalisation Details'!$A$2:$N$2344,13,0)</f>
        <v>62</v>
      </c>
    </row>
    <row r="191" spans="1:17" ht="15.75" x14ac:dyDescent="0.25">
      <c r="A191" s="1" t="s">
        <v>2182</v>
      </c>
      <c r="B191" s="8" t="str">
        <f>VLOOKUP(A191:A2525,'Customer Names'!$A$2:$D$2336,2,0)</f>
        <v xml:space="preserve">  Lara</v>
      </c>
      <c r="C191" s="8">
        <f>VLOOKUP(A191:A2525,'Medical Examinations'!$A$2:$H$2336,2,0)</f>
        <v>34.700000000000003</v>
      </c>
      <c r="D191" s="8">
        <f>VLOOKUP(A191:A2525,'Medical Examinations'!$A$2:$H$2336,3,0)</f>
        <v>4.37</v>
      </c>
      <c r="E191" s="8" t="str">
        <f>VLOOKUP(A191:A2525,'Medical Examinations'!$A$1:$M$2336,10,0)</f>
        <v>No</v>
      </c>
      <c r="F191" s="8" t="str">
        <f>VLOOKUP(A191:A2525,'Medical Examinations'!$A$2:$H$2336,5,0)</f>
        <v>No</v>
      </c>
      <c r="G191" s="8" t="str">
        <f>VLOOKUP(A191:A2525,'Medical Examinations'!$A$2:$H$2336,6,0)</f>
        <v>Yes</v>
      </c>
      <c r="H191" s="8">
        <f>VLOOKUP(A191:A2525,'Medical Examinations'!$A$2:$H$2336,7,0)</f>
        <v>1</v>
      </c>
      <c r="I191" t="str">
        <f>VLOOKUP(A191:A2525,'Medical Examinations'!$A$2:$K$2336,11,0)</f>
        <v>Yes</v>
      </c>
      <c r="J191" s="8" t="str">
        <f>VLOOKUP(A191:A2525,'Medical Examinations'!$A$2:$M$2336,12,0)</f>
        <v>Obesity</v>
      </c>
      <c r="K191" s="8" t="str">
        <f>VLOOKUP(A191:A2525,'Medical Examinations'!$A$2:$M$2336,13,0)</f>
        <v>Normal</v>
      </c>
      <c r="L191" s="8" t="str">
        <f>VLOOKUP(Table1[CUSTOMER ID],'Hospitalisation Details'!$A$1:$N$2344,12,0)</f>
        <v>9/Dec/2003</v>
      </c>
      <c r="M191" s="22">
        <f>VLOOKUP(Table1[CUSTOMER ID],'Hospitalisation Details'!$A$2:$N$2344,14,0)</f>
        <v>36397.58</v>
      </c>
      <c r="N191" s="8" t="str">
        <f>VLOOKUP(Table1[CUSTOMER ID],'Hospitalisation Details'!$A$2:$I$2344,7,0)</f>
        <v>tier - 2</v>
      </c>
      <c r="O191" s="8" t="str">
        <f>VLOOKUP(Table1[CUSTOMER ID],'Hospitalisation Details'!$A$2:$I$2344,8,0)</f>
        <v>tier - 3</v>
      </c>
      <c r="P191" s="8" t="str">
        <f>VLOOKUP(Table1[CUSTOMER ID],'Hospitalisation Details'!$A$2:$I$2344,9,0)</f>
        <v>R1011</v>
      </c>
      <c r="Q191" s="8">
        <f ca="1">VLOOKUP(Table1[CUSTOMER ID],'Hospitalisation Details'!$A$2:$N$2344,13,0)</f>
        <v>20</v>
      </c>
    </row>
    <row r="192" spans="1:17" ht="15.75" x14ac:dyDescent="0.25">
      <c r="A192" s="1" t="s">
        <v>2181</v>
      </c>
      <c r="B192" s="8" t="str">
        <f>VLOOKUP(A192:A2526,'Customer Names'!$A$2:$D$2336,2,0)</f>
        <v xml:space="preserve">  Sebastien</v>
      </c>
      <c r="C192" s="8">
        <f>VLOOKUP(A192:A2526,'Medical Examinations'!$A$2:$H$2336,2,0)</f>
        <v>38.28</v>
      </c>
      <c r="D192" s="8">
        <f>VLOOKUP(A192:A2526,'Medical Examinations'!$A$2:$H$2336,3,0)</f>
        <v>11.56</v>
      </c>
      <c r="E192" s="8" t="str">
        <f>VLOOKUP(A192:A2526,'Medical Examinations'!$A$1:$M$2336,10,0)</f>
        <v>Yes</v>
      </c>
      <c r="F192" s="8" t="str">
        <f>VLOOKUP(A192:A2526,'Medical Examinations'!$A$2:$H$2336,5,0)</f>
        <v>No</v>
      </c>
      <c r="G192" s="8" t="str">
        <f>VLOOKUP(A192:A2526,'Medical Examinations'!$A$2:$H$2336,6,0)</f>
        <v>No</v>
      </c>
      <c r="H192" s="8">
        <f>VLOOKUP(A192:A2526,'Medical Examinations'!$A$2:$H$2336,7,0)</f>
        <v>1</v>
      </c>
      <c r="I192" t="str">
        <f>VLOOKUP(A192:A2526,'Medical Examinations'!$A$2:$K$2336,11,0)</f>
        <v>Yes</v>
      </c>
      <c r="J192" s="8" t="str">
        <f>VLOOKUP(A192:A2526,'Medical Examinations'!$A$2:$M$2336,12,0)</f>
        <v>Obesity</v>
      </c>
      <c r="K192" s="8" t="str">
        <f>VLOOKUP(A192:A2526,'Medical Examinations'!$A$2:$M$2336,13,0)</f>
        <v>Diabetes</v>
      </c>
      <c r="L192" s="8" t="str">
        <f>VLOOKUP(Table1[CUSTOMER ID],'Hospitalisation Details'!$A$1:$N$2344,12,0)</f>
        <v>5/Jun/1975</v>
      </c>
      <c r="M192" s="22">
        <f>VLOOKUP(Table1[CUSTOMER ID],'Hospitalisation Details'!$A$2:$N$2344,14,0)</f>
        <v>36350.71</v>
      </c>
      <c r="N192" s="8" t="str">
        <f>VLOOKUP(Table1[CUSTOMER ID],'Hospitalisation Details'!$A$2:$I$2344,7,0)</f>
        <v>tier - 1</v>
      </c>
      <c r="O192" s="8" t="str">
        <f>VLOOKUP(Table1[CUSTOMER ID],'Hospitalisation Details'!$A$2:$I$2344,8,0)</f>
        <v>tier - 2</v>
      </c>
      <c r="P192" s="8" t="str">
        <f>VLOOKUP(Table1[CUSTOMER ID],'Hospitalisation Details'!$A$2:$I$2344,9,0)</f>
        <v>R1011</v>
      </c>
      <c r="Q192" s="8">
        <f ca="1">VLOOKUP(Table1[CUSTOMER ID],'Hospitalisation Details'!$A$2:$N$2344,13,0)</f>
        <v>49</v>
      </c>
    </row>
    <row r="193" spans="1:17" ht="15.75" x14ac:dyDescent="0.25">
      <c r="A193" s="1" t="s">
        <v>2180</v>
      </c>
      <c r="B193" s="8" t="str">
        <f>VLOOKUP(A193:A2527,'Customer Names'!$A$2:$D$2336,2,0)</f>
        <v xml:space="preserve">  Padraig</v>
      </c>
      <c r="C193" s="8">
        <f>VLOOKUP(A193:A2527,'Medical Examinations'!$A$2:$H$2336,2,0)</f>
        <v>33.57</v>
      </c>
      <c r="D193" s="8">
        <f>VLOOKUP(A193:A2527,'Medical Examinations'!$A$2:$H$2336,3,0)</f>
        <v>8.82</v>
      </c>
      <c r="E193" s="8" t="str">
        <f>VLOOKUP(A193:A2527,'Medical Examinations'!$A$1:$M$2336,10,0)</f>
        <v>Yes</v>
      </c>
      <c r="F193" s="8" t="str">
        <f>VLOOKUP(A193:A2527,'Medical Examinations'!$A$2:$H$2336,5,0)</f>
        <v>No</v>
      </c>
      <c r="G193" s="8" t="str">
        <f>VLOOKUP(A193:A2527,'Medical Examinations'!$A$2:$H$2336,6,0)</f>
        <v>No</v>
      </c>
      <c r="H193" s="8">
        <f>VLOOKUP(A193:A2527,'Medical Examinations'!$A$2:$H$2336,7,0)</f>
        <v>0</v>
      </c>
      <c r="I193" t="str">
        <f>VLOOKUP(A193:A2527,'Medical Examinations'!$A$2:$K$2336,11,0)</f>
        <v>Yes</v>
      </c>
      <c r="J193" s="8" t="str">
        <f>VLOOKUP(A193:A2527,'Medical Examinations'!$A$2:$M$2336,12,0)</f>
        <v>Obesity</v>
      </c>
      <c r="K193" s="8" t="str">
        <f>VLOOKUP(A193:A2527,'Medical Examinations'!$A$2:$M$2336,13,0)</f>
        <v>Diabetes</v>
      </c>
      <c r="L193" s="8" t="str">
        <f>VLOOKUP(Table1[CUSTOMER ID],'Hospitalisation Details'!$A$1:$N$2344,12,0)</f>
        <v>18/Oct/1967</v>
      </c>
      <c r="M193" s="22">
        <f>VLOOKUP(Table1[CUSTOMER ID],'Hospitalisation Details'!$A$2:$N$2344,14,0)</f>
        <v>36332.449999999997</v>
      </c>
      <c r="N193" s="8" t="str">
        <f>VLOOKUP(Table1[CUSTOMER ID],'Hospitalisation Details'!$A$2:$I$2344,7,0)</f>
        <v>tier - 1</v>
      </c>
      <c r="O193" s="8" t="str">
        <f>VLOOKUP(Table1[CUSTOMER ID],'Hospitalisation Details'!$A$2:$I$2344,8,0)</f>
        <v>tier - 3</v>
      </c>
      <c r="P193" s="8" t="str">
        <f>VLOOKUP(Table1[CUSTOMER ID],'Hospitalisation Details'!$A$2:$I$2344,9,0)</f>
        <v>R1011</v>
      </c>
      <c r="Q193" s="8">
        <f ca="1">VLOOKUP(Table1[CUSTOMER ID],'Hospitalisation Details'!$A$2:$N$2344,13,0)</f>
        <v>57</v>
      </c>
    </row>
    <row r="194" spans="1:17" ht="15.75" x14ac:dyDescent="0.25">
      <c r="A194" s="1" t="s">
        <v>2179</v>
      </c>
      <c r="B194" s="8" t="str">
        <f>VLOOKUP(A194:A2528,'Customer Names'!$A$2:$D$2336,2,0)</f>
        <v xml:space="preserve">  Heather</v>
      </c>
      <c r="C194" s="8">
        <f>VLOOKUP(A194:A2528,'Medical Examinations'!$A$2:$H$2336,2,0)</f>
        <v>52.06</v>
      </c>
      <c r="D194" s="8">
        <f>VLOOKUP(A194:A2528,'Medical Examinations'!$A$2:$H$2336,3,0)</f>
        <v>4.6900000000000004</v>
      </c>
      <c r="E194" s="8" t="str">
        <f>VLOOKUP(A194:A2528,'Medical Examinations'!$A$1:$M$2336,10,0)</f>
        <v>No</v>
      </c>
      <c r="F194" s="8" t="str">
        <f>VLOOKUP(A194:A2528,'Medical Examinations'!$A$2:$H$2336,5,0)</f>
        <v>No</v>
      </c>
      <c r="G194" s="8" t="str">
        <f>VLOOKUP(A194:A2528,'Medical Examinations'!$A$2:$H$2336,6,0)</f>
        <v>No</v>
      </c>
      <c r="H194" s="8">
        <f>VLOOKUP(A194:A2528,'Medical Examinations'!$A$2:$H$2336,7,0)</f>
        <v>1</v>
      </c>
      <c r="I194" t="str">
        <f>VLOOKUP(A194:A2528,'Medical Examinations'!$A$2:$K$2336,11,0)</f>
        <v>Yes</v>
      </c>
      <c r="J194" s="8" t="str">
        <f>VLOOKUP(A194:A2528,'Medical Examinations'!$A$2:$M$2336,12,0)</f>
        <v>Obesity</v>
      </c>
      <c r="K194" s="8" t="str">
        <f>VLOOKUP(A194:A2528,'Medical Examinations'!$A$2:$M$2336,13,0)</f>
        <v>Normal</v>
      </c>
      <c r="L194" s="8" t="str">
        <f>VLOOKUP(Table1[CUSTOMER ID],'Hospitalisation Details'!$A$1:$N$2344,12,0)</f>
        <v>16/Jun/1992</v>
      </c>
      <c r="M194" s="22">
        <f>VLOOKUP(Table1[CUSTOMER ID],'Hospitalisation Details'!$A$2:$N$2344,14,0)</f>
        <v>36314.050000000003</v>
      </c>
      <c r="N194" s="8" t="str">
        <f>VLOOKUP(Table1[CUSTOMER ID],'Hospitalisation Details'!$A$2:$I$2344,7,0)</f>
        <v>tier - 2</v>
      </c>
      <c r="O194" s="8" t="str">
        <f>VLOOKUP(Table1[CUSTOMER ID],'Hospitalisation Details'!$A$2:$I$2344,8,0)</f>
        <v>tier - 2</v>
      </c>
      <c r="P194" s="8" t="str">
        <f>VLOOKUP(Table1[CUSTOMER ID],'Hospitalisation Details'!$A$2:$I$2344,9,0)</f>
        <v>R1011</v>
      </c>
      <c r="Q194" s="8">
        <f ca="1">VLOOKUP(Table1[CUSTOMER ID],'Hospitalisation Details'!$A$2:$N$2344,13,0)</f>
        <v>32</v>
      </c>
    </row>
    <row r="195" spans="1:17" ht="15.75" x14ac:dyDescent="0.25">
      <c r="A195" s="1" t="s">
        <v>2178</v>
      </c>
      <c r="B195" s="8" t="str">
        <f>VLOOKUP(A195:A2529,'Customer Names'!$A$2:$D$2336,2,0)</f>
        <v xml:space="preserve">  Jorge</v>
      </c>
      <c r="C195" s="8">
        <f>VLOOKUP(A195:A2529,'Medical Examinations'!$A$2:$H$2336,2,0)</f>
        <v>38.17</v>
      </c>
      <c r="D195" s="8">
        <f>VLOOKUP(A195:A2529,'Medical Examinations'!$A$2:$H$2336,3,0)</f>
        <v>4.53</v>
      </c>
      <c r="E195" s="8" t="str">
        <f>VLOOKUP(A195:A2529,'Medical Examinations'!$A$1:$M$2336,10,0)</f>
        <v>No</v>
      </c>
      <c r="F195" s="8" t="str">
        <f>VLOOKUP(A195:A2529,'Medical Examinations'!$A$2:$H$2336,5,0)</f>
        <v>yes</v>
      </c>
      <c r="G195" s="8" t="str">
        <f>VLOOKUP(A195:A2529,'Medical Examinations'!$A$2:$H$2336,6,0)</f>
        <v>No</v>
      </c>
      <c r="H195" s="8">
        <f>VLOOKUP(A195:A2529,'Medical Examinations'!$A$2:$H$2336,7,0)</f>
        <v>1</v>
      </c>
      <c r="I195" t="str">
        <f>VLOOKUP(A195:A2529,'Medical Examinations'!$A$2:$K$2336,11,0)</f>
        <v>Yes</v>
      </c>
      <c r="J195" s="8" t="str">
        <f>VLOOKUP(A195:A2529,'Medical Examinations'!$A$2:$M$2336,12,0)</f>
        <v>Obesity</v>
      </c>
      <c r="K195" s="8" t="str">
        <f>VLOOKUP(A195:A2529,'Medical Examinations'!$A$2:$M$2336,13,0)</f>
        <v>Normal</v>
      </c>
      <c r="L195" s="8" t="str">
        <f>VLOOKUP(Table1[CUSTOMER ID],'Hospitalisation Details'!$A$1:$N$2344,12,0)</f>
        <v>25/Dec/2004</v>
      </c>
      <c r="M195" s="22">
        <f>VLOOKUP(Table1[CUSTOMER ID],'Hospitalisation Details'!$A$2:$N$2344,14,0)</f>
        <v>36307.800000000003</v>
      </c>
      <c r="N195" s="8" t="str">
        <f>VLOOKUP(Table1[CUSTOMER ID],'Hospitalisation Details'!$A$2:$I$2344,7,0)</f>
        <v>tier - 1</v>
      </c>
      <c r="O195" s="8" t="str">
        <f>VLOOKUP(Table1[CUSTOMER ID],'Hospitalisation Details'!$A$2:$I$2344,8,0)</f>
        <v>tier - 2</v>
      </c>
      <c r="P195" s="8" t="str">
        <f>VLOOKUP(Table1[CUSTOMER ID],'Hospitalisation Details'!$A$2:$I$2344,9,0)</f>
        <v>R1013</v>
      </c>
      <c r="Q195" s="8">
        <f ca="1">VLOOKUP(Table1[CUSTOMER ID],'Hospitalisation Details'!$A$2:$N$2344,13,0)</f>
        <v>19</v>
      </c>
    </row>
    <row r="196" spans="1:17" ht="15.75" x14ac:dyDescent="0.25">
      <c r="A196" s="1" t="s">
        <v>2177</v>
      </c>
      <c r="B196" s="8" t="str">
        <f>VLOOKUP(A196:A2530,'Customer Names'!$A$2:$D$2336,2,0)</f>
        <v xml:space="preserve">  Jack R</v>
      </c>
      <c r="C196" s="8">
        <f>VLOOKUP(A196:A2530,'Medical Examinations'!$A$2:$H$2336,2,0)</f>
        <v>36.954999999999998</v>
      </c>
      <c r="D196" s="8">
        <f>VLOOKUP(A196:A2530,'Medical Examinations'!$A$2:$H$2336,3,0)</f>
        <v>5.84</v>
      </c>
      <c r="E196" s="8" t="str">
        <f>VLOOKUP(A196:A2530,'Medical Examinations'!$A$1:$M$2336,10,0)</f>
        <v>No</v>
      </c>
      <c r="F196" s="8" t="str">
        <f>VLOOKUP(A196:A2530,'Medical Examinations'!$A$2:$H$2336,5,0)</f>
        <v>No</v>
      </c>
      <c r="G196" s="8" t="str">
        <f>VLOOKUP(A196:A2530,'Medical Examinations'!$A$2:$H$2336,6,0)</f>
        <v>Yes</v>
      </c>
      <c r="H196" s="8">
        <f>VLOOKUP(A196:A2530,'Medical Examinations'!$A$2:$H$2336,7,0)</f>
        <v>1</v>
      </c>
      <c r="I196" t="str">
        <f>VLOOKUP(A196:A2530,'Medical Examinations'!$A$2:$K$2336,11,0)</f>
        <v>Yes</v>
      </c>
      <c r="J196" s="8" t="str">
        <f>VLOOKUP(A196:A2530,'Medical Examinations'!$A$2:$M$2336,12,0)</f>
        <v>Obesity</v>
      </c>
      <c r="K196" s="8" t="str">
        <f>VLOOKUP(A196:A2530,'Medical Examinations'!$A$2:$M$2336,13,0)</f>
        <v>Prediabetes</v>
      </c>
      <c r="L196" s="8" t="str">
        <f>VLOOKUP(Table1[CUSTOMER ID],'Hospitalisation Details'!$A$1:$N$2344,12,0)</f>
        <v>5/Sep/2003</v>
      </c>
      <c r="M196" s="22">
        <f>VLOOKUP(Table1[CUSTOMER ID],'Hospitalisation Details'!$A$2:$N$2344,14,0)</f>
        <v>36219.410000000003</v>
      </c>
      <c r="N196" s="8" t="str">
        <f>VLOOKUP(Table1[CUSTOMER ID],'Hospitalisation Details'!$A$2:$I$2344,7,0)</f>
        <v>tier - 1</v>
      </c>
      <c r="O196" s="8" t="str">
        <f>VLOOKUP(Table1[CUSTOMER ID],'Hospitalisation Details'!$A$2:$I$2344,8,0)</f>
        <v>tier - 1</v>
      </c>
      <c r="P196" s="8" t="str">
        <f>VLOOKUP(Table1[CUSTOMER ID],'Hospitalisation Details'!$A$2:$I$2344,9,0)</f>
        <v>R1012</v>
      </c>
      <c r="Q196" s="8">
        <f ca="1">VLOOKUP(Table1[CUSTOMER ID],'Hospitalisation Details'!$A$2:$N$2344,13,0)</f>
        <v>21</v>
      </c>
    </row>
    <row r="197" spans="1:17" ht="15.75" x14ac:dyDescent="0.25">
      <c r="A197" s="1" t="s">
        <v>2176</v>
      </c>
      <c r="B197" s="8" t="str">
        <f>VLOOKUP(A197:A2531,'Customer Names'!$A$2:$D$2336,2,0)</f>
        <v xml:space="preserve">  Felix</v>
      </c>
      <c r="C197" s="8">
        <f>VLOOKUP(A197:A2531,'Medical Examinations'!$A$2:$H$2336,2,0)</f>
        <v>34.4</v>
      </c>
      <c r="D197" s="8">
        <f>VLOOKUP(A197:A2531,'Medical Examinations'!$A$2:$H$2336,3,0)</f>
        <v>4.9000000000000004</v>
      </c>
      <c r="E197" s="8" t="str">
        <f>VLOOKUP(A197:A2531,'Medical Examinations'!$A$1:$M$2336,10,0)</f>
        <v>No</v>
      </c>
      <c r="F197" s="8" t="str">
        <f>VLOOKUP(A197:A2531,'Medical Examinations'!$A$2:$H$2336,5,0)</f>
        <v>No</v>
      </c>
      <c r="G197" s="8" t="str">
        <f>VLOOKUP(A197:A2531,'Medical Examinations'!$A$2:$H$2336,6,0)</f>
        <v>Yes</v>
      </c>
      <c r="H197" s="8">
        <f>VLOOKUP(A197:A2531,'Medical Examinations'!$A$2:$H$2336,7,0)</f>
        <v>1</v>
      </c>
      <c r="I197" t="str">
        <f>VLOOKUP(A197:A2531,'Medical Examinations'!$A$2:$K$2336,11,0)</f>
        <v>Yes</v>
      </c>
      <c r="J197" s="8" t="str">
        <f>VLOOKUP(A197:A2531,'Medical Examinations'!$A$2:$M$2336,12,0)</f>
        <v>Obesity</v>
      </c>
      <c r="K197" s="8" t="str">
        <f>VLOOKUP(A197:A2531,'Medical Examinations'!$A$2:$M$2336,13,0)</f>
        <v>Normal</v>
      </c>
      <c r="L197" s="8" t="str">
        <f>VLOOKUP(Table1[CUSTOMER ID],'Hospitalisation Details'!$A$1:$N$2344,12,0)</f>
        <v>28/Dec/1993</v>
      </c>
      <c r="M197" s="22">
        <f>VLOOKUP(Table1[CUSTOMER ID],'Hospitalisation Details'!$A$2:$N$2344,14,0)</f>
        <v>36197.699999999997</v>
      </c>
      <c r="N197" s="8" t="str">
        <f>VLOOKUP(Table1[CUSTOMER ID],'Hospitalisation Details'!$A$2:$I$2344,7,0)</f>
        <v>tier - 1</v>
      </c>
      <c r="O197" s="8" t="str">
        <f>VLOOKUP(Table1[CUSTOMER ID],'Hospitalisation Details'!$A$2:$I$2344,8,0)</f>
        <v>tier - 3</v>
      </c>
      <c r="P197" s="8" t="str">
        <f>VLOOKUP(Table1[CUSTOMER ID],'Hospitalisation Details'!$A$2:$I$2344,9,0)</f>
        <v>R1011</v>
      </c>
      <c r="Q197" s="8">
        <f ca="1">VLOOKUP(Table1[CUSTOMER ID],'Hospitalisation Details'!$A$2:$N$2344,13,0)</f>
        <v>30</v>
      </c>
    </row>
    <row r="198" spans="1:17" ht="15.75" x14ac:dyDescent="0.25">
      <c r="A198" s="1" t="s">
        <v>2175</v>
      </c>
      <c r="B198" s="8" t="str">
        <f>VLOOKUP(A198:A2532,'Customer Names'!$A$2:$D$2336,2,0)</f>
        <v xml:space="preserve">  Christopher C</v>
      </c>
      <c r="C198" s="8">
        <f>VLOOKUP(A198:A2532,'Medical Examinations'!$A$2:$H$2336,2,0)</f>
        <v>31.73</v>
      </c>
      <c r="D198" s="8">
        <f>VLOOKUP(A198:A2532,'Medical Examinations'!$A$2:$H$2336,3,0)</f>
        <v>4.3</v>
      </c>
      <c r="E198" s="8" t="str">
        <f>VLOOKUP(A198:A2532,'Medical Examinations'!$A$1:$M$2336,10,0)</f>
        <v>No</v>
      </c>
      <c r="F198" s="8" t="str">
        <f>VLOOKUP(A198:A2532,'Medical Examinations'!$A$2:$H$2336,5,0)</f>
        <v>No</v>
      </c>
      <c r="G198" s="8" t="str">
        <f>VLOOKUP(A198:A2532,'Medical Examinations'!$A$2:$H$2336,6,0)</f>
        <v>No</v>
      </c>
      <c r="H198" s="8">
        <f>VLOOKUP(A198:A2532,'Medical Examinations'!$A$2:$H$2336,7,0)</f>
        <v>0</v>
      </c>
      <c r="I198" t="str">
        <f>VLOOKUP(A198:A2532,'Medical Examinations'!$A$2:$K$2336,11,0)</f>
        <v>Yes</v>
      </c>
      <c r="J198" s="8" t="str">
        <f>VLOOKUP(A198:A2532,'Medical Examinations'!$A$2:$M$2336,12,0)</f>
        <v>Obesity</v>
      </c>
      <c r="K198" s="8" t="str">
        <f>VLOOKUP(A198:A2532,'Medical Examinations'!$A$2:$M$2336,13,0)</f>
        <v>Normal</v>
      </c>
      <c r="L198" s="8" t="str">
        <f>VLOOKUP(Table1[CUSTOMER ID],'Hospitalisation Details'!$A$1:$N$2344,12,0)</f>
        <v>1/Oct/1999</v>
      </c>
      <c r="M198" s="22">
        <f>VLOOKUP(Table1[CUSTOMER ID],'Hospitalisation Details'!$A$2:$N$2344,14,0)</f>
        <v>36189.1</v>
      </c>
      <c r="N198" s="8" t="str">
        <f>VLOOKUP(Table1[CUSTOMER ID],'Hospitalisation Details'!$A$2:$I$2344,7,0)</f>
        <v>tier - 1</v>
      </c>
      <c r="O198" s="8" t="str">
        <f>VLOOKUP(Table1[CUSTOMER ID],'Hospitalisation Details'!$A$2:$I$2344,8,0)</f>
        <v>tier - 3</v>
      </c>
      <c r="P198" s="8" t="str">
        <f>VLOOKUP(Table1[CUSTOMER ID],'Hospitalisation Details'!$A$2:$I$2344,9,0)</f>
        <v>R1016</v>
      </c>
      <c r="Q198" s="8">
        <f ca="1">VLOOKUP(Table1[CUSTOMER ID],'Hospitalisation Details'!$A$2:$N$2344,13,0)</f>
        <v>25</v>
      </c>
    </row>
    <row r="199" spans="1:17" ht="15.75" x14ac:dyDescent="0.25">
      <c r="A199" s="1" t="s">
        <v>2174</v>
      </c>
      <c r="B199" s="8" t="str">
        <f>VLOOKUP(A199:A2533,'Customer Names'!$A$2:$D$2336,2,0)</f>
        <v xml:space="preserve">  Jesse</v>
      </c>
      <c r="C199" s="8">
        <f>VLOOKUP(A199:A2533,'Medical Examinations'!$A$2:$H$2336,2,0)</f>
        <v>36.64</v>
      </c>
      <c r="D199" s="8">
        <f>VLOOKUP(A199:A2533,'Medical Examinations'!$A$2:$H$2336,3,0)</f>
        <v>11.34</v>
      </c>
      <c r="E199" s="8" t="str">
        <f>VLOOKUP(A199:A2533,'Medical Examinations'!$A$1:$M$2336,10,0)</f>
        <v>No</v>
      </c>
      <c r="F199" s="8" t="str">
        <f>VLOOKUP(A199:A2533,'Medical Examinations'!$A$2:$H$2336,5,0)</f>
        <v>No</v>
      </c>
      <c r="G199" s="8" t="str">
        <f>VLOOKUP(A199:A2533,'Medical Examinations'!$A$2:$H$2336,6,0)</f>
        <v>No</v>
      </c>
      <c r="H199" s="8">
        <f>VLOOKUP(A199:A2533,'Medical Examinations'!$A$2:$H$2336,7,0)</f>
        <v>0</v>
      </c>
      <c r="I199" t="str">
        <f>VLOOKUP(A199:A2533,'Medical Examinations'!$A$2:$K$2336,11,0)</f>
        <v>Yes</v>
      </c>
      <c r="J199" s="8" t="str">
        <f>VLOOKUP(A199:A2533,'Medical Examinations'!$A$2:$M$2336,12,0)</f>
        <v>Obesity</v>
      </c>
      <c r="K199" s="8" t="str">
        <f>VLOOKUP(A199:A2533,'Medical Examinations'!$A$2:$M$2336,13,0)</f>
        <v>Diabetes</v>
      </c>
      <c r="L199" s="8" t="str">
        <f>VLOOKUP(Table1[CUSTOMER ID],'Hospitalisation Details'!$A$1:$N$2344,12,0)</f>
        <v>6/Dec/1974</v>
      </c>
      <c r="M199" s="22">
        <f>VLOOKUP(Table1[CUSTOMER ID],'Hospitalisation Details'!$A$2:$N$2344,14,0)</f>
        <v>36182.870000000003</v>
      </c>
      <c r="N199" s="8" t="str">
        <f>VLOOKUP(Table1[CUSTOMER ID],'Hospitalisation Details'!$A$2:$I$2344,7,0)</f>
        <v>tier - 2</v>
      </c>
      <c r="O199" s="8" t="str">
        <f>VLOOKUP(Table1[CUSTOMER ID],'Hospitalisation Details'!$A$2:$I$2344,8,0)</f>
        <v>tier - 3</v>
      </c>
      <c r="P199" s="8" t="str">
        <f>VLOOKUP(Table1[CUSTOMER ID],'Hospitalisation Details'!$A$2:$I$2344,9,0)</f>
        <v>R1012</v>
      </c>
      <c r="Q199" s="8">
        <f ca="1">VLOOKUP(Table1[CUSTOMER ID],'Hospitalisation Details'!$A$2:$N$2344,13,0)</f>
        <v>49</v>
      </c>
    </row>
    <row r="200" spans="1:17" ht="15.75" x14ac:dyDescent="0.25">
      <c r="A200" s="1" t="s">
        <v>2173</v>
      </c>
      <c r="B200" s="8" t="str">
        <f>VLOOKUP(A200:A2534,'Customer Names'!$A$2:$D$2336,2,0)</f>
        <v xml:space="preserve">  Jill</v>
      </c>
      <c r="C200" s="8">
        <f>VLOOKUP(A200:A2534,'Medical Examinations'!$A$2:$H$2336,2,0)</f>
        <v>36.85</v>
      </c>
      <c r="D200" s="8">
        <f>VLOOKUP(A200:A2534,'Medical Examinations'!$A$2:$H$2336,3,0)</f>
        <v>5.88</v>
      </c>
      <c r="E200" s="8" t="str">
        <f>VLOOKUP(A200:A2534,'Medical Examinations'!$A$1:$M$2336,10,0)</f>
        <v>No</v>
      </c>
      <c r="F200" s="8" t="str">
        <f>VLOOKUP(A200:A2534,'Medical Examinations'!$A$2:$H$2336,5,0)</f>
        <v>yes</v>
      </c>
      <c r="G200" s="8" t="str">
        <f>VLOOKUP(A200:A2534,'Medical Examinations'!$A$2:$H$2336,6,0)</f>
        <v>No</v>
      </c>
      <c r="H200" s="8">
        <f>VLOOKUP(A200:A2534,'Medical Examinations'!$A$2:$H$2336,7,0)</f>
        <v>1</v>
      </c>
      <c r="I200" t="str">
        <f>VLOOKUP(A200:A2534,'Medical Examinations'!$A$2:$K$2336,11,0)</f>
        <v>Yes</v>
      </c>
      <c r="J200" s="8" t="str">
        <f>VLOOKUP(A200:A2534,'Medical Examinations'!$A$2:$M$2336,12,0)</f>
        <v>Obesity</v>
      </c>
      <c r="K200" s="8" t="str">
        <f>VLOOKUP(A200:A2534,'Medical Examinations'!$A$2:$M$2336,13,0)</f>
        <v>Prediabetes</v>
      </c>
      <c r="L200" s="8" t="str">
        <f>VLOOKUP(Table1[CUSTOMER ID],'Hospitalisation Details'!$A$1:$N$2344,12,0)</f>
        <v>30/Aug/2004</v>
      </c>
      <c r="M200" s="22">
        <f>VLOOKUP(Table1[CUSTOMER ID],'Hospitalisation Details'!$A$2:$N$2344,14,0)</f>
        <v>36149.480000000003</v>
      </c>
      <c r="N200" s="8" t="str">
        <f>VLOOKUP(Table1[CUSTOMER ID],'Hospitalisation Details'!$A$2:$I$2344,7,0)</f>
        <v>tier - 2</v>
      </c>
      <c r="O200" s="8" t="str">
        <f>VLOOKUP(Table1[CUSTOMER ID],'Hospitalisation Details'!$A$2:$I$2344,8,0)</f>
        <v>tier - 2</v>
      </c>
      <c r="P200" s="8" t="str">
        <f>VLOOKUP(Table1[CUSTOMER ID],'Hospitalisation Details'!$A$2:$I$2344,9,0)</f>
        <v>R1013</v>
      </c>
      <c r="Q200" s="8">
        <f ca="1">VLOOKUP(Table1[CUSTOMER ID],'Hospitalisation Details'!$A$2:$N$2344,13,0)</f>
        <v>20</v>
      </c>
    </row>
    <row r="201" spans="1:17" ht="15.75" x14ac:dyDescent="0.25">
      <c r="A201" s="1" t="s">
        <v>2172</v>
      </c>
      <c r="B201" s="8" t="str">
        <f>VLOOKUP(A201:A2535,'Customer Names'!$A$2:$D$2336,2,0)</f>
        <v xml:space="preserve">  William</v>
      </c>
      <c r="C201" s="8">
        <f>VLOOKUP(A201:A2535,'Medical Examinations'!$A$2:$H$2336,2,0)</f>
        <v>33.33</v>
      </c>
      <c r="D201" s="8">
        <f>VLOOKUP(A201:A2535,'Medical Examinations'!$A$2:$H$2336,3,0)</f>
        <v>5.01</v>
      </c>
      <c r="E201" s="8" t="str">
        <f>VLOOKUP(A201:A2535,'Medical Examinations'!$A$1:$M$2336,10,0)</f>
        <v>Yes</v>
      </c>
      <c r="F201" s="8" t="str">
        <f>VLOOKUP(A201:A2535,'Medical Examinations'!$A$2:$H$2336,5,0)</f>
        <v>No</v>
      </c>
      <c r="G201" s="8" t="str">
        <f>VLOOKUP(A201:A2535,'Medical Examinations'!$A$2:$H$2336,6,0)</f>
        <v>Yes</v>
      </c>
      <c r="H201" s="8">
        <f>VLOOKUP(A201:A2535,'Medical Examinations'!$A$2:$H$2336,7,0)</f>
        <v>1</v>
      </c>
      <c r="I201" t="str">
        <f>VLOOKUP(A201:A2535,'Medical Examinations'!$A$2:$K$2336,11,0)</f>
        <v>Yes</v>
      </c>
      <c r="J201" s="8" t="str">
        <f>VLOOKUP(A201:A2535,'Medical Examinations'!$A$2:$M$2336,12,0)</f>
        <v>Obesity</v>
      </c>
      <c r="K201" s="8" t="str">
        <f>VLOOKUP(A201:A2535,'Medical Examinations'!$A$2:$M$2336,13,0)</f>
        <v>Normal</v>
      </c>
      <c r="L201" s="8" t="str">
        <f>VLOOKUP(Table1[CUSTOMER ID],'Hospitalisation Details'!$A$1:$N$2344,12,0)</f>
        <v>12/Jun/1997</v>
      </c>
      <c r="M201" s="22">
        <f>VLOOKUP(Table1[CUSTOMER ID],'Hospitalisation Details'!$A$2:$N$2344,14,0)</f>
        <v>36124.57</v>
      </c>
      <c r="N201" s="8" t="str">
        <f>VLOOKUP(Table1[CUSTOMER ID],'Hospitalisation Details'!$A$2:$I$2344,7,0)</f>
        <v>tier - 1</v>
      </c>
      <c r="O201" s="8" t="str">
        <f>VLOOKUP(Table1[CUSTOMER ID],'Hospitalisation Details'!$A$2:$I$2344,8,0)</f>
        <v>tier - 3</v>
      </c>
      <c r="P201" s="8" t="str">
        <f>VLOOKUP(Table1[CUSTOMER ID],'Hospitalisation Details'!$A$2:$I$2344,9,0)</f>
        <v>R1013</v>
      </c>
      <c r="Q201" s="8">
        <f ca="1">VLOOKUP(Table1[CUSTOMER ID],'Hospitalisation Details'!$A$2:$N$2344,13,0)</f>
        <v>27</v>
      </c>
    </row>
    <row r="202" spans="1:17" ht="15.75" x14ac:dyDescent="0.25">
      <c r="A202" s="1" t="s">
        <v>2171</v>
      </c>
      <c r="B202" s="8" t="str">
        <f>VLOOKUP(A202:A2536,'Customer Names'!$A$2:$D$2336,2,0)</f>
        <v xml:space="preserve">  Alejandro</v>
      </c>
      <c r="C202" s="8">
        <f>VLOOKUP(A202:A2536,'Medical Examinations'!$A$2:$H$2336,2,0)</f>
        <v>39.14</v>
      </c>
      <c r="D202" s="8">
        <f>VLOOKUP(A202:A2536,'Medical Examinations'!$A$2:$H$2336,3,0)</f>
        <v>4.4000000000000004</v>
      </c>
      <c r="E202" s="8" t="str">
        <f>VLOOKUP(A202:A2536,'Medical Examinations'!$A$1:$M$2336,10,0)</f>
        <v>No</v>
      </c>
      <c r="F202" s="8" t="str">
        <f>VLOOKUP(A202:A2536,'Medical Examinations'!$A$2:$H$2336,5,0)</f>
        <v>No</v>
      </c>
      <c r="G202" s="8" t="str">
        <f>VLOOKUP(A202:A2536,'Medical Examinations'!$A$2:$H$2336,6,0)</f>
        <v>Yes</v>
      </c>
      <c r="H202" s="8">
        <f>VLOOKUP(A202:A2536,'Medical Examinations'!$A$2:$H$2336,7,0)</f>
        <v>1</v>
      </c>
      <c r="I202" t="str">
        <f>VLOOKUP(A202:A2536,'Medical Examinations'!$A$2:$K$2336,11,0)</f>
        <v>Yes</v>
      </c>
      <c r="J202" s="8" t="str">
        <f>VLOOKUP(A202:A2536,'Medical Examinations'!$A$2:$M$2336,12,0)</f>
        <v>Obesity</v>
      </c>
      <c r="K202" s="8" t="str">
        <f>VLOOKUP(A202:A2536,'Medical Examinations'!$A$2:$M$2336,13,0)</f>
        <v>Normal</v>
      </c>
      <c r="L202" s="8" t="str">
        <f>VLOOKUP(Table1[CUSTOMER ID],'Hospitalisation Details'!$A$1:$N$2344,12,0)</f>
        <v>4/Nov/1979</v>
      </c>
      <c r="M202" s="22">
        <f>VLOOKUP(Table1[CUSTOMER ID],'Hospitalisation Details'!$A$2:$N$2344,14,0)</f>
        <v>36090.49</v>
      </c>
      <c r="N202" s="8" t="str">
        <f>VLOOKUP(Table1[CUSTOMER ID],'Hospitalisation Details'!$A$2:$I$2344,7,0)</f>
        <v>tier - 2</v>
      </c>
      <c r="O202" s="8" t="str">
        <f>VLOOKUP(Table1[CUSTOMER ID],'Hospitalisation Details'!$A$2:$I$2344,8,0)</f>
        <v>tier - 2</v>
      </c>
      <c r="P202" s="8" t="str">
        <f>VLOOKUP(Table1[CUSTOMER ID],'Hospitalisation Details'!$A$2:$I$2344,9,0)</f>
        <v>R1011</v>
      </c>
      <c r="Q202" s="8">
        <f ca="1">VLOOKUP(Table1[CUSTOMER ID],'Hospitalisation Details'!$A$2:$N$2344,13,0)</f>
        <v>45</v>
      </c>
    </row>
    <row r="203" spans="1:17" ht="15.75" x14ac:dyDescent="0.25">
      <c r="A203" s="1" t="s">
        <v>2170</v>
      </c>
      <c r="B203" s="8" t="str">
        <f>VLOOKUP(A203:A2537,'Customer Names'!$A$2:$D$2336,2,0)</f>
        <v xml:space="preserve">  Ian E</v>
      </c>
      <c r="C203" s="8">
        <f>VLOOKUP(A203:A2537,'Medical Examinations'!$A$2:$H$2336,2,0)</f>
        <v>32.9</v>
      </c>
      <c r="D203" s="8">
        <f>VLOOKUP(A203:A2537,'Medical Examinations'!$A$2:$H$2336,3,0)</f>
        <v>6.26</v>
      </c>
      <c r="E203" s="8" t="str">
        <f>VLOOKUP(A203:A2537,'Medical Examinations'!$A$1:$M$2336,10,0)</f>
        <v>Yes</v>
      </c>
      <c r="F203" s="8" t="str">
        <f>VLOOKUP(A203:A2537,'Medical Examinations'!$A$2:$H$2336,5,0)</f>
        <v>No</v>
      </c>
      <c r="G203" s="8" t="str">
        <f>VLOOKUP(A203:A2537,'Medical Examinations'!$A$2:$H$2336,6,0)</f>
        <v>No</v>
      </c>
      <c r="H203" s="8">
        <f>VLOOKUP(A203:A2537,'Medical Examinations'!$A$2:$H$2336,7,0)</f>
        <v>0</v>
      </c>
      <c r="I203" t="str">
        <f>VLOOKUP(A203:A2537,'Medical Examinations'!$A$2:$K$2336,11,0)</f>
        <v>Yes</v>
      </c>
      <c r="J203" s="8" t="str">
        <f>VLOOKUP(A203:A2537,'Medical Examinations'!$A$2:$M$2336,12,0)</f>
        <v>Obesity</v>
      </c>
      <c r="K203" s="8" t="str">
        <f>VLOOKUP(A203:A2537,'Medical Examinations'!$A$2:$M$2336,13,0)</f>
        <v>Prediabetes</v>
      </c>
      <c r="L203" s="8" t="str">
        <f>VLOOKUP(Table1[CUSTOMER ID],'Hospitalisation Details'!$A$1:$N$2344,12,0)</f>
        <v>20/Aug/1996</v>
      </c>
      <c r="M203" s="22">
        <f>VLOOKUP(Table1[CUSTOMER ID],'Hospitalisation Details'!$A$2:$N$2344,14,0)</f>
        <v>36085.22</v>
      </c>
      <c r="N203" s="8" t="str">
        <f>VLOOKUP(Table1[CUSTOMER ID],'Hospitalisation Details'!$A$2:$I$2344,7,0)</f>
        <v>tier - 1</v>
      </c>
      <c r="O203" s="8" t="str">
        <f>VLOOKUP(Table1[CUSTOMER ID],'Hospitalisation Details'!$A$2:$I$2344,8,0)</f>
        <v>tier - 1</v>
      </c>
      <c r="P203" s="8" t="str">
        <f>VLOOKUP(Table1[CUSTOMER ID],'Hospitalisation Details'!$A$2:$I$2344,9,0)</f>
        <v>R1011</v>
      </c>
      <c r="Q203" s="8">
        <f ca="1">VLOOKUP(Table1[CUSTOMER ID],'Hospitalisation Details'!$A$2:$N$2344,13,0)</f>
        <v>28</v>
      </c>
    </row>
    <row r="204" spans="1:17" ht="15.75" x14ac:dyDescent="0.25">
      <c r="A204" s="1" t="s">
        <v>2169</v>
      </c>
      <c r="B204" s="8" t="str">
        <f>VLOOKUP(A204:A2538,'Customer Names'!$A$2:$D$2336,2,0)</f>
        <v xml:space="preserve">  Hector Sr</v>
      </c>
      <c r="C204" s="8">
        <f>VLOOKUP(A204:A2538,'Medical Examinations'!$A$2:$H$2336,2,0)</f>
        <v>29.78</v>
      </c>
      <c r="D204" s="8">
        <f>VLOOKUP(A204:A2538,'Medical Examinations'!$A$2:$H$2336,3,0)</f>
        <v>10.27</v>
      </c>
      <c r="E204" s="8" t="str">
        <f>VLOOKUP(A204:A2538,'Medical Examinations'!$A$1:$M$2336,10,0)</f>
        <v>Yes</v>
      </c>
      <c r="F204" s="8" t="str">
        <f>VLOOKUP(A204:A2538,'Medical Examinations'!$A$2:$H$2336,5,0)</f>
        <v>No</v>
      </c>
      <c r="G204" s="8" t="str">
        <f>VLOOKUP(A204:A2538,'Medical Examinations'!$A$2:$H$2336,6,0)</f>
        <v>Yes</v>
      </c>
      <c r="H204" s="8">
        <f>VLOOKUP(A204:A2538,'Medical Examinations'!$A$2:$H$2336,7,0)</f>
        <v>1</v>
      </c>
      <c r="I204" t="str">
        <f>VLOOKUP(A204:A2538,'Medical Examinations'!$A$2:$K$2336,11,0)</f>
        <v>Yes</v>
      </c>
      <c r="J204" s="8" t="str">
        <f>VLOOKUP(A204:A2538,'Medical Examinations'!$A$2:$M$2336,12,0)</f>
        <v>Overweight</v>
      </c>
      <c r="K204" s="8" t="str">
        <f>VLOOKUP(A204:A2538,'Medical Examinations'!$A$2:$M$2336,13,0)</f>
        <v>Diabetes</v>
      </c>
      <c r="L204" s="8" t="str">
        <f>VLOOKUP(Table1[CUSTOMER ID],'Hospitalisation Details'!$A$1:$N$2344,12,0)</f>
        <v>22/Jul/1963</v>
      </c>
      <c r="M204" s="22">
        <f>VLOOKUP(Table1[CUSTOMER ID],'Hospitalisation Details'!$A$2:$N$2344,14,0)</f>
        <v>36074.339999999997</v>
      </c>
      <c r="N204" s="8" t="str">
        <f>VLOOKUP(Table1[CUSTOMER ID],'Hospitalisation Details'!$A$2:$I$2344,7,0)</f>
        <v>tier - 2</v>
      </c>
      <c r="O204" s="8" t="str">
        <f>VLOOKUP(Table1[CUSTOMER ID],'Hospitalisation Details'!$A$2:$I$2344,8,0)</f>
        <v>tier - 1</v>
      </c>
      <c r="P204" s="8" t="str">
        <f>VLOOKUP(Table1[CUSTOMER ID],'Hospitalisation Details'!$A$2:$I$2344,9,0)</f>
        <v>R1011</v>
      </c>
      <c r="Q204" s="8">
        <f ca="1">VLOOKUP(Table1[CUSTOMER ID],'Hospitalisation Details'!$A$2:$N$2344,13,0)</f>
        <v>61</v>
      </c>
    </row>
    <row r="205" spans="1:17" ht="15.75" x14ac:dyDescent="0.25">
      <c r="A205" s="1" t="s">
        <v>2168</v>
      </c>
      <c r="B205" s="8" t="str">
        <f>VLOOKUP(A205:A2539,'Customer Names'!$A$2:$D$2336,2,0)</f>
        <v xml:space="preserve">  Rebecca</v>
      </c>
      <c r="C205" s="8">
        <f>VLOOKUP(A205:A2539,'Medical Examinations'!$A$2:$H$2336,2,0)</f>
        <v>32.78</v>
      </c>
      <c r="D205" s="8">
        <f>VLOOKUP(A205:A2539,'Medical Examinations'!$A$2:$H$2336,3,0)</f>
        <v>5.27</v>
      </c>
      <c r="E205" s="8" t="str">
        <f>VLOOKUP(A205:A2539,'Medical Examinations'!$A$1:$M$2336,10,0)</f>
        <v>No</v>
      </c>
      <c r="F205" s="8" t="str">
        <f>VLOOKUP(A205:A2539,'Medical Examinations'!$A$2:$H$2336,5,0)</f>
        <v>No</v>
      </c>
      <c r="G205" s="8" t="str">
        <f>VLOOKUP(A205:A2539,'Medical Examinations'!$A$2:$H$2336,6,0)</f>
        <v>No</v>
      </c>
      <c r="H205" s="8">
        <f>VLOOKUP(A205:A2539,'Medical Examinations'!$A$2:$H$2336,7,0)</f>
        <v>0</v>
      </c>
      <c r="I205" t="str">
        <f>VLOOKUP(A205:A2539,'Medical Examinations'!$A$2:$K$2336,11,0)</f>
        <v>Yes</v>
      </c>
      <c r="J205" s="8" t="str">
        <f>VLOOKUP(A205:A2539,'Medical Examinations'!$A$2:$M$2336,12,0)</f>
        <v>Obesity</v>
      </c>
      <c r="K205" s="8" t="str">
        <f>VLOOKUP(A205:A2539,'Medical Examinations'!$A$2:$M$2336,13,0)</f>
        <v>Normal</v>
      </c>
      <c r="L205" s="8" t="str">
        <f>VLOOKUP(Table1[CUSTOMER ID],'Hospitalisation Details'!$A$1:$N$2344,12,0)</f>
        <v>4/Sep/1999</v>
      </c>
      <c r="M205" s="22">
        <f>VLOOKUP(Table1[CUSTOMER ID],'Hospitalisation Details'!$A$2:$N$2344,14,0)</f>
        <v>36021.01</v>
      </c>
      <c r="N205" s="8" t="str">
        <f>VLOOKUP(Table1[CUSTOMER ID],'Hospitalisation Details'!$A$2:$I$2344,7,0)</f>
        <v>tier - 2</v>
      </c>
      <c r="O205" s="8" t="str">
        <f>VLOOKUP(Table1[CUSTOMER ID],'Hospitalisation Details'!$A$2:$I$2344,8,0)</f>
        <v>tier - 3</v>
      </c>
      <c r="P205" s="8" t="str">
        <f>VLOOKUP(Table1[CUSTOMER ID],'Hospitalisation Details'!$A$2:$I$2344,9,0)</f>
        <v>R1013</v>
      </c>
      <c r="Q205" s="8">
        <f ca="1">VLOOKUP(Table1[CUSTOMER ID],'Hospitalisation Details'!$A$2:$N$2344,13,0)</f>
        <v>25</v>
      </c>
    </row>
    <row r="206" spans="1:17" ht="15.75" x14ac:dyDescent="0.25">
      <c r="A206" s="1" t="s">
        <v>2167</v>
      </c>
      <c r="B206" s="8" t="str">
        <f>VLOOKUP(A206:A2540,'Customer Names'!$A$2:$D$2336,2,0)</f>
        <v xml:space="preserve">  Matt</v>
      </c>
      <c r="C206" s="8">
        <f>VLOOKUP(A206:A2540,'Medical Examinations'!$A$2:$H$2336,2,0)</f>
        <v>41.65</v>
      </c>
      <c r="D206" s="8">
        <f>VLOOKUP(A206:A2540,'Medical Examinations'!$A$2:$H$2336,3,0)</f>
        <v>10.73</v>
      </c>
      <c r="E206" s="8" t="str">
        <f>VLOOKUP(A206:A2540,'Medical Examinations'!$A$1:$M$2336,10,0)</f>
        <v>Yes</v>
      </c>
      <c r="F206" s="8" t="str">
        <f>VLOOKUP(A206:A2540,'Medical Examinations'!$A$2:$H$2336,5,0)</f>
        <v>No</v>
      </c>
      <c r="G206" s="8" t="str">
        <f>VLOOKUP(A206:A2540,'Medical Examinations'!$A$2:$H$2336,6,0)</f>
        <v>No</v>
      </c>
      <c r="H206" s="8">
        <f>VLOOKUP(A206:A2540,'Medical Examinations'!$A$2:$H$2336,7,0)</f>
        <v>0</v>
      </c>
      <c r="I206" t="str">
        <f>VLOOKUP(A206:A2540,'Medical Examinations'!$A$2:$K$2336,11,0)</f>
        <v>Yes</v>
      </c>
      <c r="J206" s="8" t="str">
        <f>VLOOKUP(A206:A2540,'Medical Examinations'!$A$2:$M$2336,12,0)</f>
        <v>Obesity</v>
      </c>
      <c r="K206" s="8" t="str">
        <f>VLOOKUP(A206:A2540,'Medical Examinations'!$A$2:$M$2336,13,0)</f>
        <v>Diabetes</v>
      </c>
      <c r="L206" s="8" t="str">
        <f>VLOOKUP(Table1[CUSTOMER ID],'Hospitalisation Details'!$A$1:$N$2344,12,0)</f>
        <v>22/Nov/1981</v>
      </c>
      <c r="M206" s="22">
        <f>VLOOKUP(Table1[CUSTOMER ID],'Hospitalisation Details'!$A$2:$N$2344,14,0)</f>
        <v>35952.65</v>
      </c>
      <c r="N206" s="8" t="str">
        <f>VLOOKUP(Table1[CUSTOMER ID],'Hospitalisation Details'!$A$2:$I$2344,7,0)</f>
        <v>tier - 1</v>
      </c>
      <c r="O206" s="8" t="str">
        <f>VLOOKUP(Table1[CUSTOMER ID],'Hospitalisation Details'!$A$2:$I$2344,8,0)</f>
        <v>tier - 3</v>
      </c>
      <c r="P206" s="8" t="str">
        <f>VLOOKUP(Table1[CUSTOMER ID],'Hospitalisation Details'!$A$2:$I$2344,9,0)</f>
        <v>R1011</v>
      </c>
      <c r="Q206" s="8">
        <f ca="1">VLOOKUP(Table1[CUSTOMER ID],'Hospitalisation Details'!$A$2:$N$2344,13,0)</f>
        <v>42</v>
      </c>
    </row>
    <row r="207" spans="1:17" ht="15.75" x14ac:dyDescent="0.25">
      <c r="A207" s="1" t="s">
        <v>2166</v>
      </c>
      <c r="B207" s="8" t="str">
        <f>VLOOKUP(A207:A2541,'Customer Names'!$A$2:$D$2336,2,0)</f>
        <v xml:space="preserve">  Elizabeth H</v>
      </c>
      <c r="C207" s="8">
        <f>VLOOKUP(A207:A2541,'Medical Examinations'!$A$2:$H$2336,2,0)</f>
        <v>50.79</v>
      </c>
      <c r="D207" s="8">
        <f>VLOOKUP(A207:A2541,'Medical Examinations'!$A$2:$H$2336,3,0)</f>
        <v>4.45</v>
      </c>
      <c r="E207" s="8" t="str">
        <f>VLOOKUP(A207:A2541,'Medical Examinations'!$A$1:$M$2336,10,0)</f>
        <v>No</v>
      </c>
      <c r="F207" s="8" t="str">
        <f>VLOOKUP(A207:A2541,'Medical Examinations'!$A$2:$H$2336,5,0)</f>
        <v>No</v>
      </c>
      <c r="G207" s="8" t="str">
        <f>VLOOKUP(A207:A2541,'Medical Examinations'!$A$2:$H$2336,6,0)</f>
        <v>No</v>
      </c>
      <c r="H207" s="8">
        <f>VLOOKUP(A207:A2541,'Medical Examinations'!$A$2:$H$2336,7,0)</f>
        <v>1</v>
      </c>
      <c r="I207" t="str">
        <f>VLOOKUP(A207:A2541,'Medical Examinations'!$A$2:$K$2336,11,0)</f>
        <v>Yes</v>
      </c>
      <c r="J207" s="8" t="str">
        <f>VLOOKUP(A207:A2541,'Medical Examinations'!$A$2:$M$2336,12,0)</f>
        <v>Obesity</v>
      </c>
      <c r="K207" s="8" t="str">
        <f>VLOOKUP(A207:A2541,'Medical Examinations'!$A$2:$M$2336,13,0)</f>
        <v>Normal</v>
      </c>
      <c r="L207" s="8" t="str">
        <f>VLOOKUP(Table1[CUSTOMER ID],'Hospitalisation Details'!$A$1:$N$2344,12,0)</f>
        <v>18/Jun/1992</v>
      </c>
      <c r="M207" s="22">
        <f>VLOOKUP(Table1[CUSTOMER ID],'Hospitalisation Details'!$A$2:$N$2344,14,0)</f>
        <v>35883.269999999997</v>
      </c>
      <c r="N207" s="8" t="str">
        <f>VLOOKUP(Table1[CUSTOMER ID],'Hospitalisation Details'!$A$2:$I$2344,7,0)</f>
        <v>tier - 2</v>
      </c>
      <c r="O207" s="8" t="str">
        <f>VLOOKUP(Table1[CUSTOMER ID],'Hospitalisation Details'!$A$2:$I$2344,8,0)</f>
        <v>tier - 1</v>
      </c>
      <c r="P207" s="8" t="str">
        <f>VLOOKUP(Table1[CUSTOMER ID],'Hospitalisation Details'!$A$2:$I$2344,9,0)</f>
        <v>R1011</v>
      </c>
      <c r="Q207" s="8">
        <f ca="1">VLOOKUP(Table1[CUSTOMER ID],'Hospitalisation Details'!$A$2:$N$2344,13,0)</f>
        <v>32</v>
      </c>
    </row>
    <row r="208" spans="1:17" ht="15.75" x14ac:dyDescent="0.25">
      <c r="A208" s="1" t="s">
        <v>2165</v>
      </c>
      <c r="B208" s="8" t="str">
        <f>VLOOKUP(A208:A2542,'Customer Names'!$A$2:$D$2336,2,0)</f>
        <v xml:space="preserve">  Grace</v>
      </c>
      <c r="C208" s="8">
        <f>VLOOKUP(A208:A2542,'Medical Examinations'!$A$2:$H$2336,2,0)</f>
        <v>35.43</v>
      </c>
      <c r="D208" s="8">
        <f>VLOOKUP(A208:A2542,'Medical Examinations'!$A$2:$H$2336,3,0)</f>
        <v>5.25</v>
      </c>
      <c r="E208" s="8" t="str">
        <f>VLOOKUP(A208:A2542,'Medical Examinations'!$A$1:$M$2336,10,0)</f>
        <v>Yes</v>
      </c>
      <c r="F208" s="8" t="str">
        <f>VLOOKUP(A208:A2542,'Medical Examinations'!$A$2:$H$2336,5,0)</f>
        <v>No</v>
      </c>
      <c r="G208" s="8" t="str">
        <f>VLOOKUP(A208:A2542,'Medical Examinations'!$A$2:$H$2336,6,0)</f>
        <v>No</v>
      </c>
      <c r="H208" s="8">
        <f>VLOOKUP(A208:A2542,'Medical Examinations'!$A$2:$H$2336,7,0)</f>
        <v>0</v>
      </c>
      <c r="I208" t="str">
        <f>VLOOKUP(A208:A2542,'Medical Examinations'!$A$2:$K$2336,11,0)</f>
        <v>Yes</v>
      </c>
      <c r="J208" s="8" t="str">
        <f>VLOOKUP(A208:A2542,'Medical Examinations'!$A$2:$M$2336,12,0)</f>
        <v>Obesity</v>
      </c>
      <c r="K208" s="8" t="str">
        <f>VLOOKUP(A208:A2542,'Medical Examinations'!$A$2:$M$2336,13,0)</f>
        <v>Normal</v>
      </c>
      <c r="L208" s="8" t="str">
        <f>VLOOKUP(Table1[CUSTOMER ID],'Hospitalisation Details'!$A$1:$N$2344,12,0)</f>
        <v>4/Oct/1976</v>
      </c>
      <c r="M208" s="22">
        <f>VLOOKUP(Table1[CUSTOMER ID],'Hospitalisation Details'!$A$2:$N$2344,14,0)</f>
        <v>35733.96</v>
      </c>
      <c r="N208" s="8" t="str">
        <f>VLOOKUP(Table1[CUSTOMER ID],'Hospitalisation Details'!$A$2:$I$2344,7,0)</f>
        <v>tier - 2</v>
      </c>
      <c r="O208" s="8" t="str">
        <f>VLOOKUP(Table1[CUSTOMER ID],'Hospitalisation Details'!$A$2:$I$2344,8,0)</f>
        <v>tier - 2</v>
      </c>
      <c r="P208" s="8" t="str">
        <f>VLOOKUP(Table1[CUSTOMER ID],'Hospitalisation Details'!$A$2:$I$2344,9,0)</f>
        <v>R1011</v>
      </c>
      <c r="Q208" s="8">
        <f ca="1">VLOOKUP(Table1[CUSTOMER ID],'Hospitalisation Details'!$A$2:$N$2344,13,0)</f>
        <v>48</v>
      </c>
    </row>
    <row r="209" spans="1:17" ht="15.75" x14ac:dyDescent="0.25">
      <c r="A209" s="1" t="s">
        <v>2164</v>
      </c>
      <c r="B209" s="8" t="str">
        <f>VLOOKUP(A209:A2543,'Customer Names'!$A$2:$D$2336,2,0)</f>
        <v xml:space="preserve">  Jaime</v>
      </c>
      <c r="C209" s="8">
        <f>VLOOKUP(A209:A2543,'Medical Examinations'!$A$2:$H$2336,2,0)</f>
        <v>35.25</v>
      </c>
      <c r="D209" s="8">
        <f>VLOOKUP(A209:A2543,'Medical Examinations'!$A$2:$H$2336,3,0)</f>
        <v>9.51</v>
      </c>
      <c r="E209" s="8" t="str">
        <f>VLOOKUP(A209:A2543,'Medical Examinations'!$A$1:$M$2336,10,0)</f>
        <v>No</v>
      </c>
      <c r="F209" s="8" t="str">
        <f>VLOOKUP(A209:A2543,'Medical Examinations'!$A$2:$H$2336,5,0)</f>
        <v>No</v>
      </c>
      <c r="G209" s="8" t="str">
        <f>VLOOKUP(A209:A2543,'Medical Examinations'!$A$2:$H$2336,6,0)</f>
        <v>No</v>
      </c>
      <c r="H209" s="8">
        <f>VLOOKUP(A209:A2543,'Medical Examinations'!$A$2:$H$2336,7,0)</f>
        <v>0</v>
      </c>
      <c r="I209" t="str">
        <f>VLOOKUP(A209:A2543,'Medical Examinations'!$A$2:$K$2336,11,0)</f>
        <v>Yes</v>
      </c>
      <c r="J209" s="8" t="str">
        <f>VLOOKUP(A209:A2543,'Medical Examinations'!$A$2:$M$2336,12,0)</f>
        <v>Obesity</v>
      </c>
      <c r="K209" s="8" t="str">
        <f>VLOOKUP(A209:A2543,'Medical Examinations'!$A$2:$M$2336,13,0)</f>
        <v>Diabetes</v>
      </c>
      <c r="L209" s="8" t="str">
        <f>VLOOKUP(Table1[CUSTOMER ID],'Hospitalisation Details'!$A$1:$N$2344,12,0)</f>
        <v>15/Jul/1974</v>
      </c>
      <c r="M209" s="22">
        <f>VLOOKUP(Table1[CUSTOMER ID],'Hospitalisation Details'!$A$2:$N$2344,14,0)</f>
        <v>35711.39</v>
      </c>
      <c r="N209" s="8" t="str">
        <f>VLOOKUP(Table1[CUSTOMER ID],'Hospitalisation Details'!$A$2:$I$2344,7,0)</f>
        <v>tier - 2</v>
      </c>
      <c r="O209" s="8" t="str">
        <f>VLOOKUP(Table1[CUSTOMER ID],'Hospitalisation Details'!$A$2:$I$2344,8,0)</f>
        <v>tier - 3</v>
      </c>
      <c r="P209" s="8" t="str">
        <f>VLOOKUP(Table1[CUSTOMER ID],'Hospitalisation Details'!$A$2:$I$2344,9,0)</f>
        <v>R1012</v>
      </c>
      <c r="Q209" s="8">
        <f ca="1">VLOOKUP(Table1[CUSTOMER ID],'Hospitalisation Details'!$A$2:$N$2344,13,0)</f>
        <v>50</v>
      </c>
    </row>
    <row r="210" spans="1:17" ht="15.75" x14ac:dyDescent="0.25">
      <c r="A210" s="1" t="s">
        <v>2163</v>
      </c>
      <c r="B210" s="8" t="str">
        <f>VLOOKUP(A210:A2544,'Customer Names'!$A$2:$D$2336,2,0)</f>
        <v xml:space="preserve">  Calesse</v>
      </c>
      <c r="C210" s="8">
        <f>VLOOKUP(A210:A2544,'Medical Examinations'!$A$2:$H$2336,2,0)</f>
        <v>36.85</v>
      </c>
      <c r="D210" s="8">
        <f>VLOOKUP(A210:A2544,'Medical Examinations'!$A$2:$H$2336,3,0)</f>
        <v>11.12</v>
      </c>
      <c r="E210" s="8" t="str">
        <f>VLOOKUP(A210:A2544,'Medical Examinations'!$A$1:$M$2336,10,0)</f>
        <v>No</v>
      </c>
      <c r="F210" s="8" t="str">
        <f>VLOOKUP(A210:A2544,'Medical Examinations'!$A$2:$H$2336,5,0)</f>
        <v>No</v>
      </c>
      <c r="G210" s="8" t="str">
        <f>VLOOKUP(A210:A2544,'Medical Examinations'!$A$2:$H$2336,6,0)</f>
        <v>No</v>
      </c>
      <c r="H210" s="8">
        <f>VLOOKUP(A210:A2544,'Medical Examinations'!$A$2:$H$2336,7,0)</f>
        <v>0</v>
      </c>
      <c r="I210" t="str">
        <f>VLOOKUP(A210:A2544,'Medical Examinations'!$A$2:$K$2336,11,0)</f>
        <v>Yes</v>
      </c>
      <c r="J210" s="8" t="str">
        <f>VLOOKUP(A210:A2544,'Medical Examinations'!$A$2:$M$2336,12,0)</f>
        <v>Obesity</v>
      </c>
      <c r="K210" s="8" t="str">
        <f>VLOOKUP(A210:A2544,'Medical Examinations'!$A$2:$M$2336,13,0)</f>
        <v>Diabetes</v>
      </c>
      <c r="L210" s="8" t="str">
        <f>VLOOKUP(Table1[CUSTOMER ID],'Hospitalisation Details'!$A$1:$N$2344,12,0)</f>
        <v>19/Dec/1978</v>
      </c>
      <c r="M210" s="22">
        <f>VLOOKUP(Table1[CUSTOMER ID],'Hospitalisation Details'!$A$2:$N$2344,14,0)</f>
        <v>35701.9</v>
      </c>
      <c r="N210" s="8" t="str">
        <f>VLOOKUP(Table1[CUSTOMER ID],'Hospitalisation Details'!$A$2:$I$2344,7,0)</f>
        <v>tier - 2</v>
      </c>
      <c r="O210" s="8" t="str">
        <f>VLOOKUP(Table1[CUSTOMER ID],'Hospitalisation Details'!$A$2:$I$2344,8,0)</f>
        <v>tier - 1</v>
      </c>
      <c r="P210" s="8" t="str">
        <f>VLOOKUP(Table1[CUSTOMER ID],'Hospitalisation Details'!$A$2:$I$2344,9,0)</f>
        <v>R1011</v>
      </c>
      <c r="Q210" s="8">
        <f ca="1">VLOOKUP(Table1[CUSTOMER ID],'Hospitalisation Details'!$A$2:$N$2344,13,0)</f>
        <v>45</v>
      </c>
    </row>
    <row r="211" spans="1:17" ht="15.75" x14ac:dyDescent="0.25">
      <c r="A211" s="1" t="s">
        <v>2162</v>
      </c>
      <c r="B211" s="8" t="str">
        <f>VLOOKUP(A211:A2545,'Customer Names'!$A$2:$D$2336,2,0)</f>
        <v xml:space="preserve">  Kate L</v>
      </c>
      <c r="C211" s="8">
        <f>VLOOKUP(A211:A2545,'Medical Examinations'!$A$2:$H$2336,2,0)</f>
        <v>31.02</v>
      </c>
      <c r="D211" s="8">
        <f>VLOOKUP(A211:A2545,'Medical Examinations'!$A$2:$H$2336,3,0)</f>
        <v>4.5599999999999996</v>
      </c>
      <c r="E211" s="8" t="str">
        <f>VLOOKUP(A211:A2545,'Medical Examinations'!$A$1:$M$2336,10,0)</f>
        <v>No</v>
      </c>
      <c r="F211" s="8" t="str">
        <f>VLOOKUP(A211:A2545,'Medical Examinations'!$A$2:$H$2336,5,0)</f>
        <v>yes</v>
      </c>
      <c r="G211" s="8" t="str">
        <f>VLOOKUP(A211:A2545,'Medical Examinations'!$A$2:$H$2336,6,0)</f>
        <v>No</v>
      </c>
      <c r="H211" s="8">
        <f>VLOOKUP(A211:A2545,'Medical Examinations'!$A$2:$H$2336,7,0)</f>
        <v>1</v>
      </c>
      <c r="I211" t="str">
        <f>VLOOKUP(A211:A2545,'Medical Examinations'!$A$2:$K$2336,11,0)</f>
        <v>Yes</v>
      </c>
      <c r="J211" s="8" t="str">
        <f>VLOOKUP(A211:A2545,'Medical Examinations'!$A$2:$M$2336,12,0)</f>
        <v>Obesity</v>
      </c>
      <c r="K211" s="8" t="str">
        <f>VLOOKUP(A211:A2545,'Medical Examinations'!$A$2:$M$2336,13,0)</f>
        <v>Normal</v>
      </c>
      <c r="L211" s="8" t="str">
        <f>VLOOKUP(Table1[CUSTOMER ID],'Hospitalisation Details'!$A$1:$N$2344,12,0)</f>
        <v>17/Dec/2000</v>
      </c>
      <c r="M211" s="22">
        <f>VLOOKUP(Table1[CUSTOMER ID],'Hospitalisation Details'!$A$2:$N$2344,14,0)</f>
        <v>35595.589999999997</v>
      </c>
      <c r="N211" s="8" t="str">
        <f>VLOOKUP(Table1[CUSTOMER ID],'Hospitalisation Details'!$A$2:$I$2344,7,0)</f>
        <v>tier - 2</v>
      </c>
      <c r="O211" s="8" t="str">
        <f>VLOOKUP(Table1[CUSTOMER ID],'Hospitalisation Details'!$A$2:$I$2344,8,0)</f>
        <v>tier - 3</v>
      </c>
      <c r="P211" s="8" t="str">
        <f>VLOOKUP(Table1[CUSTOMER ID],'Hospitalisation Details'!$A$2:$I$2344,9,0)</f>
        <v>R1013</v>
      </c>
      <c r="Q211" s="8">
        <f ca="1">VLOOKUP(Table1[CUSTOMER ID],'Hospitalisation Details'!$A$2:$N$2344,13,0)</f>
        <v>23</v>
      </c>
    </row>
    <row r="212" spans="1:17" ht="15.75" x14ac:dyDescent="0.25">
      <c r="A212" s="1" t="s">
        <v>2161</v>
      </c>
      <c r="B212" s="8" t="str">
        <f>VLOOKUP(A212:A2546,'Customer Names'!$A$2:$D$2336,2,0)</f>
        <v xml:space="preserve">  Sergey</v>
      </c>
      <c r="C212" s="8">
        <f>VLOOKUP(A212:A2546,'Medical Examinations'!$A$2:$H$2336,2,0)</f>
        <v>35.6</v>
      </c>
      <c r="D212" s="8">
        <f>VLOOKUP(A212:A2546,'Medical Examinations'!$A$2:$H$2336,3,0)</f>
        <v>4.0199999999999996</v>
      </c>
      <c r="E212" s="8" t="str">
        <f>VLOOKUP(A212:A2546,'Medical Examinations'!$A$1:$M$2336,10,0)</f>
        <v>Yes</v>
      </c>
      <c r="F212" s="8" t="str">
        <f>VLOOKUP(A212:A2546,'Medical Examinations'!$A$2:$H$2336,5,0)</f>
        <v>yes</v>
      </c>
      <c r="G212" s="8" t="str">
        <f>VLOOKUP(A212:A2546,'Medical Examinations'!$A$2:$H$2336,6,0)</f>
        <v>No</v>
      </c>
      <c r="H212" s="8">
        <f>VLOOKUP(A212:A2546,'Medical Examinations'!$A$2:$H$2336,7,0)</f>
        <v>2</v>
      </c>
      <c r="I212" t="str">
        <f>VLOOKUP(A212:A2546,'Medical Examinations'!$A$2:$K$2336,11,0)</f>
        <v>Yes</v>
      </c>
      <c r="J212" s="8" t="str">
        <f>VLOOKUP(A212:A2546,'Medical Examinations'!$A$2:$M$2336,12,0)</f>
        <v>Obesity</v>
      </c>
      <c r="K212" s="8" t="str">
        <f>VLOOKUP(A212:A2546,'Medical Examinations'!$A$2:$M$2336,13,0)</f>
        <v>Normal</v>
      </c>
      <c r="L212" s="8" t="str">
        <f>VLOOKUP(Table1[CUSTOMER ID],'Hospitalisation Details'!$A$1:$N$2344,12,0)</f>
        <v>19/Nov/2000</v>
      </c>
      <c r="M212" s="22">
        <f>VLOOKUP(Table1[CUSTOMER ID],'Hospitalisation Details'!$A$2:$N$2344,14,0)</f>
        <v>35585.58</v>
      </c>
      <c r="N212" s="8" t="str">
        <f>VLOOKUP(Table1[CUSTOMER ID],'Hospitalisation Details'!$A$2:$I$2344,7,0)</f>
        <v>tier - 2</v>
      </c>
      <c r="O212" s="8" t="str">
        <f>VLOOKUP(Table1[CUSTOMER ID],'Hospitalisation Details'!$A$2:$I$2344,8,0)</f>
        <v>tier - 3</v>
      </c>
      <c r="P212" s="8" t="str">
        <f>VLOOKUP(Table1[CUSTOMER ID],'Hospitalisation Details'!$A$2:$I$2344,9,0)</f>
        <v>R1011</v>
      </c>
      <c r="Q212" s="8">
        <f ca="1">VLOOKUP(Table1[CUSTOMER ID],'Hospitalisation Details'!$A$2:$N$2344,13,0)</f>
        <v>24</v>
      </c>
    </row>
    <row r="213" spans="1:17" ht="15.75" x14ac:dyDescent="0.25">
      <c r="A213" s="1" t="s">
        <v>2160</v>
      </c>
      <c r="B213" s="8" t="str">
        <f>VLOOKUP(A213:A2547,'Customer Names'!$A$2:$D$2336,2,0)</f>
        <v xml:space="preserve">  Timothy V</v>
      </c>
      <c r="C213" s="8">
        <f>VLOOKUP(A213:A2547,'Medical Examinations'!$A$2:$H$2336,2,0)</f>
        <v>34.39</v>
      </c>
      <c r="D213" s="8">
        <f>VLOOKUP(A213:A2547,'Medical Examinations'!$A$2:$H$2336,3,0)</f>
        <v>8.7200000000000006</v>
      </c>
      <c r="E213" s="8" t="str">
        <f>VLOOKUP(A213:A2547,'Medical Examinations'!$A$1:$M$2336,10,0)</f>
        <v>No</v>
      </c>
      <c r="F213" s="8" t="str">
        <f>VLOOKUP(A213:A2547,'Medical Examinations'!$A$2:$H$2336,5,0)</f>
        <v>No</v>
      </c>
      <c r="G213" s="8" t="str">
        <f>VLOOKUP(A213:A2547,'Medical Examinations'!$A$2:$H$2336,6,0)</f>
        <v>No</v>
      </c>
      <c r="H213" s="8">
        <f>VLOOKUP(A213:A2547,'Medical Examinations'!$A$2:$H$2336,7,0)</f>
        <v>0</v>
      </c>
      <c r="I213" t="str">
        <f>VLOOKUP(A213:A2547,'Medical Examinations'!$A$2:$K$2336,11,0)</f>
        <v>Yes</v>
      </c>
      <c r="J213" s="8" t="str">
        <f>VLOOKUP(A213:A2547,'Medical Examinations'!$A$2:$M$2336,12,0)</f>
        <v>Obesity</v>
      </c>
      <c r="K213" s="8" t="str">
        <f>VLOOKUP(A213:A2547,'Medical Examinations'!$A$2:$M$2336,13,0)</f>
        <v>Diabetes</v>
      </c>
      <c r="L213" s="8" t="str">
        <f>VLOOKUP(Table1[CUSTOMER ID],'Hospitalisation Details'!$A$1:$N$2344,12,0)</f>
        <v>10/Aug/1971</v>
      </c>
      <c r="M213" s="22">
        <f>VLOOKUP(Table1[CUSTOMER ID],'Hospitalisation Details'!$A$2:$N$2344,14,0)</f>
        <v>35583.17</v>
      </c>
      <c r="N213" s="8" t="str">
        <f>VLOOKUP(Table1[CUSTOMER ID],'Hospitalisation Details'!$A$2:$I$2344,7,0)</f>
        <v>tier - 1</v>
      </c>
      <c r="O213" s="8" t="str">
        <f>VLOOKUP(Table1[CUSTOMER ID],'Hospitalisation Details'!$A$2:$I$2344,8,0)</f>
        <v>tier - 3</v>
      </c>
      <c r="P213" s="8" t="str">
        <f>VLOOKUP(Table1[CUSTOMER ID],'Hospitalisation Details'!$A$2:$I$2344,9,0)</f>
        <v>R1011</v>
      </c>
      <c r="Q213" s="8">
        <f ca="1">VLOOKUP(Table1[CUSTOMER ID],'Hospitalisation Details'!$A$2:$N$2344,13,0)</f>
        <v>53</v>
      </c>
    </row>
    <row r="214" spans="1:17" ht="15.75" x14ac:dyDescent="0.25">
      <c r="A214" s="1" t="s">
        <v>2159</v>
      </c>
      <c r="B214" s="8" t="str">
        <f>VLOOKUP(A214:A2548,'Customer Names'!$A$2:$D$2336,2,0)</f>
        <v xml:space="preserve">  Andrew S</v>
      </c>
      <c r="C214" s="8">
        <f>VLOOKUP(A214:A2548,'Medical Examinations'!$A$2:$H$2336,2,0)</f>
        <v>29.06</v>
      </c>
      <c r="D214" s="8">
        <f>VLOOKUP(A214:A2548,'Medical Examinations'!$A$2:$H$2336,3,0)</f>
        <v>6.25</v>
      </c>
      <c r="E214" s="8" t="str">
        <f>VLOOKUP(A214:A2548,'Medical Examinations'!$A$1:$M$2336,10,0)</f>
        <v>Yes</v>
      </c>
      <c r="F214" s="8" t="str">
        <f>VLOOKUP(A214:A2548,'Medical Examinations'!$A$2:$H$2336,5,0)</f>
        <v>No</v>
      </c>
      <c r="G214" s="8" t="str">
        <f>VLOOKUP(A214:A2548,'Medical Examinations'!$A$2:$H$2336,6,0)</f>
        <v>No</v>
      </c>
      <c r="H214" s="8">
        <f>VLOOKUP(A214:A2548,'Medical Examinations'!$A$2:$H$2336,7,0)</f>
        <v>1</v>
      </c>
      <c r="I214" t="str">
        <f>VLOOKUP(A214:A2548,'Medical Examinations'!$A$2:$K$2336,11,0)</f>
        <v>Yes</v>
      </c>
      <c r="J214" s="8" t="str">
        <f>VLOOKUP(A214:A2548,'Medical Examinations'!$A$2:$M$2336,12,0)</f>
        <v>Overweight</v>
      </c>
      <c r="K214" s="8" t="str">
        <f>VLOOKUP(A214:A2548,'Medical Examinations'!$A$2:$M$2336,13,0)</f>
        <v>Prediabetes</v>
      </c>
      <c r="L214" s="8" t="str">
        <f>VLOOKUP(Table1[CUSTOMER ID],'Hospitalisation Details'!$A$1:$N$2344,12,0)</f>
        <v>29/Aug/1964</v>
      </c>
      <c r="M214" s="22">
        <f>VLOOKUP(Table1[CUSTOMER ID],'Hospitalisation Details'!$A$2:$N$2344,14,0)</f>
        <v>35573.26</v>
      </c>
      <c r="N214" s="8" t="str">
        <f>VLOOKUP(Table1[CUSTOMER ID],'Hospitalisation Details'!$A$2:$I$2344,7,0)</f>
        <v>tier - 2</v>
      </c>
      <c r="O214" s="8" t="str">
        <f>VLOOKUP(Table1[CUSTOMER ID],'Hospitalisation Details'!$A$2:$I$2344,8,0)</f>
        <v>tier - 1</v>
      </c>
      <c r="P214" s="8" t="str">
        <f>VLOOKUP(Table1[CUSTOMER ID],'Hospitalisation Details'!$A$2:$I$2344,9,0)</f>
        <v>R1011</v>
      </c>
      <c r="Q214" s="8">
        <f ca="1">VLOOKUP(Table1[CUSTOMER ID],'Hospitalisation Details'!$A$2:$N$2344,13,0)</f>
        <v>60</v>
      </c>
    </row>
    <row r="215" spans="1:17" ht="15.75" x14ac:dyDescent="0.25">
      <c r="A215" s="1" t="s">
        <v>2158</v>
      </c>
      <c r="B215" s="8" t="str">
        <f>VLOOKUP(A215:A2549,'Customer Names'!$A$2:$D$2336,2,0)</f>
        <v xml:space="preserve">  Matthew D</v>
      </c>
      <c r="C215" s="8">
        <f>VLOOKUP(A215:A2549,'Medical Examinations'!$A$2:$H$2336,2,0)</f>
        <v>35.799999999999997</v>
      </c>
      <c r="D215" s="8">
        <f>VLOOKUP(A215:A2549,'Medical Examinations'!$A$2:$H$2336,3,0)</f>
        <v>7.32</v>
      </c>
      <c r="E215" s="8" t="str">
        <f>VLOOKUP(A215:A2549,'Medical Examinations'!$A$1:$M$2336,10,0)</f>
        <v>No</v>
      </c>
      <c r="F215" s="8" t="str">
        <f>VLOOKUP(A215:A2549,'Medical Examinations'!$A$2:$H$2336,5,0)</f>
        <v>No</v>
      </c>
      <c r="G215" s="8" t="str">
        <f>VLOOKUP(A215:A2549,'Medical Examinations'!$A$2:$H$2336,6,0)</f>
        <v>No</v>
      </c>
      <c r="H215" s="8">
        <f>VLOOKUP(A215:A2549,'Medical Examinations'!$A$2:$H$2336,7,0)</f>
        <v>2</v>
      </c>
      <c r="I215" t="str">
        <f>VLOOKUP(A215:A2549,'Medical Examinations'!$A$2:$K$2336,11,0)</f>
        <v>Yes</v>
      </c>
      <c r="J215" s="8" t="str">
        <f>VLOOKUP(A215:A2549,'Medical Examinations'!$A$2:$M$2336,12,0)</f>
        <v>Obesity</v>
      </c>
      <c r="K215" s="8" t="str">
        <f>VLOOKUP(A215:A2549,'Medical Examinations'!$A$2:$M$2336,13,0)</f>
        <v>Diabetes</v>
      </c>
      <c r="L215" s="8" t="str">
        <f>VLOOKUP(Table1[CUSTOMER ID],'Hospitalisation Details'!$A$1:$N$2344,12,0)</f>
        <v>27/Oct/1973</v>
      </c>
      <c r="M215" s="22">
        <f>VLOOKUP(Table1[CUSTOMER ID],'Hospitalisation Details'!$A$2:$N$2344,14,0)</f>
        <v>35547.72</v>
      </c>
      <c r="N215" s="8" t="str">
        <f>VLOOKUP(Table1[CUSTOMER ID],'Hospitalisation Details'!$A$2:$I$2344,7,0)</f>
        <v>tier - 1</v>
      </c>
      <c r="O215" s="8" t="str">
        <f>VLOOKUP(Table1[CUSTOMER ID],'Hospitalisation Details'!$A$2:$I$2344,8,0)</f>
        <v>tier - 1</v>
      </c>
      <c r="P215" s="8" t="str">
        <f>VLOOKUP(Table1[CUSTOMER ID],'Hospitalisation Details'!$A$2:$I$2344,9,0)</f>
        <v>R1011</v>
      </c>
      <c r="Q215" s="8">
        <f ca="1">VLOOKUP(Table1[CUSTOMER ID],'Hospitalisation Details'!$A$2:$N$2344,13,0)</f>
        <v>51</v>
      </c>
    </row>
    <row r="216" spans="1:17" ht="15.75" x14ac:dyDescent="0.25">
      <c r="A216" s="1" t="s">
        <v>2157</v>
      </c>
      <c r="B216" s="8" t="str">
        <f>VLOOKUP(A216:A2550,'Customer Names'!$A$2:$D$2336,2,0)</f>
        <v xml:space="preserve">  Jessica</v>
      </c>
      <c r="C216" s="8">
        <f>VLOOKUP(A216:A2550,'Medical Examinations'!$A$2:$H$2336,2,0)</f>
        <v>49.8</v>
      </c>
      <c r="D216" s="8">
        <f>VLOOKUP(A216:A2550,'Medical Examinations'!$A$2:$H$2336,3,0)</f>
        <v>4.24</v>
      </c>
      <c r="E216" s="8" t="str">
        <f>VLOOKUP(A216:A2550,'Medical Examinations'!$A$1:$M$2336,10,0)</f>
        <v>No</v>
      </c>
      <c r="F216" s="8" t="str">
        <f>VLOOKUP(A216:A2550,'Medical Examinations'!$A$2:$H$2336,5,0)</f>
        <v>No</v>
      </c>
      <c r="G216" s="8" t="str">
        <f>VLOOKUP(A216:A2550,'Medical Examinations'!$A$2:$H$2336,6,0)</f>
        <v>No</v>
      </c>
      <c r="H216" s="8">
        <f>VLOOKUP(A216:A2550,'Medical Examinations'!$A$2:$H$2336,7,0)</f>
        <v>1</v>
      </c>
      <c r="I216" t="str">
        <f>VLOOKUP(A216:A2550,'Medical Examinations'!$A$2:$K$2336,11,0)</f>
        <v>Yes</v>
      </c>
      <c r="J216" s="8" t="str">
        <f>VLOOKUP(A216:A2550,'Medical Examinations'!$A$2:$M$2336,12,0)</f>
        <v>Obesity</v>
      </c>
      <c r="K216" s="8" t="str">
        <f>VLOOKUP(A216:A2550,'Medical Examinations'!$A$2:$M$2336,13,0)</f>
        <v>Normal</v>
      </c>
      <c r="L216" s="8" t="str">
        <f>VLOOKUP(Table1[CUSTOMER ID],'Hospitalisation Details'!$A$1:$N$2344,12,0)</f>
        <v>13/Sep/1992</v>
      </c>
      <c r="M216" s="22">
        <f>VLOOKUP(Table1[CUSTOMER ID],'Hospitalisation Details'!$A$2:$N$2344,14,0)</f>
        <v>35547.47</v>
      </c>
      <c r="N216" s="8" t="str">
        <f>VLOOKUP(Table1[CUSTOMER ID],'Hospitalisation Details'!$A$2:$I$2344,7,0)</f>
        <v>tier - 2</v>
      </c>
      <c r="O216" s="8" t="str">
        <f>VLOOKUP(Table1[CUSTOMER ID],'Hospitalisation Details'!$A$2:$I$2344,8,0)</f>
        <v>tier - 3</v>
      </c>
      <c r="P216" s="8" t="str">
        <f>VLOOKUP(Table1[CUSTOMER ID],'Hospitalisation Details'!$A$2:$I$2344,9,0)</f>
        <v>R1011</v>
      </c>
      <c r="Q216" s="8">
        <f ca="1">VLOOKUP(Table1[CUSTOMER ID],'Hospitalisation Details'!$A$2:$N$2344,13,0)</f>
        <v>32</v>
      </c>
    </row>
    <row r="217" spans="1:17" ht="15.75" x14ac:dyDescent="0.25">
      <c r="A217" s="1" t="s">
        <v>2156</v>
      </c>
      <c r="B217" s="8" t="str">
        <f>VLOOKUP(A217:A2551,'Customer Names'!$A$2:$D$2336,2,0)</f>
        <v xml:space="preserve">  Lawrence</v>
      </c>
      <c r="C217" s="8">
        <f>VLOOKUP(A217:A2551,'Medical Examinations'!$A$2:$H$2336,2,0)</f>
        <v>35.71</v>
      </c>
      <c r="D217" s="8">
        <f>VLOOKUP(A217:A2551,'Medical Examinations'!$A$2:$H$2336,3,0)</f>
        <v>6.84</v>
      </c>
      <c r="E217" s="8" t="str">
        <f>VLOOKUP(A217:A2551,'Medical Examinations'!$A$1:$M$2336,10,0)</f>
        <v>No</v>
      </c>
      <c r="F217" s="8" t="str">
        <f>VLOOKUP(A217:A2551,'Medical Examinations'!$A$2:$H$2336,5,0)</f>
        <v>No</v>
      </c>
      <c r="G217" s="8" t="str">
        <f>VLOOKUP(A217:A2551,'Medical Examinations'!$A$2:$H$2336,6,0)</f>
        <v>No</v>
      </c>
      <c r="H217" s="8">
        <f>VLOOKUP(A217:A2551,'Medical Examinations'!$A$2:$H$2336,7,0)</f>
        <v>2</v>
      </c>
      <c r="I217" t="str">
        <f>VLOOKUP(A217:A2551,'Medical Examinations'!$A$2:$K$2336,11,0)</f>
        <v>Yes</v>
      </c>
      <c r="J217" s="8" t="str">
        <f>VLOOKUP(A217:A2551,'Medical Examinations'!$A$2:$M$2336,12,0)</f>
        <v>Obesity</v>
      </c>
      <c r="K217" s="8" t="str">
        <f>VLOOKUP(A217:A2551,'Medical Examinations'!$A$2:$M$2336,13,0)</f>
        <v>Diabetes</v>
      </c>
      <c r="L217" s="8" t="str">
        <f>VLOOKUP(Table1[CUSTOMER ID],'Hospitalisation Details'!$A$1:$N$2344,12,0)</f>
        <v>16/Dec/1973</v>
      </c>
      <c r="M217" s="22">
        <f>VLOOKUP(Table1[CUSTOMER ID],'Hospitalisation Details'!$A$2:$N$2344,14,0)</f>
        <v>35517.19</v>
      </c>
      <c r="N217" s="8" t="str">
        <f>VLOOKUP(Table1[CUSTOMER ID],'Hospitalisation Details'!$A$2:$I$2344,7,0)</f>
        <v>tier - 2</v>
      </c>
      <c r="O217" s="8" t="str">
        <f>VLOOKUP(Table1[CUSTOMER ID],'Hospitalisation Details'!$A$2:$I$2344,8,0)</f>
        <v>tier - 2</v>
      </c>
      <c r="P217" s="8" t="str">
        <f>VLOOKUP(Table1[CUSTOMER ID],'Hospitalisation Details'!$A$2:$I$2344,9,0)</f>
        <v>R1011</v>
      </c>
      <c r="Q217" s="8">
        <f ca="1">VLOOKUP(Table1[CUSTOMER ID],'Hospitalisation Details'!$A$2:$N$2344,13,0)</f>
        <v>50</v>
      </c>
    </row>
    <row r="218" spans="1:17" ht="15.75" x14ac:dyDescent="0.25">
      <c r="A218" s="1" t="s">
        <v>2155</v>
      </c>
      <c r="B218" s="8" t="str">
        <f>VLOOKUP(A218:A2552,'Customer Names'!$A$2:$D$2336,2,0)</f>
        <v xml:space="preserve">  Alex</v>
      </c>
      <c r="C218" s="8">
        <f>VLOOKUP(A218:A2552,'Medical Examinations'!$A$2:$H$2336,2,0)</f>
        <v>30.8</v>
      </c>
      <c r="D218" s="8">
        <f>VLOOKUP(A218:A2552,'Medical Examinations'!$A$2:$H$2336,3,0)</f>
        <v>5.23</v>
      </c>
      <c r="E218" s="8" t="str">
        <f>VLOOKUP(A218:A2552,'Medical Examinations'!$A$1:$M$2336,10,0)</f>
        <v>Yes</v>
      </c>
      <c r="F218" s="8" t="str">
        <f>VLOOKUP(A218:A2552,'Medical Examinations'!$A$2:$H$2336,5,0)</f>
        <v>No</v>
      </c>
      <c r="G218" s="8" t="str">
        <f>VLOOKUP(A218:A2552,'Medical Examinations'!$A$2:$H$2336,6,0)</f>
        <v>No</v>
      </c>
      <c r="H218" s="8">
        <f>VLOOKUP(A218:A2552,'Medical Examinations'!$A$2:$H$2336,7,0)</f>
        <v>1</v>
      </c>
      <c r="I218" t="str">
        <f>VLOOKUP(A218:A2552,'Medical Examinations'!$A$2:$K$2336,11,0)</f>
        <v>Yes</v>
      </c>
      <c r="J218" s="8" t="str">
        <f>VLOOKUP(A218:A2552,'Medical Examinations'!$A$2:$M$2336,12,0)</f>
        <v>Obesity</v>
      </c>
      <c r="K218" s="8" t="str">
        <f>VLOOKUP(A218:A2552,'Medical Examinations'!$A$2:$M$2336,13,0)</f>
        <v>Normal</v>
      </c>
      <c r="L218" s="8" t="str">
        <f>VLOOKUP(Table1[CUSTOMER ID],'Hospitalisation Details'!$A$1:$N$2344,12,0)</f>
        <v>20/Nov/1988</v>
      </c>
      <c r="M218" s="22">
        <f>VLOOKUP(Table1[CUSTOMER ID],'Hospitalisation Details'!$A$2:$N$2344,14,0)</f>
        <v>35491.64</v>
      </c>
      <c r="N218" s="8" t="str">
        <f>VLOOKUP(Table1[CUSTOMER ID],'Hospitalisation Details'!$A$2:$I$2344,7,0)</f>
        <v>tier - 1</v>
      </c>
      <c r="O218" s="8" t="str">
        <f>VLOOKUP(Table1[CUSTOMER ID],'Hospitalisation Details'!$A$2:$I$2344,8,0)</f>
        <v>tier - 2</v>
      </c>
      <c r="P218" s="8" t="str">
        <f>VLOOKUP(Table1[CUSTOMER ID],'Hospitalisation Details'!$A$2:$I$2344,9,0)</f>
        <v>R1011</v>
      </c>
      <c r="Q218" s="8">
        <f ca="1">VLOOKUP(Table1[CUSTOMER ID],'Hospitalisation Details'!$A$2:$N$2344,13,0)</f>
        <v>36</v>
      </c>
    </row>
    <row r="219" spans="1:17" ht="15.75" x14ac:dyDescent="0.25">
      <c r="A219" s="1" t="s">
        <v>2154</v>
      </c>
      <c r="B219" s="8" t="str">
        <f>VLOOKUP(A219:A2553,'Customer Names'!$A$2:$D$2336,2,0)</f>
        <v xml:space="preserve">  Kevin</v>
      </c>
      <c r="C219" s="8">
        <f>VLOOKUP(A219:A2553,'Medical Examinations'!$A$2:$H$2336,2,0)</f>
        <v>33.69</v>
      </c>
      <c r="D219" s="8">
        <f>VLOOKUP(A219:A2553,'Medical Examinations'!$A$2:$H$2336,3,0)</f>
        <v>9.68</v>
      </c>
      <c r="E219" s="8" t="str">
        <f>VLOOKUP(A219:A2553,'Medical Examinations'!$A$1:$M$2336,10,0)</f>
        <v>No</v>
      </c>
      <c r="F219" s="8" t="str">
        <f>VLOOKUP(A219:A2553,'Medical Examinations'!$A$2:$H$2336,5,0)</f>
        <v>No</v>
      </c>
      <c r="G219" s="8" t="str">
        <f>VLOOKUP(A219:A2553,'Medical Examinations'!$A$2:$H$2336,6,0)</f>
        <v>No</v>
      </c>
      <c r="H219" s="8">
        <f>VLOOKUP(A219:A2553,'Medical Examinations'!$A$2:$H$2336,7,0)</f>
        <v>0</v>
      </c>
      <c r="I219" t="str">
        <f>VLOOKUP(A219:A2553,'Medical Examinations'!$A$2:$K$2336,11,0)</f>
        <v>Yes</v>
      </c>
      <c r="J219" s="8" t="str">
        <f>VLOOKUP(A219:A2553,'Medical Examinations'!$A$2:$M$2336,12,0)</f>
        <v>Obesity</v>
      </c>
      <c r="K219" s="8" t="str">
        <f>VLOOKUP(A219:A2553,'Medical Examinations'!$A$2:$M$2336,13,0)</f>
        <v>Diabetes</v>
      </c>
      <c r="L219" s="8" t="str">
        <f>VLOOKUP(Table1[CUSTOMER ID],'Hospitalisation Details'!$A$1:$N$2344,12,0)</f>
        <v>22/Sep/1971</v>
      </c>
      <c r="M219" s="22">
        <f>VLOOKUP(Table1[CUSTOMER ID],'Hospitalisation Details'!$A$2:$N$2344,14,0)</f>
        <v>35345.730000000003</v>
      </c>
      <c r="N219" s="8" t="str">
        <f>VLOOKUP(Table1[CUSTOMER ID],'Hospitalisation Details'!$A$2:$I$2344,7,0)</f>
        <v>tier - 2</v>
      </c>
      <c r="O219" s="8" t="str">
        <f>VLOOKUP(Table1[CUSTOMER ID],'Hospitalisation Details'!$A$2:$I$2344,8,0)</f>
        <v>tier - 3</v>
      </c>
      <c r="P219" s="8" t="str">
        <f>VLOOKUP(Table1[CUSTOMER ID],'Hospitalisation Details'!$A$2:$I$2344,9,0)</f>
        <v>R1011</v>
      </c>
      <c r="Q219" s="8">
        <f ca="1">VLOOKUP(Table1[CUSTOMER ID],'Hospitalisation Details'!$A$2:$N$2344,13,0)</f>
        <v>53</v>
      </c>
    </row>
    <row r="220" spans="1:17" ht="15.75" x14ac:dyDescent="0.25">
      <c r="A220" s="1" t="s">
        <v>2153</v>
      </c>
      <c r="B220" s="8" t="str">
        <f>VLOOKUP(A220:A2554,'Customer Names'!$A$2:$D$2336,2,0)</f>
        <v xml:space="preserve">  Gavin M</v>
      </c>
      <c r="C220" s="8">
        <f>VLOOKUP(A220:A2554,'Medical Examinations'!$A$2:$H$2336,2,0)</f>
        <v>42.27</v>
      </c>
      <c r="D220" s="8">
        <f>VLOOKUP(A220:A2554,'Medical Examinations'!$A$2:$H$2336,3,0)</f>
        <v>6.05</v>
      </c>
      <c r="E220" s="8" t="str">
        <f>VLOOKUP(A220:A2554,'Medical Examinations'!$A$1:$M$2336,10,0)</f>
        <v>Yes</v>
      </c>
      <c r="F220" s="8" t="str">
        <f>VLOOKUP(A220:A2554,'Medical Examinations'!$A$2:$H$2336,5,0)</f>
        <v>No</v>
      </c>
      <c r="G220" s="8" t="str">
        <f>VLOOKUP(A220:A2554,'Medical Examinations'!$A$2:$H$2336,6,0)</f>
        <v>No</v>
      </c>
      <c r="H220" s="8">
        <f>VLOOKUP(A220:A2554,'Medical Examinations'!$A$2:$H$2336,7,0)</f>
        <v>1</v>
      </c>
      <c r="I220" t="str">
        <f>VLOOKUP(A220:A2554,'Medical Examinations'!$A$2:$K$2336,11,0)</f>
        <v>Yes</v>
      </c>
      <c r="J220" s="8" t="str">
        <f>VLOOKUP(A220:A2554,'Medical Examinations'!$A$2:$M$2336,12,0)</f>
        <v>Obesity</v>
      </c>
      <c r="K220" s="8" t="str">
        <f>VLOOKUP(A220:A2554,'Medical Examinations'!$A$2:$M$2336,13,0)</f>
        <v>Prediabetes</v>
      </c>
      <c r="L220" s="8" t="str">
        <f>VLOOKUP(Table1[CUSTOMER ID],'Hospitalisation Details'!$A$1:$N$2344,12,0)</f>
        <v>19/Sep/1988</v>
      </c>
      <c r="M220" s="22">
        <f>VLOOKUP(Table1[CUSTOMER ID],'Hospitalisation Details'!$A$2:$N$2344,14,0)</f>
        <v>35315.96</v>
      </c>
      <c r="N220" s="8" t="str">
        <f>VLOOKUP(Table1[CUSTOMER ID],'Hospitalisation Details'!$A$2:$I$2344,7,0)</f>
        <v>tier - 2</v>
      </c>
      <c r="O220" s="8" t="str">
        <f>VLOOKUP(Table1[CUSTOMER ID],'Hospitalisation Details'!$A$2:$I$2344,8,0)</f>
        <v>tier - 1</v>
      </c>
      <c r="P220" s="8" t="str">
        <f>VLOOKUP(Table1[CUSTOMER ID],'Hospitalisation Details'!$A$2:$I$2344,9,0)</f>
        <v>R1011</v>
      </c>
      <c r="Q220" s="8">
        <f ca="1">VLOOKUP(Table1[CUSTOMER ID],'Hospitalisation Details'!$A$2:$N$2344,13,0)</f>
        <v>36</v>
      </c>
    </row>
    <row r="221" spans="1:17" ht="15.75" x14ac:dyDescent="0.25">
      <c r="A221" s="1" t="s">
        <v>2152</v>
      </c>
      <c r="B221" s="8" t="str">
        <f>VLOOKUP(A221:A2555,'Customer Names'!$A$2:$D$2336,2,0)</f>
        <v xml:space="preserve">  Rick E</v>
      </c>
      <c r="C221" s="8">
        <f>VLOOKUP(A221:A2555,'Medical Examinations'!$A$2:$H$2336,2,0)</f>
        <v>53.25</v>
      </c>
      <c r="D221" s="8">
        <f>VLOOKUP(A221:A2555,'Medical Examinations'!$A$2:$H$2336,3,0)</f>
        <v>6.11</v>
      </c>
      <c r="E221" s="8" t="str">
        <f>VLOOKUP(A221:A2555,'Medical Examinations'!$A$1:$M$2336,10,0)</f>
        <v>Yes</v>
      </c>
      <c r="F221" s="8" t="str">
        <f>VLOOKUP(A221:A2555,'Medical Examinations'!$A$2:$H$2336,5,0)</f>
        <v>No</v>
      </c>
      <c r="G221" s="8" t="str">
        <f>VLOOKUP(A221:A2555,'Medical Examinations'!$A$2:$H$2336,6,0)</f>
        <v>Yes</v>
      </c>
      <c r="H221" s="8">
        <f>VLOOKUP(A221:A2555,'Medical Examinations'!$A$2:$H$2336,7,0)</f>
        <v>1</v>
      </c>
      <c r="I221" t="str">
        <f>VLOOKUP(A221:A2555,'Medical Examinations'!$A$2:$K$2336,11,0)</f>
        <v>Yes</v>
      </c>
      <c r="J221" s="8" t="str">
        <f>VLOOKUP(A221:A2555,'Medical Examinations'!$A$2:$M$2336,12,0)</f>
        <v>Obesity</v>
      </c>
      <c r="K221" s="8" t="str">
        <f>VLOOKUP(A221:A2555,'Medical Examinations'!$A$2:$M$2336,13,0)</f>
        <v>Prediabetes</v>
      </c>
      <c r="L221" s="8" t="str">
        <f>VLOOKUP(Table1[CUSTOMER ID],'Hospitalisation Details'!$A$1:$N$2344,12,0)</f>
        <v>9/Jul/1997</v>
      </c>
      <c r="M221" s="22">
        <f>VLOOKUP(Table1[CUSTOMER ID],'Hospitalisation Details'!$A$2:$N$2344,14,0)</f>
        <v>35302.089999999997</v>
      </c>
      <c r="N221" s="8" t="str">
        <f>VLOOKUP(Table1[CUSTOMER ID],'Hospitalisation Details'!$A$2:$I$2344,7,0)</f>
        <v>tier - 1</v>
      </c>
      <c r="O221" s="8" t="str">
        <f>VLOOKUP(Table1[CUSTOMER ID],'Hospitalisation Details'!$A$2:$I$2344,8,0)</f>
        <v>tier - 2</v>
      </c>
      <c r="P221" s="8" t="str">
        <f>VLOOKUP(Table1[CUSTOMER ID],'Hospitalisation Details'!$A$2:$I$2344,9,0)</f>
        <v>R1011</v>
      </c>
      <c r="Q221" s="8">
        <f ca="1">VLOOKUP(Table1[CUSTOMER ID],'Hospitalisation Details'!$A$2:$N$2344,13,0)</f>
        <v>27</v>
      </c>
    </row>
    <row r="222" spans="1:17" ht="15.75" x14ac:dyDescent="0.25">
      <c r="A222" s="1" t="s">
        <v>2151</v>
      </c>
      <c r="B222" s="8" t="str">
        <f>VLOOKUP(A222:A2556,'Customer Names'!$A$2:$D$2336,2,0)</f>
        <v xml:space="preserve">  Andrea H</v>
      </c>
      <c r="C222" s="8">
        <f>VLOOKUP(A222:A2556,'Medical Examinations'!$A$2:$H$2336,2,0)</f>
        <v>26.8</v>
      </c>
      <c r="D222" s="8">
        <f>VLOOKUP(A222:A2556,'Medical Examinations'!$A$2:$H$2336,3,0)</f>
        <v>10.93</v>
      </c>
      <c r="E222" s="8" t="str">
        <f>VLOOKUP(A222:A2556,'Medical Examinations'!$A$1:$M$2336,10,0)</f>
        <v>Yes</v>
      </c>
      <c r="F222" s="8" t="str">
        <f>VLOOKUP(A222:A2556,'Medical Examinations'!$A$2:$H$2336,5,0)</f>
        <v>No</v>
      </c>
      <c r="G222" s="8" t="str">
        <f>VLOOKUP(A222:A2556,'Medical Examinations'!$A$2:$H$2336,6,0)</f>
        <v>No</v>
      </c>
      <c r="H222" s="8">
        <f>VLOOKUP(A222:A2556,'Medical Examinations'!$A$2:$H$2336,7,0)</f>
        <v>0</v>
      </c>
      <c r="I222" t="str">
        <f>VLOOKUP(A222:A2556,'Medical Examinations'!$A$2:$K$2336,11,0)</f>
        <v>No</v>
      </c>
      <c r="J222" s="8" t="str">
        <f>VLOOKUP(A222:A2556,'Medical Examinations'!$A$2:$M$2336,12,0)</f>
        <v>Overweight</v>
      </c>
      <c r="K222" s="8" t="str">
        <f>VLOOKUP(A222:A2556,'Medical Examinations'!$A$2:$M$2336,13,0)</f>
        <v>Diabetes</v>
      </c>
      <c r="L222" s="8" t="str">
        <f>VLOOKUP(Table1[CUSTOMER ID],'Hospitalisation Details'!$A$1:$N$2344,12,0)</f>
        <v>30/Dec/1967</v>
      </c>
      <c r="M222" s="22">
        <f>VLOOKUP(Table1[CUSTOMER ID],'Hospitalisation Details'!$A$2:$N$2344,14,0)</f>
        <v>35160.129999999997</v>
      </c>
      <c r="N222" s="8" t="str">
        <f>VLOOKUP(Table1[CUSTOMER ID],'Hospitalisation Details'!$A$2:$I$2344,7,0)</f>
        <v>tier - 2</v>
      </c>
      <c r="O222" s="8" t="str">
        <f>VLOOKUP(Table1[CUSTOMER ID],'Hospitalisation Details'!$A$2:$I$2344,8,0)</f>
        <v>tier - 2</v>
      </c>
      <c r="P222" s="8" t="str">
        <f>VLOOKUP(Table1[CUSTOMER ID],'Hospitalisation Details'!$A$2:$I$2344,9,0)</f>
        <v>R1011</v>
      </c>
      <c r="Q222" s="8">
        <f ca="1">VLOOKUP(Table1[CUSTOMER ID],'Hospitalisation Details'!$A$2:$N$2344,13,0)</f>
        <v>56</v>
      </c>
    </row>
    <row r="223" spans="1:17" ht="15.75" x14ac:dyDescent="0.25">
      <c r="A223" s="1" t="s">
        <v>2150</v>
      </c>
      <c r="B223" s="8" t="str">
        <f>VLOOKUP(A223:A2557,'Customer Names'!$A$2:$D$2336,2,0)</f>
        <v xml:space="preserve">  Anthony S</v>
      </c>
      <c r="C223" s="8">
        <f>VLOOKUP(A223:A2557,'Medical Examinations'!$A$2:$H$2336,2,0)</f>
        <v>28.5</v>
      </c>
      <c r="D223" s="8">
        <f>VLOOKUP(A223:A2557,'Medical Examinations'!$A$2:$H$2336,3,0)</f>
        <v>5.12</v>
      </c>
      <c r="E223" s="8" t="str">
        <f>VLOOKUP(A223:A2557,'Medical Examinations'!$A$1:$M$2336,10,0)</f>
        <v>No</v>
      </c>
      <c r="F223" s="8" t="str">
        <f>VLOOKUP(A223:A2557,'Medical Examinations'!$A$2:$H$2336,5,0)</f>
        <v>No</v>
      </c>
      <c r="G223" s="8" t="str">
        <f>VLOOKUP(A223:A2557,'Medical Examinations'!$A$2:$H$2336,6,0)</f>
        <v>No</v>
      </c>
      <c r="H223" s="8">
        <f>VLOOKUP(A223:A2557,'Medical Examinations'!$A$2:$H$2336,7,0)</f>
        <v>1</v>
      </c>
      <c r="I223" t="str">
        <f>VLOOKUP(A223:A2557,'Medical Examinations'!$A$2:$K$2336,11,0)</f>
        <v>Yes</v>
      </c>
      <c r="J223" s="8" t="str">
        <f>VLOOKUP(A223:A2557,'Medical Examinations'!$A$2:$M$2336,12,0)</f>
        <v>Overweight</v>
      </c>
      <c r="K223" s="8" t="str">
        <f>VLOOKUP(A223:A2557,'Medical Examinations'!$A$2:$M$2336,13,0)</f>
        <v>Normal</v>
      </c>
      <c r="L223" s="8" t="str">
        <f>VLOOKUP(Table1[CUSTOMER ID],'Hospitalisation Details'!$A$1:$N$2344,12,0)</f>
        <v>22/Dec/1998</v>
      </c>
      <c r="M223" s="22">
        <f>VLOOKUP(Table1[CUSTOMER ID],'Hospitalisation Details'!$A$2:$N$2344,14,0)</f>
        <v>35147.53</v>
      </c>
      <c r="N223" s="8" t="str">
        <f>VLOOKUP(Table1[CUSTOMER ID],'Hospitalisation Details'!$A$2:$I$2344,7,0)</f>
        <v>tier - 1</v>
      </c>
      <c r="O223" s="8" t="str">
        <f>VLOOKUP(Table1[CUSTOMER ID],'Hospitalisation Details'!$A$2:$I$2344,8,0)</f>
        <v>tier - 1</v>
      </c>
      <c r="P223" s="8" t="str">
        <f>VLOOKUP(Table1[CUSTOMER ID],'Hospitalisation Details'!$A$2:$I$2344,9,0)</f>
        <v>R1016</v>
      </c>
      <c r="Q223" s="8">
        <f ca="1">VLOOKUP(Table1[CUSTOMER ID],'Hospitalisation Details'!$A$2:$N$2344,13,0)</f>
        <v>25</v>
      </c>
    </row>
    <row r="224" spans="1:17" ht="15.75" x14ac:dyDescent="0.25">
      <c r="A224" s="1" t="s">
        <v>2149</v>
      </c>
      <c r="B224" s="8" t="str">
        <f>VLOOKUP(A224:A2558,'Customer Names'!$A$2:$D$2336,2,0)</f>
        <v xml:space="preserve">  Erik</v>
      </c>
      <c r="C224" s="8">
        <f>VLOOKUP(A224:A2558,'Medical Examinations'!$A$2:$H$2336,2,0)</f>
        <v>22.895</v>
      </c>
      <c r="D224" s="8">
        <f>VLOOKUP(A224:A2558,'Medical Examinations'!$A$2:$H$2336,3,0)</f>
        <v>5.72</v>
      </c>
      <c r="E224" s="8" t="str">
        <f>VLOOKUP(A224:A2558,'Medical Examinations'!$A$1:$M$2336,10,0)</f>
        <v>No</v>
      </c>
      <c r="F224" s="8" t="str">
        <f>VLOOKUP(A224:A2558,'Medical Examinations'!$A$2:$H$2336,5,0)</f>
        <v>No</v>
      </c>
      <c r="G224" s="8" t="str">
        <f>VLOOKUP(A224:A2558,'Medical Examinations'!$A$2:$H$2336,6,0)</f>
        <v>No</v>
      </c>
      <c r="H224" s="8">
        <f>VLOOKUP(A224:A2558,'Medical Examinations'!$A$2:$H$2336,7,0)</f>
        <v>0</v>
      </c>
      <c r="I224" t="str">
        <f>VLOOKUP(A224:A2558,'Medical Examinations'!$A$2:$K$2336,11,0)</f>
        <v>Yes</v>
      </c>
      <c r="J224" s="8" t="str">
        <f>VLOOKUP(A224:A2558,'Medical Examinations'!$A$2:$M$2336,12,0)</f>
        <v>Normal Weight</v>
      </c>
      <c r="K224" s="8" t="str">
        <f>VLOOKUP(A224:A2558,'Medical Examinations'!$A$2:$M$2336,13,0)</f>
        <v>Prediabetes</v>
      </c>
      <c r="L224" s="8" t="str">
        <f>VLOOKUP(Table1[CUSTOMER ID],'Hospitalisation Details'!$A$1:$N$2344,12,0)</f>
        <v>29/Jun/1977</v>
      </c>
      <c r="M224" s="22">
        <f>VLOOKUP(Table1[CUSTOMER ID],'Hospitalisation Details'!$A$2:$N$2344,14,0)</f>
        <v>35069.370000000003</v>
      </c>
      <c r="N224" s="8" t="str">
        <f>VLOOKUP(Table1[CUSTOMER ID],'Hospitalisation Details'!$A$2:$I$2344,7,0)</f>
        <v>tier - 1</v>
      </c>
      <c r="O224" s="8" t="str">
        <f>VLOOKUP(Table1[CUSTOMER ID],'Hospitalisation Details'!$A$2:$I$2344,8,0)</f>
        <v>tier - 1</v>
      </c>
      <c r="P224" s="8" t="str">
        <f>VLOOKUP(Table1[CUSTOMER ID],'Hospitalisation Details'!$A$2:$I$2344,9,0)</f>
        <v>R1017</v>
      </c>
      <c r="Q224" s="8">
        <f ca="1">VLOOKUP(Table1[CUSTOMER ID],'Hospitalisation Details'!$A$2:$N$2344,13,0)</f>
        <v>47</v>
      </c>
    </row>
    <row r="225" spans="1:17" ht="15.75" x14ac:dyDescent="0.25">
      <c r="A225" s="1" t="s">
        <v>2148</v>
      </c>
      <c r="B225" s="8" t="str">
        <f>VLOOKUP(A225:A2559,'Customer Names'!$A$2:$D$2336,2,0)</f>
        <v xml:space="preserve">  Kiley D</v>
      </c>
      <c r="C225" s="8">
        <f>VLOOKUP(A225:A2559,'Medical Examinations'!$A$2:$H$2336,2,0)</f>
        <v>34.06</v>
      </c>
      <c r="D225" s="8">
        <f>VLOOKUP(A225:A2559,'Medical Examinations'!$A$2:$H$2336,3,0)</f>
        <v>11.83</v>
      </c>
      <c r="E225" s="8" t="str">
        <f>VLOOKUP(A225:A2559,'Medical Examinations'!$A$1:$M$2336,10,0)</f>
        <v>Yes</v>
      </c>
      <c r="F225" s="8" t="str">
        <f>VLOOKUP(A225:A2559,'Medical Examinations'!$A$2:$H$2336,5,0)</f>
        <v>No</v>
      </c>
      <c r="G225" s="8" t="str">
        <f>VLOOKUP(A225:A2559,'Medical Examinations'!$A$2:$H$2336,6,0)</f>
        <v>No</v>
      </c>
      <c r="H225" s="8">
        <f>VLOOKUP(A225:A2559,'Medical Examinations'!$A$2:$H$2336,7,0)</f>
        <v>1</v>
      </c>
      <c r="I225" t="str">
        <f>VLOOKUP(A225:A2559,'Medical Examinations'!$A$2:$K$2336,11,0)</f>
        <v>Yes</v>
      </c>
      <c r="J225" s="8" t="str">
        <f>VLOOKUP(A225:A2559,'Medical Examinations'!$A$2:$M$2336,12,0)</f>
        <v>Obesity</v>
      </c>
      <c r="K225" s="8" t="str">
        <f>VLOOKUP(A225:A2559,'Medical Examinations'!$A$2:$M$2336,13,0)</f>
        <v>Diabetes</v>
      </c>
      <c r="L225" s="8" t="str">
        <f>VLOOKUP(Table1[CUSTOMER ID],'Hospitalisation Details'!$A$1:$N$2344,12,0)</f>
        <v>29/Aug/1975</v>
      </c>
      <c r="M225" s="22">
        <f>VLOOKUP(Table1[CUSTOMER ID],'Hospitalisation Details'!$A$2:$N$2344,14,0)</f>
        <v>35050.620000000003</v>
      </c>
      <c r="N225" s="8" t="str">
        <f>VLOOKUP(Table1[CUSTOMER ID],'Hospitalisation Details'!$A$2:$I$2344,7,0)</f>
        <v>tier - 2</v>
      </c>
      <c r="O225" s="8" t="str">
        <f>VLOOKUP(Table1[CUSTOMER ID],'Hospitalisation Details'!$A$2:$I$2344,8,0)</f>
        <v>tier - 1</v>
      </c>
      <c r="P225" s="8" t="str">
        <f>VLOOKUP(Table1[CUSTOMER ID],'Hospitalisation Details'!$A$2:$I$2344,9,0)</f>
        <v>R1011</v>
      </c>
      <c r="Q225" s="8">
        <f ca="1">VLOOKUP(Table1[CUSTOMER ID],'Hospitalisation Details'!$A$2:$N$2344,13,0)</f>
        <v>49</v>
      </c>
    </row>
    <row r="226" spans="1:17" ht="15.75" x14ac:dyDescent="0.25">
      <c r="A226" s="1" t="s">
        <v>2147</v>
      </c>
      <c r="B226" s="8" t="str">
        <f>VLOOKUP(A226:A2560,'Customer Names'!$A$2:$D$2336,2,0)</f>
        <v xml:space="preserve">  Jennifer</v>
      </c>
      <c r="C226" s="8">
        <f>VLOOKUP(A226:A2560,'Medical Examinations'!$A$2:$H$2336,2,0)</f>
        <v>36.409999999999997</v>
      </c>
      <c r="D226" s="8">
        <f>VLOOKUP(A226:A2560,'Medical Examinations'!$A$2:$H$2336,3,0)</f>
        <v>4.55</v>
      </c>
      <c r="E226" s="8" t="str">
        <f>VLOOKUP(A226:A2560,'Medical Examinations'!$A$1:$M$2336,10,0)</f>
        <v>No</v>
      </c>
      <c r="F226" s="8" t="str">
        <f>VLOOKUP(A226:A2560,'Medical Examinations'!$A$2:$H$2336,5,0)</f>
        <v>No</v>
      </c>
      <c r="G226" s="8" t="str">
        <f>VLOOKUP(A226:A2560,'Medical Examinations'!$A$2:$H$2336,6,0)</f>
        <v>No</v>
      </c>
      <c r="H226" s="8">
        <f>VLOOKUP(A226:A2560,'Medical Examinations'!$A$2:$H$2336,7,0)</f>
        <v>0</v>
      </c>
      <c r="I226" t="str">
        <f>VLOOKUP(A226:A2560,'Medical Examinations'!$A$2:$K$2336,11,0)</f>
        <v>Yes</v>
      </c>
      <c r="J226" s="8" t="str">
        <f>VLOOKUP(A226:A2560,'Medical Examinations'!$A$2:$M$2336,12,0)</f>
        <v>Obesity</v>
      </c>
      <c r="K226" s="8" t="str">
        <f>VLOOKUP(A226:A2560,'Medical Examinations'!$A$2:$M$2336,13,0)</f>
        <v>Normal</v>
      </c>
      <c r="L226" s="8" t="str">
        <f>VLOOKUP(Table1[CUSTOMER ID],'Hospitalisation Details'!$A$1:$N$2344,12,0)</f>
        <v>5/Jul/1982</v>
      </c>
      <c r="M226" s="22">
        <f>VLOOKUP(Table1[CUSTOMER ID],'Hospitalisation Details'!$A$2:$N$2344,14,0)</f>
        <v>35000.730000000003</v>
      </c>
      <c r="N226" s="8" t="str">
        <f>VLOOKUP(Table1[CUSTOMER ID],'Hospitalisation Details'!$A$2:$I$2344,7,0)</f>
        <v>tier - 2</v>
      </c>
      <c r="O226" s="8" t="str">
        <f>VLOOKUP(Table1[CUSTOMER ID],'Hospitalisation Details'!$A$2:$I$2344,8,0)</f>
        <v>tier - 3</v>
      </c>
      <c r="P226" s="8" t="str">
        <f>VLOOKUP(Table1[CUSTOMER ID],'Hospitalisation Details'!$A$2:$I$2344,9,0)</f>
        <v>R1011</v>
      </c>
      <c r="Q226" s="8">
        <f ca="1">VLOOKUP(Table1[CUSTOMER ID],'Hospitalisation Details'!$A$2:$N$2344,13,0)</f>
        <v>42</v>
      </c>
    </row>
    <row r="227" spans="1:17" ht="15.75" x14ac:dyDescent="0.25">
      <c r="A227" s="1" t="s">
        <v>2146</v>
      </c>
      <c r="B227" s="8" t="str">
        <f>VLOOKUP(A227:A2561,'Customer Names'!$A$2:$D$2336,2,0)</f>
        <v xml:space="preserve">  Chris</v>
      </c>
      <c r="C227" s="8">
        <f>VLOOKUP(A227:A2561,'Medical Examinations'!$A$2:$H$2336,2,0)</f>
        <v>52.3</v>
      </c>
      <c r="D227" s="8">
        <f>VLOOKUP(A227:A2561,'Medical Examinations'!$A$2:$H$2336,3,0)</f>
        <v>4.87</v>
      </c>
      <c r="E227" s="8" t="str">
        <f>VLOOKUP(A227:A2561,'Medical Examinations'!$A$1:$M$2336,10,0)</f>
        <v>Yes</v>
      </c>
      <c r="F227" s="8" t="str">
        <f>VLOOKUP(A227:A2561,'Medical Examinations'!$A$2:$H$2336,5,0)</f>
        <v>No</v>
      </c>
      <c r="G227" s="8" t="str">
        <f>VLOOKUP(A227:A2561,'Medical Examinations'!$A$2:$H$2336,6,0)</f>
        <v>Yes</v>
      </c>
      <c r="H227" s="8">
        <f>VLOOKUP(A227:A2561,'Medical Examinations'!$A$2:$H$2336,7,0)</f>
        <v>1</v>
      </c>
      <c r="I227" t="str">
        <f>VLOOKUP(A227:A2561,'Medical Examinations'!$A$2:$K$2336,11,0)</f>
        <v>Yes</v>
      </c>
      <c r="J227" s="8" t="str">
        <f>VLOOKUP(A227:A2561,'Medical Examinations'!$A$2:$M$2336,12,0)</f>
        <v>Obesity</v>
      </c>
      <c r="K227" s="8" t="str">
        <f>VLOOKUP(A227:A2561,'Medical Examinations'!$A$2:$M$2336,13,0)</f>
        <v>Normal</v>
      </c>
      <c r="L227" s="8" t="str">
        <f>VLOOKUP(Table1[CUSTOMER ID],'Hospitalisation Details'!$A$1:$N$2344,12,0)</f>
        <v>22/Aug/1997</v>
      </c>
      <c r="M227" s="22">
        <f>VLOOKUP(Table1[CUSTOMER ID],'Hospitalisation Details'!$A$2:$N$2344,14,0)</f>
        <v>34979.86</v>
      </c>
      <c r="N227" s="8" t="str">
        <f>VLOOKUP(Table1[CUSTOMER ID],'Hospitalisation Details'!$A$2:$I$2344,7,0)</f>
        <v>tier - 2</v>
      </c>
      <c r="O227" s="8" t="str">
        <f>VLOOKUP(Table1[CUSTOMER ID],'Hospitalisation Details'!$A$2:$I$2344,8,0)</f>
        <v>tier - 2</v>
      </c>
      <c r="P227" s="8" t="str">
        <f>VLOOKUP(Table1[CUSTOMER ID],'Hospitalisation Details'!$A$2:$I$2344,9,0)</f>
        <v>R1011</v>
      </c>
      <c r="Q227" s="8">
        <f ca="1">VLOOKUP(Table1[CUSTOMER ID],'Hospitalisation Details'!$A$2:$N$2344,13,0)</f>
        <v>27</v>
      </c>
    </row>
    <row r="228" spans="1:17" ht="15.75" x14ac:dyDescent="0.25">
      <c r="A228" s="1" t="s">
        <v>2145</v>
      </c>
      <c r="B228" s="8" t="str">
        <f>VLOOKUP(A228:A2562,'Customer Names'!$A$2:$D$2336,2,0)</f>
        <v xml:space="preserve">  Marian M</v>
      </c>
      <c r="C228" s="8">
        <f>VLOOKUP(A228:A2562,'Medical Examinations'!$A$2:$H$2336,2,0)</f>
        <v>52.66</v>
      </c>
      <c r="D228" s="8">
        <f>VLOOKUP(A228:A2562,'Medical Examinations'!$A$2:$H$2336,3,0)</f>
        <v>4.45</v>
      </c>
      <c r="E228" s="8" t="str">
        <f>VLOOKUP(A228:A2562,'Medical Examinations'!$A$1:$M$2336,10,0)</f>
        <v>No</v>
      </c>
      <c r="F228" s="8" t="str">
        <f>VLOOKUP(A228:A2562,'Medical Examinations'!$A$2:$H$2336,5,0)</f>
        <v>No</v>
      </c>
      <c r="G228" s="8" t="str">
        <f>VLOOKUP(A228:A2562,'Medical Examinations'!$A$2:$H$2336,6,0)</f>
        <v>No</v>
      </c>
      <c r="H228" s="8">
        <f>VLOOKUP(A228:A2562,'Medical Examinations'!$A$2:$H$2336,7,0)</f>
        <v>1</v>
      </c>
      <c r="I228" t="str">
        <f>VLOOKUP(A228:A2562,'Medical Examinations'!$A$2:$K$2336,11,0)</f>
        <v>Yes</v>
      </c>
      <c r="J228" s="8" t="str">
        <f>VLOOKUP(A228:A2562,'Medical Examinations'!$A$2:$M$2336,12,0)</f>
        <v>Obesity</v>
      </c>
      <c r="K228" s="8" t="str">
        <f>VLOOKUP(A228:A2562,'Medical Examinations'!$A$2:$M$2336,13,0)</f>
        <v>Normal</v>
      </c>
      <c r="L228" s="8" t="str">
        <f>VLOOKUP(Table1[CUSTOMER ID],'Hospitalisation Details'!$A$1:$N$2344,12,0)</f>
        <v>22/Aug/1998</v>
      </c>
      <c r="M228" s="22">
        <f>VLOOKUP(Table1[CUSTOMER ID],'Hospitalisation Details'!$A$2:$N$2344,14,0)</f>
        <v>34976.42</v>
      </c>
      <c r="N228" s="8" t="str">
        <f>VLOOKUP(Table1[CUSTOMER ID],'Hospitalisation Details'!$A$2:$I$2344,7,0)</f>
        <v>tier - 2</v>
      </c>
      <c r="O228" s="8" t="str">
        <f>VLOOKUP(Table1[CUSTOMER ID],'Hospitalisation Details'!$A$2:$I$2344,8,0)</f>
        <v>tier - 1</v>
      </c>
      <c r="P228" s="8" t="str">
        <f>VLOOKUP(Table1[CUSTOMER ID],'Hospitalisation Details'!$A$2:$I$2344,9,0)</f>
        <v>R1011</v>
      </c>
      <c r="Q228" s="8">
        <f ca="1">VLOOKUP(Table1[CUSTOMER ID],'Hospitalisation Details'!$A$2:$N$2344,13,0)</f>
        <v>26</v>
      </c>
    </row>
    <row r="229" spans="1:17" ht="15.75" x14ac:dyDescent="0.25">
      <c r="A229" s="1" t="s">
        <v>2144</v>
      </c>
      <c r="B229" s="8" t="str">
        <f>VLOOKUP(A229:A2563,'Customer Names'!$A$2:$D$2336,2,0)</f>
        <v xml:space="preserve">  Jeremy</v>
      </c>
      <c r="C229" s="8">
        <f>VLOOKUP(A229:A2563,'Medical Examinations'!$A$2:$H$2336,2,0)</f>
        <v>29.57</v>
      </c>
      <c r="D229" s="8">
        <f>VLOOKUP(A229:A2563,'Medical Examinations'!$A$2:$H$2336,3,0)</f>
        <v>9.42</v>
      </c>
      <c r="E229" s="8" t="str">
        <f>VLOOKUP(A229:A2563,'Medical Examinations'!$A$1:$M$2336,10,0)</f>
        <v>Yes</v>
      </c>
      <c r="F229" s="8" t="str">
        <f>VLOOKUP(A229:A2563,'Medical Examinations'!$A$2:$H$2336,5,0)</f>
        <v>No</v>
      </c>
      <c r="G229" s="8" t="str">
        <f>VLOOKUP(A229:A2563,'Medical Examinations'!$A$2:$H$2336,6,0)</f>
        <v>No</v>
      </c>
      <c r="H229" s="8">
        <f>VLOOKUP(A229:A2563,'Medical Examinations'!$A$2:$H$2336,7,0)</f>
        <v>0</v>
      </c>
      <c r="I229" t="str">
        <f>VLOOKUP(A229:A2563,'Medical Examinations'!$A$2:$K$2336,11,0)</f>
        <v>Yes</v>
      </c>
      <c r="J229" s="8" t="str">
        <f>VLOOKUP(A229:A2563,'Medical Examinations'!$A$2:$M$2336,12,0)</f>
        <v>Overweight</v>
      </c>
      <c r="K229" s="8" t="str">
        <f>VLOOKUP(A229:A2563,'Medical Examinations'!$A$2:$M$2336,13,0)</f>
        <v>Diabetes</v>
      </c>
      <c r="L229" s="8" t="str">
        <f>VLOOKUP(Table1[CUSTOMER ID],'Hospitalisation Details'!$A$1:$N$2344,12,0)</f>
        <v>7/Oct/1967</v>
      </c>
      <c r="M229" s="22">
        <f>VLOOKUP(Table1[CUSTOMER ID],'Hospitalisation Details'!$A$2:$N$2344,14,0)</f>
        <v>34975.68</v>
      </c>
      <c r="N229" s="8" t="str">
        <f>VLOOKUP(Table1[CUSTOMER ID],'Hospitalisation Details'!$A$2:$I$2344,7,0)</f>
        <v>tier - 2</v>
      </c>
      <c r="O229" s="8" t="str">
        <f>VLOOKUP(Table1[CUSTOMER ID],'Hospitalisation Details'!$A$2:$I$2344,8,0)</f>
        <v>tier - 2</v>
      </c>
      <c r="P229" s="8" t="str">
        <f>VLOOKUP(Table1[CUSTOMER ID],'Hospitalisation Details'!$A$2:$I$2344,9,0)</f>
        <v>R1011</v>
      </c>
      <c r="Q229" s="8">
        <f ca="1">VLOOKUP(Table1[CUSTOMER ID],'Hospitalisation Details'!$A$2:$N$2344,13,0)</f>
        <v>57</v>
      </c>
    </row>
    <row r="230" spans="1:17" ht="15.75" x14ac:dyDescent="0.25">
      <c r="A230" s="1" t="s">
        <v>2143</v>
      </c>
      <c r="B230" s="8" t="str">
        <f>VLOOKUP(A230:A2564,'Customer Names'!$A$2:$D$2336,2,0)</f>
        <v xml:space="preserve">  Allison H</v>
      </c>
      <c r="C230" s="8">
        <f>VLOOKUP(A230:A2564,'Medical Examinations'!$A$2:$H$2336,2,0)</f>
        <v>36.99</v>
      </c>
      <c r="D230" s="8">
        <f>VLOOKUP(A230:A2564,'Medical Examinations'!$A$2:$H$2336,3,0)</f>
        <v>5.37</v>
      </c>
      <c r="E230" s="8" t="str">
        <f>VLOOKUP(A230:A2564,'Medical Examinations'!$A$1:$M$2336,10,0)</f>
        <v>Yes</v>
      </c>
      <c r="F230" s="8" t="str">
        <f>VLOOKUP(A230:A2564,'Medical Examinations'!$A$2:$H$2336,5,0)</f>
        <v>No</v>
      </c>
      <c r="G230" s="8" t="str">
        <f>VLOOKUP(A230:A2564,'Medical Examinations'!$A$2:$H$2336,6,0)</f>
        <v>Yes</v>
      </c>
      <c r="H230" s="8">
        <f>VLOOKUP(A230:A2564,'Medical Examinations'!$A$2:$H$2336,7,0)</f>
        <v>1</v>
      </c>
      <c r="I230" t="str">
        <f>VLOOKUP(A230:A2564,'Medical Examinations'!$A$2:$K$2336,11,0)</f>
        <v>Yes</v>
      </c>
      <c r="J230" s="8" t="str">
        <f>VLOOKUP(A230:A2564,'Medical Examinations'!$A$2:$M$2336,12,0)</f>
        <v>Obesity</v>
      </c>
      <c r="K230" s="8" t="str">
        <f>VLOOKUP(A230:A2564,'Medical Examinations'!$A$2:$M$2336,13,0)</f>
        <v>Normal</v>
      </c>
      <c r="L230" s="8" t="str">
        <f>VLOOKUP(Table1[CUSTOMER ID],'Hospitalisation Details'!$A$1:$N$2344,12,0)</f>
        <v>29/Jul/1983</v>
      </c>
      <c r="M230" s="22">
        <f>VLOOKUP(Table1[CUSTOMER ID],'Hospitalisation Details'!$A$2:$N$2344,14,0)</f>
        <v>34940.61</v>
      </c>
      <c r="N230" s="8" t="str">
        <f>VLOOKUP(Table1[CUSTOMER ID],'Hospitalisation Details'!$A$2:$I$2344,7,0)</f>
        <v>tier - 2</v>
      </c>
      <c r="O230" s="8" t="str">
        <f>VLOOKUP(Table1[CUSTOMER ID],'Hospitalisation Details'!$A$2:$I$2344,8,0)</f>
        <v>tier - 3</v>
      </c>
      <c r="P230" s="8" t="str">
        <f>VLOOKUP(Table1[CUSTOMER ID],'Hospitalisation Details'!$A$2:$I$2344,9,0)</f>
        <v>R1011</v>
      </c>
      <c r="Q230" s="8">
        <f ca="1">VLOOKUP(Table1[CUSTOMER ID],'Hospitalisation Details'!$A$2:$N$2344,13,0)</f>
        <v>41</v>
      </c>
    </row>
    <row r="231" spans="1:17" ht="15.75" x14ac:dyDescent="0.25">
      <c r="A231" s="1" t="s">
        <v>2142</v>
      </c>
      <c r="B231" s="8" t="str">
        <f>VLOOKUP(A231:A2565,'Customer Names'!$A$2:$D$2336,2,0)</f>
        <v xml:space="preserve">  Elizabeth</v>
      </c>
      <c r="C231" s="8">
        <f>VLOOKUP(A231:A2565,'Medical Examinations'!$A$2:$H$2336,2,0)</f>
        <v>31.4</v>
      </c>
      <c r="D231" s="8">
        <f>VLOOKUP(A231:A2565,'Medical Examinations'!$A$2:$H$2336,3,0)</f>
        <v>4.5999999999999996</v>
      </c>
      <c r="E231" s="8" t="str">
        <f>VLOOKUP(A231:A2565,'Medical Examinations'!$A$1:$M$2336,10,0)</f>
        <v>Yes</v>
      </c>
      <c r="F231" s="8" t="str">
        <f>VLOOKUP(A231:A2565,'Medical Examinations'!$A$2:$H$2336,5,0)</f>
        <v>No</v>
      </c>
      <c r="G231" s="8" t="str">
        <f>VLOOKUP(A231:A2565,'Medical Examinations'!$A$2:$H$2336,6,0)</f>
        <v>No</v>
      </c>
      <c r="H231" s="8">
        <f>VLOOKUP(A231:A2565,'Medical Examinations'!$A$2:$H$2336,7,0)</f>
        <v>1</v>
      </c>
      <c r="I231" t="str">
        <f>VLOOKUP(A231:A2565,'Medical Examinations'!$A$2:$K$2336,11,0)</f>
        <v>Yes</v>
      </c>
      <c r="J231" s="8" t="str">
        <f>VLOOKUP(A231:A2565,'Medical Examinations'!$A$2:$M$2336,12,0)</f>
        <v>Obesity</v>
      </c>
      <c r="K231" s="8" t="str">
        <f>VLOOKUP(A231:A2565,'Medical Examinations'!$A$2:$M$2336,13,0)</f>
        <v>Normal</v>
      </c>
      <c r="L231" s="8" t="str">
        <f>VLOOKUP(Table1[CUSTOMER ID],'Hospitalisation Details'!$A$1:$N$2344,12,0)</f>
        <v>17/Oct/1995</v>
      </c>
      <c r="M231" s="22">
        <f>VLOOKUP(Table1[CUSTOMER ID],'Hospitalisation Details'!$A$2:$N$2344,14,0)</f>
        <v>34838.870000000003</v>
      </c>
      <c r="N231" s="8" t="str">
        <f>VLOOKUP(Table1[CUSTOMER ID],'Hospitalisation Details'!$A$2:$I$2344,7,0)</f>
        <v>tier - 2</v>
      </c>
      <c r="O231" s="8" t="str">
        <f>VLOOKUP(Table1[CUSTOMER ID],'Hospitalisation Details'!$A$2:$I$2344,8,0)</f>
        <v>tier - 3</v>
      </c>
      <c r="P231" s="8" t="str">
        <f>VLOOKUP(Table1[CUSTOMER ID],'Hospitalisation Details'!$A$2:$I$2344,9,0)</f>
        <v>R1011</v>
      </c>
      <c r="Q231" s="8">
        <f ca="1">VLOOKUP(Table1[CUSTOMER ID],'Hospitalisation Details'!$A$2:$N$2344,13,0)</f>
        <v>29</v>
      </c>
    </row>
    <row r="232" spans="1:17" ht="15.75" x14ac:dyDescent="0.25">
      <c r="A232" s="1" t="s">
        <v>2141</v>
      </c>
      <c r="B232" s="8" t="str">
        <f>VLOOKUP(A232:A2566,'Customer Names'!$A$2:$D$2336,2,0)</f>
        <v xml:space="preserve">  Andrew</v>
      </c>
      <c r="C232" s="8">
        <f>VLOOKUP(A232:A2566,'Medical Examinations'!$A$2:$H$2336,2,0)</f>
        <v>34.9</v>
      </c>
      <c r="D232" s="8">
        <f>VLOOKUP(A232:A2566,'Medical Examinations'!$A$2:$H$2336,3,0)</f>
        <v>6.22</v>
      </c>
      <c r="E232" s="8" t="str">
        <f>VLOOKUP(A232:A2566,'Medical Examinations'!$A$1:$M$2336,10,0)</f>
        <v>No</v>
      </c>
      <c r="F232" s="8" t="str">
        <f>VLOOKUP(A232:A2566,'Medical Examinations'!$A$2:$H$2336,5,0)</f>
        <v>No</v>
      </c>
      <c r="G232" s="8" t="str">
        <f>VLOOKUP(A232:A2566,'Medical Examinations'!$A$2:$H$2336,6,0)</f>
        <v>Yes</v>
      </c>
      <c r="H232" s="8">
        <f>VLOOKUP(A232:A2566,'Medical Examinations'!$A$2:$H$2336,7,0)</f>
        <v>1</v>
      </c>
      <c r="I232" t="str">
        <f>VLOOKUP(A232:A2566,'Medical Examinations'!$A$2:$K$2336,11,0)</f>
        <v>Yes</v>
      </c>
      <c r="J232" s="8" t="str">
        <f>VLOOKUP(A232:A2566,'Medical Examinations'!$A$2:$M$2336,12,0)</f>
        <v>Obesity</v>
      </c>
      <c r="K232" s="8" t="str">
        <f>VLOOKUP(A232:A2566,'Medical Examinations'!$A$2:$M$2336,13,0)</f>
        <v>Prediabetes</v>
      </c>
      <c r="L232" s="8" t="str">
        <f>VLOOKUP(Table1[CUSTOMER ID],'Hospitalisation Details'!$A$1:$N$2344,12,0)</f>
        <v>17/Sep/2003</v>
      </c>
      <c r="M232" s="22">
        <f>VLOOKUP(Table1[CUSTOMER ID],'Hospitalisation Details'!$A$2:$N$2344,14,0)</f>
        <v>34828.65</v>
      </c>
      <c r="N232" s="8" t="str">
        <f>VLOOKUP(Table1[CUSTOMER ID],'Hospitalisation Details'!$A$2:$I$2344,7,0)</f>
        <v>tier - 1</v>
      </c>
      <c r="O232" s="8" t="str">
        <f>VLOOKUP(Table1[CUSTOMER ID],'Hospitalisation Details'!$A$2:$I$2344,8,0)</f>
        <v>tier - 3</v>
      </c>
      <c r="P232" s="8" t="str">
        <f>VLOOKUP(Table1[CUSTOMER ID],'Hospitalisation Details'!$A$2:$I$2344,9,0)</f>
        <v>R1011</v>
      </c>
      <c r="Q232" s="8">
        <f ca="1">VLOOKUP(Table1[CUSTOMER ID],'Hospitalisation Details'!$A$2:$N$2344,13,0)</f>
        <v>21</v>
      </c>
    </row>
    <row r="233" spans="1:17" ht="15.75" x14ac:dyDescent="0.25">
      <c r="A233" s="1" t="s">
        <v>2140</v>
      </c>
      <c r="B233" s="8" t="str">
        <f>VLOOKUP(A233:A2567,'Customer Names'!$A$2:$D$2336,2,0)</f>
        <v xml:space="preserve">  Anders J</v>
      </c>
      <c r="C233" s="8">
        <f>VLOOKUP(A233:A2567,'Medical Examinations'!$A$2:$H$2336,2,0)</f>
        <v>31.13</v>
      </c>
      <c r="D233" s="8">
        <f>VLOOKUP(A233:A2567,'Medical Examinations'!$A$2:$H$2336,3,0)</f>
        <v>4.5199999999999996</v>
      </c>
      <c r="E233" s="8" t="str">
        <f>VLOOKUP(A233:A2567,'Medical Examinations'!$A$1:$M$2336,10,0)</f>
        <v>Yes</v>
      </c>
      <c r="F233" s="8" t="str">
        <f>VLOOKUP(A233:A2567,'Medical Examinations'!$A$2:$H$2336,5,0)</f>
        <v>No</v>
      </c>
      <c r="G233" s="8" t="str">
        <f>VLOOKUP(A233:A2567,'Medical Examinations'!$A$2:$H$2336,6,0)</f>
        <v>No</v>
      </c>
      <c r="H233" s="8">
        <f>VLOOKUP(A233:A2567,'Medical Examinations'!$A$2:$H$2336,7,0)</f>
        <v>1</v>
      </c>
      <c r="I233" t="str">
        <f>VLOOKUP(A233:A2567,'Medical Examinations'!$A$2:$K$2336,11,0)</f>
        <v>Yes</v>
      </c>
      <c r="J233" s="8" t="str">
        <f>VLOOKUP(A233:A2567,'Medical Examinations'!$A$2:$M$2336,12,0)</f>
        <v>Obesity</v>
      </c>
      <c r="K233" s="8" t="str">
        <f>VLOOKUP(A233:A2567,'Medical Examinations'!$A$2:$M$2336,13,0)</f>
        <v>Normal</v>
      </c>
      <c r="L233" s="8" t="str">
        <f>VLOOKUP(Table1[CUSTOMER ID],'Hospitalisation Details'!$A$1:$N$2344,12,0)</f>
        <v>27/Dec/1995</v>
      </c>
      <c r="M233" s="22">
        <f>VLOOKUP(Table1[CUSTOMER ID],'Hospitalisation Details'!$A$2:$N$2344,14,0)</f>
        <v>34806.47</v>
      </c>
      <c r="N233" s="8" t="str">
        <f>VLOOKUP(Table1[CUSTOMER ID],'Hospitalisation Details'!$A$2:$I$2344,7,0)</f>
        <v>tier - 1</v>
      </c>
      <c r="O233" s="8" t="str">
        <f>VLOOKUP(Table1[CUSTOMER ID],'Hospitalisation Details'!$A$2:$I$2344,8,0)</f>
        <v>tier - 2</v>
      </c>
      <c r="P233" s="8" t="str">
        <f>VLOOKUP(Table1[CUSTOMER ID],'Hospitalisation Details'!$A$2:$I$2344,9,0)</f>
        <v>R1013</v>
      </c>
      <c r="Q233" s="8">
        <f ca="1">VLOOKUP(Table1[CUSTOMER ID],'Hospitalisation Details'!$A$2:$N$2344,13,0)</f>
        <v>28</v>
      </c>
    </row>
    <row r="234" spans="1:17" ht="15.75" x14ac:dyDescent="0.25">
      <c r="A234" s="1" t="s">
        <v>2139</v>
      </c>
      <c r="B234" s="8" t="str">
        <f>VLOOKUP(A234:A2568,'Customer Names'!$A$2:$D$2336,2,0)</f>
        <v xml:space="preserve">  Sean</v>
      </c>
      <c r="C234" s="8">
        <f>VLOOKUP(A234:A2568,'Medical Examinations'!$A$2:$H$2336,2,0)</f>
        <v>34.799999999999997</v>
      </c>
      <c r="D234" s="8">
        <f>VLOOKUP(A234:A2568,'Medical Examinations'!$A$2:$H$2336,3,0)</f>
        <v>6.18</v>
      </c>
      <c r="E234" s="8" t="str">
        <f>VLOOKUP(A234:A2568,'Medical Examinations'!$A$1:$M$2336,10,0)</f>
        <v>No</v>
      </c>
      <c r="F234" s="8" t="str">
        <f>VLOOKUP(A234:A2568,'Medical Examinations'!$A$2:$H$2336,5,0)</f>
        <v>No</v>
      </c>
      <c r="G234" s="8" t="str">
        <f>VLOOKUP(A234:A2568,'Medical Examinations'!$A$2:$H$2336,6,0)</f>
        <v>Yes</v>
      </c>
      <c r="H234" s="8">
        <f>VLOOKUP(A234:A2568,'Medical Examinations'!$A$2:$H$2336,7,0)</f>
        <v>1</v>
      </c>
      <c r="I234" t="str">
        <f>VLOOKUP(A234:A2568,'Medical Examinations'!$A$2:$K$2336,11,0)</f>
        <v>Yes</v>
      </c>
      <c r="J234" s="8" t="str">
        <f>VLOOKUP(A234:A2568,'Medical Examinations'!$A$2:$M$2336,12,0)</f>
        <v>Obesity</v>
      </c>
      <c r="K234" s="8" t="str">
        <f>VLOOKUP(A234:A2568,'Medical Examinations'!$A$2:$M$2336,13,0)</f>
        <v>Prediabetes</v>
      </c>
      <c r="L234" s="8" t="str">
        <f>VLOOKUP(Table1[CUSTOMER ID],'Hospitalisation Details'!$A$1:$N$2344,12,0)</f>
        <v>3/Jul/2003</v>
      </c>
      <c r="M234" s="22">
        <f>VLOOKUP(Table1[CUSTOMER ID],'Hospitalisation Details'!$A$2:$N$2344,14,0)</f>
        <v>34779.620000000003</v>
      </c>
      <c r="N234" s="8" t="str">
        <f>VLOOKUP(Table1[CUSTOMER ID],'Hospitalisation Details'!$A$2:$I$2344,7,0)</f>
        <v>tier - 1</v>
      </c>
      <c r="O234" s="8" t="str">
        <f>VLOOKUP(Table1[CUSTOMER ID],'Hospitalisation Details'!$A$2:$I$2344,8,0)</f>
        <v>tier - 2</v>
      </c>
      <c r="P234" s="8" t="str">
        <f>VLOOKUP(Table1[CUSTOMER ID],'Hospitalisation Details'!$A$2:$I$2344,9,0)</f>
        <v>R1011</v>
      </c>
      <c r="Q234" s="8">
        <f ca="1">VLOOKUP(Table1[CUSTOMER ID],'Hospitalisation Details'!$A$2:$N$2344,13,0)</f>
        <v>21</v>
      </c>
    </row>
    <row r="235" spans="1:17" ht="15.75" x14ac:dyDescent="0.25">
      <c r="A235" s="1" t="s">
        <v>2138</v>
      </c>
      <c r="B235" s="8" t="str">
        <f>VLOOKUP(A235:A2569,'Customer Names'!$A$2:$D$2336,2,0)</f>
        <v xml:space="preserve">  Brian M</v>
      </c>
      <c r="C235" s="8">
        <f>VLOOKUP(A235:A2569,'Medical Examinations'!$A$2:$H$2336,2,0)</f>
        <v>31.68</v>
      </c>
      <c r="D235" s="8">
        <f>VLOOKUP(A235:A2569,'Medical Examinations'!$A$2:$H$2336,3,0)</f>
        <v>4.4000000000000004</v>
      </c>
      <c r="E235" s="8" t="str">
        <f>VLOOKUP(A235:A2569,'Medical Examinations'!$A$1:$M$2336,10,0)</f>
        <v>No</v>
      </c>
      <c r="F235" s="8" t="str">
        <f>VLOOKUP(A235:A2569,'Medical Examinations'!$A$2:$H$2336,5,0)</f>
        <v>No</v>
      </c>
      <c r="G235" s="8" t="str">
        <f>VLOOKUP(A235:A2569,'Medical Examinations'!$A$2:$H$2336,6,0)</f>
        <v>No</v>
      </c>
      <c r="H235" s="8">
        <f>VLOOKUP(A235:A2569,'Medical Examinations'!$A$2:$H$2336,7,0)</f>
        <v>0</v>
      </c>
      <c r="I235" t="str">
        <f>VLOOKUP(A235:A2569,'Medical Examinations'!$A$2:$K$2336,11,0)</f>
        <v>Yes</v>
      </c>
      <c r="J235" s="8" t="str">
        <f>VLOOKUP(A235:A2569,'Medical Examinations'!$A$2:$M$2336,12,0)</f>
        <v>Obesity</v>
      </c>
      <c r="K235" s="8" t="str">
        <f>VLOOKUP(A235:A2569,'Medical Examinations'!$A$2:$M$2336,13,0)</f>
        <v>Normal</v>
      </c>
      <c r="L235" s="8" t="str">
        <f>VLOOKUP(Table1[CUSTOMER ID],'Hospitalisation Details'!$A$1:$N$2344,12,0)</f>
        <v>7/Jul/1994</v>
      </c>
      <c r="M235" s="22">
        <f>VLOOKUP(Table1[CUSTOMER ID],'Hospitalisation Details'!$A$2:$N$2344,14,0)</f>
        <v>34672.15</v>
      </c>
      <c r="N235" s="8" t="str">
        <f>VLOOKUP(Table1[CUSTOMER ID],'Hospitalisation Details'!$A$2:$I$2344,7,0)</f>
        <v>tier - 1</v>
      </c>
      <c r="O235" s="8" t="str">
        <f>VLOOKUP(Table1[CUSTOMER ID],'Hospitalisation Details'!$A$2:$I$2344,8,0)</f>
        <v>tier - 3</v>
      </c>
      <c r="P235" s="8" t="str">
        <f>VLOOKUP(Table1[CUSTOMER ID],'Hospitalisation Details'!$A$2:$I$2344,9,0)</f>
        <v>R1013</v>
      </c>
      <c r="Q235" s="8">
        <f ca="1">VLOOKUP(Table1[CUSTOMER ID],'Hospitalisation Details'!$A$2:$N$2344,13,0)</f>
        <v>30</v>
      </c>
    </row>
    <row r="236" spans="1:17" ht="15.75" x14ac:dyDescent="0.25">
      <c r="A236" s="1" t="s">
        <v>2137</v>
      </c>
      <c r="B236" s="8" t="str">
        <f>VLOOKUP(A236:A2570,'Customer Names'!$A$2:$D$2336,2,0)</f>
        <v xml:space="preserve">  Jeremy</v>
      </c>
      <c r="C236" s="8">
        <f>VLOOKUP(A236:A2570,'Medical Examinations'!$A$2:$H$2336,2,0)</f>
        <v>33.534999999999997</v>
      </c>
      <c r="D236" s="8">
        <f>VLOOKUP(A236:A2570,'Medical Examinations'!$A$2:$H$2336,3,0)</f>
        <v>6.23</v>
      </c>
      <c r="E236" s="8" t="str">
        <f>VLOOKUP(A236:A2570,'Medical Examinations'!$A$1:$M$2336,10,0)</f>
        <v>No</v>
      </c>
      <c r="F236" s="8" t="str">
        <f>VLOOKUP(A236:A2570,'Medical Examinations'!$A$2:$H$2336,5,0)</f>
        <v>yes</v>
      </c>
      <c r="G236" s="8" t="str">
        <f>VLOOKUP(A236:A2570,'Medical Examinations'!$A$2:$H$2336,6,0)</f>
        <v>No</v>
      </c>
      <c r="H236" s="8">
        <f>VLOOKUP(A236:A2570,'Medical Examinations'!$A$2:$H$2336,7,0)</f>
        <v>1</v>
      </c>
      <c r="I236" t="str">
        <f>VLOOKUP(A236:A2570,'Medical Examinations'!$A$2:$K$2336,11,0)</f>
        <v>Yes</v>
      </c>
      <c r="J236" s="8" t="str">
        <f>VLOOKUP(A236:A2570,'Medical Examinations'!$A$2:$M$2336,12,0)</f>
        <v>Obesity</v>
      </c>
      <c r="K236" s="8" t="str">
        <f>VLOOKUP(A236:A2570,'Medical Examinations'!$A$2:$M$2336,13,0)</f>
        <v>Prediabetes</v>
      </c>
      <c r="L236" s="8" t="str">
        <f>VLOOKUP(Table1[CUSTOMER ID],'Hospitalisation Details'!$A$1:$N$2344,12,0)</f>
        <v>9/Oct/2004</v>
      </c>
      <c r="M236" s="22">
        <f>VLOOKUP(Table1[CUSTOMER ID],'Hospitalisation Details'!$A$2:$N$2344,14,0)</f>
        <v>34617.839999999997</v>
      </c>
      <c r="N236" s="8" t="str">
        <f>VLOOKUP(Table1[CUSTOMER ID],'Hospitalisation Details'!$A$2:$I$2344,7,0)</f>
        <v>tier - 1</v>
      </c>
      <c r="O236" s="8" t="str">
        <f>VLOOKUP(Table1[CUSTOMER ID],'Hospitalisation Details'!$A$2:$I$2344,8,0)</f>
        <v>tier - 3</v>
      </c>
      <c r="P236" s="8" t="str">
        <f>VLOOKUP(Table1[CUSTOMER ID],'Hospitalisation Details'!$A$2:$I$2344,9,0)</f>
        <v>R1016</v>
      </c>
      <c r="Q236" s="8">
        <f ca="1">VLOOKUP(Table1[CUSTOMER ID],'Hospitalisation Details'!$A$2:$N$2344,13,0)</f>
        <v>20</v>
      </c>
    </row>
    <row r="237" spans="1:17" ht="15.75" x14ac:dyDescent="0.25">
      <c r="A237" s="1" t="s">
        <v>2136</v>
      </c>
      <c r="B237" s="8" t="str">
        <f>VLOOKUP(A237:A2571,'Customer Names'!$A$2:$D$2336,2,0)</f>
        <v xml:space="preserve">  Susannah</v>
      </c>
      <c r="C237" s="8">
        <f>VLOOKUP(A237:A2571,'Medical Examinations'!$A$2:$H$2336,2,0)</f>
        <v>31.92</v>
      </c>
      <c r="D237" s="8">
        <f>VLOOKUP(A237:A2571,'Medical Examinations'!$A$2:$H$2336,3,0)</f>
        <v>5.33</v>
      </c>
      <c r="E237" s="8" t="str">
        <f>VLOOKUP(A237:A2571,'Medical Examinations'!$A$1:$M$2336,10,0)</f>
        <v>Yes</v>
      </c>
      <c r="F237" s="8" t="str">
        <f>VLOOKUP(A237:A2571,'Medical Examinations'!$A$2:$H$2336,5,0)</f>
        <v>No</v>
      </c>
      <c r="G237" s="8" t="str">
        <f>VLOOKUP(A237:A2571,'Medical Examinations'!$A$2:$H$2336,6,0)</f>
        <v>No</v>
      </c>
      <c r="H237" s="8">
        <f>VLOOKUP(A237:A2571,'Medical Examinations'!$A$2:$H$2336,7,0)</f>
        <v>0</v>
      </c>
      <c r="I237" t="str">
        <f>VLOOKUP(A237:A2571,'Medical Examinations'!$A$2:$K$2336,11,0)</f>
        <v>Yes</v>
      </c>
      <c r="J237" s="8" t="str">
        <f>VLOOKUP(A237:A2571,'Medical Examinations'!$A$2:$M$2336,12,0)</f>
        <v>Obesity</v>
      </c>
      <c r="K237" s="8" t="str">
        <f>VLOOKUP(A237:A2571,'Medical Examinations'!$A$2:$M$2336,13,0)</f>
        <v>Normal</v>
      </c>
      <c r="L237" s="8" t="str">
        <f>VLOOKUP(Table1[CUSTOMER ID],'Hospitalisation Details'!$A$1:$N$2344,12,0)</f>
        <v>25/Nov/1976</v>
      </c>
      <c r="M237" s="22">
        <f>VLOOKUP(Table1[CUSTOMER ID],'Hospitalisation Details'!$A$2:$N$2344,14,0)</f>
        <v>34543.39</v>
      </c>
      <c r="N237" s="8" t="str">
        <f>VLOOKUP(Table1[CUSTOMER ID],'Hospitalisation Details'!$A$2:$I$2344,7,0)</f>
        <v>tier - 2</v>
      </c>
      <c r="O237" s="8" t="str">
        <f>VLOOKUP(Table1[CUSTOMER ID],'Hospitalisation Details'!$A$2:$I$2344,8,0)</f>
        <v>tier - 3</v>
      </c>
      <c r="P237" s="8" t="str">
        <f>VLOOKUP(Table1[CUSTOMER ID],'Hospitalisation Details'!$A$2:$I$2344,9,0)</f>
        <v>R1011</v>
      </c>
      <c r="Q237" s="8">
        <f ca="1">VLOOKUP(Table1[CUSTOMER ID],'Hospitalisation Details'!$A$2:$N$2344,13,0)</f>
        <v>47</v>
      </c>
    </row>
    <row r="238" spans="1:17" ht="15.75" x14ac:dyDescent="0.25">
      <c r="A238" s="1" t="s">
        <v>2135</v>
      </c>
      <c r="B238" s="8" t="str">
        <f>VLOOKUP(A238:A2572,'Customer Names'!$A$2:$D$2336,2,0)</f>
        <v xml:space="preserve">  Randy</v>
      </c>
      <c r="C238" s="8">
        <f>VLOOKUP(A238:A2572,'Medical Examinations'!$A$2:$H$2336,2,0)</f>
        <v>32.700000000000003</v>
      </c>
      <c r="D238" s="8">
        <f>VLOOKUP(A238:A2572,'Medical Examinations'!$A$2:$H$2336,3,0)</f>
        <v>4.09</v>
      </c>
      <c r="E238" s="8" t="str">
        <f>VLOOKUP(A238:A2572,'Medical Examinations'!$A$1:$M$2336,10,0)</f>
        <v>No</v>
      </c>
      <c r="F238" s="8" t="str">
        <f>VLOOKUP(A238:A2572,'Medical Examinations'!$A$2:$H$2336,5,0)</f>
        <v>No</v>
      </c>
      <c r="G238" s="8" t="str">
        <f>VLOOKUP(A238:A2572,'Medical Examinations'!$A$2:$H$2336,6,0)</f>
        <v>No</v>
      </c>
      <c r="H238" s="8">
        <f>VLOOKUP(A238:A2572,'Medical Examinations'!$A$2:$H$2336,7,0)</f>
        <v>1</v>
      </c>
      <c r="I238" t="str">
        <f>VLOOKUP(A238:A2572,'Medical Examinations'!$A$2:$K$2336,11,0)</f>
        <v>Yes</v>
      </c>
      <c r="J238" s="8" t="str">
        <f>VLOOKUP(A238:A2572,'Medical Examinations'!$A$2:$M$2336,12,0)</f>
        <v>Obesity</v>
      </c>
      <c r="K238" s="8" t="str">
        <f>VLOOKUP(A238:A2572,'Medical Examinations'!$A$2:$M$2336,13,0)</f>
        <v>Normal</v>
      </c>
      <c r="L238" s="8" t="str">
        <f>VLOOKUP(Table1[CUSTOMER ID],'Hospitalisation Details'!$A$1:$N$2344,12,0)</f>
        <v>24/Jun/1998</v>
      </c>
      <c r="M238" s="22">
        <f>VLOOKUP(Table1[CUSTOMER ID],'Hospitalisation Details'!$A$2:$N$2344,14,0)</f>
        <v>34472.839999999997</v>
      </c>
      <c r="N238" s="8" t="str">
        <f>VLOOKUP(Table1[CUSTOMER ID],'Hospitalisation Details'!$A$2:$I$2344,7,0)</f>
        <v>tier - 1</v>
      </c>
      <c r="O238" s="8" t="str">
        <f>VLOOKUP(Table1[CUSTOMER ID],'Hospitalisation Details'!$A$2:$I$2344,8,0)</f>
        <v>tier - 3</v>
      </c>
      <c r="P238" s="8" t="str">
        <f>VLOOKUP(Table1[CUSTOMER ID],'Hospitalisation Details'!$A$2:$I$2344,9,0)</f>
        <v>R1011</v>
      </c>
      <c r="Q238" s="8">
        <f ca="1">VLOOKUP(Table1[CUSTOMER ID],'Hospitalisation Details'!$A$2:$N$2344,13,0)</f>
        <v>26</v>
      </c>
    </row>
    <row r="239" spans="1:17" ht="15.75" x14ac:dyDescent="0.25">
      <c r="A239" s="1" t="s">
        <v>2134</v>
      </c>
      <c r="B239" s="8" t="str">
        <f>VLOOKUP(A239:A2573,'Customer Names'!$A$2:$D$2336,2,0)</f>
        <v xml:space="preserve">  Leslie</v>
      </c>
      <c r="C239" s="8">
        <f>VLOOKUP(A239:A2573,'Medical Examinations'!$A$2:$H$2336,2,0)</f>
        <v>41.25</v>
      </c>
      <c r="D239" s="8">
        <f>VLOOKUP(A239:A2573,'Medical Examinations'!$A$2:$H$2336,3,0)</f>
        <v>5.19</v>
      </c>
      <c r="E239" s="8" t="str">
        <f>VLOOKUP(A239:A2573,'Medical Examinations'!$A$1:$M$2336,10,0)</f>
        <v>No</v>
      </c>
      <c r="F239" s="8" t="str">
        <f>VLOOKUP(A239:A2573,'Medical Examinations'!$A$2:$H$2336,5,0)</f>
        <v>No</v>
      </c>
      <c r="G239" s="8" t="str">
        <f>VLOOKUP(A239:A2573,'Medical Examinations'!$A$2:$H$2336,6,0)</f>
        <v>No</v>
      </c>
      <c r="H239" s="8">
        <f>VLOOKUP(A239:A2573,'Medical Examinations'!$A$2:$H$2336,7,0)</f>
        <v>0</v>
      </c>
      <c r="I239" t="str">
        <f>VLOOKUP(A239:A2573,'Medical Examinations'!$A$2:$K$2336,11,0)</f>
        <v>Yes</v>
      </c>
      <c r="J239" s="8" t="str">
        <f>VLOOKUP(A239:A2573,'Medical Examinations'!$A$2:$M$2336,12,0)</f>
        <v>Obesity</v>
      </c>
      <c r="K239" s="8" t="str">
        <f>VLOOKUP(A239:A2573,'Medical Examinations'!$A$2:$M$2336,13,0)</f>
        <v>Normal</v>
      </c>
      <c r="L239" s="8" t="str">
        <f>VLOOKUP(Table1[CUSTOMER ID],'Hospitalisation Details'!$A$1:$N$2344,12,0)</f>
        <v>24/Sep/1990</v>
      </c>
      <c r="M239" s="22">
        <f>VLOOKUP(Table1[CUSTOMER ID],'Hospitalisation Details'!$A$2:$N$2344,14,0)</f>
        <v>34456.269999999997</v>
      </c>
      <c r="N239" s="8" t="str">
        <f>VLOOKUP(Table1[CUSTOMER ID],'Hospitalisation Details'!$A$2:$I$2344,7,0)</f>
        <v>tier - 1</v>
      </c>
      <c r="O239" s="8" t="str">
        <f>VLOOKUP(Table1[CUSTOMER ID],'Hospitalisation Details'!$A$2:$I$2344,8,0)</f>
        <v>tier - 2</v>
      </c>
      <c r="P239" s="8" t="str">
        <f>VLOOKUP(Table1[CUSTOMER ID],'Hospitalisation Details'!$A$2:$I$2344,9,0)</f>
        <v>R1011</v>
      </c>
      <c r="Q239" s="8">
        <f ca="1">VLOOKUP(Table1[CUSTOMER ID],'Hospitalisation Details'!$A$2:$N$2344,13,0)</f>
        <v>34</v>
      </c>
    </row>
    <row r="240" spans="1:17" ht="15.75" x14ac:dyDescent="0.25">
      <c r="A240" s="1" t="s">
        <v>2133</v>
      </c>
      <c r="B240" s="8" t="str">
        <f>VLOOKUP(A240:A2574,'Customer Names'!$A$2:$D$2336,2,0)</f>
        <v xml:space="preserve">  Brittany L</v>
      </c>
      <c r="C240" s="8">
        <f>VLOOKUP(A240:A2574,'Medical Examinations'!$A$2:$H$2336,2,0)</f>
        <v>33.11</v>
      </c>
      <c r="D240" s="8">
        <f>VLOOKUP(A240:A2574,'Medical Examinations'!$A$2:$H$2336,3,0)</f>
        <v>4.12</v>
      </c>
      <c r="E240" s="8" t="str">
        <f>VLOOKUP(A240:A2574,'Medical Examinations'!$A$1:$M$2336,10,0)</f>
        <v>No</v>
      </c>
      <c r="F240" s="8" t="str">
        <f>VLOOKUP(A240:A2574,'Medical Examinations'!$A$2:$H$2336,5,0)</f>
        <v>No</v>
      </c>
      <c r="G240" s="8" t="str">
        <f>VLOOKUP(A240:A2574,'Medical Examinations'!$A$2:$H$2336,6,0)</f>
        <v>Yes</v>
      </c>
      <c r="H240" s="8">
        <f>VLOOKUP(A240:A2574,'Medical Examinations'!$A$2:$H$2336,7,0)</f>
        <v>1</v>
      </c>
      <c r="I240" t="str">
        <f>VLOOKUP(A240:A2574,'Medical Examinations'!$A$2:$K$2336,11,0)</f>
        <v>Yes</v>
      </c>
      <c r="J240" s="8" t="str">
        <f>VLOOKUP(A240:A2574,'Medical Examinations'!$A$2:$M$2336,12,0)</f>
        <v>Obesity</v>
      </c>
      <c r="K240" s="8" t="str">
        <f>VLOOKUP(A240:A2574,'Medical Examinations'!$A$2:$M$2336,13,0)</f>
        <v>Normal</v>
      </c>
      <c r="L240" s="8" t="str">
        <f>VLOOKUP(Table1[CUSTOMER ID],'Hospitalisation Details'!$A$1:$N$2344,12,0)</f>
        <v>5/Oct/2003</v>
      </c>
      <c r="M240" s="22">
        <f>VLOOKUP(Table1[CUSTOMER ID],'Hospitalisation Details'!$A$2:$N$2344,14,0)</f>
        <v>34439.86</v>
      </c>
      <c r="N240" s="8" t="str">
        <f>VLOOKUP(Table1[CUSTOMER ID],'Hospitalisation Details'!$A$2:$I$2344,7,0)</f>
        <v>tier - 2</v>
      </c>
      <c r="O240" s="8" t="str">
        <f>VLOOKUP(Table1[CUSTOMER ID],'Hospitalisation Details'!$A$2:$I$2344,8,0)</f>
        <v>tier - 1</v>
      </c>
      <c r="P240" s="8" t="str">
        <f>VLOOKUP(Table1[CUSTOMER ID],'Hospitalisation Details'!$A$2:$I$2344,9,0)</f>
        <v>R1013</v>
      </c>
      <c r="Q240" s="8">
        <f ca="1">VLOOKUP(Table1[CUSTOMER ID],'Hospitalisation Details'!$A$2:$N$2344,13,0)</f>
        <v>21</v>
      </c>
    </row>
    <row r="241" spans="1:17" ht="15.75" x14ac:dyDescent="0.25">
      <c r="A241" s="1" t="s">
        <v>2132</v>
      </c>
      <c r="B241" s="8" t="str">
        <f>VLOOKUP(A241:A2575,'Customer Names'!$A$2:$D$2336,2,0)</f>
        <v xml:space="preserve">  Cassie J</v>
      </c>
      <c r="C241" s="8">
        <f>VLOOKUP(A241:A2575,'Medical Examinations'!$A$2:$H$2336,2,0)</f>
        <v>36.159999999999997</v>
      </c>
      <c r="D241" s="8">
        <f>VLOOKUP(A241:A2575,'Medical Examinations'!$A$2:$H$2336,3,0)</f>
        <v>5.0999999999999996</v>
      </c>
      <c r="E241" s="8" t="str">
        <f>VLOOKUP(A241:A2575,'Medical Examinations'!$A$1:$M$2336,10,0)</f>
        <v>No</v>
      </c>
      <c r="F241" s="8" t="str">
        <f>VLOOKUP(A241:A2575,'Medical Examinations'!$A$2:$H$2336,5,0)</f>
        <v>No</v>
      </c>
      <c r="G241" s="8" t="str">
        <f>VLOOKUP(A241:A2575,'Medical Examinations'!$A$2:$H$2336,6,0)</f>
        <v>No</v>
      </c>
      <c r="H241" s="8">
        <f>VLOOKUP(A241:A2575,'Medical Examinations'!$A$2:$H$2336,7,0)</f>
        <v>1</v>
      </c>
      <c r="I241" t="str">
        <f>VLOOKUP(A241:A2575,'Medical Examinations'!$A$2:$K$2336,11,0)</f>
        <v>Yes</v>
      </c>
      <c r="J241" s="8" t="str">
        <f>VLOOKUP(A241:A2575,'Medical Examinations'!$A$2:$M$2336,12,0)</f>
        <v>Obesity</v>
      </c>
      <c r="K241" s="8" t="str">
        <f>VLOOKUP(A241:A2575,'Medical Examinations'!$A$2:$M$2336,13,0)</f>
        <v>Normal</v>
      </c>
      <c r="L241" s="8" t="str">
        <f>VLOOKUP(Table1[CUSTOMER ID],'Hospitalisation Details'!$A$1:$N$2344,12,0)</f>
        <v>1/Oct/1984</v>
      </c>
      <c r="M241" s="22">
        <f>VLOOKUP(Table1[CUSTOMER ID],'Hospitalisation Details'!$A$2:$N$2344,14,0)</f>
        <v>34402.22</v>
      </c>
      <c r="N241" s="8" t="str">
        <f>VLOOKUP(Table1[CUSTOMER ID],'Hospitalisation Details'!$A$2:$I$2344,7,0)</f>
        <v>tier - 2</v>
      </c>
      <c r="O241" s="8" t="str">
        <f>VLOOKUP(Table1[CUSTOMER ID],'Hospitalisation Details'!$A$2:$I$2344,8,0)</f>
        <v>tier - 3</v>
      </c>
      <c r="P241" s="8" t="str">
        <f>VLOOKUP(Table1[CUSTOMER ID],'Hospitalisation Details'!$A$2:$I$2344,9,0)</f>
        <v>R1011</v>
      </c>
      <c r="Q241" s="8">
        <f ca="1">VLOOKUP(Table1[CUSTOMER ID],'Hospitalisation Details'!$A$2:$N$2344,13,0)</f>
        <v>40</v>
      </c>
    </row>
    <row r="242" spans="1:17" ht="15.75" x14ac:dyDescent="0.25">
      <c r="A242" s="1" t="s">
        <v>2131</v>
      </c>
      <c r="B242" s="8" t="str">
        <f>VLOOKUP(A242:A2576,'Customer Names'!$A$2:$D$2336,2,0)</f>
        <v xml:space="preserve">  Peter W</v>
      </c>
      <c r="C242" s="8">
        <f>VLOOKUP(A242:A2576,'Medical Examinations'!$A$2:$H$2336,2,0)</f>
        <v>33.72</v>
      </c>
      <c r="D242" s="8">
        <f>VLOOKUP(A242:A2576,'Medical Examinations'!$A$2:$H$2336,3,0)</f>
        <v>6.21</v>
      </c>
      <c r="E242" s="8" t="str">
        <f>VLOOKUP(A242:A2576,'Medical Examinations'!$A$1:$M$2336,10,0)</f>
        <v>Yes</v>
      </c>
      <c r="F242" s="8" t="str">
        <f>VLOOKUP(A242:A2576,'Medical Examinations'!$A$2:$H$2336,5,0)</f>
        <v>No</v>
      </c>
      <c r="G242" s="8" t="str">
        <f>VLOOKUP(A242:A2576,'Medical Examinations'!$A$2:$H$2336,6,0)</f>
        <v>Yes</v>
      </c>
      <c r="H242" s="8">
        <f>VLOOKUP(A242:A2576,'Medical Examinations'!$A$2:$H$2336,7,0)</f>
        <v>1</v>
      </c>
      <c r="I242" t="str">
        <f>VLOOKUP(A242:A2576,'Medical Examinations'!$A$2:$K$2336,11,0)</f>
        <v>Yes</v>
      </c>
      <c r="J242" s="8" t="str">
        <f>VLOOKUP(A242:A2576,'Medical Examinations'!$A$2:$M$2336,12,0)</f>
        <v>Obesity</v>
      </c>
      <c r="K242" s="8" t="str">
        <f>VLOOKUP(A242:A2576,'Medical Examinations'!$A$2:$M$2336,13,0)</f>
        <v>Prediabetes</v>
      </c>
      <c r="L242" s="8" t="str">
        <f>VLOOKUP(Table1[CUSTOMER ID],'Hospitalisation Details'!$A$1:$N$2344,12,0)</f>
        <v>2/Oct/1983</v>
      </c>
      <c r="M242" s="22">
        <f>VLOOKUP(Table1[CUSTOMER ID],'Hospitalisation Details'!$A$2:$N$2344,14,0)</f>
        <v>34307.22</v>
      </c>
      <c r="N242" s="8" t="str">
        <f>VLOOKUP(Table1[CUSTOMER ID],'Hospitalisation Details'!$A$2:$I$2344,7,0)</f>
        <v>tier - 2</v>
      </c>
      <c r="O242" s="8" t="str">
        <f>VLOOKUP(Table1[CUSTOMER ID],'Hospitalisation Details'!$A$2:$I$2344,8,0)</f>
        <v>tier - 2</v>
      </c>
      <c r="P242" s="8" t="str">
        <f>VLOOKUP(Table1[CUSTOMER ID],'Hospitalisation Details'!$A$2:$I$2344,9,0)</f>
        <v>R1012</v>
      </c>
      <c r="Q242" s="8">
        <f ca="1">VLOOKUP(Table1[CUSTOMER ID],'Hospitalisation Details'!$A$2:$N$2344,13,0)</f>
        <v>41</v>
      </c>
    </row>
    <row r="243" spans="1:17" ht="15.75" x14ac:dyDescent="0.25">
      <c r="A243" s="1" t="s">
        <v>2129</v>
      </c>
      <c r="B243" s="8" t="str">
        <f>VLOOKUP(A243:A2577,'Customer Names'!$A$2:$D$2336,2,0)</f>
        <v xml:space="preserve">  Douglas</v>
      </c>
      <c r="C243" s="8">
        <f>VLOOKUP(A243:A2577,'Medical Examinations'!$A$2:$H$2336,2,0)</f>
        <v>37.74</v>
      </c>
      <c r="D243" s="8">
        <f>VLOOKUP(A243:A2577,'Medical Examinations'!$A$2:$H$2336,3,0)</f>
        <v>9.5299999999999994</v>
      </c>
      <c r="E243" s="8" t="str">
        <f>VLOOKUP(A243:A2577,'Medical Examinations'!$A$1:$M$2336,10,0)</f>
        <v>Yes</v>
      </c>
      <c r="F243" s="8" t="str">
        <f>VLOOKUP(A243:A2577,'Medical Examinations'!$A$2:$H$2336,5,0)</f>
        <v>No</v>
      </c>
      <c r="G243" s="8" t="str">
        <f>VLOOKUP(A243:A2577,'Medical Examinations'!$A$2:$H$2336,6,0)</f>
        <v>No</v>
      </c>
      <c r="H243" s="8">
        <f>VLOOKUP(A243:A2577,'Medical Examinations'!$A$2:$H$2336,7,0)</f>
        <v>1</v>
      </c>
      <c r="I243" t="str">
        <f>VLOOKUP(A243:A2577,'Medical Examinations'!$A$2:$K$2336,11,0)</f>
        <v>Yes</v>
      </c>
      <c r="J243" s="8" t="str">
        <f>VLOOKUP(A243:A2577,'Medical Examinations'!$A$2:$M$2336,12,0)</f>
        <v>Obesity</v>
      </c>
      <c r="K243" s="8" t="str">
        <f>VLOOKUP(A243:A2577,'Medical Examinations'!$A$2:$M$2336,13,0)</f>
        <v>Diabetes</v>
      </c>
      <c r="L243" s="8" t="str">
        <f>VLOOKUP(Table1[CUSTOMER ID],'Hospitalisation Details'!$A$1:$N$2344,12,0)</f>
        <v>11/Oct/1986</v>
      </c>
      <c r="M243" s="22">
        <f>VLOOKUP(Table1[CUSTOMER ID],'Hospitalisation Details'!$A$2:$N$2344,14,0)</f>
        <v>34293.120000000003</v>
      </c>
      <c r="N243" s="8" t="str">
        <f>VLOOKUP(Table1[CUSTOMER ID],'Hospitalisation Details'!$A$2:$I$2344,7,0)</f>
        <v>tier - 1</v>
      </c>
      <c r="O243" s="8" t="str">
        <f>VLOOKUP(Table1[CUSTOMER ID],'Hospitalisation Details'!$A$2:$I$2344,8,0)</f>
        <v>tier - 2</v>
      </c>
      <c r="P243" s="8" t="str">
        <f>VLOOKUP(Table1[CUSTOMER ID],'Hospitalisation Details'!$A$2:$I$2344,9,0)</f>
        <v>R1011</v>
      </c>
      <c r="Q243" s="8">
        <f ca="1">VLOOKUP(Table1[CUSTOMER ID],'Hospitalisation Details'!$A$2:$N$2344,13,0)</f>
        <v>38</v>
      </c>
    </row>
    <row r="244" spans="1:17" ht="15.75" x14ac:dyDescent="0.25">
      <c r="A244" s="1" t="s">
        <v>2128</v>
      </c>
      <c r="B244" s="8" t="str">
        <f>VLOOKUP(A244:A2578,'Customer Names'!$A$2:$D$2336,2,0)</f>
        <v xml:space="preserve">  Dan</v>
      </c>
      <c r="C244" s="8">
        <f>VLOOKUP(A244:A2578,'Medical Examinations'!$A$2:$H$2336,2,0)</f>
        <v>48.75</v>
      </c>
      <c r="D244" s="8">
        <f>VLOOKUP(A244:A2578,'Medical Examinations'!$A$2:$H$2336,3,0)</f>
        <v>4.6399999999999997</v>
      </c>
      <c r="E244" s="8" t="str">
        <f>VLOOKUP(A244:A2578,'Medical Examinations'!$A$1:$M$2336,10,0)</f>
        <v>Yes</v>
      </c>
      <c r="F244" s="8" t="str">
        <f>VLOOKUP(A244:A2578,'Medical Examinations'!$A$2:$H$2336,5,0)</f>
        <v>No</v>
      </c>
      <c r="G244" s="8" t="str">
        <f>VLOOKUP(A244:A2578,'Medical Examinations'!$A$2:$H$2336,6,0)</f>
        <v>No</v>
      </c>
      <c r="H244" s="8">
        <f>VLOOKUP(A244:A2578,'Medical Examinations'!$A$2:$H$2336,7,0)</f>
        <v>1</v>
      </c>
      <c r="I244" t="str">
        <f>VLOOKUP(A244:A2578,'Medical Examinations'!$A$2:$K$2336,11,0)</f>
        <v>Yes</v>
      </c>
      <c r="J244" s="8" t="str">
        <f>VLOOKUP(A244:A2578,'Medical Examinations'!$A$2:$M$2336,12,0)</f>
        <v>Obesity</v>
      </c>
      <c r="K244" s="8" t="str">
        <f>VLOOKUP(A244:A2578,'Medical Examinations'!$A$2:$M$2336,13,0)</f>
        <v>Normal</v>
      </c>
      <c r="L244" s="8" t="str">
        <f>VLOOKUP(Table1[CUSTOMER ID],'Hospitalisation Details'!$A$1:$N$2344,12,0)</f>
        <v>30/Oct/1995</v>
      </c>
      <c r="M244" s="22">
        <f>VLOOKUP(Table1[CUSTOMER ID],'Hospitalisation Details'!$A$2:$N$2344,14,0)</f>
        <v>34289.43</v>
      </c>
      <c r="N244" s="8" t="str">
        <f>VLOOKUP(Table1[CUSTOMER ID],'Hospitalisation Details'!$A$2:$I$2344,7,0)</f>
        <v>tier - 1</v>
      </c>
      <c r="O244" s="8" t="str">
        <f>VLOOKUP(Table1[CUSTOMER ID],'Hospitalisation Details'!$A$2:$I$2344,8,0)</f>
        <v>tier - 1</v>
      </c>
      <c r="P244" s="8" t="str">
        <f>VLOOKUP(Table1[CUSTOMER ID],'Hospitalisation Details'!$A$2:$I$2344,9,0)</f>
        <v>R1011</v>
      </c>
      <c r="Q244" s="8">
        <f ca="1">VLOOKUP(Table1[CUSTOMER ID],'Hospitalisation Details'!$A$2:$N$2344,13,0)</f>
        <v>29</v>
      </c>
    </row>
    <row r="245" spans="1:17" ht="15.75" x14ac:dyDescent="0.25">
      <c r="A245" s="1" t="s">
        <v>2127</v>
      </c>
      <c r="B245" s="8" t="str">
        <f>VLOOKUP(A245:A2579,'Customer Names'!$A$2:$D$2336,2,0)</f>
        <v xml:space="preserve">  Dan M</v>
      </c>
      <c r="C245" s="8">
        <f>VLOOKUP(A245:A2579,'Medical Examinations'!$A$2:$H$2336,2,0)</f>
        <v>31.065000000000001</v>
      </c>
      <c r="D245" s="8">
        <f>VLOOKUP(A245:A2579,'Medical Examinations'!$A$2:$H$2336,3,0)</f>
        <v>5.05</v>
      </c>
      <c r="E245" s="8" t="str">
        <f>VLOOKUP(A245:A2579,'Medical Examinations'!$A$1:$M$2336,10,0)</f>
        <v>No</v>
      </c>
      <c r="F245" s="8" t="str">
        <f>VLOOKUP(A245:A2579,'Medical Examinations'!$A$2:$H$2336,5,0)</f>
        <v>No</v>
      </c>
      <c r="G245" s="8" t="str">
        <f>VLOOKUP(A245:A2579,'Medical Examinations'!$A$2:$H$2336,6,0)</f>
        <v>No</v>
      </c>
      <c r="H245" s="8">
        <f>VLOOKUP(A245:A2579,'Medical Examinations'!$A$2:$H$2336,7,0)</f>
        <v>1</v>
      </c>
      <c r="I245" t="str">
        <f>VLOOKUP(A245:A2579,'Medical Examinations'!$A$2:$K$2336,11,0)</f>
        <v>Yes</v>
      </c>
      <c r="J245" s="8" t="str">
        <f>VLOOKUP(A245:A2579,'Medical Examinations'!$A$2:$M$2336,12,0)</f>
        <v>Obesity</v>
      </c>
      <c r="K245" s="8" t="str">
        <f>VLOOKUP(A245:A2579,'Medical Examinations'!$A$2:$M$2336,13,0)</f>
        <v>Normal</v>
      </c>
      <c r="L245" s="8" t="str">
        <f>VLOOKUP(Table1[CUSTOMER ID],'Hospitalisation Details'!$A$1:$N$2344,12,0)</f>
        <v>11/Jun/1998</v>
      </c>
      <c r="M245" s="22">
        <f>VLOOKUP(Table1[CUSTOMER ID],'Hospitalisation Details'!$A$2:$N$2344,14,0)</f>
        <v>34254.050000000003</v>
      </c>
      <c r="N245" s="8" t="str">
        <f>VLOOKUP(Table1[CUSTOMER ID],'Hospitalisation Details'!$A$2:$I$2344,7,0)</f>
        <v>tier - 1</v>
      </c>
      <c r="O245" s="8" t="str">
        <f>VLOOKUP(Table1[CUSTOMER ID],'Hospitalisation Details'!$A$2:$I$2344,8,0)</f>
        <v>tier - 3</v>
      </c>
      <c r="P245" s="8" t="str">
        <f>VLOOKUP(Table1[CUSTOMER ID],'Hospitalisation Details'!$A$2:$I$2344,9,0)</f>
        <v>R1019</v>
      </c>
      <c r="Q245" s="8">
        <f ca="1">VLOOKUP(Table1[CUSTOMER ID],'Hospitalisation Details'!$A$2:$N$2344,13,0)</f>
        <v>26</v>
      </c>
    </row>
    <row r="246" spans="1:17" ht="15.75" x14ac:dyDescent="0.25">
      <c r="A246" s="1" t="s">
        <v>2126</v>
      </c>
      <c r="B246" s="8" t="str">
        <f>VLOOKUP(A246:A2580,'Customer Names'!$A$2:$D$2336,2,0)</f>
        <v xml:space="preserve">  Eric L</v>
      </c>
      <c r="C246" s="8">
        <f>VLOOKUP(A246:A2580,'Medical Examinations'!$A$2:$H$2336,2,0)</f>
        <v>23.55</v>
      </c>
      <c r="D246" s="8">
        <f>VLOOKUP(A246:A2580,'Medical Examinations'!$A$2:$H$2336,3,0)</f>
        <v>10.38</v>
      </c>
      <c r="E246" s="8" t="str">
        <f>VLOOKUP(A246:A2580,'Medical Examinations'!$A$1:$M$2336,10,0)</f>
        <v>No</v>
      </c>
      <c r="F246" s="8" t="str">
        <f>VLOOKUP(A246:A2580,'Medical Examinations'!$A$2:$H$2336,5,0)</f>
        <v>No</v>
      </c>
      <c r="G246" s="8" t="str">
        <f>VLOOKUP(A246:A2580,'Medical Examinations'!$A$2:$H$2336,6,0)</f>
        <v>No</v>
      </c>
      <c r="H246" s="8">
        <f>VLOOKUP(A246:A2580,'Medical Examinations'!$A$2:$H$2336,7,0)</f>
        <v>0</v>
      </c>
      <c r="I246" t="str">
        <f>VLOOKUP(A246:A2580,'Medical Examinations'!$A$2:$K$2336,11,0)</f>
        <v>Yes</v>
      </c>
      <c r="J246" s="8" t="str">
        <f>VLOOKUP(A246:A2580,'Medical Examinations'!$A$2:$M$2336,12,0)</f>
        <v>Normal Weight</v>
      </c>
      <c r="K246" s="8" t="str">
        <f>VLOOKUP(A246:A2580,'Medical Examinations'!$A$2:$M$2336,13,0)</f>
        <v>Diabetes</v>
      </c>
      <c r="L246" s="8" t="str">
        <f>VLOOKUP(Table1[CUSTOMER ID],'Hospitalisation Details'!$A$1:$N$2344,12,0)</f>
        <v>5/Jul/1962</v>
      </c>
      <c r="M246" s="22">
        <f>VLOOKUP(Table1[CUSTOMER ID],'Hospitalisation Details'!$A$2:$N$2344,14,0)</f>
        <v>34218.019999999997</v>
      </c>
      <c r="N246" s="8" t="str">
        <f>VLOOKUP(Table1[CUSTOMER ID],'Hospitalisation Details'!$A$2:$I$2344,7,0)</f>
        <v>tier - 1</v>
      </c>
      <c r="O246" s="8" t="str">
        <f>VLOOKUP(Table1[CUSTOMER ID],'Hospitalisation Details'!$A$2:$I$2344,8,0)</f>
        <v>tier - 1</v>
      </c>
      <c r="P246" s="8" t="str">
        <f>VLOOKUP(Table1[CUSTOMER ID],'Hospitalisation Details'!$A$2:$I$2344,9,0)</f>
        <v>R1011</v>
      </c>
      <c r="Q246" s="8">
        <f ca="1">VLOOKUP(Table1[CUSTOMER ID],'Hospitalisation Details'!$A$2:$N$2344,13,0)</f>
        <v>62</v>
      </c>
    </row>
    <row r="247" spans="1:17" ht="15.75" x14ac:dyDescent="0.25">
      <c r="A247" s="1" t="s">
        <v>2125</v>
      </c>
      <c r="B247" s="8" t="str">
        <f>VLOOKUP(A247:A2581,'Customer Names'!$A$2:$D$2336,2,0)</f>
        <v xml:space="preserve">  Les J</v>
      </c>
      <c r="C247" s="8">
        <f>VLOOKUP(A247:A2581,'Medical Examinations'!$A$2:$H$2336,2,0)</f>
        <v>30.18</v>
      </c>
      <c r="D247" s="8">
        <f>VLOOKUP(A247:A2581,'Medical Examinations'!$A$2:$H$2336,3,0)</f>
        <v>8.31</v>
      </c>
      <c r="E247" s="8" t="str">
        <f>VLOOKUP(A247:A2581,'Medical Examinations'!$A$1:$M$2336,10,0)</f>
        <v>Yes</v>
      </c>
      <c r="F247" s="8" t="str">
        <f>VLOOKUP(A247:A2581,'Medical Examinations'!$A$2:$H$2336,5,0)</f>
        <v>No</v>
      </c>
      <c r="G247" s="8" t="str">
        <f>VLOOKUP(A247:A2581,'Medical Examinations'!$A$2:$H$2336,6,0)</f>
        <v>No</v>
      </c>
      <c r="H247" s="8">
        <f>VLOOKUP(A247:A2581,'Medical Examinations'!$A$2:$H$2336,7,0)</f>
        <v>1</v>
      </c>
      <c r="I247" t="str">
        <f>VLOOKUP(A247:A2581,'Medical Examinations'!$A$2:$K$2336,11,0)</f>
        <v>Yes</v>
      </c>
      <c r="J247" s="8" t="str">
        <f>VLOOKUP(A247:A2581,'Medical Examinations'!$A$2:$M$2336,12,0)</f>
        <v>Obesity</v>
      </c>
      <c r="K247" s="8" t="str">
        <f>VLOOKUP(A247:A2581,'Medical Examinations'!$A$2:$M$2336,13,0)</f>
        <v>Diabetes</v>
      </c>
      <c r="L247" s="8" t="str">
        <f>VLOOKUP(Table1[CUSTOMER ID],'Hospitalisation Details'!$A$1:$N$2344,12,0)</f>
        <v>21/Jul/1975</v>
      </c>
      <c r="M247" s="22">
        <f>VLOOKUP(Table1[CUSTOMER ID],'Hospitalisation Details'!$A$2:$N$2344,14,0)</f>
        <v>34210.33</v>
      </c>
      <c r="N247" s="8" t="str">
        <f>VLOOKUP(Table1[CUSTOMER ID],'Hospitalisation Details'!$A$2:$I$2344,7,0)</f>
        <v>tier - 2</v>
      </c>
      <c r="O247" s="8" t="str">
        <f>VLOOKUP(Table1[CUSTOMER ID],'Hospitalisation Details'!$A$2:$I$2344,8,0)</f>
        <v>tier - 1</v>
      </c>
      <c r="P247" s="8" t="str">
        <f>VLOOKUP(Table1[CUSTOMER ID],'Hospitalisation Details'!$A$2:$I$2344,9,0)</f>
        <v>R1012</v>
      </c>
      <c r="Q247" s="8">
        <f ca="1">VLOOKUP(Table1[CUSTOMER ID],'Hospitalisation Details'!$A$2:$N$2344,13,0)</f>
        <v>49</v>
      </c>
    </row>
    <row r="248" spans="1:17" ht="15.75" x14ac:dyDescent="0.25">
      <c r="A248" s="1" t="s">
        <v>2124</v>
      </c>
      <c r="B248" s="8" t="str">
        <f>VLOOKUP(A248:A2582,'Customer Names'!$A$2:$D$2336,2,0)</f>
        <v xml:space="preserve">  Stephanie</v>
      </c>
      <c r="C248" s="8">
        <f>VLOOKUP(A248:A2582,'Medical Examinations'!$A$2:$H$2336,2,0)</f>
        <v>29.94</v>
      </c>
      <c r="D248" s="8">
        <f>VLOOKUP(A248:A2582,'Medical Examinations'!$A$2:$H$2336,3,0)</f>
        <v>7.59</v>
      </c>
      <c r="E248" s="8" t="str">
        <f>VLOOKUP(A248:A2582,'Medical Examinations'!$A$1:$M$2336,10,0)</f>
        <v>No</v>
      </c>
      <c r="F248" s="8" t="str">
        <f>VLOOKUP(A248:A2582,'Medical Examinations'!$A$2:$H$2336,5,0)</f>
        <v>No</v>
      </c>
      <c r="G248" s="8" t="str">
        <f>VLOOKUP(A248:A2582,'Medical Examinations'!$A$2:$H$2336,6,0)</f>
        <v>No</v>
      </c>
      <c r="H248" s="8">
        <f>VLOOKUP(A248:A2582,'Medical Examinations'!$A$2:$H$2336,7,0)</f>
        <v>0</v>
      </c>
      <c r="I248" t="str">
        <f>VLOOKUP(A248:A2582,'Medical Examinations'!$A$2:$K$2336,11,0)</f>
        <v>Yes</v>
      </c>
      <c r="J248" s="8" t="str">
        <f>VLOOKUP(A248:A2582,'Medical Examinations'!$A$2:$M$2336,12,0)</f>
        <v>Obesity</v>
      </c>
      <c r="K248" s="8" t="str">
        <f>VLOOKUP(A248:A2582,'Medical Examinations'!$A$2:$M$2336,13,0)</f>
        <v>Diabetes</v>
      </c>
      <c r="L248" s="8" t="str">
        <f>VLOOKUP(Table1[CUSTOMER ID],'Hospitalisation Details'!$A$1:$N$2344,12,0)</f>
        <v>25/Aug/1971</v>
      </c>
      <c r="M248" s="22">
        <f>VLOOKUP(Table1[CUSTOMER ID],'Hospitalisation Details'!$A$2:$N$2344,14,0)</f>
        <v>34205.07</v>
      </c>
      <c r="N248" s="8" t="str">
        <f>VLOOKUP(Table1[CUSTOMER ID],'Hospitalisation Details'!$A$2:$I$2344,7,0)</f>
        <v>tier - 2</v>
      </c>
      <c r="O248" s="8" t="str">
        <f>VLOOKUP(Table1[CUSTOMER ID],'Hospitalisation Details'!$A$2:$I$2344,8,0)</f>
        <v>tier - 2</v>
      </c>
      <c r="P248" s="8" t="str">
        <f>VLOOKUP(Table1[CUSTOMER ID],'Hospitalisation Details'!$A$2:$I$2344,9,0)</f>
        <v>R1011</v>
      </c>
      <c r="Q248" s="8">
        <f ca="1">VLOOKUP(Table1[CUSTOMER ID],'Hospitalisation Details'!$A$2:$N$2344,13,0)</f>
        <v>53</v>
      </c>
    </row>
    <row r="249" spans="1:17" ht="15.75" x14ac:dyDescent="0.25">
      <c r="A249" s="1" t="s">
        <v>2123</v>
      </c>
      <c r="B249" s="8" t="str">
        <f>VLOOKUP(A249:A2583,'Customer Names'!$A$2:$D$2336,2,0)</f>
        <v xml:space="preserve">  Melissa Y</v>
      </c>
      <c r="C249" s="8">
        <f>VLOOKUP(A249:A2583,'Medical Examinations'!$A$2:$H$2336,2,0)</f>
        <v>31.4</v>
      </c>
      <c r="D249" s="8">
        <f>VLOOKUP(A249:A2583,'Medical Examinations'!$A$2:$H$2336,3,0)</f>
        <v>5.49</v>
      </c>
      <c r="E249" s="8" t="str">
        <f>VLOOKUP(A249:A2583,'Medical Examinations'!$A$1:$M$2336,10,0)</f>
        <v>No</v>
      </c>
      <c r="F249" s="8" t="str">
        <f>VLOOKUP(A249:A2583,'Medical Examinations'!$A$2:$H$2336,5,0)</f>
        <v>No</v>
      </c>
      <c r="G249" s="8" t="str">
        <f>VLOOKUP(A249:A2583,'Medical Examinations'!$A$2:$H$2336,6,0)</f>
        <v>No</v>
      </c>
      <c r="H249" s="8">
        <f>VLOOKUP(A249:A2583,'Medical Examinations'!$A$2:$H$2336,7,0)</f>
        <v>0</v>
      </c>
      <c r="I249" t="str">
        <f>VLOOKUP(A249:A2583,'Medical Examinations'!$A$2:$K$2336,11,0)</f>
        <v>Yes</v>
      </c>
      <c r="J249" s="8" t="str">
        <f>VLOOKUP(A249:A2583,'Medical Examinations'!$A$2:$M$2336,12,0)</f>
        <v>Obesity</v>
      </c>
      <c r="K249" s="8" t="str">
        <f>VLOOKUP(A249:A2583,'Medical Examinations'!$A$2:$M$2336,13,0)</f>
        <v>Normal</v>
      </c>
      <c r="L249" s="8" t="str">
        <f>VLOOKUP(Table1[CUSTOMER ID],'Hospitalisation Details'!$A$1:$N$2344,12,0)</f>
        <v>6/Nov/1999</v>
      </c>
      <c r="M249" s="22">
        <f>VLOOKUP(Table1[CUSTOMER ID],'Hospitalisation Details'!$A$2:$N$2344,14,0)</f>
        <v>34166.269999999997</v>
      </c>
      <c r="N249" s="8" t="str">
        <f>VLOOKUP(Table1[CUSTOMER ID],'Hospitalisation Details'!$A$2:$I$2344,7,0)</f>
        <v>tier - 2</v>
      </c>
      <c r="O249" s="8" t="str">
        <f>VLOOKUP(Table1[CUSTOMER ID],'Hospitalisation Details'!$A$2:$I$2344,8,0)</f>
        <v>tier - 3</v>
      </c>
      <c r="P249" s="8" t="str">
        <f>VLOOKUP(Table1[CUSTOMER ID],'Hospitalisation Details'!$A$2:$I$2344,9,0)</f>
        <v>R1011</v>
      </c>
      <c r="Q249" s="8">
        <f ca="1">VLOOKUP(Table1[CUSTOMER ID],'Hospitalisation Details'!$A$2:$N$2344,13,0)</f>
        <v>25</v>
      </c>
    </row>
    <row r="250" spans="1:17" ht="15.75" x14ac:dyDescent="0.25">
      <c r="A250" s="1" t="s">
        <v>2122</v>
      </c>
      <c r="B250" s="8" t="str">
        <f>VLOOKUP(A250:A2584,'Customer Names'!$A$2:$D$2336,2,0)</f>
        <v xml:space="preserve">  Ashley</v>
      </c>
      <c r="C250" s="8">
        <f>VLOOKUP(A250:A2584,'Medical Examinations'!$A$2:$H$2336,2,0)</f>
        <v>53.06</v>
      </c>
      <c r="D250" s="8">
        <f>VLOOKUP(A250:A2584,'Medical Examinations'!$A$2:$H$2336,3,0)</f>
        <v>11.68</v>
      </c>
      <c r="E250" s="8" t="str">
        <f>VLOOKUP(A250:A2584,'Medical Examinations'!$A$1:$M$2336,10,0)</f>
        <v>No</v>
      </c>
      <c r="F250" s="8" t="str">
        <f>VLOOKUP(A250:A2584,'Medical Examinations'!$A$2:$H$2336,5,0)</f>
        <v>No</v>
      </c>
      <c r="G250" s="8" t="str">
        <f>VLOOKUP(A250:A2584,'Medical Examinations'!$A$2:$H$2336,6,0)</f>
        <v>No</v>
      </c>
      <c r="H250" s="8">
        <f>VLOOKUP(A250:A2584,'Medical Examinations'!$A$2:$H$2336,7,0)</f>
        <v>0</v>
      </c>
      <c r="I250" t="str">
        <f>VLOOKUP(A250:A2584,'Medical Examinations'!$A$2:$K$2336,11,0)</f>
        <v>Yes</v>
      </c>
      <c r="J250" s="8" t="str">
        <f>VLOOKUP(A250:A2584,'Medical Examinations'!$A$2:$M$2336,12,0)</f>
        <v>Obesity</v>
      </c>
      <c r="K250" s="8" t="str">
        <f>VLOOKUP(A250:A2584,'Medical Examinations'!$A$2:$M$2336,13,0)</f>
        <v>Diabetes</v>
      </c>
      <c r="L250" s="8" t="str">
        <f>VLOOKUP(Table1[CUSTOMER ID],'Hospitalisation Details'!$A$1:$N$2344,12,0)</f>
        <v>26/Dec/2002</v>
      </c>
      <c r="M250" s="22">
        <f>VLOOKUP(Table1[CUSTOMER ID],'Hospitalisation Details'!$A$2:$N$2344,14,0)</f>
        <v>34084.68</v>
      </c>
      <c r="N250" s="8" t="str">
        <f>VLOOKUP(Table1[CUSTOMER ID],'Hospitalisation Details'!$A$2:$I$2344,7,0)</f>
        <v>tier - 2</v>
      </c>
      <c r="O250" s="8" t="str">
        <f>VLOOKUP(Table1[CUSTOMER ID],'Hospitalisation Details'!$A$2:$I$2344,8,0)</f>
        <v>tier - 3</v>
      </c>
      <c r="P250" s="8" t="str">
        <f>VLOOKUP(Table1[CUSTOMER ID],'Hospitalisation Details'!$A$2:$I$2344,9,0)</f>
        <v>R1011</v>
      </c>
      <c r="Q250" s="8">
        <f ca="1">VLOOKUP(Table1[CUSTOMER ID],'Hospitalisation Details'!$A$2:$N$2344,13,0)</f>
        <v>21</v>
      </c>
    </row>
    <row r="251" spans="1:17" ht="15.75" x14ac:dyDescent="0.25">
      <c r="A251" s="1" t="s">
        <v>2121</v>
      </c>
      <c r="B251" s="8" t="str">
        <f>VLOOKUP(A251:A2585,'Customer Names'!$A$2:$D$2336,2,0)</f>
        <v xml:space="preserve">  Stephanie M</v>
      </c>
      <c r="C251" s="8">
        <f>VLOOKUP(A251:A2585,'Medical Examinations'!$A$2:$H$2336,2,0)</f>
        <v>30.25</v>
      </c>
      <c r="D251" s="8">
        <f>VLOOKUP(A251:A2585,'Medical Examinations'!$A$2:$H$2336,3,0)</f>
        <v>4.1900000000000004</v>
      </c>
      <c r="E251" s="8" t="str">
        <f>VLOOKUP(A251:A2585,'Medical Examinations'!$A$1:$M$2336,10,0)</f>
        <v>No</v>
      </c>
      <c r="F251" s="8" t="str">
        <f>VLOOKUP(A251:A2585,'Medical Examinations'!$A$2:$H$2336,5,0)</f>
        <v>No</v>
      </c>
      <c r="G251" s="8" t="str">
        <f>VLOOKUP(A251:A2585,'Medical Examinations'!$A$2:$H$2336,6,0)</f>
        <v>No</v>
      </c>
      <c r="H251" s="8">
        <f>VLOOKUP(A251:A2585,'Medical Examinations'!$A$2:$H$2336,7,0)</f>
        <v>2</v>
      </c>
      <c r="I251" t="str">
        <f>VLOOKUP(A251:A2585,'Medical Examinations'!$A$2:$K$2336,11,0)</f>
        <v>Yes</v>
      </c>
      <c r="J251" s="8" t="str">
        <f>VLOOKUP(A251:A2585,'Medical Examinations'!$A$2:$M$2336,12,0)</f>
        <v>Obesity</v>
      </c>
      <c r="K251" s="8" t="str">
        <f>VLOOKUP(A251:A2585,'Medical Examinations'!$A$2:$M$2336,13,0)</f>
        <v>Normal</v>
      </c>
      <c r="L251" s="8" t="str">
        <f>VLOOKUP(Table1[CUSTOMER ID],'Hospitalisation Details'!$A$1:$N$2344,12,0)</f>
        <v>26/Jul/1972</v>
      </c>
      <c r="M251" s="22">
        <f>VLOOKUP(Table1[CUSTOMER ID],'Hospitalisation Details'!$A$2:$N$2344,14,0)</f>
        <v>34053.360000000001</v>
      </c>
      <c r="N251" s="8" t="str">
        <f>VLOOKUP(Table1[CUSTOMER ID],'Hospitalisation Details'!$A$2:$I$2344,7,0)</f>
        <v>tier - 2</v>
      </c>
      <c r="O251" s="8" t="str">
        <f>VLOOKUP(Table1[CUSTOMER ID],'Hospitalisation Details'!$A$2:$I$2344,8,0)</f>
        <v>tier - 2</v>
      </c>
      <c r="P251" s="8" t="str">
        <f>VLOOKUP(Table1[CUSTOMER ID],'Hospitalisation Details'!$A$2:$I$2344,9,0)</f>
        <v>R1011</v>
      </c>
      <c r="Q251" s="8">
        <f ca="1">VLOOKUP(Table1[CUSTOMER ID],'Hospitalisation Details'!$A$2:$N$2344,13,0)</f>
        <v>52</v>
      </c>
    </row>
    <row r="252" spans="1:17" ht="15.75" x14ac:dyDescent="0.25">
      <c r="A252" s="1" t="s">
        <v>2120</v>
      </c>
      <c r="B252" s="8" t="str">
        <f>VLOOKUP(A252:A2586,'Customer Names'!$A$2:$D$2336,2,0)</f>
        <v xml:space="preserve">  Kylie</v>
      </c>
      <c r="C252" s="8">
        <f>VLOOKUP(A252:A2586,'Medical Examinations'!$A$2:$H$2336,2,0)</f>
        <v>46.68</v>
      </c>
      <c r="D252" s="8">
        <f>VLOOKUP(A252:A2586,'Medical Examinations'!$A$2:$H$2336,3,0)</f>
        <v>4.01</v>
      </c>
      <c r="E252" s="8" t="str">
        <f>VLOOKUP(A252:A2586,'Medical Examinations'!$A$1:$M$2336,10,0)</f>
        <v>No</v>
      </c>
      <c r="F252" s="8" t="str">
        <f>VLOOKUP(A252:A2586,'Medical Examinations'!$A$2:$H$2336,5,0)</f>
        <v>No</v>
      </c>
      <c r="G252" s="8" t="str">
        <f>VLOOKUP(A252:A2586,'Medical Examinations'!$A$2:$H$2336,6,0)</f>
        <v>No</v>
      </c>
      <c r="H252" s="8">
        <f>VLOOKUP(A252:A2586,'Medical Examinations'!$A$2:$H$2336,7,0)</f>
        <v>0</v>
      </c>
      <c r="I252" t="str">
        <f>VLOOKUP(A252:A2586,'Medical Examinations'!$A$2:$K$2336,11,0)</f>
        <v>Yes</v>
      </c>
      <c r="J252" s="8" t="str">
        <f>VLOOKUP(A252:A2586,'Medical Examinations'!$A$2:$M$2336,12,0)</f>
        <v>Obesity</v>
      </c>
      <c r="K252" s="8" t="str">
        <f>VLOOKUP(A252:A2586,'Medical Examinations'!$A$2:$M$2336,13,0)</f>
        <v>Normal</v>
      </c>
      <c r="L252" s="8" t="str">
        <f>VLOOKUP(Table1[CUSTOMER ID],'Hospitalisation Details'!$A$1:$N$2344,12,0)</f>
        <v>25/Sep/1994</v>
      </c>
      <c r="M252" s="22">
        <f>VLOOKUP(Table1[CUSTOMER ID],'Hospitalisation Details'!$A$2:$N$2344,14,0)</f>
        <v>33975.47</v>
      </c>
      <c r="N252" s="8" t="str">
        <f>VLOOKUP(Table1[CUSTOMER ID],'Hospitalisation Details'!$A$2:$I$2344,7,0)</f>
        <v>tier - 2</v>
      </c>
      <c r="O252" s="8" t="str">
        <f>VLOOKUP(Table1[CUSTOMER ID],'Hospitalisation Details'!$A$2:$I$2344,8,0)</f>
        <v>tier - 2</v>
      </c>
      <c r="P252" s="8" t="str">
        <f>VLOOKUP(Table1[CUSTOMER ID],'Hospitalisation Details'!$A$2:$I$2344,9,0)</f>
        <v>R1011</v>
      </c>
      <c r="Q252" s="8">
        <f ca="1">VLOOKUP(Table1[CUSTOMER ID],'Hospitalisation Details'!$A$2:$N$2344,13,0)</f>
        <v>30</v>
      </c>
    </row>
    <row r="253" spans="1:17" ht="15.75" x14ac:dyDescent="0.25">
      <c r="A253" s="1" t="s">
        <v>2119</v>
      </c>
      <c r="B253" s="8" t="str">
        <f>VLOOKUP(A253:A2587,'Customer Names'!$A$2:$D$2336,2,0)</f>
        <v xml:space="preserve">  Kelly</v>
      </c>
      <c r="C253" s="8">
        <f>VLOOKUP(A253:A2587,'Medical Examinations'!$A$2:$H$2336,2,0)</f>
        <v>30.4</v>
      </c>
      <c r="D253" s="8">
        <f>VLOOKUP(A253:A2587,'Medical Examinations'!$A$2:$H$2336,3,0)</f>
        <v>5.91</v>
      </c>
      <c r="E253" s="8" t="str">
        <f>VLOOKUP(A253:A2587,'Medical Examinations'!$A$1:$M$2336,10,0)</f>
        <v>No</v>
      </c>
      <c r="F253" s="8" t="str">
        <f>VLOOKUP(A253:A2587,'Medical Examinations'!$A$2:$H$2336,5,0)</f>
        <v>yes</v>
      </c>
      <c r="G253" s="8" t="str">
        <f>VLOOKUP(A253:A2587,'Medical Examinations'!$A$2:$H$2336,6,0)</f>
        <v>No</v>
      </c>
      <c r="H253" s="8">
        <f>VLOOKUP(A253:A2587,'Medical Examinations'!$A$2:$H$2336,7,0)</f>
        <v>2</v>
      </c>
      <c r="I253" t="str">
        <f>VLOOKUP(A253:A2587,'Medical Examinations'!$A$2:$K$2336,11,0)</f>
        <v>Yes</v>
      </c>
      <c r="J253" s="8" t="str">
        <f>VLOOKUP(A253:A2587,'Medical Examinations'!$A$2:$M$2336,12,0)</f>
        <v>Obesity</v>
      </c>
      <c r="K253" s="8" t="str">
        <f>VLOOKUP(A253:A2587,'Medical Examinations'!$A$2:$M$2336,13,0)</f>
        <v>Prediabetes</v>
      </c>
      <c r="L253" s="8" t="str">
        <f>VLOOKUP(Table1[CUSTOMER ID],'Hospitalisation Details'!$A$1:$N$2344,12,0)</f>
        <v>27/Dec/2000</v>
      </c>
      <c r="M253" s="22">
        <f>VLOOKUP(Table1[CUSTOMER ID],'Hospitalisation Details'!$A$2:$N$2344,14,0)</f>
        <v>33907.550000000003</v>
      </c>
      <c r="N253" s="8" t="str">
        <f>VLOOKUP(Table1[CUSTOMER ID],'Hospitalisation Details'!$A$2:$I$2344,7,0)</f>
        <v>tier - 2</v>
      </c>
      <c r="O253" s="8" t="str">
        <f>VLOOKUP(Table1[CUSTOMER ID],'Hospitalisation Details'!$A$2:$I$2344,8,0)</f>
        <v>tier - 2</v>
      </c>
      <c r="P253" s="8" t="str">
        <f>VLOOKUP(Table1[CUSTOMER ID],'Hospitalisation Details'!$A$2:$I$2344,9,0)</f>
        <v>R1012</v>
      </c>
      <c r="Q253" s="8">
        <f ca="1">VLOOKUP(Table1[CUSTOMER ID],'Hospitalisation Details'!$A$2:$N$2344,13,0)</f>
        <v>23</v>
      </c>
    </row>
    <row r="254" spans="1:17" ht="15.75" x14ac:dyDescent="0.25">
      <c r="A254" s="1" t="s">
        <v>2118</v>
      </c>
      <c r="B254" s="8" t="str">
        <f>VLOOKUP(A254:A2588,'Customer Names'!$A$2:$D$2336,2,0)</f>
        <v xml:space="preserve">  Carrie</v>
      </c>
      <c r="C254" s="8">
        <f>VLOOKUP(A254:A2588,'Medical Examinations'!$A$2:$H$2336,2,0)</f>
        <v>30.2</v>
      </c>
      <c r="D254" s="8">
        <f>VLOOKUP(A254:A2588,'Medical Examinations'!$A$2:$H$2336,3,0)</f>
        <v>4.47</v>
      </c>
      <c r="E254" s="8" t="str">
        <f>VLOOKUP(A254:A2588,'Medical Examinations'!$A$1:$M$2336,10,0)</f>
        <v>Yes</v>
      </c>
      <c r="F254" s="8" t="str">
        <f>VLOOKUP(A254:A2588,'Medical Examinations'!$A$2:$H$2336,5,0)</f>
        <v>No</v>
      </c>
      <c r="G254" s="8" t="str">
        <f>VLOOKUP(A254:A2588,'Medical Examinations'!$A$2:$H$2336,6,0)</f>
        <v>Yes</v>
      </c>
      <c r="H254" s="8">
        <f>VLOOKUP(A254:A2588,'Medical Examinations'!$A$2:$H$2336,7,0)</f>
        <v>1</v>
      </c>
      <c r="I254" t="str">
        <f>VLOOKUP(A254:A2588,'Medical Examinations'!$A$2:$K$2336,11,0)</f>
        <v>Yes</v>
      </c>
      <c r="J254" s="8" t="str">
        <f>VLOOKUP(A254:A2588,'Medical Examinations'!$A$2:$M$2336,12,0)</f>
        <v>Obesity</v>
      </c>
      <c r="K254" s="8" t="str">
        <f>VLOOKUP(A254:A2588,'Medical Examinations'!$A$2:$M$2336,13,0)</f>
        <v>Normal</v>
      </c>
      <c r="L254" s="8" t="str">
        <f>VLOOKUP(Table1[CUSTOMER ID],'Hospitalisation Details'!$A$1:$N$2344,12,0)</f>
        <v>9/Aug/1997</v>
      </c>
      <c r="M254" s="22">
        <f>VLOOKUP(Table1[CUSTOMER ID],'Hospitalisation Details'!$A$2:$N$2344,14,0)</f>
        <v>33900.65</v>
      </c>
      <c r="N254" s="8" t="str">
        <f>VLOOKUP(Table1[CUSTOMER ID],'Hospitalisation Details'!$A$2:$I$2344,7,0)</f>
        <v>tier - 2</v>
      </c>
      <c r="O254" s="8" t="str">
        <f>VLOOKUP(Table1[CUSTOMER ID],'Hospitalisation Details'!$A$2:$I$2344,8,0)</f>
        <v>tier - 3</v>
      </c>
      <c r="P254" s="8" t="str">
        <f>VLOOKUP(Table1[CUSTOMER ID],'Hospitalisation Details'!$A$2:$I$2344,9,0)</f>
        <v>R1011</v>
      </c>
      <c r="Q254" s="8">
        <f ca="1">VLOOKUP(Table1[CUSTOMER ID],'Hospitalisation Details'!$A$2:$N$2344,13,0)</f>
        <v>27</v>
      </c>
    </row>
    <row r="255" spans="1:17" ht="15.75" x14ac:dyDescent="0.25">
      <c r="A255" s="1" t="s">
        <v>2117</v>
      </c>
      <c r="B255" s="8" t="str">
        <f>VLOOKUP(A255:A2589,'Customer Names'!$A$2:$D$2336,2,0)</f>
        <v xml:space="preserve">  Alex</v>
      </c>
      <c r="C255" s="8">
        <f>VLOOKUP(A255:A2589,'Medical Examinations'!$A$2:$H$2336,2,0)</f>
        <v>51.18</v>
      </c>
      <c r="D255" s="8">
        <f>VLOOKUP(A255:A2589,'Medical Examinations'!$A$2:$H$2336,3,0)</f>
        <v>4.5599999999999996</v>
      </c>
      <c r="E255" s="8" t="str">
        <f>VLOOKUP(A255:A2589,'Medical Examinations'!$A$1:$M$2336,10,0)</f>
        <v>Yes</v>
      </c>
      <c r="F255" s="8" t="str">
        <f>VLOOKUP(A255:A2589,'Medical Examinations'!$A$2:$H$2336,5,0)</f>
        <v>yes</v>
      </c>
      <c r="G255" s="8" t="str">
        <f>VLOOKUP(A255:A2589,'Medical Examinations'!$A$2:$H$2336,6,0)</f>
        <v>No</v>
      </c>
      <c r="H255" s="8">
        <f>VLOOKUP(A255:A2589,'Medical Examinations'!$A$2:$H$2336,7,0)</f>
        <v>2</v>
      </c>
      <c r="I255" t="str">
        <f>VLOOKUP(A255:A2589,'Medical Examinations'!$A$2:$K$2336,11,0)</f>
        <v>Yes</v>
      </c>
      <c r="J255" s="8" t="str">
        <f>VLOOKUP(A255:A2589,'Medical Examinations'!$A$2:$M$2336,12,0)</f>
        <v>Obesity</v>
      </c>
      <c r="K255" s="8" t="str">
        <f>VLOOKUP(A255:A2589,'Medical Examinations'!$A$2:$M$2336,13,0)</f>
        <v>Normal</v>
      </c>
      <c r="L255" s="8" t="str">
        <f>VLOOKUP(Table1[CUSTOMER ID],'Hospitalisation Details'!$A$1:$N$2344,12,0)</f>
        <v>26/Oct/2000</v>
      </c>
      <c r="M255" s="22">
        <f>VLOOKUP(Table1[CUSTOMER ID],'Hospitalisation Details'!$A$2:$N$2344,14,0)</f>
        <v>33829.39</v>
      </c>
      <c r="N255" s="8" t="str">
        <f>VLOOKUP(Table1[CUSTOMER ID],'Hospitalisation Details'!$A$2:$I$2344,7,0)</f>
        <v>tier - 2</v>
      </c>
      <c r="O255" s="8" t="str">
        <f>VLOOKUP(Table1[CUSTOMER ID],'Hospitalisation Details'!$A$2:$I$2344,8,0)</f>
        <v>tier - 3</v>
      </c>
      <c r="P255" s="8" t="str">
        <f>VLOOKUP(Table1[CUSTOMER ID],'Hospitalisation Details'!$A$2:$I$2344,9,0)</f>
        <v>R1011</v>
      </c>
      <c r="Q255" s="8">
        <f ca="1">VLOOKUP(Table1[CUSTOMER ID],'Hospitalisation Details'!$A$2:$N$2344,13,0)</f>
        <v>24</v>
      </c>
    </row>
    <row r="256" spans="1:17" ht="15.75" x14ac:dyDescent="0.25">
      <c r="A256" s="1" t="s">
        <v>2116</v>
      </c>
      <c r="B256" s="8" t="str">
        <f>VLOOKUP(A256:A2590,'Customer Names'!$A$2:$D$2336,2,0)</f>
        <v xml:space="preserve">  Zach S</v>
      </c>
      <c r="C256" s="8">
        <f>VLOOKUP(A256:A2590,'Medical Examinations'!$A$2:$H$2336,2,0)</f>
        <v>22.18</v>
      </c>
      <c r="D256" s="8">
        <f>VLOOKUP(A256:A2590,'Medical Examinations'!$A$2:$H$2336,3,0)</f>
        <v>9.9</v>
      </c>
      <c r="E256" s="8" t="str">
        <f>VLOOKUP(A256:A2590,'Medical Examinations'!$A$1:$M$2336,10,0)</f>
        <v>No</v>
      </c>
      <c r="F256" s="8" t="str">
        <f>VLOOKUP(A256:A2590,'Medical Examinations'!$A$2:$H$2336,5,0)</f>
        <v>No</v>
      </c>
      <c r="G256" s="8" t="str">
        <f>VLOOKUP(A256:A2590,'Medical Examinations'!$A$2:$H$2336,6,0)</f>
        <v>No</v>
      </c>
      <c r="H256" s="8">
        <f>VLOOKUP(A256:A2590,'Medical Examinations'!$A$2:$H$2336,7,0)</f>
        <v>0</v>
      </c>
      <c r="I256" t="str">
        <f>VLOOKUP(A256:A2590,'Medical Examinations'!$A$2:$K$2336,11,0)</f>
        <v>Yes</v>
      </c>
      <c r="J256" s="8" t="str">
        <f>VLOOKUP(A256:A2590,'Medical Examinations'!$A$2:$M$2336,12,0)</f>
        <v>Normal Weight</v>
      </c>
      <c r="K256" s="8" t="str">
        <f>VLOOKUP(A256:A2590,'Medical Examinations'!$A$2:$M$2336,13,0)</f>
        <v>Diabetes</v>
      </c>
      <c r="L256" s="8" t="str">
        <f>VLOOKUP(Table1[CUSTOMER ID],'Hospitalisation Details'!$A$1:$N$2344,12,0)</f>
        <v>11/Dec/1962</v>
      </c>
      <c r="M256" s="22">
        <f>VLOOKUP(Table1[CUSTOMER ID],'Hospitalisation Details'!$A$2:$N$2344,14,0)</f>
        <v>33753.32</v>
      </c>
      <c r="N256" s="8" t="str">
        <f>VLOOKUP(Table1[CUSTOMER ID],'Hospitalisation Details'!$A$2:$I$2344,7,0)</f>
        <v>tier - 1</v>
      </c>
      <c r="O256" s="8" t="str">
        <f>VLOOKUP(Table1[CUSTOMER ID],'Hospitalisation Details'!$A$2:$I$2344,8,0)</f>
        <v>tier - 3</v>
      </c>
      <c r="P256" s="8" t="str">
        <f>VLOOKUP(Table1[CUSTOMER ID],'Hospitalisation Details'!$A$2:$I$2344,9,0)</f>
        <v>R1011</v>
      </c>
      <c r="Q256" s="8">
        <f ca="1">VLOOKUP(Table1[CUSTOMER ID],'Hospitalisation Details'!$A$2:$N$2344,13,0)</f>
        <v>61</v>
      </c>
    </row>
    <row r="257" spans="1:17" ht="15.75" x14ac:dyDescent="0.25">
      <c r="A257" s="1" t="s">
        <v>2115</v>
      </c>
      <c r="B257" s="8" t="str">
        <f>VLOOKUP(A257:A2591,'Customer Names'!$A$2:$D$2336,2,0)</f>
        <v xml:space="preserve">  Alan</v>
      </c>
      <c r="C257" s="8">
        <f>VLOOKUP(A257:A2591,'Medical Examinations'!$A$2:$H$2336,2,0)</f>
        <v>31.92</v>
      </c>
      <c r="D257" s="8">
        <f>VLOOKUP(A257:A2591,'Medical Examinations'!$A$2:$H$2336,3,0)</f>
        <v>5.1100000000000003</v>
      </c>
      <c r="E257" s="8" t="str">
        <f>VLOOKUP(A257:A2591,'Medical Examinations'!$A$1:$M$2336,10,0)</f>
        <v>No</v>
      </c>
      <c r="F257" s="8" t="str">
        <f>VLOOKUP(A257:A2591,'Medical Examinations'!$A$2:$H$2336,5,0)</f>
        <v>No</v>
      </c>
      <c r="G257" s="8" t="str">
        <f>VLOOKUP(A257:A2591,'Medical Examinations'!$A$2:$H$2336,6,0)</f>
        <v>Yes</v>
      </c>
      <c r="H257" s="8">
        <f>VLOOKUP(A257:A2591,'Medical Examinations'!$A$2:$H$2336,7,0)</f>
        <v>1</v>
      </c>
      <c r="I257" t="str">
        <f>VLOOKUP(A257:A2591,'Medical Examinations'!$A$2:$K$2336,11,0)</f>
        <v>Yes</v>
      </c>
      <c r="J257" s="8" t="str">
        <f>VLOOKUP(A257:A2591,'Medical Examinations'!$A$2:$M$2336,12,0)</f>
        <v>Obesity</v>
      </c>
      <c r="K257" s="8" t="str">
        <f>VLOOKUP(A257:A2591,'Medical Examinations'!$A$2:$M$2336,13,0)</f>
        <v>Normal</v>
      </c>
      <c r="L257" s="8" t="str">
        <f>VLOOKUP(Table1[CUSTOMER ID],'Hospitalisation Details'!$A$1:$N$2344,12,0)</f>
        <v>12/Sep/2003</v>
      </c>
      <c r="M257" s="22">
        <f>VLOOKUP(Table1[CUSTOMER ID],'Hospitalisation Details'!$A$2:$N$2344,14,0)</f>
        <v>33750.29</v>
      </c>
      <c r="N257" s="8" t="str">
        <f>VLOOKUP(Table1[CUSTOMER ID],'Hospitalisation Details'!$A$2:$I$2344,7,0)</f>
        <v>tier - 1</v>
      </c>
      <c r="O257" s="8" t="str">
        <f>VLOOKUP(Table1[CUSTOMER ID],'Hospitalisation Details'!$A$2:$I$2344,8,0)</f>
        <v>tier - 3</v>
      </c>
      <c r="P257" s="8" t="str">
        <f>VLOOKUP(Table1[CUSTOMER ID],'Hospitalisation Details'!$A$2:$I$2344,9,0)</f>
        <v>R1012</v>
      </c>
      <c r="Q257" s="8">
        <f ca="1">VLOOKUP(Table1[CUSTOMER ID],'Hospitalisation Details'!$A$2:$N$2344,13,0)</f>
        <v>21</v>
      </c>
    </row>
    <row r="258" spans="1:17" ht="15.75" x14ac:dyDescent="0.25">
      <c r="A258" s="1" t="s">
        <v>2114</v>
      </c>
      <c r="B258" s="8" t="str">
        <f>VLOOKUP(A258:A2592,'Customer Names'!$A$2:$D$2336,2,0)</f>
        <v xml:space="preserve">  Nate</v>
      </c>
      <c r="C258" s="8">
        <f>VLOOKUP(A258:A2592,'Medical Examinations'!$A$2:$H$2336,2,0)</f>
        <v>31.73</v>
      </c>
      <c r="D258" s="8">
        <f>VLOOKUP(A258:A2592,'Medical Examinations'!$A$2:$H$2336,3,0)</f>
        <v>5.73</v>
      </c>
      <c r="E258" s="8" t="str">
        <f>VLOOKUP(A258:A2592,'Medical Examinations'!$A$1:$M$2336,10,0)</f>
        <v>No</v>
      </c>
      <c r="F258" s="8" t="str">
        <f>VLOOKUP(A258:A2592,'Medical Examinations'!$A$2:$H$2336,5,0)</f>
        <v>yes</v>
      </c>
      <c r="G258" s="8" t="str">
        <f>VLOOKUP(A258:A2592,'Medical Examinations'!$A$2:$H$2336,6,0)</f>
        <v>No</v>
      </c>
      <c r="H258" s="8">
        <f>VLOOKUP(A258:A2592,'Medical Examinations'!$A$2:$H$2336,7,0)</f>
        <v>1</v>
      </c>
      <c r="I258" t="str">
        <f>VLOOKUP(A258:A2592,'Medical Examinations'!$A$2:$K$2336,11,0)</f>
        <v>Yes</v>
      </c>
      <c r="J258" s="8" t="str">
        <f>VLOOKUP(A258:A2592,'Medical Examinations'!$A$2:$M$2336,12,0)</f>
        <v>Obesity</v>
      </c>
      <c r="K258" s="8" t="str">
        <f>VLOOKUP(A258:A2592,'Medical Examinations'!$A$2:$M$2336,13,0)</f>
        <v>Prediabetes</v>
      </c>
      <c r="L258" s="8" t="str">
        <f>VLOOKUP(Table1[CUSTOMER ID],'Hospitalisation Details'!$A$1:$N$2344,12,0)</f>
        <v>1/Nov/2004</v>
      </c>
      <c r="M258" s="22">
        <f>VLOOKUP(Table1[CUSTOMER ID],'Hospitalisation Details'!$A$2:$N$2344,14,0)</f>
        <v>33732.69</v>
      </c>
      <c r="N258" s="8" t="str">
        <f>VLOOKUP(Table1[CUSTOMER ID],'Hospitalisation Details'!$A$2:$I$2344,7,0)</f>
        <v>tier - 1</v>
      </c>
      <c r="O258" s="8" t="str">
        <f>VLOOKUP(Table1[CUSTOMER ID],'Hospitalisation Details'!$A$2:$I$2344,8,0)</f>
        <v>tier - 1</v>
      </c>
      <c r="P258" s="8" t="str">
        <f>VLOOKUP(Table1[CUSTOMER ID],'Hospitalisation Details'!$A$2:$I$2344,9,0)</f>
        <v>R1017</v>
      </c>
      <c r="Q258" s="8">
        <f ca="1">VLOOKUP(Table1[CUSTOMER ID],'Hospitalisation Details'!$A$2:$N$2344,13,0)</f>
        <v>20</v>
      </c>
    </row>
    <row r="259" spans="1:17" ht="15.75" x14ac:dyDescent="0.25">
      <c r="A259" s="1" t="s">
        <v>2113</v>
      </c>
      <c r="B259" s="8" t="str">
        <f>VLOOKUP(A259:A2593,'Customer Names'!$A$2:$D$2336,2,0)</f>
        <v xml:space="preserve">  Jesse G</v>
      </c>
      <c r="C259" s="8">
        <f>VLOOKUP(A259:A2593,'Medical Examinations'!$A$2:$H$2336,2,0)</f>
        <v>45.52</v>
      </c>
      <c r="D259" s="8">
        <f>VLOOKUP(A259:A2593,'Medical Examinations'!$A$2:$H$2336,3,0)</f>
        <v>6.04</v>
      </c>
      <c r="E259" s="8" t="str">
        <f>VLOOKUP(A259:A2593,'Medical Examinations'!$A$1:$M$2336,10,0)</f>
        <v>No</v>
      </c>
      <c r="F259" s="8" t="str">
        <f>VLOOKUP(A259:A2593,'Medical Examinations'!$A$2:$H$2336,5,0)</f>
        <v>No</v>
      </c>
      <c r="G259" s="8" t="str">
        <f>VLOOKUP(A259:A2593,'Medical Examinations'!$A$2:$H$2336,6,0)</f>
        <v>Yes</v>
      </c>
      <c r="H259" s="8">
        <f>VLOOKUP(A259:A2593,'Medical Examinations'!$A$2:$H$2336,7,0)</f>
        <v>1</v>
      </c>
      <c r="I259" t="str">
        <f>VLOOKUP(A259:A2593,'Medical Examinations'!$A$2:$K$2336,11,0)</f>
        <v>Yes</v>
      </c>
      <c r="J259" s="8" t="str">
        <f>VLOOKUP(A259:A2593,'Medical Examinations'!$A$2:$M$2336,12,0)</f>
        <v>Obesity</v>
      </c>
      <c r="K259" s="8" t="str">
        <f>VLOOKUP(A259:A2593,'Medical Examinations'!$A$2:$M$2336,13,0)</f>
        <v>Prediabetes</v>
      </c>
      <c r="L259" s="8" t="str">
        <f>VLOOKUP(Table1[CUSTOMER ID],'Hospitalisation Details'!$A$1:$N$2344,12,0)</f>
        <v>28/Nov/1993</v>
      </c>
      <c r="M259" s="22">
        <f>VLOOKUP(Table1[CUSTOMER ID],'Hospitalisation Details'!$A$2:$N$2344,14,0)</f>
        <v>33707.550000000003</v>
      </c>
      <c r="N259" s="8" t="str">
        <f>VLOOKUP(Table1[CUSTOMER ID],'Hospitalisation Details'!$A$2:$I$2344,7,0)</f>
        <v>tier - 2</v>
      </c>
      <c r="O259" s="8" t="str">
        <f>VLOOKUP(Table1[CUSTOMER ID],'Hospitalisation Details'!$A$2:$I$2344,8,0)</f>
        <v>tier - 2</v>
      </c>
      <c r="P259" s="8" t="str">
        <f>VLOOKUP(Table1[CUSTOMER ID],'Hospitalisation Details'!$A$2:$I$2344,9,0)</f>
        <v>R1011</v>
      </c>
      <c r="Q259" s="8">
        <f ca="1">VLOOKUP(Table1[CUSTOMER ID],'Hospitalisation Details'!$A$2:$N$2344,13,0)</f>
        <v>30</v>
      </c>
    </row>
    <row r="260" spans="1:17" ht="15.75" x14ac:dyDescent="0.25">
      <c r="A260" s="1" t="s">
        <v>2112</v>
      </c>
      <c r="B260" s="8" t="str">
        <f>VLOOKUP(A260:A2594,'Customer Names'!$A$2:$D$2336,2,0)</f>
        <v xml:space="preserve">  Jason</v>
      </c>
      <c r="C260" s="8">
        <f>VLOOKUP(A260:A2594,'Medical Examinations'!$A$2:$H$2336,2,0)</f>
        <v>52.81</v>
      </c>
      <c r="D260" s="8">
        <f>VLOOKUP(A260:A2594,'Medical Examinations'!$A$2:$H$2336,3,0)</f>
        <v>5.19</v>
      </c>
      <c r="E260" s="8" t="str">
        <f>VLOOKUP(A260:A2594,'Medical Examinations'!$A$1:$M$2336,10,0)</f>
        <v>No</v>
      </c>
      <c r="F260" s="8" t="str">
        <f>VLOOKUP(A260:A2594,'Medical Examinations'!$A$2:$H$2336,5,0)</f>
        <v>No</v>
      </c>
      <c r="G260" s="8" t="str">
        <f>VLOOKUP(A260:A2594,'Medical Examinations'!$A$2:$H$2336,6,0)</f>
        <v>Yes</v>
      </c>
      <c r="H260" s="8">
        <f>VLOOKUP(A260:A2594,'Medical Examinations'!$A$2:$H$2336,7,0)</f>
        <v>1</v>
      </c>
      <c r="I260" t="str">
        <f>VLOOKUP(A260:A2594,'Medical Examinations'!$A$2:$K$2336,11,0)</f>
        <v>Yes</v>
      </c>
      <c r="J260" s="8" t="str">
        <f>VLOOKUP(A260:A2594,'Medical Examinations'!$A$2:$M$2336,12,0)</f>
        <v>Obesity</v>
      </c>
      <c r="K260" s="8" t="str">
        <f>VLOOKUP(A260:A2594,'Medical Examinations'!$A$2:$M$2336,13,0)</f>
        <v>Normal</v>
      </c>
      <c r="L260" s="8" t="str">
        <f>VLOOKUP(Table1[CUSTOMER ID],'Hospitalisation Details'!$A$1:$N$2344,12,0)</f>
        <v>9/Sep/2003</v>
      </c>
      <c r="M260" s="22">
        <f>VLOOKUP(Table1[CUSTOMER ID],'Hospitalisation Details'!$A$2:$N$2344,14,0)</f>
        <v>33611.71</v>
      </c>
      <c r="N260" s="8" t="str">
        <f>VLOOKUP(Table1[CUSTOMER ID],'Hospitalisation Details'!$A$2:$I$2344,7,0)</f>
        <v>tier - 1</v>
      </c>
      <c r="O260" s="8" t="str">
        <f>VLOOKUP(Table1[CUSTOMER ID],'Hospitalisation Details'!$A$2:$I$2344,8,0)</f>
        <v>tier - 2</v>
      </c>
      <c r="P260" s="8" t="str">
        <f>VLOOKUP(Table1[CUSTOMER ID],'Hospitalisation Details'!$A$2:$I$2344,9,0)</f>
        <v>R1011</v>
      </c>
      <c r="Q260" s="8">
        <f ca="1">VLOOKUP(Table1[CUSTOMER ID],'Hospitalisation Details'!$A$2:$N$2344,13,0)</f>
        <v>21</v>
      </c>
    </row>
    <row r="261" spans="1:17" ht="15.75" x14ac:dyDescent="0.25">
      <c r="A261" s="1" t="s">
        <v>2111</v>
      </c>
      <c r="B261" s="8" t="str">
        <f>VLOOKUP(A261:A2595,'Customer Names'!$A$2:$D$2336,2,0)</f>
        <v xml:space="preserve">  Megan A</v>
      </c>
      <c r="C261" s="8">
        <f>VLOOKUP(A261:A2595,'Medical Examinations'!$A$2:$H$2336,2,0)</f>
        <v>33.58</v>
      </c>
      <c r="D261" s="8">
        <f>VLOOKUP(A261:A2595,'Medical Examinations'!$A$2:$H$2336,3,0)</f>
        <v>5.56</v>
      </c>
      <c r="E261" s="8" t="str">
        <f>VLOOKUP(A261:A2595,'Medical Examinations'!$A$1:$M$2336,10,0)</f>
        <v>No</v>
      </c>
      <c r="F261" s="8" t="str">
        <f>VLOOKUP(A261:A2595,'Medical Examinations'!$A$2:$H$2336,5,0)</f>
        <v>No</v>
      </c>
      <c r="G261" s="8" t="str">
        <f>VLOOKUP(A261:A2595,'Medical Examinations'!$A$2:$H$2336,6,0)</f>
        <v>No</v>
      </c>
      <c r="H261" s="8">
        <f>VLOOKUP(A261:A2595,'Medical Examinations'!$A$2:$H$2336,7,0)</f>
        <v>1</v>
      </c>
      <c r="I261" t="str">
        <f>VLOOKUP(A261:A2595,'Medical Examinations'!$A$2:$K$2336,11,0)</f>
        <v>Yes</v>
      </c>
      <c r="J261" s="8" t="str">
        <f>VLOOKUP(A261:A2595,'Medical Examinations'!$A$2:$M$2336,12,0)</f>
        <v>Obesity</v>
      </c>
      <c r="K261" s="8" t="str">
        <f>VLOOKUP(A261:A2595,'Medical Examinations'!$A$2:$M$2336,13,0)</f>
        <v>Normal</v>
      </c>
      <c r="L261" s="8" t="str">
        <f>VLOOKUP(Table1[CUSTOMER ID],'Hospitalisation Details'!$A$1:$N$2344,12,0)</f>
        <v>22/Jul/1984</v>
      </c>
      <c r="M261" s="22">
        <f>VLOOKUP(Table1[CUSTOMER ID],'Hospitalisation Details'!$A$2:$N$2344,14,0)</f>
        <v>33527.1</v>
      </c>
      <c r="N261" s="8" t="str">
        <f>VLOOKUP(Table1[CUSTOMER ID],'Hospitalisation Details'!$A$2:$I$2344,7,0)</f>
        <v>tier - 2</v>
      </c>
      <c r="O261" s="8" t="str">
        <f>VLOOKUP(Table1[CUSTOMER ID],'Hospitalisation Details'!$A$2:$I$2344,8,0)</f>
        <v>tier - 3</v>
      </c>
      <c r="P261" s="8" t="str">
        <f>VLOOKUP(Table1[CUSTOMER ID],'Hospitalisation Details'!$A$2:$I$2344,9,0)</f>
        <v>R1011</v>
      </c>
      <c r="Q261" s="8">
        <f ca="1">VLOOKUP(Table1[CUSTOMER ID],'Hospitalisation Details'!$A$2:$N$2344,13,0)</f>
        <v>40</v>
      </c>
    </row>
    <row r="262" spans="1:17" ht="15.75" x14ac:dyDescent="0.25">
      <c r="A262" s="1" t="s">
        <v>2110</v>
      </c>
      <c r="B262" s="8" t="str">
        <f>VLOOKUP(A262:A2596,'Customer Names'!$A$2:$D$2336,2,0)</f>
        <v xml:space="preserve">  Luke M</v>
      </c>
      <c r="C262" s="8">
        <f>VLOOKUP(A262:A2596,'Medical Examinations'!$A$2:$H$2336,2,0)</f>
        <v>30.684999999999999</v>
      </c>
      <c r="D262" s="8">
        <f>VLOOKUP(A262:A2596,'Medical Examinations'!$A$2:$H$2336,3,0)</f>
        <v>8.23</v>
      </c>
      <c r="E262" s="8" t="str">
        <f>VLOOKUP(A262:A2596,'Medical Examinations'!$A$1:$M$2336,10,0)</f>
        <v>No</v>
      </c>
      <c r="F262" s="8" t="str">
        <f>VLOOKUP(A262:A2596,'Medical Examinations'!$A$2:$H$2336,5,0)</f>
        <v>No</v>
      </c>
      <c r="G262" s="8" t="str">
        <f>VLOOKUP(A262:A2596,'Medical Examinations'!$A$2:$H$2336,6,0)</f>
        <v>No</v>
      </c>
      <c r="H262" s="8">
        <f>VLOOKUP(A262:A2596,'Medical Examinations'!$A$2:$H$2336,7,0)</f>
        <v>0</v>
      </c>
      <c r="I262" t="str">
        <f>VLOOKUP(A262:A2596,'Medical Examinations'!$A$2:$K$2336,11,0)</f>
        <v>Yes</v>
      </c>
      <c r="J262" s="8" t="str">
        <f>VLOOKUP(A262:A2596,'Medical Examinations'!$A$2:$M$2336,12,0)</f>
        <v>Obesity</v>
      </c>
      <c r="K262" s="8" t="str">
        <f>VLOOKUP(A262:A2596,'Medical Examinations'!$A$2:$M$2336,13,0)</f>
        <v>Diabetes</v>
      </c>
      <c r="L262" s="8" t="str">
        <f>VLOOKUP(Table1[CUSTOMER ID],'Hospitalisation Details'!$A$1:$N$2344,12,0)</f>
        <v>25/Aug/2002</v>
      </c>
      <c r="M262" s="22">
        <f>VLOOKUP(Table1[CUSTOMER ID],'Hospitalisation Details'!$A$2:$N$2344,14,0)</f>
        <v>33475.82</v>
      </c>
      <c r="N262" s="8" t="str">
        <f>VLOOKUP(Table1[CUSTOMER ID],'Hospitalisation Details'!$A$2:$I$2344,7,0)</f>
        <v>tier - 1</v>
      </c>
      <c r="O262" s="8" t="str">
        <f>VLOOKUP(Table1[CUSTOMER ID],'Hospitalisation Details'!$A$2:$I$2344,8,0)</f>
        <v>tier - 1</v>
      </c>
      <c r="P262" s="8" t="str">
        <f>VLOOKUP(Table1[CUSTOMER ID],'Hospitalisation Details'!$A$2:$I$2344,9,0)</f>
        <v>R1018</v>
      </c>
      <c r="Q262" s="8">
        <f ca="1">VLOOKUP(Table1[CUSTOMER ID],'Hospitalisation Details'!$A$2:$N$2344,13,0)</f>
        <v>22</v>
      </c>
    </row>
    <row r="263" spans="1:17" ht="15.75" x14ac:dyDescent="0.25">
      <c r="A263" s="1" t="s">
        <v>2109</v>
      </c>
      <c r="B263" s="8" t="str">
        <f>VLOOKUP(A263:A2597,'Customer Names'!$A$2:$D$2336,2,0)</f>
        <v xml:space="preserve">  Jacy D</v>
      </c>
      <c r="C263" s="8">
        <f>VLOOKUP(A263:A2597,'Medical Examinations'!$A$2:$H$2336,2,0)</f>
        <v>37.524999999999999</v>
      </c>
      <c r="D263" s="8">
        <f>VLOOKUP(A263:A2597,'Medical Examinations'!$A$2:$H$2336,3,0)</f>
        <v>9.0299999999999994</v>
      </c>
      <c r="E263" s="8" t="str">
        <f>VLOOKUP(A263:A2597,'Medical Examinations'!$A$1:$M$2336,10,0)</f>
        <v>Yes</v>
      </c>
      <c r="F263" s="8" t="str">
        <f>VLOOKUP(A263:A2597,'Medical Examinations'!$A$2:$H$2336,5,0)</f>
        <v>No</v>
      </c>
      <c r="G263" s="8" t="str">
        <f>VLOOKUP(A263:A2597,'Medical Examinations'!$A$2:$H$2336,6,0)</f>
        <v>No</v>
      </c>
      <c r="H263" s="8">
        <f>VLOOKUP(A263:A2597,'Medical Examinations'!$A$2:$H$2336,7,0)</f>
        <v>2</v>
      </c>
      <c r="I263" t="str">
        <f>VLOOKUP(A263:A2597,'Medical Examinations'!$A$2:$K$2336,11,0)</f>
        <v>No</v>
      </c>
      <c r="J263" s="8" t="str">
        <f>VLOOKUP(A263:A2597,'Medical Examinations'!$A$2:$M$2336,12,0)</f>
        <v>Obesity</v>
      </c>
      <c r="K263" s="8" t="str">
        <f>VLOOKUP(A263:A2597,'Medical Examinations'!$A$2:$M$2336,13,0)</f>
        <v>Diabetes</v>
      </c>
      <c r="L263" s="8" t="str">
        <f>VLOOKUP(Table1[CUSTOMER ID],'Hospitalisation Details'!$A$1:$N$2344,12,0)</f>
        <v>18/Jun/1970</v>
      </c>
      <c r="M263" s="22">
        <f>VLOOKUP(Table1[CUSTOMER ID],'Hospitalisation Details'!$A$2:$N$2344,14,0)</f>
        <v>33471.97</v>
      </c>
      <c r="N263" s="8" t="str">
        <f>VLOOKUP(Table1[CUSTOMER ID],'Hospitalisation Details'!$A$2:$I$2344,7,0)</f>
        <v>tier - 2</v>
      </c>
      <c r="O263" s="8" t="str">
        <f>VLOOKUP(Table1[CUSTOMER ID],'Hospitalisation Details'!$A$2:$I$2344,8,0)</f>
        <v>tier - 2</v>
      </c>
      <c r="P263" s="8" t="str">
        <f>VLOOKUP(Table1[CUSTOMER ID],'Hospitalisation Details'!$A$2:$I$2344,9,0)</f>
        <v>R1012</v>
      </c>
      <c r="Q263" s="8">
        <f ca="1">VLOOKUP(Table1[CUSTOMER ID],'Hospitalisation Details'!$A$2:$N$2344,13,0)</f>
        <v>54</v>
      </c>
    </row>
    <row r="264" spans="1:17" ht="15.75" x14ac:dyDescent="0.25">
      <c r="A264" s="1" t="s">
        <v>2108</v>
      </c>
      <c r="B264" s="8" t="str">
        <f>VLOOKUP(A264:A2598,'Customer Names'!$A$2:$D$2336,2,0)</f>
        <v xml:space="preserve">  Simon G</v>
      </c>
      <c r="C264" s="8">
        <f>VLOOKUP(A264:A2598,'Medical Examinations'!$A$2:$H$2336,2,0)</f>
        <v>34.5</v>
      </c>
      <c r="D264" s="8">
        <f>VLOOKUP(A264:A2598,'Medical Examinations'!$A$2:$H$2336,3,0)</f>
        <v>4.07</v>
      </c>
      <c r="E264" s="8" t="str">
        <f>VLOOKUP(A264:A2598,'Medical Examinations'!$A$1:$M$2336,10,0)</f>
        <v>Yes</v>
      </c>
      <c r="F264" s="8" t="str">
        <f>VLOOKUP(A264:A2598,'Medical Examinations'!$A$2:$H$2336,5,0)</f>
        <v>No</v>
      </c>
      <c r="G264" s="8" t="str">
        <f>VLOOKUP(A264:A2598,'Medical Examinations'!$A$2:$H$2336,6,0)</f>
        <v>No</v>
      </c>
      <c r="H264" s="8">
        <f>VLOOKUP(A264:A2598,'Medical Examinations'!$A$2:$H$2336,7,0)</f>
        <v>0</v>
      </c>
      <c r="I264" t="str">
        <f>VLOOKUP(A264:A2598,'Medical Examinations'!$A$2:$K$2336,11,0)</f>
        <v>Yes</v>
      </c>
      <c r="J264" s="8" t="str">
        <f>VLOOKUP(A264:A2598,'Medical Examinations'!$A$2:$M$2336,12,0)</f>
        <v>Obesity</v>
      </c>
      <c r="K264" s="8" t="str">
        <f>VLOOKUP(A264:A2598,'Medical Examinations'!$A$2:$M$2336,13,0)</f>
        <v>Normal</v>
      </c>
      <c r="L264" s="8" t="str">
        <f>VLOOKUP(Table1[CUSTOMER ID],'Hospitalisation Details'!$A$1:$N$2344,12,0)</f>
        <v>7/Dec/1985</v>
      </c>
      <c r="M264" s="22">
        <f>VLOOKUP(Table1[CUSTOMER ID],'Hospitalisation Details'!$A$2:$N$2344,14,0)</f>
        <v>33450.99</v>
      </c>
      <c r="N264" s="8" t="str">
        <f>VLOOKUP(Table1[CUSTOMER ID],'Hospitalisation Details'!$A$2:$I$2344,7,0)</f>
        <v>tier - 2</v>
      </c>
      <c r="O264" s="8" t="str">
        <f>VLOOKUP(Table1[CUSTOMER ID],'Hospitalisation Details'!$A$2:$I$2344,8,0)</f>
        <v>tier - 2</v>
      </c>
      <c r="P264" s="8" t="str">
        <f>VLOOKUP(Table1[CUSTOMER ID],'Hospitalisation Details'!$A$2:$I$2344,9,0)</f>
        <v>R1011</v>
      </c>
      <c r="Q264" s="8">
        <f ca="1">VLOOKUP(Table1[CUSTOMER ID],'Hospitalisation Details'!$A$2:$N$2344,13,0)</f>
        <v>38</v>
      </c>
    </row>
    <row r="265" spans="1:17" ht="15.75" x14ac:dyDescent="0.25">
      <c r="A265" s="1" t="s">
        <v>2107</v>
      </c>
      <c r="B265" s="8" t="str">
        <f>VLOOKUP(A265:A2599,'Customer Names'!$A$2:$D$2336,2,0)</f>
        <v xml:space="preserve">  Ainsley E</v>
      </c>
      <c r="C265" s="8">
        <f>VLOOKUP(A265:A2599,'Medical Examinations'!$A$2:$H$2336,2,0)</f>
        <v>28.16</v>
      </c>
      <c r="D265" s="8">
        <f>VLOOKUP(A265:A2599,'Medical Examinations'!$A$2:$H$2336,3,0)</f>
        <v>5.77</v>
      </c>
      <c r="E265" s="8" t="str">
        <f>VLOOKUP(A265:A2599,'Medical Examinations'!$A$1:$M$2336,10,0)</f>
        <v>No</v>
      </c>
      <c r="F265" s="8" t="str">
        <f>VLOOKUP(A265:A2599,'Medical Examinations'!$A$2:$H$2336,5,0)</f>
        <v>No</v>
      </c>
      <c r="G265" s="8" t="str">
        <f>VLOOKUP(A265:A2599,'Medical Examinations'!$A$2:$H$2336,6,0)</f>
        <v>No</v>
      </c>
      <c r="H265" s="8">
        <f>VLOOKUP(A265:A2599,'Medical Examinations'!$A$2:$H$2336,7,0)</f>
        <v>2</v>
      </c>
      <c r="I265" t="str">
        <f>VLOOKUP(A265:A2599,'Medical Examinations'!$A$2:$K$2336,11,0)</f>
        <v>Yes</v>
      </c>
      <c r="J265" s="8" t="str">
        <f>VLOOKUP(A265:A2599,'Medical Examinations'!$A$2:$M$2336,12,0)</f>
        <v>Overweight</v>
      </c>
      <c r="K265" s="8" t="str">
        <f>VLOOKUP(A265:A2599,'Medical Examinations'!$A$2:$M$2336,13,0)</f>
        <v>Prediabetes</v>
      </c>
      <c r="L265" s="8" t="str">
        <f>VLOOKUP(Table1[CUSTOMER ID],'Hospitalisation Details'!$A$1:$N$2344,12,0)</f>
        <v>5/Sep/1972</v>
      </c>
      <c r="M265" s="22">
        <f>VLOOKUP(Table1[CUSTOMER ID],'Hospitalisation Details'!$A$2:$N$2344,14,0)</f>
        <v>33344.449999999997</v>
      </c>
      <c r="N265" s="8" t="str">
        <f>VLOOKUP(Table1[CUSTOMER ID],'Hospitalisation Details'!$A$2:$I$2344,7,0)</f>
        <v>tier - 2</v>
      </c>
      <c r="O265" s="8" t="str">
        <f>VLOOKUP(Table1[CUSTOMER ID],'Hospitalisation Details'!$A$2:$I$2344,8,0)</f>
        <v>tier - 3</v>
      </c>
      <c r="P265" s="8" t="str">
        <f>VLOOKUP(Table1[CUSTOMER ID],'Hospitalisation Details'!$A$2:$I$2344,9,0)</f>
        <v>R1011</v>
      </c>
      <c r="Q265" s="8">
        <f ca="1">VLOOKUP(Table1[CUSTOMER ID],'Hospitalisation Details'!$A$2:$N$2344,13,0)</f>
        <v>52</v>
      </c>
    </row>
    <row r="266" spans="1:17" ht="15.75" x14ac:dyDescent="0.25">
      <c r="A266" s="1" t="s">
        <v>2106</v>
      </c>
      <c r="B266" s="8" t="str">
        <f>VLOOKUP(A266:A2600,'Customer Names'!$A$2:$D$2336,2,0)</f>
        <v xml:space="preserve">  Erica A</v>
      </c>
      <c r="C266" s="8">
        <f>VLOOKUP(A266:A2600,'Medical Examinations'!$A$2:$H$2336,2,0)</f>
        <v>30.02</v>
      </c>
      <c r="D266" s="8">
        <f>VLOOKUP(A266:A2600,'Medical Examinations'!$A$2:$H$2336,3,0)</f>
        <v>5.98</v>
      </c>
      <c r="E266" s="8" t="str">
        <f>VLOOKUP(A266:A2600,'Medical Examinations'!$A$1:$M$2336,10,0)</f>
        <v>No</v>
      </c>
      <c r="F266" s="8" t="str">
        <f>VLOOKUP(A266:A2600,'Medical Examinations'!$A$2:$H$2336,5,0)</f>
        <v>No</v>
      </c>
      <c r="G266" s="8" t="str">
        <f>VLOOKUP(A266:A2600,'Medical Examinations'!$A$2:$H$2336,6,0)</f>
        <v>Yes</v>
      </c>
      <c r="H266" s="8">
        <f>VLOOKUP(A266:A2600,'Medical Examinations'!$A$2:$H$2336,7,0)</f>
        <v>1</v>
      </c>
      <c r="I266" t="str">
        <f>VLOOKUP(A266:A2600,'Medical Examinations'!$A$2:$K$2336,11,0)</f>
        <v>Yes</v>
      </c>
      <c r="J266" s="8" t="str">
        <f>VLOOKUP(A266:A2600,'Medical Examinations'!$A$2:$M$2336,12,0)</f>
        <v>Obesity</v>
      </c>
      <c r="K266" s="8" t="str">
        <f>VLOOKUP(A266:A2600,'Medical Examinations'!$A$2:$M$2336,13,0)</f>
        <v>Prediabetes</v>
      </c>
      <c r="L266" s="8" t="str">
        <f>VLOOKUP(Table1[CUSTOMER ID],'Hospitalisation Details'!$A$1:$N$2344,12,0)</f>
        <v>28/Nov/2003</v>
      </c>
      <c r="M266" s="22">
        <f>VLOOKUP(Table1[CUSTOMER ID],'Hospitalisation Details'!$A$2:$N$2344,14,0)</f>
        <v>33307.550000000003</v>
      </c>
      <c r="N266" s="8" t="str">
        <f>VLOOKUP(Table1[CUSTOMER ID],'Hospitalisation Details'!$A$2:$I$2344,7,0)</f>
        <v>tier - 2</v>
      </c>
      <c r="O266" s="8" t="str">
        <f>VLOOKUP(Table1[CUSTOMER ID],'Hospitalisation Details'!$A$2:$I$2344,8,0)</f>
        <v>tier - 3</v>
      </c>
      <c r="P266" s="8" t="str">
        <f>VLOOKUP(Table1[CUSTOMER ID],'Hospitalisation Details'!$A$2:$I$2344,9,0)</f>
        <v>R1012</v>
      </c>
      <c r="Q266" s="8">
        <f ca="1">VLOOKUP(Table1[CUSTOMER ID],'Hospitalisation Details'!$A$2:$N$2344,13,0)</f>
        <v>20</v>
      </c>
    </row>
    <row r="267" spans="1:17" ht="15.75" x14ac:dyDescent="0.25">
      <c r="A267" s="1" t="s">
        <v>2105</v>
      </c>
      <c r="B267" s="8" t="str">
        <f>VLOOKUP(A267:A2601,'Customer Names'!$A$2:$D$2336,2,0)</f>
        <v xml:space="preserve">  Erik</v>
      </c>
      <c r="C267" s="8">
        <f>VLOOKUP(A267:A2601,'Medical Examinations'!$A$2:$H$2336,2,0)</f>
        <v>37.82</v>
      </c>
      <c r="D267" s="8">
        <f>VLOOKUP(A267:A2601,'Medical Examinations'!$A$2:$H$2336,3,0)</f>
        <v>6.01</v>
      </c>
      <c r="E267" s="8" t="str">
        <f>VLOOKUP(A267:A2601,'Medical Examinations'!$A$1:$M$2336,10,0)</f>
        <v>No</v>
      </c>
      <c r="F267" s="8" t="str">
        <f>VLOOKUP(A267:A2601,'Medical Examinations'!$A$2:$H$2336,5,0)</f>
        <v>No</v>
      </c>
      <c r="G267" s="8" t="str">
        <f>VLOOKUP(A267:A2601,'Medical Examinations'!$A$2:$H$2336,6,0)</f>
        <v>No</v>
      </c>
      <c r="H267" s="8">
        <f>VLOOKUP(A267:A2601,'Medical Examinations'!$A$2:$H$2336,7,0)</f>
        <v>0</v>
      </c>
      <c r="I267" t="str">
        <f>VLOOKUP(A267:A2601,'Medical Examinations'!$A$2:$K$2336,11,0)</f>
        <v>Yes</v>
      </c>
      <c r="J267" s="8" t="str">
        <f>VLOOKUP(A267:A2601,'Medical Examinations'!$A$2:$M$2336,12,0)</f>
        <v>Obesity</v>
      </c>
      <c r="K267" s="8" t="str">
        <f>VLOOKUP(A267:A2601,'Medical Examinations'!$A$2:$M$2336,13,0)</f>
        <v>Prediabetes</v>
      </c>
      <c r="L267" s="8" t="str">
        <f>VLOOKUP(Table1[CUSTOMER ID],'Hospitalisation Details'!$A$1:$N$2344,12,0)</f>
        <v>12/Oct/1990</v>
      </c>
      <c r="M267" s="22">
        <f>VLOOKUP(Table1[CUSTOMER ID],'Hospitalisation Details'!$A$2:$N$2344,14,0)</f>
        <v>33292.83</v>
      </c>
      <c r="N267" s="8" t="str">
        <f>VLOOKUP(Table1[CUSTOMER ID],'Hospitalisation Details'!$A$2:$I$2344,7,0)</f>
        <v>tier - 2</v>
      </c>
      <c r="O267" s="8" t="str">
        <f>VLOOKUP(Table1[CUSTOMER ID],'Hospitalisation Details'!$A$2:$I$2344,8,0)</f>
        <v>tier - 1</v>
      </c>
      <c r="P267" s="8" t="str">
        <f>VLOOKUP(Table1[CUSTOMER ID],'Hospitalisation Details'!$A$2:$I$2344,9,0)</f>
        <v>R1011</v>
      </c>
      <c r="Q267" s="8">
        <f ca="1">VLOOKUP(Table1[CUSTOMER ID],'Hospitalisation Details'!$A$2:$N$2344,13,0)</f>
        <v>34</v>
      </c>
    </row>
    <row r="268" spans="1:17" ht="15.75" x14ac:dyDescent="0.25">
      <c r="A268" s="1" t="s">
        <v>2104</v>
      </c>
      <c r="B268" s="8" t="str">
        <f>VLOOKUP(A268:A2602,'Customer Names'!$A$2:$D$2336,2,0)</f>
        <v xml:space="preserve">  Erin C</v>
      </c>
      <c r="C268" s="8">
        <f>VLOOKUP(A268:A2602,'Medical Examinations'!$A$2:$H$2336,2,0)</f>
        <v>33.14</v>
      </c>
      <c r="D268" s="8">
        <f>VLOOKUP(A268:A2602,'Medical Examinations'!$A$2:$H$2336,3,0)</f>
        <v>5.67</v>
      </c>
      <c r="E268" s="8" t="str">
        <f>VLOOKUP(A268:A2602,'Medical Examinations'!$A$1:$M$2336,10,0)</f>
        <v>Yes</v>
      </c>
      <c r="F268" s="8" t="str">
        <f>VLOOKUP(A268:A2602,'Medical Examinations'!$A$2:$H$2336,5,0)</f>
        <v>No</v>
      </c>
      <c r="G268" s="8" t="str">
        <f>VLOOKUP(A268:A2602,'Medical Examinations'!$A$2:$H$2336,6,0)</f>
        <v>No</v>
      </c>
      <c r="H268" s="8">
        <f>VLOOKUP(A268:A2602,'Medical Examinations'!$A$2:$H$2336,7,0)</f>
        <v>0</v>
      </c>
      <c r="I268" t="str">
        <f>VLOOKUP(A268:A2602,'Medical Examinations'!$A$2:$K$2336,11,0)</f>
        <v>Yes</v>
      </c>
      <c r="J268" s="8" t="str">
        <f>VLOOKUP(A268:A2602,'Medical Examinations'!$A$2:$M$2336,12,0)</f>
        <v>Obesity</v>
      </c>
      <c r="K268" s="8" t="str">
        <f>VLOOKUP(A268:A2602,'Medical Examinations'!$A$2:$M$2336,13,0)</f>
        <v>Normal</v>
      </c>
      <c r="L268" s="8" t="str">
        <f>VLOOKUP(Table1[CUSTOMER ID],'Hospitalisation Details'!$A$1:$N$2344,12,0)</f>
        <v>15/Jul/1985</v>
      </c>
      <c r="M268" s="22">
        <f>VLOOKUP(Table1[CUSTOMER ID],'Hospitalisation Details'!$A$2:$N$2344,14,0)</f>
        <v>33121</v>
      </c>
      <c r="N268" s="8" t="str">
        <f>VLOOKUP(Table1[CUSTOMER ID],'Hospitalisation Details'!$A$2:$I$2344,7,0)</f>
        <v>tier - 2</v>
      </c>
      <c r="O268" s="8" t="str">
        <f>VLOOKUP(Table1[CUSTOMER ID],'Hospitalisation Details'!$A$2:$I$2344,8,0)</f>
        <v>tier - 1</v>
      </c>
      <c r="P268" s="8" t="str">
        <f>VLOOKUP(Table1[CUSTOMER ID],'Hospitalisation Details'!$A$2:$I$2344,9,0)</f>
        <v>R1011</v>
      </c>
      <c r="Q268" s="8">
        <f ca="1">VLOOKUP(Table1[CUSTOMER ID],'Hospitalisation Details'!$A$2:$N$2344,13,0)</f>
        <v>39</v>
      </c>
    </row>
    <row r="269" spans="1:17" ht="15.75" x14ac:dyDescent="0.25">
      <c r="A269" s="1" t="s">
        <v>2103</v>
      </c>
      <c r="B269" s="8" t="str">
        <f>VLOOKUP(A269:A2603,'Customer Names'!$A$2:$D$2336,2,0)</f>
        <v xml:space="preserve">  Adrienne</v>
      </c>
      <c r="C269" s="8">
        <f>VLOOKUP(A269:A2603,'Medical Examinations'!$A$2:$H$2336,2,0)</f>
        <v>25.14</v>
      </c>
      <c r="D269" s="8">
        <f>VLOOKUP(A269:A2603,'Medical Examinations'!$A$2:$H$2336,3,0)</f>
        <v>6.02</v>
      </c>
      <c r="E269" s="8" t="str">
        <f>VLOOKUP(A269:A2603,'Medical Examinations'!$A$1:$M$2336,10,0)</f>
        <v>Yes</v>
      </c>
      <c r="F269" s="8" t="str">
        <f>VLOOKUP(A269:A2603,'Medical Examinations'!$A$2:$H$2336,5,0)</f>
        <v>No</v>
      </c>
      <c r="G269" s="8" t="str">
        <f>VLOOKUP(A269:A2603,'Medical Examinations'!$A$2:$H$2336,6,0)</f>
        <v>Yes</v>
      </c>
      <c r="H269" s="8">
        <f>VLOOKUP(A269:A2603,'Medical Examinations'!$A$2:$H$2336,7,0)</f>
        <v>1</v>
      </c>
      <c r="I269" t="str">
        <f>VLOOKUP(A269:A2603,'Medical Examinations'!$A$2:$K$2336,11,0)</f>
        <v>Yes</v>
      </c>
      <c r="J269" s="8" t="str">
        <f>VLOOKUP(A269:A2603,'Medical Examinations'!$A$2:$M$2336,12,0)</f>
        <v>Overweight</v>
      </c>
      <c r="K269" s="8" t="str">
        <f>VLOOKUP(A269:A2603,'Medical Examinations'!$A$2:$M$2336,13,0)</f>
        <v>Prediabetes</v>
      </c>
      <c r="L269" s="8" t="str">
        <f>VLOOKUP(Table1[CUSTOMER ID],'Hospitalisation Details'!$A$1:$N$2344,12,0)</f>
        <v>30/Oct/1969</v>
      </c>
      <c r="M269" s="22">
        <f>VLOOKUP(Table1[CUSTOMER ID],'Hospitalisation Details'!$A$2:$N$2344,14,0)</f>
        <v>33090.660000000003</v>
      </c>
      <c r="N269" s="8" t="str">
        <f>VLOOKUP(Table1[CUSTOMER ID],'Hospitalisation Details'!$A$2:$I$2344,7,0)</f>
        <v>tier - 2</v>
      </c>
      <c r="O269" s="8" t="str">
        <f>VLOOKUP(Table1[CUSTOMER ID],'Hospitalisation Details'!$A$2:$I$2344,8,0)</f>
        <v>tier - 2</v>
      </c>
      <c r="P269" s="8" t="str">
        <f>VLOOKUP(Table1[CUSTOMER ID],'Hospitalisation Details'!$A$2:$I$2344,9,0)</f>
        <v>R1011</v>
      </c>
      <c r="Q269" s="8">
        <f ca="1">VLOOKUP(Table1[CUSTOMER ID],'Hospitalisation Details'!$A$2:$N$2344,13,0)</f>
        <v>55</v>
      </c>
    </row>
    <row r="270" spans="1:17" ht="15.75" x14ac:dyDescent="0.25">
      <c r="A270" s="1" t="s">
        <v>2102</v>
      </c>
      <c r="B270" s="8" t="str">
        <f>VLOOKUP(A270:A2604,'Customer Names'!$A$2:$D$2336,2,0)</f>
        <v xml:space="preserve">  Adam</v>
      </c>
      <c r="C270" s="8">
        <f>VLOOKUP(A270:A2604,'Medical Examinations'!$A$2:$H$2336,2,0)</f>
        <v>20.18</v>
      </c>
      <c r="D270" s="8">
        <f>VLOOKUP(A270:A2604,'Medical Examinations'!$A$2:$H$2336,3,0)</f>
        <v>11.19</v>
      </c>
      <c r="E270" s="8" t="str">
        <f>VLOOKUP(A270:A2604,'Medical Examinations'!$A$1:$M$2336,10,0)</f>
        <v>No</v>
      </c>
      <c r="F270" s="8" t="str">
        <f>VLOOKUP(A270:A2604,'Medical Examinations'!$A$2:$H$2336,5,0)</f>
        <v>No</v>
      </c>
      <c r="G270" s="8" t="str">
        <f>VLOOKUP(A270:A2604,'Medical Examinations'!$A$2:$H$2336,6,0)</f>
        <v>No</v>
      </c>
      <c r="H270" s="8">
        <f>VLOOKUP(A270:A2604,'Medical Examinations'!$A$2:$H$2336,7,0)</f>
        <v>0</v>
      </c>
      <c r="I270" t="str">
        <f>VLOOKUP(A270:A2604,'Medical Examinations'!$A$2:$K$2336,11,0)</f>
        <v>Yes</v>
      </c>
      <c r="J270" s="8" t="str">
        <f>VLOOKUP(A270:A2604,'Medical Examinations'!$A$2:$M$2336,12,0)</f>
        <v>Normal Weight</v>
      </c>
      <c r="K270" s="8" t="str">
        <f>VLOOKUP(A270:A2604,'Medical Examinations'!$A$2:$M$2336,13,0)</f>
        <v>Diabetes</v>
      </c>
      <c r="L270" s="8" t="str">
        <f>VLOOKUP(Table1[CUSTOMER ID],'Hospitalisation Details'!$A$1:$N$2344,12,0)</f>
        <v>1/Jul/1962</v>
      </c>
      <c r="M270" s="22">
        <f>VLOOKUP(Table1[CUSTOMER ID],'Hospitalisation Details'!$A$2:$N$2344,14,0)</f>
        <v>33074.94</v>
      </c>
      <c r="N270" s="8" t="str">
        <f>VLOOKUP(Table1[CUSTOMER ID],'Hospitalisation Details'!$A$2:$I$2344,7,0)</f>
        <v>tier - 1</v>
      </c>
      <c r="O270" s="8" t="str">
        <f>VLOOKUP(Table1[CUSTOMER ID],'Hospitalisation Details'!$A$2:$I$2344,8,0)</f>
        <v>tier - 2</v>
      </c>
      <c r="P270" s="8" t="str">
        <f>VLOOKUP(Table1[CUSTOMER ID],'Hospitalisation Details'!$A$2:$I$2344,9,0)</f>
        <v>R1011</v>
      </c>
      <c r="Q270" s="8">
        <f ca="1">VLOOKUP(Table1[CUSTOMER ID],'Hospitalisation Details'!$A$2:$N$2344,13,0)</f>
        <v>62</v>
      </c>
    </row>
    <row r="271" spans="1:17" ht="15.75" x14ac:dyDescent="0.25">
      <c r="A271" s="1" t="s">
        <v>2101</v>
      </c>
      <c r="B271" s="8" t="str">
        <f>VLOOKUP(A271:A2605,'Customer Names'!$A$2:$D$2336,2,0)</f>
        <v xml:space="preserve">  Yutaka</v>
      </c>
      <c r="C271" s="8">
        <f>VLOOKUP(A271:A2605,'Medical Examinations'!$A$2:$H$2336,2,0)</f>
        <v>44.36</v>
      </c>
      <c r="D271" s="8">
        <f>VLOOKUP(A271:A2605,'Medical Examinations'!$A$2:$H$2336,3,0)</f>
        <v>5.1100000000000003</v>
      </c>
      <c r="E271" s="8" t="str">
        <f>VLOOKUP(A271:A2605,'Medical Examinations'!$A$1:$M$2336,10,0)</f>
        <v>No</v>
      </c>
      <c r="F271" s="8" t="str">
        <f>VLOOKUP(A271:A2605,'Medical Examinations'!$A$2:$H$2336,5,0)</f>
        <v>No</v>
      </c>
      <c r="G271" s="8" t="str">
        <f>VLOOKUP(A271:A2605,'Medical Examinations'!$A$2:$H$2336,6,0)</f>
        <v>No</v>
      </c>
      <c r="H271" s="8">
        <f>VLOOKUP(A271:A2605,'Medical Examinations'!$A$2:$H$2336,7,0)</f>
        <v>0</v>
      </c>
      <c r="I271" t="str">
        <f>VLOOKUP(A271:A2605,'Medical Examinations'!$A$2:$K$2336,11,0)</f>
        <v>Yes</v>
      </c>
      <c r="J271" s="8" t="str">
        <f>VLOOKUP(A271:A2605,'Medical Examinations'!$A$2:$M$2336,12,0)</f>
        <v>Obesity</v>
      </c>
      <c r="K271" s="8" t="str">
        <f>VLOOKUP(A271:A2605,'Medical Examinations'!$A$2:$M$2336,13,0)</f>
        <v>Normal</v>
      </c>
      <c r="L271" s="8" t="str">
        <f>VLOOKUP(Table1[CUSTOMER ID],'Hospitalisation Details'!$A$1:$N$2344,12,0)</f>
        <v>28/Jul/1994</v>
      </c>
      <c r="M271" s="22">
        <f>VLOOKUP(Table1[CUSTOMER ID],'Hospitalisation Details'!$A$2:$N$2344,14,0)</f>
        <v>33057.230000000003</v>
      </c>
      <c r="N271" s="8" t="str">
        <f>VLOOKUP(Table1[CUSTOMER ID],'Hospitalisation Details'!$A$2:$I$2344,7,0)</f>
        <v>tier - 1</v>
      </c>
      <c r="O271" s="8" t="str">
        <f>VLOOKUP(Table1[CUSTOMER ID],'Hospitalisation Details'!$A$2:$I$2344,8,0)</f>
        <v>tier - 2</v>
      </c>
      <c r="P271" s="8" t="str">
        <f>VLOOKUP(Table1[CUSTOMER ID],'Hospitalisation Details'!$A$2:$I$2344,9,0)</f>
        <v>R1011</v>
      </c>
      <c r="Q271" s="8">
        <f ca="1">VLOOKUP(Table1[CUSTOMER ID],'Hospitalisation Details'!$A$2:$N$2344,13,0)</f>
        <v>30</v>
      </c>
    </row>
    <row r="272" spans="1:17" ht="15.75" x14ac:dyDescent="0.25">
      <c r="A272" s="1" t="s">
        <v>2100</v>
      </c>
      <c r="B272" s="8" t="str">
        <f>VLOOKUP(A272:A2606,'Customer Names'!$A$2:$D$2336,2,0)</f>
        <v xml:space="preserve">  Tyler M</v>
      </c>
      <c r="C272" s="8">
        <f>VLOOKUP(A272:A2606,'Medical Examinations'!$A$2:$H$2336,2,0)</f>
        <v>23.82</v>
      </c>
      <c r="D272" s="8">
        <f>VLOOKUP(A272:A2606,'Medical Examinations'!$A$2:$H$2336,3,0)</f>
        <v>10.85</v>
      </c>
      <c r="E272" s="8" t="str">
        <f>VLOOKUP(A272:A2606,'Medical Examinations'!$A$1:$M$2336,10,0)</f>
        <v>Yes</v>
      </c>
      <c r="F272" s="8" t="str">
        <f>VLOOKUP(A272:A2606,'Medical Examinations'!$A$2:$H$2336,5,0)</f>
        <v>No</v>
      </c>
      <c r="G272" s="8" t="str">
        <f>VLOOKUP(A272:A2606,'Medical Examinations'!$A$2:$H$2336,6,0)</f>
        <v>No</v>
      </c>
      <c r="H272" s="8">
        <f>VLOOKUP(A272:A2606,'Medical Examinations'!$A$2:$H$2336,7,0)</f>
        <v>0</v>
      </c>
      <c r="I272" t="str">
        <f>VLOOKUP(A272:A2606,'Medical Examinations'!$A$2:$K$2336,11,0)</f>
        <v>Yes</v>
      </c>
      <c r="J272" s="8" t="str">
        <f>VLOOKUP(A272:A2606,'Medical Examinations'!$A$2:$M$2336,12,0)</f>
        <v>Normal Weight</v>
      </c>
      <c r="K272" s="8" t="str">
        <f>VLOOKUP(A272:A2606,'Medical Examinations'!$A$2:$M$2336,13,0)</f>
        <v>Diabetes</v>
      </c>
      <c r="L272" s="8" t="str">
        <f>VLOOKUP(Table1[CUSTOMER ID],'Hospitalisation Details'!$A$1:$N$2344,12,0)</f>
        <v>10/Jul/1967</v>
      </c>
      <c r="M272" s="22">
        <f>VLOOKUP(Table1[CUSTOMER ID],'Hospitalisation Details'!$A$2:$N$2344,14,0)</f>
        <v>33025.32</v>
      </c>
      <c r="N272" s="8" t="str">
        <f>VLOOKUP(Table1[CUSTOMER ID],'Hospitalisation Details'!$A$2:$I$2344,7,0)</f>
        <v>tier - 2</v>
      </c>
      <c r="O272" s="8" t="str">
        <f>VLOOKUP(Table1[CUSTOMER ID],'Hospitalisation Details'!$A$2:$I$2344,8,0)</f>
        <v>tier - 3</v>
      </c>
      <c r="P272" s="8" t="str">
        <f>VLOOKUP(Table1[CUSTOMER ID],'Hospitalisation Details'!$A$2:$I$2344,9,0)</f>
        <v>R1011</v>
      </c>
      <c r="Q272" s="8">
        <f ca="1">VLOOKUP(Table1[CUSTOMER ID],'Hospitalisation Details'!$A$2:$N$2344,13,0)</f>
        <v>57</v>
      </c>
    </row>
    <row r="273" spans="1:17" ht="15.75" x14ac:dyDescent="0.25">
      <c r="A273" s="1" t="s">
        <v>2099</v>
      </c>
      <c r="B273" s="8" t="str">
        <f>VLOOKUP(A273:A2607,'Customer Names'!$A$2:$D$2336,2,0)</f>
        <v xml:space="preserve">  Stephen</v>
      </c>
      <c r="C273" s="8">
        <f>VLOOKUP(A273:A2607,'Medical Examinations'!$A$2:$H$2336,2,0)</f>
        <v>45</v>
      </c>
      <c r="D273" s="8">
        <f>VLOOKUP(A273:A2607,'Medical Examinations'!$A$2:$H$2336,3,0)</f>
        <v>5.24</v>
      </c>
      <c r="E273" s="8" t="str">
        <f>VLOOKUP(A273:A2607,'Medical Examinations'!$A$1:$M$2336,10,0)</f>
        <v>Yes</v>
      </c>
      <c r="F273" s="8" t="str">
        <f>VLOOKUP(A273:A2607,'Medical Examinations'!$A$2:$H$2336,5,0)</f>
        <v>No</v>
      </c>
      <c r="G273" s="8" t="str">
        <f>VLOOKUP(A273:A2607,'Medical Examinations'!$A$2:$H$2336,6,0)</f>
        <v>No</v>
      </c>
      <c r="H273" s="8">
        <f>VLOOKUP(A273:A2607,'Medical Examinations'!$A$2:$H$2336,7,0)</f>
        <v>1</v>
      </c>
      <c r="I273" t="str">
        <f>VLOOKUP(A273:A2607,'Medical Examinations'!$A$2:$K$2336,11,0)</f>
        <v>Yes</v>
      </c>
      <c r="J273" s="8" t="str">
        <f>VLOOKUP(A273:A2607,'Medical Examinations'!$A$2:$M$2336,12,0)</f>
        <v>Obesity</v>
      </c>
      <c r="K273" s="8" t="str">
        <f>VLOOKUP(A273:A2607,'Medical Examinations'!$A$2:$M$2336,13,0)</f>
        <v>Normal</v>
      </c>
      <c r="L273" s="8" t="str">
        <f>VLOOKUP(Table1[CUSTOMER ID],'Hospitalisation Details'!$A$1:$N$2344,12,0)</f>
        <v>8/Jul/1995</v>
      </c>
      <c r="M273" s="22">
        <f>VLOOKUP(Table1[CUSTOMER ID],'Hospitalisation Details'!$A$2:$N$2344,14,0)</f>
        <v>33017.46</v>
      </c>
      <c r="N273" s="8" t="str">
        <f>VLOOKUP(Table1[CUSTOMER ID],'Hospitalisation Details'!$A$2:$I$2344,7,0)</f>
        <v>tier - 1</v>
      </c>
      <c r="O273" s="8" t="str">
        <f>VLOOKUP(Table1[CUSTOMER ID],'Hospitalisation Details'!$A$2:$I$2344,8,0)</f>
        <v>tier - 1</v>
      </c>
      <c r="P273" s="8" t="str">
        <f>VLOOKUP(Table1[CUSTOMER ID],'Hospitalisation Details'!$A$2:$I$2344,9,0)</f>
        <v>R1011</v>
      </c>
      <c r="Q273" s="8">
        <f ca="1">VLOOKUP(Table1[CUSTOMER ID],'Hospitalisation Details'!$A$2:$N$2344,13,0)</f>
        <v>29</v>
      </c>
    </row>
    <row r="274" spans="1:17" ht="15.75" x14ac:dyDescent="0.25">
      <c r="A274" s="1" t="s">
        <v>2098</v>
      </c>
      <c r="B274" s="8" t="str">
        <f>VLOOKUP(A274:A2608,'Customer Names'!$A$2:$D$2336,2,0)</f>
        <v xml:space="preserve">  Andrew B</v>
      </c>
      <c r="C274" s="8">
        <f>VLOOKUP(A274:A2608,'Medical Examinations'!$A$2:$H$2336,2,0)</f>
        <v>26.62</v>
      </c>
      <c r="D274" s="8">
        <f>VLOOKUP(A274:A2608,'Medical Examinations'!$A$2:$H$2336,3,0)</f>
        <v>10.08</v>
      </c>
      <c r="E274" s="8" t="str">
        <f>VLOOKUP(A274:A2608,'Medical Examinations'!$A$1:$M$2336,10,0)</f>
        <v>No</v>
      </c>
      <c r="F274" s="8" t="str">
        <f>VLOOKUP(A274:A2608,'Medical Examinations'!$A$2:$H$2336,5,0)</f>
        <v>No</v>
      </c>
      <c r="G274" s="8" t="str">
        <f>VLOOKUP(A274:A2608,'Medical Examinations'!$A$2:$H$2336,6,0)</f>
        <v>No</v>
      </c>
      <c r="H274" s="8">
        <f>VLOOKUP(A274:A2608,'Medical Examinations'!$A$2:$H$2336,7,0)</f>
        <v>0</v>
      </c>
      <c r="I274" t="str">
        <f>VLOOKUP(A274:A2608,'Medical Examinations'!$A$2:$K$2336,11,0)</f>
        <v>Yes</v>
      </c>
      <c r="J274" s="8" t="str">
        <f>VLOOKUP(A274:A2608,'Medical Examinations'!$A$2:$M$2336,12,0)</f>
        <v>Overweight</v>
      </c>
      <c r="K274" s="8" t="str">
        <f>VLOOKUP(A274:A2608,'Medical Examinations'!$A$2:$M$2336,13,0)</f>
        <v>Diabetes</v>
      </c>
      <c r="L274" s="8" t="str">
        <f>VLOOKUP(Table1[CUSTOMER ID],'Hospitalisation Details'!$A$1:$N$2344,12,0)</f>
        <v>24/Aug/1971</v>
      </c>
      <c r="M274" s="22">
        <f>VLOOKUP(Table1[CUSTOMER ID],'Hospitalisation Details'!$A$2:$N$2344,14,0)</f>
        <v>32947.629999999997</v>
      </c>
      <c r="N274" s="8" t="str">
        <f>VLOOKUP(Table1[CUSTOMER ID],'Hospitalisation Details'!$A$2:$I$2344,7,0)</f>
        <v>tier - 2</v>
      </c>
      <c r="O274" s="8" t="str">
        <f>VLOOKUP(Table1[CUSTOMER ID],'Hospitalisation Details'!$A$2:$I$2344,8,0)</f>
        <v>tier - 1</v>
      </c>
      <c r="P274" s="8" t="str">
        <f>VLOOKUP(Table1[CUSTOMER ID],'Hospitalisation Details'!$A$2:$I$2344,9,0)</f>
        <v>R1011</v>
      </c>
      <c r="Q274" s="8">
        <f ca="1">VLOOKUP(Table1[CUSTOMER ID],'Hospitalisation Details'!$A$2:$N$2344,13,0)</f>
        <v>53</v>
      </c>
    </row>
    <row r="275" spans="1:17" ht="15.75" x14ac:dyDescent="0.25">
      <c r="A275" s="1" t="s">
        <v>2097</v>
      </c>
      <c r="B275" s="8" t="str">
        <f>VLOOKUP(A275:A2609,'Customer Names'!$A$2:$D$2336,2,0)</f>
        <v xml:space="preserve">  James</v>
      </c>
      <c r="C275" s="8">
        <f>VLOOKUP(A275:A2609,'Medical Examinations'!$A$2:$H$2336,2,0)</f>
        <v>32.67</v>
      </c>
      <c r="D275" s="8">
        <f>VLOOKUP(A275:A2609,'Medical Examinations'!$A$2:$H$2336,3,0)</f>
        <v>10.97</v>
      </c>
      <c r="E275" s="8" t="str">
        <f>VLOOKUP(A275:A2609,'Medical Examinations'!$A$1:$M$2336,10,0)</f>
        <v>Yes</v>
      </c>
      <c r="F275" s="8" t="str">
        <f>VLOOKUP(A275:A2609,'Medical Examinations'!$A$2:$H$2336,5,0)</f>
        <v>No</v>
      </c>
      <c r="G275" s="8" t="str">
        <f>VLOOKUP(A275:A2609,'Medical Examinations'!$A$2:$H$2336,6,0)</f>
        <v>No</v>
      </c>
      <c r="H275" s="8">
        <f>VLOOKUP(A275:A2609,'Medical Examinations'!$A$2:$H$2336,7,0)</f>
        <v>0</v>
      </c>
      <c r="I275" t="str">
        <f>VLOOKUP(A275:A2609,'Medical Examinations'!$A$2:$K$2336,11,0)</f>
        <v>Yes</v>
      </c>
      <c r="J275" s="8" t="str">
        <f>VLOOKUP(A275:A2609,'Medical Examinations'!$A$2:$M$2336,12,0)</f>
        <v>Obesity</v>
      </c>
      <c r="K275" s="8" t="str">
        <f>VLOOKUP(A275:A2609,'Medical Examinations'!$A$2:$M$2336,13,0)</f>
        <v>Diabetes</v>
      </c>
      <c r="L275" s="8" t="str">
        <f>VLOOKUP(Table1[CUSTOMER ID],'Hospitalisation Details'!$A$1:$N$2344,12,0)</f>
        <v>17/Nov/1981</v>
      </c>
      <c r="M275" s="22">
        <f>VLOOKUP(Table1[CUSTOMER ID],'Hospitalisation Details'!$A$2:$N$2344,14,0)</f>
        <v>32906.69</v>
      </c>
      <c r="N275" s="8" t="str">
        <f>VLOOKUP(Table1[CUSTOMER ID],'Hospitalisation Details'!$A$2:$I$2344,7,0)</f>
        <v>tier - 2</v>
      </c>
      <c r="O275" s="8" t="str">
        <f>VLOOKUP(Table1[CUSTOMER ID],'Hospitalisation Details'!$A$2:$I$2344,8,0)</f>
        <v>tier - 3</v>
      </c>
      <c r="P275" s="8" t="str">
        <f>VLOOKUP(Table1[CUSTOMER ID],'Hospitalisation Details'!$A$2:$I$2344,9,0)</f>
        <v>R1011</v>
      </c>
      <c r="Q275" s="8">
        <f ca="1">VLOOKUP(Table1[CUSTOMER ID],'Hospitalisation Details'!$A$2:$N$2344,13,0)</f>
        <v>43</v>
      </c>
    </row>
    <row r="276" spans="1:17" ht="15.75" x14ac:dyDescent="0.25">
      <c r="A276" s="1" t="s">
        <v>2096</v>
      </c>
      <c r="B276" s="8" t="str">
        <f>VLOOKUP(A276:A2610,'Customer Names'!$A$2:$D$2336,2,0)</f>
        <v xml:space="preserve">  Shawn P</v>
      </c>
      <c r="C276" s="8">
        <f>VLOOKUP(A276:A2610,'Medical Examinations'!$A$2:$H$2336,2,0)</f>
        <v>44.44</v>
      </c>
      <c r="D276" s="8">
        <f>VLOOKUP(A276:A2610,'Medical Examinations'!$A$2:$H$2336,3,0)</f>
        <v>4.9000000000000004</v>
      </c>
      <c r="E276" s="8" t="str">
        <f>VLOOKUP(A276:A2610,'Medical Examinations'!$A$1:$M$2336,10,0)</f>
        <v>Yes</v>
      </c>
      <c r="F276" s="8" t="str">
        <f>VLOOKUP(A276:A2610,'Medical Examinations'!$A$2:$H$2336,5,0)</f>
        <v>No</v>
      </c>
      <c r="G276" s="8" t="str">
        <f>VLOOKUP(A276:A2610,'Medical Examinations'!$A$2:$H$2336,6,0)</f>
        <v>No</v>
      </c>
      <c r="H276" s="8">
        <f>VLOOKUP(A276:A2610,'Medical Examinations'!$A$2:$H$2336,7,0)</f>
        <v>1</v>
      </c>
      <c r="I276" t="str">
        <f>VLOOKUP(A276:A2610,'Medical Examinations'!$A$2:$K$2336,11,0)</f>
        <v>Yes</v>
      </c>
      <c r="J276" s="8" t="str">
        <f>VLOOKUP(A276:A2610,'Medical Examinations'!$A$2:$M$2336,12,0)</f>
        <v>Obesity</v>
      </c>
      <c r="K276" s="8" t="str">
        <f>VLOOKUP(A276:A2610,'Medical Examinations'!$A$2:$M$2336,13,0)</f>
        <v>Normal</v>
      </c>
      <c r="L276" s="8" t="str">
        <f>VLOOKUP(Table1[CUSTOMER ID],'Hospitalisation Details'!$A$1:$N$2344,12,0)</f>
        <v>4/Dec/1995</v>
      </c>
      <c r="M276" s="22">
        <f>VLOOKUP(Table1[CUSTOMER ID],'Hospitalisation Details'!$A$2:$N$2344,14,0)</f>
        <v>32827.51</v>
      </c>
      <c r="N276" s="8" t="str">
        <f>VLOOKUP(Table1[CUSTOMER ID],'Hospitalisation Details'!$A$2:$I$2344,7,0)</f>
        <v>tier - 1</v>
      </c>
      <c r="O276" s="8" t="str">
        <f>VLOOKUP(Table1[CUSTOMER ID],'Hospitalisation Details'!$A$2:$I$2344,8,0)</f>
        <v>tier - 2</v>
      </c>
      <c r="P276" s="8" t="str">
        <f>VLOOKUP(Table1[CUSTOMER ID],'Hospitalisation Details'!$A$2:$I$2344,9,0)</f>
        <v>R1011</v>
      </c>
      <c r="Q276" s="8">
        <f ca="1">VLOOKUP(Table1[CUSTOMER ID],'Hospitalisation Details'!$A$2:$N$2344,13,0)</f>
        <v>28</v>
      </c>
    </row>
    <row r="277" spans="1:17" ht="15.75" x14ac:dyDescent="0.25">
      <c r="A277" s="1" t="s">
        <v>2095</v>
      </c>
      <c r="B277" s="8" t="str">
        <f>VLOOKUP(A277:A2611,'Customer Names'!$A$2:$D$2336,2,0)</f>
        <v xml:space="preserve">  Matt</v>
      </c>
      <c r="C277" s="8">
        <f>VLOOKUP(A277:A2611,'Medical Examinations'!$A$2:$H$2336,2,0)</f>
        <v>28.31</v>
      </c>
      <c r="D277" s="8">
        <f>VLOOKUP(A277:A2611,'Medical Examinations'!$A$2:$H$2336,3,0)</f>
        <v>5.33</v>
      </c>
      <c r="E277" s="8" t="str">
        <f>VLOOKUP(A277:A2611,'Medical Examinations'!$A$1:$M$2336,10,0)</f>
        <v>No</v>
      </c>
      <c r="F277" s="8" t="str">
        <f>VLOOKUP(A277:A2611,'Medical Examinations'!$A$2:$H$2336,5,0)</f>
        <v>No</v>
      </c>
      <c r="G277" s="8" t="str">
        <f>VLOOKUP(A277:A2611,'Medical Examinations'!$A$2:$H$2336,6,0)</f>
        <v>No</v>
      </c>
      <c r="H277" s="8">
        <f>VLOOKUP(A277:A2611,'Medical Examinations'!$A$2:$H$2336,7,0)</f>
        <v>0</v>
      </c>
      <c r="I277" t="str">
        <f>VLOOKUP(A277:A2611,'Medical Examinations'!$A$2:$K$2336,11,0)</f>
        <v>Yes</v>
      </c>
      <c r="J277" s="8" t="str">
        <f>VLOOKUP(A277:A2611,'Medical Examinations'!$A$2:$M$2336,12,0)</f>
        <v>Overweight</v>
      </c>
      <c r="K277" s="8" t="str">
        <f>VLOOKUP(A277:A2611,'Medical Examinations'!$A$2:$M$2336,13,0)</f>
        <v>Normal</v>
      </c>
      <c r="L277" s="8" t="str">
        <f>VLOOKUP(Table1[CUSTOMER ID],'Hospitalisation Details'!$A$1:$N$2344,12,0)</f>
        <v>12/Dec/1980</v>
      </c>
      <c r="M277" s="22">
        <f>VLOOKUP(Table1[CUSTOMER ID],'Hospitalisation Details'!$A$2:$N$2344,14,0)</f>
        <v>32787.46</v>
      </c>
      <c r="N277" s="8" t="str">
        <f>VLOOKUP(Table1[CUSTOMER ID],'Hospitalisation Details'!$A$2:$I$2344,7,0)</f>
        <v>tier - 1</v>
      </c>
      <c r="O277" s="8" t="str">
        <f>VLOOKUP(Table1[CUSTOMER ID],'Hospitalisation Details'!$A$2:$I$2344,8,0)</f>
        <v>tier - 3</v>
      </c>
      <c r="P277" s="8" t="str">
        <f>VLOOKUP(Table1[CUSTOMER ID],'Hospitalisation Details'!$A$2:$I$2344,9,0)</f>
        <v>R1012</v>
      </c>
      <c r="Q277" s="8">
        <f ca="1">VLOOKUP(Table1[CUSTOMER ID],'Hospitalisation Details'!$A$2:$N$2344,13,0)</f>
        <v>43</v>
      </c>
    </row>
    <row r="278" spans="1:17" ht="15.75" x14ac:dyDescent="0.25">
      <c r="A278" s="1" t="s">
        <v>2094</v>
      </c>
      <c r="B278" s="8" t="str">
        <f>VLOOKUP(A278:A2612,'Customer Names'!$A$2:$D$2336,2,0)</f>
        <v xml:space="preserve">  Nathaniel</v>
      </c>
      <c r="C278" s="8">
        <f>VLOOKUP(A278:A2612,'Medical Examinations'!$A$2:$H$2336,2,0)</f>
        <v>25.05</v>
      </c>
      <c r="D278" s="8">
        <f>VLOOKUP(A278:A2612,'Medical Examinations'!$A$2:$H$2336,3,0)</f>
        <v>4.6100000000000003</v>
      </c>
      <c r="E278" s="8" t="str">
        <f>VLOOKUP(A278:A2612,'Medical Examinations'!$A$1:$M$2336,10,0)</f>
        <v>No</v>
      </c>
      <c r="F278" s="8" t="str">
        <f>VLOOKUP(A278:A2612,'Medical Examinations'!$A$2:$H$2336,5,0)</f>
        <v>No</v>
      </c>
      <c r="G278" s="8" t="str">
        <f>VLOOKUP(A278:A2612,'Medical Examinations'!$A$2:$H$2336,6,0)</f>
        <v>No</v>
      </c>
      <c r="H278" s="8">
        <f>VLOOKUP(A278:A2612,'Medical Examinations'!$A$2:$H$2336,7,0)</f>
        <v>2</v>
      </c>
      <c r="I278" t="str">
        <f>VLOOKUP(A278:A2612,'Medical Examinations'!$A$2:$K$2336,11,0)</f>
        <v>Yes</v>
      </c>
      <c r="J278" s="8" t="str">
        <f>VLOOKUP(A278:A2612,'Medical Examinations'!$A$2:$M$2336,12,0)</f>
        <v>Overweight</v>
      </c>
      <c r="K278" s="8" t="str">
        <f>VLOOKUP(A278:A2612,'Medical Examinations'!$A$2:$M$2336,13,0)</f>
        <v>Normal</v>
      </c>
      <c r="L278" s="8" t="str">
        <f>VLOOKUP(Table1[CUSTOMER ID],'Hospitalisation Details'!$A$1:$N$2344,12,0)</f>
        <v>7/Nov/1972</v>
      </c>
      <c r="M278" s="22">
        <f>VLOOKUP(Table1[CUSTOMER ID],'Hospitalisation Details'!$A$2:$N$2344,14,0)</f>
        <v>32765.33</v>
      </c>
      <c r="N278" s="8" t="str">
        <f>VLOOKUP(Table1[CUSTOMER ID],'Hospitalisation Details'!$A$2:$I$2344,7,0)</f>
        <v>tier - 2</v>
      </c>
      <c r="O278" s="8" t="str">
        <f>VLOOKUP(Table1[CUSTOMER ID],'Hospitalisation Details'!$A$2:$I$2344,8,0)</f>
        <v>tier - 2</v>
      </c>
      <c r="P278" s="8" t="str">
        <f>VLOOKUP(Table1[CUSTOMER ID],'Hospitalisation Details'!$A$2:$I$2344,9,0)</f>
        <v>R1012</v>
      </c>
      <c r="Q278" s="8">
        <f ca="1">VLOOKUP(Table1[CUSTOMER ID],'Hospitalisation Details'!$A$2:$N$2344,13,0)</f>
        <v>52</v>
      </c>
    </row>
    <row r="279" spans="1:17" ht="15.75" x14ac:dyDescent="0.25">
      <c r="A279" s="1" t="s">
        <v>2093</v>
      </c>
      <c r="B279" s="8" t="str">
        <f>VLOOKUP(A279:A2613,'Customer Names'!$A$2:$D$2336,2,0)</f>
        <v xml:space="preserve">  Kevin D</v>
      </c>
      <c r="C279" s="8">
        <f>VLOOKUP(A279:A2613,'Medical Examinations'!$A$2:$H$2336,2,0)</f>
        <v>28.34</v>
      </c>
      <c r="D279" s="8">
        <f>VLOOKUP(A279:A2613,'Medical Examinations'!$A$2:$H$2336,3,0)</f>
        <v>8.18</v>
      </c>
      <c r="E279" s="8" t="str">
        <f>VLOOKUP(A279:A2613,'Medical Examinations'!$A$1:$M$2336,10,0)</f>
        <v>No</v>
      </c>
      <c r="F279" s="8" t="str">
        <f>VLOOKUP(A279:A2613,'Medical Examinations'!$A$2:$H$2336,5,0)</f>
        <v>No</v>
      </c>
      <c r="G279" s="8" t="str">
        <f>VLOOKUP(A279:A2613,'Medical Examinations'!$A$2:$H$2336,6,0)</f>
        <v>No</v>
      </c>
      <c r="H279" s="8">
        <f>VLOOKUP(A279:A2613,'Medical Examinations'!$A$2:$H$2336,7,0)</f>
        <v>0</v>
      </c>
      <c r="I279" t="str">
        <f>VLOOKUP(A279:A2613,'Medical Examinations'!$A$2:$K$2336,11,0)</f>
        <v>Yes</v>
      </c>
      <c r="J279" s="8" t="str">
        <f>VLOOKUP(A279:A2613,'Medical Examinations'!$A$2:$M$2336,12,0)</f>
        <v>Overweight</v>
      </c>
      <c r="K279" s="8" t="str">
        <f>VLOOKUP(A279:A2613,'Medical Examinations'!$A$2:$M$2336,13,0)</f>
        <v>Diabetes</v>
      </c>
      <c r="L279" s="8" t="str">
        <f>VLOOKUP(Table1[CUSTOMER ID],'Hospitalisation Details'!$A$1:$N$2344,12,0)</f>
        <v>6/Dec/1974</v>
      </c>
      <c r="M279" s="22">
        <f>VLOOKUP(Table1[CUSTOMER ID],'Hospitalisation Details'!$A$2:$N$2344,14,0)</f>
        <v>32760.48</v>
      </c>
      <c r="N279" s="8" t="str">
        <f>VLOOKUP(Table1[CUSTOMER ID],'Hospitalisation Details'!$A$2:$I$2344,7,0)</f>
        <v>tier - 1</v>
      </c>
      <c r="O279" s="8" t="str">
        <f>VLOOKUP(Table1[CUSTOMER ID],'Hospitalisation Details'!$A$2:$I$2344,8,0)</f>
        <v>tier - 1</v>
      </c>
      <c r="P279" s="8" t="str">
        <f>VLOOKUP(Table1[CUSTOMER ID],'Hospitalisation Details'!$A$2:$I$2344,9,0)</f>
        <v>R1011</v>
      </c>
      <c r="Q279" s="8">
        <f ca="1">VLOOKUP(Table1[CUSTOMER ID],'Hospitalisation Details'!$A$2:$N$2344,13,0)</f>
        <v>49</v>
      </c>
    </row>
    <row r="280" spans="1:17" ht="15.75" x14ac:dyDescent="0.25">
      <c r="A280" s="1" t="s">
        <v>2092</v>
      </c>
      <c r="B280" s="8" t="str">
        <f>VLOOKUP(A280:A2614,'Customer Names'!$A$2:$D$2336,2,0)</f>
        <v xml:space="preserve">  Joan</v>
      </c>
      <c r="C280" s="8">
        <f>VLOOKUP(A280:A2614,'Medical Examinations'!$A$2:$H$2336,2,0)</f>
        <v>17.765000000000001</v>
      </c>
      <c r="D280" s="8">
        <f>VLOOKUP(A280:A2614,'Medical Examinations'!$A$2:$H$2336,3,0)</f>
        <v>5.62</v>
      </c>
      <c r="E280" s="8" t="str">
        <f>VLOOKUP(A280:A2614,'Medical Examinations'!$A$1:$M$2336,10,0)</f>
        <v>No</v>
      </c>
      <c r="F280" s="8" t="str">
        <f>VLOOKUP(A280:A2614,'Medical Examinations'!$A$2:$H$2336,5,0)</f>
        <v>No</v>
      </c>
      <c r="G280" s="8" t="str">
        <f>VLOOKUP(A280:A2614,'Medical Examinations'!$A$2:$H$2336,6,0)</f>
        <v>No</v>
      </c>
      <c r="H280" s="8">
        <f>VLOOKUP(A280:A2614,'Medical Examinations'!$A$2:$H$2336,7,0)</f>
        <v>0</v>
      </c>
      <c r="I280" t="str">
        <f>VLOOKUP(A280:A2614,'Medical Examinations'!$A$2:$K$2336,11,0)</f>
        <v>Yes</v>
      </c>
      <c r="J280" s="8" t="str">
        <f>VLOOKUP(A280:A2614,'Medical Examinations'!$A$2:$M$2336,12,0)</f>
        <v>Underweight</v>
      </c>
      <c r="K280" s="8" t="str">
        <f>VLOOKUP(A280:A2614,'Medical Examinations'!$A$2:$M$2336,13,0)</f>
        <v>Normal</v>
      </c>
      <c r="L280" s="8" t="str">
        <f>VLOOKUP(Table1[CUSTOMER ID],'Hospitalisation Details'!$A$1:$N$2344,12,0)</f>
        <v>9/Jul/1990</v>
      </c>
      <c r="M280" s="22">
        <f>VLOOKUP(Table1[CUSTOMER ID],'Hospitalisation Details'!$A$2:$N$2344,14,0)</f>
        <v>32734.19</v>
      </c>
      <c r="N280" s="8" t="str">
        <f>VLOOKUP(Table1[CUSTOMER ID],'Hospitalisation Details'!$A$2:$I$2344,7,0)</f>
        <v>tier - 2</v>
      </c>
      <c r="O280" s="8" t="str">
        <f>VLOOKUP(Table1[CUSTOMER ID],'Hospitalisation Details'!$A$2:$I$2344,8,0)</f>
        <v>tier - 1</v>
      </c>
      <c r="P280" s="8" t="str">
        <f>VLOOKUP(Table1[CUSTOMER ID],'Hospitalisation Details'!$A$2:$I$2344,9,0)</f>
        <v>R1012</v>
      </c>
      <c r="Q280" s="8">
        <f ca="1">VLOOKUP(Table1[CUSTOMER ID],'Hospitalisation Details'!$A$2:$N$2344,13,0)</f>
        <v>34</v>
      </c>
    </row>
    <row r="281" spans="1:17" ht="15.75" x14ac:dyDescent="0.25">
      <c r="A281" s="1" t="s">
        <v>2091</v>
      </c>
      <c r="B281" s="8" t="str">
        <f>VLOOKUP(A281:A2615,'Customer Names'!$A$2:$D$2336,2,0)</f>
        <v xml:space="preserve">  Christopher A</v>
      </c>
      <c r="C281" s="8">
        <f>VLOOKUP(A281:A2615,'Medical Examinations'!$A$2:$H$2336,2,0)</f>
        <v>36.119999999999997</v>
      </c>
      <c r="D281" s="8">
        <f>VLOOKUP(A281:A2615,'Medical Examinations'!$A$2:$H$2336,3,0)</f>
        <v>5.82</v>
      </c>
      <c r="E281" s="8" t="str">
        <f>VLOOKUP(A281:A2615,'Medical Examinations'!$A$1:$M$2336,10,0)</f>
        <v>No</v>
      </c>
      <c r="F281" s="8" t="str">
        <f>VLOOKUP(A281:A2615,'Medical Examinations'!$A$2:$H$2336,5,0)</f>
        <v>No</v>
      </c>
      <c r="G281" s="8" t="str">
        <f>VLOOKUP(A281:A2615,'Medical Examinations'!$A$2:$H$2336,6,0)</f>
        <v>No</v>
      </c>
      <c r="H281" s="8">
        <f>VLOOKUP(A281:A2615,'Medical Examinations'!$A$2:$H$2336,7,0)</f>
        <v>0</v>
      </c>
      <c r="I281" t="str">
        <f>VLOOKUP(A281:A2615,'Medical Examinations'!$A$2:$K$2336,11,0)</f>
        <v>Yes</v>
      </c>
      <c r="J281" s="8" t="str">
        <f>VLOOKUP(A281:A2615,'Medical Examinations'!$A$2:$M$2336,12,0)</f>
        <v>Obesity</v>
      </c>
      <c r="K281" s="8" t="str">
        <f>VLOOKUP(A281:A2615,'Medical Examinations'!$A$2:$M$2336,13,0)</f>
        <v>Prediabetes</v>
      </c>
      <c r="L281" s="8" t="str">
        <f>VLOOKUP(Table1[CUSTOMER ID],'Hospitalisation Details'!$A$1:$N$2344,12,0)</f>
        <v>30/Sep/1990</v>
      </c>
      <c r="M281" s="22">
        <f>VLOOKUP(Table1[CUSTOMER ID],'Hospitalisation Details'!$A$2:$N$2344,14,0)</f>
        <v>32716.2</v>
      </c>
      <c r="N281" s="8" t="str">
        <f>VLOOKUP(Table1[CUSTOMER ID],'Hospitalisation Details'!$A$2:$I$2344,7,0)</f>
        <v>tier - 1</v>
      </c>
      <c r="O281" s="8" t="str">
        <f>VLOOKUP(Table1[CUSTOMER ID],'Hospitalisation Details'!$A$2:$I$2344,8,0)</f>
        <v>tier - 2</v>
      </c>
      <c r="P281" s="8" t="str">
        <f>VLOOKUP(Table1[CUSTOMER ID],'Hospitalisation Details'!$A$2:$I$2344,9,0)</f>
        <v>R1011</v>
      </c>
      <c r="Q281" s="8">
        <f ca="1">VLOOKUP(Table1[CUSTOMER ID],'Hospitalisation Details'!$A$2:$N$2344,13,0)</f>
        <v>34</v>
      </c>
    </row>
    <row r="282" spans="1:17" ht="15.75" x14ac:dyDescent="0.25">
      <c r="A282" s="1" t="s">
        <v>2090</v>
      </c>
      <c r="B282" s="8" t="str">
        <f>VLOOKUP(A282:A2616,'Customer Names'!$A$2:$D$2336,2,0)</f>
        <v xml:space="preserve">  Kacy L</v>
      </c>
      <c r="C282" s="8">
        <f>VLOOKUP(A282:A2616,'Medical Examinations'!$A$2:$H$2336,2,0)</f>
        <v>23.19</v>
      </c>
      <c r="D282" s="8">
        <f>VLOOKUP(A282:A2616,'Medical Examinations'!$A$2:$H$2336,3,0)</f>
        <v>7.66</v>
      </c>
      <c r="E282" s="8" t="str">
        <f>VLOOKUP(A282:A2616,'Medical Examinations'!$A$1:$M$2336,10,0)</f>
        <v>No</v>
      </c>
      <c r="F282" s="8" t="str">
        <f>VLOOKUP(A282:A2616,'Medical Examinations'!$A$2:$H$2336,5,0)</f>
        <v>No</v>
      </c>
      <c r="G282" s="8" t="str">
        <f>VLOOKUP(A282:A2616,'Medical Examinations'!$A$2:$H$2336,6,0)</f>
        <v>No</v>
      </c>
      <c r="H282" s="8">
        <f>VLOOKUP(A282:A2616,'Medical Examinations'!$A$2:$H$2336,7,0)</f>
        <v>0</v>
      </c>
      <c r="I282" t="str">
        <f>VLOOKUP(A282:A2616,'Medical Examinations'!$A$2:$K$2336,11,0)</f>
        <v>Yes</v>
      </c>
      <c r="J282" s="8" t="str">
        <f>VLOOKUP(A282:A2616,'Medical Examinations'!$A$2:$M$2336,12,0)</f>
        <v>Normal Weight</v>
      </c>
      <c r="K282" s="8" t="str">
        <f>VLOOKUP(A282:A2616,'Medical Examinations'!$A$2:$M$2336,13,0)</f>
        <v>Diabetes</v>
      </c>
      <c r="L282" s="8" t="str">
        <f>VLOOKUP(Table1[CUSTOMER ID],'Hospitalisation Details'!$A$1:$N$2344,12,0)</f>
        <v>1/Nov/1968</v>
      </c>
      <c r="M282" s="22">
        <f>VLOOKUP(Table1[CUSTOMER ID],'Hospitalisation Details'!$A$2:$N$2344,14,0)</f>
        <v>32686.080000000002</v>
      </c>
      <c r="N282" s="8" t="str">
        <f>VLOOKUP(Table1[CUSTOMER ID],'Hospitalisation Details'!$A$2:$I$2344,7,0)</f>
        <v>tier - 2</v>
      </c>
      <c r="O282" s="8" t="str">
        <f>VLOOKUP(Table1[CUSTOMER ID],'Hospitalisation Details'!$A$2:$I$2344,8,0)</f>
        <v>tier - 3</v>
      </c>
      <c r="P282" s="8" t="str">
        <f>VLOOKUP(Table1[CUSTOMER ID],'Hospitalisation Details'!$A$2:$I$2344,9,0)</f>
        <v>R1011</v>
      </c>
      <c r="Q282" s="8">
        <f ca="1">VLOOKUP(Table1[CUSTOMER ID],'Hospitalisation Details'!$A$2:$N$2344,13,0)</f>
        <v>56</v>
      </c>
    </row>
    <row r="283" spans="1:17" ht="15.75" x14ac:dyDescent="0.25">
      <c r="A283" s="1" t="s">
        <v>2089</v>
      </c>
      <c r="B283" s="8" t="str">
        <f>VLOOKUP(A283:A2617,'Customer Names'!$A$2:$D$2336,2,0)</f>
        <v xml:space="preserve">  Benjamin H</v>
      </c>
      <c r="C283" s="8">
        <f>VLOOKUP(A283:A2617,'Medical Examinations'!$A$2:$H$2336,2,0)</f>
        <v>35.99</v>
      </c>
      <c r="D283" s="8">
        <f>VLOOKUP(A283:A2617,'Medical Examinations'!$A$2:$H$2336,3,0)</f>
        <v>4.2300000000000004</v>
      </c>
      <c r="E283" s="8" t="str">
        <f>VLOOKUP(A283:A2617,'Medical Examinations'!$A$1:$M$2336,10,0)</f>
        <v>No</v>
      </c>
      <c r="F283" s="8" t="str">
        <f>VLOOKUP(A283:A2617,'Medical Examinations'!$A$2:$H$2336,5,0)</f>
        <v>No</v>
      </c>
      <c r="G283" s="8" t="str">
        <f>VLOOKUP(A283:A2617,'Medical Examinations'!$A$2:$H$2336,6,0)</f>
        <v>No</v>
      </c>
      <c r="H283" s="8">
        <f>VLOOKUP(A283:A2617,'Medical Examinations'!$A$2:$H$2336,7,0)</f>
        <v>0</v>
      </c>
      <c r="I283" t="str">
        <f>VLOOKUP(A283:A2617,'Medical Examinations'!$A$2:$K$2336,11,0)</f>
        <v>Yes</v>
      </c>
      <c r="J283" s="8" t="str">
        <f>VLOOKUP(A283:A2617,'Medical Examinations'!$A$2:$M$2336,12,0)</f>
        <v>Obesity</v>
      </c>
      <c r="K283" s="8" t="str">
        <f>VLOOKUP(A283:A2617,'Medical Examinations'!$A$2:$M$2336,13,0)</f>
        <v>Normal</v>
      </c>
      <c r="L283" s="8" t="str">
        <f>VLOOKUP(Table1[CUSTOMER ID],'Hospitalisation Details'!$A$1:$N$2344,12,0)</f>
        <v>13/Jul/1990</v>
      </c>
      <c r="M283" s="22">
        <f>VLOOKUP(Table1[CUSTOMER ID],'Hospitalisation Details'!$A$2:$N$2344,14,0)</f>
        <v>32672.11</v>
      </c>
      <c r="N283" s="8" t="str">
        <f>VLOOKUP(Table1[CUSTOMER ID],'Hospitalisation Details'!$A$2:$I$2344,7,0)</f>
        <v>tier - 1</v>
      </c>
      <c r="O283" s="8" t="str">
        <f>VLOOKUP(Table1[CUSTOMER ID],'Hospitalisation Details'!$A$2:$I$2344,8,0)</f>
        <v>tier - 1</v>
      </c>
      <c r="P283" s="8" t="str">
        <f>VLOOKUP(Table1[CUSTOMER ID],'Hospitalisation Details'!$A$2:$I$2344,9,0)</f>
        <v>R1011</v>
      </c>
      <c r="Q283" s="8">
        <f ca="1">VLOOKUP(Table1[CUSTOMER ID],'Hospitalisation Details'!$A$2:$N$2344,13,0)</f>
        <v>34</v>
      </c>
    </row>
    <row r="284" spans="1:17" ht="15.75" x14ac:dyDescent="0.25">
      <c r="A284" s="1" t="s">
        <v>2088</v>
      </c>
      <c r="B284" s="8" t="str">
        <f>VLOOKUP(A284:A2618,'Customer Names'!$A$2:$D$2336,2,0)</f>
        <v xml:space="preserve">  Xaviour J</v>
      </c>
      <c r="C284" s="8">
        <f>VLOOKUP(A284:A2618,'Medical Examinations'!$A$2:$H$2336,2,0)</f>
        <v>30.25</v>
      </c>
      <c r="D284" s="8">
        <f>VLOOKUP(A284:A2618,'Medical Examinations'!$A$2:$H$2336,3,0)</f>
        <v>5.58</v>
      </c>
      <c r="E284" s="8" t="str">
        <f>VLOOKUP(A284:A2618,'Medical Examinations'!$A$1:$M$2336,10,0)</f>
        <v>No</v>
      </c>
      <c r="F284" s="8" t="str">
        <f>VLOOKUP(A284:A2618,'Medical Examinations'!$A$2:$H$2336,5,0)</f>
        <v>No</v>
      </c>
      <c r="G284" s="8" t="str">
        <f>VLOOKUP(A284:A2618,'Medical Examinations'!$A$2:$H$2336,6,0)</f>
        <v>Yes</v>
      </c>
      <c r="H284" s="8">
        <f>VLOOKUP(A284:A2618,'Medical Examinations'!$A$2:$H$2336,7,0)</f>
        <v>1</v>
      </c>
      <c r="I284" t="str">
        <f>VLOOKUP(A284:A2618,'Medical Examinations'!$A$2:$K$2336,11,0)</f>
        <v>Yes</v>
      </c>
      <c r="J284" s="8" t="str">
        <f>VLOOKUP(A284:A2618,'Medical Examinations'!$A$2:$M$2336,12,0)</f>
        <v>Obesity</v>
      </c>
      <c r="K284" s="8" t="str">
        <f>VLOOKUP(A284:A2618,'Medical Examinations'!$A$2:$M$2336,13,0)</f>
        <v>Normal</v>
      </c>
      <c r="L284" s="8" t="str">
        <f>VLOOKUP(Table1[CUSTOMER ID],'Hospitalisation Details'!$A$1:$N$2344,12,0)</f>
        <v>8/Oct/2003</v>
      </c>
      <c r="M284" s="22">
        <f>VLOOKUP(Table1[CUSTOMER ID],'Hospitalisation Details'!$A$2:$N$2344,14,0)</f>
        <v>32548.34</v>
      </c>
      <c r="N284" s="8" t="str">
        <f>VLOOKUP(Table1[CUSTOMER ID],'Hospitalisation Details'!$A$2:$I$2344,7,0)</f>
        <v>tier - 1</v>
      </c>
      <c r="O284" s="8" t="str">
        <f>VLOOKUP(Table1[CUSTOMER ID],'Hospitalisation Details'!$A$2:$I$2344,8,0)</f>
        <v>tier - 2</v>
      </c>
      <c r="P284" s="8" t="str">
        <f>VLOOKUP(Table1[CUSTOMER ID],'Hospitalisation Details'!$A$2:$I$2344,9,0)</f>
        <v>R1013</v>
      </c>
      <c r="Q284" s="8">
        <f ca="1">VLOOKUP(Table1[CUSTOMER ID],'Hospitalisation Details'!$A$2:$N$2344,13,0)</f>
        <v>21</v>
      </c>
    </row>
    <row r="285" spans="1:17" ht="15.75" x14ac:dyDescent="0.25">
      <c r="A285" s="1" t="s">
        <v>2087</v>
      </c>
      <c r="B285" s="8" t="str">
        <f>VLOOKUP(A285:A2619,'Customer Names'!$A$2:$D$2336,2,0)</f>
        <v xml:space="preserve">  Michael T</v>
      </c>
      <c r="C285" s="8">
        <f>VLOOKUP(A285:A2619,'Medical Examinations'!$A$2:$H$2336,2,0)</f>
        <v>26.24</v>
      </c>
      <c r="D285" s="8">
        <f>VLOOKUP(A285:A2619,'Medical Examinations'!$A$2:$H$2336,3,0)</f>
        <v>6.26</v>
      </c>
      <c r="E285" s="8" t="str">
        <f>VLOOKUP(A285:A2619,'Medical Examinations'!$A$1:$M$2336,10,0)</f>
        <v>Yes</v>
      </c>
      <c r="F285" s="8" t="str">
        <f>VLOOKUP(A285:A2619,'Medical Examinations'!$A$2:$H$2336,5,0)</f>
        <v>No</v>
      </c>
      <c r="G285" s="8" t="str">
        <f>VLOOKUP(A285:A2619,'Medical Examinations'!$A$2:$H$2336,6,0)</f>
        <v>No</v>
      </c>
      <c r="H285" s="8">
        <f>VLOOKUP(A285:A2619,'Medical Examinations'!$A$2:$H$2336,7,0)</f>
        <v>0</v>
      </c>
      <c r="I285" t="str">
        <f>VLOOKUP(A285:A2619,'Medical Examinations'!$A$2:$K$2336,11,0)</f>
        <v>Yes</v>
      </c>
      <c r="J285" s="8" t="str">
        <f>VLOOKUP(A285:A2619,'Medical Examinations'!$A$2:$M$2336,12,0)</f>
        <v>Overweight</v>
      </c>
      <c r="K285" s="8" t="str">
        <f>VLOOKUP(A285:A2619,'Medical Examinations'!$A$2:$M$2336,13,0)</f>
        <v>Prediabetes</v>
      </c>
      <c r="L285" s="8" t="str">
        <f>VLOOKUP(Table1[CUSTOMER ID],'Hospitalisation Details'!$A$1:$N$2344,12,0)</f>
        <v>19/Sep/1976</v>
      </c>
      <c r="M285" s="22">
        <f>VLOOKUP(Table1[CUSTOMER ID],'Hospitalisation Details'!$A$2:$N$2344,14,0)</f>
        <v>32485.46</v>
      </c>
      <c r="N285" s="8" t="str">
        <f>VLOOKUP(Table1[CUSTOMER ID],'Hospitalisation Details'!$A$2:$I$2344,7,0)</f>
        <v>tier - 2</v>
      </c>
      <c r="O285" s="8" t="str">
        <f>VLOOKUP(Table1[CUSTOMER ID],'Hospitalisation Details'!$A$2:$I$2344,8,0)</f>
        <v>tier - 1</v>
      </c>
      <c r="P285" s="8" t="str">
        <f>VLOOKUP(Table1[CUSTOMER ID],'Hospitalisation Details'!$A$2:$I$2344,9,0)</f>
        <v>R1011</v>
      </c>
      <c r="Q285" s="8">
        <f ca="1">VLOOKUP(Table1[CUSTOMER ID],'Hospitalisation Details'!$A$2:$N$2344,13,0)</f>
        <v>48</v>
      </c>
    </row>
    <row r="286" spans="1:17" ht="15.75" x14ac:dyDescent="0.25">
      <c r="A286" s="1" t="s">
        <v>2086</v>
      </c>
      <c r="B286" s="8" t="str">
        <f>VLOOKUP(A286:A2620,'Customer Names'!$A$2:$D$2336,2,0)</f>
        <v xml:space="preserve">  Bradley</v>
      </c>
      <c r="C286" s="8">
        <f>VLOOKUP(A286:A2620,'Medical Examinations'!$A$2:$H$2336,2,0)</f>
        <v>31.36</v>
      </c>
      <c r="D286" s="8">
        <f>VLOOKUP(A286:A2620,'Medical Examinations'!$A$2:$H$2336,3,0)</f>
        <v>10.6</v>
      </c>
      <c r="E286" s="8" t="str">
        <f>VLOOKUP(A286:A2620,'Medical Examinations'!$A$1:$M$2336,10,0)</f>
        <v>Yes</v>
      </c>
      <c r="F286" s="8" t="str">
        <f>VLOOKUP(A286:A2620,'Medical Examinations'!$A$2:$H$2336,5,0)</f>
        <v>No</v>
      </c>
      <c r="G286" s="8" t="str">
        <f>VLOOKUP(A286:A2620,'Medical Examinations'!$A$2:$H$2336,6,0)</f>
        <v>No</v>
      </c>
      <c r="H286" s="8">
        <f>VLOOKUP(A286:A2620,'Medical Examinations'!$A$2:$H$2336,7,0)</f>
        <v>0</v>
      </c>
      <c r="I286" t="str">
        <f>VLOOKUP(A286:A2620,'Medical Examinations'!$A$2:$K$2336,11,0)</f>
        <v>Yes</v>
      </c>
      <c r="J286" s="8" t="str">
        <f>VLOOKUP(A286:A2620,'Medical Examinations'!$A$2:$M$2336,12,0)</f>
        <v>Obesity</v>
      </c>
      <c r="K286" s="8" t="str">
        <f>VLOOKUP(A286:A2620,'Medical Examinations'!$A$2:$M$2336,13,0)</f>
        <v>Diabetes</v>
      </c>
      <c r="L286" s="8" t="str">
        <f>VLOOKUP(Table1[CUSTOMER ID],'Hospitalisation Details'!$A$1:$N$2344,12,0)</f>
        <v>27/Sep/1981</v>
      </c>
      <c r="M286" s="22">
        <f>VLOOKUP(Table1[CUSTOMER ID],'Hospitalisation Details'!$A$2:$N$2344,14,0)</f>
        <v>32462.35</v>
      </c>
      <c r="N286" s="8" t="str">
        <f>VLOOKUP(Table1[CUSTOMER ID],'Hospitalisation Details'!$A$2:$I$2344,7,0)</f>
        <v>tier - 2</v>
      </c>
      <c r="O286" s="8" t="str">
        <f>VLOOKUP(Table1[CUSTOMER ID],'Hospitalisation Details'!$A$2:$I$2344,8,0)</f>
        <v>tier - 2</v>
      </c>
      <c r="P286" s="8" t="str">
        <f>VLOOKUP(Table1[CUSTOMER ID],'Hospitalisation Details'!$A$2:$I$2344,9,0)</f>
        <v>R1011</v>
      </c>
      <c r="Q286" s="8">
        <f ca="1">VLOOKUP(Table1[CUSTOMER ID],'Hospitalisation Details'!$A$2:$N$2344,13,0)</f>
        <v>43</v>
      </c>
    </row>
    <row r="287" spans="1:17" ht="15.75" x14ac:dyDescent="0.25">
      <c r="A287" s="1" t="s">
        <v>2085</v>
      </c>
      <c r="B287" s="8" t="str">
        <f>VLOOKUP(A287:A2621,'Customer Names'!$A$2:$D$2336,2,0)</f>
        <v xml:space="preserve">  Andrea</v>
      </c>
      <c r="C287" s="8">
        <f>VLOOKUP(A287:A2621,'Medical Examinations'!$A$2:$H$2336,2,0)</f>
        <v>25.69</v>
      </c>
      <c r="D287" s="8">
        <f>VLOOKUP(A287:A2621,'Medical Examinations'!$A$2:$H$2336,3,0)</f>
        <v>4.78</v>
      </c>
      <c r="E287" s="8" t="str">
        <f>VLOOKUP(A287:A2621,'Medical Examinations'!$A$1:$M$2336,10,0)</f>
        <v>Yes</v>
      </c>
      <c r="F287" s="8" t="str">
        <f>VLOOKUP(A287:A2621,'Medical Examinations'!$A$2:$H$2336,5,0)</f>
        <v>No</v>
      </c>
      <c r="G287" s="8" t="str">
        <f>VLOOKUP(A287:A2621,'Medical Examinations'!$A$2:$H$2336,6,0)</f>
        <v>No</v>
      </c>
      <c r="H287" s="8">
        <f>VLOOKUP(A287:A2621,'Medical Examinations'!$A$2:$H$2336,7,0)</f>
        <v>0</v>
      </c>
      <c r="I287" t="str">
        <f>VLOOKUP(A287:A2621,'Medical Examinations'!$A$2:$K$2336,11,0)</f>
        <v>Yes</v>
      </c>
      <c r="J287" s="8" t="str">
        <f>VLOOKUP(A287:A2621,'Medical Examinations'!$A$2:$M$2336,12,0)</f>
        <v>Overweight</v>
      </c>
      <c r="K287" s="8" t="str">
        <f>VLOOKUP(A287:A2621,'Medical Examinations'!$A$2:$M$2336,13,0)</f>
        <v>Normal</v>
      </c>
      <c r="L287" s="8" t="str">
        <f>VLOOKUP(Table1[CUSTOMER ID],'Hospitalisation Details'!$A$1:$N$2344,12,0)</f>
        <v>9/Aug/1976</v>
      </c>
      <c r="M287" s="22">
        <f>VLOOKUP(Table1[CUSTOMER ID],'Hospitalisation Details'!$A$2:$N$2344,14,0)</f>
        <v>32430.22</v>
      </c>
      <c r="N287" s="8" t="str">
        <f>VLOOKUP(Table1[CUSTOMER ID],'Hospitalisation Details'!$A$2:$I$2344,7,0)</f>
        <v>tier - 2</v>
      </c>
      <c r="O287" s="8" t="str">
        <f>VLOOKUP(Table1[CUSTOMER ID],'Hospitalisation Details'!$A$2:$I$2344,8,0)</f>
        <v>tier - 3</v>
      </c>
      <c r="P287" s="8" t="str">
        <f>VLOOKUP(Table1[CUSTOMER ID],'Hospitalisation Details'!$A$2:$I$2344,9,0)</f>
        <v>R1011</v>
      </c>
      <c r="Q287" s="8">
        <f ca="1">VLOOKUP(Table1[CUSTOMER ID],'Hospitalisation Details'!$A$2:$N$2344,13,0)</f>
        <v>48</v>
      </c>
    </row>
    <row r="288" spans="1:17" ht="15.75" x14ac:dyDescent="0.25">
      <c r="A288" s="1" t="s">
        <v>2084</v>
      </c>
      <c r="B288" s="8" t="str">
        <f>VLOOKUP(A288:A2622,'Customer Names'!$A$2:$D$2336,2,0)</f>
        <v xml:space="preserve">  Nancy M</v>
      </c>
      <c r="C288" s="8">
        <f>VLOOKUP(A288:A2622,'Medical Examinations'!$A$2:$H$2336,2,0)</f>
        <v>25.46</v>
      </c>
      <c r="D288" s="8">
        <f>VLOOKUP(A288:A2622,'Medical Examinations'!$A$2:$H$2336,3,0)</f>
        <v>6.03</v>
      </c>
      <c r="E288" s="8" t="str">
        <f>VLOOKUP(A288:A2622,'Medical Examinations'!$A$1:$M$2336,10,0)</f>
        <v>No</v>
      </c>
      <c r="F288" s="8" t="str">
        <f>VLOOKUP(A288:A2622,'Medical Examinations'!$A$2:$H$2336,5,0)</f>
        <v>No</v>
      </c>
      <c r="G288" s="8" t="str">
        <f>VLOOKUP(A288:A2622,'Medical Examinations'!$A$2:$H$2336,6,0)</f>
        <v>No</v>
      </c>
      <c r="H288" s="8">
        <f>VLOOKUP(A288:A2622,'Medical Examinations'!$A$2:$H$2336,7,0)</f>
        <v>2</v>
      </c>
      <c r="I288" t="str">
        <f>VLOOKUP(A288:A2622,'Medical Examinations'!$A$2:$K$2336,11,0)</f>
        <v>Yes</v>
      </c>
      <c r="J288" s="8" t="str">
        <f>VLOOKUP(A288:A2622,'Medical Examinations'!$A$2:$M$2336,12,0)</f>
        <v>Overweight</v>
      </c>
      <c r="K288" s="8" t="str">
        <f>VLOOKUP(A288:A2622,'Medical Examinations'!$A$2:$M$2336,13,0)</f>
        <v>Prediabetes</v>
      </c>
      <c r="L288" s="8" t="str">
        <f>VLOOKUP(Table1[CUSTOMER ID],'Hospitalisation Details'!$A$1:$N$2344,12,0)</f>
        <v>19/Oct/1972</v>
      </c>
      <c r="M288" s="22">
        <f>VLOOKUP(Table1[CUSTOMER ID],'Hospitalisation Details'!$A$2:$N$2344,14,0)</f>
        <v>32428.63</v>
      </c>
      <c r="N288" s="8" t="str">
        <f>VLOOKUP(Table1[CUSTOMER ID],'Hospitalisation Details'!$A$2:$I$2344,7,0)</f>
        <v>tier - 2</v>
      </c>
      <c r="O288" s="8" t="str">
        <f>VLOOKUP(Table1[CUSTOMER ID],'Hospitalisation Details'!$A$2:$I$2344,8,0)</f>
        <v>tier - 2</v>
      </c>
      <c r="P288" s="8" t="str">
        <f>VLOOKUP(Table1[CUSTOMER ID],'Hospitalisation Details'!$A$2:$I$2344,9,0)</f>
        <v>R1011</v>
      </c>
      <c r="Q288" s="8">
        <f ca="1">VLOOKUP(Table1[CUSTOMER ID],'Hospitalisation Details'!$A$2:$N$2344,13,0)</f>
        <v>52</v>
      </c>
    </row>
    <row r="289" spans="1:17" ht="15.75" x14ac:dyDescent="0.25">
      <c r="A289" s="1" t="s">
        <v>2083</v>
      </c>
      <c r="B289" s="8" t="str">
        <f>VLOOKUP(A289:A2623,'Customer Names'!$A$2:$D$2336,2,0)</f>
        <v xml:space="preserve">  Matt</v>
      </c>
      <c r="C289" s="8">
        <f>VLOOKUP(A289:A2623,'Medical Examinations'!$A$2:$H$2336,2,0)</f>
        <v>31.83</v>
      </c>
      <c r="D289" s="8">
        <f>VLOOKUP(A289:A2623,'Medical Examinations'!$A$2:$H$2336,3,0)</f>
        <v>11.55</v>
      </c>
      <c r="E289" s="8" t="str">
        <f>VLOOKUP(A289:A2623,'Medical Examinations'!$A$1:$M$2336,10,0)</f>
        <v>Yes</v>
      </c>
      <c r="F289" s="8" t="str">
        <f>VLOOKUP(A289:A2623,'Medical Examinations'!$A$2:$H$2336,5,0)</f>
        <v>No</v>
      </c>
      <c r="G289" s="8" t="str">
        <f>VLOOKUP(A289:A2623,'Medical Examinations'!$A$2:$H$2336,6,0)</f>
        <v>No</v>
      </c>
      <c r="H289" s="8">
        <f>VLOOKUP(A289:A2623,'Medical Examinations'!$A$2:$H$2336,7,0)</f>
        <v>1</v>
      </c>
      <c r="I289" t="str">
        <f>VLOOKUP(A289:A2623,'Medical Examinations'!$A$2:$K$2336,11,0)</f>
        <v>Yes</v>
      </c>
      <c r="J289" s="8" t="str">
        <f>VLOOKUP(A289:A2623,'Medical Examinations'!$A$2:$M$2336,12,0)</f>
        <v>Obesity</v>
      </c>
      <c r="K289" s="8" t="str">
        <f>VLOOKUP(A289:A2623,'Medical Examinations'!$A$2:$M$2336,13,0)</f>
        <v>Diabetes</v>
      </c>
      <c r="L289" s="8" t="str">
        <f>VLOOKUP(Table1[CUSTOMER ID],'Hospitalisation Details'!$A$1:$N$2344,12,0)</f>
        <v>2/Dec/1986</v>
      </c>
      <c r="M289" s="22">
        <f>VLOOKUP(Table1[CUSTOMER ID],'Hospitalisation Details'!$A$2:$N$2344,14,0)</f>
        <v>32288.49</v>
      </c>
      <c r="N289" s="8" t="str">
        <f>VLOOKUP(Table1[CUSTOMER ID],'Hospitalisation Details'!$A$2:$I$2344,7,0)</f>
        <v>tier - 2</v>
      </c>
      <c r="O289" s="8" t="str">
        <f>VLOOKUP(Table1[CUSTOMER ID],'Hospitalisation Details'!$A$2:$I$2344,8,0)</f>
        <v>tier - 2</v>
      </c>
      <c r="P289" s="8" t="str">
        <f>VLOOKUP(Table1[CUSTOMER ID],'Hospitalisation Details'!$A$2:$I$2344,9,0)</f>
        <v>R1011</v>
      </c>
      <c r="Q289" s="8">
        <f ca="1">VLOOKUP(Table1[CUSTOMER ID],'Hospitalisation Details'!$A$2:$N$2344,13,0)</f>
        <v>37</v>
      </c>
    </row>
    <row r="290" spans="1:17" ht="15.75" x14ac:dyDescent="0.25">
      <c r="A290" s="1" t="s">
        <v>2082</v>
      </c>
      <c r="B290" s="8" t="str">
        <f>VLOOKUP(A290:A2624,'Customer Names'!$A$2:$D$2336,2,0)</f>
        <v xml:space="preserve">  Lee</v>
      </c>
      <c r="C290" s="8">
        <f>VLOOKUP(A290:A2624,'Medical Examinations'!$A$2:$H$2336,2,0)</f>
        <v>24.43</v>
      </c>
      <c r="D290" s="8">
        <f>VLOOKUP(A290:A2624,'Medical Examinations'!$A$2:$H$2336,3,0)</f>
        <v>7.59</v>
      </c>
      <c r="E290" s="8" t="str">
        <f>VLOOKUP(A290:A2624,'Medical Examinations'!$A$1:$M$2336,10,0)</f>
        <v>Yes</v>
      </c>
      <c r="F290" s="8" t="str">
        <f>VLOOKUP(A290:A2624,'Medical Examinations'!$A$2:$H$2336,5,0)</f>
        <v>No</v>
      </c>
      <c r="G290" s="8" t="str">
        <f>VLOOKUP(A290:A2624,'Medical Examinations'!$A$2:$H$2336,6,0)</f>
        <v>No</v>
      </c>
      <c r="H290" s="8">
        <f>VLOOKUP(A290:A2624,'Medical Examinations'!$A$2:$H$2336,7,0)</f>
        <v>1</v>
      </c>
      <c r="I290" t="str">
        <f>VLOOKUP(A290:A2624,'Medical Examinations'!$A$2:$K$2336,11,0)</f>
        <v>Yes</v>
      </c>
      <c r="J290" s="8" t="str">
        <f>VLOOKUP(A290:A2624,'Medical Examinations'!$A$2:$M$2336,12,0)</f>
        <v>Normal Weight</v>
      </c>
      <c r="K290" s="8" t="str">
        <f>VLOOKUP(A290:A2624,'Medical Examinations'!$A$2:$M$2336,13,0)</f>
        <v>Diabetes</v>
      </c>
      <c r="L290" s="8" t="str">
        <f>VLOOKUP(Table1[CUSTOMER ID],'Hospitalisation Details'!$A$1:$N$2344,12,0)</f>
        <v>17/Dec/1975</v>
      </c>
      <c r="M290" s="22">
        <f>VLOOKUP(Table1[CUSTOMER ID],'Hospitalisation Details'!$A$2:$N$2344,14,0)</f>
        <v>32259.96</v>
      </c>
      <c r="N290" s="8" t="str">
        <f>VLOOKUP(Table1[CUSTOMER ID],'Hospitalisation Details'!$A$2:$I$2344,7,0)</f>
        <v>tier - 2</v>
      </c>
      <c r="O290" s="8" t="str">
        <f>VLOOKUP(Table1[CUSTOMER ID],'Hospitalisation Details'!$A$2:$I$2344,8,0)</f>
        <v>tier - 3</v>
      </c>
      <c r="P290" s="8" t="str">
        <f>VLOOKUP(Table1[CUSTOMER ID],'Hospitalisation Details'!$A$2:$I$2344,9,0)</f>
        <v>R1012</v>
      </c>
      <c r="Q290" s="8">
        <f ca="1">VLOOKUP(Table1[CUSTOMER ID],'Hospitalisation Details'!$A$2:$N$2344,13,0)</f>
        <v>48</v>
      </c>
    </row>
    <row r="291" spans="1:17" ht="15.75" x14ac:dyDescent="0.25">
      <c r="A291" s="1" t="s">
        <v>2081</v>
      </c>
      <c r="B291" s="8" t="str">
        <f>VLOOKUP(A291:A2625,'Customer Names'!$A$2:$D$2336,2,0)</f>
        <v xml:space="preserve">  Chris</v>
      </c>
      <c r="C291" s="8">
        <f>VLOOKUP(A291:A2625,'Medical Examinations'!$A$2:$H$2336,2,0)</f>
        <v>41.9</v>
      </c>
      <c r="D291" s="8">
        <f>VLOOKUP(A291:A2625,'Medical Examinations'!$A$2:$H$2336,3,0)</f>
        <v>4.26</v>
      </c>
      <c r="E291" s="8" t="str">
        <f>VLOOKUP(A291:A2625,'Medical Examinations'!$A$1:$M$2336,10,0)</f>
        <v>No</v>
      </c>
      <c r="F291" s="8" t="str">
        <f>VLOOKUP(A291:A2625,'Medical Examinations'!$A$2:$H$2336,5,0)</f>
        <v>No</v>
      </c>
      <c r="G291" s="8" t="str">
        <f>VLOOKUP(A291:A2625,'Medical Examinations'!$A$2:$H$2336,6,0)</f>
        <v>No</v>
      </c>
      <c r="H291" s="8">
        <f>VLOOKUP(A291:A2625,'Medical Examinations'!$A$2:$H$2336,7,0)</f>
        <v>0</v>
      </c>
      <c r="I291" t="str">
        <f>VLOOKUP(A291:A2625,'Medical Examinations'!$A$2:$K$2336,11,0)</f>
        <v>Yes</v>
      </c>
      <c r="J291" s="8" t="str">
        <f>VLOOKUP(A291:A2625,'Medical Examinations'!$A$2:$M$2336,12,0)</f>
        <v>Obesity</v>
      </c>
      <c r="K291" s="8" t="str">
        <f>VLOOKUP(A291:A2625,'Medical Examinations'!$A$2:$M$2336,13,0)</f>
        <v>Normal</v>
      </c>
      <c r="L291" s="8" t="str">
        <f>VLOOKUP(Table1[CUSTOMER ID],'Hospitalisation Details'!$A$1:$N$2344,12,0)</f>
        <v>8/Sep/1994</v>
      </c>
      <c r="M291" s="22">
        <f>VLOOKUP(Table1[CUSTOMER ID],'Hospitalisation Details'!$A$2:$N$2344,14,0)</f>
        <v>32222.81</v>
      </c>
      <c r="N291" s="8" t="str">
        <f>VLOOKUP(Table1[CUSTOMER ID],'Hospitalisation Details'!$A$2:$I$2344,7,0)</f>
        <v>tier - 2</v>
      </c>
      <c r="O291" s="8" t="str">
        <f>VLOOKUP(Table1[CUSTOMER ID],'Hospitalisation Details'!$A$2:$I$2344,8,0)</f>
        <v>tier - 1</v>
      </c>
      <c r="P291" s="8" t="str">
        <f>VLOOKUP(Table1[CUSTOMER ID],'Hospitalisation Details'!$A$2:$I$2344,9,0)</f>
        <v>R1011</v>
      </c>
      <c r="Q291" s="8">
        <f ca="1">VLOOKUP(Table1[CUSTOMER ID],'Hospitalisation Details'!$A$2:$N$2344,13,0)</f>
        <v>30</v>
      </c>
    </row>
    <row r="292" spans="1:17" ht="15.75" x14ac:dyDescent="0.25">
      <c r="A292" s="1" t="s">
        <v>2080</v>
      </c>
      <c r="B292" s="8" t="str">
        <f>VLOOKUP(A292:A2626,'Customer Names'!$A$2:$D$2336,2,0)</f>
        <v xml:space="preserve">  Erik T</v>
      </c>
      <c r="C292" s="8">
        <f>VLOOKUP(A292:A2626,'Medical Examinations'!$A$2:$H$2336,2,0)</f>
        <v>22.88</v>
      </c>
      <c r="D292" s="8">
        <f>VLOOKUP(A292:A2626,'Medical Examinations'!$A$2:$H$2336,3,0)</f>
        <v>5.9</v>
      </c>
      <c r="E292" s="8" t="str">
        <f>VLOOKUP(A292:A2626,'Medical Examinations'!$A$1:$M$2336,10,0)</f>
        <v>Yes</v>
      </c>
      <c r="F292" s="8" t="str">
        <f>VLOOKUP(A292:A2626,'Medical Examinations'!$A$2:$H$2336,5,0)</f>
        <v>No</v>
      </c>
      <c r="G292" s="8" t="str">
        <f>VLOOKUP(A292:A2626,'Medical Examinations'!$A$2:$H$2336,6,0)</f>
        <v>Yes</v>
      </c>
      <c r="H292" s="8">
        <f>VLOOKUP(A292:A2626,'Medical Examinations'!$A$2:$H$2336,7,0)</f>
        <v>1</v>
      </c>
      <c r="I292" t="str">
        <f>VLOOKUP(A292:A2626,'Medical Examinations'!$A$2:$K$2336,11,0)</f>
        <v>Yes</v>
      </c>
      <c r="J292" s="8" t="str">
        <f>VLOOKUP(A292:A2626,'Medical Examinations'!$A$2:$M$2336,12,0)</f>
        <v>Normal Weight</v>
      </c>
      <c r="K292" s="8" t="str">
        <f>VLOOKUP(A292:A2626,'Medical Examinations'!$A$2:$M$2336,13,0)</f>
        <v>Prediabetes</v>
      </c>
      <c r="L292" s="8" t="str">
        <f>VLOOKUP(Table1[CUSTOMER ID],'Hospitalisation Details'!$A$1:$N$2344,12,0)</f>
        <v>11/Sep/1969</v>
      </c>
      <c r="M292" s="22">
        <f>VLOOKUP(Table1[CUSTOMER ID],'Hospitalisation Details'!$A$2:$N$2344,14,0)</f>
        <v>32192.76</v>
      </c>
      <c r="N292" s="8" t="str">
        <f>VLOOKUP(Table1[CUSTOMER ID],'Hospitalisation Details'!$A$2:$I$2344,7,0)</f>
        <v>tier - 1</v>
      </c>
      <c r="O292" s="8" t="str">
        <f>VLOOKUP(Table1[CUSTOMER ID],'Hospitalisation Details'!$A$2:$I$2344,8,0)</f>
        <v>tier - 2</v>
      </c>
      <c r="P292" s="8" t="str">
        <f>VLOOKUP(Table1[CUSTOMER ID],'Hospitalisation Details'!$A$2:$I$2344,9,0)</f>
        <v>R1011</v>
      </c>
      <c r="Q292" s="8">
        <f ca="1">VLOOKUP(Table1[CUSTOMER ID],'Hospitalisation Details'!$A$2:$N$2344,13,0)</f>
        <v>55</v>
      </c>
    </row>
    <row r="293" spans="1:17" ht="15.75" x14ac:dyDescent="0.25">
      <c r="A293" s="1" t="s">
        <v>2079</v>
      </c>
      <c r="B293" s="8" t="str">
        <f>VLOOKUP(A293:A2627,'Customer Names'!$A$2:$D$2336,2,0)</f>
        <v xml:space="preserve">  Rod W</v>
      </c>
      <c r="C293" s="8">
        <f>VLOOKUP(A293:A2627,'Medical Examinations'!$A$2:$H$2336,2,0)</f>
        <v>29.734999999999999</v>
      </c>
      <c r="D293" s="8">
        <f>VLOOKUP(A293:A2627,'Medical Examinations'!$A$2:$H$2336,3,0)</f>
        <v>7.79</v>
      </c>
      <c r="E293" s="8" t="str">
        <f>VLOOKUP(A293:A2627,'Medical Examinations'!$A$1:$M$2336,10,0)</f>
        <v>No</v>
      </c>
      <c r="F293" s="8" t="str">
        <f>VLOOKUP(A293:A2627,'Medical Examinations'!$A$2:$H$2336,5,0)</f>
        <v>No</v>
      </c>
      <c r="G293" s="8" t="str">
        <f>VLOOKUP(A293:A2627,'Medical Examinations'!$A$2:$H$2336,6,0)</f>
        <v>No</v>
      </c>
      <c r="H293" s="8">
        <f>VLOOKUP(A293:A2627,'Medical Examinations'!$A$2:$H$2336,7,0)</f>
        <v>0</v>
      </c>
      <c r="I293" t="str">
        <f>VLOOKUP(A293:A2627,'Medical Examinations'!$A$2:$K$2336,11,0)</f>
        <v>No</v>
      </c>
      <c r="J293" s="8" t="str">
        <f>VLOOKUP(A293:A2627,'Medical Examinations'!$A$2:$M$2336,12,0)</f>
        <v>Overweight</v>
      </c>
      <c r="K293" s="8" t="str">
        <f>VLOOKUP(A293:A2627,'Medical Examinations'!$A$2:$M$2336,13,0)</f>
        <v>Diabetes</v>
      </c>
      <c r="L293" s="8" t="str">
        <f>VLOOKUP(Table1[CUSTOMER ID],'Hospitalisation Details'!$A$1:$N$2344,12,0)</f>
        <v>10/Nov/1978</v>
      </c>
      <c r="M293" s="22">
        <f>VLOOKUP(Table1[CUSTOMER ID],'Hospitalisation Details'!$A$2:$N$2344,14,0)</f>
        <v>32108.66</v>
      </c>
      <c r="N293" s="8" t="str">
        <f>VLOOKUP(Table1[CUSTOMER ID],'Hospitalisation Details'!$A$2:$I$2344,7,0)</f>
        <v>tier - 1</v>
      </c>
      <c r="O293" s="8" t="str">
        <f>VLOOKUP(Table1[CUSTOMER ID],'Hospitalisation Details'!$A$2:$I$2344,8,0)</f>
        <v>tier - 3</v>
      </c>
      <c r="P293" s="8" t="str">
        <f>VLOOKUP(Table1[CUSTOMER ID],'Hospitalisation Details'!$A$2:$I$2344,9,0)</f>
        <v>R1017</v>
      </c>
      <c r="Q293" s="8">
        <f ca="1">VLOOKUP(Table1[CUSTOMER ID],'Hospitalisation Details'!$A$2:$N$2344,13,0)</f>
        <v>46</v>
      </c>
    </row>
    <row r="294" spans="1:17" ht="15.75" x14ac:dyDescent="0.25">
      <c r="A294" s="1" t="s">
        <v>2078</v>
      </c>
      <c r="B294" s="8" t="str">
        <f>VLOOKUP(A294:A2628,'Customer Names'!$A$2:$D$2336,2,0)</f>
        <v xml:space="preserve">  Joey</v>
      </c>
      <c r="C294" s="8">
        <f>VLOOKUP(A294:A2628,'Medical Examinations'!$A$2:$H$2336,2,0)</f>
        <v>40.74</v>
      </c>
      <c r="D294" s="8">
        <f>VLOOKUP(A294:A2628,'Medical Examinations'!$A$2:$H$2336,3,0)</f>
        <v>5.28</v>
      </c>
      <c r="E294" s="8" t="str">
        <f>VLOOKUP(A294:A2628,'Medical Examinations'!$A$1:$M$2336,10,0)</f>
        <v>No</v>
      </c>
      <c r="F294" s="8" t="str">
        <f>VLOOKUP(A294:A2628,'Medical Examinations'!$A$2:$H$2336,5,0)</f>
        <v>No</v>
      </c>
      <c r="G294" s="8" t="str">
        <f>VLOOKUP(A294:A2628,'Medical Examinations'!$A$2:$H$2336,6,0)</f>
        <v>Yes</v>
      </c>
      <c r="H294" s="8">
        <f>VLOOKUP(A294:A2628,'Medical Examinations'!$A$2:$H$2336,7,0)</f>
        <v>1</v>
      </c>
      <c r="I294" t="str">
        <f>VLOOKUP(A294:A2628,'Medical Examinations'!$A$2:$K$2336,11,0)</f>
        <v>Yes</v>
      </c>
      <c r="J294" s="8" t="str">
        <f>VLOOKUP(A294:A2628,'Medical Examinations'!$A$2:$M$2336,12,0)</f>
        <v>Obesity</v>
      </c>
      <c r="K294" s="8" t="str">
        <f>VLOOKUP(A294:A2628,'Medical Examinations'!$A$2:$M$2336,13,0)</f>
        <v>Normal</v>
      </c>
      <c r="L294" s="8" t="str">
        <f>VLOOKUP(Table1[CUSTOMER ID],'Hospitalisation Details'!$A$1:$N$2344,12,0)</f>
        <v>13/Sep/1993</v>
      </c>
      <c r="M294" s="22">
        <f>VLOOKUP(Table1[CUSTOMER ID],'Hospitalisation Details'!$A$2:$N$2344,14,0)</f>
        <v>32086.21</v>
      </c>
      <c r="N294" s="8" t="str">
        <f>VLOOKUP(Table1[CUSTOMER ID],'Hospitalisation Details'!$A$2:$I$2344,7,0)</f>
        <v>tier - 1</v>
      </c>
      <c r="O294" s="8" t="str">
        <f>VLOOKUP(Table1[CUSTOMER ID],'Hospitalisation Details'!$A$2:$I$2344,8,0)</f>
        <v>tier - 3</v>
      </c>
      <c r="P294" s="8" t="str">
        <f>VLOOKUP(Table1[CUSTOMER ID],'Hospitalisation Details'!$A$2:$I$2344,9,0)</f>
        <v>R1011</v>
      </c>
      <c r="Q294" s="8">
        <f ca="1">VLOOKUP(Table1[CUSTOMER ID],'Hospitalisation Details'!$A$2:$N$2344,13,0)</f>
        <v>31</v>
      </c>
    </row>
    <row r="295" spans="1:17" ht="15.75" x14ac:dyDescent="0.25">
      <c r="A295" s="1" t="s">
        <v>2077</v>
      </c>
      <c r="B295" s="8" t="str">
        <f>VLOOKUP(A295:A2629,'Customer Names'!$A$2:$D$2336,2,0)</f>
        <v xml:space="preserve">  Hillary L</v>
      </c>
      <c r="C295" s="8">
        <f>VLOOKUP(A295:A2629,'Medical Examinations'!$A$2:$H$2336,2,0)</f>
        <v>24.14</v>
      </c>
      <c r="D295" s="8">
        <f>VLOOKUP(A295:A2629,'Medical Examinations'!$A$2:$H$2336,3,0)</f>
        <v>5.87</v>
      </c>
      <c r="E295" s="8" t="str">
        <f>VLOOKUP(A295:A2629,'Medical Examinations'!$A$1:$M$2336,10,0)</f>
        <v>No</v>
      </c>
      <c r="F295" s="8" t="str">
        <f>VLOOKUP(A295:A2629,'Medical Examinations'!$A$2:$H$2336,5,0)</f>
        <v>No</v>
      </c>
      <c r="G295" s="8" t="str">
        <f>VLOOKUP(A295:A2629,'Medical Examinations'!$A$2:$H$2336,6,0)</f>
        <v>No</v>
      </c>
      <c r="H295" s="8">
        <f>VLOOKUP(A295:A2629,'Medical Examinations'!$A$2:$H$2336,7,0)</f>
        <v>2</v>
      </c>
      <c r="I295" t="str">
        <f>VLOOKUP(A295:A2629,'Medical Examinations'!$A$2:$K$2336,11,0)</f>
        <v>Yes</v>
      </c>
      <c r="J295" s="8" t="str">
        <f>VLOOKUP(A295:A2629,'Medical Examinations'!$A$2:$M$2336,12,0)</f>
        <v>Normal Weight</v>
      </c>
      <c r="K295" s="8" t="str">
        <f>VLOOKUP(A295:A2629,'Medical Examinations'!$A$2:$M$2336,13,0)</f>
        <v>Prediabetes</v>
      </c>
      <c r="L295" s="8" t="str">
        <f>VLOOKUP(Table1[CUSTOMER ID],'Hospitalisation Details'!$A$1:$N$2344,12,0)</f>
        <v>21/Sep/1972</v>
      </c>
      <c r="M295" s="22">
        <f>VLOOKUP(Table1[CUSTOMER ID],'Hospitalisation Details'!$A$2:$N$2344,14,0)</f>
        <v>31980.89</v>
      </c>
      <c r="N295" s="8" t="str">
        <f>VLOOKUP(Table1[CUSTOMER ID],'Hospitalisation Details'!$A$2:$I$2344,7,0)</f>
        <v>tier - 2</v>
      </c>
      <c r="O295" s="8" t="str">
        <f>VLOOKUP(Table1[CUSTOMER ID],'Hospitalisation Details'!$A$2:$I$2344,8,0)</f>
        <v>tier - 1</v>
      </c>
      <c r="P295" s="8" t="str">
        <f>VLOOKUP(Table1[CUSTOMER ID],'Hospitalisation Details'!$A$2:$I$2344,9,0)</f>
        <v>R1011</v>
      </c>
      <c r="Q295" s="8">
        <f ca="1">VLOOKUP(Table1[CUSTOMER ID],'Hospitalisation Details'!$A$2:$N$2344,13,0)</f>
        <v>52</v>
      </c>
    </row>
    <row r="296" spans="1:17" ht="15.75" x14ac:dyDescent="0.25">
      <c r="A296" s="1" t="s">
        <v>2076</v>
      </c>
      <c r="B296" s="8" t="str">
        <f>VLOOKUP(A296:A2630,'Customer Names'!$A$2:$D$2336,2,0)</f>
        <v xml:space="preserve">  Eric J</v>
      </c>
      <c r="C296" s="8">
        <f>VLOOKUP(A296:A2630,'Medical Examinations'!$A$2:$H$2336,2,0)</f>
        <v>25.15</v>
      </c>
      <c r="D296" s="8">
        <f>VLOOKUP(A296:A2630,'Medical Examinations'!$A$2:$H$2336,3,0)</f>
        <v>9.08</v>
      </c>
      <c r="E296" s="8" t="str">
        <f>VLOOKUP(A296:A2630,'Medical Examinations'!$A$1:$M$2336,10,0)</f>
        <v>Yes</v>
      </c>
      <c r="F296" s="8" t="str">
        <f>VLOOKUP(A296:A2630,'Medical Examinations'!$A$2:$H$2336,5,0)</f>
        <v>No</v>
      </c>
      <c r="G296" s="8" t="str">
        <f>VLOOKUP(A296:A2630,'Medical Examinations'!$A$2:$H$2336,6,0)</f>
        <v>No</v>
      </c>
      <c r="H296" s="8">
        <f>VLOOKUP(A296:A2630,'Medical Examinations'!$A$2:$H$2336,7,0)</f>
        <v>1</v>
      </c>
      <c r="I296" t="str">
        <f>VLOOKUP(A296:A2630,'Medical Examinations'!$A$2:$K$2336,11,0)</f>
        <v>Yes</v>
      </c>
      <c r="J296" s="8" t="str">
        <f>VLOOKUP(A296:A2630,'Medical Examinations'!$A$2:$M$2336,12,0)</f>
        <v>Overweight</v>
      </c>
      <c r="K296" s="8" t="str">
        <f>VLOOKUP(A296:A2630,'Medical Examinations'!$A$2:$M$2336,13,0)</f>
        <v>Diabetes</v>
      </c>
      <c r="L296" s="8" t="str">
        <f>VLOOKUP(Table1[CUSTOMER ID],'Hospitalisation Details'!$A$1:$N$2344,12,0)</f>
        <v>25/Sep/1975</v>
      </c>
      <c r="M296" s="22">
        <f>VLOOKUP(Table1[CUSTOMER ID],'Hospitalisation Details'!$A$2:$N$2344,14,0)</f>
        <v>31897.1</v>
      </c>
      <c r="N296" s="8" t="str">
        <f>VLOOKUP(Table1[CUSTOMER ID],'Hospitalisation Details'!$A$2:$I$2344,7,0)</f>
        <v>tier - 2</v>
      </c>
      <c r="O296" s="8" t="str">
        <f>VLOOKUP(Table1[CUSTOMER ID],'Hospitalisation Details'!$A$2:$I$2344,8,0)</f>
        <v>tier - 3</v>
      </c>
      <c r="P296" s="8" t="str">
        <f>VLOOKUP(Table1[CUSTOMER ID],'Hospitalisation Details'!$A$2:$I$2344,9,0)</f>
        <v>R1011</v>
      </c>
      <c r="Q296" s="8">
        <f ca="1">VLOOKUP(Table1[CUSTOMER ID],'Hospitalisation Details'!$A$2:$N$2344,13,0)</f>
        <v>49</v>
      </c>
    </row>
    <row r="297" spans="1:17" ht="15.75" x14ac:dyDescent="0.25">
      <c r="A297" s="1" t="s">
        <v>2075</v>
      </c>
      <c r="B297" s="8" t="str">
        <f>VLOOKUP(A297:A2631,'Customer Names'!$A$2:$D$2336,2,0)</f>
        <v xml:space="preserve">  Nicolas</v>
      </c>
      <c r="C297" s="8">
        <f>VLOOKUP(A297:A2631,'Medical Examinations'!$A$2:$H$2336,2,0)</f>
        <v>28.71</v>
      </c>
      <c r="D297" s="8">
        <f>VLOOKUP(A297:A2631,'Medical Examinations'!$A$2:$H$2336,3,0)</f>
        <v>5.2</v>
      </c>
      <c r="E297" s="8" t="str">
        <f>VLOOKUP(A297:A2631,'Medical Examinations'!$A$1:$M$2336,10,0)</f>
        <v>No</v>
      </c>
      <c r="F297" s="8" t="str">
        <f>VLOOKUP(A297:A2631,'Medical Examinations'!$A$2:$H$2336,5,0)</f>
        <v>No</v>
      </c>
      <c r="G297" s="8" t="str">
        <f>VLOOKUP(A297:A2631,'Medical Examinations'!$A$2:$H$2336,6,0)</f>
        <v>No</v>
      </c>
      <c r="H297" s="8">
        <f>VLOOKUP(A297:A2631,'Medical Examinations'!$A$2:$H$2336,7,0)</f>
        <v>1</v>
      </c>
      <c r="I297" t="str">
        <f>VLOOKUP(A297:A2631,'Medical Examinations'!$A$2:$K$2336,11,0)</f>
        <v>Yes</v>
      </c>
      <c r="J297" s="8" t="str">
        <f>VLOOKUP(A297:A2631,'Medical Examinations'!$A$2:$M$2336,12,0)</f>
        <v>Overweight</v>
      </c>
      <c r="K297" s="8" t="str">
        <f>VLOOKUP(A297:A2631,'Medical Examinations'!$A$2:$M$2336,13,0)</f>
        <v>Normal</v>
      </c>
      <c r="L297" s="8" t="str">
        <f>VLOOKUP(Table1[CUSTOMER ID],'Hospitalisation Details'!$A$1:$N$2344,12,0)</f>
        <v>10/Sep/1984</v>
      </c>
      <c r="M297" s="22">
        <f>VLOOKUP(Table1[CUSTOMER ID],'Hospitalisation Details'!$A$2:$N$2344,14,0)</f>
        <v>31743.919999999998</v>
      </c>
      <c r="N297" s="8" t="str">
        <f>VLOOKUP(Table1[CUSTOMER ID],'Hospitalisation Details'!$A$2:$I$2344,7,0)</f>
        <v>tier - 2</v>
      </c>
      <c r="O297" s="8" t="str">
        <f>VLOOKUP(Table1[CUSTOMER ID],'Hospitalisation Details'!$A$2:$I$2344,8,0)</f>
        <v>tier - 1</v>
      </c>
      <c r="P297" s="8" t="str">
        <f>VLOOKUP(Table1[CUSTOMER ID],'Hospitalisation Details'!$A$2:$I$2344,9,0)</f>
        <v>R1011</v>
      </c>
      <c r="Q297" s="8">
        <f ca="1">VLOOKUP(Table1[CUSTOMER ID],'Hospitalisation Details'!$A$2:$N$2344,13,0)</f>
        <v>40</v>
      </c>
    </row>
    <row r="298" spans="1:17" ht="15.75" x14ac:dyDescent="0.25">
      <c r="A298" s="1" t="s">
        <v>2074</v>
      </c>
      <c r="B298" s="8" t="str">
        <f>VLOOKUP(A298:A2632,'Customer Names'!$A$2:$D$2336,2,0)</f>
        <v xml:space="preserve">  Marcel</v>
      </c>
      <c r="C298" s="8">
        <f>VLOOKUP(A298:A2632,'Medical Examinations'!$A$2:$H$2336,2,0)</f>
        <v>23</v>
      </c>
      <c r="D298" s="8">
        <f>VLOOKUP(A298:A2632,'Medical Examinations'!$A$2:$H$2336,3,0)</f>
        <v>5.48</v>
      </c>
      <c r="E298" s="8" t="str">
        <f>VLOOKUP(A298:A2632,'Medical Examinations'!$A$1:$M$2336,10,0)</f>
        <v>No</v>
      </c>
      <c r="F298" s="8" t="str">
        <f>VLOOKUP(A298:A2632,'Medical Examinations'!$A$2:$H$2336,5,0)</f>
        <v>No</v>
      </c>
      <c r="G298" s="8" t="str">
        <f>VLOOKUP(A298:A2632,'Medical Examinations'!$A$2:$H$2336,6,0)</f>
        <v>No</v>
      </c>
      <c r="H298" s="8">
        <f>VLOOKUP(A298:A2632,'Medical Examinations'!$A$2:$H$2336,7,0)</f>
        <v>0</v>
      </c>
      <c r="I298" t="str">
        <f>VLOOKUP(A298:A2632,'Medical Examinations'!$A$2:$K$2336,11,0)</f>
        <v>Yes</v>
      </c>
      <c r="J298" s="8" t="str">
        <f>VLOOKUP(A298:A2632,'Medical Examinations'!$A$2:$M$2336,12,0)</f>
        <v>Normal Weight</v>
      </c>
      <c r="K298" s="8" t="str">
        <f>VLOOKUP(A298:A2632,'Medical Examinations'!$A$2:$M$2336,13,0)</f>
        <v>Normal</v>
      </c>
      <c r="L298" s="8" t="str">
        <f>VLOOKUP(Table1[CUSTOMER ID],'Hospitalisation Details'!$A$1:$N$2344,12,0)</f>
        <v>14/Oct/1977</v>
      </c>
      <c r="M298" s="22">
        <f>VLOOKUP(Table1[CUSTOMER ID],'Hospitalisation Details'!$A$2:$N$2344,14,0)</f>
        <v>31736.7</v>
      </c>
      <c r="N298" s="8" t="str">
        <f>VLOOKUP(Table1[CUSTOMER ID],'Hospitalisation Details'!$A$2:$I$2344,7,0)</f>
        <v>tier - 2</v>
      </c>
      <c r="O298" s="8" t="str">
        <f>VLOOKUP(Table1[CUSTOMER ID],'Hospitalisation Details'!$A$2:$I$2344,8,0)</f>
        <v>tier - 2</v>
      </c>
      <c r="P298" s="8" t="str">
        <f>VLOOKUP(Table1[CUSTOMER ID],'Hospitalisation Details'!$A$2:$I$2344,9,0)</f>
        <v>R1012</v>
      </c>
      <c r="Q298" s="8">
        <f ca="1">VLOOKUP(Table1[CUSTOMER ID],'Hospitalisation Details'!$A$2:$N$2344,13,0)</f>
        <v>47</v>
      </c>
    </row>
    <row r="299" spans="1:17" ht="15.75" x14ac:dyDescent="0.25">
      <c r="A299" s="1" t="s">
        <v>2073</v>
      </c>
      <c r="B299" s="8" t="str">
        <f>VLOOKUP(A299:A2633,'Customer Names'!$A$2:$D$2336,2,0)</f>
        <v xml:space="preserve">  Ashley N</v>
      </c>
      <c r="C299" s="8">
        <f>VLOOKUP(A299:A2633,'Medical Examinations'!$A$2:$H$2336,2,0)</f>
        <v>36.86</v>
      </c>
      <c r="D299" s="8">
        <f>VLOOKUP(A299:A2633,'Medical Examinations'!$A$2:$H$2336,3,0)</f>
        <v>11.95</v>
      </c>
      <c r="E299" s="8" t="str">
        <f>VLOOKUP(A299:A2633,'Medical Examinations'!$A$1:$M$2336,10,0)</f>
        <v>No</v>
      </c>
      <c r="F299" s="8" t="str">
        <f>VLOOKUP(A299:A2633,'Medical Examinations'!$A$2:$H$2336,5,0)</f>
        <v>No</v>
      </c>
      <c r="G299" s="8" t="str">
        <f>VLOOKUP(A299:A2633,'Medical Examinations'!$A$2:$H$2336,6,0)</f>
        <v>No</v>
      </c>
      <c r="H299" s="8">
        <f>VLOOKUP(A299:A2633,'Medical Examinations'!$A$2:$H$2336,7,0)</f>
        <v>0</v>
      </c>
      <c r="I299" t="str">
        <f>VLOOKUP(A299:A2633,'Medical Examinations'!$A$2:$K$2336,11,0)</f>
        <v>No</v>
      </c>
      <c r="J299" s="8" t="str">
        <f>VLOOKUP(A299:A2633,'Medical Examinations'!$A$2:$M$2336,12,0)</f>
        <v>Obesity</v>
      </c>
      <c r="K299" s="8" t="str">
        <f>VLOOKUP(A299:A2633,'Medical Examinations'!$A$2:$M$2336,13,0)</f>
        <v>Diabetes</v>
      </c>
      <c r="L299" s="8" t="str">
        <f>VLOOKUP(Table1[CUSTOMER ID],'Hospitalisation Details'!$A$1:$N$2344,12,0)</f>
        <v>13/Dec/1960</v>
      </c>
      <c r="M299" s="22">
        <f>VLOOKUP(Table1[CUSTOMER ID],'Hospitalisation Details'!$A$2:$N$2344,14,0)</f>
        <v>31620</v>
      </c>
      <c r="N299" s="8" t="str">
        <f>VLOOKUP(Table1[CUSTOMER ID],'Hospitalisation Details'!$A$2:$I$2344,7,0)</f>
        <v>tier - 2</v>
      </c>
      <c r="O299" s="8" t="str">
        <f>VLOOKUP(Table1[CUSTOMER ID],'Hospitalisation Details'!$A$2:$I$2344,8,0)</f>
        <v>tier - 1</v>
      </c>
      <c r="P299" s="8" t="str">
        <f>VLOOKUP(Table1[CUSTOMER ID],'Hospitalisation Details'!$A$2:$I$2344,9,0)</f>
        <v>R1024</v>
      </c>
      <c r="Q299" s="8">
        <f ca="1">VLOOKUP(Table1[CUSTOMER ID],'Hospitalisation Details'!$A$2:$N$2344,13,0)</f>
        <v>63</v>
      </c>
    </row>
    <row r="300" spans="1:17" ht="15.75" x14ac:dyDescent="0.25">
      <c r="A300" s="1" t="s">
        <v>2072</v>
      </c>
      <c r="B300" s="8" t="str">
        <f>VLOOKUP(A300:A2634,'Customer Names'!$A$2:$D$2336,2,0)</f>
        <v xml:space="preserve">  Evan D</v>
      </c>
      <c r="C300" s="8">
        <f>VLOOKUP(A300:A2634,'Medical Examinations'!$A$2:$H$2336,2,0)</f>
        <v>24.25</v>
      </c>
      <c r="D300" s="8">
        <f>VLOOKUP(A300:A2634,'Medical Examinations'!$A$2:$H$2336,3,0)</f>
        <v>8.6999999999999993</v>
      </c>
      <c r="E300" s="8" t="str">
        <f>VLOOKUP(A300:A2634,'Medical Examinations'!$A$1:$M$2336,10,0)</f>
        <v>Yes</v>
      </c>
      <c r="F300" s="8" t="str">
        <f>VLOOKUP(A300:A2634,'Medical Examinations'!$A$2:$H$2336,5,0)</f>
        <v>No</v>
      </c>
      <c r="G300" s="8" t="str">
        <f>VLOOKUP(A300:A2634,'Medical Examinations'!$A$2:$H$2336,6,0)</f>
        <v>No</v>
      </c>
      <c r="H300" s="8">
        <f>VLOOKUP(A300:A2634,'Medical Examinations'!$A$2:$H$2336,7,0)</f>
        <v>1</v>
      </c>
      <c r="I300" t="str">
        <f>VLOOKUP(A300:A2634,'Medical Examinations'!$A$2:$K$2336,11,0)</f>
        <v>Yes</v>
      </c>
      <c r="J300" s="8" t="str">
        <f>VLOOKUP(A300:A2634,'Medical Examinations'!$A$2:$M$2336,12,0)</f>
        <v>Normal Weight</v>
      </c>
      <c r="K300" s="8" t="str">
        <f>VLOOKUP(A300:A2634,'Medical Examinations'!$A$2:$M$2336,13,0)</f>
        <v>Diabetes</v>
      </c>
      <c r="L300" s="8" t="str">
        <f>VLOOKUP(Table1[CUSTOMER ID],'Hospitalisation Details'!$A$1:$N$2344,12,0)</f>
        <v>29/Oct/1975</v>
      </c>
      <c r="M300" s="22">
        <f>VLOOKUP(Table1[CUSTOMER ID],'Hospitalisation Details'!$A$2:$N$2344,14,0)</f>
        <v>31591.82</v>
      </c>
      <c r="N300" s="8" t="str">
        <f>VLOOKUP(Table1[CUSTOMER ID],'Hospitalisation Details'!$A$2:$I$2344,7,0)</f>
        <v>tier - 2</v>
      </c>
      <c r="O300" s="8" t="str">
        <f>VLOOKUP(Table1[CUSTOMER ID],'Hospitalisation Details'!$A$2:$I$2344,8,0)</f>
        <v>tier - 1</v>
      </c>
      <c r="P300" s="8" t="str">
        <f>VLOOKUP(Table1[CUSTOMER ID],'Hospitalisation Details'!$A$2:$I$2344,9,0)</f>
        <v>R1011</v>
      </c>
      <c r="Q300" s="8">
        <f ca="1">VLOOKUP(Table1[CUSTOMER ID],'Hospitalisation Details'!$A$2:$N$2344,13,0)</f>
        <v>49</v>
      </c>
    </row>
    <row r="301" spans="1:17" ht="15.75" x14ac:dyDescent="0.25">
      <c r="A301" s="1" t="s">
        <v>2071</v>
      </c>
      <c r="B301" s="8" t="str">
        <f>VLOOKUP(A301:A2635,'Customer Names'!$A$2:$D$2336,2,0)</f>
        <v xml:space="preserve">  Krisana</v>
      </c>
      <c r="C301" s="8">
        <f>VLOOKUP(A301:A2635,'Medical Examinations'!$A$2:$H$2336,2,0)</f>
        <v>23.85</v>
      </c>
      <c r="D301" s="8">
        <f>VLOOKUP(A301:A2635,'Medical Examinations'!$A$2:$H$2336,3,0)</f>
        <v>7.84</v>
      </c>
      <c r="E301" s="8" t="str">
        <f>VLOOKUP(A301:A2635,'Medical Examinations'!$A$1:$M$2336,10,0)</f>
        <v>No</v>
      </c>
      <c r="F301" s="8" t="str">
        <f>VLOOKUP(A301:A2635,'Medical Examinations'!$A$2:$H$2336,5,0)</f>
        <v>No</v>
      </c>
      <c r="G301" s="8" t="str">
        <f>VLOOKUP(A301:A2635,'Medical Examinations'!$A$2:$H$2336,6,0)</f>
        <v>No</v>
      </c>
      <c r="H301" s="8">
        <f>VLOOKUP(A301:A2635,'Medical Examinations'!$A$2:$H$2336,7,0)</f>
        <v>0</v>
      </c>
      <c r="I301" t="str">
        <f>VLOOKUP(A301:A2635,'Medical Examinations'!$A$2:$K$2336,11,0)</f>
        <v>Yes</v>
      </c>
      <c r="J301" s="8" t="str">
        <f>VLOOKUP(A301:A2635,'Medical Examinations'!$A$2:$M$2336,12,0)</f>
        <v>Normal Weight</v>
      </c>
      <c r="K301" s="8" t="str">
        <f>VLOOKUP(A301:A2635,'Medical Examinations'!$A$2:$M$2336,13,0)</f>
        <v>Diabetes</v>
      </c>
      <c r="L301" s="8" t="str">
        <f>VLOOKUP(Table1[CUSTOMER ID],'Hospitalisation Details'!$A$1:$N$2344,12,0)</f>
        <v>8/Oct/1974</v>
      </c>
      <c r="M301" s="22">
        <f>VLOOKUP(Table1[CUSTOMER ID],'Hospitalisation Details'!$A$2:$N$2344,14,0)</f>
        <v>31368.81</v>
      </c>
      <c r="N301" s="8" t="str">
        <f>VLOOKUP(Table1[CUSTOMER ID],'Hospitalisation Details'!$A$2:$I$2344,7,0)</f>
        <v>tier - 2</v>
      </c>
      <c r="O301" s="8" t="str">
        <f>VLOOKUP(Table1[CUSTOMER ID],'Hospitalisation Details'!$A$2:$I$2344,8,0)</f>
        <v>tier - 3</v>
      </c>
      <c r="P301" s="8" t="str">
        <f>VLOOKUP(Table1[CUSTOMER ID],'Hospitalisation Details'!$A$2:$I$2344,9,0)</f>
        <v>R1011</v>
      </c>
      <c r="Q301" s="8">
        <f ca="1">VLOOKUP(Table1[CUSTOMER ID],'Hospitalisation Details'!$A$2:$N$2344,13,0)</f>
        <v>50</v>
      </c>
    </row>
    <row r="302" spans="1:17" ht="15.75" x14ac:dyDescent="0.25">
      <c r="A302" s="1" t="s">
        <v>2070</v>
      </c>
      <c r="B302" s="8" t="str">
        <f>VLOOKUP(A302:A2636,'Customer Names'!$A$2:$D$2336,2,0)</f>
        <v xml:space="preserve">  Kyle</v>
      </c>
      <c r="C302" s="8">
        <f>VLOOKUP(A302:A2636,'Medical Examinations'!$A$2:$H$2336,2,0)</f>
        <v>40.020000000000003</v>
      </c>
      <c r="D302" s="8">
        <f>VLOOKUP(A302:A2636,'Medical Examinations'!$A$2:$H$2336,3,0)</f>
        <v>5.19</v>
      </c>
      <c r="E302" s="8" t="str">
        <f>VLOOKUP(A302:A2636,'Medical Examinations'!$A$1:$M$2336,10,0)</f>
        <v>Yes</v>
      </c>
      <c r="F302" s="8" t="str">
        <f>VLOOKUP(A302:A2636,'Medical Examinations'!$A$2:$H$2336,5,0)</f>
        <v>No</v>
      </c>
      <c r="G302" s="8" t="str">
        <f>VLOOKUP(A302:A2636,'Medical Examinations'!$A$2:$H$2336,6,0)</f>
        <v>No</v>
      </c>
      <c r="H302" s="8">
        <f>VLOOKUP(A302:A2636,'Medical Examinations'!$A$2:$H$2336,7,0)</f>
        <v>1</v>
      </c>
      <c r="I302" t="str">
        <f>VLOOKUP(A302:A2636,'Medical Examinations'!$A$2:$K$2336,11,0)</f>
        <v>Yes</v>
      </c>
      <c r="J302" s="8" t="str">
        <f>VLOOKUP(A302:A2636,'Medical Examinations'!$A$2:$M$2336,12,0)</f>
        <v>Obesity</v>
      </c>
      <c r="K302" s="8" t="str">
        <f>VLOOKUP(A302:A2636,'Medical Examinations'!$A$2:$M$2336,13,0)</f>
        <v>Normal</v>
      </c>
      <c r="L302" s="8" t="str">
        <f>VLOOKUP(Table1[CUSTOMER ID],'Hospitalisation Details'!$A$1:$N$2344,12,0)</f>
        <v>27/Sep/1995</v>
      </c>
      <c r="M302" s="22">
        <f>VLOOKUP(Table1[CUSTOMER ID],'Hospitalisation Details'!$A$2:$N$2344,14,0)</f>
        <v>31328.27</v>
      </c>
      <c r="N302" s="8" t="str">
        <f>VLOOKUP(Table1[CUSTOMER ID],'Hospitalisation Details'!$A$2:$I$2344,7,0)</f>
        <v>tier - 2</v>
      </c>
      <c r="O302" s="8" t="str">
        <f>VLOOKUP(Table1[CUSTOMER ID],'Hospitalisation Details'!$A$2:$I$2344,8,0)</f>
        <v>tier - 2</v>
      </c>
      <c r="P302" s="8" t="str">
        <f>VLOOKUP(Table1[CUSTOMER ID],'Hospitalisation Details'!$A$2:$I$2344,9,0)</f>
        <v>R1011</v>
      </c>
      <c r="Q302" s="8">
        <f ca="1">VLOOKUP(Table1[CUSTOMER ID],'Hospitalisation Details'!$A$2:$N$2344,13,0)</f>
        <v>29</v>
      </c>
    </row>
    <row r="303" spans="1:17" ht="15.75" x14ac:dyDescent="0.25">
      <c r="A303" s="1" t="s">
        <v>2069</v>
      </c>
      <c r="B303" s="8" t="str">
        <f>VLOOKUP(A303:A2637,'Customer Names'!$A$2:$D$2336,2,0)</f>
        <v xml:space="preserve">  Kate</v>
      </c>
      <c r="C303" s="8">
        <f>VLOOKUP(A303:A2637,'Medical Examinations'!$A$2:$H$2336,2,0)</f>
        <v>19.170000000000002</v>
      </c>
      <c r="D303" s="8">
        <f>VLOOKUP(A303:A2637,'Medical Examinations'!$A$2:$H$2336,3,0)</f>
        <v>8.41</v>
      </c>
      <c r="E303" s="8" t="str">
        <f>VLOOKUP(A303:A2637,'Medical Examinations'!$A$1:$M$2336,10,0)</f>
        <v>No</v>
      </c>
      <c r="F303" s="8" t="str">
        <f>VLOOKUP(A303:A2637,'Medical Examinations'!$A$2:$H$2336,5,0)</f>
        <v>No</v>
      </c>
      <c r="G303" s="8" t="str">
        <f>VLOOKUP(A303:A2637,'Medical Examinations'!$A$2:$H$2336,6,0)</f>
        <v>No</v>
      </c>
      <c r="H303" s="8">
        <f>VLOOKUP(A303:A2637,'Medical Examinations'!$A$2:$H$2336,7,0)</f>
        <v>0</v>
      </c>
      <c r="I303" t="str">
        <f>VLOOKUP(A303:A2637,'Medical Examinations'!$A$2:$K$2336,11,0)</f>
        <v>Yes</v>
      </c>
      <c r="J303" s="8" t="str">
        <f>VLOOKUP(A303:A2637,'Medical Examinations'!$A$2:$M$2336,12,0)</f>
        <v>Normal Weight</v>
      </c>
      <c r="K303" s="8" t="str">
        <f>VLOOKUP(A303:A2637,'Medical Examinations'!$A$2:$M$2336,13,0)</f>
        <v>Diabetes</v>
      </c>
      <c r="L303" s="8" t="str">
        <f>VLOOKUP(Table1[CUSTOMER ID],'Hospitalisation Details'!$A$1:$N$2344,12,0)</f>
        <v>9/Jul/1968</v>
      </c>
      <c r="M303" s="22">
        <f>VLOOKUP(Table1[CUSTOMER ID],'Hospitalisation Details'!$A$2:$N$2344,14,0)</f>
        <v>31322.53</v>
      </c>
      <c r="N303" s="8" t="str">
        <f>VLOOKUP(Table1[CUSTOMER ID],'Hospitalisation Details'!$A$2:$I$2344,7,0)</f>
        <v>tier - 2</v>
      </c>
      <c r="O303" s="8" t="str">
        <f>VLOOKUP(Table1[CUSTOMER ID],'Hospitalisation Details'!$A$2:$I$2344,8,0)</f>
        <v>tier - 1</v>
      </c>
      <c r="P303" s="8" t="str">
        <f>VLOOKUP(Table1[CUSTOMER ID],'Hospitalisation Details'!$A$2:$I$2344,9,0)</f>
        <v>R1011</v>
      </c>
      <c r="Q303" s="8">
        <f ca="1">VLOOKUP(Table1[CUSTOMER ID],'Hospitalisation Details'!$A$2:$N$2344,13,0)</f>
        <v>56</v>
      </c>
    </row>
    <row r="304" spans="1:17" ht="15.75" x14ac:dyDescent="0.25">
      <c r="A304" s="1" t="s">
        <v>2068</v>
      </c>
      <c r="B304" s="8" t="str">
        <f>VLOOKUP(A304:A2638,'Customer Names'!$A$2:$D$2336,2,0)</f>
        <v xml:space="preserve">  Martin A</v>
      </c>
      <c r="C304" s="8">
        <f>VLOOKUP(A304:A2638,'Medical Examinations'!$A$2:$H$2336,2,0)</f>
        <v>43.53</v>
      </c>
      <c r="D304" s="8">
        <f>VLOOKUP(A304:A2638,'Medical Examinations'!$A$2:$H$2336,3,0)</f>
        <v>5.86</v>
      </c>
      <c r="E304" s="8" t="str">
        <f>VLOOKUP(A304:A2638,'Medical Examinations'!$A$1:$M$2336,10,0)</f>
        <v>Yes</v>
      </c>
      <c r="F304" s="8" t="str">
        <f>VLOOKUP(A304:A2638,'Medical Examinations'!$A$2:$H$2336,5,0)</f>
        <v>yes</v>
      </c>
      <c r="G304" s="8" t="str">
        <f>VLOOKUP(A304:A2638,'Medical Examinations'!$A$2:$H$2336,6,0)</f>
        <v>No</v>
      </c>
      <c r="H304" s="8">
        <f>VLOOKUP(A304:A2638,'Medical Examinations'!$A$2:$H$2336,7,0)</f>
        <v>2</v>
      </c>
      <c r="I304" t="str">
        <f>VLOOKUP(A304:A2638,'Medical Examinations'!$A$2:$K$2336,11,0)</f>
        <v>Yes</v>
      </c>
      <c r="J304" s="8" t="str">
        <f>VLOOKUP(A304:A2638,'Medical Examinations'!$A$2:$M$2336,12,0)</f>
        <v>Obesity</v>
      </c>
      <c r="K304" s="8" t="str">
        <f>VLOOKUP(A304:A2638,'Medical Examinations'!$A$2:$M$2336,13,0)</f>
        <v>Prediabetes</v>
      </c>
      <c r="L304" s="8" t="str">
        <f>VLOOKUP(Table1[CUSTOMER ID],'Hospitalisation Details'!$A$1:$N$2344,12,0)</f>
        <v>22/Jul/2000</v>
      </c>
      <c r="M304" s="22">
        <f>VLOOKUP(Table1[CUSTOMER ID],'Hospitalisation Details'!$A$2:$N$2344,14,0)</f>
        <v>31234.560000000001</v>
      </c>
      <c r="N304" s="8" t="str">
        <f>VLOOKUP(Table1[CUSTOMER ID],'Hospitalisation Details'!$A$2:$I$2344,7,0)</f>
        <v>tier - 1</v>
      </c>
      <c r="O304" s="8" t="str">
        <f>VLOOKUP(Table1[CUSTOMER ID],'Hospitalisation Details'!$A$2:$I$2344,8,0)</f>
        <v>tier - 1</v>
      </c>
      <c r="P304" s="8" t="str">
        <f>VLOOKUP(Table1[CUSTOMER ID],'Hospitalisation Details'!$A$2:$I$2344,9,0)</f>
        <v>R1011</v>
      </c>
      <c r="Q304" s="8">
        <f ca="1">VLOOKUP(Table1[CUSTOMER ID],'Hospitalisation Details'!$A$2:$N$2344,13,0)</f>
        <v>24</v>
      </c>
    </row>
    <row r="305" spans="1:17" ht="15.75" x14ac:dyDescent="0.25">
      <c r="A305" s="1" t="s">
        <v>2067</v>
      </c>
      <c r="B305" s="8" t="str">
        <f>VLOOKUP(A305:A2639,'Customer Names'!$A$2:$D$2336,2,0)</f>
        <v xml:space="preserve">  Stacey</v>
      </c>
      <c r="C305" s="8">
        <f>VLOOKUP(A305:A2639,'Medical Examinations'!$A$2:$H$2336,2,0)</f>
        <v>46.06</v>
      </c>
      <c r="D305" s="8">
        <f>VLOOKUP(A305:A2639,'Medical Examinations'!$A$2:$H$2336,3,0)</f>
        <v>4.18</v>
      </c>
      <c r="E305" s="8" t="str">
        <f>VLOOKUP(A305:A2639,'Medical Examinations'!$A$1:$M$2336,10,0)</f>
        <v>No</v>
      </c>
      <c r="F305" s="8" t="str">
        <f>VLOOKUP(A305:A2639,'Medical Examinations'!$A$2:$H$2336,5,0)</f>
        <v>yes</v>
      </c>
      <c r="G305" s="8" t="str">
        <f>VLOOKUP(A305:A2639,'Medical Examinations'!$A$2:$H$2336,6,0)</f>
        <v>No</v>
      </c>
      <c r="H305" s="8">
        <f>VLOOKUP(A305:A2639,'Medical Examinations'!$A$2:$H$2336,7,0)</f>
        <v>1</v>
      </c>
      <c r="I305" t="str">
        <f>VLOOKUP(A305:A2639,'Medical Examinations'!$A$2:$K$2336,11,0)</f>
        <v>Yes</v>
      </c>
      <c r="J305" s="8" t="str">
        <f>VLOOKUP(A305:A2639,'Medical Examinations'!$A$2:$M$2336,12,0)</f>
        <v>Obesity</v>
      </c>
      <c r="K305" s="8" t="str">
        <f>VLOOKUP(A305:A2639,'Medical Examinations'!$A$2:$M$2336,13,0)</f>
        <v>Normal</v>
      </c>
      <c r="L305" s="8" t="str">
        <f>VLOOKUP(Table1[CUSTOMER ID],'Hospitalisation Details'!$A$1:$N$2344,12,0)</f>
        <v>9/Nov/2004</v>
      </c>
      <c r="M305" s="22">
        <f>VLOOKUP(Table1[CUSTOMER ID],'Hospitalisation Details'!$A$2:$N$2344,14,0)</f>
        <v>31196.61</v>
      </c>
      <c r="N305" s="8" t="str">
        <f>VLOOKUP(Table1[CUSTOMER ID],'Hospitalisation Details'!$A$2:$I$2344,7,0)</f>
        <v>tier - 2</v>
      </c>
      <c r="O305" s="8" t="str">
        <f>VLOOKUP(Table1[CUSTOMER ID],'Hospitalisation Details'!$A$2:$I$2344,8,0)</f>
        <v>tier - 1</v>
      </c>
      <c r="P305" s="8" t="str">
        <f>VLOOKUP(Table1[CUSTOMER ID],'Hospitalisation Details'!$A$2:$I$2344,9,0)</f>
        <v>R1011</v>
      </c>
      <c r="Q305" s="8">
        <f ca="1">VLOOKUP(Table1[CUSTOMER ID],'Hospitalisation Details'!$A$2:$N$2344,13,0)</f>
        <v>20</v>
      </c>
    </row>
    <row r="306" spans="1:17" ht="15.75" x14ac:dyDescent="0.25">
      <c r="A306" s="1" t="s">
        <v>2066</v>
      </c>
      <c r="B306" s="8" t="str">
        <f>VLOOKUP(A306:A2640,'Customer Names'!$A$2:$D$2336,2,0)</f>
        <v xml:space="preserve">  Christine</v>
      </c>
      <c r="C306" s="8">
        <f>VLOOKUP(A306:A2640,'Medical Examinations'!$A$2:$H$2336,2,0)</f>
        <v>29.92</v>
      </c>
      <c r="D306" s="8">
        <f>VLOOKUP(A306:A2640,'Medical Examinations'!$A$2:$H$2336,3,0)</f>
        <v>11.99</v>
      </c>
      <c r="E306" s="8" t="str">
        <f>VLOOKUP(A306:A2640,'Medical Examinations'!$A$1:$M$2336,10,0)</f>
        <v>Yes</v>
      </c>
      <c r="F306" s="8" t="str">
        <f>VLOOKUP(A306:A2640,'Medical Examinations'!$A$2:$H$2336,5,0)</f>
        <v>No</v>
      </c>
      <c r="G306" s="8" t="str">
        <f>VLOOKUP(A306:A2640,'Medical Examinations'!$A$2:$H$2336,6,0)</f>
        <v>No</v>
      </c>
      <c r="H306" s="8">
        <f>VLOOKUP(A306:A2640,'Medical Examinations'!$A$2:$H$2336,7,0)</f>
        <v>2</v>
      </c>
      <c r="I306" t="str">
        <f>VLOOKUP(A306:A2640,'Medical Examinations'!$A$2:$K$2336,11,0)</f>
        <v>Yes</v>
      </c>
      <c r="J306" s="8" t="str">
        <f>VLOOKUP(A306:A2640,'Medical Examinations'!$A$2:$M$2336,12,0)</f>
        <v>Obesity</v>
      </c>
      <c r="K306" s="8" t="str">
        <f>VLOOKUP(A306:A2640,'Medical Examinations'!$A$2:$M$2336,13,0)</f>
        <v>Diabetes</v>
      </c>
      <c r="L306" s="8" t="str">
        <f>VLOOKUP(Table1[CUSTOMER ID],'Hospitalisation Details'!$A$1:$N$2344,12,0)</f>
        <v>9/Sep/1961</v>
      </c>
      <c r="M306" s="22">
        <f>VLOOKUP(Table1[CUSTOMER ID],'Hospitalisation Details'!$A$2:$N$2344,14,0)</f>
        <v>30942.19</v>
      </c>
      <c r="N306" s="8" t="str">
        <f>VLOOKUP(Table1[CUSTOMER ID],'Hospitalisation Details'!$A$2:$I$2344,7,0)</f>
        <v>tier - 2</v>
      </c>
      <c r="O306" s="8" t="str">
        <f>VLOOKUP(Table1[CUSTOMER ID],'Hospitalisation Details'!$A$2:$I$2344,8,0)</f>
        <v>tier - 2</v>
      </c>
      <c r="P306" s="8" t="str">
        <f>VLOOKUP(Table1[CUSTOMER ID],'Hospitalisation Details'!$A$2:$I$2344,9,0)</f>
        <v>R1013</v>
      </c>
      <c r="Q306" s="8">
        <f ca="1">VLOOKUP(Table1[CUSTOMER ID],'Hospitalisation Details'!$A$2:$N$2344,13,0)</f>
        <v>63</v>
      </c>
    </row>
    <row r="307" spans="1:17" ht="15.75" x14ac:dyDescent="0.25">
      <c r="A307" s="1" t="s">
        <v>2065</v>
      </c>
      <c r="B307" s="8" t="str">
        <f>VLOOKUP(A307:A2641,'Customer Names'!$A$2:$D$2336,2,0)</f>
        <v xml:space="preserve">  Sarah C</v>
      </c>
      <c r="C307" s="8">
        <f>VLOOKUP(A307:A2641,'Medical Examinations'!$A$2:$H$2336,2,0)</f>
        <v>28.46</v>
      </c>
      <c r="D307" s="8">
        <f>VLOOKUP(A307:A2641,'Medical Examinations'!$A$2:$H$2336,3,0)</f>
        <v>4.8499999999999996</v>
      </c>
      <c r="E307" s="8" t="str">
        <f>VLOOKUP(A307:A2641,'Medical Examinations'!$A$1:$M$2336,10,0)</f>
        <v>Yes</v>
      </c>
      <c r="F307" s="8" t="str">
        <f>VLOOKUP(A307:A2641,'Medical Examinations'!$A$2:$H$2336,5,0)</f>
        <v>No</v>
      </c>
      <c r="G307" s="8" t="str">
        <f>VLOOKUP(A307:A2641,'Medical Examinations'!$A$2:$H$2336,6,0)</f>
        <v>No</v>
      </c>
      <c r="H307" s="8">
        <f>VLOOKUP(A307:A2641,'Medical Examinations'!$A$2:$H$2336,7,0)</f>
        <v>1</v>
      </c>
      <c r="I307" t="str">
        <f>VLOOKUP(A307:A2641,'Medical Examinations'!$A$2:$K$2336,11,0)</f>
        <v>Yes</v>
      </c>
      <c r="J307" s="8" t="str">
        <f>VLOOKUP(A307:A2641,'Medical Examinations'!$A$2:$M$2336,12,0)</f>
        <v>Overweight</v>
      </c>
      <c r="K307" s="8" t="str">
        <f>VLOOKUP(A307:A2641,'Medical Examinations'!$A$2:$M$2336,13,0)</f>
        <v>Normal</v>
      </c>
      <c r="L307" s="8" t="str">
        <f>VLOOKUP(Table1[CUSTOMER ID],'Hospitalisation Details'!$A$1:$N$2344,12,0)</f>
        <v>5/Sep/1988</v>
      </c>
      <c r="M307" s="22">
        <f>VLOOKUP(Table1[CUSTOMER ID],'Hospitalisation Details'!$A$2:$N$2344,14,0)</f>
        <v>30763.01</v>
      </c>
      <c r="N307" s="8" t="str">
        <f>VLOOKUP(Table1[CUSTOMER ID],'Hospitalisation Details'!$A$2:$I$2344,7,0)</f>
        <v>tier - 2</v>
      </c>
      <c r="O307" s="8" t="str">
        <f>VLOOKUP(Table1[CUSTOMER ID],'Hospitalisation Details'!$A$2:$I$2344,8,0)</f>
        <v>tier - 1</v>
      </c>
      <c r="P307" s="8" t="str">
        <f>VLOOKUP(Table1[CUSTOMER ID],'Hospitalisation Details'!$A$2:$I$2344,9,0)</f>
        <v>R1011</v>
      </c>
      <c r="Q307" s="8">
        <f ca="1">VLOOKUP(Table1[CUSTOMER ID],'Hospitalisation Details'!$A$2:$N$2344,13,0)</f>
        <v>36</v>
      </c>
    </row>
    <row r="308" spans="1:17" ht="15.75" x14ac:dyDescent="0.25">
      <c r="A308" s="1" t="s">
        <v>2064</v>
      </c>
      <c r="B308" s="8" t="str">
        <f>VLOOKUP(A308:A2642,'Customer Names'!$A$2:$D$2336,2,0)</f>
        <v xml:space="preserve">  Megan</v>
      </c>
      <c r="C308" s="8">
        <f>VLOOKUP(A308:A2642,'Medical Examinations'!$A$2:$H$2336,2,0)</f>
        <v>24.56</v>
      </c>
      <c r="D308" s="8">
        <f>VLOOKUP(A308:A2642,'Medical Examinations'!$A$2:$H$2336,3,0)</f>
        <v>6.18</v>
      </c>
      <c r="E308" s="8" t="str">
        <f>VLOOKUP(A308:A2642,'Medical Examinations'!$A$1:$M$2336,10,0)</f>
        <v>Yes</v>
      </c>
      <c r="F308" s="8" t="str">
        <f>VLOOKUP(A308:A2642,'Medical Examinations'!$A$2:$H$2336,5,0)</f>
        <v>No</v>
      </c>
      <c r="G308" s="8" t="str">
        <f>VLOOKUP(A308:A2642,'Medical Examinations'!$A$2:$H$2336,6,0)</f>
        <v>Yes</v>
      </c>
      <c r="H308" s="8">
        <f>VLOOKUP(A308:A2642,'Medical Examinations'!$A$2:$H$2336,7,0)</f>
        <v>1</v>
      </c>
      <c r="I308" t="str">
        <f>VLOOKUP(A308:A2642,'Medical Examinations'!$A$2:$K$2336,11,0)</f>
        <v>Yes</v>
      </c>
      <c r="J308" s="8" t="str">
        <f>VLOOKUP(A308:A2642,'Medical Examinations'!$A$2:$M$2336,12,0)</f>
        <v>Normal Weight</v>
      </c>
      <c r="K308" s="8" t="str">
        <f>VLOOKUP(A308:A2642,'Medical Examinations'!$A$2:$M$2336,13,0)</f>
        <v>Prediabetes</v>
      </c>
      <c r="L308" s="8" t="str">
        <f>VLOOKUP(Table1[CUSTOMER ID],'Hospitalisation Details'!$A$1:$N$2344,12,0)</f>
        <v>21/Dec/1983</v>
      </c>
      <c r="M308" s="22">
        <f>VLOOKUP(Table1[CUSTOMER ID],'Hospitalisation Details'!$A$2:$N$2344,14,0)</f>
        <v>30724.44</v>
      </c>
      <c r="N308" s="8" t="str">
        <f>VLOOKUP(Table1[CUSTOMER ID],'Hospitalisation Details'!$A$2:$I$2344,7,0)</f>
        <v>tier - 2</v>
      </c>
      <c r="O308" s="8" t="str">
        <f>VLOOKUP(Table1[CUSTOMER ID],'Hospitalisation Details'!$A$2:$I$2344,8,0)</f>
        <v>tier - 3</v>
      </c>
      <c r="P308" s="8" t="str">
        <f>VLOOKUP(Table1[CUSTOMER ID],'Hospitalisation Details'!$A$2:$I$2344,9,0)</f>
        <v>R1011</v>
      </c>
      <c r="Q308" s="8">
        <f ca="1">VLOOKUP(Table1[CUSTOMER ID],'Hospitalisation Details'!$A$2:$N$2344,13,0)</f>
        <v>40</v>
      </c>
    </row>
    <row r="309" spans="1:17" ht="15.75" x14ac:dyDescent="0.25">
      <c r="A309" s="1" t="s">
        <v>2063</v>
      </c>
      <c r="B309" s="8" t="str">
        <f>VLOOKUP(A309:A2643,'Customer Names'!$A$2:$D$2336,2,0)</f>
        <v xml:space="preserve">  Jason W</v>
      </c>
      <c r="C309" s="8">
        <f>VLOOKUP(A309:A2643,'Medical Examinations'!$A$2:$H$2336,2,0)</f>
        <v>41.19</v>
      </c>
      <c r="D309" s="8">
        <f>VLOOKUP(A309:A2643,'Medical Examinations'!$A$2:$H$2336,3,0)</f>
        <v>6.37</v>
      </c>
      <c r="E309" s="8" t="str">
        <f>VLOOKUP(A309:A2643,'Medical Examinations'!$A$1:$M$2336,10,0)</f>
        <v>No</v>
      </c>
      <c r="F309" s="8" t="str">
        <f>VLOOKUP(A309:A2643,'Medical Examinations'!$A$2:$H$2336,5,0)</f>
        <v>No</v>
      </c>
      <c r="G309" s="8" t="str">
        <f>VLOOKUP(A309:A2643,'Medical Examinations'!$A$2:$H$2336,6,0)</f>
        <v>No</v>
      </c>
      <c r="H309" s="8">
        <f>VLOOKUP(A309:A2643,'Medical Examinations'!$A$2:$H$2336,7,0)</f>
        <v>0</v>
      </c>
      <c r="I309" t="str">
        <f>VLOOKUP(A309:A2643,'Medical Examinations'!$A$2:$K$2336,11,0)</f>
        <v>Yes</v>
      </c>
      <c r="J309" s="8" t="str">
        <f>VLOOKUP(A309:A2643,'Medical Examinations'!$A$2:$M$2336,12,0)</f>
        <v>Obesity</v>
      </c>
      <c r="K309" s="8" t="str">
        <f>VLOOKUP(A309:A2643,'Medical Examinations'!$A$2:$M$2336,13,0)</f>
        <v>Prediabetes</v>
      </c>
      <c r="L309" s="8" t="str">
        <f>VLOOKUP(Table1[CUSTOMER ID],'Hospitalisation Details'!$A$1:$N$2344,12,0)</f>
        <v>21/Sep/1999</v>
      </c>
      <c r="M309" s="22">
        <f>VLOOKUP(Table1[CUSTOMER ID],'Hospitalisation Details'!$A$2:$N$2344,14,0)</f>
        <v>30697.71</v>
      </c>
      <c r="N309" s="8" t="str">
        <f>VLOOKUP(Table1[CUSTOMER ID],'Hospitalisation Details'!$A$2:$I$2344,7,0)</f>
        <v>tier - 1</v>
      </c>
      <c r="O309" s="8" t="str">
        <f>VLOOKUP(Table1[CUSTOMER ID],'Hospitalisation Details'!$A$2:$I$2344,8,0)</f>
        <v>tier - 2</v>
      </c>
      <c r="P309" s="8" t="str">
        <f>VLOOKUP(Table1[CUSTOMER ID],'Hospitalisation Details'!$A$2:$I$2344,9,0)</f>
        <v>R1011</v>
      </c>
      <c r="Q309" s="8">
        <f ca="1">VLOOKUP(Table1[CUSTOMER ID],'Hospitalisation Details'!$A$2:$N$2344,13,0)</f>
        <v>25</v>
      </c>
    </row>
    <row r="310" spans="1:17" ht="15.75" x14ac:dyDescent="0.25">
      <c r="A310" s="1" t="s">
        <v>2062</v>
      </c>
      <c r="B310" s="8" t="str">
        <f>VLOOKUP(A310:A2644,'Customer Names'!$A$2:$D$2336,2,0)</f>
        <v xml:space="preserve">  Michele</v>
      </c>
      <c r="C310" s="8">
        <f>VLOOKUP(A310:A2644,'Medical Examinations'!$A$2:$H$2336,2,0)</f>
        <v>18.63</v>
      </c>
      <c r="D310" s="8">
        <f>VLOOKUP(A310:A2644,'Medical Examinations'!$A$2:$H$2336,3,0)</f>
        <v>9.81</v>
      </c>
      <c r="E310" s="8" t="str">
        <f>VLOOKUP(A310:A2644,'Medical Examinations'!$A$1:$M$2336,10,0)</f>
        <v>Yes</v>
      </c>
      <c r="F310" s="8" t="str">
        <f>VLOOKUP(A310:A2644,'Medical Examinations'!$A$2:$H$2336,5,0)</f>
        <v>No</v>
      </c>
      <c r="G310" s="8" t="str">
        <f>VLOOKUP(A310:A2644,'Medical Examinations'!$A$2:$H$2336,6,0)</f>
        <v>No</v>
      </c>
      <c r="H310" s="8">
        <f>VLOOKUP(A310:A2644,'Medical Examinations'!$A$2:$H$2336,7,0)</f>
        <v>2</v>
      </c>
      <c r="I310" t="str">
        <f>VLOOKUP(A310:A2644,'Medical Examinations'!$A$2:$K$2336,11,0)</f>
        <v>Yes</v>
      </c>
      <c r="J310" s="8" t="str">
        <f>VLOOKUP(A310:A2644,'Medical Examinations'!$A$2:$M$2336,12,0)</f>
        <v>Normal Weight</v>
      </c>
      <c r="K310" s="8" t="str">
        <f>VLOOKUP(A310:A2644,'Medical Examinations'!$A$2:$M$2336,13,0)</f>
        <v>Diabetes</v>
      </c>
      <c r="L310" s="8" t="str">
        <f>VLOOKUP(Table1[CUSTOMER ID],'Hospitalisation Details'!$A$1:$N$2344,12,0)</f>
        <v>11/Nov/1970</v>
      </c>
      <c r="M310" s="22">
        <f>VLOOKUP(Table1[CUSTOMER ID],'Hospitalisation Details'!$A$2:$N$2344,14,0)</f>
        <v>30625.65</v>
      </c>
      <c r="N310" s="8" t="str">
        <f>VLOOKUP(Table1[CUSTOMER ID],'Hospitalisation Details'!$A$2:$I$2344,7,0)</f>
        <v>tier - 2</v>
      </c>
      <c r="O310" s="8" t="str">
        <f>VLOOKUP(Table1[CUSTOMER ID],'Hospitalisation Details'!$A$2:$I$2344,8,0)</f>
        <v>tier - 3</v>
      </c>
      <c r="P310" s="8" t="str">
        <f>VLOOKUP(Table1[CUSTOMER ID],'Hospitalisation Details'!$A$2:$I$2344,9,0)</f>
        <v>R1011</v>
      </c>
      <c r="Q310" s="8">
        <f ca="1">VLOOKUP(Table1[CUSTOMER ID],'Hospitalisation Details'!$A$2:$N$2344,13,0)</f>
        <v>54</v>
      </c>
    </row>
    <row r="311" spans="1:17" ht="15.75" x14ac:dyDescent="0.25">
      <c r="A311" s="1" t="s">
        <v>2061</v>
      </c>
      <c r="B311" s="8" t="str">
        <f>VLOOKUP(A311:A2645,'Customer Names'!$A$2:$D$2336,2,0)</f>
        <v xml:space="preserve">  Nikki</v>
      </c>
      <c r="C311" s="8">
        <f>VLOOKUP(A311:A2645,'Medical Examinations'!$A$2:$H$2336,2,0)</f>
        <v>26.26</v>
      </c>
      <c r="D311" s="8">
        <f>VLOOKUP(A311:A2645,'Medical Examinations'!$A$2:$H$2336,3,0)</f>
        <v>11.8</v>
      </c>
      <c r="E311" s="8" t="str">
        <f>VLOOKUP(A311:A2645,'Medical Examinations'!$A$1:$M$2336,10,0)</f>
        <v>Yes</v>
      </c>
      <c r="F311" s="8" t="str">
        <f>VLOOKUP(A311:A2645,'Medical Examinations'!$A$2:$H$2336,5,0)</f>
        <v>No</v>
      </c>
      <c r="G311" s="8" t="str">
        <f>VLOOKUP(A311:A2645,'Medical Examinations'!$A$2:$H$2336,6,0)</f>
        <v>No</v>
      </c>
      <c r="H311" s="8">
        <f>VLOOKUP(A311:A2645,'Medical Examinations'!$A$2:$H$2336,7,0)</f>
        <v>1</v>
      </c>
      <c r="I311" t="str">
        <f>VLOOKUP(A311:A2645,'Medical Examinations'!$A$2:$K$2336,11,0)</f>
        <v>Yes</v>
      </c>
      <c r="J311" s="8" t="str">
        <f>VLOOKUP(A311:A2645,'Medical Examinations'!$A$2:$M$2336,12,0)</f>
        <v>Overweight</v>
      </c>
      <c r="K311" s="8" t="str">
        <f>VLOOKUP(A311:A2645,'Medical Examinations'!$A$2:$M$2336,13,0)</f>
        <v>Diabetes</v>
      </c>
      <c r="L311" s="8" t="str">
        <f>VLOOKUP(Table1[CUSTOMER ID],'Hospitalisation Details'!$A$1:$N$2344,12,0)</f>
        <v>10/Aug/1986</v>
      </c>
      <c r="M311" s="22">
        <f>VLOOKUP(Table1[CUSTOMER ID],'Hospitalisation Details'!$A$2:$N$2344,14,0)</f>
        <v>30530.5</v>
      </c>
      <c r="N311" s="8" t="str">
        <f>VLOOKUP(Table1[CUSTOMER ID],'Hospitalisation Details'!$A$2:$I$2344,7,0)</f>
        <v>tier - 2</v>
      </c>
      <c r="O311" s="8" t="str">
        <f>VLOOKUP(Table1[CUSTOMER ID],'Hospitalisation Details'!$A$2:$I$2344,8,0)</f>
        <v>tier - 1</v>
      </c>
      <c r="P311" s="8" t="str">
        <f>VLOOKUP(Table1[CUSTOMER ID],'Hospitalisation Details'!$A$2:$I$2344,9,0)</f>
        <v>R1011</v>
      </c>
      <c r="Q311" s="8">
        <f ca="1">VLOOKUP(Table1[CUSTOMER ID],'Hospitalisation Details'!$A$2:$N$2344,13,0)</f>
        <v>38</v>
      </c>
    </row>
    <row r="312" spans="1:17" ht="15.75" x14ac:dyDescent="0.25">
      <c r="A312" s="1" t="s">
        <v>2060</v>
      </c>
      <c r="B312" s="8" t="str">
        <f>VLOOKUP(A312:A2646,'Customer Names'!$A$2:$D$2336,2,0)</f>
        <v xml:space="preserve">  Philip J</v>
      </c>
      <c r="C312" s="8">
        <f>VLOOKUP(A312:A2646,'Medical Examinations'!$A$2:$H$2336,2,0)</f>
        <v>22.37</v>
      </c>
      <c r="D312" s="8">
        <f>VLOOKUP(A312:A2646,'Medical Examinations'!$A$2:$H$2336,3,0)</f>
        <v>5.86</v>
      </c>
      <c r="E312" s="8" t="str">
        <f>VLOOKUP(A312:A2646,'Medical Examinations'!$A$1:$M$2336,10,0)</f>
        <v>Yes</v>
      </c>
      <c r="F312" s="8" t="str">
        <f>VLOOKUP(A312:A2646,'Medical Examinations'!$A$2:$H$2336,5,0)</f>
        <v>No</v>
      </c>
      <c r="G312" s="8" t="str">
        <f>VLOOKUP(A312:A2646,'Medical Examinations'!$A$2:$H$2336,6,0)</f>
        <v>Yes</v>
      </c>
      <c r="H312" s="8">
        <f>VLOOKUP(A312:A2646,'Medical Examinations'!$A$2:$H$2336,7,0)</f>
        <v>1</v>
      </c>
      <c r="I312" t="str">
        <f>VLOOKUP(A312:A2646,'Medical Examinations'!$A$2:$K$2336,11,0)</f>
        <v>Yes</v>
      </c>
      <c r="J312" s="8" t="str">
        <f>VLOOKUP(A312:A2646,'Medical Examinations'!$A$2:$M$2336,12,0)</f>
        <v>Normal Weight</v>
      </c>
      <c r="K312" s="8" t="str">
        <f>VLOOKUP(A312:A2646,'Medical Examinations'!$A$2:$M$2336,13,0)</f>
        <v>Prediabetes</v>
      </c>
      <c r="L312" s="8" t="str">
        <f>VLOOKUP(Table1[CUSTOMER ID],'Hospitalisation Details'!$A$1:$N$2344,12,0)</f>
        <v>3/Sep/1983</v>
      </c>
      <c r="M312" s="22">
        <f>VLOOKUP(Table1[CUSTOMER ID],'Hospitalisation Details'!$A$2:$N$2344,14,0)</f>
        <v>30457.37</v>
      </c>
      <c r="N312" s="8" t="str">
        <f>VLOOKUP(Table1[CUSTOMER ID],'Hospitalisation Details'!$A$2:$I$2344,7,0)</f>
        <v>tier - 2</v>
      </c>
      <c r="O312" s="8" t="str">
        <f>VLOOKUP(Table1[CUSTOMER ID],'Hospitalisation Details'!$A$2:$I$2344,8,0)</f>
        <v>tier - 1</v>
      </c>
      <c r="P312" s="8" t="str">
        <f>VLOOKUP(Table1[CUSTOMER ID],'Hospitalisation Details'!$A$2:$I$2344,9,0)</f>
        <v>R1012</v>
      </c>
      <c r="Q312" s="8">
        <f ca="1">VLOOKUP(Table1[CUSTOMER ID],'Hospitalisation Details'!$A$2:$N$2344,13,0)</f>
        <v>41</v>
      </c>
    </row>
    <row r="313" spans="1:17" ht="15.75" x14ac:dyDescent="0.25">
      <c r="A313" s="1" t="s">
        <v>2059</v>
      </c>
      <c r="B313" s="8" t="str">
        <f>VLOOKUP(A313:A2647,'Customer Names'!$A$2:$D$2336,2,0)</f>
        <v xml:space="preserve">  Bryan L</v>
      </c>
      <c r="C313" s="8">
        <f>VLOOKUP(A313:A2647,'Medical Examinations'!$A$2:$H$2336,2,0)</f>
        <v>39.619999999999997</v>
      </c>
      <c r="D313" s="8">
        <f>VLOOKUP(A313:A2647,'Medical Examinations'!$A$2:$H$2336,3,0)</f>
        <v>4.28</v>
      </c>
      <c r="E313" s="8" t="str">
        <f>VLOOKUP(A313:A2647,'Medical Examinations'!$A$1:$M$2336,10,0)</f>
        <v>No</v>
      </c>
      <c r="F313" s="8" t="str">
        <f>VLOOKUP(A313:A2647,'Medical Examinations'!$A$2:$H$2336,5,0)</f>
        <v>No</v>
      </c>
      <c r="G313" s="8" t="str">
        <f>VLOOKUP(A313:A2647,'Medical Examinations'!$A$2:$H$2336,6,0)</f>
        <v>No</v>
      </c>
      <c r="H313" s="8">
        <f>VLOOKUP(A313:A2647,'Medical Examinations'!$A$2:$H$2336,7,0)</f>
        <v>1</v>
      </c>
      <c r="I313" t="str">
        <f>VLOOKUP(A313:A2647,'Medical Examinations'!$A$2:$K$2336,11,0)</f>
        <v>Yes</v>
      </c>
      <c r="J313" s="8" t="str">
        <f>VLOOKUP(A313:A2647,'Medical Examinations'!$A$2:$M$2336,12,0)</f>
        <v>Obesity</v>
      </c>
      <c r="K313" s="8" t="str">
        <f>VLOOKUP(A313:A2647,'Medical Examinations'!$A$2:$M$2336,13,0)</f>
        <v>Normal</v>
      </c>
      <c r="L313" s="8" t="str">
        <f>VLOOKUP(Table1[CUSTOMER ID],'Hospitalisation Details'!$A$1:$N$2344,12,0)</f>
        <v>28/Oct/1998</v>
      </c>
      <c r="M313" s="22">
        <f>VLOOKUP(Table1[CUSTOMER ID],'Hospitalisation Details'!$A$2:$N$2344,14,0)</f>
        <v>30422.03</v>
      </c>
      <c r="N313" s="8" t="str">
        <f>VLOOKUP(Table1[CUSTOMER ID],'Hospitalisation Details'!$A$2:$I$2344,7,0)</f>
        <v>tier - 2</v>
      </c>
      <c r="O313" s="8" t="str">
        <f>VLOOKUP(Table1[CUSTOMER ID],'Hospitalisation Details'!$A$2:$I$2344,8,0)</f>
        <v>tier - 3</v>
      </c>
      <c r="P313" s="8" t="str">
        <f>VLOOKUP(Table1[CUSTOMER ID],'Hospitalisation Details'!$A$2:$I$2344,9,0)</f>
        <v>R1011</v>
      </c>
      <c r="Q313" s="8">
        <f ca="1">VLOOKUP(Table1[CUSTOMER ID],'Hospitalisation Details'!$A$2:$N$2344,13,0)</f>
        <v>26</v>
      </c>
    </row>
    <row r="314" spans="1:17" ht="15.75" x14ac:dyDescent="0.25">
      <c r="A314" s="1" t="s">
        <v>2058</v>
      </c>
      <c r="B314" s="8" t="str">
        <f>VLOOKUP(A314:A2648,'Customer Names'!$A$2:$D$2336,2,0)</f>
        <v xml:space="preserve">  Timothy F</v>
      </c>
      <c r="C314" s="8">
        <f>VLOOKUP(A314:A2648,'Medical Examinations'!$A$2:$H$2336,2,0)</f>
        <v>18.329999999999998</v>
      </c>
      <c r="D314" s="8">
        <f>VLOOKUP(A314:A2648,'Medical Examinations'!$A$2:$H$2336,3,0)</f>
        <v>4.16</v>
      </c>
      <c r="E314" s="8" t="str">
        <f>VLOOKUP(A314:A2648,'Medical Examinations'!$A$1:$M$2336,10,0)</f>
        <v>Yes</v>
      </c>
      <c r="F314" s="8" t="str">
        <f>VLOOKUP(A314:A2648,'Medical Examinations'!$A$2:$H$2336,5,0)</f>
        <v>No</v>
      </c>
      <c r="G314" s="8" t="str">
        <f>VLOOKUP(A314:A2648,'Medical Examinations'!$A$2:$H$2336,6,0)</f>
        <v>No</v>
      </c>
      <c r="H314" s="8">
        <f>VLOOKUP(A314:A2648,'Medical Examinations'!$A$2:$H$2336,7,0)</f>
        <v>0</v>
      </c>
      <c r="I314" t="str">
        <f>VLOOKUP(A314:A2648,'Medical Examinations'!$A$2:$K$2336,11,0)</f>
        <v>Yes</v>
      </c>
      <c r="J314" s="8" t="str">
        <f>VLOOKUP(A314:A2648,'Medical Examinations'!$A$2:$M$2336,12,0)</f>
        <v>Underweight</v>
      </c>
      <c r="K314" s="8" t="str">
        <f>VLOOKUP(A314:A2648,'Medical Examinations'!$A$2:$M$2336,13,0)</f>
        <v>Normal</v>
      </c>
      <c r="L314" s="8" t="str">
        <f>VLOOKUP(Table1[CUSTOMER ID],'Hospitalisation Details'!$A$1:$N$2344,12,0)</f>
        <v>3/Sep/1976</v>
      </c>
      <c r="M314" s="22">
        <f>VLOOKUP(Table1[CUSTOMER ID],'Hospitalisation Details'!$A$2:$N$2344,14,0)</f>
        <v>30409.53</v>
      </c>
      <c r="N314" s="8" t="str">
        <f>VLOOKUP(Table1[CUSTOMER ID],'Hospitalisation Details'!$A$2:$I$2344,7,0)</f>
        <v>tier - 2</v>
      </c>
      <c r="O314" s="8" t="str">
        <f>VLOOKUP(Table1[CUSTOMER ID],'Hospitalisation Details'!$A$2:$I$2344,8,0)</f>
        <v>tier - 3</v>
      </c>
      <c r="P314" s="8" t="str">
        <f>VLOOKUP(Table1[CUSTOMER ID],'Hospitalisation Details'!$A$2:$I$2344,9,0)</f>
        <v>R1012</v>
      </c>
      <c r="Q314" s="8">
        <f ca="1">VLOOKUP(Table1[CUSTOMER ID],'Hospitalisation Details'!$A$2:$N$2344,13,0)</f>
        <v>48</v>
      </c>
    </row>
    <row r="315" spans="1:17" ht="15.75" x14ac:dyDescent="0.25">
      <c r="A315" s="1" t="s">
        <v>2057</v>
      </c>
      <c r="B315" s="8" t="str">
        <f>VLOOKUP(A315:A2649,'Customer Names'!$A$2:$D$2336,2,0)</f>
        <v xml:space="preserve">  Angielyn M</v>
      </c>
      <c r="C315" s="8">
        <f>VLOOKUP(A315:A2649,'Medical Examinations'!$A$2:$H$2336,2,0)</f>
        <v>17.11</v>
      </c>
      <c r="D315" s="8">
        <f>VLOOKUP(A315:A2649,'Medical Examinations'!$A$2:$H$2336,3,0)</f>
        <v>4.9800000000000004</v>
      </c>
      <c r="E315" s="8" t="str">
        <f>VLOOKUP(A315:A2649,'Medical Examinations'!$A$1:$M$2336,10,0)</f>
        <v>Yes</v>
      </c>
      <c r="F315" s="8" t="str">
        <f>VLOOKUP(A315:A2649,'Medical Examinations'!$A$2:$H$2336,5,0)</f>
        <v>No</v>
      </c>
      <c r="G315" s="8" t="str">
        <f>VLOOKUP(A315:A2649,'Medical Examinations'!$A$2:$H$2336,6,0)</f>
        <v>Yes</v>
      </c>
      <c r="H315" s="8">
        <f>VLOOKUP(A315:A2649,'Medical Examinations'!$A$2:$H$2336,7,0)</f>
        <v>1</v>
      </c>
      <c r="I315" t="str">
        <f>VLOOKUP(A315:A2649,'Medical Examinations'!$A$2:$K$2336,11,0)</f>
        <v>Yes</v>
      </c>
      <c r="J315" s="8" t="str">
        <f>VLOOKUP(A315:A2649,'Medical Examinations'!$A$2:$M$2336,12,0)</f>
        <v>Underweight</v>
      </c>
      <c r="K315" s="8" t="str">
        <f>VLOOKUP(A315:A2649,'Medical Examinations'!$A$2:$M$2336,13,0)</f>
        <v>Normal</v>
      </c>
      <c r="L315" s="8" t="str">
        <f>VLOOKUP(Table1[CUSTOMER ID],'Hospitalisation Details'!$A$1:$N$2344,12,0)</f>
        <v>30/Jul/1969</v>
      </c>
      <c r="M315" s="22">
        <f>VLOOKUP(Table1[CUSTOMER ID],'Hospitalisation Details'!$A$2:$N$2344,14,0)</f>
        <v>30366.93</v>
      </c>
      <c r="N315" s="8" t="str">
        <f>VLOOKUP(Table1[CUSTOMER ID],'Hospitalisation Details'!$A$2:$I$2344,7,0)</f>
        <v>tier - 2</v>
      </c>
      <c r="O315" s="8" t="str">
        <f>VLOOKUP(Table1[CUSTOMER ID],'Hospitalisation Details'!$A$2:$I$2344,8,0)</f>
        <v>tier - 2</v>
      </c>
      <c r="P315" s="8" t="str">
        <f>VLOOKUP(Table1[CUSTOMER ID],'Hospitalisation Details'!$A$2:$I$2344,9,0)</f>
        <v>R1011</v>
      </c>
      <c r="Q315" s="8">
        <f ca="1">VLOOKUP(Table1[CUSTOMER ID],'Hospitalisation Details'!$A$2:$N$2344,13,0)</f>
        <v>55</v>
      </c>
    </row>
    <row r="316" spans="1:17" ht="15.75" x14ac:dyDescent="0.25">
      <c r="A316" s="1" t="s">
        <v>2056</v>
      </c>
      <c r="B316" s="8" t="str">
        <f>VLOOKUP(A316:A2650,'Customer Names'!$A$2:$D$2336,2,0)</f>
        <v xml:space="preserve">  Jeanie M</v>
      </c>
      <c r="C316" s="8">
        <f>VLOOKUP(A316:A2650,'Medical Examinations'!$A$2:$H$2336,2,0)</f>
        <v>43.5</v>
      </c>
      <c r="D316" s="8">
        <f>VLOOKUP(A316:A2650,'Medical Examinations'!$A$2:$H$2336,3,0)</f>
        <v>6.38</v>
      </c>
      <c r="E316" s="8" t="str">
        <f>VLOOKUP(A316:A2650,'Medical Examinations'!$A$1:$M$2336,10,0)</f>
        <v>No</v>
      </c>
      <c r="F316" s="8" t="str">
        <f>VLOOKUP(A316:A2650,'Medical Examinations'!$A$2:$H$2336,5,0)</f>
        <v>yes</v>
      </c>
      <c r="G316" s="8" t="str">
        <f>VLOOKUP(A316:A2650,'Medical Examinations'!$A$2:$H$2336,6,0)</f>
        <v>No</v>
      </c>
      <c r="H316" s="8">
        <f>VLOOKUP(A316:A2650,'Medical Examinations'!$A$2:$H$2336,7,0)</f>
        <v>1</v>
      </c>
      <c r="I316" t="str">
        <f>VLOOKUP(A316:A2650,'Medical Examinations'!$A$2:$K$2336,11,0)</f>
        <v>Yes</v>
      </c>
      <c r="J316" s="8" t="str">
        <f>VLOOKUP(A316:A2650,'Medical Examinations'!$A$2:$M$2336,12,0)</f>
        <v>Obesity</v>
      </c>
      <c r="K316" s="8" t="str">
        <f>VLOOKUP(A316:A2650,'Medical Examinations'!$A$2:$M$2336,13,0)</f>
        <v>Prediabetes</v>
      </c>
      <c r="L316" s="8" t="str">
        <f>VLOOKUP(Table1[CUSTOMER ID],'Hospitalisation Details'!$A$1:$N$2344,12,0)</f>
        <v>1/Jun/2004</v>
      </c>
      <c r="M316" s="22">
        <f>VLOOKUP(Table1[CUSTOMER ID],'Hospitalisation Details'!$A$2:$N$2344,14,0)</f>
        <v>30328.27</v>
      </c>
      <c r="N316" s="8" t="str">
        <f>VLOOKUP(Table1[CUSTOMER ID],'Hospitalisation Details'!$A$2:$I$2344,7,0)</f>
        <v>tier - 2</v>
      </c>
      <c r="O316" s="8" t="str">
        <f>VLOOKUP(Table1[CUSTOMER ID],'Hospitalisation Details'!$A$2:$I$2344,8,0)</f>
        <v>tier - 2</v>
      </c>
      <c r="P316" s="8" t="str">
        <f>VLOOKUP(Table1[CUSTOMER ID],'Hospitalisation Details'!$A$2:$I$2344,9,0)</f>
        <v>R1011</v>
      </c>
      <c r="Q316" s="8">
        <f ca="1">VLOOKUP(Table1[CUSTOMER ID],'Hospitalisation Details'!$A$2:$N$2344,13,0)</f>
        <v>20</v>
      </c>
    </row>
    <row r="317" spans="1:17" ht="15.75" x14ac:dyDescent="0.25">
      <c r="A317" s="1" t="s">
        <v>2055</v>
      </c>
      <c r="B317" s="8" t="str">
        <f>VLOOKUP(A317:A2651,'Customer Names'!$A$2:$D$2336,2,0)</f>
        <v xml:space="preserve">  Greg</v>
      </c>
      <c r="C317" s="8">
        <f>VLOOKUP(A317:A2651,'Medical Examinations'!$A$2:$H$2336,2,0)</f>
        <v>25.364999999999998</v>
      </c>
      <c r="D317" s="8">
        <f>VLOOKUP(A317:A2651,'Medical Examinations'!$A$2:$H$2336,3,0)</f>
        <v>5.19</v>
      </c>
      <c r="E317" s="8" t="str">
        <f>VLOOKUP(A317:A2651,'Medical Examinations'!$A$1:$M$2336,10,0)</f>
        <v>No</v>
      </c>
      <c r="F317" s="8" t="str">
        <f>VLOOKUP(A317:A2651,'Medical Examinations'!$A$2:$H$2336,5,0)</f>
        <v>No</v>
      </c>
      <c r="G317" s="8" t="str">
        <f>VLOOKUP(A317:A2651,'Medical Examinations'!$A$2:$H$2336,6,0)</f>
        <v>No</v>
      </c>
      <c r="H317" s="8">
        <f>VLOOKUP(A317:A2651,'Medical Examinations'!$A$2:$H$2336,7,0)</f>
        <v>2</v>
      </c>
      <c r="I317" t="str">
        <f>VLOOKUP(A317:A2651,'Medical Examinations'!$A$2:$K$2336,11,0)</f>
        <v>No</v>
      </c>
      <c r="J317" s="8" t="str">
        <f>VLOOKUP(A317:A2651,'Medical Examinations'!$A$2:$M$2336,12,0)</f>
        <v>Overweight</v>
      </c>
      <c r="K317" s="8" t="str">
        <f>VLOOKUP(A317:A2651,'Medical Examinations'!$A$2:$M$2336,13,0)</f>
        <v>Normal</v>
      </c>
      <c r="L317" s="8" t="str">
        <f>VLOOKUP(Table1[CUSTOMER ID],'Hospitalisation Details'!$A$1:$N$2344,12,0)</f>
        <v>24/Jul/1972</v>
      </c>
      <c r="M317" s="22">
        <f>VLOOKUP(Table1[CUSTOMER ID],'Hospitalisation Details'!$A$2:$N$2344,14,0)</f>
        <v>30284.639999999999</v>
      </c>
      <c r="N317" s="8" t="str">
        <f>VLOOKUP(Table1[CUSTOMER ID],'Hospitalisation Details'!$A$2:$I$2344,7,0)</f>
        <v>tier - 1</v>
      </c>
      <c r="O317" s="8" t="str">
        <f>VLOOKUP(Table1[CUSTOMER ID],'Hospitalisation Details'!$A$2:$I$2344,8,0)</f>
        <v>tier - 1</v>
      </c>
      <c r="P317" s="8" t="str">
        <f>VLOOKUP(Table1[CUSTOMER ID],'Hospitalisation Details'!$A$2:$I$2344,9,0)</f>
        <v>R1012</v>
      </c>
      <c r="Q317" s="8">
        <f ca="1">VLOOKUP(Table1[CUSTOMER ID],'Hospitalisation Details'!$A$2:$N$2344,13,0)</f>
        <v>52</v>
      </c>
    </row>
    <row r="318" spans="1:17" ht="15.75" x14ac:dyDescent="0.25">
      <c r="A318" s="1" t="s">
        <v>2054</v>
      </c>
      <c r="B318" s="8" t="str">
        <f>VLOOKUP(A318:A2652,'Customer Names'!$A$2:$D$2336,2,0)</f>
        <v xml:space="preserve">  John</v>
      </c>
      <c r="C318" s="8">
        <f>VLOOKUP(A318:A2652,'Medical Examinations'!$A$2:$H$2336,2,0)</f>
        <v>28.594999999999999</v>
      </c>
      <c r="D318" s="8">
        <f>VLOOKUP(A318:A2652,'Medical Examinations'!$A$2:$H$2336,3,0)</f>
        <v>10.210000000000001</v>
      </c>
      <c r="E318" s="8" t="str">
        <f>VLOOKUP(A318:A2652,'Medical Examinations'!$A$1:$M$2336,10,0)</f>
        <v>No</v>
      </c>
      <c r="F318" s="8" t="str">
        <f>VLOOKUP(A318:A2652,'Medical Examinations'!$A$2:$H$2336,5,0)</f>
        <v>No</v>
      </c>
      <c r="G318" s="8" t="str">
        <f>VLOOKUP(A318:A2652,'Medical Examinations'!$A$2:$H$2336,6,0)</f>
        <v>No</v>
      </c>
      <c r="H318" s="8">
        <f>VLOOKUP(A318:A2652,'Medical Examinations'!$A$2:$H$2336,7,0)</f>
        <v>0</v>
      </c>
      <c r="I318" t="str">
        <f>VLOOKUP(A318:A2652,'Medical Examinations'!$A$2:$K$2336,11,0)</f>
        <v>No</v>
      </c>
      <c r="J318" s="8" t="str">
        <f>VLOOKUP(A318:A2652,'Medical Examinations'!$A$2:$M$2336,12,0)</f>
        <v>Overweight</v>
      </c>
      <c r="K318" s="8" t="str">
        <f>VLOOKUP(A318:A2652,'Medical Examinations'!$A$2:$M$2336,13,0)</f>
        <v>Diabetes</v>
      </c>
      <c r="L318" s="8" t="str">
        <f>VLOOKUP(Table1[CUSTOMER ID],'Hospitalisation Details'!$A$1:$N$2344,12,0)</f>
        <v>15/Sep/1962</v>
      </c>
      <c r="M318" s="22">
        <f>VLOOKUP(Table1[CUSTOMER ID],'Hospitalisation Details'!$A$2:$N$2344,14,0)</f>
        <v>30260</v>
      </c>
      <c r="N318" s="8" t="str">
        <f>VLOOKUP(Table1[CUSTOMER ID],'Hospitalisation Details'!$A$2:$I$2344,7,0)</f>
        <v>tier - 1</v>
      </c>
      <c r="O318" s="8" t="str">
        <f>VLOOKUP(Table1[CUSTOMER ID],'Hospitalisation Details'!$A$2:$I$2344,8,0)</f>
        <v>tier - 1</v>
      </c>
      <c r="P318" s="8" t="str">
        <f>VLOOKUP(Table1[CUSTOMER ID],'Hospitalisation Details'!$A$2:$I$2344,9,0)</f>
        <v>R1014</v>
      </c>
      <c r="Q318" s="8">
        <f ca="1">VLOOKUP(Table1[CUSTOMER ID],'Hospitalisation Details'!$A$2:$N$2344,13,0)</f>
        <v>62</v>
      </c>
    </row>
    <row r="319" spans="1:17" ht="15.75" x14ac:dyDescent="0.25">
      <c r="A319" s="1" t="s">
        <v>2053</v>
      </c>
      <c r="B319" s="8" t="str">
        <f>VLOOKUP(A319:A2653,'Customer Names'!$A$2:$D$2336,2,0)</f>
        <v xml:space="preserve">  Aliaksandr</v>
      </c>
      <c r="C319" s="8">
        <f>VLOOKUP(A319:A2653,'Medical Examinations'!$A$2:$H$2336,2,0)</f>
        <v>29.83</v>
      </c>
      <c r="D319" s="8">
        <f>VLOOKUP(A319:A2653,'Medical Examinations'!$A$2:$H$2336,3,0)</f>
        <v>9.6999999999999993</v>
      </c>
      <c r="E319" s="8" t="str">
        <f>VLOOKUP(A319:A2653,'Medical Examinations'!$A$1:$M$2336,10,0)</f>
        <v>Yes</v>
      </c>
      <c r="F319" s="8" t="str">
        <f>VLOOKUP(A319:A2653,'Medical Examinations'!$A$2:$H$2336,5,0)</f>
        <v>No</v>
      </c>
      <c r="G319" s="8" t="str">
        <f>VLOOKUP(A319:A2653,'Medical Examinations'!$A$2:$H$2336,6,0)</f>
        <v>Yes</v>
      </c>
      <c r="H319" s="8">
        <f>VLOOKUP(A319:A2653,'Medical Examinations'!$A$2:$H$2336,7,0)</f>
        <v>1</v>
      </c>
      <c r="I319" t="str">
        <f>VLOOKUP(A319:A2653,'Medical Examinations'!$A$2:$K$2336,11,0)</f>
        <v>Yes</v>
      </c>
      <c r="J319" s="8" t="str">
        <f>VLOOKUP(A319:A2653,'Medical Examinations'!$A$2:$M$2336,12,0)</f>
        <v>Overweight</v>
      </c>
      <c r="K319" s="8" t="str">
        <f>VLOOKUP(A319:A2653,'Medical Examinations'!$A$2:$M$2336,13,0)</f>
        <v>Diabetes</v>
      </c>
      <c r="L319" s="8" t="str">
        <f>VLOOKUP(Table1[CUSTOMER ID],'Hospitalisation Details'!$A$1:$N$2344,12,0)</f>
        <v>13/Sep/1963</v>
      </c>
      <c r="M319" s="22">
        <f>VLOOKUP(Table1[CUSTOMER ID],'Hospitalisation Details'!$A$2:$N$2344,14,0)</f>
        <v>30184.94</v>
      </c>
      <c r="N319" s="8" t="str">
        <f>VLOOKUP(Table1[CUSTOMER ID],'Hospitalisation Details'!$A$2:$I$2344,7,0)</f>
        <v>tier - 1</v>
      </c>
      <c r="O319" s="8" t="str">
        <f>VLOOKUP(Table1[CUSTOMER ID],'Hospitalisation Details'!$A$2:$I$2344,8,0)</f>
        <v>tier - 1</v>
      </c>
      <c r="P319" s="8" t="str">
        <f>VLOOKUP(Table1[CUSTOMER ID],'Hospitalisation Details'!$A$2:$I$2344,9,0)</f>
        <v>R1014</v>
      </c>
      <c r="Q319" s="8">
        <f ca="1">VLOOKUP(Table1[CUSTOMER ID],'Hospitalisation Details'!$A$2:$N$2344,13,0)</f>
        <v>61</v>
      </c>
    </row>
    <row r="320" spans="1:17" ht="15.75" x14ac:dyDescent="0.25">
      <c r="A320" s="1" t="s">
        <v>2052</v>
      </c>
      <c r="B320" s="8" t="str">
        <f>VLOOKUP(A320:A2654,'Customer Names'!$A$2:$D$2336,2,0)</f>
        <v xml:space="preserve">  Jason M</v>
      </c>
      <c r="C320" s="8">
        <f>VLOOKUP(A320:A2654,'Medical Examinations'!$A$2:$H$2336,2,0)</f>
        <v>24.7</v>
      </c>
      <c r="D320" s="8">
        <f>VLOOKUP(A320:A2654,'Medical Examinations'!$A$2:$H$2336,3,0)</f>
        <v>10.25</v>
      </c>
      <c r="E320" s="8" t="str">
        <f>VLOOKUP(A320:A2654,'Medical Examinations'!$A$1:$M$2336,10,0)</f>
        <v>No</v>
      </c>
      <c r="F320" s="8" t="str">
        <f>VLOOKUP(A320:A2654,'Medical Examinations'!$A$2:$H$2336,5,0)</f>
        <v>No</v>
      </c>
      <c r="G320" s="8" t="str">
        <f>VLOOKUP(A320:A2654,'Medical Examinations'!$A$2:$H$2336,6,0)</f>
        <v>No</v>
      </c>
      <c r="H320" s="8">
        <f>VLOOKUP(A320:A2654,'Medical Examinations'!$A$2:$H$2336,7,0)</f>
        <v>3</v>
      </c>
      <c r="I320" t="str">
        <f>VLOOKUP(A320:A2654,'Medical Examinations'!$A$2:$K$2336,11,0)</f>
        <v>No</v>
      </c>
      <c r="J320" s="8" t="str">
        <f>VLOOKUP(A320:A2654,'Medical Examinations'!$A$2:$M$2336,12,0)</f>
        <v>Normal Weight</v>
      </c>
      <c r="K320" s="8" t="str">
        <f>VLOOKUP(A320:A2654,'Medical Examinations'!$A$2:$M$2336,13,0)</f>
        <v>Diabetes</v>
      </c>
      <c r="L320" s="8" t="str">
        <f>VLOOKUP(Table1[CUSTOMER ID],'Hospitalisation Details'!$A$1:$N$2344,12,0)</f>
        <v>11/Aug/1958</v>
      </c>
      <c r="M320" s="22">
        <f>VLOOKUP(Table1[CUSTOMER ID],'Hospitalisation Details'!$A$2:$N$2344,14,0)</f>
        <v>30166.62</v>
      </c>
      <c r="N320" s="8" t="str">
        <f>VLOOKUP(Table1[CUSTOMER ID],'Hospitalisation Details'!$A$2:$I$2344,7,0)</f>
        <v>tier - 1</v>
      </c>
      <c r="O320" s="8" t="str">
        <f>VLOOKUP(Table1[CUSTOMER ID],'Hospitalisation Details'!$A$2:$I$2344,8,0)</f>
        <v>tier - 3</v>
      </c>
      <c r="P320" s="8" t="str">
        <f>VLOOKUP(Table1[CUSTOMER ID],'Hospitalisation Details'!$A$2:$I$2344,9,0)</f>
        <v>R1012</v>
      </c>
      <c r="Q320" s="8">
        <f ca="1">VLOOKUP(Table1[CUSTOMER ID],'Hospitalisation Details'!$A$2:$N$2344,13,0)</f>
        <v>66</v>
      </c>
    </row>
    <row r="321" spans="1:17" ht="15.75" x14ac:dyDescent="0.25">
      <c r="A321" s="1" t="s">
        <v>2051</v>
      </c>
      <c r="B321" s="8" t="str">
        <f>VLOOKUP(A321:A2655,'Customer Names'!$A$2:$D$2336,2,0)</f>
        <v xml:space="preserve">  Sheera K</v>
      </c>
      <c r="C321" s="8">
        <f>VLOOKUP(A321:A2655,'Medical Examinations'!$A$2:$H$2336,2,0)</f>
        <v>17.940000000000001</v>
      </c>
      <c r="D321" s="8">
        <f>VLOOKUP(A321:A2655,'Medical Examinations'!$A$2:$H$2336,3,0)</f>
        <v>9.77</v>
      </c>
      <c r="E321" s="8" t="str">
        <f>VLOOKUP(A321:A2655,'Medical Examinations'!$A$1:$M$2336,10,0)</f>
        <v>No</v>
      </c>
      <c r="F321" s="8" t="str">
        <f>VLOOKUP(A321:A2655,'Medical Examinations'!$A$2:$H$2336,5,0)</f>
        <v>No</v>
      </c>
      <c r="G321" s="8" t="str">
        <f>VLOOKUP(A321:A2655,'Medical Examinations'!$A$2:$H$2336,6,0)</f>
        <v>No</v>
      </c>
      <c r="H321" s="8">
        <f>VLOOKUP(A321:A2655,'Medical Examinations'!$A$2:$H$2336,7,0)</f>
        <v>0</v>
      </c>
      <c r="I321" t="str">
        <f>VLOOKUP(A321:A2655,'Medical Examinations'!$A$2:$K$2336,11,0)</f>
        <v>Yes</v>
      </c>
      <c r="J321" s="8" t="str">
        <f>VLOOKUP(A321:A2655,'Medical Examinations'!$A$2:$M$2336,12,0)</f>
        <v>Underweight</v>
      </c>
      <c r="K321" s="8" t="str">
        <f>VLOOKUP(A321:A2655,'Medical Examinations'!$A$2:$M$2336,13,0)</f>
        <v>Diabetes</v>
      </c>
      <c r="L321" s="8" t="str">
        <f>VLOOKUP(Table1[CUSTOMER ID],'Hospitalisation Details'!$A$1:$N$2344,12,0)</f>
        <v>25/Dec/1971</v>
      </c>
      <c r="M321" s="22">
        <f>VLOOKUP(Table1[CUSTOMER ID],'Hospitalisation Details'!$A$2:$N$2344,14,0)</f>
        <v>30134.75</v>
      </c>
      <c r="N321" s="8" t="str">
        <f>VLOOKUP(Table1[CUSTOMER ID],'Hospitalisation Details'!$A$2:$I$2344,7,0)</f>
        <v>tier - 2</v>
      </c>
      <c r="O321" s="8" t="str">
        <f>VLOOKUP(Table1[CUSTOMER ID],'Hospitalisation Details'!$A$2:$I$2344,8,0)</f>
        <v>tier - 3</v>
      </c>
      <c r="P321" s="8" t="str">
        <f>VLOOKUP(Table1[CUSTOMER ID],'Hospitalisation Details'!$A$2:$I$2344,9,0)</f>
        <v>R1011</v>
      </c>
      <c r="Q321" s="8">
        <f ca="1">VLOOKUP(Table1[CUSTOMER ID],'Hospitalisation Details'!$A$2:$N$2344,13,0)</f>
        <v>52</v>
      </c>
    </row>
    <row r="322" spans="1:17" ht="15.75" x14ac:dyDescent="0.25">
      <c r="A322" s="1" t="s">
        <v>2050</v>
      </c>
      <c r="B322" s="8" t="str">
        <f>VLOOKUP(A322:A2656,'Customer Names'!$A$2:$D$2336,2,0)</f>
        <v xml:space="preserve">  Janice</v>
      </c>
      <c r="C322" s="8">
        <f>VLOOKUP(A322:A2656,'Medical Examinations'!$A$2:$H$2336,2,0)</f>
        <v>21.08</v>
      </c>
      <c r="D322" s="8">
        <f>VLOOKUP(A322:A2656,'Medical Examinations'!$A$2:$H$2336,3,0)</f>
        <v>4.83</v>
      </c>
      <c r="E322" s="8" t="str">
        <f>VLOOKUP(A322:A2656,'Medical Examinations'!$A$1:$M$2336,10,0)</f>
        <v>No</v>
      </c>
      <c r="F322" s="8" t="str">
        <f>VLOOKUP(A322:A2656,'Medical Examinations'!$A$2:$H$2336,5,0)</f>
        <v>No</v>
      </c>
      <c r="G322" s="8" t="str">
        <f>VLOOKUP(A322:A2656,'Medical Examinations'!$A$2:$H$2336,6,0)</f>
        <v>Yes</v>
      </c>
      <c r="H322" s="8">
        <f>VLOOKUP(A322:A2656,'Medical Examinations'!$A$2:$H$2336,7,0)</f>
        <v>1</v>
      </c>
      <c r="I322" t="str">
        <f>VLOOKUP(A322:A2656,'Medical Examinations'!$A$2:$K$2336,11,0)</f>
        <v>Yes</v>
      </c>
      <c r="J322" s="8" t="str">
        <f>VLOOKUP(A322:A2656,'Medical Examinations'!$A$2:$M$2336,12,0)</f>
        <v>Normal Weight</v>
      </c>
      <c r="K322" s="8" t="str">
        <f>VLOOKUP(A322:A2656,'Medical Examinations'!$A$2:$M$2336,13,0)</f>
        <v>Normal</v>
      </c>
      <c r="L322" s="8" t="str">
        <f>VLOOKUP(Table1[CUSTOMER ID],'Hospitalisation Details'!$A$1:$N$2344,12,0)</f>
        <v>2/Sep/1979</v>
      </c>
      <c r="M322" s="22">
        <f>VLOOKUP(Table1[CUSTOMER ID],'Hospitalisation Details'!$A$2:$N$2344,14,0)</f>
        <v>30095.97</v>
      </c>
      <c r="N322" s="8" t="str">
        <f>VLOOKUP(Table1[CUSTOMER ID],'Hospitalisation Details'!$A$2:$I$2344,7,0)</f>
        <v>tier - 2</v>
      </c>
      <c r="O322" s="8" t="str">
        <f>VLOOKUP(Table1[CUSTOMER ID],'Hospitalisation Details'!$A$2:$I$2344,8,0)</f>
        <v>tier - 3</v>
      </c>
      <c r="P322" s="8" t="str">
        <f>VLOOKUP(Table1[CUSTOMER ID],'Hospitalisation Details'!$A$2:$I$2344,9,0)</f>
        <v>R1011</v>
      </c>
      <c r="Q322" s="8">
        <f ca="1">VLOOKUP(Table1[CUSTOMER ID],'Hospitalisation Details'!$A$2:$N$2344,13,0)</f>
        <v>45</v>
      </c>
    </row>
    <row r="323" spans="1:17" ht="15.75" x14ac:dyDescent="0.25">
      <c r="A323" s="1" t="s">
        <v>2049</v>
      </c>
      <c r="B323" s="8" t="str">
        <f>VLOOKUP(A323:A2657,'Customer Names'!$A$2:$D$2336,2,0)</f>
        <v xml:space="preserve">  Timothy G</v>
      </c>
      <c r="C323" s="8">
        <f>VLOOKUP(A323:A2657,'Medical Examinations'!$A$2:$H$2336,2,0)</f>
        <v>37.715000000000003</v>
      </c>
      <c r="D323" s="8">
        <f>VLOOKUP(A323:A2657,'Medical Examinations'!$A$2:$H$2336,3,0)</f>
        <v>10.86</v>
      </c>
      <c r="E323" s="8" t="str">
        <f>VLOOKUP(A323:A2657,'Medical Examinations'!$A$1:$M$2336,10,0)</f>
        <v>Yes</v>
      </c>
      <c r="F323" s="8" t="str">
        <f>VLOOKUP(A323:A2657,'Medical Examinations'!$A$2:$H$2336,5,0)</f>
        <v>No</v>
      </c>
      <c r="G323" s="8" t="str">
        <f>VLOOKUP(A323:A2657,'Medical Examinations'!$A$2:$H$2336,6,0)</f>
        <v>No</v>
      </c>
      <c r="H323" s="8">
        <f>VLOOKUP(A323:A2657,'Medical Examinations'!$A$2:$H$2336,7,0)</f>
        <v>0</v>
      </c>
      <c r="I323" t="str">
        <f>VLOOKUP(A323:A2657,'Medical Examinations'!$A$2:$K$2336,11,0)</f>
        <v>No</v>
      </c>
      <c r="J323" s="8" t="str">
        <f>VLOOKUP(A323:A2657,'Medical Examinations'!$A$2:$M$2336,12,0)</f>
        <v>Obesity</v>
      </c>
      <c r="K323" s="8" t="str">
        <f>VLOOKUP(A323:A2657,'Medical Examinations'!$A$2:$M$2336,13,0)</f>
        <v>Diabetes</v>
      </c>
      <c r="L323" s="8" t="str">
        <f>VLOOKUP(Table1[CUSTOMER ID],'Hospitalisation Details'!$A$1:$N$2344,12,0)</f>
        <v>16/Jun/1967</v>
      </c>
      <c r="M323" s="22">
        <f>VLOOKUP(Table1[CUSTOMER ID],'Hospitalisation Details'!$A$2:$N$2344,14,0)</f>
        <v>30063.58</v>
      </c>
      <c r="N323" s="8" t="str">
        <f>VLOOKUP(Table1[CUSTOMER ID],'Hospitalisation Details'!$A$2:$I$2344,7,0)</f>
        <v>tier - 1</v>
      </c>
      <c r="O323" s="8" t="str">
        <f>VLOOKUP(Table1[CUSTOMER ID],'Hospitalisation Details'!$A$2:$I$2344,8,0)</f>
        <v>tier - 1</v>
      </c>
      <c r="P323" s="8" t="str">
        <f>VLOOKUP(Table1[CUSTOMER ID],'Hospitalisation Details'!$A$2:$I$2344,9,0)</f>
        <v>R1012</v>
      </c>
      <c r="Q323" s="8">
        <f ca="1">VLOOKUP(Table1[CUSTOMER ID],'Hospitalisation Details'!$A$2:$N$2344,13,0)</f>
        <v>57</v>
      </c>
    </row>
    <row r="324" spans="1:17" ht="15.75" x14ac:dyDescent="0.25">
      <c r="A324" s="1" t="s">
        <v>2048</v>
      </c>
      <c r="B324" s="8" t="str">
        <f>VLOOKUP(A324:A2658,'Customer Names'!$A$2:$D$2336,2,0)</f>
        <v xml:space="preserve">  Alan R</v>
      </c>
      <c r="C324" s="8">
        <f>VLOOKUP(A324:A2658,'Medical Examinations'!$A$2:$H$2336,2,0)</f>
        <v>22.39</v>
      </c>
      <c r="D324" s="8">
        <f>VLOOKUP(A324:A2658,'Medical Examinations'!$A$2:$H$2336,3,0)</f>
        <v>9.5299999999999994</v>
      </c>
      <c r="E324" s="8" t="str">
        <f>VLOOKUP(A324:A2658,'Medical Examinations'!$A$1:$M$2336,10,0)</f>
        <v>Yes</v>
      </c>
      <c r="F324" s="8" t="str">
        <f>VLOOKUP(A324:A2658,'Medical Examinations'!$A$2:$H$2336,5,0)</f>
        <v>No</v>
      </c>
      <c r="G324" s="8" t="str">
        <f>VLOOKUP(A324:A2658,'Medical Examinations'!$A$2:$H$2336,6,0)</f>
        <v>No</v>
      </c>
      <c r="H324" s="8">
        <f>VLOOKUP(A324:A2658,'Medical Examinations'!$A$2:$H$2336,7,0)</f>
        <v>0</v>
      </c>
      <c r="I324" t="str">
        <f>VLOOKUP(A324:A2658,'Medical Examinations'!$A$2:$K$2336,11,0)</f>
        <v>Yes</v>
      </c>
      <c r="J324" s="8" t="str">
        <f>VLOOKUP(A324:A2658,'Medical Examinations'!$A$2:$M$2336,12,0)</f>
        <v>Normal Weight</v>
      </c>
      <c r="K324" s="8" t="str">
        <f>VLOOKUP(A324:A2658,'Medical Examinations'!$A$2:$M$2336,13,0)</f>
        <v>Diabetes</v>
      </c>
      <c r="L324" s="8" t="str">
        <f>VLOOKUP(Table1[CUSTOMER ID],'Hospitalisation Details'!$A$1:$N$2344,12,0)</f>
        <v>4/Aug/1981</v>
      </c>
      <c r="M324" s="22">
        <f>VLOOKUP(Table1[CUSTOMER ID],'Hospitalisation Details'!$A$2:$N$2344,14,0)</f>
        <v>30026.87</v>
      </c>
      <c r="N324" s="8" t="str">
        <f>VLOOKUP(Table1[CUSTOMER ID],'Hospitalisation Details'!$A$2:$I$2344,7,0)</f>
        <v>tier - 2</v>
      </c>
      <c r="O324" s="8" t="str">
        <f>VLOOKUP(Table1[CUSTOMER ID],'Hospitalisation Details'!$A$2:$I$2344,8,0)</f>
        <v>tier - 3</v>
      </c>
      <c r="P324" s="8" t="str">
        <f>VLOOKUP(Table1[CUSTOMER ID],'Hospitalisation Details'!$A$2:$I$2344,9,0)</f>
        <v>R1012</v>
      </c>
      <c r="Q324" s="8">
        <f ca="1">VLOOKUP(Table1[CUSTOMER ID],'Hospitalisation Details'!$A$2:$N$2344,13,0)</f>
        <v>43</v>
      </c>
    </row>
    <row r="325" spans="1:17" ht="15.75" x14ac:dyDescent="0.25">
      <c r="A325" s="1" t="s">
        <v>2047</v>
      </c>
      <c r="B325" s="8" t="str">
        <f>VLOOKUP(A325:A2659,'Customer Names'!$A$2:$D$2336,2,0)</f>
        <v xml:space="preserve">  Michael</v>
      </c>
      <c r="C325" s="8">
        <f>VLOOKUP(A325:A2659,'Medical Examinations'!$A$2:$H$2336,2,0)</f>
        <v>28.78</v>
      </c>
      <c r="D325" s="8">
        <f>VLOOKUP(A325:A2659,'Medical Examinations'!$A$2:$H$2336,3,0)</f>
        <v>5.68</v>
      </c>
      <c r="E325" s="8" t="str">
        <f>VLOOKUP(A325:A2659,'Medical Examinations'!$A$1:$M$2336,10,0)</f>
        <v>No</v>
      </c>
      <c r="F325" s="8" t="str">
        <f>VLOOKUP(A325:A2659,'Medical Examinations'!$A$2:$H$2336,5,0)</f>
        <v>No</v>
      </c>
      <c r="G325" s="8" t="str">
        <f>VLOOKUP(A325:A2659,'Medical Examinations'!$A$2:$H$2336,6,0)</f>
        <v>No</v>
      </c>
      <c r="H325" s="8">
        <f>VLOOKUP(A325:A2659,'Medical Examinations'!$A$2:$H$2336,7,0)</f>
        <v>0</v>
      </c>
      <c r="I325" t="str">
        <f>VLOOKUP(A325:A2659,'Medical Examinations'!$A$2:$K$2336,11,0)</f>
        <v>Yes</v>
      </c>
      <c r="J325" s="8" t="str">
        <f>VLOOKUP(A325:A2659,'Medical Examinations'!$A$2:$M$2336,12,0)</f>
        <v>Overweight</v>
      </c>
      <c r="K325" s="8" t="str">
        <f>VLOOKUP(A325:A2659,'Medical Examinations'!$A$2:$M$2336,13,0)</f>
        <v>Normal</v>
      </c>
      <c r="L325" s="8" t="str">
        <f>VLOOKUP(Table1[CUSTOMER ID],'Hospitalisation Details'!$A$1:$N$2344,12,0)</f>
        <v>5/Oct/1991</v>
      </c>
      <c r="M325" s="22">
        <f>VLOOKUP(Table1[CUSTOMER ID],'Hospitalisation Details'!$A$2:$N$2344,14,0)</f>
        <v>29969.67</v>
      </c>
      <c r="N325" s="8" t="str">
        <f>VLOOKUP(Table1[CUSTOMER ID],'Hospitalisation Details'!$A$2:$I$2344,7,0)</f>
        <v>tier - 1</v>
      </c>
      <c r="O325" s="8" t="str">
        <f>VLOOKUP(Table1[CUSTOMER ID],'Hospitalisation Details'!$A$2:$I$2344,8,0)</f>
        <v>tier - 1</v>
      </c>
      <c r="P325" s="8" t="str">
        <f>VLOOKUP(Table1[CUSTOMER ID],'Hospitalisation Details'!$A$2:$I$2344,9,0)</f>
        <v>R1011</v>
      </c>
      <c r="Q325" s="8">
        <f ca="1">VLOOKUP(Table1[CUSTOMER ID],'Hospitalisation Details'!$A$2:$N$2344,13,0)</f>
        <v>33</v>
      </c>
    </row>
    <row r="326" spans="1:17" ht="15.75" x14ac:dyDescent="0.25">
      <c r="A326" s="1" t="s">
        <v>2046</v>
      </c>
      <c r="B326" s="8" t="str">
        <f>VLOOKUP(A326:A2660,'Customer Names'!$A$2:$D$2336,2,0)</f>
        <v xml:space="preserve">  Marie-France</v>
      </c>
      <c r="C326" s="8">
        <f>VLOOKUP(A326:A2660,'Medical Examinations'!$A$2:$H$2336,2,0)</f>
        <v>18.329999999999998</v>
      </c>
      <c r="D326" s="8">
        <f>VLOOKUP(A326:A2660,'Medical Examinations'!$A$2:$H$2336,3,0)</f>
        <v>5.57</v>
      </c>
      <c r="E326" s="8" t="str">
        <f>VLOOKUP(A326:A2660,'Medical Examinations'!$A$1:$M$2336,10,0)</f>
        <v>Yes</v>
      </c>
      <c r="F326" s="8" t="str">
        <f>VLOOKUP(A326:A2660,'Medical Examinations'!$A$2:$H$2336,5,0)</f>
        <v>No</v>
      </c>
      <c r="G326" s="8" t="str">
        <f>VLOOKUP(A326:A2660,'Medical Examinations'!$A$2:$H$2336,6,0)</f>
        <v>No</v>
      </c>
      <c r="H326" s="8">
        <f>VLOOKUP(A326:A2660,'Medical Examinations'!$A$2:$H$2336,7,0)</f>
        <v>0</v>
      </c>
      <c r="I326" t="str">
        <f>VLOOKUP(A326:A2660,'Medical Examinations'!$A$2:$K$2336,11,0)</f>
        <v>Yes</v>
      </c>
      <c r="J326" s="8" t="str">
        <f>VLOOKUP(A326:A2660,'Medical Examinations'!$A$2:$M$2336,12,0)</f>
        <v>Underweight</v>
      </c>
      <c r="K326" s="8" t="str">
        <f>VLOOKUP(A326:A2660,'Medical Examinations'!$A$2:$M$2336,13,0)</f>
        <v>Normal</v>
      </c>
      <c r="L326" s="8" t="str">
        <f>VLOOKUP(Table1[CUSTOMER ID],'Hospitalisation Details'!$A$1:$N$2344,12,0)</f>
        <v>12/Jun/1976</v>
      </c>
      <c r="M326" s="22">
        <f>VLOOKUP(Table1[CUSTOMER ID],'Hospitalisation Details'!$A$2:$N$2344,14,0)</f>
        <v>29933.75</v>
      </c>
      <c r="N326" s="8" t="str">
        <f>VLOOKUP(Table1[CUSTOMER ID],'Hospitalisation Details'!$A$2:$I$2344,7,0)</f>
        <v>tier - 1</v>
      </c>
      <c r="O326" s="8" t="str">
        <f>VLOOKUP(Table1[CUSTOMER ID],'Hospitalisation Details'!$A$2:$I$2344,8,0)</f>
        <v>tier - 1</v>
      </c>
      <c r="P326" s="8" t="str">
        <f>VLOOKUP(Table1[CUSTOMER ID],'Hospitalisation Details'!$A$2:$I$2344,9,0)</f>
        <v>R1011</v>
      </c>
      <c r="Q326" s="8">
        <f ca="1">VLOOKUP(Table1[CUSTOMER ID],'Hospitalisation Details'!$A$2:$N$2344,13,0)</f>
        <v>48</v>
      </c>
    </row>
    <row r="327" spans="1:17" ht="15.75" x14ac:dyDescent="0.25">
      <c r="A327" s="1" t="s">
        <v>2045</v>
      </c>
      <c r="B327" s="8" t="str">
        <f>VLOOKUP(A327:A2661,'Customer Names'!$A$2:$D$2336,2,0)</f>
        <v xml:space="preserve">  Erik F</v>
      </c>
      <c r="C327" s="8">
        <f>VLOOKUP(A327:A2661,'Medical Examinations'!$A$2:$H$2336,2,0)</f>
        <v>26.39</v>
      </c>
      <c r="D327" s="8">
        <f>VLOOKUP(A327:A2661,'Medical Examinations'!$A$2:$H$2336,3,0)</f>
        <v>4.58</v>
      </c>
      <c r="E327" s="8" t="str">
        <f>VLOOKUP(A327:A2661,'Medical Examinations'!$A$1:$M$2336,10,0)</f>
        <v>Yes</v>
      </c>
      <c r="F327" s="8" t="str">
        <f>VLOOKUP(A327:A2661,'Medical Examinations'!$A$2:$H$2336,5,0)</f>
        <v>No</v>
      </c>
      <c r="G327" s="8" t="str">
        <f>VLOOKUP(A327:A2661,'Medical Examinations'!$A$2:$H$2336,6,0)</f>
        <v>No</v>
      </c>
      <c r="H327" s="8">
        <f>VLOOKUP(A327:A2661,'Medical Examinations'!$A$2:$H$2336,7,0)</f>
        <v>1</v>
      </c>
      <c r="I327" t="str">
        <f>VLOOKUP(A327:A2661,'Medical Examinations'!$A$2:$K$2336,11,0)</f>
        <v>Yes</v>
      </c>
      <c r="J327" s="8" t="str">
        <f>VLOOKUP(A327:A2661,'Medical Examinations'!$A$2:$M$2336,12,0)</f>
        <v>Overweight</v>
      </c>
      <c r="K327" s="8" t="str">
        <f>VLOOKUP(A327:A2661,'Medical Examinations'!$A$2:$M$2336,13,0)</f>
        <v>Normal</v>
      </c>
      <c r="L327" s="8" t="str">
        <f>VLOOKUP(Table1[CUSTOMER ID],'Hospitalisation Details'!$A$1:$N$2344,12,0)</f>
        <v>30/Dec/1988</v>
      </c>
      <c r="M327" s="22">
        <f>VLOOKUP(Table1[CUSTOMER ID],'Hospitalisation Details'!$A$2:$N$2344,14,0)</f>
        <v>29929.56</v>
      </c>
      <c r="N327" s="8" t="str">
        <f>VLOOKUP(Table1[CUSTOMER ID],'Hospitalisation Details'!$A$2:$I$2344,7,0)</f>
        <v>tier - 1</v>
      </c>
      <c r="O327" s="8" t="str">
        <f>VLOOKUP(Table1[CUSTOMER ID],'Hospitalisation Details'!$A$2:$I$2344,8,0)</f>
        <v>tier - 1</v>
      </c>
      <c r="P327" s="8" t="str">
        <f>VLOOKUP(Table1[CUSTOMER ID],'Hospitalisation Details'!$A$2:$I$2344,9,0)</f>
        <v>R1011</v>
      </c>
      <c r="Q327" s="8">
        <f ca="1">VLOOKUP(Table1[CUSTOMER ID],'Hospitalisation Details'!$A$2:$N$2344,13,0)</f>
        <v>35</v>
      </c>
    </row>
    <row r="328" spans="1:17" ht="15.75" x14ac:dyDescent="0.25">
      <c r="A328" s="1" t="s">
        <v>2044</v>
      </c>
      <c r="B328" s="8" t="str">
        <f>VLOOKUP(A328:A2662,'Customer Names'!$A$2:$D$2336,2,0)</f>
        <v xml:space="preserve">  Andrew</v>
      </c>
      <c r="C328" s="8">
        <f>VLOOKUP(A328:A2662,'Medical Examinations'!$A$2:$H$2336,2,0)</f>
        <v>19.260000000000002</v>
      </c>
      <c r="D328" s="8">
        <f>VLOOKUP(A328:A2662,'Medical Examinations'!$A$2:$H$2336,3,0)</f>
        <v>8.9600000000000009</v>
      </c>
      <c r="E328" s="8" t="str">
        <f>VLOOKUP(A328:A2662,'Medical Examinations'!$A$1:$M$2336,10,0)</f>
        <v>Yes</v>
      </c>
      <c r="F328" s="8" t="str">
        <f>VLOOKUP(A328:A2662,'Medical Examinations'!$A$2:$H$2336,5,0)</f>
        <v>No</v>
      </c>
      <c r="G328" s="8" t="str">
        <f>VLOOKUP(A328:A2662,'Medical Examinations'!$A$2:$H$2336,6,0)</f>
        <v>No</v>
      </c>
      <c r="H328" s="8">
        <f>VLOOKUP(A328:A2662,'Medical Examinations'!$A$2:$H$2336,7,0)</f>
        <v>1</v>
      </c>
      <c r="I328" t="str">
        <f>VLOOKUP(A328:A2662,'Medical Examinations'!$A$2:$K$2336,11,0)</f>
        <v>Yes</v>
      </c>
      <c r="J328" s="8" t="str">
        <f>VLOOKUP(A328:A2662,'Medical Examinations'!$A$2:$M$2336,12,0)</f>
        <v>Normal Weight</v>
      </c>
      <c r="K328" s="8" t="str">
        <f>VLOOKUP(A328:A2662,'Medical Examinations'!$A$2:$M$2336,13,0)</f>
        <v>Diabetes</v>
      </c>
      <c r="L328" s="8" t="str">
        <f>VLOOKUP(Table1[CUSTOMER ID],'Hospitalisation Details'!$A$1:$N$2344,12,0)</f>
        <v>19/Aug/1975</v>
      </c>
      <c r="M328" s="22">
        <f>VLOOKUP(Table1[CUSTOMER ID],'Hospitalisation Details'!$A$2:$N$2344,14,0)</f>
        <v>29899.25</v>
      </c>
      <c r="N328" s="8" t="str">
        <f>VLOOKUP(Table1[CUSTOMER ID],'Hospitalisation Details'!$A$2:$I$2344,7,0)</f>
        <v>tier - 1</v>
      </c>
      <c r="O328" s="8" t="str">
        <f>VLOOKUP(Table1[CUSTOMER ID],'Hospitalisation Details'!$A$2:$I$2344,8,0)</f>
        <v>tier - 3</v>
      </c>
      <c r="P328" s="8" t="str">
        <f>VLOOKUP(Table1[CUSTOMER ID],'Hospitalisation Details'!$A$2:$I$2344,9,0)</f>
        <v>R1011</v>
      </c>
      <c r="Q328" s="8">
        <f ca="1">VLOOKUP(Table1[CUSTOMER ID],'Hospitalisation Details'!$A$2:$N$2344,13,0)</f>
        <v>49</v>
      </c>
    </row>
    <row r="329" spans="1:17" ht="15.75" x14ac:dyDescent="0.25">
      <c r="A329" s="1" t="s">
        <v>2043</v>
      </c>
      <c r="B329" s="8" t="str">
        <f>VLOOKUP(A329:A2663,'Customer Names'!$A$2:$D$2336,2,0)</f>
        <v xml:space="preserve">  Anthony</v>
      </c>
      <c r="C329" s="8">
        <f>VLOOKUP(A329:A2663,'Medical Examinations'!$A$2:$H$2336,2,0)</f>
        <v>26.92</v>
      </c>
      <c r="D329" s="8">
        <f>VLOOKUP(A329:A2663,'Medical Examinations'!$A$2:$H$2336,3,0)</f>
        <v>6.09</v>
      </c>
      <c r="E329" s="8" t="str">
        <f>VLOOKUP(A329:A2663,'Medical Examinations'!$A$1:$M$2336,10,0)</f>
        <v>No</v>
      </c>
      <c r="F329" s="8" t="str">
        <f>VLOOKUP(A329:A2663,'Medical Examinations'!$A$2:$H$2336,5,0)</f>
        <v>No</v>
      </c>
      <c r="G329" s="8" t="str">
        <f>VLOOKUP(A329:A2663,'Medical Examinations'!$A$2:$H$2336,6,0)</f>
        <v>No</v>
      </c>
      <c r="H329" s="8">
        <f>VLOOKUP(A329:A2663,'Medical Examinations'!$A$2:$H$2336,7,0)</f>
        <v>0</v>
      </c>
      <c r="I329" t="str">
        <f>VLOOKUP(A329:A2663,'Medical Examinations'!$A$2:$K$2336,11,0)</f>
        <v>Yes</v>
      </c>
      <c r="J329" s="8" t="str">
        <f>VLOOKUP(A329:A2663,'Medical Examinations'!$A$2:$M$2336,12,0)</f>
        <v>Overweight</v>
      </c>
      <c r="K329" s="8" t="str">
        <f>VLOOKUP(A329:A2663,'Medical Examinations'!$A$2:$M$2336,13,0)</f>
        <v>Prediabetes</v>
      </c>
      <c r="L329" s="8" t="str">
        <f>VLOOKUP(Table1[CUSTOMER ID],'Hospitalisation Details'!$A$1:$N$2344,12,0)</f>
        <v>30/Dec/1989</v>
      </c>
      <c r="M329" s="22">
        <f>VLOOKUP(Table1[CUSTOMER ID],'Hospitalisation Details'!$A$2:$N$2344,14,0)</f>
        <v>29852.48</v>
      </c>
      <c r="N329" s="8" t="str">
        <f>VLOOKUP(Table1[CUSTOMER ID],'Hospitalisation Details'!$A$2:$I$2344,7,0)</f>
        <v>tier - 1</v>
      </c>
      <c r="O329" s="8" t="str">
        <f>VLOOKUP(Table1[CUSTOMER ID],'Hospitalisation Details'!$A$2:$I$2344,8,0)</f>
        <v>tier - 3</v>
      </c>
      <c r="P329" s="8" t="str">
        <f>VLOOKUP(Table1[CUSTOMER ID],'Hospitalisation Details'!$A$2:$I$2344,9,0)</f>
        <v>R1011</v>
      </c>
      <c r="Q329" s="8">
        <f ca="1">VLOOKUP(Table1[CUSTOMER ID],'Hospitalisation Details'!$A$2:$N$2344,13,0)</f>
        <v>34</v>
      </c>
    </row>
    <row r="330" spans="1:17" ht="15.75" x14ac:dyDescent="0.25">
      <c r="A330" s="1" t="s">
        <v>2042</v>
      </c>
      <c r="B330" s="8" t="str">
        <f>VLOOKUP(A330:A2664,'Customer Names'!$A$2:$D$2336,2,0)</f>
        <v xml:space="preserve">  Chris</v>
      </c>
      <c r="C330" s="8">
        <f>VLOOKUP(A330:A2664,'Medical Examinations'!$A$2:$H$2336,2,0)</f>
        <v>19.73</v>
      </c>
      <c r="D330" s="8">
        <f>VLOOKUP(A330:A2664,'Medical Examinations'!$A$2:$H$2336,3,0)</f>
        <v>4.3600000000000003</v>
      </c>
      <c r="E330" s="8" t="str">
        <f>VLOOKUP(A330:A2664,'Medical Examinations'!$A$1:$M$2336,10,0)</f>
        <v>No</v>
      </c>
      <c r="F330" s="8" t="str">
        <f>VLOOKUP(A330:A2664,'Medical Examinations'!$A$2:$H$2336,5,0)</f>
        <v>No</v>
      </c>
      <c r="G330" s="8" t="str">
        <f>VLOOKUP(A330:A2664,'Medical Examinations'!$A$2:$H$2336,6,0)</f>
        <v>No</v>
      </c>
      <c r="H330" s="8">
        <f>VLOOKUP(A330:A2664,'Medical Examinations'!$A$2:$H$2336,7,0)</f>
        <v>0</v>
      </c>
      <c r="I330" t="str">
        <f>VLOOKUP(A330:A2664,'Medical Examinations'!$A$2:$K$2336,11,0)</f>
        <v>Yes</v>
      </c>
      <c r="J330" s="8" t="str">
        <f>VLOOKUP(A330:A2664,'Medical Examinations'!$A$2:$M$2336,12,0)</f>
        <v>Normal Weight</v>
      </c>
      <c r="K330" s="8" t="str">
        <f>VLOOKUP(A330:A2664,'Medical Examinations'!$A$2:$M$2336,13,0)</f>
        <v>Normal</v>
      </c>
      <c r="L330" s="8" t="str">
        <f>VLOOKUP(Table1[CUSTOMER ID],'Hospitalisation Details'!$A$1:$N$2344,12,0)</f>
        <v>29/Oct/1982</v>
      </c>
      <c r="M330" s="22">
        <f>VLOOKUP(Table1[CUSTOMER ID],'Hospitalisation Details'!$A$2:$N$2344,14,0)</f>
        <v>29818.76</v>
      </c>
      <c r="N330" s="8" t="str">
        <f>VLOOKUP(Table1[CUSTOMER ID],'Hospitalisation Details'!$A$2:$I$2344,7,0)</f>
        <v>tier - 1</v>
      </c>
      <c r="O330" s="8" t="str">
        <f>VLOOKUP(Table1[CUSTOMER ID],'Hospitalisation Details'!$A$2:$I$2344,8,0)</f>
        <v>tier - 1</v>
      </c>
      <c r="P330" s="8" t="str">
        <f>VLOOKUP(Table1[CUSTOMER ID],'Hospitalisation Details'!$A$2:$I$2344,9,0)</f>
        <v>R1012</v>
      </c>
      <c r="Q330" s="8">
        <f ca="1">VLOOKUP(Table1[CUSTOMER ID],'Hospitalisation Details'!$A$2:$N$2344,13,0)</f>
        <v>42</v>
      </c>
    </row>
    <row r="331" spans="1:17" ht="15.75" x14ac:dyDescent="0.25">
      <c r="A331" s="1" t="s">
        <v>2041</v>
      </c>
      <c r="B331" s="8" t="str">
        <f>VLOOKUP(A331:A2665,'Customer Names'!$A$2:$D$2336,2,0)</f>
        <v xml:space="preserve">  Yu</v>
      </c>
      <c r="C331" s="8">
        <f>VLOOKUP(A331:A2665,'Medical Examinations'!$A$2:$H$2336,2,0)</f>
        <v>23.56</v>
      </c>
      <c r="D331" s="8">
        <f>VLOOKUP(A331:A2665,'Medical Examinations'!$A$2:$H$2336,3,0)</f>
        <v>11.74</v>
      </c>
      <c r="E331" s="8" t="str">
        <f>VLOOKUP(A331:A2665,'Medical Examinations'!$A$1:$M$2336,10,0)</f>
        <v>Yes</v>
      </c>
      <c r="F331" s="8" t="str">
        <f>VLOOKUP(A331:A2665,'Medical Examinations'!$A$2:$H$2336,5,0)</f>
        <v>No</v>
      </c>
      <c r="G331" s="8" t="str">
        <f>VLOOKUP(A331:A2665,'Medical Examinations'!$A$2:$H$2336,6,0)</f>
        <v>No</v>
      </c>
      <c r="H331" s="8">
        <f>VLOOKUP(A331:A2665,'Medical Examinations'!$A$2:$H$2336,7,0)</f>
        <v>0</v>
      </c>
      <c r="I331" t="str">
        <f>VLOOKUP(A331:A2665,'Medical Examinations'!$A$2:$K$2336,11,0)</f>
        <v>Yes</v>
      </c>
      <c r="J331" s="8" t="str">
        <f>VLOOKUP(A331:A2665,'Medical Examinations'!$A$2:$M$2336,12,0)</f>
        <v>Normal Weight</v>
      </c>
      <c r="K331" s="8" t="str">
        <f>VLOOKUP(A331:A2665,'Medical Examinations'!$A$2:$M$2336,13,0)</f>
        <v>Diabetes</v>
      </c>
      <c r="L331" s="8" t="str">
        <f>VLOOKUP(Table1[CUSTOMER ID],'Hospitalisation Details'!$A$1:$N$2344,12,0)</f>
        <v>13/Aug/1981</v>
      </c>
      <c r="M331" s="22">
        <f>VLOOKUP(Table1[CUSTOMER ID],'Hospitalisation Details'!$A$2:$N$2344,14,0)</f>
        <v>29816.639999999999</v>
      </c>
      <c r="N331" s="8" t="str">
        <f>VLOOKUP(Table1[CUSTOMER ID],'Hospitalisation Details'!$A$2:$I$2344,7,0)</f>
        <v>tier - 1</v>
      </c>
      <c r="O331" s="8" t="str">
        <f>VLOOKUP(Table1[CUSTOMER ID],'Hospitalisation Details'!$A$2:$I$2344,8,0)</f>
        <v>tier - 2</v>
      </c>
      <c r="P331" s="8" t="str">
        <f>VLOOKUP(Table1[CUSTOMER ID],'Hospitalisation Details'!$A$2:$I$2344,9,0)</f>
        <v>R1011</v>
      </c>
      <c r="Q331" s="8">
        <f ca="1">VLOOKUP(Table1[CUSTOMER ID],'Hospitalisation Details'!$A$2:$N$2344,13,0)</f>
        <v>43</v>
      </c>
    </row>
    <row r="332" spans="1:17" ht="15.75" x14ac:dyDescent="0.25">
      <c r="A332" s="1" t="s">
        <v>2040</v>
      </c>
      <c r="B332" s="8" t="str">
        <f>VLOOKUP(A332:A2666,'Customer Names'!$A$2:$D$2336,2,0)</f>
        <v xml:space="preserve">  Caleb N</v>
      </c>
      <c r="C332" s="8">
        <f>VLOOKUP(A332:A2666,'Medical Examinations'!$A$2:$H$2336,2,0)</f>
        <v>37.67</v>
      </c>
      <c r="D332" s="8">
        <f>VLOOKUP(A332:A2666,'Medical Examinations'!$A$2:$H$2336,3,0)</f>
        <v>5.89</v>
      </c>
      <c r="E332" s="8" t="str">
        <f>VLOOKUP(A332:A2666,'Medical Examinations'!$A$1:$M$2336,10,0)</f>
        <v>No</v>
      </c>
      <c r="F332" s="8" t="str">
        <f>VLOOKUP(A332:A2666,'Medical Examinations'!$A$2:$H$2336,5,0)</f>
        <v>No</v>
      </c>
      <c r="G332" s="8" t="str">
        <f>VLOOKUP(A332:A2666,'Medical Examinations'!$A$2:$H$2336,6,0)</f>
        <v>No</v>
      </c>
      <c r="H332" s="8">
        <f>VLOOKUP(A332:A2666,'Medical Examinations'!$A$2:$H$2336,7,0)</f>
        <v>1</v>
      </c>
      <c r="I332" t="str">
        <f>VLOOKUP(A332:A2666,'Medical Examinations'!$A$2:$K$2336,11,0)</f>
        <v>Yes</v>
      </c>
      <c r="J332" s="8" t="str">
        <f>VLOOKUP(A332:A2666,'Medical Examinations'!$A$2:$M$2336,12,0)</f>
        <v>Obesity</v>
      </c>
      <c r="K332" s="8" t="str">
        <f>VLOOKUP(A332:A2666,'Medical Examinations'!$A$2:$M$2336,13,0)</f>
        <v>Prediabetes</v>
      </c>
      <c r="L332" s="8" t="str">
        <f>VLOOKUP(Table1[CUSTOMER ID],'Hospitalisation Details'!$A$1:$N$2344,12,0)</f>
        <v>20/Jun/1998</v>
      </c>
      <c r="M332" s="22">
        <f>VLOOKUP(Table1[CUSTOMER ID],'Hospitalisation Details'!$A$2:$N$2344,14,0)</f>
        <v>29760.6</v>
      </c>
      <c r="N332" s="8" t="str">
        <f>VLOOKUP(Table1[CUSTOMER ID],'Hospitalisation Details'!$A$2:$I$2344,7,0)</f>
        <v>tier - 1</v>
      </c>
      <c r="O332" s="8" t="str">
        <f>VLOOKUP(Table1[CUSTOMER ID],'Hospitalisation Details'!$A$2:$I$2344,8,0)</f>
        <v>tier - 2</v>
      </c>
      <c r="P332" s="8" t="str">
        <f>VLOOKUP(Table1[CUSTOMER ID],'Hospitalisation Details'!$A$2:$I$2344,9,0)</f>
        <v>R1011</v>
      </c>
      <c r="Q332" s="8">
        <f ca="1">VLOOKUP(Table1[CUSTOMER ID],'Hospitalisation Details'!$A$2:$N$2344,13,0)</f>
        <v>26</v>
      </c>
    </row>
    <row r="333" spans="1:17" ht="15.75" x14ac:dyDescent="0.25">
      <c r="A333" s="1" t="s">
        <v>2039</v>
      </c>
      <c r="B333" s="8" t="str">
        <f>VLOOKUP(A333:A2667,'Customer Names'!$A$2:$D$2336,2,0)</f>
        <v xml:space="preserve">  Jason M</v>
      </c>
      <c r="C333" s="8">
        <f>VLOOKUP(A333:A2667,'Medical Examinations'!$A$2:$H$2336,2,0)</f>
        <v>18.73</v>
      </c>
      <c r="D333" s="8">
        <f>VLOOKUP(A333:A2667,'Medical Examinations'!$A$2:$H$2336,3,0)</f>
        <v>10.64</v>
      </c>
      <c r="E333" s="8" t="str">
        <f>VLOOKUP(A333:A2667,'Medical Examinations'!$A$1:$M$2336,10,0)</f>
        <v>No</v>
      </c>
      <c r="F333" s="8" t="str">
        <f>VLOOKUP(A333:A2667,'Medical Examinations'!$A$2:$H$2336,5,0)</f>
        <v>No</v>
      </c>
      <c r="G333" s="8" t="str">
        <f>VLOOKUP(A333:A2667,'Medical Examinations'!$A$2:$H$2336,6,0)</f>
        <v>No</v>
      </c>
      <c r="H333" s="8">
        <f>VLOOKUP(A333:A2667,'Medical Examinations'!$A$2:$H$2336,7,0)</f>
        <v>2</v>
      </c>
      <c r="I333" t="str">
        <f>VLOOKUP(A333:A2667,'Medical Examinations'!$A$2:$K$2336,11,0)</f>
        <v>Yes</v>
      </c>
      <c r="J333" s="8" t="str">
        <f>VLOOKUP(A333:A2667,'Medical Examinations'!$A$2:$M$2336,12,0)</f>
        <v>Normal Weight</v>
      </c>
      <c r="K333" s="8" t="str">
        <f>VLOOKUP(A333:A2667,'Medical Examinations'!$A$2:$M$2336,13,0)</f>
        <v>Diabetes</v>
      </c>
      <c r="L333" s="8" t="str">
        <f>VLOOKUP(Table1[CUSTOMER ID],'Hospitalisation Details'!$A$1:$N$2344,12,0)</f>
        <v>23/Aug/1973</v>
      </c>
      <c r="M333" s="22">
        <f>VLOOKUP(Table1[CUSTOMER ID],'Hospitalisation Details'!$A$2:$N$2344,14,0)</f>
        <v>29757.69</v>
      </c>
      <c r="N333" s="8" t="str">
        <f>VLOOKUP(Table1[CUSTOMER ID],'Hospitalisation Details'!$A$2:$I$2344,7,0)</f>
        <v>tier - 1</v>
      </c>
      <c r="O333" s="8" t="str">
        <f>VLOOKUP(Table1[CUSTOMER ID],'Hospitalisation Details'!$A$2:$I$2344,8,0)</f>
        <v>tier - 3</v>
      </c>
      <c r="P333" s="8" t="str">
        <f>VLOOKUP(Table1[CUSTOMER ID],'Hospitalisation Details'!$A$2:$I$2344,9,0)</f>
        <v>R1011</v>
      </c>
      <c r="Q333" s="8">
        <f ca="1">VLOOKUP(Table1[CUSTOMER ID],'Hospitalisation Details'!$A$2:$N$2344,13,0)</f>
        <v>51</v>
      </c>
    </row>
    <row r="334" spans="1:17" ht="15.75" x14ac:dyDescent="0.25">
      <c r="A334" s="1" t="s">
        <v>2038</v>
      </c>
      <c r="B334" s="8" t="str">
        <f>VLOOKUP(A334:A2668,'Customer Names'!$A$2:$D$2336,2,0)</f>
        <v xml:space="preserve">  Angela R</v>
      </c>
      <c r="C334" s="8">
        <f>VLOOKUP(A334:A2668,'Medical Examinations'!$A$2:$H$2336,2,0)</f>
        <v>33.090000000000003</v>
      </c>
      <c r="D334" s="8">
        <f>VLOOKUP(A334:A2668,'Medical Examinations'!$A$2:$H$2336,3,0)</f>
        <v>6.06</v>
      </c>
      <c r="E334" s="8" t="str">
        <f>VLOOKUP(A334:A2668,'Medical Examinations'!$A$1:$M$2336,10,0)</f>
        <v>No</v>
      </c>
      <c r="F334" s="8" t="str">
        <f>VLOOKUP(A334:A2668,'Medical Examinations'!$A$2:$H$2336,5,0)</f>
        <v>No</v>
      </c>
      <c r="G334" s="8" t="str">
        <f>VLOOKUP(A334:A2668,'Medical Examinations'!$A$2:$H$2336,6,0)</f>
        <v>Yes</v>
      </c>
      <c r="H334" s="8">
        <f>VLOOKUP(A334:A2668,'Medical Examinations'!$A$2:$H$2336,7,0)</f>
        <v>1</v>
      </c>
      <c r="I334" t="str">
        <f>VLOOKUP(A334:A2668,'Medical Examinations'!$A$2:$K$2336,11,0)</f>
        <v>Yes</v>
      </c>
      <c r="J334" s="8" t="str">
        <f>VLOOKUP(A334:A2668,'Medical Examinations'!$A$2:$M$2336,12,0)</f>
        <v>Obesity</v>
      </c>
      <c r="K334" s="8" t="str">
        <f>VLOOKUP(A334:A2668,'Medical Examinations'!$A$2:$M$2336,13,0)</f>
        <v>Prediabetes</v>
      </c>
      <c r="L334" s="8" t="str">
        <f>VLOOKUP(Table1[CUSTOMER ID],'Hospitalisation Details'!$A$1:$N$2344,12,0)</f>
        <v>27/Jul/1993</v>
      </c>
      <c r="M334" s="22">
        <f>VLOOKUP(Table1[CUSTOMER ID],'Hospitalisation Details'!$A$2:$N$2344,14,0)</f>
        <v>29622.69</v>
      </c>
      <c r="N334" s="8" t="str">
        <f>VLOOKUP(Table1[CUSTOMER ID],'Hospitalisation Details'!$A$2:$I$2344,7,0)</f>
        <v>tier - 1</v>
      </c>
      <c r="O334" s="8" t="str">
        <f>VLOOKUP(Table1[CUSTOMER ID],'Hospitalisation Details'!$A$2:$I$2344,8,0)</f>
        <v>tier - 1</v>
      </c>
      <c r="P334" s="8" t="str">
        <f>VLOOKUP(Table1[CUSTOMER ID],'Hospitalisation Details'!$A$2:$I$2344,9,0)</f>
        <v>R1011</v>
      </c>
      <c r="Q334" s="8">
        <f ca="1">VLOOKUP(Table1[CUSTOMER ID],'Hospitalisation Details'!$A$2:$N$2344,13,0)</f>
        <v>31</v>
      </c>
    </row>
    <row r="335" spans="1:17" ht="15.75" x14ac:dyDescent="0.25">
      <c r="A335" s="1" t="s">
        <v>2037</v>
      </c>
      <c r="B335" s="8" t="str">
        <f>VLOOKUP(A335:A2669,'Customer Names'!$A$2:$D$2336,2,0)</f>
        <v xml:space="preserve">  Keith J</v>
      </c>
      <c r="C335" s="8">
        <f>VLOOKUP(A335:A2669,'Medical Examinations'!$A$2:$H$2336,2,0)</f>
        <v>18.329999999999998</v>
      </c>
      <c r="D335" s="8">
        <f>VLOOKUP(A335:A2669,'Medical Examinations'!$A$2:$H$2336,3,0)</f>
        <v>7.46</v>
      </c>
      <c r="E335" s="8" t="str">
        <f>VLOOKUP(A335:A2669,'Medical Examinations'!$A$1:$M$2336,10,0)</f>
        <v>Yes</v>
      </c>
      <c r="F335" s="8" t="str">
        <f>VLOOKUP(A335:A2669,'Medical Examinations'!$A$2:$H$2336,5,0)</f>
        <v>No</v>
      </c>
      <c r="G335" s="8" t="str">
        <f>VLOOKUP(A335:A2669,'Medical Examinations'!$A$2:$H$2336,6,0)</f>
        <v>No</v>
      </c>
      <c r="H335" s="8">
        <f>VLOOKUP(A335:A2669,'Medical Examinations'!$A$2:$H$2336,7,0)</f>
        <v>1</v>
      </c>
      <c r="I335" t="str">
        <f>VLOOKUP(A335:A2669,'Medical Examinations'!$A$2:$K$2336,11,0)</f>
        <v>Yes</v>
      </c>
      <c r="J335" s="8" t="str">
        <f>VLOOKUP(A335:A2669,'Medical Examinations'!$A$2:$M$2336,12,0)</f>
        <v>Underweight</v>
      </c>
      <c r="K335" s="8" t="str">
        <f>VLOOKUP(A335:A2669,'Medical Examinations'!$A$2:$M$2336,13,0)</f>
        <v>Diabetes</v>
      </c>
      <c r="L335" s="8" t="str">
        <f>VLOOKUP(Table1[CUSTOMER ID],'Hospitalisation Details'!$A$1:$N$2344,12,0)</f>
        <v>3/Nov/1975</v>
      </c>
      <c r="M335" s="22">
        <f>VLOOKUP(Table1[CUSTOMER ID],'Hospitalisation Details'!$A$2:$N$2344,14,0)</f>
        <v>29583.8</v>
      </c>
      <c r="N335" s="8" t="str">
        <f>VLOOKUP(Table1[CUSTOMER ID],'Hospitalisation Details'!$A$2:$I$2344,7,0)</f>
        <v>tier - 1</v>
      </c>
      <c r="O335" s="8" t="str">
        <f>VLOOKUP(Table1[CUSTOMER ID],'Hospitalisation Details'!$A$2:$I$2344,8,0)</f>
        <v>tier - 1</v>
      </c>
      <c r="P335" s="8" t="str">
        <f>VLOOKUP(Table1[CUSTOMER ID],'Hospitalisation Details'!$A$2:$I$2344,9,0)</f>
        <v>R1011</v>
      </c>
      <c r="Q335" s="8">
        <f ca="1">VLOOKUP(Table1[CUSTOMER ID],'Hospitalisation Details'!$A$2:$N$2344,13,0)</f>
        <v>49</v>
      </c>
    </row>
    <row r="336" spans="1:17" ht="15.75" x14ac:dyDescent="0.25">
      <c r="A336" s="1" t="s">
        <v>2036</v>
      </c>
      <c r="B336" s="8" t="str">
        <f>VLOOKUP(A336:A2670,'Customer Names'!$A$2:$D$2336,2,0)</f>
        <v xml:space="preserve">  Emma</v>
      </c>
      <c r="C336" s="8">
        <f>VLOOKUP(A336:A2670,'Medical Examinations'!$A$2:$H$2336,2,0)</f>
        <v>27.74</v>
      </c>
      <c r="D336" s="8">
        <f>VLOOKUP(A336:A2670,'Medical Examinations'!$A$2:$H$2336,3,0)</f>
        <v>4.68</v>
      </c>
      <c r="E336" s="8" t="str">
        <f>VLOOKUP(A336:A2670,'Medical Examinations'!$A$1:$M$2336,10,0)</f>
        <v>Yes</v>
      </c>
      <c r="F336" s="8" t="str">
        <f>VLOOKUP(A336:A2670,'Medical Examinations'!$A$2:$H$2336,5,0)</f>
        <v>No</v>
      </c>
      <c r="G336" s="8" t="str">
        <f>VLOOKUP(A336:A2670,'Medical Examinations'!$A$2:$H$2336,6,0)</f>
        <v>No</v>
      </c>
      <c r="H336" s="8">
        <f>VLOOKUP(A336:A2670,'Medical Examinations'!$A$2:$H$2336,7,0)</f>
        <v>2</v>
      </c>
      <c r="I336" t="str">
        <f>VLOOKUP(A336:A2670,'Medical Examinations'!$A$2:$K$2336,11,0)</f>
        <v>Yes</v>
      </c>
      <c r="J336" s="8" t="str">
        <f>VLOOKUP(A336:A2670,'Medical Examinations'!$A$2:$M$2336,12,0)</f>
        <v>Overweight</v>
      </c>
      <c r="K336" s="8" t="str">
        <f>VLOOKUP(A336:A2670,'Medical Examinations'!$A$2:$M$2336,13,0)</f>
        <v>Normal</v>
      </c>
      <c r="L336" s="8" t="str">
        <f>VLOOKUP(Table1[CUSTOMER ID],'Hospitalisation Details'!$A$1:$N$2344,12,0)</f>
        <v>20/Oct/1959</v>
      </c>
      <c r="M336" s="22">
        <f>VLOOKUP(Table1[CUSTOMER ID],'Hospitalisation Details'!$A$2:$N$2344,14,0)</f>
        <v>29523.17</v>
      </c>
      <c r="N336" s="8" t="str">
        <f>VLOOKUP(Table1[CUSTOMER ID],'Hospitalisation Details'!$A$2:$I$2344,7,0)</f>
        <v>tier - 1</v>
      </c>
      <c r="O336" s="8" t="str">
        <f>VLOOKUP(Table1[CUSTOMER ID],'Hospitalisation Details'!$A$2:$I$2344,8,0)</f>
        <v>tier - 2</v>
      </c>
      <c r="P336" s="8" t="str">
        <f>VLOOKUP(Table1[CUSTOMER ID],'Hospitalisation Details'!$A$2:$I$2344,9,0)</f>
        <v>R1024</v>
      </c>
      <c r="Q336" s="8">
        <f ca="1">VLOOKUP(Table1[CUSTOMER ID],'Hospitalisation Details'!$A$2:$N$2344,13,0)</f>
        <v>65</v>
      </c>
    </row>
    <row r="337" spans="1:17" ht="15.75" x14ac:dyDescent="0.25">
      <c r="A337" s="1" t="s">
        <v>2035</v>
      </c>
      <c r="B337" s="8" t="str">
        <f>VLOOKUP(A337:A2671,'Customer Names'!$A$2:$D$2336,2,0)</f>
        <v xml:space="preserve">  Nathan A</v>
      </c>
      <c r="C337" s="8">
        <f>VLOOKUP(A337:A2671,'Medical Examinations'!$A$2:$H$2336,2,0)</f>
        <v>24.2</v>
      </c>
      <c r="D337" s="8">
        <f>VLOOKUP(A337:A2671,'Medical Examinations'!$A$2:$H$2336,3,0)</f>
        <v>6.15</v>
      </c>
      <c r="E337" s="8" t="str">
        <f>VLOOKUP(A337:A2671,'Medical Examinations'!$A$1:$M$2336,10,0)</f>
        <v>No</v>
      </c>
      <c r="F337" s="8" t="str">
        <f>VLOOKUP(A337:A2671,'Medical Examinations'!$A$2:$H$2336,5,0)</f>
        <v>No</v>
      </c>
      <c r="G337" s="8" t="str">
        <f>VLOOKUP(A337:A2671,'Medical Examinations'!$A$2:$H$2336,6,0)</f>
        <v>No</v>
      </c>
      <c r="H337" s="8">
        <f>VLOOKUP(A337:A2671,'Medical Examinations'!$A$2:$H$2336,7,0)</f>
        <v>1</v>
      </c>
      <c r="I337" t="str">
        <f>VLOOKUP(A337:A2671,'Medical Examinations'!$A$2:$K$2336,11,0)</f>
        <v>Yes</v>
      </c>
      <c r="J337" s="8" t="str">
        <f>VLOOKUP(A337:A2671,'Medical Examinations'!$A$2:$M$2336,12,0)</f>
        <v>Normal Weight</v>
      </c>
      <c r="K337" s="8" t="str">
        <f>VLOOKUP(A337:A2671,'Medical Examinations'!$A$2:$M$2336,13,0)</f>
        <v>Prediabetes</v>
      </c>
      <c r="L337" s="8" t="str">
        <f>VLOOKUP(Table1[CUSTOMER ID],'Hospitalisation Details'!$A$1:$N$2344,12,0)</f>
        <v>16/Jul/1987</v>
      </c>
      <c r="M337" s="22">
        <f>VLOOKUP(Table1[CUSTOMER ID],'Hospitalisation Details'!$A$2:$N$2344,14,0)</f>
        <v>29443.59</v>
      </c>
      <c r="N337" s="8" t="str">
        <f>VLOOKUP(Table1[CUSTOMER ID],'Hospitalisation Details'!$A$2:$I$2344,7,0)</f>
        <v>tier - 1</v>
      </c>
      <c r="O337" s="8" t="str">
        <f>VLOOKUP(Table1[CUSTOMER ID],'Hospitalisation Details'!$A$2:$I$2344,8,0)</f>
        <v>tier - 1</v>
      </c>
      <c r="P337" s="8" t="str">
        <f>VLOOKUP(Table1[CUSTOMER ID],'Hospitalisation Details'!$A$2:$I$2344,9,0)</f>
        <v>R1011</v>
      </c>
      <c r="Q337" s="8">
        <f ca="1">VLOOKUP(Table1[CUSTOMER ID],'Hospitalisation Details'!$A$2:$N$2344,13,0)</f>
        <v>37</v>
      </c>
    </row>
    <row r="338" spans="1:17" ht="15.75" x14ac:dyDescent="0.25">
      <c r="A338" s="1" t="s">
        <v>2034</v>
      </c>
      <c r="B338" s="8" t="str">
        <f>VLOOKUP(A338:A2672,'Customer Names'!$A$2:$D$2336,2,0)</f>
        <v xml:space="preserve">  Kathryn</v>
      </c>
      <c r="C338" s="8">
        <f>VLOOKUP(A338:A2672,'Medical Examinations'!$A$2:$H$2336,2,0)</f>
        <v>22.03</v>
      </c>
      <c r="D338" s="8">
        <f>VLOOKUP(A338:A2672,'Medical Examinations'!$A$2:$H$2336,3,0)</f>
        <v>4.28</v>
      </c>
      <c r="E338" s="8" t="str">
        <f>VLOOKUP(A338:A2672,'Medical Examinations'!$A$1:$M$2336,10,0)</f>
        <v>Yes</v>
      </c>
      <c r="F338" s="8" t="str">
        <f>VLOOKUP(A338:A2672,'Medical Examinations'!$A$2:$H$2336,5,0)</f>
        <v>No</v>
      </c>
      <c r="G338" s="8" t="str">
        <f>VLOOKUP(A338:A2672,'Medical Examinations'!$A$2:$H$2336,6,0)</f>
        <v>No</v>
      </c>
      <c r="H338" s="8">
        <f>VLOOKUP(A338:A2672,'Medical Examinations'!$A$2:$H$2336,7,0)</f>
        <v>0</v>
      </c>
      <c r="I338" t="str">
        <f>VLOOKUP(A338:A2672,'Medical Examinations'!$A$2:$K$2336,11,0)</f>
        <v>Yes</v>
      </c>
      <c r="J338" s="8" t="str">
        <f>VLOOKUP(A338:A2672,'Medical Examinations'!$A$2:$M$2336,12,0)</f>
        <v>Normal Weight</v>
      </c>
      <c r="K338" s="8" t="str">
        <f>VLOOKUP(A338:A2672,'Medical Examinations'!$A$2:$M$2336,13,0)</f>
        <v>Normal</v>
      </c>
      <c r="L338" s="8" t="str">
        <f>VLOOKUP(Table1[CUSTOMER ID],'Hospitalisation Details'!$A$1:$N$2344,12,0)</f>
        <v>7/Nov/1985</v>
      </c>
      <c r="M338" s="22">
        <f>VLOOKUP(Table1[CUSTOMER ID],'Hospitalisation Details'!$A$2:$N$2344,14,0)</f>
        <v>29352.560000000001</v>
      </c>
      <c r="N338" s="8" t="str">
        <f>VLOOKUP(Table1[CUSTOMER ID],'Hospitalisation Details'!$A$2:$I$2344,7,0)</f>
        <v>tier - 1</v>
      </c>
      <c r="O338" s="8" t="str">
        <f>VLOOKUP(Table1[CUSTOMER ID],'Hospitalisation Details'!$A$2:$I$2344,8,0)</f>
        <v>tier - 1</v>
      </c>
      <c r="P338" s="8" t="str">
        <f>VLOOKUP(Table1[CUSTOMER ID],'Hospitalisation Details'!$A$2:$I$2344,9,0)</f>
        <v>R1011</v>
      </c>
      <c r="Q338" s="8">
        <f ca="1">VLOOKUP(Table1[CUSTOMER ID],'Hospitalisation Details'!$A$2:$N$2344,13,0)</f>
        <v>39</v>
      </c>
    </row>
    <row r="339" spans="1:17" ht="15.75" x14ac:dyDescent="0.25">
      <c r="A339" s="1" t="s">
        <v>2033</v>
      </c>
      <c r="B339" s="8" t="str">
        <f>VLOOKUP(A339:A2673,'Customer Names'!$A$2:$D$2336,2,0)</f>
        <v xml:space="preserve">  Elizabeth H</v>
      </c>
      <c r="C339" s="8">
        <f>VLOOKUP(A339:A2673,'Medical Examinations'!$A$2:$H$2336,2,0)</f>
        <v>26.885000000000002</v>
      </c>
      <c r="D339" s="8">
        <f>VLOOKUP(A339:A2673,'Medical Examinations'!$A$2:$H$2336,3,0)</f>
        <v>9.86</v>
      </c>
      <c r="E339" s="8" t="str">
        <f>VLOOKUP(A339:A2673,'Medical Examinations'!$A$1:$M$2336,10,0)</f>
        <v>No</v>
      </c>
      <c r="F339" s="8" t="str">
        <f>VLOOKUP(A339:A2673,'Medical Examinations'!$A$2:$H$2336,5,0)</f>
        <v>No</v>
      </c>
      <c r="G339" s="8" t="str">
        <f>VLOOKUP(A339:A2673,'Medical Examinations'!$A$2:$H$2336,6,0)</f>
        <v>No</v>
      </c>
      <c r="H339" s="8">
        <f>VLOOKUP(A339:A2673,'Medical Examinations'!$A$2:$H$2336,7,0)</f>
        <v>3</v>
      </c>
      <c r="I339" t="str">
        <f>VLOOKUP(A339:A2673,'Medical Examinations'!$A$2:$K$2336,11,0)</f>
        <v>Yes</v>
      </c>
      <c r="J339" s="8" t="str">
        <f>VLOOKUP(A339:A2673,'Medical Examinations'!$A$2:$M$2336,12,0)</f>
        <v>Overweight</v>
      </c>
      <c r="K339" s="8" t="str">
        <f>VLOOKUP(A339:A2673,'Medical Examinations'!$A$2:$M$2336,13,0)</f>
        <v>Diabetes</v>
      </c>
      <c r="L339" s="8" t="str">
        <f>VLOOKUP(Table1[CUSTOMER ID],'Hospitalisation Details'!$A$1:$N$2344,12,0)</f>
        <v>5/Jun/1958</v>
      </c>
      <c r="M339" s="22">
        <f>VLOOKUP(Table1[CUSTOMER ID],'Hospitalisation Details'!$A$2:$N$2344,14,0)</f>
        <v>29330.98</v>
      </c>
      <c r="N339" s="8" t="str">
        <f>VLOOKUP(Table1[CUSTOMER ID],'Hospitalisation Details'!$A$2:$I$2344,7,0)</f>
        <v>tier - 1</v>
      </c>
      <c r="O339" s="8" t="str">
        <f>VLOOKUP(Table1[CUSTOMER ID],'Hospitalisation Details'!$A$2:$I$2344,8,0)</f>
        <v>tier - 2</v>
      </c>
      <c r="P339" s="8" t="str">
        <f>VLOOKUP(Table1[CUSTOMER ID],'Hospitalisation Details'!$A$2:$I$2344,9,0)</f>
        <v>R1012</v>
      </c>
      <c r="Q339" s="8">
        <f ca="1">VLOOKUP(Table1[CUSTOMER ID],'Hospitalisation Details'!$A$2:$N$2344,13,0)</f>
        <v>66</v>
      </c>
    </row>
    <row r="340" spans="1:17" ht="15.75" x14ac:dyDescent="0.25">
      <c r="A340" s="1" t="s">
        <v>2032</v>
      </c>
      <c r="B340" s="8" t="str">
        <f>VLOOKUP(A340:A2674,'Customer Names'!$A$2:$D$2336,2,0)</f>
        <v xml:space="preserve">  Ben</v>
      </c>
      <c r="C340" s="8">
        <f>VLOOKUP(A340:A2674,'Medical Examinations'!$A$2:$H$2336,2,0)</f>
        <v>16.36</v>
      </c>
      <c r="D340" s="8">
        <f>VLOOKUP(A340:A2674,'Medical Examinations'!$A$2:$H$2336,3,0)</f>
        <v>11.19</v>
      </c>
      <c r="E340" s="8" t="str">
        <f>VLOOKUP(A340:A2674,'Medical Examinations'!$A$1:$M$2336,10,0)</f>
        <v>No</v>
      </c>
      <c r="F340" s="8" t="str">
        <f>VLOOKUP(A340:A2674,'Medical Examinations'!$A$2:$H$2336,5,0)</f>
        <v>No</v>
      </c>
      <c r="G340" s="8" t="str">
        <f>VLOOKUP(A340:A2674,'Medical Examinations'!$A$2:$H$2336,6,0)</f>
        <v>No</v>
      </c>
      <c r="H340" s="8">
        <f>VLOOKUP(A340:A2674,'Medical Examinations'!$A$2:$H$2336,7,0)</f>
        <v>0</v>
      </c>
      <c r="I340" t="str">
        <f>VLOOKUP(A340:A2674,'Medical Examinations'!$A$2:$K$2336,11,0)</f>
        <v>Yes</v>
      </c>
      <c r="J340" s="8" t="str">
        <f>VLOOKUP(A340:A2674,'Medical Examinations'!$A$2:$M$2336,12,0)</f>
        <v>Underweight</v>
      </c>
      <c r="K340" s="8" t="str">
        <f>VLOOKUP(A340:A2674,'Medical Examinations'!$A$2:$M$2336,13,0)</f>
        <v>Diabetes</v>
      </c>
      <c r="L340" s="8" t="str">
        <f>VLOOKUP(Table1[CUSTOMER ID],'Hospitalisation Details'!$A$1:$N$2344,12,0)</f>
        <v>21/Jul/1978</v>
      </c>
      <c r="M340" s="22">
        <f>VLOOKUP(Table1[CUSTOMER ID],'Hospitalisation Details'!$A$2:$N$2344,14,0)</f>
        <v>29227.599999999999</v>
      </c>
      <c r="N340" s="8" t="str">
        <f>VLOOKUP(Table1[CUSTOMER ID],'Hospitalisation Details'!$A$2:$I$2344,7,0)</f>
        <v>tier - 1</v>
      </c>
      <c r="O340" s="8" t="str">
        <f>VLOOKUP(Table1[CUSTOMER ID],'Hospitalisation Details'!$A$2:$I$2344,8,0)</f>
        <v>tier - 3</v>
      </c>
      <c r="P340" s="8" t="str">
        <f>VLOOKUP(Table1[CUSTOMER ID],'Hospitalisation Details'!$A$2:$I$2344,9,0)</f>
        <v>R1012</v>
      </c>
      <c r="Q340" s="8">
        <f ca="1">VLOOKUP(Table1[CUSTOMER ID],'Hospitalisation Details'!$A$2:$N$2344,13,0)</f>
        <v>46</v>
      </c>
    </row>
    <row r="341" spans="1:17" ht="15.75" x14ac:dyDescent="0.25">
      <c r="A341" s="1" t="s">
        <v>2031</v>
      </c>
      <c r="B341" s="8" t="str">
        <f>VLOOKUP(A341:A2675,'Customer Names'!$A$2:$D$2336,2,0)</f>
        <v xml:space="preserve">  Cheryl A</v>
      </c>
      <c r="C341" s="8">
        <f>VLOOKUP(A341:A2675,'Medical Examinations'!$A$2:$H$2336,2,0)</f>
        <v>32.299999999999997</v>
      </c>
      <c r="D341" s="8">
        <f>VLOOKUP(A341:A2675,'Medical Examinations'!$A$2:$H$2336,3,0)</f>
        <v>4.8899999999999997</v>
      </c>
      <c r="E341" s="8" t="str">
        <f>VLOOKUP(A341:A2675,'Medical Examinations'!$A$1:$M$2336,10,0)</f>
        <v>Yes</v>
      </c>
      <c r="F341" s="8" t="str">
        <f>VLOOKUP(A341:A2675,'Medical Examinations'!$A$2:$H$2336,5,0)</f>
        <v>No</v>
      </c>
      <c r="G341" s="8" t="str">
        <f>VLOOKUP(A341:A2675,'Medical Examinations'!$A$2:$H$2336,6,0)</f>
        <v>Yes</v>
      </c>
      <c r="H341" s="8">
        <f>VLOOKUP(A341:A2675,'Medical Examinations'!$A$2:$H$2336,7,0)</f>
        <v>1</v>
      </c>
      <c r="I341" t="str">
        <f>VLOOKUP(A341:A2675,'Medical Examinations'!$A$2:$K$2336,11,0)</f>
        <v>No</v>
      </c>
      <c r="J341" s="8" t="str">
        <f>VLOOKUP(A341:A2675,'Medical Examinations'!$A$2:$M$2336,12,0)</f>
        <v>Obesity</v>
      </c>
      <c r="K341" s="8" t="str">
        <f>VLOOKUP(A341:A2675,'Medical Examinations'!$A$2:$M$2336,13,0)</f>
        <v>Normal</v>
      </c>
      <c r="L341" s="8" t="str">
        <f>VLOOKUP(Table1[CUSTOMER ID],'Hospitalisation Details'!$A$1:$N$2344,12,0)</f>
        <v>9/Jul/1969</v>
      </c>
      <c r="M341" s="22">
        <f>VLOOKUP(Table1[CUSTOMER ID],'Hospitalisation Details'!$A$2:$N$2344,14,0)</f>
        <v>29186.48</v>
      </c>
      <c r="N341" s="8" t="str">
        <f>VLOOKUP(Table1[CUSTOMER ID],'Hospitalisation Details'!$A$2:$I$2344,7,0)</f>
        <v>tier - 1</v>
      </c>
      <c r="O341" s="8" t="str">
        <f>VLOOKUP(Table1[CUSTOMER ID],'Hospitalisation Details'!$A$2:$I$2344,8,0)</f>
        <v>tier - 3</v>
      </c>
      <c r="P341" s="8" t="str">
        <f>VLOOKUP(Table1[CUSTOMER ID],'Hospitalisation Details'!$A$2:$I$2344,9,0)</f>
        <v>R1024</v>
      </c>
      <c r="Q341" s="8">
        <f ca="1">VLOOKUP(Table1[CUSTOMER ID],'Hospitalisation Details'!$A$2:$N$2344,13,0)</f>
        <v>55</v>
      </c>
    </row>
    <row r="342" spans="1:17" ht="15.75" x14ac:dyDescent="0.25">
      <c r="A342" s="1" t="s">
        <v>2030</v>
      </c>
      <c r="B342" s="8" t="str">
        <f>VLOOKUP(A342:A2676,'Customer Names'!$A$2:$D$2336,2,0)</f>
        <v xml:space="preserve">  Kimberly A</v>
      </c>
      <c r="C342" s="8">
        <f>VLOOKUP(A342:A2676,'Medical Examinations'!$A$2:$H$2336,2,0)</f>
        <v>16.05</v>
      </c>
      <c r="D342" s="8">
        <f>VLOOKUP(A342:A2676,'Medical Examinations'!$A$2:$H$2336,3,0)</f>
        <v>4.3499999999999996</v>
      </c>
      <c r="E342" s="8" t="str">
        <f>VLOOKUP(A342:A2676,'Medical Examinations'!$A$1:$M$2336,10,0)</f>
        <v>Yes</v>
      </c>
      <c r="F342" s="8" t="str">
        <f>VLOOKUP(A342:A2676,'Medical Examinations'!$A$2:$H$2336,5,0)</f>
        <v>No</v>
      </c>
      <c r="G342" s="8" t="str">
        <f>VLOOKUP(A342:A2676,'Medical Examinations'!$A$2:$H$2336,6,0)</f>
        <v>No</v>
      </c>
      <c r="H342" s="8">
        <f>VLOOKUP(A342:A2676,'Medical Examinations'!$A$2:$H$2336,7,0)</f>
        <v>0</v>
      </c>
      <c r="I342" t="str">
        <f>VLOOKUP(A342:A2676,'Medical Examinations'!$A$2:$K$2336,11,0)</f>
        <v>Yes</v>
      </c>
      <c r="J342" s="8" t="str">
        <f>VLOOKUP(A342:A2676,'Medical Examinations'!$A$2:$M$2336,12,0)</f>
        <v>Underweight</v>
      </c>
      <c r="K342" s="8" t="str">
        <f>VLOOKUP(A342:A2676,'Medical Examinations'!$A$2:$M$2336,13,0)</f>
        <v>Normal</v>
      </c>
      <c r="L342" s="8" t="str">
        <f>VLOOKUP(Table1[CUSTOMER ID],'Hospitalisation Details'!$A$1:$N$2344,12,0)</f>
        <v>8/Nov/1976</v>
      </c>
      <c r="M342" s="22">
        <f>VLOOKUP(Table1[CUSTOMER ID],'Hospitalisation Details'!$A$2:$N$2344,14,0)</f>
        <v>29160.39</v>
      </c>
      <c r="N342" s="8" t="str">
        <f>VLOOKUP(Table1[CUSTOMER ID],'Hospitalisation Details'!$A$2:$I$2344,7,0)</f>
        <v>tier - 1</v>
      </c>
      <c r="O342" s="8" t="str">
        <f>VLOOKUP(Table1[CUSTOMER ID],'Hospitalisation Details'!$A$2:$I$2344,8,0)</f>
        <v>tier - 2</v>
      </c>
      <c r="P342" s="8" t="str">
        <f>VLOOKUP(Table1[CUSTOMER ID],'Hospitalisation Details'!$A$2:$I$2344,9,0)</f>
        <v>R1011</v>
      </c>
      <c r="Q342" s="8">
        <f ca="1">VLOOKUP(Table1[CUSTOMER ID],'Hospitalisation Details'!$A$2:$N$2344,13,0)</f>
        <v>48</v>
      </c>
    </row>
    <row r="343" spans="1:17" ht="15.75" x14ac:dyDescent="0.25">
      <c r="A343" s="1" t="s">
        <v>2029</v>
      </c>
      <c r="B343" s="8" t="str">
        <f>VLOOKUP(A343:A2677,'Customer Names'!$A$2:$D$2336,2,0)</f>
        <v xml:space="preserve">  Cynthia</v>
      </c>
      <c r="C343" s="8">
        <f>VLOOKUP(A343:A2677,'Medical Examinations'!$A$2:$H$2336,2,0)</f>
        <v>29.07</v>
      </c>
      <c r="D343" s="8">
        <f>VLOOKUP(A343:A2677,'Medical Examinations'!$A$2:$H$2336,3,0)</f>
        <v>8.66</v>
      </c>
      <c r="E343" s="8" t="str">
        <f>VLOOKUP(A343:A2677,'Medical Examinations'!$A$1:$M$2336,10,0)</f>
        <v>Yes</v>
      </c>
      <c r="F343" s="8" t="str">
        <f>VLOOKUP(A343:A2677,'Medical Examinations'!$A$2:$H$2336,5,0)</f>
        <v>No</v>
      </c>
      <c r="G343" s="8" t="str">
        <f>VLOOKUP(A343:A2677,'Medical Examinations'!$A$2:$H$2336,6,0)</f>
        <v>No</v>
      </c>
      <c r="H343" s="8">
        <f>VLOOKUP(A343:A2677,'Medical Examinations'!$A$2:$H$2336,7,0)</f>
        <v>2</v>
      </c>
      <c r="I343" t="str">
        <f>VLOOKUP(A343:A2677,'Medical Examinations'!$A$2:$K$2336,11,0)</f>
        <v>Yes</v>
      </c>
      <c r="J343" s="8" t="str">
        <f>VLOOKUP(A343:A2677,'Medical Examinations'!$A$2:$M$2336,12,0)</f>
        <v>Overweight</v>
      </c>
      <c r="K343" s="8" t="str">
        <f>VLOOKUP(A343:A2677,'Medical Examinations'!$A$2:$M$2336,13,0)</f>
        <v>Diabetes</v>
      </c>
      <c r="L343" s="8" t="str">
        <f>VLOOKUP(Table1[CUSTOMER ID],'Hospitalisation Details'!$A$1:$N$2344,12,0)</f>
        <v>24/Dec/1961</v>
      </c>
      <c r="M343" s="22">
        <f>VLOOKUP(Table1[CUSTOMER ID],'Hospitalisation Details'!$A$2:$N$2344,14,0)</f>
        <v>29141.360000000001</v>
      </c>
      <c r="N343" s="8" t="str">
        <f>VLOOKUP(Table1[CUSTOMER ID],'Hospitalisation Details'!$A$2:$I$2344,7,0)</f>
        <v>tier - 1</v>
      </c>
      <c r="O343" s="8" t="str">
        <f>VLOOKUP(Table1[CUSTOMER ID],'Hospitalisation Details'!$A$2:$I$2344,8,0)</f>
        <v>tier - 3</v>
      </c>
      <c r="P343" s="8" t="str">
        <f>VLOOKUP(Table1[CUSTOMER ID],'Hospitalisation Details'!$A$2:$I$2344,9,0)</f>
        <v>R1012</v>
      </c>
      <c r="Q343" s="8">
        <f ca="1">VLOOKUP(Table1[CUSTOMER ID],'Hospitalisation Details'!$A$2:$N$2344,13,0)</f>
        <v>62</v>
      </c>
    </row>
    <row r="344" spans="1:17" ht="15.75" x14ac:dyDescent="0.25">
      <c r="A344" s="1" t="s">
        <v>2028</v>
      </c>
      <c r="B344" s="8" t="str">
        <f>VLOOKUP(A344:A2678,'Customer Names'!$A$2:$D$2336,2,0)</f>
        <v xml:space="preserve">  Jessica</v>
      </c>
      <c r="C344" s="8">
        <f>VLOOKUP(A344:A2678,'Medical Examinations'!$A$2:$H$2336,2,0)</f>
        <v>17.43</v>
      </c>
      <c r="D344" s="8">
        <f>VLOOKUP(A344:A2678,'Medical Examinations'!$A$2:$H$2336,3,0)</f>
        <v>8.64</v>
      </c>
      <c r="E344" s="8" t="str">
        <f>VLOOKUP(A344:A2678,'Medical Examinations'!$A$1:$M$2336,10,0)</f>
        <v>No</v>
      </c>
      <c r="F344" s="8" t="str">
        <f>VLOOKUP(A344:A2678,'Medical Examinations'!$A$2:$H$2336,5,0)</f>
        <v>No</v>
      </c>
      <c r="G344" s="8" t="str">
        <f>VLOOKUP(A344:A2678,'Medical Examinations'!$A$2:$H$2336,6,0)</f>
        <v>No</v>
      </c>
      <c r="H344" s="8">
        <f>VLOOKUP(A344:A2678,'Medical Examinations'!$A$2:$H$2336,7,0)</f>
        <v>0</v>
      </c>
      <c r="I344" t="str">
        <f>VLOOKUP(A344:A2678,'Medical Examinations'!$A$2:$K$2336,11,0)</f>
        <v>Yes</v>
      </c>
      <c r="J344" s="8" t="str">
        <f>VLOOKUP(A344:A2678,'Medical Examinations'!$A$2:$M$2336,12,0)</f>
        <v>Underweight</v>
      </c>
      <c r="K344" s="8" t="str">
        <f>VLOOKUP(A344:A2678,'Medical Examinations'!$A$2:$M$2336,13,0)</f>
        <v>Diabetes</v>
      </c>
      <c r="L344" s="8" t="str">
        <f>VLOOKUP(Table1[CUSTOMER ID],'Hospitalisation Details'!$A$1:$N$2344,12,0)</f>
        <v>29/Nov/1978</v>
      </c>
      <c r="M344" s="22">
        <f>VLOOKUP(Table1[CUSTOMER ID],'Hospitalisation Details'!$A$2:$N$2344,14,0)</f>
        <v>29114.77</v>
      </c>
      <c r="N344" s="8" t="str">
        <f>VLOOKUP(Table1[CUSTOMER ID],'Hospitalisation Details'!$A$2:$I$2344,7,0)</f>
        <v>tier - 1</v>
      </c>
      <c r="O344" s="8" t="str">
        <f>VLOOKUP(Table1[CUSTOMER ID],'Hospitalisation Details'!$A$2:$I$2344,8,0)</f>
        <v>tier - 1</v>
      </c>
      <c r="P344" s="8" t="str">
        <f>VLOOKUP(Table1[CUSTOMER ID],'Hospitalisation Details'!$A$2:$I$2344,9,0)</f>
        <v>R1011</v>
      </c>
      <c r="Q344" s="8">
        <f ca="1">VLOOKUP(Table1[CUSTOMER ID],'Hospitalisation Details'!$A$2:$N$2344,13,0)</f>
        <v>45</v>
      </c>
    </row>
    <row r="345" spans="1:17" ht="15.75" x14ac:dyDescent="0.25">
      <c r="A345" s="1" t="s">
        <v>2027</v>
      </c>
      <c r="B345" s="8" t="str">
        <f>VLOOKUP(A345:A2679,'Customer Names'!$A$2:$D$2336,2,0)</f>
        <v xml:space="preserve">  Bruce</v>
      </c>
      <c r="C345" s="8">
        <f>VLOOKUP(A345:A2679,'Medical Examinations'!$A$2:$H$2336,2,0)</f>
        <v>19.329999999999998</v>
      </c>
      <c r="D345" s="8">
        <f>VLOOKUP(A345:A2679,'Medical Examinations'!$A$2:$H$2336,3,0)</f>
        <v>4.2699999999999996</v>
      </c>
      <c r="E345" s="8" t="str">
        <f>VLOOKUP(A345:A2679,'Medical Examinations'!$A$1:$M$2336,10,0)</f>
        <v>No</v>
      </c>
      <c r="F345" s="8" t="str">
        <f>VLOOKUP(A345:A2679,'Medical Examinations'!$A$2:$H$2336,5,0)</f>
        <v>No</v>
      </c>
      <c r="G345" s="8" t="str">
        <f>VLOOKUP(A345:A2679,'Medical Examinations'!$A$2:$H$2336,6,0)</f>
        <v>No</v>
      </c>
      <c r="H345" s="8">
        <f>VLOOKUP(A345:A2679,'Medical Examinations'!$A$2:$H$2336,7,0)</f>
        <v>0</v>
      </c>
      <c r="I345" t="str">
        <f>VLOOKUP(A345:A2679,'Medical Examinations'!$A$2:$K$2336,11,0)</f>
        <v>Yes</v>
      </c>
      <c r="J345" s="8" t="str">
        <f>VLOOKUP(A345:A2679,'Medical Examinations'!$A$2:$M$2336,12,0)</f>
        <v>Normal Weight</v>
      </c>
      <c r="K345" s="8" t="str">
        <f>VLOOKUP(A345:A2679,'Medical Examinations'!$A$2:$M$2336,13,0)</f>
        <v>Normal</v>
      </c>
      <c r="L345" s="8" t="str">
        <f>VLOOKUP(Table1[CUSTOMER ID],'Hospitalisation Details'!$A$1:$N$2344,12,0)</f>
        <v>14/Jul/1980</v>
      </c>
      <c r="M345" s="22">
        <f>VLOOKUP(Table1[CUSTOMER ID],'Hospitalisation Details'!$A$2:$N$2344,14,0)</f>
        <v>29114.21</v>
      </c>
      <c r="N345" s="8" t="str">
        <f>VLOOKUP(Table1[CUSTOMER ID],'Hospitalisation Details'!$A$2:$I$2344,7,0)</f>
        <v>tier - 1</v>
      </c>
      <c r="O345" s="8" t="str">
        <f>VLOOKUP(Table1[CUSTOMER ID],'Hospitalisation Details'!$A$2:$I$2344,8,0)</f>
        <v>tier - 3</v>
      </c>
      <c r="P345" s="8" t="str">
        <f>VLOOKUP(Table1[CUSTOMER ID],'Hospitalisation Details'!$A$2:$I$2344,9,0)</f>
        <v>R1011</v>
      </c>
      <c r="Q345" s="8">
        <f ca="1">VLOOKUP(Table1[CUSTOMER ID],'Hospitalisation Details'!$A$2:$N$2344,13,0)</f>
        <v>44</v>
      </c>
    </row>
    <row r="346" spans="1:17" ht="15.75" x14ac:dyDescent="0.25">
      <c r="A346" s="1" t="s">
        <v>2026</v>
      </c>
      <c r="B346" s="8" t="str">
        <f>VLOOKUP(A346:A2680,'Customer Names'!$A$2:$D$2336,2,0)</f>
        <v xml:space="preserve">  Allison</v>
      </c>
      <c r="C346" s="8">
        <f>VLOOKUP(A346:A2680,'Medical Examinations'!$A$2:$H$2336,2,0)</f>
        <v>30.52</v>
      </c>
      <c r="D346" s="8">
        <f>VLOOKUP(A346:A2680,'Medical Examinations'!$A$2:$H$2336,3,0)</f>
        <v>4.21</v>
      </c>
      <c r="E346" s="8" t="str">
        <f>VLOOKUP(A346:A2680,'Medical Examinations'!$A$1:$M$2336,10,0)</f>
        <v>No</v>
      </c>
      <c r="F346" s="8" t="str">
        <f>VLOOKUP(A346:A2680,'Medical Examinations'!$A$2:$H$2336,5,0)</f>
        <v>No</v>
      </c>
      <c r="G346" s="8" t="str">
        <f>VLOOKUP(A346:A2680,'Medical Examinations'!$A$2:$H$2336,6,0)</f>
        <v>No</v>
      </c>
      <c r="H346" s="8">
        <f>VLOOKUP(A346:A2680,'Medical Examinations'!$A$2:$H$2336,7,0)</f>
        <v>1</v>
      </c>
      <c r="I346" t="str">
        <f>VLOOKUP(A346:A2680,'Medical Examinations'!$A$2:$K$2336,11,0)</f>
        <v>Yes</v>
      </c>
      <c r="J346" s="8" t="str">
        <f>VLOOKUP(A346:A2680,'Medical Examinations'!$A$2:$M$2336,12,0)</f>
        <v>Obesity</v>
      </c>
      <c r="K346" s="8" t="str">
        <f>VLOOKUP(A346:A2680,'Medical Examinations'!$A$2:$M$2336,13,0)</f>
        <v>Normal</v>
      </c>
      <c r="L346" s="8" t="str">
        <f>VLOOKUP(Table1[CUSTOMER ID],'Hospitalisation Details'!$A$1:$N$2344,12,0)</f>
        <v>7/Jul/1992</v>
      </c>
      <c r="M346" s="22">
        <f>VLOOKUP(Table1[CUSTOMER ID],'Hospitalisation Details'!$A$2:$N$2344,14,0)</f>
        <v>29007.82</v>
      </c>
      <c r="N346" s="8" t="str">
        <f>VLOOKUP(Table1[CUSTOMER ID],'Hospitalisation Details'!$A$2:$I$2344,7,0)</f>
        <v>tier - 1</v>
      </c>
      <c r="O346" s="8" t="str">
        <f>VLOOKUP(Table1[CUSTOMER ID],'Hospitalisation Details'!$A$2:$I$2344,8,0)</f>
        <v>tier - 3</v>
      </c>
      <c r="P346" s="8" t="str">
        <f>VLOOKUP(Table1[CUSTOMER ID],'Hospitalisation Details'!$A$2:$I$2344,9,0)</f>
        <v>R1011</v>
      </c>
      <c r="Q346" s="8">
        <f ca="1">VLOOKUP(Table1[CUSTOMER ID],'Hospitalisation Details'!$A$2:$N$2344,13,0)</f>
        <v>32</v>
      </c>
    </row>
    <row r="347" spans="1:17" ht="15.75" x14ac:dyDescent="0.25">
      <c r="A347" s="1" t="s">
        <v>2025</v>
      </c>
      <c r="B347" s="8" t="str">
        <f>VLOOKUP(A347:A2681,'Customer Names'!$A$2:$D$2336,2,0)</f>
        <v xml:space="preserve">  Alex</v>
      </c>
      <c r="C347" s="8">
        <f>VLOOKUP(A347:A2681,'Medical Examinations'!$A$2:$H$2336,2,0)</f>
        <v>39.21</v>
      </c>
      <c r="D347" s="8">
        <f>VLOOKUP(A347:A2681,'Medical Examinations'!$A$2:$H$2336,3,0)</f>
        <v>5.04</v>
      </c>
      <c r="E347" s="8" t="str">
        <f>VLOOKUP(A347:A2681,'Medical Examinations'!$A$1:$M$2336,10,0)</f>
        <v>No</v>
      </c>
      <c r="F347" s="8" t="str">
        <f>VLOOKUP(A347:A2681,'Medical Examinations'!$A$2:$H$2336,5,0)</f>
        <v>No</v>
      </c>
      <c r="G347" s="8" t="str">
        <f>VLOOKUP(A347:A2681,'Medical Examinations'!$A$2:$H$2336,6,0)</f>
        <v>Yes</v>
      </c>
      <c r="H347" s="8">
        <f>VLOOKUP(A347:A2681,'Medical Examinations'!$A$2:$H$2336,7,0)</f>
        <v>1</v>
      </c>
      <c r="I347" t="str">
        <f>VLOOKUP(A347:A2681,'Medical Examinations'!$A$2:$K$2336,11,0)</f>
        <v>Yes</v>
      </c>
      <c r="J347" s="8" t="str">
        <f>VLOOKUP(A347:A2681,'Medical Examinations'!$A$2:$M$2336,12,0)</f>
        <v>Obesity</v>
      </c>
      <c r="K347" s="8" t="str">
        <f>VLOOKUP(A347:A2681,'Medical Examinations'!$A$2:$M$2336,13,0)</f>
        <v>Normal</v>
      </c>
      <c r="L347" s="8" t="str">
        <f>VLOOKUP(Table1[CUSTOMER ID],'Hospitalisation Details'!$A$1:$N$2344,12,0)</f>
        <v>1/Sep/2003</v>
      </c>
      <c r="M347" s="22">
        <f>VLOOKUP(Table1[CUSTOMER ID],'Hospitalisation Details'!$A$2:$N$2344,14,0)</f>
        <v>28998.68</v>
      </c>
      <c r="N347" s="8" t="str">
        <f>VLOOKUP(Table1[CUSTOMER ID],'Hospitalisation Details'!$A$2:$I$2344,7,0)</f>
        <v>tier - 1</v>
      </c>
      <c r="O347" s="8" t="str">
        <f>VLOOKUP(Table1[CUSTOMER ID],'Hospitalisation Details'!$A$2:$I$2344,8,0)</f>
        <v>tier - 3</v>
      </c>
      <c r="P347" s="8" t="str">
        <f>VLOOKUP(Table1[CUSTOMER ID],'Hospitalisation Details'!$A$2:$I$2344,9,0)</f>
        <v>R1011</v>
      </c>
      <c r="Q347" s="8">
        <f ca="1">VLOOKUP(Table1[CUSTOMER ID],'Hospitalisation Details'!$A$2:$N$2344,13,0)</f>
        <v>21</v>
      </c>
    </row>
    <row r="348" spans="1:17" ht="15.75" x14ac:dyDescent="0.25">
      <c r="A348" s="1" t="s">
        <v>2024</v>
      </c>
      <c r="B348" s="8" t="str">
        <f>VLOOKUP(A348:A2682,'Customer Names'!$A$2:$D$2336,2,0)</f>
        <v xml:space="preserve">  Gabriela</v>
      </c>
      <c r="C348" s="8">
        <f>VLOOKUP(A348:A2682,'Medical Examinations'!$A$2:$H$2336,2,0)</f>
        <v>26.98</v>
      </c>
      <c r="D348" s="8">
        <f>VLOOKUP(A348:A2682,'Medical Examinations'!$A$2:$H$2336,3,0)</f>
        <v>5.21</v>
      </c>
      <c r="E348" s="8" t="str">
        <f>VLOOKUP(A348:A2682,'Medical Examinations'!$A$1:$M$2336,10,0)</f>
        <v>Yes</v>
      </c>
      <c r="F348" s="8" t="str">
        <f>VLOOKUP(A348:A2682,'Medical Examinations'!$A$2:$H$2336,5,0)</f>
        <v>No</v>
      </c>
      <c r="G348" s="8" t="str">
        <f>VLOOKUP(A348:A2682,'Medical Examinations'!$A$2:$H$2336,6,0)</f>
        <v>No</v>
      </c>
      <c r="H348" s="8">
        <f>VLOOKUP(A348:A2682,'Medical Examinations'!$A$2:$H$2336,7,0)</f>
        <v>2</v>
      </c>
      <c r="I348" t="str">
        <f>VLOOKUP(A348:A2682,'Medical Examinations'!$A$2:$K$2336,11,0)</f>
        <v>Yes</v>
      </c>
      <c r="J348" s="8" t="str">
        <f>VLOOKUP(A348:A2682,'Medical Examinations'!$A$2:$M$2336,12,0)</f>
        <v>Overweight</v>
      </c>
      <c r="K348" s="8" t="str">
        <f>VLOOKUP(A348:A2682,'Medical Examinations'!$A$2:$M$2336,13,0)</f>
        <v>Normal</v>
      </c>
      <c r="L348" s="8" t="str">
        <f>VLOOKUP(Table1[CUSTOMER ID],'Hospitalisation Details'!$A$1:$N$2344,12,0)</f>
        <v>5/Dec/1959</v>
      </c>
      <c r="M348" s="22">
        <f>VLOOKUP(Table1[CUSTOMER ID],'Hospitalisation Details'!$A$2:$N$2344,14,0)</f>
        <v>28950.47</v>
      </c>
      <c r="N348" s="8" t="str">
        <f>VLOOKUP(Table1[CUSTOMER ID],'Hospitalisation Details'!$A$2:$I$2344,7,0)</f>
        <v>tier - 1</v>
      </c>
      <c r="O348" s="8" t="str">
        <f>VLOOKUP(Table1[CUSTOMER ID],'Hospitalisation Details'!$A$2:$I$2344,8,0)</f>
        <v>tier - 1</v>
      </c>
      <c r="P348" s="8" t="str">
        <f>VLOOKUP(Table1[CUSTOMER ID],'Hospitalisation Details'!$A$2:$I$2344,9,0)</f>
        <v>R1012</v>
      </c>
      <c r="Q348" s="8">
        <f ca="1">VLOOKUP(Table1[CUSTOMER ID],'Hospitalisation Details'!$A$2:$N$2344,13,0)</f>
        <v>64</v>
      </c>
    </row>
    <row r="349" spans="1:17" ht="15.75" x14ac:dyDescent="0.25">
      <c r="A349" s="1" t="s">
        <v>2023</v>
      </c>
      <c r="B349" s="8" t="str">
        <f>VLOOKUP(A349:A2683,'Customer Names'!$A$2:$D$2336,2,0)</f>
        <v xml:space="preserve">  Sharon</v>
      </c>
      <c r="C349" s="8">
        <f>VLOOKUP(A349:A2683,'Medical Examinations'!$A$2:$H$2336,2,0)</f>
        <v>25.84</v>
      </c>
      <c r="D349" s="8">
        <f>VLOOKUP(A349:A2683,'Medical Examinations'!$A$2:$H$2336,3,0)</f>
        <v>8.83</v>
      </c>
      <c r="E349" s="8" t="str">
        <f>VLOOKUP(A349:A2683,'Medical Examinations'!$A$1:$M$2336,10,0)</f>
        <v>No</v>
      </c>
      <c r="F349" s="8" t="str">
        <f>VLOOKUP(A349:A2683,'Medical Examinations'!$A$2:$H$2336,5,0)</f>
        <v>No</v>
      </c>
      <c r="G349" s="8" t="str">
        <f>VLOOKUP(A349:A2683,'Medical Examinations'!$A$2:$H$2336,6,0)</f>
        <v>No</v>
      </c>
      <c r="H349" s="8">
        <f>VLOOKUP(A349:A2683,'Medical Examinations'!$A$2:$H$2336,7,0)</f>
        <v>0</v>
      </c>
      <c r="I349" t="str">
        <f>VLOOKUP(A349:A2683,'Medical Examinations'!$A$2:$K$2336,11,0)</f>
        <v>No</v>
      </c>
      <c r="J349" s="8" t="str">
        <f>VLOOKUP(A349:A2683,'Medical Examinations'!$A$2:$M$2336,12,0)</f>
        <v>Overweight</v>
      </c>
      <c r="K349" s="8" t="str">
        <f>VLOOKUP(A349:A2683,'Medical Examinations'!$A$2:$M$2336,13,0)</f>
        <v>Diabetes</v>
      </c>
      <c r="L349" s="8" t="str">
        <f>VLOOKUP(Table1[CUSTOMER ID],'Hospitalisation Details'!$A$1:$N$2344,12,0)</f>
        <v>25/Jul/1962</v>
      </c>
      <c r="M349" s="22">
        <f>VLOOKUP(Table1[CUSTOMER ID],'Hospitalisation Details'!$A$2:$N$2344,14,0)</f>
        <v>28923.14</v>
      </c>
      <c r="N349" s="8" t="str">
        <f>VLOOKUP(Table1[CUSTOMER ID],'Hospitalisation Details'!$A$2:$I$2344,7,0)</f>
        <v>tier - 1</v>
      </c>
      <c r="O349" s="8" t="str">
        <f>VLOOKUP(Table1[CUSTOMER ID],'Hospitalisation Details'!$A$2:$I$2344,8,0)</f>
        <v>tier - 1</v>
      </c>
      <c r="P349" s="8" t="str">
        <f>VLOOKUP(Table1[CUSTOMER ID],'Hospitalisation Details'!$A$2:$I$2344,9,0)</f>
        <v>R1012</v>
      </c>
      <c r="Q349" s="8">
        <f ca="1">VLOOKUP(Table1[CUSTOMER ID],'Hospitalisation Details'!$A$2:$N$2344,13,0)</f>
        <v>62</v>
      </c>
    </row>
    <row r="350" spans="1:17" ht="15.75" x14ac:dyDescent="0.25">
      <c r="A350" s="1" t="s">
        <v>2022</v>
      </c>
      <c r="B350" s="8" t="str">
        <f>VLOOKUP(A350:A2684,'Customer Names'!$A$2:$D$2336,2,0)</f>
        <v xml:space="preserve">  Jason A</v>
      </c>
      <c r="C350" s="8">
        <f>VLOOKUP(A350:A2684,'Medical Examinations'!$A$2:$H$2336,2,0)</f>
        <v>28.31</v>
      </c>
      <c r="D350" s="8">
        <f>VLOOKUP(A350:A2684,'Medical Examinations'!$A$2:$H$2336,3,0)</f>
        <v>8.4700000000000006</v>
      </c>
      <c r="E350" s="8" t="str">
        <f>VLOOKUP(A350:A2684,'Medical Examinations'!$A$1:$M$2336,10,0)</f>
        <v>Yes</v>
      </c>
      <c r="F350" s="8" t="str">
        <f>VLOOKUP(A350:A2684,'Medical Examinations'!$A$2:$H$2336,5,0)</f>
        <v>No</v>
      </c>
      <c r="G350" s="8" t="str">
        <f>VLOOKUP(A350:A2684,'Medical Examinations'!$A$2:$H$2336,6,0)</f>
        <v>No</v>
      </c>
      <c r="H350" s="8">
        <f>VLOOKUP(A350:A2684,'Medical Examinations'!$A$2:$H$2336,7,0)</f>
        <v>2</v>
      </c>
      <c r="I350" t="str">
        <f>VLOOKUP(A350:A2684,'Medical Examinations'!$A$2:$K$2336,11,0)</f>
        <v>Yes</v>
      </c>
      <c r="J350" s="8" t="str">
        <f>VLOOKUP(A350:A2684,'Medical Examinations'!$A$2:$M$2336,12,0)</f>
        <v>Overweight</v>
      </c>
      <c r="K350" s="8" t="str">
        <f>VLOOKUP(A350:A2684,'Medical Examinations'!$A$2:$M$2336,13,0)</f>
        <v>Diabetes</v>
      </c>
      <c r="L350" s="8" t="str">
        <f>VLOOKUP(Table1[CUSTOMER ID],'Hospitalisation Details'!$A$1:$N$2344,12,0)</f>
        <v>3/Aug/1961</v>
      </c>
      <c r="M350" s="22">
        <f>VLOOKUP(Table1[CUSTOMER ID],'Hospitalisation Details'!$A$2:$N$2344,14,0)</f>
        <v>28868.66</v>
      </c>
      <c r="N350" s="8" t="str">
        <f>VLOOKUP(Table1[CUSTOMER ID],'Hospitalisation Details'!$A$2:$I$2344,7,0)</f>
        <v>tier - 1</v>
      </c>
      <c r="O350" s="8" t="str">
        <f>VLOOKUP(Table1[CUSTOMER ID],'Hospitalisation Details'!$A$2:$I$2344,8,0)</f>
        <v>tier - 2</v>
      </c>
      <c r="P350" s="8" t="str">
        <f>VLOOKUP(Table1[CUSTOMER ID],'Hospitalisation Details'!$A$2:$I$2344,9,0)</f>
        <v>R1012</v>
      </c>
      <c r="Q350" s="8">
        <f ca="1">VLOOKUP(Table1[CUSTOMER ID],'Hospitalisation Details'!$A$2:$N$2344,13,0)</f>
        <v>63</v>
      </c>
    </row>
    <row r="351" spans="1:17" ht="15.75" x14ac:dyDescent="0.25">
      <c r="A351" s="1" t="s">
        <v>2021</v>
      </c>
      <c r="B351" s="8" t="str">
        <f>VLOOKUP(A351:A2685,'Customer Names'!$A$2:$D$2336,2,0)</f>
        <v xml:space="preserve">  Chelsey C</v>
      </c>
      <c r="C351" s="8">
        <f>VLOOKUP(A351:A2685,'Medical Examinations'!$A$2:$H$2336,2,0)</f>
        <v>23.94</v>
      </c>
      <c r="D351" s="8">
        <f>VLOOKUP(A351:A2685,'Medical Examinations'!$A$2:$H$2336,3,0)</f>
        <v>4.2</v>
      </c>
      <c r="E351" s="8" t="str">
        <f>VLOOKUP(A351:A2685,'Medical Examinations'!$A$1:$M$2336,10,0)</f>
        <v>No</v>
      </c>
      <c r="F351" s="8" t="str">
        <f>VLOOKUP(A351:A2685,'Medical Examinations'!$A$2:$H$2336,5,0)</f>
        <v>No</v>
      </c>
      <c r="G351" s="8" t="str">
        <f>VLOOKUP(A351:A2685,'Medical Examinations'!$A$2:$H$2336,6,0)</f>
        <v>No</v>
      </c>
      <c r="H351" s="8">
        <f>VLOOKUP(A351:A2685,'Medical Examinations'!$A$2:$H$2336,7,0)</f>
        <v>0</v>
      </c>
      <c r="I351" t="str">
        <f>VLOOKUP(A351:A2685,'Medical Examinations'!$A$2:$K$2336,11,0)</f>
        <v>Yes</v>
      </c>
      <c r="J351" s="8" t="str">
        <f>VLOOKUP(A351:A2685,'Medical Examinations'!$A$2:$M$2336,12,0)</f>
        <v>Normal Weight</v>
      </c>
      <c r="K351" s="8" t="str">
        <f>VLOOKUP(A351:A2685,'Medical Examinations'!$A$2:$M$2336,13,0)</f>
        <v>Normal</v>
      </c>
      <c r="L351" s="8" t="str">
        <f>VLOOKUP(Table1[CUSTOMER ID],'Hospitalisation Details'!$A$1:$N$2344,12,0)</f>
        <v>5/Dec/1990</v>
      </c>
      <c r="M351" s="22">
        <f>VLOOKUP(Table1[CUSTOMER ID],'Hospitalisation Details'!$A$2:$N$2344,14,0)</f>
        <v>28716.14</v>
      </c>
      <c r="N351" s="8" t="str">
        <f>VLOOKUP(Table1[CUSTOMER ID],'Hospitalisation Details'!$A$2:$I$2344,7,0)</f>
        <v>tier - 1</v>
      </c>
      <c r="O351" s="8" t="str">
        <f>VLOOKUP(Table1[CUSTOMER ID],'Hospitalisation Details'!$A$2:$I$2344,8,0)</f>
        <v>tier - 3</v>
      </c>
      <c r="P351" s="8" t="str">
        <f>VLOOKUP(Table1[CUSTOMER ID],'Hospitalisation Details'!$A$2:$I$2344,9,0)</f>
        <v>R1011</v>
      </c>
      <c r="Q351" s="8">
        <f ca="1">VLOOKUP(Table1[CUSTOMER ID],'Hospitalisation Details'!$A$2:$N$2344,13,0)</f>
        <v>33</v>
      </c>
    </row>
    <row r="352" spans="1:17" ht="15.75" x14ac:dyDescent="0.25">
      <c r="A352" s="1" t="s">
        <v>2020</v>
      </c>
      <c r="B352" s="8" t="str">
        <f>VLOOKUP(A352:A2686,'Customer Names'!$A$2:$D$2336,2,0)</f>
        <v xml:space="preserve">  Devon A</v>
      </c>
      <c r="C352" s="8">
        <f>VLOOKUP(A352:A2686,'Medical Examinations'!$A$2:$H$2336,2,0)</f>
        <v>20.03</v>
      </c>
      <c r="D352" s="8">
        <f>VLOOKUP(A352:A2686,'Medical Examinations'!$A$2:$H$2336,3,0)</f>
        <v>6.14</v>
      </c>
      <c r="E352" s="8" t="str">
        <f>VLOOKUP(A352:A2686,'Medical Examinations'!$A$1:$M$2336,10,0)</f>
        <v>Yes</v>
      </c>
      <c r="F352" s="8" t="str">
        <f>VLOOKUP(A352:A2686,'Medical Examinations'!$A$2:$H$2336,5,0)</f>
        <v>No</v>
      </c>
      <c r="G352" s="8" t="str">
        <f>VLOOKUP(A352:A2686,'Medical Examinations'!$A$2:$H$2336,6,0)</f>
        <v>No</v>
      </c>
      <c r="H352" s="8">
        <f>VLOOKUP(A352:A2686,'Medical Examinations'!$A$2:$H$2336,7,0)</f>
        <v>0</v>
      </c>
      <c r="I352" t="str">
        <f>VLOOKUP(A352:A2686,'Medical Examinations'!$A$2:$K$2336,11,0)</f>
        <v>Yes</v>
      </c>
      <c r="J352" s="8" t="str">
        <f>VLOOKUP(A352:A2686,'Medical Examinations'!$A$2:$M$2336,12,0)</f>
        <v>Normal Weight</v>
      </c>
      <c r="K352" s="8" t="str">
        <f>VLOOKUP(A352:A2686,'Medical Examinations'!$A$2:$M$2336,13,0)</f>
        <v>Prediabetes</v>
      </c>
      <c r="L352" s="8" t="str">
        <f>VLOOKUP(Table1[CUSTOMER ID],'Hospitalisation Details'!$A$1:$N$2344,12,0)</f>
        <v>27/Sep/1985</v>
      </c>
      <c r="M352" s="22">
        <f>VLOOKUP(Table1[CUSTOMER ID],'Hospitalisation Details'!$A$2:$N$2344,14,0)</f>
        <v>28542.86</v>
      </c>
      <c r="N352" s="8" t="str">
        <f>VLOOKUP(Table1[CUSTOMER ID],'Hospitalisation Details'!$A$2:$I$2344,7,0)</f>
        <v>tier - 1</v>
      </c>
      <c r="O352" s="8" t="str">
        <f>VLOOKUP(Table1[CUSTOMER ID],'Hospitalisation Details'!$A$2:$I$2344,8,0)</f>
        <v>tier - 3</v>
      </c>
      <c r="P352" s="8" t="str">
        <f>VLOOKUP(Table1[CUSTOMER ID],'Hospitalisation Details'!$A$2:$I$2344,9,0)</f>
        <v>R1011</v>
      </c>
      <c r="Q352" s="8">
        <f ca="1">VLOOKUP(Table1[CUSTOMER ID],'Hospitalisation Details'!$A$2:$N$2344,13,0)</f>
        <v>39</v>
      </c>
    </row>
    <row r="353" spans="1:17" ht="15.75" x14ac:dyDescent="0.25">
      <c r="A353" s="1" t="s">
        <v>2019</v>
      </c>
      <c r="B353" s="8" t="str">
        <f>VLOOKUP(A353:A2687,'Customer Names'!$A$2:$D$2336,2,0)</f>
        <v xml:space="preserve">  Joni L</v>
      </c>
      <c r="C353" s="8">
        <f>VLOOKUP(A353:A2687,'Medical Examinations'!$A$2:$H$2336,2,0)</f>
        <v>41.42</v>
      </c>
      <c r="D353" s="8">
        <f>VLOOKUP(A353:A2687,'Medical Examinations'!$A$2:$H$2336,3,0)</f>
        <v>6.07</v>
      </c>
      <c r="E353" s="8" t="str">
        <f>VLOOKUP(A353:A2687,'Medical Examinations'!$A$1:$M$2336,10,0)</f>
        <v>No</v>
      </c>
      <c r="F353" s="8" t="str">
        <f>VLOOKUP(A353:A2687,'Medical Examinations'!$A$2:$H$2336,5,0)</f>
        <v>No</v>
      </c>
      <c r="G353" s="8" t="str">
        <f>VLOOKUP(A353:A2687,'Medical Examinations'!$A$2:$H$2336,6,0)</f>
        <v>No</v>
      </c>
      <c r="H353" s="8">
        <f>VLOOKUP(A353:A2687,'Medical Examinations'!$A$2:$H$2336,7,0)</f>
        <v>0</v>
      </c>
      <c r="I353" t="str">
        <f>VLOOKUP(A353:A2687,'Medical Examinations'!$A$2:$K$2336,11,0)</f>
        <v>No</v>
      </c>
      <c r="J353" s="8" t="str">
        <f>VLOOKUP(A353:A2687,'Medical Examinations'!$A$2:$M$2336,12,0)</f>
        <v>Obesity</v>
      </c>
      <c r="K353" s="8" t="str">
        <f>VLOOKUP(A353:A2687,'Medical Examinations'!$A$2:$M$2336,13,0)</f>
        <v>Prediabetes</v>
      </c>
      <c r="L353" s="8" t="str">
        <f>VLOOKUP(Table1[CUSTOMER ID],'Hospitalisation Details'!$A$1:$N$2344,12,0)</f>
        <v>11/Dec/1982</v>
      </c>
      <c r="M353" s="22">
        <f>VLOOKUP(Table1[CUSTOMER ID],'Hospitalisation Details'!$A$2:$N$2344,14,0)</f>
        <v>28476.73</v>
      </c>
      <c r="N353" s="8" t="str">
        <f>VLOOKUP(Table1[CUSTOMER ID],'Hospitalisation Details'!$A$2:$I$2344,7,0)</f>
        <v>tier - 1</v>
      </c>
      <c r="O353" s="8" t="str">
        <f>VLOOKUP(Table1[CUSTOMER ID],'Hospitalisation Details'!$A$2:$I$2344,8,0)</f>
        <v>tier - 2</v>
      </c>
      <c r="P353" s="8" t="str">
        <f>VLOOKUP(Table1[CUSTOMER ID],'Hospitalisation Details'!$A$2:$I$2344,9,0)</f>
        <v>R1012</v>
      </c>
      <c r="Q353" s="8">
        <f ca="1">VLOOKUP(Table1[CUSTOMER ID],'Hospitalisation Details'!$A$2:$N$2344,13,0)</f>
        <v>41</v>
      </c>
    </row>
    <row r="354" spans="1:17" ht="15.75" x14ac:dyDescent="0.25">
      <c r="A354" s="1" t="s">
        <v>2018</v>
      </c>
      <c r="B354" s="8" t="str">
        <f>VLOOKUP(A354:A2688,'Customer Names'!$A$2:$D$2336,2,0)</f>
        <v xml:space="preserve">  Colin</v>
      </c>
      <c r="C354" s="8">
        <f>VLOOKUP(A354:A2688,'Medical Examinations'!$A$2:$H$2336,2,0)</f>
        <v>36.67</v>
      </c>
      <c r="D354" s="8">
        <f>VLOOKUP(A354:A2688,'Medical Examinations'!$A$2:$H$2336,3,0)</f>
        <v>10.210000000000001</v>
      </c>
      <c r="E354" s="8" t="str">
        <f>VLOOKUP(A354:A2688,'Medical Examinations'!$A$1:$M$2336,10,0)</f>
        <v>No</v>
      </c>
      <c r="F354" s="8" t="str">
        <f>VLOOKUP(A354:A2688,'Medical Examinations'!$A$2:$H$2336,5,0)</f>
        <v>No</v>
      </c>
      <c r="G354" s="8" t="str">
        <f>VLOOKUP(A354:A2688,'Medical Examinations'!$A$2:$H$2336,6,0)</f>
        <v>No</v>
      </c>
      <c r="H354" s="8">
        <f>VLOOKUP(A354:A2688,'Medical Examinations'!$A$2:$H$2336,7,0)</f>
        <v>0</v>
      </c>
      <c r="I354" t="str">
        <f>VLOOKUP(A354:A2688,'Medical Examinations'!$A$2:$K$2336,11,0)</f>
        <v>No</v>
      </c>
      <c r="J354" s="8" t="str">
        <f>VLOOKUP(A354:A2688,'Medical Examinations'!$A$2:$M$2336,12,0)</f>
        <v>Obesity</v>
      </c>
      <c r="K354" s="8" t="str">
        <f>VLOOKUP(A354:A2688,'Medical Examinations'!$A$2:$M$2336,13,0)</f>
        <v>Diabetes</v>
      </c>
      <c r="L354" s="8" t="str">
        <f>VLOOKUP(Table1[CUSTOMER ID],'Hospitalisation Details'!$A$1:$N$2344,12,0)</f>
        <v>16/Sep/1974</v>
      </c>
      <c r="M354" s="22">
        <f>VLOOKUP(Table1[CUSTOMER ID],'Hospitalisation Details'!$A$2:$N$2344,14,0)</f>
        <v>28468.92</v>
      </c>
      <c r="N354" s="8" t="str">
        <f>VLOOKUP(Table1[CUSTOMER ID],'Hospitalisation Details'!$A$2:$I$2344,7,0)</f>
        <v>tier - 1</v>
      </c>
      <c r="O354" s="8" t="str">
        <f>VLOOKUP(Table1[CUSTOMER ID],'Hospitalisation Details'!$A$2:$I$2344,8,0)</f>
        <v>tier - 1</v>
      </c>
      <c r="P354" s="8" t="str">
        <f>VLOOKUP(Table1[CUSTOMER ID],'Hospitalisation Details'!$A$2:$I$2344,9,0)</f>
        <v>R1012</v>
      </c>
      <c r="Q354" s="8">
        <f ca="1">VLOOKUP(Table1[CUSTOMER ID],'Hospitalisation Details'!$A$2:$N$2344,13,0)</f>
        <v>50</v>
      </c>
    </row>
    <row r="355" spans="1:17" ht="15.75" x14ac:dyDescent="0.25">
      <c r="A355" s="1" t="s">
        <v>2017</v>
      </c>
      <c r="B355" s="8" t="str">
        <f>VLOOKUP(A355:A2689,'Customer Names'!$A$2:$D$2336,2,0)</f>
        <v xml:space="preserve">  Rachael</v>
      </c>
      <c r="C355" s="8">
        <f>VLOOKUP(A355:A2689,'Medical Examinations'!$A$2:$H$2336,2,0)</f>
        <v>27.645</v>
      </c>
      <c r="D355" s="8">
        <f>VLOOKUP(A355:A2689,'Medical Examinations'!$A$2:$H$2336,3,0)</f>
        <v>4.6900000000000004</v>
      </c>
      <c r="E355" s="8" t="str">
        <f>VLOOKUP(A355:A2689,'Medical Examinations'!$A$1:$M$2336,10,0)</f>
        <v>No</v>
      </c>
      <c r="F355" s="8" t="str">
        <f>VLOOKUP(A355:A2689,'Medical Examinations'!$A$2:$H$2336,5,0)</f>
        <v>No</v>
      </c>
      <c r="G355" s="8" t="str">
        <f>VLOOKUP(A355:A2689,'Medical Examinations'!$A$2:$H$2336,6,0)</f>
        <v>No</v>
      </c>
      <c r="H355" s="8">
        <f>VLOOKUP(A355:A2689,'Medical Examinations'!$A$2:$H$2336,7,0)</f>
        <v>0</v>
      </c>
      <c r="I355" t="str">
        <f>VLOOKUP(A355:A2689,'Medical Examinations'!$A$2:$K$2336,11,0)</f>
        <v>No</v>
      </c>
      <c r="J355" s="8" t="str">
        <f>VLOOKUP(A355:A2689,'Medical Examinations'!$A$2:$M$2336,12,0)</f>
        <v>Overweight</v>
      </c>
      <c r="K355" s="8" t="str">
        <f>VLOOKUP(A355:A2689,'Medical Examinations'!$A$2:$M$2336,13,0)</f>
        <v>Normal</v>
      </c>
      <c r="L355" s="8" t="str">
        <f>VLOOKUP(Table1[CUSTOMER ID],'Hospitalisation Details'!$A$1:$N$2344,12,0)</f>
        <v>2/Dec/1977</v>
      </c>
      <c r="M355" s="22">
        <f>VLOOKUP(Table1[CUSTOMER ID],'Hospitalisation Details'!$A$2:$N$2344,14,0)</f>
        <v>28340.19</v>
      </c>
      <c r="N355" s="8" t="str">
        <f>VLOOKUP(Table1[CUSTOMER ID],'Hospitalisation Details'!$A$2:$I$2344,7,0)</f>
        <v>tier - 1</v>
      </c>
      <c r="O355" s="8" t="str">
        <f>VLOOKUP(Table1[CUSTOMER ID],'Hospitalisation Details'!$A$2:$I$2344,8,0)</f>
        <v>tier - 2</v>
      </c>
      <c r="P355" s="8" t="str">
        <f>VLOOKUP(Table1[CUSTOMER ID],'Hospitalisation Details'!$A$2:$I$2344,9,0)</f>
        <v>R1012</v>
      </c>
      <c r="Q355" s="8">
        <f ca="1">VLOOKUP(Table1[CUSTOMER ID],'Hospitalisation Details'!$A$2:$N$2344,13,0)</f>
        <v>46</v>
      </c>
    </row>
    <row r="356" spans="1:17" ht="15.75" x14ac:dyDescent="0.25">
      <c r="A356" s="1" t="s">
        <v>2016</v>
      </c>
      <c r="B356" s="8" t="str">
        <f>VLOOKUP(A356:A2690,'Customer Names'!$A$2:$D$2336,2,0)</f>
        <v xml:space="preserve">  Maricela</v>
      </c>
      <c r="C356" s="8">
        <f>VLOOKUP(A356:A2690,'Medical Examinations'!$A$2:$H$2336,2,0)</f>
        <v>22.72</v>
      </c>
      <c r="D356" s="8">
        <f>VLOOKUP(A356:A2690,'Medical Examinations'!$A$2:$H$2336,3,0)</f>
        <v>5.71</v>
      </c>
      <c r="E356" s="8" t="str">
        <f>VLOOKUP(A356:A2690,'Medical Examinations'!$A$1:$M$2336,10,0)</f>
        <v>No</v>
      </c>
      <c r="F356" s="8" t="str">
        <f>VLOOKUP(A356:A2690,'Medical Examinations'!$A$2:$H$2336,5,0)</f>
        <v>No</v>
      </c>
      <c r="G356" s="8" t="str">
        <f>VLOOKUP(A356:A2690,'Medical Examinations'!$A$2:$H$2336,6,0)</f>
        <v>No</v>
      </c>
      <c r="H356" s="8">
        <f>VLOOKUP(A356:A2690,'Medical Examinations'!$A$2:$H$2336,7,0)</f>
        <v>0</v>
      </c>
      <c r="I356" t="str">
        <f>VLOOKUP(A356:A2690,'Medical Examinations'!$A$2:$K$2336,11,0)</f>
        <v>Yes</v>
      </c>
      <c r="J356" s="8" t="str">
        <f>VLOOKUP(A356:A2690,'Medical Examinations'!$A$2:$M$2336,12,0)</f>
        <v>Normal Weight</v>
      </c>
      <c r="K356" s="8" t="str">
        <f>VLOOKUP(A356:A2690,'Medical Examinations'!$A$2:$M$2336,13,0)</f>
        <v>Prediabetes</v>
      </c>
      <c r="L356" s="8" t="str">
        <f>VLOOKUP(Table1[CUSTOMER ID],'Hospitalisation Details'!$A$1:$N$2344,12,0)</f>
        <v>24/Dec/1990</v>
      </c>
      <c r="M356" s="22">
        <f>VLOOKUP(Table1[CUSTOMER ID],'Hospitalisation Details'!$A$2:$N$2344,14,0)</f>
        <v>28302.33</v>
      </c>
      <c r="N356" s="8" t="str">
        <f>VLOOKUP(Table1[CUSTOMER ID],'Hospitalisation Details'!$A$2:$I$2344,7,0)</f>
        <v>tier - 1</v>
      </c>
      <c r="O356" s="8" t="str">
        <f>VLOOKUP(Table1[CUSTOMER ID],'Hospitalisation Details'!$A$2:$I$2344,8,0)</f>
        <v>tier - 2</v>
      </c>
      <c r="P356" s="8" t="str">
        <f>VLOOKUP(Table1[CUSTOMER ID],'Hospitalisation Details'!$A$2:$I$2344,9,0)</f>
        <v>R1011</v>
      </c>
      <c r="Q356" s="8">
        <f ca="1">VLOOKUP(Table1[CUSTOMER ID],'Hospitalisation Details'!$A$2:$N$2344,13,0)</f>
        <v>33</v>
      </c>
    </row>
    <row r="357" spans="1:17" ht="15.75" x14ac:dyDescent="0.25">
      <c r="A357" s="1" t="s">
        <v>2015</v>
      </c>
      <c r="B357" s="8" t="str">
        <f>VLOOKUP(A357:A2691,'Customer Names'!$A$2:$D$2336,2,0)</f>
        <v xml:space="preserve">  Marie</v>
      </c>
      <c r="C357" s="8">
        <f>VLOOKUP(A357:A2691,'Medical Examinations'!$A$2:$H$2336,2,0)</f>
        <v>36.520000000000003</v>
      </c>
      <c r="D357" s="8">
        <f>VLOOKUP(A357:A2691,'Medical Examinations'!$A$2:$H$2336,3,0)</f>
        <v>9.07</v>
      </c>
      <c r="E357" s="8" t="str">
        <f>VLOOKUP(A357:A2691,'Medical Examinations'!$A$1:$M$2336,10,0)</f>
        <v>Yes</v>
      </c>
      <c r="F357" s="8" t="str">
        <f>VLOOKUP(A357:A2691,'Medical Examinations'!$A$2:$H$2336,5,0)</f>
        <v>No</v>
      </c>
      <c r="G357" s="8" t="str">
        <f>VLOOKUP(A357:A2691,'Medical Examinations'!$A$2:$H$2336,6,0)</f>
        <v>Yes</v>
      </c>
      <c r="H357" s="8">
        <f>VLOOKUP(A357:A2691,'Medical Examinations'!$A$2:$H$2336,7,0)</f>
        <v>1</v>
      </c>
      <c r="I357" t="str">
        <f>VLOOKUP(A357:A2691,'Medical Examinations'!$A$2:$K$2336,11,0)</f>
        <v>No</v>
      </c>
      <c r="J357" s="8" t="str">
        <f>VLOOKUP(A357:A2691,'Medical Examinations'!$A$2:$M$2336,12,0)</f>
        <v>Obesity</v>
      </c>
      <c r="K357" s="8" t="str">
        <f>VLOOKUP(A357:A2691,'Medical Examinations'!$A$2:$M$2336,13,0)</f>
        <v>Diabetes</v>
      </c>
      <c r="L357" s="8" t="str">
        <f>VLOOKUP(Table1[CUSTOMER ID],'Hospitalisation Details'!$A$1:$N$2344,12,0)</f>
        <v>25/Nov/1963</v>
      </c>
      <c r="M357" s="22">
        <f>VLOOKUP(Table1[CUSTOMER ID],'Hospitalisation Details'!$A$2:$N$2344,14,0)</f>
        <v>28287.9</v>
      </c>
      <c r="N357" s="8" t="str">
        <f>VLOOKUP(Table1[CUSTOMER ID],'Hospitalisation Details'!$A$2:$I$2344,7,0)</f>
        <v>tier - 1</v>
      </c>
      <c r="O357" s="8" t="str">
        <f>VLOOKUP(Table1[CUSTOMER ID],'Hospitalisation Details'!$A$2:$I$2344,8,0)</f>
        <v>tier - 1</v>
      </c>
      <c r="P357" s="8" t="str">
        <f>VLOOKUP(Table1[CUSTOMER ID],'Hospitalisation Details'!$A$2:$I$2344,9,0)</f>
        <v>R1013</v>
      </c>
      <c r="Q357" s="8">
        <f ca="1">VLOOKUP(Table1[CUSTOMER ID],'Hospitalisation Details'!$A$2:$N$2344,13,0)</f>
        <v>60</v>
      </c>
    </row>
    <row r="358" spans="1:17" ht="15.75" x14ac:dyDescent="0.25">
      <c r="A358" s="1" t="s">
        <v>2014</v>
      </c>
      <c r="B358" s="8" t="str">
        <f>VLOOKUP(A358:A2692,'Customer Names'!$A$2:$D$2336,2,0)</f>
        <v xml:space="preserve">  Frank</v>
      </c>
      <c r="C358" s="8">
        <f>VLOOKUP(A358:A2692,'Medical Examinations'!$A$2:$H$2336,2,0)</f>
        <v>33.96</v>
      </c>
      <c r="D358" s="8">
        <f>VLOOKUP(A358:A2692,'Medical Examinations'!$A$2:$H$2336,3,0)</f>
        <v>4.99</v>
      </c>
      <c r="E358" s="8" t="str">
        <f>VLOOKUP(A358:A2692,'Medical Examinations'!$A$1:$M$2336,10,0)</f>
        <v>No</v>
      </c>
      <c r="F358" s="8" t="str">
        <f>VLOOKUP(A358:A2692,'Medical Examinations'!$A$2:$H$2336,5,0)</f>
        <v>No</v>
      </c>
      <c r="G358" s="8" t="str">
        <f>VLOOKUP(A358:A2692,'Medical Examinations'!$A$2:$H$2336,6,0)</f>
        <v>No</v>
      </c>
      <c r="H358" s="8">
        <f>VLOOKUP(A358:A2692,'Medical Examinations'!$A$2:$H$2336,7,0)</f>
        <v>0</v>
      </c>
      <c r="I358" t="str">
        <f>VLOOKUP(A358:A2692,'Medical Examinations'!$A$2:$K$2336,11,0)</f>
        <v>Yes</v>
      </c>
      <c r="J358" s="8" t="str">
        <f>VLOOKUP(A358:A2692,'Medical Examinations'!$A$2:$M$2336,12,0)</f>
        <v>Obesity</v>
      </c>
      <c r="K358" s="8" t="str">
        <f>VLOOKUP(A358:A2692,'Medical Examinations'!$A$2:$M$2336,13,0)</f>
        <v>Normal</v>
      </c>
      <c r="L358" s="8" t="str">
        <f>VLOOKUP(Table1[CUSTOMER ID],'Hospitalisation Details'!$A$1:$N$2344,12,0)</f>
        <v>6/Sep/1999</v>
      </c>
      <c r="M358" s="22">
        <f>VLOOKUP(Table1[CUSTOMER ID],'Hospitalisation Details'!$A$2:$N$2344,14,0)</f>
        <v>28245.34</v>
      </c>
      <c r="N358" s="8" t="str">
        <f>VLOOKUP(Table1[CUSTOMER ID],'Hospitalisation Details'!$A$2:$I$2344,7,0)</f>
        <v>tier - 1</v>
      </c>
      <c r="O358" s="8" t="str">
        <f>VLOOKUP(Table1[CUSTOMER ID],'Hospitalisation Details'!$A$2:$I$2344,8,0)</f>
        <v>tier - 3</v>
      </c>
      <c r="P358" s="8" t="str">
        <f>VLOOKUP(Table1[CUSTOMER ID],'Hospitalisation Details'!$A$2:$I$2344,9,0)</f>
        <v>R1011</v>
      </c>
      <c r="Q358" s="8">
        <f ca="1">VLOOKUP(Table1[CUSTOMER ID],'Hospitalisation Details'!$A$2:$N$2344,13,0)</f>
        <v>25</v>
      </c>
    </row>
    <row r="359" spans="1:17" ht="15.75" x14ac:dyDescent="0.25">
      <c r="A359" s="1" t="s">
        <v>2013</v>
      </c>
      <c r="B359" s="8" t="str">
        <f>VLOOKUP(A359:A2693,'Customer Names'!$A$2:$D$2336,2,0)</f>
        <v xml:space="preserve">  Jeffry</v>
      </c>
      <c r="C359" s="8">
        <f>VLOOKUP(A359:A2693,'Medical Examinations'!$A$2:$H$2336,2,0)</f>
        <v>26.695</v>
      </c>
      <c r="D359" s="8">
        <f>VLOOKUP(A359:A2693,'Medical Examinations'!$A$2:$H$2336,3,0)</f>
        <v>8.31</v>
      </c>
      <c r="E359" s="8" t="str">
        <f>VLOOKUP(A359:A2693,'Medical Examinations'!$A$1:$M$2336,10,0)</f>
        <v>No</v>
      </c>
      <c r="F359" s="8" t="str">
        <f>VLOOKUP(A359:A2693,'Medical Examinations'!$A$2:$H$2336,5,0)</f>
        <v>No</v>
      </c>
      <c r="G359" s="8" t="str">
        <f>VLOOKUP(A359:A2693,'Medical Examinations'!$A$2:$H$2336,6,0)</f>
        <v>No</v>
      </c>
      <c r="H359" s="8">
        <f>VLOOKUP(A359:A2693,'Medical Examinations'!$A$2:$H$2336,7,0)</f>
        <v>0</v>
      </c>
      <c r="I359" t="str">
        <f>VLOOKUP(A359:A2693,'Medical Examinations'!$A$2:$K$2336,11,0)</f>
        <v>Yes</v>
      </c>
      <c r="J359" s="8" t="str">
        <f>VLOOKUP(A359:A2693,'Medical Examinations'!$A$2:$M$2336,12,0)</f>
        <v>Overweight</v>
      </c>
      <c r="K359" s="8" t="str">
        <f>VLOOKUP(A359:A2693,'Medical Examinations'!$A$2:$M$2336,13,0)</f>
        <v>Diabetes</v>
      </c>
      <c r="L359" s="8" t="str">
        <f>VLOOKUP(Table1[CUSTOMER ID],'Hospitalisation Details'!$A$1:$N$2344,12,0)</f>
        <v>22/Nov/1960</v>
      </c>
      <c r="M359" s="22">
        <f>VLOOKUP(Table1[CUSTOMER ID],'Hospitalisation Details'!$A$2:$N$2344,14,0)</f>
        <v>28101.33</v>
      </c>
      <c r="N359" s="8" t="str">
        <f>VLOOKUP(Table1[CUSTOMER ID],'Hospitalisation Details'!$A$2:$I$2344,7,0)</f>
        <v>tier - 1</v>
      </c>
      <c r="O359" s="8" t="str">
        <f>VLOOKUP(Table1[CUSTOMER ID],'Hospitalisation Details'!$A$2:$I$2344,8,0)</f>
        <v>tier - 2</v>
      </c>
      <c r="P359" s="8" t="str">
        <f>VLOOKUP(Table1[CUSTOMER ID],'Hospitalisation Details'!$A$2:$I$2344,9,0)</f>
        <v>R1019</v>
      </c>
      <c r="Q359" s="8">
        <f ca="1">VLOOKUP(Table1[CUSTOMER ID],'Hospitalisation Details'!$A$2:$N$2344,13,0)</f>
        <v>63</v>
      </c>
    </row>
    <row r="360" spans="1:17" ht="15.75" x14ac:dyDescent="0.25">
      <c r="A360" s="1" t="s">
        <v>2012</v>
      </c>
      <c r="B360" s="8" t="str">
        <f>VLOOKUP(A360:A2694,'Customer Names'!$A$2:$D$2336,2,0)</f>
        <v xml:space="preserve">  Mike</v>
      </c>
      <c r="C360" s="8">
        <f>VLOOKUP(A360:A2694,'Medical Examinations'!$A$2:$H$2336,2,0)</f>
        <v>18.45</v>
      </c>
      <c r="D360" s="8">
        <f>VLOOKUP(A360:A2694,'Medical Examinations'!$A$2:$H$2336,3,0)</f>
        <v>5.07</v>
      </c>
      <c r="E360" s="8" t="str">
        <f>VLOOKUP(A360:A2694,'Medical Examinations'!$A$1:$M$2336,10,0)</f>
        <v>Yes</v>
      </c>
      <c r="F360" s="8" t="str">
        <f>VLOOKUP(A360:A2694,'Medical Examinations'!$A$2:$H$2336,5,0)</f>
        <v>No</v>
      </c>
      <c r="G360" s="8" t="str">
        <f>VLOOKUP(A360:A2694,'Medical Examinations'!$A$2:$H$2336,6,0)</f>
        <v>No</v>
      </c>
      <c r="H360" s="8">
        <f>VLOOKUP(A360:A2694,'Medical Examinations'!$A$2:$H$2336,7,0)</f>
        <v>0</v>
      </c>
      <c r="I360" t="str">
        <f>VLOOKUP(A360:A2694,'Medical Examinations'!$A$2:$K$2336,11,0)</f>
        <v>Yes</v>
      </c>
      <c r="J360" s="8" t="str">
        <f>VLOOKUP(A360:A2694,'Medical Examinations'!$A$2:$M$2336,12,0)</f>
        <v>Underweight</v>
      </c>
      <c r="K360" s="8" t="str">
        <f>VLOOKUP(A360:A2694,'Medical Examinations'!$A$2:$M$2336,13,0)</f>
        <v>Normal</v>
      </c>
      <c r="L360" s="8" t="str">
        <f>VLOOKUP(Table1[CUSTOMER ID],'Hospitalisation Details'!$A$1:$N$2344,12,0)</f>
        <v>29/Nov/1985</v>
      </c>
      <c r="M360" s="22">
        <f>VLOOKUP(Table1[CUSTOMER ID],'Hospitalisation Details'!$A$2:$N$2344,14,0)</f>
        <v>28006.94</v>
      </c>
      <c r="N360" s="8" t="str">
        <f>VLOOKUP(Table1[CUSTOMER ID],'Hospitalisation Details'!$A$2:$I$2344,7,0)</f>
        <v>tier - 1</v>
      </c>
      <c r="O360" s="8" t="str">
        <f>VLOOKUP(Table1[CUSTOMER ID],'Hospitalisation Details'!$A$2:$I$2344,8,0)</f>
        <v>tier - 2</v>
      </c>
      <c r="P360" s="8" t="str">
        <f>VLOOKUP(Table1[CUSTOMER ID],'Hospitalisation Details'!$A$2:$I$2344,9,0)</f>
        <v>R1011</v>
      </c>
      <c r="Q360" s="8">
        <f ca="1">VLOOKUP(Table1[CUSTOMER ID],'Hospitalisation Details'!$A$2:$N$2344,13,0)</f>
        <v>38</v>
      </c>
    </row>
    <row r="361" spans="1:17" ht="15.75" x14ac:dyDescent="0.25">
      <c r="A361" s="1" t="s">
        <v>2011</v>
      </c>
      <c r="B361" s="8" t="str">
        <f>VLOOKUP(A361:A2695,'Customer Names'!$A$2:$D$2336,2,0)</f>
        <v xml:space="preserve">  Rick</v>
      </c>
      <c r="C361" s="8">
        <f>VLOOKUP(A361:A2695,'Medical Examinations'!$A$2:$H$2336,2,0)</f>
        <v>33.18</v>
      </c>
      <c r="D361" s="8">
        <f>VLOOKUP(A361:A2695,'Medical Examinations'!$A$2:$H$2336,3,0)</f>
        <v>4.79</v>
      </c>
      <c r="E361" s="8" t="str">
        <f>VLOOKUP(A361:A2695,'Medical Examinations'!$A$1:$M$2336,10,0)</f>
        <v>No</v>
      </c>
      <c r="F361" s="8" t="str">
        <f>VLOOKUP(A361:A2695,'Medical Examinations'!$A$2:$H$2336,5,0)</f>
        <v>No</v>
      </c>
      <c r="G361" s="8" t="str">
        <f>VLOOKUP(A361:A2695,'Medical Examinations'!$A$2:$H$2336,6,0)</f>
        <v>No</v>
      </c>
      <c r="H361" s="8">
        <f>VLOOKUP(A361:A2695,'Medical Examinations'!$A$2:$H$2336,7,0)</f>
        <v>0</v>
      </c>
      <c r="I361" t="str">
        <f>VLOOKUP(A361:A2695,'Medical Examinations'!$A$2:$K$2336,11,0)</f>
        <v>Yes</v>
      </c>
      <c r="J361" s="8" t="str">
        <f>VLOOKUP(A361:A2695,'Medical Examinations'!$A$2:$M$2336,12,0)</f>
        <v>Obesity</v>
      </c>
      <c r="K361" s="8" t="str">
        <f>VLOOKUP(A361:A2695,'Medical Examinations'!$A$2:$M$2336,13,0)</f>
        <v>Normal</v>
      </c>
      <c r="L361" s="8" t="str">
        <f>VLOOKUP(Table1[CUSTOMER ID],'Hospitalisation Details'!$A$1:$N$2344,12,0)</f>
        <v>21/Dec/1999</v>
      </c>
      <c r="M361" s="22">
        <f>VLOOKUP(Table1[CUSTOMER ID],'Hospitalisation Details'!$A$2:$N$2344,14,0)</f>
        <v>27980.77</v>
      </c>
      <c r="N361" s="8" t="str">
        <f>VLOOKUP(Table1[CUSTOMER ID],'Hospitalisation Details'!$A$2:$I$2344,7,0)</f>
        <v>tier - 1</v>
      </c>
      <c r="O361" s="8" t="str">
        <f>VLOOKUP(Table1[CUSTOMER ID],'Hospitalisation Details'!$A$2:$I$2344,8,0)</f>
        <v>tier - 1</v>
      </c>
      <c r="P361" s="8" t="str">
        <f>VLOOKUP(Table1[CUSTOMER ID],'Hospitalisation Details'!$A$2:$I$2344,9,0)</f>
        <v>R1011</v>
      </c>
      <c r="Q361" s="8">
        <f ca="1">VLOOKUP(Table1[CUSTOMER ID],'Hospitalisation Details'!$A$2:$N$2344,13,0)</f>
        <v>24</v>
      </c>
    </row>
    <row r="362" spans="1:17" ht="15.75" x14ac:dyDescent="0.25">
      <c r="A362" s="1" t="s">
        <v>2010</v>
      </c>
      <c r="B362" s="8" t="str">
        <f>VLOOKUP(A362:A2696,'Customer Names'!$A$2:$D$2336,2,0)</f>
        <v xml:space="preserve">  Pierre-Michel</v>
      </c>
      <c r="C362" s="8">
        <f>VLOOKUP(A362:A2696,'Medical Examinations'!$A$2:$H$2336,2,0)</f>
        <v>36.1</v>
      </c>
      <c r="D362" s="8">
        <f>VLOOKUP(A362:A2696,'Medical Examinations'!$A$2:$H$2336,3,0)</f>
        <v>11.39</v>
      </c>
      <c r="E362" s="8" t="str">
        <f>VLOOKUP(A362:A2696,'Medical Examinations'!$A$1:$M$2336,10,0)</f>
        <v>Yes</v>
      </c>
      <c r="F362" s="8" t="str">
        <f>VLOOKUP(A362:A2696,'Medical Examinations'!$A$2:$H$2336,5,0)</f>
        <v>No</v>
      </c>
      <c r="G362" s="8" t="str">
        <f>VLOOKUP(A362:A2696,'Medical Examinations'!$A$2:$H$2336,6,0)</f>
        <v>No</v>
      </c>
      <c r="H362" s="8">
        <f>VLOOKUP(A362:A2696,'Medical Examinations'!$A$2:$H$2336,7,0)</f>
        <v>2</v>
      </c>
      <c r="I362" t="str">
        <f>VLOOKUP(A362:A2696,'Medical Examinations'!$A$2:$K$2336,11,0)</f>
        <v>No</v>
      </c>
      <c r="J362" s="8" t="str">
        <f>VLOOKUP(A362:A2696,'Medical Examinations'!$A$2:$M$2336,12,0)</f>
        <v>Obesity</v>
      </c>
      <c r="K362" s="8" t="str">
        <f>VLOOKUP(A362:A2696,'Medical Examinations'!$A$2:$M$2336,13,0)</f>
        <v>Diabetes</v>
      </c>
      <c r="L362" s="8" t="str">
        <f>VLOOKUP(Table1[CUSTOMER ID],'Hospitalisation Details'!$A$1:$N$2344,12,0)</f>
        <v>28/Jul/1961</v>
      </c>
      <c r="M362" s="22">
        <f>VLOOKUP(Table1[CUSTOMER ID],'Hospitalisation Details'!$A$2:$N$2344,14,0)</f>
        <v>27941.29</v>
      </c>
      <c r="N362" s="8" t="str">
        <f>VLOOKUP(Table1[CUSTOMER ID],'Hospitalisation Details'!$A$2:$I$2344,7,0)</f>
        <v>tier - 1</v>
      </c>
      <c r="O362" s="8" t="str">
        <f>VLOOKUP(Table1[CUSTOMER ID],'Hospitalisation Details'!$A$2:$I$2344,8,0)</f>
        <v>tier - 3</v>
      </c>
      <c r="P362" s="8" t="str">
        <f>VLOOKUP(Table1[CUSTOMER ID],'Hospitalisation Details'!$A$2:$I$2344,9,0)</f>
        <v>R1011</v>
      </c>
      <c r="Q362" s="8">
        <f ca="1">VLOOKUP(Table1[CUSTOMER ID],'Hospitalisation Details'!$A$2:$N$2344,13,0)</f>
        <v>63</v>
      </c>
    </row>
    <row r="363" spans="1:17" ht="15.75" x14ac:dyDescent="0.25">
      <c r="A363" s="1" t="s">
        <v>2009</v>
      </c>
      <c r="B363" s="8" t="str">
        <f>VLOOKUP(A363:A2697,'Customer Names'!$A$2:$D$2336,2,0)</f>
        <v xml:space="preserve">  Daniel</v>
      </c>
      <c r="C363" s="8">
        <f>VLOOKUP(A363:A2697,'Medical Examinations'!$A$2:$H$2336,2,0)</f>
        <v>22.77</v>
      </c>
      <c r="D363" s="8">
        <f>VLOOKUP(A363:A2697,'Medical Examinations'!$A$2:$H$2336,3,0)</f>
        <v>6</v>
      </c>
      <c r="E363" s="8" t="str">
        <f>VLOOKUP(A363:A2697,'Medical Examinations'!$A$1:$M$2336,10,0)</f>
        <v>No</v>
      </c>
      <c r="F363" s="8" t="str">
        <f>VLOOKUP(A363:A2697,'Medical Examinations'!$A$2:$H$2336,5,0)</f>
        <v>No</v>
      </c>
      <c r="G363" s="8" t="str">
        <f>VLOOKUP(A363:A2697,'Medical Examinations'!$A$2:$H$2336,6,0)</f>
        <v>No</v>
      </c>
      <c r="H363" s="8">
        <f>VLOOKUP(A363:A2697,'Medical Examinations'!$A$2:$H$2336,7,0)</f>
        <v>0</v>
      </c>
      <c r="I363" t="str">
        <f>VLOOKUP(A363:A2697,'Medical Examinations'!$A$2:$K$2336,11,0)</f>
        <v>Yes</v>
      </c>
      <c r="J363" s="8" t="str">
        <f>VLOOKUP(A363:A2697,'Medical Examinations'!$A$2:$M$2336,12,0)</f>
        <v>Normal Weight</v>
      </c>
      <c r="K363" s="8" t="str">
        <f>VLOOKUP(A363:A2697,'Medical Examinations'!$A$2:$M$2336,13,0)</f>
        <v>Prediabetes</v>
      </c>
      <c r="L363" s="8" t="str">
        <f>VLOOKUP(Table1[CUSTOMER ID],'Hospitalisation Details'!$A$1:$N$2344,12,0)</f>
        <v>4/Jun/1991</v>
      </c>
      <c r="M363" s="22">
        <f>VLOOKUP(Table1[CUSTOMER ID],'Hospitalisation Details'!$A$2:$N$2344,14,0)</f>
        <v>27931.11</v>
      </c>
      <c r="N363" s="8" t="str">
        <f>VLOOKUP(Table1[CUSTOMER ID],'Hospitalisation Details'!$A$2:$I$2344,7,0)</f>
        <v>tier - 1</v>
      </c>
      <c r="O363" s="8" t="str">
        <f>VLOOKUP(Table1[CUSTOMER ID],'Hospitalisation Details'!$A$2:$I$2344,8,0)</f>
        <v>tier - 3</v>
      </c>
      <c r="P363" s="8" t="str">
        <f>VLOOKUP(Table1[CUSTOMER ID],'Hospitalisation Details'!$A$2:$I$2344,9,0)</f>
        <v>R1011</v>
      </c>
      <c r="Q363" s="8">
        <f ca="1">VLOOKUP(Table1[CUSTOMER ID],'Hospitalisation Details'!$A$2:$N$2344,13,0)</f>
        <v>33</v>
      </c>
    </row>
    <row r="364" spans="1:17" ht="15.75" x14ac:dyDescent="0.25">
      <c r="A364" s="1" t="s">
        <v>2008</v>
      </c>
      <c r="B364" s="8" t="str">
        <f>VLOOKUP(A364:A2698,'Customer Names'!$A$2:$D$2336,2,0)</f>
        <v xml:space="preserve">  Brian L</v>
      </c>
      <c r="C364" s="8">
        <f>VLOOKUP(A364:A2698,'Medical Examinations'!$A$2:$H$2336,2,0)</f>
        <v>21.24</v>
      </c>
      <c r="D364" s="8">
        <f>VLOOKUP(A364:A2698,'Medical Examinations'!$A$2:$H$2336,3,0)</f>
        <v>5.13</v>
      </c>
      <c r="E364" s="8" t="str">
        <f>VLOOKUP(A364:A2698,'Medical Examinations'!$A$1:$M$2336,10,0)</f>
        <v>No</v>
      </c>
      <c r="F364" s="8" t="str">
        <f>VLOOKUP(A364:A2698,'Medical Examinations'!$A$2:$H$2336,5,0)</f>
        <v>No</v>
      </c>
      <c r="G364" s="8" t="str">
        <f>VLOOKUP(A364:A2698,'Medical Examinations'!$A$2:$H$2336,6,0)</f>
        <v>No</v>
      </c>
      <c r="H364" s="8">
        <f>VLOOKUP(A364:A2698,'Medical Examinations'!$A$2:$H$2336,7,0)</f>
        <v>0</v>
      </c>
      <c r="I364" t="str">
        <f>VLOOKUP(A364:A2698,'Medical Examinations'!$A$2:$K$2336,11,0)</f>
        <v>Yes</v>
      </c>
      <c r="J364" s="8" t="str">
        <f>VLOOKUP(A364:A2698,'Medical Examinations'!$A$2:$M$2336,12,0)</f>
        <v>Normal Weight</v>
      </c>
      <c r="K364" s="8" t="str">
        <f>VLOOKUP(A364:A2698,'Medical Examinations'!$A$2:$M$2336,13,0)</f>
        <v>Normal</v>
      </c>
      <c r="L364" s="8" t="str">
        <f>VLOOKUP(Table1[CUSTOMER ID],'Hospitalisation Details'!$A$1:$N$2344,12,0)</f>
        <v>21/Nov/1989</v>
      </c>
      <c r="M364" s="22">
        <f>VLOOKUP(Table1[CUSTOMER ID],'Hospitalisation Details'!$A$2:$N$2344,14,0)</f>
        <v>27925.86</v>
      </c>
      <c r="N364" s="8" t="str">
        <f>VLOOKUP(Table1[CUSTOMER ID],'Hospitalisation Details'!$A$2:$I$2344,7,0)</f>
        <v>tier - 1</v>
      </c>
      <c r="O364" s="8" t="str">
        <f>VLOOKUP(Table1[CUSTOMER ID],'Hospitalisation Details'!$A$2:$I$2344,8,0)</f>
        <v>tier - 2</v>
      </c>
      <c r="P364" s="8" t="str">
        <f>VLOOKUP(Table1[CUSTOMER ID],'Hospitalisation Details'!$A$2:$I$2344,9,0)</f>
        <v>R1011</v>
      </c>
      <c r="Q364" s="8">
        <f ca="1">VLOOKUP(Table1[CUSTOMER ID],'Hospitalisation Details'!$A$2:$N$2344,13,0)</f>
        <v>35</v>
      </c>
    </row>
    <row r="365" spans="1:17" ht="15.75" x14ac:dyDescent="0.25">
      <c r="A365" s="1" t="s">
        <v>2007</v>
      </c>
      <c r="B365" s="8" t="str">
        <f>VLOOKUP(A365:A2699,'Customer Names'!$A$2:$D$2336,2,0)</f>
        <v xml:space="preserve">  Morgan M</v>
      </c>
      <c r="C365" s="8">
        <f>VLOOKUP(A365:A2699,'Medical Examinations'!$A$2:$H$2336,2,0)</f>
        <v>17.600000000000001</v>
      </c>
      <c r="D365" s="8">
        <f>VLOOKUP(A365:A2699,'Medical Examinations'!$A$2:$H$2336,3,0)</f>
        <v>5.26</v>
      </c>
      <c r="E365" s="8" t="str">
        <f>VLOOKUP(A365:A2699,'Medical Examinations'!$A$1:$M$2336,10,0)</f>
        <v>Yes</v>
      </c>
      <c r="F365" s="8" t="str">
        <f>VLOOKUP(A365:A2699,'Medical Examinations'!$A$2:$H$2336,5,0)</f>
        <v>No</v>
      </c>
      <c r="G365" s="8" t="str">
        <f>VLOOKUP(A365:A2699,'Medical Examinations'!$A$2:$H$2336,6,0)</f>
        <v>No</v>
      </c>
      <c r="H365" s="8">
        <f>VLOOKUP(A365:A2699,'Medical Examinations'!$A$2:$H$2336,7,0)</f>
        <v>0</v>
      </c>
      <c r="I365" t="str">
        <f>VLOOKUP(A365:A2699,'Medical Examinations'!$A$2:$K$2336,11,0)</f>
        <v>Yes</v>
      </c>
      <c r="J365" s="8" t="str">
        <f>VLOOKUP(A365:A2699,'Medical Examinations'!$A$2:$M$2336,12,0)</f>
        <v>Underweight</v>
      </c>
      <c r="K365" s="8" t="str">
        <f>VLOOKUP(A365:A2699,'Medical Examinations'!$A$2:$M$2336,13,0)</f>
        <v>Normal</v>
      </c>
      <c r="L365" s="8" t="str">
        <f>VLOOKUP(Table1[CUSTOMER ID],'Hospitalisation Details'!$A$1:$N$2344,12,0)</f>
        <v>4/Dec/1985</v>
      </c>
      <c r="M365" s="22">
        <f>VLOOKUP(Table1[CUSTOMER ID],'Hospitalisation Details'!$A$2:$N$2344,14,0)</f>
        <v>27849.94</v>
      </c>
      <c r="N365" s="8" t="str">
        <f>VLOOKUP(Table1[CUSTOMER ID],'Hospitalisation Details'!$A$2:$I$2344,7,0)</f>
        <v>tier - 1</v>
      </c>
      <c r="O365" s="8" t="str">
        <f>VLOOKUP(Table1[CUSTOMER ID],'Hospitalisation Details'!$A$2:$I$2344,8,0)</f>
        <v>tier - 1</v>
      </c>
      <c r="P365" s="8" t="str">
        <f>VLOOKUP(Table1[CUSTOMER ID],'Hospitalisation Details'!$A$2:$I$2344,9,0)</f>
        <v>R1011</v>
      </c>
      <c r="Q365" s="8">
        <f ca="1">VLOOKUP(Table1[CUSTOMER ID],'Hospitalisation Details'!$A$2:$N$2344,13,0)</f>
        <v>38</v>
      </c>
    </row>
    <row r="366" spans="1:17" ht="15.75" x14ac:dyDescent="0.25">
      <c r="A366" s="1" t="s">
        <v>2006</v>
      </c>
      <c r="B366" s="8" t="str">
        <f>VLOOKUP(A366:A2700,'Customer Names'!$A$2:$D$2336,2,0)</f>
        <v xml:space="preserve">  Caroline</v>
      </c>
      <c r="C366" s="8">
        <f>VLOOKUP(A366:A2700,'Medical Examinations'!$A$2:$H$2336,2,0)</f>
        <v>26.29</v>
      </c>
      <c r="D366" s="8">
        <f>VLOOKUP(A366:A2700,'Medical Examinations'!$A$2:$H$2336,3,0)</f>
        <v>6.84</v>
      </c>
      <c r="E366" s="8" t="str">
        <f>VLOOKUP(A366:A2700,'Medical Examinations'!$A$1:$M$2336,10,0)</f>
        <v>No</v>
      </c>
      <c r="F366" s="8" t="str">
        <f>VLOOKUP(A366:A2700,'Medical Examinations'!$A$2:$H$2336,5,0)</f>
        <v>No</v>
      </c>
      <c r="G366" s="8" t="str">
        <f>VLOOKUP(A366:A2700,'Medical Examinations'!$A$2:$H$2336,6,0)</f>
        <v>No</v>
      </c>
      <c r="H366" s="8">
        <f>VLOOKUP(A366:A2700,'Medical Examinations'!$A$2:$H$2336,7,0)</f>
        <v>0</v>
      </c>
      <c r="I366" t="str">
        <f>VLOOKUP(A366:A2700,'Medical Examinations'!$A$2:$K$2336,11,0)</f>
        <v>Yes</v>
      </c>
      <c r="J366" s="8" t="str">
        <f>VLOOKUP(A366:A2700,'Medical Examinations'!$A$2:$M$2336,12,0)</f>
        <v>Overweight</v>
      </c>
      <c r="K366" s="8" t="str">
        <f>VLOOKUP(A366:A2700,'Medical Examinations'!$A$2:$M$2336,13,0)</f>
        <v>Diabetes</v>
      </c>
      <c r="L366" s="8" t="str">
        <f>VLOOKUP(Table1[CUSTOMER ID],'Hospitalisation Details'!$A$1:$N$2344,12,0)</f>
        <v>6/Jul/1960</v>
      </c>
      <c r="M366" s="22">
        <f>VLOOKUP(Table1[CUSTOMER ID],'Hospitalisation Details'!$A$2:$N$2344,14,0)</f>
        <v>27808.73</v>
      </c>
      <c r="N366" s="8" t="str">
        <f>VLOOKUP(Table1[CUSTOMER ID],'Hospitalisation Details'!$A$2:$I$2344,7,0)</f>
        <v>tier - 1</v>
      </c>
      <c r="O366" s="8" t="str">
        <f>VLOOKUP(Table1[CUSTOMER ID],'Hospitalisation Details'!$A$2:$I$2344,8,0)</f>
        <v>tier - 1</v>
      </c>
      <c r="P366" s="8" t="str">
        <f>VLOOKUP(Table1[CUSTOMER ID],'Hospitalisation Details'!$A$2:$I$2344,9,0)</f>
        <v>R1013</v>
      </c>
      <c r="Q366" s="8">
        <f ca="1">VLOOKUP(Table1[CUSTOMER ID],'Hospitalisation Details'!$A$2:$N$2344,13,0)</f>
        <v>64</v>
      </c>
    </row>
    <row r="367" spans="1:17" ht="15.75" x14ac:dyDescent="0.25">
      <c r="A367" s="1" t="s">
        <v>2005</v>
      </c>
      <c r="B367" s="8" t="str">
        <f>VLOOKUP(A367:A2701,'Customer Names'!$A$2:$D$2336,2,0)</f>
        <v xml:space="preserve">  Drew T</v>
      </c>
      <c r="C367" s="8">
        <f>VLOOKUP(A367:A2701,'Medical Examinations'!$A$2:$H$2336,2,0)</f>
        <v>35.31</v>
      </c>
      <c r="D367" s="8">
        <f>VLOOKUP(A367:A2701,'Medical Examinations'!$A$2:$H$2336,3,0)</f>
        <v>9.0399999999999991</v>
      </c>
      <c r="E367" s="8" t="str">
        <f>VLOOKUP(A367:A2701,'Medical Examinations'!$A$1:$M$2336,10,0)</f>
        <v>No</v>
      </c>
      <c r="F367" s="8" t="str">
        <f>VLOOKUP(A367:A2701,'Medical Examinations'!$A$2:$H$2336,5,0)</f>
        <v>No</v>
      </c>
      <c r="G367" s="8" t="str">
        <f>VLOOKUP(A367:A2701,'Medical Examinations'!$A$2:$H$2336,6,0)</f>
        <v>No</v>
      </c>
      <c r="H367" s="8">
        <f>VLOOKUP(A367:A2701,'Medical Examinations'!$A$2:$H$2336,7,0)</f>
        <v>0</v>
      </c>
      <c r="I367" t="str">
        <f>VLOOKUP(A367:A2701,'Medical Examinations'!$A$2:$K$2336,11,0)</f>
        <v>No</v>
      </c>
      <c r="J367" s="8" t="str">
        <f>VLOOKUP(A367:A2701,'Medical Examinations'!$A$2:$M$2336,12,0)</f>
        <v>Obesity</v>
      </c>
      <c r="K367" s="8" t="str">
        <f>VLOOKUP(A367:A2701,'Medical Examinations'!$A$2:$M$2336,13,0)</f>
        <v>Diabetes</v>
      </c>
      <c r="L367" s="8" t="str">
        <f>VLOOKUP(Table1[CUSTOMER ID],'Hospitalisation Details'!$A$1:$N$2344,12,0)</f>
        <v>6/Dec/2002</v>
      </c>
      <c r="M367" s="22">
        <f>VLOOKUP(Table1[CUSTOMER ID],'Hospitalisation Details'!$A$2:$N$2344,14,0)</f>
        <v>27724.29</v>
      </c>
      <c r="N367" s="8" t="str">
        <f>VLOOKUP(Table1[CUSTOMER ID],'Hospitalisation Details'!$A$2:$I$2344,7,0)</f>
        <v>tier - 1</v>
      </c>
      <c r="O367" s="8" t="str">
        <f>VLOOKUP(Table1[CUSTOMER ID],'Hospitalisation Details'!$A$2:$I$2344,8,0)</f>
        <v>tier - 3</v>
      </c>
      <c r="P367" s="8" t="str">
        <f>VLOOKUP(Table1[CUSTOMER ID],'Hospitalisation Details'!$A$2:$I$2344,9,0)</f>
        <v>R1013</v>
      </c>
      <c r="Q367" s="8">
        <f ca="1">VLOOKUP(Table1[CUSTOMER ID],'Hospitalisation Details'!$A$2:$N$2344,13,0)</f>
        <v>21</v>
      </c>
    </row>
    <row r="368" spans="1:17" ht="15.75" x14ac:dyDescent="0.25">
      <c r="A368" s="1" t="s">
        <v>2004</v>
      </c>
      <c r="B368" s="8" t="str">
        <f>VLOOKUP(A368:A2702,'Customer Names'!$A$2:$D$2336,2,0)</f>
        <v xml:space="preserve">  Austin W</v>
      </c>
      <c r="C368" s="8">
        <f>VLOOKUP(A368:A2702,'Medical Examinations'!$A$2:$H$2336,2,0)</f>
        <v>27.04</v>
      </c>
      <c r="D368" s="8">
        <f>VLOOKUP(A368:A2702,'Medical Examinations'!$A$2:$H$2336,3,0)</f>
        <v>4.0999999999999996</v>
      </c>
      <c r="E368" s="8" t="str">
        <f>VLOOKUP(A368:A2702,'Medical Examinations'!$A$1:$M$2336,10,0)</f>
        <v>No</v>
      </c>
      <c r="F368" s="8" t="str">
        <f>VLOOKUP(A368:A2702,'Medical Examinations'!$A$2:$H$2336,5,0)</f>
        <v>No</v>
      </c>
      <c r="G368" s="8" t="str">
        <f>VLOOKUP(A368:A2702,'Medical Examinations'!$A$2:$H$2336,6,0)</f>
        <v>No</v>
      </c>
      <c r="H368" s="8">
        <f>VLOOKUP(A368:A2702,'Medical Examinations'!$A$2:$H$2336,7,0)</f>
        <v>1</v>
      </c>
      <c r="I368" t="str">
        <f>VLOOKUP(A368:A2702,'Medical Examinations'!$A$2:$K$2336,11,0)</f>
        <v>Yes</v>
      </c>
      <c r="J368" s="8" t="str">
        <f>VLOOKUP(A368:A2702,'Medical Examinations'!$A$2:$M$2336,12,0)</f>
        <v>Overweight</v>
      </c>
      <c r="K368" s="8" t="str">
        <f>VLOOKUP(A368:A2702,'Medical Examinations'!$A$2:$M$2336,13,0)</f>
        <v>Normal</v>
      </c>
      <c r="L368" s="8" t="str">
        <f>VLOOKUP(Table1[CUSTOMER ID],'Hospitalisation Details'!$A$1:$N$2344,12,0)</f>
        <v>3/Jul/1992</v>
      </c>
      <c r="M368" s="22">
        <f>VLOOKUP(Table1[CUSTOMER ID],'Hospitalisation Details'!$A$2:$N$2344,14,0)</f>
        <v>27696.11</v>
      </c>
      <c r="N368" s="8" t="str">
        <f>VLOOKUP(Table1[CUSTOMER ID],'Hospitalisation Details'!$A$2:$I$2344,7,0)</f>
        <v>tier - 1</v>
      </c>
      <c r="O368" s="8" t="str">
        <f>VLOOKUP(Table1[CUSTOMER ID],'Hospitalisation Details'!$A$2:$I$2344,8,0)</f>
        <v>tier - 2</v>
      </c>
      <c r="P368" s="8" t="str">
        <f>VLOOKUP(Table1[CUSTOMER ID],'Hospitalisation Details'!$A$2:$I$2344,9,0)</f>
        <v>R1011</v>
      </c>
      <c r="Q368" s="8">
        <f ca="1">VLOOKUP(Table1[CUSTOMER ID],'Hospitalisation Details'!$A$2:$N$2344,13,0)</f>
        <v>32</v>
      </c>
    </row>
    <row r="369" spans="1:17" ht="15.75" x14ac:dyDescent="0.25">
      <c r="A369" s="1" t="s">
        <v>2003</v>
      </c>
      <c r="B369" s="8" t="str">
        <f>VLOOKUP(A369:A2703,'Customer Names'!$A$2:$D$2336,2,0)</f>
        <v xml:space="preserve">  Berenice</v>
      </c>
      <c r="C369" s="8">
        <f>VLOOKUP(A369:A2703,'Medical Examinations'!$A$2:$H$2336,2,0)</f>
        <v>30.23</v>
      </c>
      <c r="D369" s="8">
        <f>VLOOKUP(A369:A2703,'Medical Examinations'!$A$2:$H$2336,3,0)</f>
        <v>4.2300000000000004</v>
      </c>
      <c r="E369" s="8" t="str">
        <f>VLOOKUP(A369:A2703,'Medical Examinations'!$A$1:$M$2336,10,0)</f>
        <v>Yes</v>
      </c>
      <c r="F369" s="8" t="str">
        <f>VLOOKUP(A369:A2703,'Medical Examinations'!$A$2:$H$2336,5,0)</f>
        <v>No</v>
      </c>
      <c r="G369" s="8" t="str">
        <f>VLOOKUP(A369:A2703,'Medical Examinations'!$A$2:$H$2336,6,0)</f>
        <v>Yes</v>
      </c>
      <c r="H369" s="8">
        <f>VLOOKUP(A369:A2703,'Medical Examinations'!$A$2:$H$2336,7,0)</f>
        <v>1</v>
      </c>
      <c r="I369" t="str">
        <f>VLOOKUP(A369:A2703,'Medical Examinations'!$A$2:$K$2336,11,0)</f>
        <v>Yes</v>
      </c>
      <c r="J369" s="8" t="str">
        <f>VLOOKUP(A369:A2703,'Medical Examinations'!$A$2:$M$2336,12,0)</f>
        <v>Obesity</v>
      </c>
      <c r="K369" s="8" t="str">
        <f>VLOOKUP(A369:A2703,'Medical Examinations'!$A$2:$M$2336,13,0)</f>
        <v>Normal</v>
      </c>
      <c r="L369" s="8" t="str">
        <f>VLOOKUP(Table1[CUSTOMER ID],'Hospitalisation Details'!$A$1:$N$2344,12,0)</f>
        <v>7/Oct/1997</v>
      </c>
      <c r="M369" s="22">
        <f>VLOOKUP(Table1[CUSTOMER ID],'Hospitalisation Details'!$A$2:$N$2344,14,0)</f>
        <v>27625.17</v>
      </c>
      <c r="N369" s="8" t="str">
        <f>VLOOKUP(Table1[CUSTOMER ID],'Hospitalisation Details'!$A$2:$I$2344,7,0)</f>
        <v>tier - 1</v>
      </c>
      <c r="O369" s="8" t="str">
        <f>VLOOKUP(Table1[CUSTOMER ID],'Hospitalisation Details'!$A$2:$I$2344,8,0)</f>
        <v>tier - 1</v>
      </c>
      <c r="P369" s="8" t="str">
        <f>VLOOKUP(Table1[CUSTOMER ID],'Hospitalisation Details'!$A$2:$I$2344,9,0)</f>
        <v>R1011</v>
      </c>
      <c r="Q369" s="8">
        <f ca="1">VLOOKUP(Table1[CUSTOMER ID],'Hospitalisation Details'!$A$2:$N$2344,13,0)</f>
        <v>27</v>
      </c>
    </row>
    <row r="370" spans="1:17" ht="15.75" x14ac:dyDescent="0.25">
      <c r="A370" s="1" t="s">
        <v>2002</v>
      </c>
      <c r="B370" s="8" t="str">
        <f>VLOOKUP(A370:A2704,'Customer Names'!$A$2:$D$2336,2,0)</f>
        <v xml:space="preserve">  Kenneth A</v>
      </c>
      <c r="C370" s="8">
        <f>VLOOKUP(A370:A2704,'Medical Examinations'!$A$2:$H$2336,2,0)</f>
        <v>30.6</v>
      </c>
      <c r="D370" s="8">
        <f>VLOOKUP(A370:A2704,'Medical Examinations'!$A$2:$H$2336,3,0)</f>
        <v>6.48</v>
      </c>
      <c r="E370" s="8" t="str">
        <f>VLOOKUP(A370:A2704,'Medical Examinations'!$A$1:$M$2336,10,0)</f>
        <v>Yes</v>
      </c>
      <c r="F370" s="8" t="str">
        <f>VLOOKUP(A370:A2704,'Medical Examinations'!$A$2:$H$2336,5,0)</f>
        <v>No</v>
      </c>
      <c r="G370" s="8" t="str">
        <f>VLOOKUP(A370:A2704,'Medical Examinations'!$A$2:$H$2336,6,0)</f>
        <v>Yes</v>
      </c>
      <c r="H370" s="8">
        <f>VLOOKUP(A370:A2704,'Medical Examinations'!$A$2:$H$2336,7,0)</f>
        <v>1</v>
      </c>
      <c r="I370" t="str">
        <f>VLOOKUP(A370:A2704,'Medical Examinations'!$A$2:$K$2336,11,0)</f>
        <v>Yes</v>
      </c>
      <c r="J370" s="8" t="str">
        <f>VLOOKUP(A370:A2704,'Medical Examinations'!$A$2:$M$2336,12,0)</f>
        <v>Obesity</v>
      </c>
      <c r="K370" s="8" t="str">
        <f>VLOOKUP(A370:A2704,'Medical Examinations'!$A$2:$M$2336,13,0)</f>
        <v>Diabetes</v>
      </c>
      <c r="L370" s="8" t="str">
        <f>VLOOKUP(Table1[CUSTOMER ID],'Hospitalisation Details'!$A$1:$N$2344,12,0)</f>
        <v>9/Sep/1997</v>
      </c>
      <c r="M370" s="22">
        <f>VLOOKUP(Table1[CUSTOMER ID],'Hospitalisation Details'!$A$2:$N$2344,14,0)</f>
        <v>27619.360000000001</v>
      </c>
      <c r="N370" s="8" t="str">
        <f>VLOOKUP(Table1[CUSTOMER ID],'Hospitalisation Details'!$A$2:$I$2344,7,0)</f>
        <v>tier - 2</v>
      </c>
      <c r="O370" s="8" t="str">
        <f>VLOOKUP(Table1[CUSTOMER ID],'Hospitalisation Details'!$A$2:$I$2344,8,0)</f>
        <v>tier - 3</v>
      </c>
      <c r="P370" s="8" t="str">
        <f>VLOOKUP(Table1[CUSTOMER ID],'Hospitalisation Details'!$A$2:$I$2344,9,0)</f>
        <v>R1011</v>
      </c>
      <c r="Q370" s="8">
        <f ca="1">VLOOKUP(Table1[CUSTOMER ID],'Hospitalisation Details'!$A$2:$N$2344,13,0)</f>
        <v>27</v>
      </c>
    </row>
    <row r="371" spans="1:17" ht="15.75" x14ac:dyDescent="0.25">
      <c r="A371" s="1" t="s">
        <v>2001</v>
      </c>
      <c r="B371" s="8" t="str">
        <f>VLOOKUP(A371:A2705,'Customer Names'!$A$2:$D$2336,2,0)</f>
        <v xml:space="preserve">  Miguel</v>
      </c>
      <c r="C371" s="8">
        <f>VLOOKUP(A371:A2705,'Medical Examinations'!$A$2:$H$2336,2,0)</f>
        <v>26.8</v>
      </c>
      <c r="D371" s="8">
        <f>VLOOKUP(A371:A2705,'Medical Examinations'!$A$2:$H$2336,3,0)</f>
        <v>5.53</v>
      </c>
      <c r="E371" s="8" t="str">
        <f>VLOOKUP(A371:A2705,'Medical Examinations'!$A$1:$M$2336,10,0)</f>
        <v>No</v>
      </c>
      <c r="F371" s="8" t="str">
        <f>VLOOKUP(A371:A2705,'Medical Examinations'!$A$2:$H$2336,5,0)</f>
        <v>No</v>
      </c>
      <c r="G371" s="8" t="str">
        <f>VLOOKUP(A371:A2705,'Medical Examinations'!$A$2:$H$2336,6,0)</f>
        <v>No</v>
      </c>
      <c r="H371" s="8">
        <f>VLOOKUP(A371:A2705,'Medical Examinations'!$A$2:$H$2336,7,0)</f>
        <v>1</v>
      </c>
      <c r="I371" t="str">
        <f>VLOOKUP(A371:A2705,'Medical Examinations'!$A$2:$K$2336,11,0)</f>
        <v>Yes</v>
      </c>
      <c r="J371" s="8" t="str">
        <f>VLOOKUP(A371:A2705,'Medical Examinations'!$A$2:$M$2336,12,0)</f>
        <v>Overweight</v>
      </c>
      <c r="K371" s="8" t="str">
        <f>VLOOKUP(A371:A2705,'Medical Examinations'!$A$2:$M$2336,13,0)</f>
        <v>Normal</v>
      </c>
      <c r="L371" s="8" t="str">
        <f>VLOOKUP(Table1[CUSTOMER ID],'Hospitalisation Details'!$A$1:$N$2344,12,0)</f>
        <v>11/Jun/1992</v>
      </c>
      <c r="M371" s="22">
        <f>VLOOKUP(Table1[CUSTOMER ID],'Hospitalisation Details'!$A$2:$N$2344,14,0)</f>
        <v>27614.71</v>
      </c>
      <c r="N371" s="8" t="str">
        <f>VLOOKUP(Table1[CUSTOMER ID],'Hospitalisation Details'!$A$2:$I$2344,7,0)</f>
        <v>tier - 2</v>
      </c>
      <c r="O371" s="8" t="str">
        <f>VLOOKUP(Table1[CUSTOMER ID],'Hospitalisation Details'!$A$2:$I$2344,8,0)</f>
        <v>tier - 3</v>
      </c>
      <c r="P371" s="8" t="str">
        <f>VLOOKUP(Table1[CUSTOMER ID],'Hospitalisation Details'!$A$2:$I$2344,9,0)</f>
        <v>R1011</v>
      </c>
      <c r="Q371" s="8">
        <f ca="1">VLOOKUP(Table1[CUSTOMER ID],'Hospitalisation Details'!$A$2:$N$2344,13,0)</f>
        <v>32</v>
      </c>
    </row>
    <row r="372" spans="1:17" ht="15.75" x14ac:dyDescent="0.25">
      <c r="A372" s="1" t="s">
        <v>2000</v>
      </c>
      <c r="B372" s="8" t="str">
        <f>VLOOKUP(A372:A2706,'Customer Names'!$A$2:$D$2336,2,0)</f>
        <v xml:space="preserve">  Hadley T</v>
      </c>
      <c r="C372" s="8">
        <f>VLOOKUP(A372:A2706,'Medical Examinations'!$A$2:$H$2336,2,0)</f>
        <v>16.86</v>
      </c>
      <c r="D372" s="8">
        <f>VLOOKUP(A372:A2706,'Medical Examinations'!$A$2:$H$2336,3,0)</f>
        <v>4.07</v>
      </c>
      <c r="E372" s="8" t="str">
        <f>VLOOKUP(A372:A2706,'Medical Examinations'!$A$1:$M$2336,10,0)</f>
        <v>Yes</v>
      </c>
      <c r="F372" s="8" t="str">
        <f>VLOOKUP(A372:A2706,'Medical Examinations'!$A$2:$H$2336,5,0)</f>
        <v>No</v>
      </c>
      <c r="G372" s="8" t="str">
        <f>VLOOKUP(A372:A2706,'Medical Examinations'!$A$2:$H$2336,6,0)</f>
        <v>No</v>
      </c>
      <c r="H372" s="8">
        <f>VLOOKUP(A372:A2706,'Medical Examinations'!$A$2:$H$2336,7,0)</f>
        <v>0</v>
      </c>
      <c r="I372" t="str">
        <f>VLOOKUP(A372:A2706,'Medical Examinations'!$A$2:$K$2336,11,0)</f>
        <v>Yes</v>
      </c>
      <c r="J372" s="8" t="str">
        <f>VLOOKUP(A372:A2706,'Medical Examinations'!$A$2:$M$2336,12,0)</f>
        <v>Underweight</v>
      </c>
      <c r="K372" s="8" t="str">
        <f>VLOOKUP(A372:A2706,'Medical Examinations'!$A$2:$M$2336,13,0)</f>
        <v>Normal</v>
      </c>
      <c r="L372" s="8" t="str">
        <f>VLOOKUP(Table1[CUSTOMER ID],'Hospitalisation Details'!$A$1:$N$2344,12,0)</f>
        <v>6/Nov/1985</v>
      </c>
      <c r="M372" s="22">
        <f>VLOOKUP(Table1[CUSTOMER ID],'Hospitalisation Details'!$A$2:$N$2344,14,0)</f>
        <v>27598.93</v>
      </c>
      <c r="N372" s="8" t="str">
        <f>VLOOKUP(Table1[CUSTOMER ID],'Hospitalisation Details'!$A$2:$I$2344,7,0)</f>
        <v>tier - 2</v>
      </c>
      <c r="O372" s="8" t="str">
        <f>VLOOKUP(Table1[CUSTOMER ID],'Hospitalisation Details'!$A$2:$I$2344,8,0)</f>
        <v>tier - 1</v>
      </c>
      <c r="P372" s="8" t="str">
        <f>VLOOKUP(Table1[CUSTOMER ID],'Hospitalisation Details'!$A$2:$I$2344,9,0)</f>
        <v>R1011</v>
      </c>
      <c r="Q372" s="8">
        <f ca="1">VLOOKUP(Table1[CUSTOMER ID],'Hospitalisation Details'!$A$2:$N$2344,13,0)</f>
        <v>39</v>
      </c>
    </row>
    <row r="373" spans="1:17" ht="15.75" x14ac:dyDescent="0.25">
      <c r="A373" s="1" t="s">
        <v>1999</v>
      </c>
      <c r="B373" s="8" t="str">
        <f>VLOOKUP(A373:A2707,'Customer Names'!$A$2:$D$2336,2,0)</f>
        <v xml:space="preserve">  Taylor</v>
      </c>
      <c r="C373" s="8">
        <f>VLOOKUP(A373:A2707,'Medical Examinations'!$A$2:$H$2336,2,0)</f>
        <v>16.3</v>
      </c>
      <c r="D373" s="8">
        <f>VLOOKUP(A373:A2707,'Medical Examinations'!$A$2:$H$2336,3,0)</f>
        <v>5.51</v>
      </c>
      <c r="E373" s="8" t="str">
        <f>VLOOKUP(A373:A2707,'Medical Examinations'!$A$1:$M$2336,10,0)</f>
        <v>No</v>
      </c>
      <c r="F373" s="8" t="str">
        <f>VLOOKUP(A373:A2707,'Medical Examinations'!$A$2:$H$2336,5,0)</f>
        <v>No</v>
      </c>
      <c r="G373" s="8" t="str">
        <f>VLOOKUP(A373:A2707,'Medical Examinations'!$A$2:$H$2336,6,0)</f>
        <v>No</v>
      </c>
      <c r="H373" s="8">
        <f>VLOOKUP(A373:A2707,'Medical Examinations'!$A$2:$H$2336,7,0)</f>
        <v>1</v>
      </c>
      <c r="I373" t="str">
        <f>VLOOKUP(A373:A2707,'Medical Examinations'!$A$2:$K$2336,11,0)</f>
        <v>Yes</v>
      </c>
      <c r="J373" s="8" t="str">
        <f>VLOOKUP(A373:A2707,'Medical Examinations'!$A$2:$M$2336,12,0)</f>
        <v>Underweight</v>
      </c>
      <c r="K373" s="8" t="str">
        <f>VLOOKUP(A373:A2707,'Medical Examinations'!$A$2:$M$2336,13,0)</f>
        <v>Normal</v>
      </c>
      <c r="L373" s="8" t="str">
        <f>VLOOKUP(Table1[CUSTOMER ID],'Hospitalisation Details'!$A$1:$N$2344,12,0)</f>
        <v>22/Jul/1984</v>
      </c>
      <c r="M373" s="22">
        <f>VLOOKUP(Table1[CUSTOMER ID],'Hospitalisation Details'!$A$2:$N$2344,14,0)</f>
        <v>27534.53</v>
      </c>
      <c r="N373" s="8" t="str">
        <f>VLOOKUP(Table1[CUSTOMER ID],'Hospitalisation Details'!$A$2:$I$2344,7,0)</f>
        <v>tier - 2</v>
      </c>
      <c r="O373" s="8" t="str">
        <f>VLOOKUP(Table1[CUSTOMER ID],'Hospitalisation Details'!$A$2:$I$2344,8,0)</f>
        <v>tier - 2</v>
      </c>
      <c r="P373" s="8" t="str">
        <f>VLOOKUP(Table1[CUSTOMER ID],'Hospitalisation Details'!$A$2:$I$2344,9,0)</f>
        <v>R1011</v>
      </c>
      <c r="Q373" s="8">
        <f ca="1">VLOOKUP(Table1[CUSTOMER ID],'Hospitalisation Details'!$A$2:$N$2344,13,0)</f>
        <v>40</v>
      </c>
    </row>
    <row r="374" spans="1:17" ht="15.75" x14ac:dyDescent="0.25">
      <c r="A374" s="1" t="s">
        <v>1998</v>
      </c>
      <c r="B374" s="8" t="str">
        <f>VLOOKUP(A374:A2708,'Customer Names'!$A$2:$D$2336,2,0)</f>
        <v xml:space="preserve">  Tenielle M</v>
      </c>
      <c r="C374" s="8">
        <f>VLOOKUP(A374:A2708,'Medical Examinations'!$A$2:$H$2336,2,0)</f>
        <v>29.81</v>
      </c>
      <c r="D374" s="8">
        <f>VLOOKUP(A374:A2708,'Medical Examinations'!$A$2:$H$2336,3,0)</f>
        <v>11.66</v>
      </c>
      <c r="E374" s="8" t="str">
        <f>VLOOKUP(A374:A2708,'Medical Examinations'!$A$1:$M$2336,10,0)</f>
        <v>No</v>
      </c>
      <c r="F374" s="8" t="str">
        <f>VLOOKUP(A374:A2708,'Medical Examinations'!$A$2:$H$2336,5,0)</f>
        <v>No</v>
      </c>
      <c r="G374" s="8" t="str">
        <f>VLOOKUP(A374:A2708,'Medical Examinations'!$A$2:$H$2336,6,0)</f>
        <v>No</v>
      </c>
      <c r="H374" s="8">
        <f>VLOOKUP(A374:A2708,'Medical Examinations'!$A$2:$H$2336,7,0)</f>
        <v>0</v>
      </c>
      <c r="I374" t="str">
        <f>VLOOKUP(A374:A2708,'Medical Examinations'!$A$2:$K$2336,11,0)</f>
        <v>Yes</v>
      </c>
      <c r="J374" s="8" t="str">
        <f>VLOOKUP(A374:A2708,'Medical Examinations'!$A$2:$M$2336,12,0)</f>
        <v>Overweight</v>
      </c>
      <c r="K374" s="8" t="str">
        <f>VLOOKUP(A374:A2708,'Medical Examinations'!$A$2:$M$2336,13,0)</f>
        <v>Diabetes</v>
      </c>
      <c r="L374" s="8" t="str">
        <f>VLOOKUP(Table1[CUSTOMER ID],'Hospitalisation Details'!$A$1:$N$2344,12,0)</f>
        <v>19/Oct/1965</v>
      </c>
      <c r="M374" s="22">
        <f>VLOOKUP(Table1[CUSTOMER ID],'Hospitalisation Details'!$A$2:$N$2344,14,0)</f>
        <v>27533.91</v>
      </c>
      <c r="N374" s="8" t="str">
        <f>VLOOKUP(Table1[CUSTOMER ID],'Hospitalisation Details'!$A$2:$I$2344,7,0)</f>
        <v>tier - 2</v>
      </c>
      <c r="O374" s="8" t="str">
        <f>VLOOKUP(Table1[CUSTOMER ID],'Hospitalisation Details'!$A$2:$I$2344,8,0)</f>
        <v>tier - 3</v>
      </c>
      <c r="P374" s="8" t="str">
        <f>VLOOKUP(Table1[CUSTOMER ID],'Hospitalisation Details'!$A$2:$I$2344,9,0)</f>
        <v>R1013</v>
      </c>
      <c r="Q374" s="8">
        <f ca="1">VLOOKUP(Table1[CUSTOMER ID],'Hospitalisation Details'!$A$2:$N$2344,13,0)</f>
        <v>59</v>
      </c>
    </row>
    <row r="375" spans="1:17" ht="15.75" x14ac:dyDescent="0.25">
      <c r="A375" s="1" t="s">
        <v>1997</v>
      </c>
      <c r="B375" s="8" t="str">
        <f>VLOOKUP(A375:A2709,'Customer Names'!$A$2:$D$2336,2,0)</f>
        <v xml:space="preserve">  Andrea</v>
      </c>
      <c r="C375" s="8">
        <f>VLOOKUP(A375:A2709,'Medical Examinations'!$A$2:$H$2336,2,0)</f>
        <v>16.329999999999998</v>
      </c>
      <c r="D375" s="8">
        <f>VLOOKUP(A375:A2709,'Medical Examinations'!$A$2:$H$2336,3,0)</f>
        <v>7.26</v>
      </c>
      <c r="E375" s="8" t="str">
        <f>VLOOKUP(A375:A2709,'Medical Examinations'!$A$1:$M$2336,10,0)</f>
        <v>Yes</v>
      </c>
      <c r="F375" s="8" t="str">
        <f>VLOOKUP(A375:A2709,'Medical Examinations'!$A$2:$H$2336,5,0)</f>
        <v>No</v>
      </c>
      <c r="G375" s="8" t="str">
        <f>VLOOKUP(A375:A2709,'Medical Examinations'!$A$2:$H$2336,6,0)</f>
        <v>No</v>
      </c>
      <c r="H375" s="8">
        <f>VLOOKUP(A375:A2709,'Medical Examinations'!$A$2:$H$2336,7,0)</f>
        <v>0</v>
      </c>
      <c r="I375" t="str">
        <f>VLOOKUP(A375:A2709,'Medical Examinations'!$A$2:$K$2336,11,0)</f>
        <v>Yes</v>
      </c>
      <c r="J375" s="8" t="str">
        <f>VLOOKUP(A375:A2709,'Medical Examinations'!$A$2:$M$2336,12,0)</f>
        <v>Underweight</v>
      </c>
      <c r="K375" s="8" t="str">
        <f>VLOOKUP(A375:A2709,'Medical Examinations'!$A$2:$M$2336,13,0)</f>
        <v>Diabetes</v>
      </c>
      <c r="L375" s="8" t="str">
        <f>VLOOKUP(Table1[CUSTOMER ID],'Hospitalisation Details'!$A$1:$N$2344,12,0)</f>
        <v>3/Oct/1981</v>
      </c>
      <c r="M375" s="22">
        <f>VLOOKUP(Table1[CUSTOMER ID],'Hospitalisation Details'!$A$2:$N$2344,14,0)</f>
        <v>27495.59</v>
      </c>
      <c r="N375" s="8" t="str">
        <f>VLOOKUP(Table1[CUSTOMER ID],'Hospitalisation Details'!$A$2:$I$2344,7,0)</f>
        <v>tier - 2</v>
      </c>
      <c r="O375" s="8" t="str">
        <f>VLOOKUP(Table1[CUSTOMER ID],'Hospitalisation Details'!$A$2:$I$2344,8,0)</f>
        <v>tier - 1</v>
      </c>
      <c r="P375" s="8" t="str">
        <f>VLOOKUP(Table1[CUSTOMER ID],'Hospitalisation Details'!$A$2:$I$2344,9,0)</f>
        <v>R1011</v>
      </c>
      <c r="Q375" s="8">
        <f ca="1">VLOOKUP(Table1[CUSTOMER ID],'Hospitalisation Details'!$A$2:$N$2344,13,0)</f>
        <v>43</v>
      </c>
    </row>
    <row r="376" spans="1:17" ht="15.75" x14ac:dyDescent="0.25">
      <c r="A376" s="1" t="s">
        <v>1996</v>
      </c>
      <c r="B376" s="8" t="str">
        <f>VLOOKUP(A376:A2710,'Customer Names'!$A$2:$D$2336,2,0)</f>
        <v xml:space="preserve">  Nora P</v>
      </c>
      <c r="C376" s="8">
        <f>VLOOKUP(A376:A2710,'Medical Examinations'!$A$2:$H$2336,2,0)</f>
        <v>16.37</v>
      </c>
      <c r="D376" s="8">
        <f>VLOOKUP(A376:A2710,'Medical Examinations'!$A$2:$H$2336,3,0)</f>
        <v>4.79</v>
      </c>
      <c r="E376" s="8" t="str">
        <f>VLOOKUP(A376:A2710,'Medical Examinations'!$A$1:$M$2336,10,0)</f>
        <v>Yes</v>
      </c>
      <c r="F376" s="8" t="str">
        <f>VLOOKUP(A376:A2710,'Medical Examinations'!$A$2:$H$2336,5,0)</f>
        <v>No</v>
      </c>
      <c r="G376" s="8" t="str">
        <f>VLOOKUP(A376:A2710,'Medical Examinations'!$A$2:$H$2336,6,0)</f>
        <v>No</v>
      </c>
      <c r="H376" s="8">
        <f>VLOOKUP(A376:A2710,'Medical Examinations'!$A$2:$H$2336,7,0)</f>
        <v>0</v>
      </c>
      <c r="I376" t="str">
        <f>VLOOKUP(A376:A2710,'Medical Examinations'!$A$2:$K$2336,11,0)</f>
        <v>Yes</v>
      </c>
      <c r="J376" s="8" t="str">
        <f>VLOOKUP(A376:A2710,'Medical Examinations'!$A$2:$M$2336,12,0)</f>
        <v>Underweight</v>
      </c>
      <c r="K376" s="8" t="str">
        <f>VLOOKUP(A376:A2710,'Medical Examinations'!$A$2:$M$2336,13,0)</f>
        <v>Normal</v>
      </c>
      <c r="L376" s="8" t="str">
        <f>VLOOKUP(Table1[CUSTOMER ID],'Hospitalisation Details'!$A$1:$N$2344,12,0)</f>
        <v>5/Dec/1985</v>
      </c>
      <c r="M376" s="22">
        <f>VLOOKUP(Table1[CUSTOMER ID],'Hospitalisation Details'!$A$2:$N$2344,14,0)</f>
        <v>27432.73</v>
      </c>
      <c r="N376" s="8" t="str">
        <f>VLOOKUP(Table1[CUSTOMER ID],'Hospitalisation Details'!$A$2:$I$2344,7,0)</f>
        <v>tier - 2</v>
      </c>
      <c r="O376" s="8" t="str">
        <f>VLOOKUP(Table1[CUSTOMER ID],'Hospitalisation Details'!$A$2:$I$2344,8,0)</f>
        <v>tier - 1</v>
      </c>
      <c r="P376" s="8" t="str">
        <f>VLOOKUP(Table1[CUSTOMER ID],'Hospitalisation Details'!$A$2:$I$2344,9,0)</f>
        <v>R1011</v>
      </c>
      <c r="Q376" s="8">
        <f ca="1">VLOOKUP(Table1[CUSTOMER ID],'Hospitalisation Details'!$A$2:$N$2344,13,0)</f>
        <v>38</v>
      </c>
    </row>
    <row r="377" spans="1:17" ht="15.75" x14ac:dyDescent="0.25">
      <c r="A377" s="1" t="s">
        <v>1995</v>
      </c>
      <c r="B377" s="8" t="str">
        <f>VLOOKUP(A377:A2711,'Customer Names'!$A$2:$D$2336,2,0)</f>
        <v xml:space="preserve">  Zachary</v>
      </c>
      <c r="C377" s="8">
        <f>VLOOKUP(A377:A2711,'Medical Examinations'!$A$2:$H$2336,2,0)</f>
        <v>22.42</v>
      </c>
      <c r="D377" s="8">
        <f>VLOOKUP(A377:A2711,'Medical Examinations'!$A$2:$H$2336,3,0)</f>
        <v>4.68</v>
      </c>
      <c r="E377" s="8" t="str">
        <f>VLOOKUP(A377:A2711,'Medical Examinations'!$A$1:$M$2336,10,0)</f>
        <v>Yes</v>
      </c>
      <c r="F377" s="8" t="str">
        <f>VLOOKUP(A377:A2711,'Medical Examinations'!$A$2:$H$2336,5,0)</f>
        <v>No</v>
      </c>
      <c r="G377" s="8" t="str">
        <f>VLOOKUP(A377:A2711,'Medical Examinations'!$A$2:$H$2336,6,0)</f>
        <v>No</v>
      </c>
      <c r="H377" s="8">
        <f>VLOOKUP(A377:A2711,'Medical Examinations'!$A$2:$H$2336,7,0)</f>
        <v>1</v>
      </c>
      <c r="I377" t="str">
        <f>VLOOKUP(A377:A2711,'Medical Examinations'!$A$2:$K$2336,11,0)</f>
        <v>No</v>
      </c>
      <c r="J377" s="8" t="str">
        <f>VLOOKUP(A377:A2711,'Medical Examinations'!$A$2:$M$2336,12,0)</f>
        <v>Normal Weight</v>
      </c>
      <c r="K377" s="8" t="str">
        <f>VLOOKUP(A377:A2711,'Medical Examinations'!$A$2:$M$2336,13,0)</f>
        <v>Normal</v>
      </c>
      <c r="L377" s="8" t="str">
        <f>VLOOKUP(Table1[CUSTOMER ID],'Hospitalisation Details'!$A$1:$N$2344,12,0)</f>
        <v>15/Sep/1988</v>
      </c>
      <c r="M377" s="22">
        <f>VLOOKUP(Table1[CUSTOMER ID],'Hospitalisation Details'!$A$2:$N$2344,14,0)</f>
        <v>27375.9</v>
      </c>
      <c r="N377" s="8" t="str">
        <f>VLOOKUP(Table1[CUSTOMER ID],'Hospitalisation Details'!$A$2:$I$2344,7,0)</f>
        <v>tier - 2</v>
      </c>
      <c r="O377" s="8" t="str">
        <f>VLOOKUP(Table1[CUSTOMER ID],'Hospitalisation Details'!$A$2:$I$2344,8,0)</f>
        <v>tier - 3</v>
      </c>
      <c r="P377" s="8" t="str">
        <f>VLOOKUP(Table1[CUSTOMER ID],'Hospitalisation Details'!$A$2:$I$2344,9,0)</f>
        <v>R1015</v>
      </c>
      <c r="Q377" s="8">
        <f ca="1">VLOOKUP(Table1[CUSTOMER ID],'Hospitalisation Details'!$A$2:$N$2344,13,0)</f>
        <v>36</v>
      </c>
    </row>
    <row r="378" spans="1:17" ht="15.75" x14ac:dyDescent="0.25">
      <c r="A378" s="1" t="s">
        <v>1994</v>
      </c>
      <c r="B378" s="8" t="str">
        <f>VLOOKUP(A378:A2712,'Customer Names'!$A$2:$D$2336,2,0)</f>
        <v xml:space="preserve">  Michael</v>
      </c>
      <c r="C378" s="8">
        <f>VLOOKUP(A378:A2712,'Medical Examinations'!$A$2:$H$2336,2,0)</f>
        <v>31.35</v>
      </c>
      <c r="D378" s="8">
        <f>VLOOKUP(A378:A2712,'Medical Examinations'!$A$2:$H$2336,3,0)</f>
        <v>4.33</v>
      </c>
      <c r="E378" s="8" t="str">
        <f>VLOOKUP(A378:A2712,'Medical Examinations'!$A$1:$M$2336,10,0)</f>
        <v>Yes</v>
      </c>
      <c r="F378" s="8" t="str">
        <f>VLOOKUP(A378:A2712,'Medical Examinations'!$A$2:$H$2336,5,0)</f>
        <v>No</v>
      </c>
      <c r="G378" s="8" t="str">
        <f>VLOOKUP(A378:A2712,'Medical Examinations'!$A$2:$H$2336,6,0)</f>
        <v>Yes</v>
      </c>
      <c r="H378" s="8">
        <f>VLOOKUP(A378:A2712,'Medical Examinations'!$A$2:$H$2336,7,0)</f>
        <v>1</v>
      </c>
      <c r="I378" t="str">
        <f>VLOOKUP(A378:A2712,'Medical Examinations'!$A$2:$K$2336,11,0)</f>
        <v>No</v>
      </c>
      <c r="J378" s="8" t="str">
        <f>VLOOKUP(A378:A2712,'Medical Examinations'!$A$2:$M$2336,12,0)</f>
        <v>Obesity</v>
      </c>
      <c r="K378" s="8" t="str">
        <f>VLOOKUP(A378:A2712,'Medical Examinations'!$A$2:$M$2336,13,0)</f>
        <v>Normal</v>
      </c>
      <c r="L378" s="8" t="str">
        <f>VLOOKUP(Table1[CUSTOMER ID],'Hospitalisation Details'!$A$1:$N$2344,12,0)</f>
        <v>16/Oct/1969</v>
      </c>
      <c r="M378" s="22">
        <f>VLOOKUP(Table1[CUSTOMER ID],'Hospitalisation Details'!$A$2:$N$2344,14,0)</f>
        <v>27346.04</v>
      </c>
      <c r="N378" s="8" t="str">
        <f>VLOOKUP(Table1[CUSTOMER ID],'Hospitalisation Details'!$A$2:$I$2344,7,0)</f>
        <v>tier - 2</v>
      </c>
      <c r="O378" s="8" t="str">
        <f>VLOOKUP(Table1[CUSTOMER ID],'Hospitalisation Details'!$A$2:$I$2344,8,0)</f>
        <v>tier - 2</v>
      </c>
      <c r="P378" s="8" t="str">
        <f>VLOOKUP(Table1[CUSTOMER ID],'Hospitalisation Details'!$A$2:$I$2344,9,0)</f>
        <v>R1013</v>
      </c>
      <c r="Q378" s="8">
        <f ca="1">VLOOKUP(Table1[CUSTOMER ID],'Hospitalisation Details'!$A$2:$N$2344,13,0)</f>
        <v>55</v>
      </c>
    </row>
    <row r="379" spans="1:17" ht="15.75" x14ac:dyDescent="0.25">
      <c r="A379" s="1" t="s">
        <v>1993</v>
      </c>
      <c r="B379" s="8" t="str">
        <f>VLOOKUP(A379:A2713,'Customer Names'!$A$2:$D$2336,2,0)</f>
        <v xml:space="preserve">  Alyssa K</v>
      </c>
      <c r="C379" s="8">
        <f>VLOOKUP(A379:A2713,'Medical Examinations'!$A$2:$H$2336,2,0)</f>
        <v>31.9</v>
      </c>
      <c r="D379" s="8">
        <f>VLOOKUP(A379:A2713,'Medical Examinations'!$A$2:$H$2336,3,0)</f>
        <v>11.89</v>
      </c>
      <c r="E379" s="8" t="str">
        <f>VLOOKUP(A379:A2713,'Medical Examinations'!$A$1:$M$2336,10,0)</f>
        <v>No</v>
      </c>
      <c r="F379" s="8" t="str">
        <f>VLOOKUP(A379:A2713,'Medical Examinations'!$A$2:$H$2336,5,0)</f>
        <v>No</v>
      </c>
      <c r="G379" s="8" t="str">
        <f>VLOOKUP(A379:A2713,'Medical Examinations'!$A$2:$H$2336,6,0)</f>
        <v>No</v>
      </c>
      <c r="H379" s="8">
        <f>VLOOKUP(A379:A2713,'Medical Examinations'!$A$2:$H$2336,7,0)</f>
        <v>0</v>
      </c>
      <c r="I379" t="str">
        <f>VLOOKUP(A379:A2713,'Medical Examinations'!$A$2:$K$2336,11,0)</f>
        <v>No</v>
      </c>
      <c r="J379" s="8" t="str">
        <f>VLOOKUP(A379:A2713,'Medical Examinations'!$A$2:$M$2336,12,0)</f>
        <v>Obesity</v>
      </c>
      <c r="K379" s="8" t="str">
        <f>VLOOKUP(A379:A2713,'Medical Examinations'!$A$2:$M$2336,13,0)</f>
        <v>Diabetes</v>
      </c>
      <c r="L379" s="8" t="str">
        <f>VLOOKUP(Table1[CUSTOMER ID],'Hospitalisation Details'!$A$1:$N$2344,12,0)</f>
        <v>6/Jun/1968</v>
      </c>
      <c r="M379" s="22">
        <f>VLOOKUP(Table1[CUSTOMER ID],'Hospitalisation Details'!$A$2:$N$2344,14,0)</f>
        <v>27322.73</v>
      </c>
      <c r="N379" s="8" t="str">
        <f>VLOOKUP(Table1[CUSTOMER ID],'Hospitalisation Details'!$A$2:$I$2344,7,0)</f>
        <v>tier - 2</v>
      </c>
      <c r="O379" s="8" t="str">
        <f>VLOOKUP(Table1[CUSTOMER ID],'Hospitalisation Details'!$A$2:$I$2344,8,0)</f>
        <v>tier - 2</v>
      </c>
      <c r="P379" s="8" t="str">
        <f>VLOOKUP(Table1[CUSTOMER ID],'Hospitalisation Details'!$A$2:$I$2344,9,0)</f>
        <v>R1013</v>
      </c>
      <c r="Q379" s="8">
        <f ca="1">VLOOKUP(Table1[CUSTOMER ID],'Hospitalisation Details'!$A$2:$N$2344,13,0)</f>
        <v>56</v>
      </c>
    </row>
    <row r="380" spans="1:17" ht="15.75" x14ac:dyDescent="0.25">
      <c r="A380" s="1" t="s">
        <v>1992</v>
      </c>
      <c r="B380" s="8" t="str">
        <f>VLOOKUP(A380:A2714,'Customer Names'!$A$2:$D$2336,2,0)</f>
        <v xml:space="preserve">  Heather</v>
      </c>
      <c r="C380" s="8">
        <f>VLOOKUP(A380:A2714,'Medical Examinations'!$A$2:$H$2336,2,0)</f>
        <v>30.6</v>
      </c>
      <c r="D380" s="8">
        <f>VLOOKUP(A380:A2714,'Medical Examinations'!$A$2:$H$2336,3,0)</f>
        <v>5.24</v>
      </c>
      <c r="E380" s="8" t="str">
        <f>VLOOKUP(A380:A2714,'Medical Examinations'!$A$1:$M$2336,10,0)</f>
        <v>No</v>
      </c>
      <c r="F380" s="8" t="str">
        <f>VLOOKUP(A380:A2714,'Medical Examinations'!$A$2:$H$2336,5,0)</f>
        <v>No</v>
      </c>
      <c r="G380" s="8" t="str">
        <f>VLOOKUP(A380:A2714,'Medical Examinations'!$A$2:$H$2336,6,0)</f>
        <v>No</v>
      </c>
      <c r="H380" s="8">
        <f>VLOOKUP(A380:A2714,'Medical Examinations'!$A$2:$H$2336,7,0)</f>
        <v>0</v>
      </c>
      <c r="I380" t="str">
        <f>VLOOKUP(A380:A2714,'Medical Examinations'!$A$2:$K$2336,11,0)</f>
        <v>Yes</v>
      </c>
      <c r="J380" s="8" t="str">
        <f>VLOOKUP(A380:A2714,'Medical Examinations'!$A$2:$M$2336,12,0)</f>
        <v>Obesity</v>
      </c>
      <c r="K380" s="8" t="str">
        <f>VLOOKUP(A380:A2714,'Medical Examinations'!$A$2:$M$2336,13,0)</f>
        <v>Normal</v>
      </c>
      <c r="L380" s="8" t="str">
        <f>VLOOKUP(Table1[CUSTOMER ID],'Hospitalisation Details'!$A$1:$N$2344,12,0)</f>
        <v>2/Dec/1999</v>
      </c>
      <c r="M380" s="22">
        <f>VLOOKUP(Table1[CUSTOMER ID],'Hospitalisation Details'!$A$2:$N$2344,14,0)</f>
        <v>27236.959999999999</v>
      </c>
      <c r="N380" s="8" t="str">
        <f>VLOOKUP(Table1[CUSTOMER ID],'Hospitalisation Details'!$A$2:$I$2344,7,0)</f>
        <v>tier - 2</v>
      </c>
      <c r="O380" s="8" t="str">
        <f>VLOOKUP(Table1[CUSTOMER ID],'Hospitalisation Details'!$A$2:$I$2344,8,0)</f>
        <v>tier - 1</v>
      </c>
      <c r="P380" s="8" t="str">
        <f>VLOOKUP(Table1[CUSTOMER ID],'Hospitalisation Details'!$A$2:$I$2344,9,0)</f>
        <v>R1011</v>
      </c>
      <c r="Q380" s="8">
        <f ca="1">VLOOKUP(Table1[CUSTOMER ID],'Hospitalisation Details'!$A$2:$N$2344,13,0)</f>
        <v>24</v>
      </c>
    </row>
    <row r="381" spans="1:17" ht="15.75" x14ac:dyDescent="0.25">
      <c r="A381" s="1" t="s">
        <v>1991</v>
      </c>
      <c r="B381" s="8" t="str">
        <f>VLOOKUP(A381:A2715,'Customer Names'!$A$2:$D$2336,2,0)</f>
        <v xml:space="preserve">  Dante</v>
      </c>
      <c r="C381" s="8">
        <f>VLOOKUP(A381:A2715,'Medical Examinations'!$A$2:$H$2336,2,0)</f>
        <v>28.975000000000001</v>
      </c>
      <c r="D381" s="8">
        <f>VLOOKUP(A381:A2715,'Medical Examinations'!$A$2:$H$2336,3,0)</f>
        <v>7.63</v>
      </c>
      <c r="E381" s="8" t="str">
        <f>VLOOKUP(A381:A2715,'Medical Examinations'!$A$1:$M$2336,10,0)</f>
        <v>No</v>
      </c>
      <c r="F381" s="8" t="str">
        <f>VLOOKUP(A381:A2715,'Medical Examinations'!$A$2:$H$2336,5,0)</f>
        <v>No</v>
      </c>
      <c r="G381" s="8" t="str">
        <f>VLOOKUP(A381:A2715,'Medical Examinations'!$A$2:$H$2336,6,0)</f>
        <v>No</v>
      </c>
      <c r="H381" s="8">
        <f>VLOOKUP(A381:A2715,'Medical Examinations'!$A$2:$H$2336,7,0)</f>
        <v>0</v>
      </c>
      <c r="I381" t="str">
        <f>VLOOKUP(A381:A2715,'Medical Examinations'!$A$2:$K$2336,11,0)</f>
        <v>Yes</v>
      </c>
      <c r="J381" s="8" t="str">
        <f>VLOOKUP(A381:A2715,'Medical Examinations'!$A$2:$M$2336,12,0)</f>
        <v>Overweight</v>
      </c>
      <c r="K381" s="8" t="str">
        <f>VLOOKUP(A381:A2715,'Medical Examinations'!$A$2:$M$2336,13,0)</f>
        <v>Diabetes</v>
      </c>
      <c r="L381" s="8" t="str">
        <f>VLOOKUP(Table1[CUSTOMER ID],'Hospitalisation Details'!$A$1:$N$2344,12,0)</f>
        <v>21/Dec/1965</v>
      </c>
      <c r="M381" s="22">
        <f>VLOOKUP(Table1[CUSTOMER ID],'Hospitalisation Details'!$A$2:$N$2344,14,0)</f>
        <v>27218.44</v>
      </c>
      <c r="N381" s="8" t="str">
        <f>VLOOKUP(Table1[CUSTOMER ID],'Hospitalisation Details'!$A$2:$I$2344,7,0)</f>
        <v>tier - 2</v>
      </c>
      <c r="O381" s="8" t="str">
        <f>VLOOKUP(Table1[CUSTOMER ID],'Hospitalisation Details'!$A$2:$I$2344,8,0)</f>
        <v>tier - 1</v>
      </c>
      <c r="P381" s="8" t="str">
        <f>VLOOKUP(Table1[CUSTOMER ID],'Hospitalisation Details'!$A$2:$I$2344,9,0)</f>
        <v>R1017</v>
      </c>
      <c r="Q381" s="8">
        <f ca="1">VLOOKUP(Table1[CUSTOMER ID],'Hospitalisation Details'!$A$2:$N$2344,13,0)</f>
        <v>58</v>
      </c>
    </row>
    <row r="382" spans="1:17" ht="15.75" x14ac:dyDescent="0.25">
      <c r="A382" s="1" t="s">
        <v>1990</v>
      </c>
      <c r="B382" s="8" t="str">
        <f>VLOOKUP(A382:A2716,'Customer Names'!$A$2:$D$2336,2,0)</f>
        <v xml:space="preserve">  Sara E</v>
      </c>
      <c r="C382" s="8">
        <f>VLOOKUP(A382:A2716,'Medical Examinations'!$A$2:$H$2336,2,0)</f>
        <v>24.86</v>
      </c>
      <c r="D382" s="8">
        <f>VLOOKUP(A382:A2716,'Medical Examinations'!$A$2:$H$2336,3,0)</f>
        <v>8.92</v>
      </c>
      <c r="E382" s="8" t="str">
        <f>VLOOKUP(A382:A2716,'Medical Examinations'!$A$1:$M$2336,10,0)</f>
        <v>Yes</v>
      </c>
      <c r="F382" s="8" t="str">
        <f>VLOOKUP(A382:A2716,'Medical Examinations'!$A$2:$H$2336,5,0)</f>
        <v>No</v>
      </c>
      <c r="G382" s="8" t="str">
        <f>VLOOKUP(A382:A2716,'Medical Examinations'!$A$2:$H$2336,6,0)</f>
        <v>No</v>
      </c>
      <c r="H382" s="8">
        <f>VLOOKUP(A382:A2716,'Medical Examinations'!$A$2:$H$2336,7,0)</f>
        <v>2</v>
      </c>
      <c r="I382" t="str">
        <f>VLOOKUP(A382:A2716,'Medical Examinations'!$A$2:$K$2336,11,0)</f>
        <v>No</v>
      </c>
      <c r="J382" s="8" t="str">
        <f>VLOOKUP(A382:A2716,'Medical Examinations'!$A$2:$M$2336,12,0)</f>
        <v>Normal Weight</v>
      </c>
      <c r="K382" s="8" t="str">
        <f>VLOOKUP(A382:A2716,'Medical Examinations'!$A$2:$M$2336,13,0)</f>
        <v>Diabetes</v>
      </c>
      <c r="L382" s="8" t="str">
        <f>VLOOKUP(Table1[CUSTOMER ID],'Hospitalisation Details'!$A$1:$N$2344,12,0)</f>
        <v>2/Oct/1970</v>
      </c>
      <c r="M382" s="22">
        <f>VLOOKUP(Table1[CUSTOMER ID],'Hospitalisation Details'!$A$2:$N$2344,14,0)</f>
        <v>27117.99</v>
      </c>
      <c r="N382" s="8" t="str">
        <f>VLOOKUP(Table1[CUSTOMER ID],'Hospitalisation Details'!$A$2:$I$2344,7,0)</f>
        <v>tier - 2</v>
      </c>
      <c r="O382" s="8" t="str">
        <f>VLOOKUP(Table1[CUSTOMER ID],'Hospitalisation Details'!$A$2:$I$2344,8,0)</f>
        <v>tier - 2</v>
      </c>
      <c r="P382" s="8" t="str">
        <f>VLOOKUP(Table1[CUSTOMER ID],'Hospitalisation Details'!$A$2:$I$2344,9,0)</f>
        <v>R1013</v>
      </c>
      <c r="Q382" s="8">
        <f ca="1">VLOOKUP(Table1[CUSTOMER ID],'Hospitalisation Details'!$A$2:$N$2344,13,0)</f>
        <v>54</v>
      </c>
    </row>
    <row r="383" spans="1:17" ht="15.75" x14ac:dyDescent="0.25">
      <c r="A383" s="1" t="s">
        <v>1989</v>
      </c>
      <c r="B383" s="8" t="str">
        <f>VLOOKUP(A383:A2717,'Customer Names'!$A$2:$D$2336,2,0)</f>
        <v xml:space="preserve">  Scott</v>
      </c>
      <c r="C383" s="8">
        <f>VLOOKUP(A383:A2717,'Medical Examinations'!$A$2:$H$2336,2,0)</f>
        <v>19.54</v>
      </c>
      <c r="D383" s="8">
        <f>VLOOKUP(A383:A2717,'Medical Examinations'!$A$2:$H$2336,3,0)</f>
        <v>5.37</v>
      </c>
      <c r="E383" s="8" t="str">
        <f>VLOOKUP(A383:A2717,'Medical Examinations'!$A$1:$M$2336,10,0)</f>
        <v>No</v>
      </c>
      <c r="F383" s="8" t="str">
        <f>VLOOKUP(A383:A2717,'Medical Examinations'!$A$2:$H$2336,5,0)</f>
        <v>No</v>
      </c>
      <c r="G383" s="8" t="str">
        <f>VLOOKUP(A383:A2717,'Medical Examinations'!$A$2:$H$2336,6,0)</f>
        <v>No</v>
      </c>
      <c r="H383" s="8">
        <f>VLOOKUP(A383:A2717,'Medical Examinations'!$A$2:$H$2336,7,0)</f>
        <v>0</v>
      </c>
      <c r="I383" t="str">
        <f>VLOOKUP(A383:A2717,'Medical Examinations'!$A$2:$K$2336,11,0)</f>
        <v>Yes</v>
      </c>
      <c r="J383" s="8" t="str">
        <f>VLOOKUP(A383:A2717,'Medical Examinations'!$A$2:$M$2336,12,0)</f>
        <v>Normal Weight</v>
      </c>
      <c r="K383" s="8" t="str">
        <f>VLOOKUP(A383:A2717,'Medical Examinations'!$A$2:$M$2336,13,0)</f>
        <v>Normal</v>
      </c>
      <c r="L383" s="8" t="str">
        <f>VLOOKUP(Table1[CUSTOMER ID],'Hospitalisation Details'!$A$1:$N$2344,12,0)</f>
        <v>13/Dec/1990</v>
      </c>
      <c r="M383" s="22">
        <f>VLOOKUP(Table1[CUSTOMER ID],'Hospitalisation Details'!$A$2:$N$2344,14,0)</f>
        <v>27092.38</v>
      </c>
      <c r="N383" s="8" t="str">
        <f>VLOOKUP(Table1[CUSTOMER ID],'Hospitalisation Details'!$A$2:$I$2344,7,0)</f>
        <v>tier - 2</v>
      </c>
      <c r="O383" s="8" t="str">
        <f>VLOOKUP(Table1[CUSTOMER ID],'Hospitalisation Details'!$A$2:$I$2344,8,0)</f>
        <v>tier - 3</v>
      </c>
      <c r="P383" s="8" t="str">
        <f>VLOOKUP(Table1[CUSTOMER ID],'Hospitalisation Details'!$A$2:$I$2344,9,0)</f>
        <v>R1011</v>
      </c>
      <c r="Q383" s="8">
        <f ca="1">VLOOKUP(Table1[CUSTOMER ID],'Hospitalisation Details'!$A$2:$N$2344,13,0)</f>
        <v>33</v>
      </c>
    </row>
    <row r="384" spans="1:17" ht="15.75" x14ac:dyDescent="0.25">
      <c r="A384" s="1" t="s">
        <v>1988</v>
      </c>
      <c r="B384" s="8" t="str">
        <f>VLOOKUP(A384:A2718,'Customer Names'!$A$2:$D$2336,2,0)</f>
        <v xml:space="preserve">  Sean</v>
      </c>
      <c r="C384" s="8">
        <f>VLOOKUP(A384:A2718,'Medical Examinations'!$A$2:$H$2336,2,0)</f>
        <v>26.74</v>
      </c>
      <c r="D384" s="8">
        <f>VLOOKUP(A384:A2718,'Medical Examinations'!$A$2:$H$2336,3,0)</f>
        <v>4.3099999999999996</v>
      </c>
      <c r="E384" s="8" t="str">
        <f>VLOOKUP(A384:A2718,'Medical Examinations'!$A$1:$M$2336,10,0)</f>
        <v>No</v>
      </c>
      <c r="F384" s="8" t="str">
        <f>VLOOKUP(A384:A2718,'Medical Examinations'!$A$2:$H$2336,5,0)</f>
        <v>No</v>
      </c>
      <c r="G384" s="8" t="str">
        <f>VLOOKUP(A384:A2718,'Medical Examinations'!$A$2:$H$2336,6,0)</f>
        <v>No</v>
      </c>
      <c r="H384" s="8">
        <f>VLOOKUP(A384:A2718,'Medical Examinations'!$A$2:$H$2336,7,0)</f>
        <v>0</v>
      </c>
      <c r="I384" t="str">
        <f>VLOOKUP(A384:A2718,'Medical Examinations'!$A$2:$K$2336,11,0)</f>
        <v>Yes</v>
      </c>
      <c r="J384" s="8" t="str">
        <f>VLOOKUP(A384:A2718,'Medical Examinations'!$A$2:$M$2336,12,0)</f>
        <v>Overweight</v>
      </c>
      <c r="K384" s="8" t="str">
        <f>VLOOKUP(A384:A2718,'Medical Examinations'!$A$2:$M$2336,13,0)</f>
        <v>Normal</v>
      </c>
      <c r="L384" s="8" t="str">
        <f>VLOOKUP(Table1[CUSTOMER ID],'Hospitalisation Details'!$A$1:$N$2344,12,0)</f>
        <v>2/Jul/1994</v>
      </c>
      <c r="M384" s="22">
        <f>VLOOKUP(Table1[CUSTOMER ID],'Hospitalisation Details'!$A$2:$N$2344,14,0)</f>
        <v>27080.639999999999</v>
      </c>
      <c r="N384" s="8" t="str">
        <f>VLOOKUP(Table1[CUSTOMER ID],'Hospitalisation Details'!$A$2:$I$2344,7,0)</f>
        <v>tier - 2</v>
      </c>
      <c r="O384" s="8" t="str">
        <f>VLOOKUP(Table1[CUSTOMER ID],'Hospitalisation Details'!$A$2:$I$2344,8,0)</f>
        <v>tier - 2</v>
      </c>
      <c r="P384" s="8" t="str">
        <f>VLOOKUP(Table1[CUSTOMER ID],'Hospitalisation Details'!$A$2:$I$2344,9,0)</f>
        <v>R1011</v>
      </c>
      <c r="Q384" s="8">
        <f ca="1">VLOOKUP(Table1[CUSTOMER ID],'Hospitalisation Details'!$A$2:$N$2344,13,0)</f>
        <v>30</v>
      </c>
    </row>
    <row r="385" spans="1:17" ht="15.75" x14ac:dyDescent="0.25">
      <c r="A385" s="1" t="s">
        <v>1987</v>
      </c>
      <c r="B385" s="8" t="str">
        <f>VLOOKUP(A385:A2719,'Customer Names'!$A$2:$D$2336,2,0)</f>
        <v xml:space="preserve">  Danielle</v>
      </c>
      <c r="C385" s="8">
        <f>VLOOKUP(A385:A2719,'Medical Examinations'!$A$2:$H$2336,2,0)</f>
        <v>22.99</v>
      </c>
      <c r="D385" s="8">
        <f>VLOOKUP(A385:A2719,'Medical Examinations'!$A$2:$H$2336,3,0)</f>
        <v>10.46</v>
      </c>
      <c r="E385" s="8" t="str">
        <f>VLOOKUP(A385:A2719,'Medical Examinations'!$A$1:$M$2336,10,0)</f>
        <v>No</v>
      </c>
      <c r="F385" s="8" t="str">
        <f>VLOOKUP(A385:A2719,'Medical Examinations'!$A$2:$H$2336,5,0)</f>
        <v>No</v>
      </c>
      <c r="G385" s="8" t="str">
        <f>VLOOKUP(A385:A2719,'Medical Examinations'!$A$2:$H$2336,6,0)</f>
        <v>No</v>
      </c>
      <c r="H385" s="8">
        <f>VLOOKUP(A385:A2719,'Medical Examinations'!$A$2:$H$2336,7,0)</f>
        <v>3</v>
      </c>
      <c r="I385" t="str">
        <f>VLOOKUP(A385:A2719,'Medical Examinations'!$A$2:$K$2336,11,0)</f>
        <v>Yes</v>
      </c>
      <c r="J385" s="8" t="str">
        <f>VLOOKUP(A385:A2719,'Medical Examinations'!$A$2:$M$2336,12,0)</f>
        <v>Normal Weight</v>
      </c>
      <c r="K385" s="8" t="str">
        <f>VLOOKUP(A385:A2719,'Medical Examinations'!$A$2:$M$2336,13,0)</f>
        <v>Diabetes</v>
      </c>
      <c r="L385" s="8" t="str">
        <f>VLOOKUP(Table1[CUSTOMER ID],'Hospitalisation Details'!$A$1:$N$2344,12,0)</f>
        <v>30/Jun/1958</v>
      </c>
      <c r="M385" s="22">
        <f>VLOOKUP(Table1[CUSTOMER ID],'Hospitalisation Details'!$A$2:$N$2344,14,0)</f>
        <v>27037.91</v>
      </c>
      <c r="N385" s="8" t="str">
        <f>VLOOKUP(Table1[CUSTOMER ID],'Hospitalisation Details'!$A$2:$I$2344,7,0)</f>
        <v>tier - 2</v>
      </c>
      <c r="O385" s="8" t="str">
        <f>VLOOKUP(Table1[CUSTOMER ID],'Hospitalisation Details'!$A$2:$I$2344,8,0)</f>
        <v>tier - 2</v>
      </c>
      <c r="P385" s="8" t="str">
        <f>VLOOKUP(Table1[CUSTOMER ID],'Hospitalisation Details'!$A$2:$I$2344,9,0)</f>
        <v>R1013</v>
      </c>
      <c r="Q385" s="8">
        <f ca="1">VLOOKUP(Table1[CUSTOMER ID],'Hospitalisation Details'!$A$2:$N$2344,13,0)</f>
        <v>66</v>
      </c>
    </row>
    <row r="386" spans="1:17" ht="15.75" x14ac:dyDescent="0.25">
      <c r="A386" s="1" t="s">
        <v>1986</v>
      </c>
      <c r="B386" s="8" t="str">
        <f>VLOOKUP(A386:A2720,'Customer Names'!$A$2:$D$2336,2,0)</f>
        <v xml:space="preserve">  Andrew D</v>
      </c>
      <c r="C386" s="8">
        <f>VLOOKUP(A386:A2720,'Medical Examinations'!$A$2:$H$2336,2,0)</f>
        <v>31.46</v>
      </c>
      <c r="D386" s="8">
        <f>VLOOKUP(A386:A2720,'Medical Examinations'!$A$2:$H$2336,3,0)</f>
        <v>7.39</v>
      </c>
      <c r="E386" s="8" t="str">
        <f>VLOOKUP(A386:A2720,'Medical Examinations'!$A$1:$M$2336,10,0)</f>
        <v>No</v>
      </c>
      <c r="F386" s="8" t="str">
        <f>VLOOKUP(A386:A2720,'Medical Examinations'!$A$2:$H$2336,5,0)</f>
        <v>No</v>
      </c>
      <c r="G386" s="8" t="str">
        <f>VLOOKUP(A386:A2720,'Medical Examinations'!$A$2:$H$2336,6,0)</f>
        <v>No</v>
      </c>
      <c r="H386" s="8">
        <f>VLOOKUP(A386:A2720,'Medical Examinations'!$A$2:$H$2336,7,0)</f>
        <v>0</v>
      </c>
      <c r="I386" t="str">
        <f>VLOOKUP(A386:A2720,'Medical Examinations'!$A$2:$K$2336,11,0)</f>
        <v>No</v>
      </c>
      <c r="J386" s="8" t="str">
        <f>VLOOKUP(A386:A2720,'Medical Examinations'!$A$2:$M$2336,12,0)</f>
        <v>Obesity</v>
      </c>
      <c r="K386" s="8" t="str">
        <f>VLOOKUP(A386:A2720,'Medical Examinations'!$A$2:$M$2336,13,0)</f>
        <v>Diabetes</v>
      </c>
      <c r="L386" s="8" t="str">
        <f>VLOOKUP(Table1[CUSTOMER ID],'Hospitalisation Details'!$A$1:$N$2344,12,0)</f>
        <v>9/Jul/1960</v>
      </c>
      <c r="M386" s="22">
        <f>VLOOKUP(Table1[CUSTOMER ID],'Hospitalisation Details'!$A$2:$N$2344,14,0)</f>
        <v>27000.98</v>
      </c>
      <c r="N386" s="8" t="str">
        <f>VLOOKUP(Table1[CUSTOMER ID],'Hospitalisation Details'!$A$2:$I$2344,7,0)</f>
        <v>tier - 2</v>
      </c>
      <c r="O386" s="8" t="str">
        <f>VLOOKUP(Table1[CUSTOMER ID],'Hospitalisation Details'!$A$2:$I$2344,8,0)</f>
        <v>tier - 2</v>
      </c>
      <c r="P386" s="8" t="str">
        <f>VLOOKUP(Table1[CUSTOMER ID],'Hospitalisation Details'!$A$2:$I$2344,9,0)</f>
        <v>R1013</v>
      </c>
      <c r="Q386" s="8">
        <f ca="1">VLOOKUP(Table1[CUSTOMER ID],'Hospitalisation Details'!$A$2:$N$2344,13,0)</f>
        <v>64</v>
      </c>
    </row>
    <row r="387" spans="1:17" ht="15.75" x14ac:dyDescent="0.25">
      <c r="A387" s="1" t="s">
        <v>1985</v>
      </c>
      <c r="B387" s="8" t="str">
        <f>VLOOKUP(A387:A2721,'Customer Names'!$A$2:$D$2336,2,0)</f>
        <v xml:space="preserve">  Joel D</v>
      </c>
      <c r="C387" s="8">
        <f>VLOOKUP(A387:A2721,'Medical Examinations'!$A$2:$H$2336,2,0)</f>
        <v>30.86</v>
      </c>
      <c r="D387" s="8">
        <f>VLOOKUP(A387:A2721,'Medical Examinations'!$A$2:$H$2336,3,0)</f>
        <v>6.18</v>
      </c>
      <c r="E387" s="8" t="str">
        <f>VLOOKUP(A387:A2721,'Medical Examinations'!$A$1:$M$2336,10,0)</f>
        <v>No</v>
      </c>
      <c r="F387" s="8" t="str">
        <f>VLOOKUP(A387:A2721,'Medical Examinations'!$A$2:$H$2336,5,0)</f>
        <v>yes</v>
      </c>
      <c r="G387" s="8" t="str">
        <f>VLOOKUP(A387:A2721,'Medical Examinations'!$A$2:$H$2336,6,0)</f>
        <v>No</v>
      </c>
      <c r="H387" s="8">
        <f>VLOOKUP(A387:A2721,'Medical Examinations'!$A$2:$H$2336,7,0)</f>
        <v>2</v>
      </c>
      <c r="I387" t="str">
        <f>VLOOKUP(A387:A2721,'Medical Examinations'!$A$2:$K$2336,11,0)</f>
        <v>Yes</v>
      </c>
      <c r="J387" s="8" t="str">
        <f>VLOOKUP(A387:A2721,'Medical Examinations'!$A$2:$M$2336,12,0)</f>
        <v>Obesity</v>
      </c>
      <c r="K387" s="8" t="str">
        <f>VLOOKUP(A387:A2721,'Medical Examinations'!$A$2:$M$2336,13,0)</f>
        <v>Prediabetes</v>
      </c>
      <c r="L387" s="8" t="str">
        <f>VLOOKUP(Table1[CUSTOMER ID],'Hospitalisation Details'!$A$1:$N$2344,12,0)</f>
        <v>9/Nov/2000</v>
      </c>
      <c r="M387" s="22">
        <f>VLOOKUP(Table1[CUSTOMER ID],'Hospitalisation Details'!$A$2:$N$2344,14,0)</f>
        <v>26936.98</v>
      </c>
      <c r="N387" s="8" t="str">
        <f>VLOOKUP(Table1[CUSTOMER ID],'Hospitalisation Details'!$A$2:$I$2344,7,0)</f>
        <v>tier - 2</v>
      </c>
      <c r="O387" s="8" t="str">
        <f>VLOOKUP(Table1[CUSTOMER ID],'Hospitalisation Details'!$A$2:$I$2344,8,0)</f>
        <v>tier - 3</v>
      </c>
      <c r="P387" s="8" t="str">
        <f>VLOOKUP(Table1[CUSTOMER ID],'Hospitalisation Details'!$A$2:$I$2344,9,0)</f>
        <v>R1011</v>
      </c>
      <c r="Q387" s="8">
        <f ca="1">VLOOKUP(Table1[CUSTOMER ID],'Hospitalisation Details'!$A$2:$N$2344,13,0)</f>
        <v>24</v>
      </c>
    </row>
    <row r="388" spans="1:17" ht="15.75" x14ac:dyDescent="0.25">
      <c r="A388" s="1" t="s">
        <v>1984</v>
      </c>
      <c r="B388" s="8" t="str">
        <f>VLOOKUP(A388:A2722,'Customer Names'!$A$2:$D$2336,2,0)</f>
        <v xml:space="preserve">  Michelle</v>
      </c>
      <c r="C388" s="8">
        <f>VLOOKUP(A388:A2722,'Medical Examinations'!$A$2:$H$2336,2,0)</f>
        <v>31.96</v>
      </c>
      <c r="D388" s="8">
        <f>VLOOKUP(A388:A2722,'Medical Examinations'!$A$2:$H$2336,3,0)</f>
        <v>8.86</v>
      </c>
      <c r="E388" s="8" t="str">
        <f>VLOOKUP(A388:A2722,'Medical Examinations'!$A$1:$M$2336,10,0)</f>
        <v>No</v>
      </c>
      <c r="F388" s="8" t="str">
        <f>VLOOKUP(A388:A2722,'Medical Examinations'!$A$2:$H$2336,5,0)</f>
        <v>No</v>
      </c>
      <c r="G388" s="8" t="str">
        <f>VLOOKUP(A388:A2722,'Medical Examinations'!$A$2:$H$2336,6,0)</f>
        <v>No</v>
      </c>
      <c r="H388" s="8">
        <f>VLOOKUP(A388:A2722,'Medical Examinations'!$A$2:$H$2336,7,0)</f>
        <v>0</v>
      </c>
      <c r="I388" t="str">
        <f>VLOOKUP(A388:A2722,'Medical Examinations'!$A$2:$K$2336,11,0)</f>
        <v>Yes</v>
      </c>
      <c r="J388" s="8" t="str">
        <f>VLOOKUP(A388:A2722,'Medical Examinations'!$A$2:$M$2336,12,0)</f>
        <v>Obesity</v>
      </c>
      <c r="K388" s="8" t="str">
        <f>VLOOKUP(A388:A2722,'Medical Examinations'!$A$2:$M$2336,13,0)</f>
        <v>Diabetes</v>
      </c>
      <c r="L388" s="8" t="str">
        <f>VLOOKUP(Table1[CUSTOMER ID],'Hospitalisation Details'!$A$1:$N$2344,12,0)</f>
        <v>17/Jun/2002</v>
      </c>
      <c r="M388" s="22">
        <f>VLOOKUP(Table1[CUSTOMER ID],'Hospitalisation Details'!$A$2:$N$2344,14,0)</f>
        <v>26927.69</v>
      </c>
      <c r="N388" s="8" t="str">
        <f>VLOOKUP(Table1[CUSTOMER ID],'Hospitalisation Details'!$A$2:$I$2344,7,0)</f>
        <v>tier - 2</v>
      </c>
      <c r="O388" s="8" t="str">
        <f>VLOOKUP(Table1[CUSTOMER ID],'Hospitalisation Details'!$A$2:$I$2344,8,0)</f>
        <v>tier - 2</v>
      </c>
      <c r="P388" s="8" t="str">
        <f>VLOOKUP(Table1[CUSTOMER ID],'Hospitalisation Details'!$A$2:$I$2344,9,0)</f>
        <v>R1011</v>
      </c>
      <c r="Q388" s="8">
        <f ca="1">VLOOKUP(Table1[CUSTOMER ID],'Hospitalisation Details'!$A$2:$N$2344,13,0)</f>
        <v>22</v>
      </c>
    </row>
    <row r="389" spans="1:17" ht="15.75" x14ac:dyDescent="0.25">
      <c r="A389" s="1" t="s">
        <v>1983</v>
      </c>
      <c r="B389" s="8" t="str">
        <f>VLOOKUP(A389:A2723,'Customer Names'!$A$2:$D$2336,2,0)</f>
        <v xml:space="preserve">  Michael J</v>
      </c>
      <c r="C389" s="8">
        <f>VLOOKUP(A389:A2723,'Medical Examinations'!$A$2:$H$2336,2,0)</f>
        <v>23.76</v>
      </c>
      <c r="D389" s="8">
        <f>VLOOKUP(A389:A2723,'Medical Examinations'!$A$2:$H$2336,3,0)</f>
        <v>10.96</v>
      </c>
      <c r="E389" s="8" t="str">
        <f>VLOOKUP(A389:A2723,'Medical Examinations'!$A$1:$M$2336,10,0)</f>
        <v>No</v>
      </c>
      <c r="F389" s="8" t="str">
        <f>VLOOKUP(A389:A2723,'Medical Examinations'!$A$2:$H$2336,5,0)</f>
        <v>No</v>
      </c>
      <c r="G389" s="8" t="str">
        <f>VLOOKUP(A389:A2723,'Medical Examinations'!$A$2:$H$2336,6,0)</f>
        <v>No</v>
      </c>
      <c r="H389" s="8">
        <f>VLOOKUP(A389:A2723,'Medical Examinations'!$A$2:$H$2336,7,0)</f>
        <v>3</v>
      </c>
      <c r="I389" t="str">
        <f>VLOOKUP(A389:A2723,'Medical Examinations'!$A$2:$K$2336,11,0)</f>
        <v>Yes</v>
      </c>
      <c r="J389" s="8" t="str">
        <f>VLOOKUP(A389:A2723,'Medical Examinations'!$A$2:$M$2336,12,0)</f>
        <v>Normal Weight</v>
      </c>
      <c r="K389" s="8" t="str">
        <f>VLOOKUP(A389:A2723,'Medical Examinations'!$A$2:$M$2336,13,0)</f>
        <v>Diabetes</v>
      </c>
      <c r="L389" s="8" t="str">
        <f>VLOOKUP(Table1[CUSTOMER ID],'Hospitalisation Details'!$A$1:$N$2344,12,0)</f>
        <v>25/Dec/1958</v>
      </c>
      <c r="M389" s="22">
        <f>VLOOKUP(Table1[CUSTOMER ID],'Hospitalisation Details'!$A$2:$N$2344,14,0)</f>
        <v>26926.51</v>
      </c>
      <c r="N389" s="8" t="str">
        <f>VLOOKUP(Table1[CUSTOMER ID],'Hospitalisation Details'!$A$2:$I$2344,7,0)</f>
        <v>tier - 2</v>
      </c>
      <c r="O389" s="8" t="str">
        <f>VLOOKUP(Table1[CUSTOMER ID],'Hospitalisation Details'!$A$2:$I$2344,8,0)</f>
        <v>tier - 1</v>
      </c>
      <c r="P389" s="8" t="str">
        <f>VLOOKUP(Table1[CUSTOMER ID],'Hospitalisation Details'!$A$2:$I$2344,9,0)</f>
        <v>R1013</v>
      </c>
      <c r="Q389" s="8">
        <f ca="1">VLOOKUP(Table1[CUSTOMER ID],'Hospitalisation Details'!$A$2:$N$2344,13,0)</f>
        <v>65</v>
      </c>
    </row>
    <row r="390" spans="1:17" ht="15.75" x14ac:dyDescent="0.25">
      <c r="A390" s="1" t="s">
        <v>1982</v>
      </c>
      <c r="B390" s="8" t="str">
        <f>VLOOKUP(A390:A2724,'Customer Names'!$A$2:$D$2336,2,0)</f>
        <v xml:space="preserve">  Nikki</v>
      </c>
      <c r="C390" s="8">
        <f>VLOOKUP(A390:A2724,'Medical Examinations'!$A$2:$H$2336,2,0)</f>
        <v>19.38</v>
      </c>
      <c r="D390" s="8">
        <f>VLOOKUP(A390:A2724,'Medical Examinations'!$A$2:$H$2336,3,0)</f>
        <v>6.28</v>
      </c>
      <c r="E390" s="8" t="str">
        <f>VLOOKUP(A390:A2724,'Medical Examinations'!$A$1:$M$2336,10,0)</f>
        <v>No</v>
      </c>
      <c r="F390" s="8" t="str">
        <f>VLOOKUP(A390:A2724,'Medical Examinations'!$A$2:$H$2336,5,0)</f>
        <v>No</v>
      </c>
      <c r="G390" s="8" t="str">
        <f>VLOOKUP(A390:A2724,'Medical Examinations'!$A$2:$H$2336,6,0)</f>
        <v>No</v>
      </c>
      <c r="H390" s="8">
        <f>VLOOKUP(A390:A2724,'Medical Examinations'!$A$2:$H$2336,7,0)</f>
        <v>0</v>
      </c>
      <c r="I390" t="str">
        <f>VLOOKUP(A390:A2724,'Medical Examinations'!$A$2:$K$2336,11,0)</f>
        <v>Yes</v>
      </c>
      <c r="J390" s="8" t="str">
        <f>VLOOKUP(A390:A2724,'Medical Examinations'!$A$2:$M$2336,12,0)</f>
        <v>Normal Weight</v>
      </c>
      <c r="K390" s="8" t="str">
        <f>VLOOKUP(A390:A2724,'Medical Examinations'!$A$2:$M$2336,13,0)</f>
        <v>Prediabetes</v>
      </c>
      <c r="L390" s="8" t="str">
        <f>VLOOKUP(Table1[CUSTOMER ID],'Hospitalisation Details'!$A$1:$N$2344,12,0)</f>
        <v>22/Aug/1991</v>
      </c>
      <c r="M390" s="22">
        <f>VLOOKUP(Table1[CUSTOMER ID],'Hospitalisation Details'!$A$2:$N$2344,14,0)</f>
        <v>26912.560000000001</v>
      </c>
      <c r="N390" s="8" t="str">
        <f>VLOOKUP(Table1[CUSTOMER ID],'Hospitalisation Details'!$A$2:$I$2344,7,0)</f>
        <v>tier - 2</v>
      </c>
      <c r="O390" s="8" t="str">
        <f>VLOOKUP(Table1[CUSTOMER ID],'Hospitalisation Details'!$A$2:$I$2344,8,0)</f>
        <v>tier - 2</v>
      </c>
      <c r="P390" s="8" t="str">
        <f>VLOOKUP(Table1[CUSTOMER ID],'Hospitalisation Details'!$A$2:$I$2344,9,0)</f>
        <v>R1011</v>
      </c>
      <c r="Q390" s="8">
        <f ca="1">VLOOKUP(Table1[CUSTOMER ID],'Hospitalisation Details'!$A$2:$N$2344,13,0)</f>
        <v>33</v>
      </c>
    </row>
    <row r="391" spans="1:17" ht="15.75" x14ac:dyDescent="0.25">
      <c r="A391" s="1" t="s">
        <v>1981</v>
      </c>
      <c r="B391" s="8" t="str">
        <f>VLOOKUP(A391:A2725,'Customer Names'!$A$2:$D$2336,2,0)</f>
        <v xml:space="preserve">  Summer B</v>
      </c>
      <c r="C391" s="8">
        <f>VLOOKUP(A391:A2725,'Medical Examinations'!$A$2:$H$2336,2,0)</f>
        <v>16.21</v>
      </c>
      <c r="D391" s="8">
        <f>VLOOKUP(A391:A2725,'Medical Examinations'!$A$2:$H$2336,3,0)</f>
        <v>6.29</v>
      </c>
      <c r="E391" s="8" t="str">
        <f>VLOOKUP(A391:A2725,'Medical Examinations'!$A$1:$M$2336,10,0)</f>
        <v>Yes</v>
      </c>
      <c r="F391" s="8" t="str">
        <f>VLOOKUP(A391:A2725,'Medical Examinations'!$A$2:$H$2336,5,0)</f>
        <v>No</v>
      </c>
      <c r="G391" s="8" t="str">
        <f>VLOOKUP(A391:A2725,'Medical Examinations'!$A$2:$H$2336,6,0)</f>
        <v>No</v>
      </c>
      <c r="H391" s="8">
        <f>VLOOKUP(A391:A2725,'Medical Examinations'!$A$2:$H$2336,7,0)</f>
        <v>1</v>
      </c>
      <c r="I391" t="str">
        <f>VLOOKUP(A391:A2725,'Medical Examinations'!$A$2:$K$2336,11,0)</f>
        <v>Yes</v>
      </c>
      <c r="J391" s="8" t="str">
        <f>VLOOKUP(A391:A2725,'Medical Examinations'!$A$2:$M$2336,12,0)</f>
        <v>Underweight</v>
      </c>
      <c r="K391" s="8" t="str">
        <f>VLOOKUP(A391:A2725,'Medical Examinations'!$A$2:$M$2336,13,0)</f>
        <v>Prediabetes</v>
      </c>
      <c r="L391" s="8" t="str">
        <f>VLOOKUP(Table1[CUSTOMER ID],'Hospitalisation Details'!$A$1:$N$2344,12,0)</f>
        <v>22/Jul/1988</v>
      </c>
      <c r="M391" s="22">
        <f>VLOOKUP(Table1[CUSTOMER ID],'Hospitalisation Details'!$A$2:$N$2344,14,0)</f>
        <v>26607.89</v>
      </c>
      <c r="N391" s="8" t="str">
        <f>VLOOKUP(Table1[CUSTOMER ID],'Hospitalisation Details'!$A$2:$I$2344,7,0)</f>
        <v>tier - 2</v>
      </c>
      <c r="O391" s="8" t="str">
        <f>VLOOKUP(Table1[CUSTOMER ID],'Hospitalisation Details'!$A$2:$I$2344,8,0)</f>
        <v>tier - 1</v>
      </c>
      <c r="P391" s="8" t="str">
        <f>VLOOKUP(Table1[CUSTOMER ID],'Hospitalisation Details'!$A$2:$I$2344,9,0)</f>
        <v>R1011</v>
      </c>
      <c r="Q391" s="8">
        <f ca="1">VLOOKUP(Table1[CUSTOMER ID],'Hospitalisation Details'!$A$2:$N$2344,13,0)</f>
        <v>36</v>
      </c>
    </row>
    <row r="392" spans="1:17" ht="15.75" x14ac:dyDescent="0.25">
      <c r="A392" s="1" t="s">
        <v>1980</v>
      </c>
      <c r="B392" s="8" t="str">
        <f>VLOOKUP(A392:A2726,'Customer Names'!$A$2:$D$2336,2,0)</f>
        <v xml:space="preserve">  Edward</v>
      </c>
      <c r="C392" s="8">
        <f>VLOOKUP(A392:A2726,'Medical Examinations'!$A$2:$H$2336,2,0)</f>
        <v>32.54</v>
      </c>
      <c r="D392" s="8">
        <f>VLOOKUP(A392:A2726,'Medical Examinations'!$A$2:$H$2336,3,0)</f>
        <v>4.0199999999999996</v>
      </c>
      <c r="E392" s="8" t="str">
        <f>VLOOKUP(A392:A2726,'Medical Examinations'!$A$1:$M$2336,10,0)</f>
        <v>No</v>
      </c>
      <c r="F392" s="8" t="str">
        <f>VLOOKUP(A392:A2726,'Medical Examinations'!$A$2:$H$2336,5,0)</f>
        <v>yes</v>
      </c>
      <c r="G392" s="8" t="str">
        <f>VLOOKUP(A392:A2726,'Medical Examinations'!$A$2:$H$2336,6,0)</f>
        <v>No</v>
      </c>
      <c r="H392" s="8">
        <f>VLOOKUP(A392:A2726,'Medical Examinations'!$A$2:$H$2336,7,0)</f>
        <v>1</v>
      </c>
      <c r="I392" t="str">
        <f>VLOOKUP(A392:A2726,'Medical Examinations'!$A$2:$K$2336,11,0)</f>
        <v>Yes</v>
      </c>
      <c r="J392" s="8" t="str">
        <f>VLOOKUP(A392:A2726,'Medical Examinations'!$A$2:$M$2336,12,0)</f>
        <v>Obesity</v>
      </c>
      <c r="K392" s="8" t="str">
        <f>VLOOKUP(A392:A2726,'Medical Examinations'!$A$2:$M$2336,13,0)</f>
        <v>Normal</v>
      </c>
      <c r="L392" s="8" t="str">
        <f>VLOOKUP(Table1[CUSTOMER ID],'Hospitalisation Details'!$A$1:$N$2344,12,0)</f>
        <v>5/Sep/2004</v>
      </c>
      <c r="M392" s="22">
        <f>VLOOKUP(Table1[CUSTOMER ID],'Hospitalisation Details'!$A$2:$N$2344,14,0)</f>
        <v>26479.4</v>
      </c>
      <c r="N392" s="8" t="str">
        <f>VLOOKUP(Table1[CUSTOMER ID],'Hospitalisation Details'!$A$2:$I$2344,7,0)</f>
        <v>tier - 2</v>
      </c>
      <c r="O392" s="8" t="str">
        <f>VLOOKUP(Table1[CUSTOMER ID],'Hospitalisation Details'!$A$2:$I$2344,8,0)</f>
        <v>tier - 2</v>
      </c>
      <c r="P392" s="8" t="str">
        <f>VLOOKUP(Table1[CUSTOMER ID],'Hospitalisation Details'!$A$2:$I$2344,9,0)</f>
        <v>R1011</v>
      </c>
      <c r="Q392" s="8">
        <f ca="1">VLOOKUP(Table1[CUSTOMER ID],'Hospitalisation Details'!$A$2:$N$2344,13,0)</f>
        <v>20</v>
      </c>
    </row>
    <row r="393" spans="1:17" ht="15.75" x14ac:dyDescent="0.25">
      <c r="A393" s="1" t="s">
        <v>1979</v>
      </c>
      <c r="B393" s="8" t="str">
        <f>VLOOKUP(A393:A2727,'Customer Names'!$A$2:$D$2336,2,0)</f>
        <v xml:space="preserve">  Ryan</v>
      </c>
      <c r="C393" s="8">
        <f>VLOOKUP(A393:A2727,'Medical Examinations'!$A$2:$H$2336,2,0)</f>
        <v>36.765000000000001</v>
      </c>
      <c r="D393" s="8">
        <f>VLOOKUP(A393:A2727,'Medical Examinations'!$A$2:$H$2336,3,0)</f>
        <v>11.95</v>
      </c>
      <c r="E393" s="8" t="str">
        <f>VLOOKUP(A393:A2727,'Medical Examinations'!$A$1:$M$2336,10,0)</f>
        <v>Yes</v>
      </c>
      <c r="F393" s="8" t="str">
        <f>VLOOKUP(A393:A2727,'Medical Examinations'!$A$2:$H$2336,5,0)</f>
        <v>No</v>
      </c>
      <c r="G393" s="8" t="str">
        <f>VLOOKUP(A393:A2727,'Medical Examinations'!$A$2:$H$2336,6,0)</f>
        <v>No</v>
      </c>
      <c r="H393" s="8">
        <f>VLOOKUP(A393:A2727,'Medical Examinations'!$A$2:$H$2336,7,0)</f>
        <v>2</v>
      </c>
      <c r="I393" t="str">
        <f>VLOOKUP(A393:A2727,'Medical Examinations'!$A$2:$K$2336,11,0)</f>
        <v>No</v>
      </c>
      <c r="J393" s="8" t="str">
        <f>VLOOKUP(A393:A2727,'Medical Examinations'!$A$2:$M$2336,12,0)</f>
        <v>Obesity</v>
      </c>
      <c r="K393" s="8" t="str">
        <f>VLOOKUP(A393:A2727,'Medical Examinations'!$A$2:$M$2336,13,0)</f>
        <v>Diabetes</v>
      </c>
      <c r="L393" s="8" t="str">
        <f>VLOOKUP(Table1[CUSTOMER ID],'Hospitalisation Details'!$A$1:$N$2344,12,0)</f>
        <v>27/Aug/1970</v>
      </c>
      <c r="M393" s="22">
        <f>VLOOKUP(Table1[CUSTOMER ID],'Hospitalisation Details'!$A$2:$N$2344,14,0)</f>
        <v>26467.1</v>
      </c>
      <c r="N393" s="8" t="str">
        <f>VLOOKUP(Table1[CUSTOMER ID],'Hospitalisation Details'!$A$2:$I$2344,7,0)</f>
        <v>tier - 2</v>
      </c>
      <c r="O393" s="8" t="str">
        <f>VLOOKUP(Table1[CUSTOMER ID],'Hospitalisation Details'!$A$2:$I$2344,8,0)</f>
        <v>tier - 3</v>
      </c>
      <c r="P393" s="8" t="str">
        <f>VLOOKUP(Table1[CUSTOMER ID],'Hospitalisation Details'!$A$2:$I$2344,9,0)</f>
        <v>R1012</v>
      </c>
      <c r="Q393" s="8">
        <f ca="1">VLOOKUP(Table1[CUSTOMER ID],'Hospitalisation Details'!$A$2:$N$2344,13,0)</f>
        <v>54</v>
      </c>
    </row>
    <row r="394" spans="1:17" ht="15.75" x14ac:dyDescent="0.25">
      <c r="A394" s="1" t="s">
        <v>1978</v>
      </c>
      <c r="B394" s="8" t="str">
        <f>VLOOKUP(A394:A2728,'Customer Names'!$A$2:$D$2336,2,0)</f>
        <v xml:space="preserve">  Kacee</v>
      </c>
      <c r="C394" s="8">
        <f>VLOOKUP(A394:A2728,'Medical Examinations'!$A$2:$H$2336,2,0)</f>
        <v>35.909999999999997</v>
      </c>
      <c r="D394" s="8">
        <f>VLOOKUP(A394:A2728,'Medical Examinations'!$A$2:$H$2336,3,0)</f>
        <v>8.7100000000000009</v>
      </c>
      <c r="E394" s="8" t="str">
        <f>VLOOKUP(A394:A2728,'Medical Examinations'!$A$1:$M$2336,10,0)</f>
        <v>No</v>
      </c>
      <c r="F394" s="8" t="str">
        <f>VLOOKUP(A394:A2728,'Medical Examinations'!$A$2:$H$2336,5,0)</f>
        <v>No</v>
      </c>
      <c r="G394" s="8" t="str">
        <f>VLOOKUP(A394:A2728,'Medical Examinations'!$A$2:$H$2336,6,0)</f>
        <v>No</v>
      </c>
      <c r="H394" s="8">
        <f>VLOOKUP(A394:A2728,'Medical Examinations'!$A$2:$H$2336,7,0)</f>
        <v>0</v>
      </c>
      <c r="I394" t="str">
        <f>VLOOKUP(A394:A2728,'Medical Examinations'!$A$2:$K$2336,11,0)</f>
        <v>No</v>
      </c>
      <c r="J394" s="8" t="str">
        <f>VLOOKUP(A394:A2728,'Medical Examinations'!$A$2:$M$2336,12,0)</f>
        <v>Obesity</v>
      </c>
      <c r="K394" s="8" t="str">
        <f>VLOOKUP(A394:A2728,'Medical Examinations'!$A$2:$M$2336,13,0)</f>
        <v>Diabetes</v>
      </c>
      <c r="L394" s="8" t="str">
        <f>VLOOKUP(Table1[CUSTOMER ID],'Hospitalisation Details'!$A$1:$N$2344,12,0)</f>
        <v>21/Sep/1974</v>
      </c>
      <c r="M394" s="22">
        <f>VLOOKUP(Table1[CUSTOMER ID],'Hospitalisation Details'!$A$2:$N$2344,14,0)</f>
        <v>26392.26</v>
      </c>
      <c r="N394" s="8" t="str">
        <f>VLOOKUP(Table1[CUSTOMER ID],'Hospitalisation Details'!$A$2:$I$2344,7,0)</f>
        <v>tier - 2</v>
      </c>
      <c r="O394" s="8" t="str">
        <f>VLOOKUP(Table1[CUSTOMER ID],'Hospitalisation Details'!$A$2:$I$2344,8,0)</f>
        <v>tier - 2</v>
      </c>
      <c r="P394" s="8" t="str">
        <f>VLOOKUP(Table1[CUSTOMER ID],'Hospitalisation Details'!$A$2:$I$2344,9,0)</f>
        <v>R1024</v>
      </c>
      <c r="Q394" s="8">
        <f ca="1">VLOOKUP(Table1[CUSTOMER ID],'Hospitalisation Details'!$A$2:$N$2344,13,0)</f>
        <v>50</v>
      </c>
    </row>
    <row r="395" spans="1:17" ht="15.75" x14ac:dyDescent="0.25">
      <c r="A395" s="1" t="s">
        <v>1977</v>
      </c>
      <c r="B395" s="8" t="str">
        <f>VLOOKUP(A395:A2729,'Customer Names'!$A$2:$D$2336,2,0)</f>
        <v xml:space="preserve">  Dave</v>
      </c>
      <c r="C395" s="8">
        <f>VLOOKUP(A395:A2729,'Medical Examinations'!$A$2:$H$2336,2,0)</f>
        <v>32.06</v>
      </c>
      <c r="D395" s="8">
        <f>VLOOKUP(A395:A2729,'Medical Examinations'!$A$2:$H$2336,3,0)</f>
        <v>4.67</v>
      </c>
      <c r="E395" s="8" t="str">
        <f>VLOOKUP(A395:A2729,'Medical Examinations'!$A$1:$M$2336,10,0)</f>
        <v>No</v>
      </c>
      <c r="F395" s="8" t="str">
        <f>VLOOKUP(A395:A2729,'Medical Examinations'!$A$2:$H$2336,5,0)</f>
        <v>yes</v>
      </c>
      <c r="G395" s="8" t="str">
        <f>VLOOKUP(A395:A2729,'Medical Examinations'!$A$2:$H$2336,6,0)</f>
        <v>No</v>
      </c>
      <c r="H395" s="8">
        <f>VLOOKUP(A395:A2729,'Medical Examinations'!$A$2:$H$2336,7,0)</f>
        <v>1</v>
      </c>
      <c r="I395" t="str">
        <f>VLOOKUP(A395:A2729,'Medical Examinations'!$A$2:$K$2336,11,0)</f>
        <v>Yes</v>
      </c>
      <c r="J395" s="8" t="str">
        <f>VLOOKUP(A395:A2729,'Medical Examinations'!$A$2:$M$2336,12,0)</f>
        <v>Obesity</v>
      </c>
      <c r="K395" s="8" t="str">
        <f>VLOOKUP(A395:A2729,'Medical Examinations'!$A$2:$M$2336,13,0)</f>
        <v>Normal</v>
      </c>
      <c r="L395" s="8" t="str">
        <f>VLOOKUP(Table1[CUSTOMER ID],'Hospitalisation Details'!$A$1:$N$2344,12,0)</f>
        <v>5/Dec/2004</v>
      </c>
      <c r="M395" s="22">
        <f>VLOOKUP(Table1[CUSTOMER ID],'Hospitalisation Details'!$A$2:$N$2344,14,0)</f>
        <v>26316.59</v>
      </c>
      <c r="N395" s="8" t="str">
        <f>VLOOKUP(Table1[CUSTOMER ID],'Hospitalisation Details'!$A$2:$I$2344,7,0)</f>
        <v>tier - 2</v>
      </c>
      <c r="O395" s="8" t="str">
        <f>VLOOKUP(Table1[CUSTOMER ID],'Hospitalisation Details'!$A$2:$I$2344,8,0)</f>
        <v>tier - 3</v>
      </c>
      <c r="P395" s="8" t="str">
        <f>VLOOKUP(Table1[CUSTOMER ID],'Hospitalisation Details'!$A$2:$I$2344,9,0)</f>
        <v>R1011</v>
      </c>
      <c r="Q395" s="8">
        <f ca="1">VLOOKUP(Table1[CUSTOMER ID],'Hospitalisation Details'!$A$2:$N$2344,13,0)</f>
        <v>19</v>
      </c>
    </row>
    <row r="396" spans="1:17" ht="15.75" x14ac:dyDescent="0.25">
      <c r="A396" s="1" t="s">
        <v>1976</v>
      </c>
      <c r="B396" s="8" t="str">
        <f>VLOOKUP(A396:A2730,'Customer Names'!$A$2:$D$2336,2,0)</f>
        <v xml:space="preserve">  Maryanna</v>
      </c>
      <c r="C396" s="8">
        <f>VLOOKUP(A396:A2730,'Medical Examinations'!$A$2:$H$2336,2,0)</f>
        <v>24.1</v>
      </c>
      <c r="D396" s="8">
        <f>VLOOKUP(A396:A2730,'Medical Examinations'!$A$2:$H$2336,3,0)</f>
        <v>11.14</v>
      </c>
      <c r="E396" s="8" t="str">
        <f>VLOOKUP(A396:A2730,'Medical Examinations'!$A$1:$M$2336,10,0)</f>
        <v>Yes</v>
      </c>
      <c r="F396" s="8" t="str">
        <f>VLOOKUP(A396:A2730,'Medical Examinations'!$A$2:$H$2336,5,0)</f>
        <v>No</v>
      </c>
      <c r="G396" s="8" t="str">
        <f>VLOOKUP(A396:A2730,'Medical Examinations'!$A$2:$H$2336,6,0)</f>
        <v>No</v>
      </c>
      <c r="H396" s="8">
        <f>VLOOKUP(A396:A2730,'Medical Examinations'!$A$2:$H$2336,7,0)</f>
        <v>1</v>
      </c>
      <c r="I396" t="str">
        <f>VLOOKUP(A396:A2730,'Medical Examinations'!$A$2:$K$2336,11,0)</f>
        <v>No</v>
      </c>
      <c r="J396" s="8" t="str">
        <f>VLOOKUP(A396:A2730,'Medical Examinations'!$A$2:$M$2336,12,0)</f>
        <v>Normal Weight</v>
      </c>
      <c r="K396" s="8" t="str">
        <f>VLOOKUP(A396:A2730,'Medical Examinations'!$A$2:$M$2336,13,0)</f>
        <v>Diabetes</v>
      </c>
      <c r="L396" s="8" t="str">
        <f>VLOOKUP(Table1[CUSTOMER ID],'Hospitalisation Details'!$A$1:$N$2344,12,0)</f>
        <v>4/Jun/1975</v>
      </c>
      <c r="M396" s="22">
        <f>VLOOKUP(Table1[CUSTOMER ID],'Hospitalisation Details'!$A$2:$N$2344,14,0)</f>
        <v>26236.58</v>
      </c>
      <c r="N396" s="8" t="str">
        <f>VLOOKUP(Table1[CUSTOMER ID],'Hospitalisation Details'!$A$2:$I$2344,7,0)</f>
        <v>tier - 2</v>
      </c>
      <c r="O396" s="8" t="str">
        <f>VLOOKUP(Table1[CUSTOMER ID],'Hospitalisation Details'!$A$2:$I$2344,8,0)</f>
        <v>tier - 1</v>
      </c>
      <c r="P396" s="8" t="str">
        <f>VLOOKUP(Table1[CUSTOMER ID],'Hospitalisation Details'!$A$2:$I$2344,9,0)</f>
        <v>R1011</v>
      </c>
      <c r="Q396" s="8">
        <f ca="1">VLOOKUP(Table1[CUSTOMER ID],'Hospitalisation Details'!$A$2:$N$2344,13,0)</f>
        <v>49</v>
      </c>
    </row>
    <row r="397" spans="1:17" ht="15.75" x14ac:dyDescent="0.25">
      <c r="A397" s="1" t="s">
        <v>1975</v>
      </c>
      <c r="B397" s="8" t="str">
        <f>VLOOKUP(A397:A2731,'Customer Names'!$A$2:$D$2336,2,0)</f>
        <v xml:space="preserve">  Jessica H</v>
      </c>
      <c r="C397" s="8">
        <f>VLOOKUP(A397:A2731,'Medical Examinations'!$A$2:$H$2336,2,0)</f>
        <v>27.1</v>
      </c>
      <c r="D397" s="8">
        <f>VLOOKUP(A397:A2731,'Medical Examinations'!$A$2:$H$2336,3,0)</f>
        <v>9.0500000000000007</v>
      </c>
      <c r="E397" s="8" t="str">
        <f>VLOOKUP(A397:A2731,'Medical Examinations'!$A$1:$M$2336,10,0)</f>
        <v>No</v>
      </c>
      <c r="F397" s="8" t="str">
        <f>VLOOKUP(A397:A2731,'Medical Examinations'!$A$2:$H$2336,5,0)</f>
        <v>No</v>
      </c>
      <c r="G397" s="8" t="str">
        <f>VLOOKUP(A397:A2731,'Medical Examinations'!$A$2:$H$2336,6,0)</f>
        <v>No</v>
      </c>
      <c r="H397" s="8">
        <f>VLOOKUP(A397:A2731,'Medical Examinations'!$A$2:$H$2336,7,0)</f>
        <v>2</v>
      </c>
      <c r="I397" t="str">
        <f>VLOOKUP(A397:A2731,'Medical Examinations'!$A$2:$K$2336,11,0)</f>
        <v>No</v>
      </c>
      <c r="J397" s="8" t="str">
        <f>VLOOKUP(A397:A2731,'Medical Examinations'!$A$2:$M$2336,12,0)</f>
        <v>Overweight</v>
      </c>
      <c r="K397" s="8" t="str">
        <f>VLOOKUP(A397:A2731,'Medical Examinations'!$A$2:$M$2336,13,0)</f>
        <v>Diabetes</v>
      </c>
      <c r="L397" s="8" t="str">
        <f>VLOOKUP(Table1[CUSTOMER ID],'Hospitalisation Details'!$A$1:$N$2344,12,0)</f>
        <v>7/Jul/1973</v>
      </c>
      <c r="M397" s="22">
        <f>VLOOKUP(Table1[CUSTOMER ID],'Hospitalisation Details'!$A$2:$N$2344,14,0)</f>
        <v>26140.36</v>
      </c>
      <c r="N397" s="8" t="str">
        <f>VLOOKUP(Table1[CUSTOMER ID],'Hospitalisation Details'!$A$2:$I$2344,7,0)</f>
        <v>tier - 2</v>
      </c>
      <c r="O397" s="8" t="str">
        <f>VLOOKUP(Table1[CUSTOMER ID],'Hospitalisation Details'!$A$2:$I$2344,8,0)</f>
        <v>tier - 3</v>
      </c>
      <c r="P397" s="8" t="str">
        <f>VLOOKUP(Table1[CUSTOMER ID],'Hospitalisation Details'!$A$2:$I$2344,9,0)</f>
        <v>R1011</v>
      </c>
      <c r="Q397" s="8">
        <f ca="1">VLOOKUP(Table1[CUSTOMER ID],'Hospitalisation Details'!$A$2:$N$2344,13,0)</f>
        <v>51</v>
      </c>
    </row>
    <row r="398" spans="1:17" ht="15.75" x14ac:dyDescent="0.25">
      <c r="A398" s="1" t="s">
        <v>1974</v>
      </c>
      <c r="B398" s="8" t="str">
        <f>VLOOKUP(A398:A2732,'Customer Names'!$A$2:$D$2336,2,0)</f>
        <v xml:space="preserve">  Deanna</v>
      </c>
      <c r="C398" s="8">
        <f>VLOOKUP(A398:A2732,'Medical Examinations'!$A$2:$H$2336,2,0)</f>
        <v>24.42</v>
      </c>
      <c r="D398" s="8">
        <f>VLOOKUP(A398:A2732,'Medical Examinations'!$A$2:$H$2336,3,0)</f>
        <v>11.31</v>
      </c>
      <c r="E398" s="8" t="str">
        <f>VLOOKUP(A398:A2732,'Medical Examinations'!$A$1:$M$2336,10,0)</f>
        <v>No</v>
      </c>
      <c r="F398" s="8" t="str">
        <f>VLOOKUP(A398:A2732,'Medical Examinations'!$A$2:$H$2336,5,0)</f>
        <v>No</v>
      </c>
      <c r="G398" s="8" t="str">
        <f>VLOOKUP(A398:A2732,'Medical Examinations'!$A$2:$H$2336,6,0)</f>
        <v>No</v>
      </c>
      <c r="H398" s="8">
        <f>VLOOKUP(A398:A2732,'Medical Examinations'!$A$2:$H$2336,7,0)</f>
        <v>0</v>
      </c>
      <c r="I398" t="str">
        <f>VLOOKUP(A398:A2732,'Medical Examinations'!$A$2:$K$2336,11,0)</f>
        <v>Yes</v>
      </c>
      <c r="J398" s="8" t="str">
        <f>VLOOKUP(A398:A2732,'Medical Examinations'!$A$2:$M$2336,12,0)</f>
        <v>Normal Weight</v>
      </c>
      <c r="K398" s="8" t="str">
        <f>VLOOKUP(A398:A2732,'Medical Examinations'!$A$2:$M$2336,13,0)</f>
        <v>Diabetes</v>
      </c>
      <c r="L398" s="8" t="str">
        <f>VLOOKUP(Table1[CUSTOMER ID],'Hospitalisation Details'!$A$1:$N$2344,12,0)</f>
        <v>11/Oct/2002</v>
      </c>
      <c r="M398" s="22">
        <f>VLOOKUP(Table1[CUSTOMER ID],'Hospitalisation Details'!$A$2:$N$2344,14,0)</f>
        <v>26125.67</v>
      </c>
      <c r="N398" s="8" t="str">
        <f>VLOOKUP(Table1[CUSTOMER ID],'Hospitalisation Details'!$A$2:$I$2344,7,0)</f>
        <v>tier - 2</v>
      </c>
      <c r="O398" s="8" t="str">
        <f>VLOOKUP(Table1[CUSTOMER ID],'Hospitalisation Details'!$A$2:$I$2344,8,0)</f>
        <v>tier - 1</v>
      </c>
      <c r="P398" s="8" t="str">
        <f>VLOOKUP(Table1[CUSTOMER ID],'Hospitalisation Details'!$A$2:$I$2344,9,0)</f>
        <v>R1013</v>
      </c>
      <c r="Q398" s="8">
        <f ca="1">VLOOKUP(Table1[CUSTOMER ID],'Hospitalisation Details'!$A$2:$N$2344,13,0)</f>
        <v>22</v>
      </c>
    </row>
    <row r="399" spans="1:17" ht="15.75" x14ac:dyDescent="0.25">
      <c r="A399" s="1" t="s">
        <v>1973</v>
      </c>
      <c r="B399" s="8" t="str">
        <f>VLOOKUP(A399:A2733,'Customer Names'!$A$2:$D$2336,2,0)</f>
        <v xml:space="preserve">  Peter</v>
      </c>
      <c r="C399" s="8">
        <f>VLOOKUP(A399:A2733,'Medical Examinations'!$A$2:$H$2336,2,0)</f>
        <v>26.695</v>
      </c>
      <c r="D399" s="8">
        <f>VLOOKUP(A399:A2733,'Medical Examinations'!$A$2:$H$2336,3,0)</f>
        <v>4.68</v>
      </c>
      <c r="E399" s="8" t="str">
        <f>VLOOKUP(A399:A2733,'Medical Examinations'!$A$1:$M$2336,10,0)</f>
        <v>Yes</v>
      </c>
      <c r="F399" s="8" t="str">
        <f>VLOOKUP(A399:A2733,'Medical Examinations'!$A$2:$H$2336,5,0)</f>
        <v>No</v>
      </c>
      <c r="G399" s="8" t="str">
        <f>VLOOKUP(A399:A2733,'Medical Examinations'!$A$2:$H$2336,6,0)</f>
        <v>No</v>
      </c>
      <c r="H399" s="8">
        <f>VLOOKUP(A399:A2733,'Medical Examinations'!$A$2:$H$2336,7,0)</f>
        <v>2</v>
      </c>
      <c r="I399" t="str">
        <f>VLOOKUP(A399:A2733,'Medical Examinations'!$A$2:$K$2336,11,0)</f>
        <v>Yes</v>
      </c>
      <c r="J399" s="8" t="str">
        <f>VLOOKUP(A399:A2733,'Medical Examinations'!$A$2:$M$2336,12,0)</f>
        <v>Overweight</v>
      </c>
      <c r="K399" s="8" t="str">
        <f>VLOOKUP(A399:A2733,'Medical Examinations'!$A$2:$M$2336,13,0)</f>
        <v>Normal</v>
      </c>
      <c r="L399" s="8" t="str">
        <f>VLOOKUP(Table1[CUSTOMER ID],'Hospitalisation Details'!$A$1:$N$2344,12,0)</f>
        <v>9/Jul/1966</v>
      </c>
      <c r="M399" s="22">
        <f>VLOOKUP(Table1[CUSTOMER ID],'Hospitalisation Details'!$A$2:$N$2344,14,0)</f>
        <v>26109.33</v>
      </c>
      <c r="N399" s="8" t="str">
        <f>VLOOKUP(Table1[CUSTOMER ID],'Hospitalisation Details'!$A$2:$I$2344,7,0)</f>
        <v>tier - 2</v>
      </c>
      <c r="O399" s="8" t="str">
        <f>VLOOKUP(Table1[CUSTOMER ID],'Hospitalisation Details'!$A$2:$I$2344,8,0)</f>
        <v>tier - 3</v>
      </c>
      <c r="P399" s="8" t="str">
        <f>VLOOKUP(Table1[CUSTOMER ID],'Hospitalisation Details'!$A$2:$I$2344,9,0)</f>
        <v>R1012</v>
      </c>
      <c r="Q399" s="8">
        <f ca="1">VLOOKUP(Table1[CUSTOMER ID],'Hospitalisation Details'!$A$2:$N$2344,13,0)</f>
        <v>58</v>
      </c>
    </row>
    <row r="400" spans="1:17" ht="15.75" x14ac:dyDescent="0.25">
      <c r="A400" s="1" t="s">
        <v>1972</v>
      </c>
      <c r="B400" s="8" t="str">
        <f>VLOOKUP(A400:A2734,'Customer Names'!$A$2:$D$2336,2,0)</f>
        <v xml:space="preserve">  Rebecca</v>
      </c>
      <c r="C400" s="8">
        <f>VLOOKUP(A400:A2734,'Medical Examinations'!$A$2:$H$2336,2,0)</f>
        <v>27.79</v>
      </c>
      <c r="D400" s="8">
        <f>VLOOKUP(A400:A2734,'Medical Examinations'!$A$2:$H$2336,3,0)</f>
        <v>6.05</v>
      </c>
      <c r="E400" s="8" t="str">
        <f>VLOOKUP(A400:A2734,'Medical Examinations'!$A$1:$M$2336,10,0)</f>
        <v>Yes</v>
      </c>
      <c r="F400" s="8" t="str">
        <f>VLOOKUP(A400:A2734,'Medical Examinations'!$A$2:$H$2336,5,0)</f>
        <v>yes</v>
      </c>
      <c r="G400" s="8" t="str">
        <f>VLOOKUP(A400:A2734,'Medical Examinations'!$A$2:$H$2336,6,0)</f>
        <v>No</v>
      </c>
      <c r="H400" s="8">
        <f>VLOOKUP(A400:A2734,'Medical Examinations'!$A$2:$H$2336,7,0)</f>
        <v>1</v>
      </c>
      <c r="I400" t="str">
        <f>VLOOKUP(A400:A2734,'Medical Examinations'!$A$2:$K$2336,11,0)</f>
        <v>Yes</v>
      </c>
      <c r="J400" s="8" t="str">
        <f>VLOOKUP(A400:A2734,'Medical Examinations'!$A$2:$M$2336,12,0)</f>
        <v>Overweight</v>
      </c>
      <c r="K400" s="8" t="str">
        <f>VLOOKUP(A400:A2734,'Medical Examinations'!$A$2:$M$2336,13,0)</f>
        <v>Prediabetes</v>
      </c>
      <c r="L400" s="8" t="str">
        <f>VLOOKUP(Table1[CUSTOMER ID],'Hospitalisation Details'!$A$1:$N$2344,12,0)</f>
        <v>26/Dec/2000</v>
      </c>
      <c r="M400" s="22">
        <f>VLOOKUP(Table1[CUSTOMER ID],'Hospitalisation Details'!$A$2:$N$2344,14,0)</f>
        <v>26026.97</v>
      </c>
      <c r="N400" s="8" t="str">
        <f>VLOOKUP(Table1[CUSTOMER ID],'Hospitalisation Details'!$A$2:$I$2344,7,0)</f>
        <v>tier - 2</v>
      </c>
      <c r="O400" s="8" t="str">
        <f>VLOOKUP(Table1[CUSTOMER ID],'Hospitalisation Details'!$A$2:$I$2344,8,0)</f>
        <v>tier - 3</v>
      </c>
      <c r="P400" s="8" t="str">
        <f>VLOOKUP(Table1[CUSTOMER ID],'Hospitalisation Details'!$A$2:$I$2344,9,0)</f>
        <v>R1011</v>
      </c>
      <c r="Q400" s="8">
        <f ca="1">VLOOKUP(Table1[CUSTOMER ID],'Hospitalisation Details'!$A$2:$N$2344,13,0)</f>
        <v>23</v>
      </c>
    </row>
    <row r="401" spans="1:17" ht="15.75" x14ac:dyDescent="0.25">
      <c r="A401" s="1" t="s">
        <v>1971</v>
      </c>
      <c r="B401" s="8" t="str">
        <f>VLOOKUP(A401:A2735,'Customer Names'!$A$2:$D$2336,2,0)</f>
        <v xml:space="preserve">  Elizabeth M</v>
      </c>
      <c r="C401" s="8">
        <f>VLOOKUP(A401:A2735,'Medical Examinations'!$A$2:$H$2336,2,0)</f>
        <v>32.68</v>
      </c>
      <c r="D401" s="8">
        <f>VLOOKUP(A401:A2735,'Medical Examinations'!$A$2:$H$2336,3,0)</f>
        <v>4.68</v>
      </c>
      <c r="E401" s="8" t="str">
        <f>VLOOKUP(A401:A2735,'Medical Examinations'!$A$1:$M$2336,10,0)</f>
        <v>Yes</v>
      </c>
      <c r="F401" s="8" t="str">
        <f>VLOOKUP(A401:A2735,'Medical Examinations'!$A$2:$H$2336,5,0)</f>
        <v>No</v>
      </c>
      <c r="G401" s="8" t="str">
        <f>VLOOKUP(A401:A2735,'Medical Examinations'!$A$2:$H$2336,6,0)</f>
        <v>No</v>
      </c>
      <c r="H401" s="8">
        <f>VLOOKUP(A401:A2735,'Medical Examinations'!$A$2:$H$2336,7,0)</f>
        <v>0</v>
      </c>
      <c r="I401" t="str">
        <f>VLOOKUP(A401:A2735,'Medical Examinations'!$A$2:$K$2336,11,0)</f>
        <v>No</v>
      </c>
      <c r="J401" s="8" t="str">
        <f>VLOOKUP(A401:A2735,'Medical Examinations'!$A$2:$M$2336,12,0)</f>
        <v>Obesity</v>
      </c>
      <c r="K401" s="8" t="str">
        <f>VLOOKUP(A401:A2735,'Medical Examinations'!$A$2:$M$2336,13,0)</f>
        <v>Normal</v>
      </c>
      <c r="L401" s="8" t="str">
        <f>VLOOKUP(Table1[CUSTOMER ID],'Hospitalisation Details'!$A$1:$N$2344,12,0)</f>
        <v>5/Jun/2001</v>
      </c>
      <c r="M401" s="22">
        <f>VLOOKUP(Table1[CUSTOMER ID],'Hospitalisation Details'!$A$2:$N$2344,14,0)</f>
        <v>26018.95</v>
      </c>
      <c r="N401" s="8" t="str">
        <f>VLOOKUP(Table1[CUSTOMER ID],'Hospitalisation Details'!$A$2:$I$2344,7,0)</f>
        <v>tier - 2</v>
      </c>
      <c r="O401" s="8" t="str">
        <f>VLOOKUP(Table1[CUSTOMER ID],'Hospitalisation Details'!$A$2:$I$2344,8,0)</f>
        <v>tier - 2</v>
      </c>
      <c r="P401" s="8" t="str">
        <f>VLOOKUP(Table1[CUSTOMER ID],'Hospitalisation Details'!$A$2:$I$2344,9,0)</f>
        <v>R1012</v>
      </c>
      <c r="Q401" s="8">
        <f ca="1">VLOOKUP(Table1[CUSTOMER ID],'Hospitalisation Details'!$A$2:$N$2344,13,0)</f>
        <v>23</v>
      </c>
    </row>
    <row r="402" spans="1:17" ht="15.75" x14ac:dyDescent="0.25">
      <c r="A402" s="1" t="s">
        <v>1970</v>
      </c>
      <c r="B402" s="8" t="str">
        <f>VLOOKUP(A402:A2736,'Customer Names'!$A$2:$D$2336,2,0)</f>
        <v xml:space="preserve">  Gregory</v>
      </c>
      <c r="C402" s="8">
        <f>VLOOKUP(A402:A2736,'Medical Examinations'!$A$2:$H$2336,2,0)</f>
        <v>26.4</v>
      </c>
      <c r="D402" s="8">
        <f>VLOOKUP(A402:A2736,'Medical Examinations'!$A$2:$H$2336,3,0)</f>
        <v>9.5</v>
      </c>
      <c r="E402" s="8" t="str">
        <f>VLOOKUP(A402:A2736,'Medical Examinations'!$A$1:$M$2336,10,0)</f>
        <v>Yes</v>
      </c>
      <c r="F402" s="8" t="str">
        <f>VLOOKUP(A402:A2736,'Medical Examinations'!$A$2:$H$2336,5,0)</f>
        <v>No</v>
      </c>
      <c r="G402" s="8" t="str">
        <f>VLOOKUP(A402:A2736,'Medical Examinations'!$A$2:$H$2336,6,0)</f>
        <v>No</v>
      </c>
      <c r="H402" s="8">
        <f>VLOOKUP(A402:A2736,'Medical Examinations'!$A$2:$H$2336,7,0)</f>
        <v>2</v>
      </c>
      <c r="I402" t="str">
        <f>VLOOKUP(A402:A2736,'Medical Examinations'!$A$2:$K$2336,11,0)</f>
        <v>No</v>
      </c>
      <c r="J402" s="8" t="str">
        <f>VLOOKUP(A402:A2736,'Medical Examinations'!$A$2:$M$2336,12,0)</f>
        <v>Overweight</v>
      </c>
      <c r="K402" s="8" t="str">
        <f>VLOOKUP(A402:A2736,'Medical Examinations'!$A$2:$M$2336,13,0)</f>
        <v>Diabetes</v>
      </c>
      <c r="L402" s="8" t="str">
        <f>VLOOKUP(Table1[CUSTOMER ID],'Hospitalisation Details'!$A$1:$N$2344,12,0)</f>
        <v>3/Dec/1970</v>
      </c>
      <c r="M402" s="22">
        <f>VLOOKUP(Table1[CUSTOMER ID],'Hospitalisation Details'!$A$2:$N$2344,14,0)</f>
        <v>25992.82</v>
      </c>
      <c r="N402" s="8" t="str">
        <f>VLOOKUP(Table1[CUSTOMER ID],'Hospitalisation Details'!$A$2:$I$2344,7,0)</f>
        <v>tier - 2</v>
      </c>
      <c r="O402" s="8" t="str">
        <f>VLOOKUP(Table1[CUSTOMER ID],'Hospitalisation Details'!$A$2:$I$2344,8,0)</f>
        <v>tier - 2</v>
      </c>
      <c r="P402" s="8" t="str">
        <f>VLOOKUP(Table1[CUSTOMER ID],'Hospitalisation Details'!$A$2:$I$2344,9,0)</f>
        <v>R1013</v>
      </c>
      <c r="Q402" s="8">
        <f ca="1">VLOOKUP(Table1[CUSTOMER ID],'Hospitalisation Details'!$A$2:$N$2344,13,0)</f>
        <v>53</v>
      </c>
    </row>
    <row r="403" spans="1:17" ht="15.75" x14ac:dyDescent="0.25">
      <c r="A403" s="1" t="s">
        <v>1969</v>
      </c>
      <c r="B403" s="8" t="str">
        <f>VLOOKUP(A403:A2737,'Customer Names'!$A$2:$D$2336,2,0)</f>
        <v xml:space="preserve">  Sarah E</v>
      </c>
      <c r="C403" s="8">
        <f>VLOOKUP(A403:A2737,'Medical Examinations'!$A$2:$H$2336,2,0)</f>
        <v>23.655000000000001</v>
      </c>
      <c r="D403" s="8">
        <f>VLOOKUP(A403:A2737,'Medical Examinations'!$A$2:$H$2336,3,0)</f>
        <v>10.84</v>
      </c>
      <c r="E403" s="8" t="str">
        <f>VLOOKUP(A403:A2737,'Medical Examinations'!$A$1:$M$2336,10,0)</f>
        <v>Yes</v>
      </c>
      <c r="F403" s="8" t="str">
        <f>VLOOKUP(A403:A2737,'Medical Examinations'!$A$2:$H$2336,5,0)</f>
        <v>No</v>
      </c>
      <c r="G403" s="8" t="str">
        <f>VLOOKUP(A403:A2737,'Medical Examinations'!$A$2:$H$2336,6,0)</f>
        <v>Yes</v>
      </c>
      <c r="H403" s="8">
        <f>VLOOKUP(A403:A2737,'Medical Examinations'!$A$2:$H$2336,7,0)</f>
        <v>1</v>
      </c>
      <c r="I403" t="str">
        <f>VLOOKUP(A403:A2737,'Medical Examinations'!$A$2:$K$2336,11,0)</f>
        <v>Yes</v>
      </c>
      <c r="J403" s="8" t="str">
        <f>VLOOKUP(A403:A2737,'Medical Examinations'!$A$2:$M$2336,12,0)</f>
        <v>Normal Weight</v>
      </c>
      <c r="K403" s="8" t="str">
        <f>VLOOKUP(A403:A2737,'Medical Examinations'!$A$2:$M$2336,13,0)</f>
        <v>Diabetes</v>
      </c>
      <c r="L403" s="8" t="str">
        <f>VLOOKUP(Table1[CUSTOMER ID],'Hospitalisation Details'!$A$1:$N$2344,12,0)</f>
        <v>21/Aug/1963</v>
      </c>
      <c r="M403" s="22">
        <f>VLOOKUP(Table1[CUSTOMER ID],'Hospitalisation Details'!$A$2:$N$2344,14,0)</f>
        <v>25678.78</v>
      </c>
      <c r="N403" s="8" t="str">
        <f>VLOOKUP(Table1[CUSTOMER ID],'Hospitalisation Details'!$A$2:$I$2344,7,0)</f>
        <v>tier - 2</v>
      </c>
      <c r="O403" s="8" t="str">
        <f>VLOOKUP(Table1[CUSTOMER ID],'Hospitalisation Details'!$A$2:$I$2344,8,0)</f>
        <v>tier - 3</v>
      </c>
      <c r="P403" s="8" t="str">
        <f>VLOOKUP(Table1[CUSTOMER ID],'Hospitalisation Details'!$A$2:$I$2344,9,0)</f>
        <v>R1012</v>
      </c>
      <c r="Q403" s="8">
        <f ca="1">VLOOKUP(Table1[CUSTOMER ID],'Hospitalisation Details'!$A$2:$N$2344,13,0)</f>
        <v>61</v>
      </c>
    </row>
    <row r="404" spans="1:17" ht="15.75" x14ac:dyDescent="0.25">
      <c r="A404" s="1" t="s">
        <v>1968</v>
      </c>
      <c r="B404" s="8" t="str">
        <f>VLOOKUP(A404:A2738,'Customer Names'!$A$2:$D$2336,2,0)</f>
        <v xml:space="preserve">  Anne Elise</v>
      </c>
      <c r="C404" s="8">
        <f>VLOOKUP(A404:A2738,'Medical Examinations'!$A$2:$H$2336,2,0)</f>
        <v>27.36</v>
      </c>
      <c r="D404" s="8">
        <f>VLOOKUP(A404:A2738,'Medical Examinations'!$A$2:$H$2336,3,0)</f>
        <v>5.88</v>
      </c>
      <c r="E404" s="8" t="str">
        <f>VLOOKUP(A404:A2738,'Medical Examinations'!$A$1:$M$2336,10,0)</f>
        <v>No</v>
      </c>
      <c r="F404" s="8" t="str">
        <f>VLOOKUP(A404:A2738,'Medical Examinations'!$A$2:$H$2336,5,0)</f>
        <v>No</v>
      </c>
      <c r="G404" s="8" t="str">
        <f>VLOOKUP(A404:A2738,'Medical Examinations'!$A$2:$H$2336,6,0)</f>
        <v>No</v>
      </c>
      <c r="H404" s="8">
        <f>VLOOKUP(A404:A2738,'Medical Examinations'!$A$2:$H$2336,7,0)</f>
        <v>2</v>
      </c>
      <c r="I404" t="str">
        <f>VLOOKUP(A404:A2738,'Medical Examinations'!$A$2:$K$2336,11,0)</f>
        <v>No</v>
      </c>
      <c r="J404" s="8" t="str">
        <f>VLOOKUP(A404:A2738,'Medical Examinations'!$A$2:$M$2336,12,0)</f>
        <v>Overweight</v>
      </c>
      <c r="K404" s="8" t="str">
        <f>VLOOKUP(A404:A2738,'Medical Examinations'!$A$2:$M$2336,13,0)</f>
        <v>Prediabetes</v>
      </c>
      <c r="L404" s="8" t="str">
        <f>VLOOKUP(Table1[CUSTOMER ID],'Hospitalisation Details'!$A$1:$N$2344,12,0)</f>
        <v>17/Jul/1972</v>
      </c>
      <c r="M404" s="22">
        <f>VLOOKUP(Table1[CUSTOMER ID],'Hospitalisation Details'!$A$2:$N$2344,14,0)</f>
        <v>25656.58</v>
      </c>
      <c r="N404" s="8" t="str">
        <f>VLOOKUP(Table1[CUSTOMER ID],'Hospitalisation Details'!$A$2:$I$2344,7,0)</f>
        <v>tier - 2</v>
      </c>
      <c r="O404" s="8" t="str">
        <f>VLOOKUP(Table1[CUSTOMER ID],'Hospitalisation Details'!$A$2:$I$2344,8,0)</f>
        <v>tier - 3</v>
      </c>
      <c r="P404" s="8" t="str">
        <f>VLOOKUP(Table1[CUSTOMER ID],'Hospitalisation Details'!$A$2:$I$2344,9,0)</f>
        <v>R1024</v>
      </c>
      <c r="Q404" s="8">
        <f ca="1">VLOOKUP(Table1[CUSTOMER ID],'Hospitalisation Details'!$A$2:$N$2344,13,0)</f>
        <v>52</v>
      </c>
    </row>
    <row r="405" spans="1:17" ht="15.75" x14ac:dyDescent="0.25">
      <c r="A405" s="1" t="s">
        <v>1967</v>
      </c>
      <c r="B405" s="8" t="str">
        <f>VLOOKUP(A405:A2739,'Customer Names'!$A$2:$D$2336,2,0)</f>
        <v xml:space="preserve">  Christopher R</v>
      </c>
      <c r="C405" s="8">
        <f>VLOOKUP(A405:A2739,'Medical Examinations'!$A$2:$H$2336,2,0)</f>
        <v>27.82</v>
      </c>
      <c r="D405" s="8">
        <f>VLOOKUP(A405:A2739,'Medical Examinations'!$A$2:$H$2336,3,0)</f>
        <v>5.24</v>
      </c>
      <c r="E405" s="8" t="str">
        <f>VLOOKUP(A405:A2739,'Medical Examinations'!$A$1:$M$2336,10,0)</f>
        <v>Yes</v>
      </c>
      <c r="F405" s="8" t="str">
        <f>VLOOKUP(A405:A2739,'Medical Examinations'!$A$2:$H$2336,5,0)</f>
        <v>No</v>
      </c>
      <c r="G405" s="8" t="str">
        <f>VLOOKUP(A405:A2739,'Medical Examinations'!$A$2:$H$2336,6,0)</f>
        <v>No</v>
      </c>
      <c r="H405" s="8">
        <f>VLOOKUP(A405:A2739,'Medical Examinations'!$A$2:$H$2336,7,0)</f>
        <v>0</v>
      </c>
      <c r="I405" t="str">
        <f>VLOOKUP(A405:A2739,'Medical Examinations'!$A$2:$K$2336,11,0)</f>
        <v>Yes</v>
      </c>
      <c r="J405" s="8" t="str">
        <f>VLOOKUP(A405:A2739,'Medical Examinations'!$A$2:$M$2336,12,0)</f>
        <v>Overweight</v>
      </c>
      <c r="K405" s="8" t="str">
        <f>VLOOKUP(A405:A2739,'Medical Examinations'!$A$2:$M$2336,13,0)</f>
        <v>Normal</v>
      </c>
      <c r="L405" s="8" t="str">
        <f>VLOOKUP(Table1[CUSTOMER ID],'Hospitalisation Details'!$A$1:$N$2344,12,0)</f>
        <v>2/Aug/2001</v>
      </c>
      <c r="M405" s="22">
        <f>VLOOKUP(Table1[CUSTOMER ID],'Hospitalisation Details'!$A$2:$N$2344,14,0)</f>
        <v>25648.98</v>
      </c>
      <c r="N405" s="8" t="str">
        <f>VLOOKUP(Table1[CUSTOMER ID],'Hospitalisation Details'!$A$2:$I$2344,7,0)</f>
        <v>tier - 2</v>
      </c>
      <c r="O405" s="8" t="str">
        <f>VLOOKUP(Table1[CUSTOMER ID],'Hospitalisation Details'!$A$2:$I$2344,8,0)</f>
        <v>tier - 1</v>
      </c>
      <c r="P405" s="8" t="str">
        <f>VLOOKUP(Table1[CUSTOMER ID],'Hospitalisation Details'!$A$2:$I$2344,9,0)</f>
        <v>R1011</v>
      </c>
      <c r="Q405" s="8">
        <f ca="1">VLOOKUP(Table1[CUSTOMER ID],'Hospitalisation Details'!$A$2:$N$2344,13,0)</f>
        <v>23</v>
      </c>
    </row>
    <row r="406" spans="1:17" ht="15.75" x14ac:dyDescent="0.25">
      <c r="A406" s="1" t="s">
        <v>1966</v>
      </c>
      <c r="B406" s="8" t="str">
        <f>VLOOKUP(A406:A2740,'Customer Names'!$A$2:$D$2336,2,0)</f>
        <v xml:space="preserve">  Elliot</v>
      </c>
      <c r="C406" s="8">
        <f>VLOOKUP(A406:A2740,'Medical Examinations'!$A$2:$H$2336,2,0)</f>
        <v>25.46</v>
      </c>
      <c r="D406" s="8">
        <f>VLOOKUP(A406:A2740,'Medical Examinations'!$A$2:$H$2336,3,0)</f>
        <v>11.75</v>
      </c>
      <c r="E406" s="8" t="str">
        <f>VLOOKUP(A406:A2740,'Medical Examinations'!$A$1:$M$2336,10,0)</f>
        <v>No</v>
      </c>
      <c r="F406" s="8" t="str">
        <f>VLOOKUP(A406:A2740,'Medical Examinations'!$A$2:$H$2336,5,0)</f>
        <v>No</v>
      </c>
      <c r="G406" s="8" t="str">
        <f>VLOOKUP(A406:A2740,'Medical Examinations'!$A$2:$H$2336,6,0)</f>
        <v>No</v>
      </c>
      <c r="H406" s="8">
        <f>VLOOKUP(A406:A2740,'Medical Examinations'!$A$2:$H$2336,7,0)</f>
        <v>0</v>
      </c>
      <c r="I406" t="str">
        <f>VLOOKUP(A406:A2740,'Medical Examinations'!$A$2:$K$2336,11,0)</f>
        <v>No</v>
      </c>
      <c r="J406" s="8" t="str">
        <f>VLOOKUP(A406:A2740,'Medical Examinations'!$A$2:$M$2336,12,0)</f>
        <v>Overweight</v>
      </c>
      <c r="K406" s="8" t="str">
        <f>VLOOKUP(A406:A2740,'Medical Examinations'!$A$2:$M$2336,13,0)</f>
        <v>Diabetes</v>
      </c>
      <c r="L406" s="8" t="str">
        <f>VLOOKUP(Table1[CUSTOMER ID],'Hospitalisation Details'!$A$1:$N$2344,12,0)</f>
        <v>11/Dec/1968</v>
      </c>
      <c r="M406" s="22">
        <f>VLOOKUP(Table1[CUSTOMER ID],'Hospitalisation Details'!$A$2:$N$2344,14,0)</f>
        <v>25517.11</v>
      </c>
      <c r="N406" s="8" t="str">
        <f>VLOOKUP(Table1[CUSTOMER ID],'Hospitalisation Details'!$A$2:$I$2344,7,0)</f>
        <v>tier - 2</v>
      </c>
      <c r="O406" s="8" t="str">
        <f>VLOOKUP(Table1[CUSTOMER ID],'Hospitalisation Details'!$A$2:$I$2344,8,0)</f>
        <v>tier - 3</v>
      </c>
      <c r="P406" s="8" t="str">
        <f>VLOOKUP(Table1[CUSTOMER ID],'Hospitalisation Details'!$A$2:$I$2344,9,0)</f>
        <v>R1017</v>
      </c>
      <c r="Q406" s="8">
        <f ca="1">VLOOKUP(Table1[CUSTOMER ID],'Hospitalisation Details'!$A$2:$N$2344,13,0)</f>
        <v>55</v>
      </c>
    </row>
    <row r="407" spans="1:17" ht="15.75" x14ac:dyDescent="0.25">
      <c r="A407" s="1" t="s">
        <v>1965</v>
      </c>
      <c r="B407" s="8" t="str">
        <f>VLOOKUP(A407:A2741,'Customer Names'!$A$2:$D$2336,2,0)</f>
        <v xml:space="preserve">  Christopher D</v>
      </c>
      <c r="C407" s="8">
        <f>VLOOKUP(A407:A2741,'Medical Examinations'!$A$2:$H$2336,2,0)</f>
        <v>25.1</v>
      </c>
      <c r="D407" s="8">
        <f>VLOOKUP(A407:A2741,'Medical Examinations'!$A$2:$H$2336,3,0)</f>
        <v>6.97</v>
      </c>
      <c r="E407" s="8" t="str">
        <f>VLOOKUP(A407:A2741,'Medical Examinations'!$A$1:$M$2336,10,0)</f>
        <v>No</v>
      </c>
      <c r="F407" s="8" t="str">
        <f>VLOOKUP(A407:A2741,'Medical Examinations'!$A$2:$H$2336,5,0)</f>
        <v>No</v>
      </c>
      <c r="G407" s="8" t="str">
        <f>VLOOKUP(A407:A2741,'Medical Examinations'!$A$2:$H$2336,6,0)</f>
        <v>No</v>
      </c>
      <c r="H407" s="8">
        <f>VLOOKUP(A407:A2741,'Medical Examinations'!$A$2:$H$2336,7,0)</f>
        <v>0</v>
      </c>
      <c r="I407" t="str">
        <f>VLOOKUP(A407:A2741,'Medical Examinations'!$A$2:$K$2336,11,0)</f>
        <v>Yes</v>
      </c>
      <c r="J407" s="8" t="str">
        <f>VLOOKUP(A407:A2741,'Medical Examinations'!$A$2:$M$2336,12,0)</f>
        <v>Overweight</v>
      </c>
      <c r="K407" s="8" t="str">
        <f>VLOOKUP(A407:A2741,'Medical Examinations'!$A$2:$M$2336,13,0)</f>
        <v>Diabetes</v>
      </c>
      <c r="L407" s="8" t="str">
        <f>VLOOKUP(Table1[CUSTOMER ID],'Hospitalisation Details'!$A$1:$N$2344,12,0)</f>
        <v>22/Aug/1968</v>
      </c>
      <c r="M407" s="22">
        <f>VLOOKUP(Table1[CUSTOMER ID],'Hospitalisation Details'!$A$2:$N$2344,14,0)</f>
        <v>25382.3</v>
      </c>
      <c r="N407" s="8" t="str">
        <f>VLOOKUP(Table1[CUSTOMER ID],'Hospitalisation Details'!$A$2:$I$2344,7,0)</f>
        <v>tier - 2</v>
      </c>
      <c r="O407" s="8" t="str">
        <f>VLOOKUP(Table1[CUSTOMER ID],'Hospitalisation Details'!$A$2:$I$2344,8,0)</f>
        <v>tier - 2</v>
      </c>
      <c r="P407" s="8" t="str">
        <f>VLOOKUP(Table1[CUSTOMER ID],'Hospitalisation Details'!$A$2:$I$2344,9,0)</f>
        <v>R1011</v>
      </c>
      <c r="Q407" s="8">
        <f ca="1">VLOOKUP(Table1[CUSTOMER ID],'Hospitalisation Details'!$A$2:$N$2344,13,0)</f>
        <v>56</v>
      </c>
    </row>
    <row r="408" spans="1:17" ht="15.75" x14ac:dyDescent="0.25">
      <c r="A408" s="1" t="s">
        <v>1964</v>
      </c>
      <c r="B408" s="8" t="str">
        <f>VLOOKUP(A408:A2742,'Customer Names'!$A$2:$D$2336,2,0)</f>
        <v xml:space="preserve">  Corey</v>
      </c>
      <c r="C408" s="8">
        <f>VLOOKUP(A408:A2742,'Medical Examinations'!$A$2:$H$2336,2,0)</f>
        <v>32.11</v>
      </c>
      <c r="D408" s="8">
        <f>VLOOKUP(A408:A2742,'Medical Examinations'!$A$2:$H$2336,3,0)</f>
        <v>4.76</v>
      </c>
      <c r="E408" s="8" t="str">
        <f>VLOOKUP(A408:A2742,'Medical Examinations'!$A$1:$M$2336,10,0)</f>
        <v>No</v>
      </c>
      <c r="F408" s="8" t="str">
        <f>VLOOKUP(A408:A2742,'Medical Examinations'!$A$2:$H$2336,5,0)</f>
        <v>No</v>
      </c>
      <c r="G408" s="8" t="str">
        <f>VLOOKUP(A408:A2742,'Medical Examinations'!$A$2:$H$2336,6,0)</f>
        <v>No</v>
      </c>
      <c r="H408" s="8">
        <f>VLOOKUP(A408:A2742,'Medical Examinations'!$A$2:$H$2336,7,0)</f>
        <v>2</v>
      </c>
      <c r="I408" t="str">
        <f>VLOOKUP(A408:A2742,'Medical Examinations'!$A$2:$K$2336,11,0)</f>
        <v>No</v>
      </c>
      <c r="J408" s="8" t="str">
        <f>VLOOKUP(A408:A2742,'Medical Examinations'!$A$2:$M$2336,12,0)</f>
        <v>Obesity</v>
      </c>
      <c r="K408" s="8" t="str">
        <f>VLOOKUP(A408:A2742,'Medical Examinations'!$A$2:$M$2336,13,0)</f>
        <v>Normal</v>
      </c>
      <c r="L408" s="8" t="str">
        <f>VLOOKUP(Table1[CUSTOMER ID],'Hospitalisation Details'!$A$1:$N$2344,12,0)</f>
        <v>26/Sep/1972</v>
      </c>
      <c r="M408" s="22">
        <f>VLOOKUP(Table1[CUSTOMER ID],'Hospitalisation Details'!$A$2:$N$2344,14,0)</f>
        <v>25333.33</v>
      </c>
      <c r="N408" s="8" t="str">
        <f>VLOOKUP(Table1[CUSTOMER ID],'Hospitalisation Details'!$A$2:$I$2344,7,0)</f>
        <v>tier - 2</v>
      </c>
      <c r="O408" s="8" t="str">
        <f>VLOOKUP(Table1[CUSTOMER ID],'Hospitalisation Details'!$A$2:$I$2344,8,0)</f>
        <v>tier - 2</v>
      </c>
      <c r="P408" s="8" t="str">
        <f>VLOOKUP(Table1[CUSTOMER ID],'Hospitalisation Details'!$A$2:$I$2344,9,0)</f>
        <v>R1017</v>
      </c>
      <c r="Q408" s="8">
        <f ca="1">VLOOKUP(Table1[CUSTOMER ID],'Hospitalisation Details'!$A$2:$N$2344,13,0)</f>
        <v>52</v>
      </c>
    </row>
    <row r="409" spans="1:17" ht="15.75" x14ac:dyDescent="0.25">
      <c r="A409" s="1" t="s">
        <v>1963</v>
      </c>
      <c r="B409" s="8" t="str">
        <f>VLOOKUP(A409:A2743,'Customer Names'!$A$2:$D$2336,2,0)</f>
        <v xml:space="preserve">  Patrick D</v>
      </c>
      <c r="C409" s="8">
        <f>VLOOKUP(A409:A2743,'Medical Examinations'!$A$2:$H$2336,2,0)</f>
        <v>29.8</v>
      </c>
      <c r="D409" s="8">
        <f>VLOOKUP(A409:A2743,'Medical Examinations'!$A$2:$H$2336,3,0)</f>
        <v>8.24</v>
      </c>
      <c r="E409" s="8" t="str">
        <f>VLOOKUP(A409:A2743,'Medical Examinations'!$A$1:$M$2336,10,0)</f>
        <v>Yes</v>
      </c>
      <c r="F409" s="8" t="str">
        <f>VLOOKUP(A409:A2743,'Medical Examinations'!$A$2:$H$2336,5,0)</f>
        <v>No</v>
      </c>
      <c r="G409" s="8" t="str">
        <f>VLOOKUP(A409:A2743,'Medical Examinations'!$A$2:$H$2336,6,0)</f>
        <v>No</v>
      </c>
      <c r="H409" s="8">
        <f>VLOOKUP(A409:A2743,'Medical Examinations'!$A$2:$H$2336,7,0)</f>
        <v>1</v>
      </c>
      <c r="I409" t="str">
        <f>VLOOKUP(A409:A2743,'Medical Examinations'!$A$2:$K$2336,11,0)</f>
        <v>Yes</v>
      </c>
      <c r="J409" s="8" t="str">
        <f>VLOOKUP(A409:A2743,'Medical Examinations'!$A$2:$M$2336,12,0)</f>
        <v>Overweight</v>
      </c>
      <c r="K409" s="8" t="str">
        <f>VLOOKUP(A409:A2743,'Medical Examinations'!$A$2:$M$2336,13,0)</f>
        <v>Diabetes</v>
      </c>
      <c r="L409" s="8" t="str">
        <f>VLOOKUP(Table1[CUSTOMER ID],'Hospitalisation Details'!$A$1:$N$2344,12,0)</f>
        <v>14/Dec/1975</v>
      </c>
      <c r="M409" s="22">
        <f>VLOOKUP(Table1[CUSTOMER ID],'Hospitalisation Details'!$A$2:$N$2344,14,0)</f>
        <v>25309.49</v>
      </c>
      <c r="N409" s="8" t="str">
        <f>VLOOKUP(Table1[CUSTOMER ID],'Hospitalisation Details'!$A$2:$I$2344,7,0)</f>
        <v>tier - 2</v>
      </c>
      <c r="O409" s="8" t="str">
        <f>VLOOKUP(Table1[CUSTOMER ID],'Hospitalisation Details'!$A$2:$I$2344,8,0)</f>
        <v>tier - 1</v>
      </c>
      <c r="P409" s="8" t="str">
        <f>VLOOKUP(Table1[CUSTOMER ID],'Hospitalisation Details'!$A$2:$I$2344,9,0)</f>
        <v>R1011</v>
      </c>
      <c r="Q409" s="8">
        <f ca="1">VLOOKUP(Table1[CUSTOMER ID],'Hospitalisation Details'!$A$2:$N$2344,13,0)</f>
        <v>48</v>
      </c>
    </row>
    <row r="410" spans="1:17" ht="15.75" x14ac:dyDescent="0.25">
      <c r="A410" s="1" t="s">
        <v>1962</v>
      </c>
      <c r="B410" s="8" t="str">
        <f>VLOOKUP(A410:A2744,'Customer Names'!$A$2:$D$2336,2,0)</f>
        <v xml:space="preserve">  Anthony D</v>
      </c>
      <c r="C410" s="8">
        <f>VLOOKUP(A410:A2744,'Medical Examinations'!$A$2:$H$2336,2,0)</f>
        <v>24.01</v>
      </c>
      <c r="D410" s="8">
        <f>VLOOKUP(A410:A2744,'Medical Examinations'!$A$2:$H$2336,3,0)</f>
        <v>4.76</v>
      </c>
      <c r="E410" s="8" t="str">
        <f>VLOOKUP(A410:A2744,'Medical Examinations'!$A$1:$M$2336,10,0)</f>
        <v>No</v>
      </c>
      <c r="F410" s="8" t="str">
        <f>VLOOKUP(A410:A2744,'Medical Examinations'!$A$2:$H$2336,5,0)</f>
        <v>No</v>
      </c>
      <c r="G410" s="8" t="str">
        <f>VLOOKUP(A410:A2744,'Medical Examinations'!$A$2:$H$2336,6,0)</f>
        <v>No</v>
      </c>
      <c r="H410" s="8">
        <f>VLOOKUP(A410:A2744,'Medical Examinations'!$A$2:$H$2336,7,0)</f>
        <v>1</v>
      </c>
      <c r="I410" t="str">
        <f>VLOOKUP(A410:A2744,'Medical Examinations'!$A$2:$K$2336,11,0)</f>
        <v>Yes</v>
      </c>
      <c r="J410" s="8" t="str">
        <f>VLOOKUP(A410:A2744,'Medical Examinations'!$A$2:$M$2336,12,0)</f>
        <v>Normal Weight</v>
      </c>
      <c r="K410" s="8" t="str">
        <f>VLOOKUP(A410:A2744,'Medical Examinations'!$A$2:$M$2336,13,0)</f>
        <v>Normal</v>
      </c>
      <c r="L410" s="8" t="str">
        <f>VLOOKUP(Table1[CUSTOMER ID],'Hospitalisation Details'!$A$1:$N$2344,12,0)</f>
        <v>24/Nov/1998</v>
      </c>
      <c r="M410" s="22">
        <f>VLOOKUP(Table1[CUSTOMER ID],'Hospitalisation Details'!$A$2:$N$2344,14,0)</f>
        <v>25127.22</v>
      </c>
      <c r="N410" s="8" t="str">
        <f>VLOOKUP(Table1[CUSTOMER ID],'Hospitalisation Details'!$A$2:$I$2344,7,0)</f>
        <v>tier - 2</v>
      </c>
      <c r="O410" s="8" t="str">
        <f>VLOOKUP(Table1[CUSTOMER ID],'Hospitalisation Details'!$A$2:$I$2344,8,0)</f>
        <v>tier - 3</v>
      </c>
      <c r="P410" s="8" t="str">
        <f>VLOOKUP(Table1[CUSTOMER ID],'Hospitalisation Details'!$A$2:$I$2344,9,0)</f>
        <v>R1011</v>
      </c>
      <c r="Q410" s="8">
        <f ca="1">VLOOKUP(Table1[CUSTOMER ID],'Hospitalisation Details'!$A$2:$N$2344,13,0)</f>
        <v>25</v>
      </c>
    </row>
    <row r="411" spans="1:17" ht="15.75" x14ac:dyDescent="0.25">
      <c r="A411" s="1" t="s">
        <v>1961</v>
      </c>
      <c r="B411" s="8" t="str">
        <f>VLOOKUP(A411:A2745,'Customer Names'!$A$2:$D$2336,2,0)</f>
        <v xml:space="preserve">  Melissa</v>
      </c>
      <c r="C411" s="8">
        <f>VLOOKUP(A411:A2745,'Medical Examinations'!$A$2:$H$2336,2,0)</f>
        <v>23.21</v>
      </c>
      <c r="D411" s="8">
        <f>VLOOKUP(A411:A2745,'Medical Examinations'!$A$2:$H$2336,3,0)</f>
        <v>6.03</v>
      </c>
      <c r="E411" s="8" t="str">
        <f>VLOOKUP(A411:A2745,'Medical Examinations'!$A$1:$M$2336,10,0)</f>
        <v>No</v>
      </c>
      <c r="F411" s="8" t="str">
        <f>VLOOKUP(A411:A2745,'Medical Examinations'!$A$2:$H$2336,5,0)</f>
        <v>No</v>
      </c>
      <c r="G411" s="8" t="str">
        <f>VLOOKUP(A411:A2745,'Medical Examinations'!$A$2:$H$2336,6,0)</f>
        <v>No</v>
      </c>
      <c r="H411" s="8">
        <f>VLOOKUP(A411:A2745,'Medical Examinations'!$A$2:$H$2336,7,0)</f>
        <v>1</v>
      </c>
      <c r="I411" t="str">
        <f>VLOOKUP(A411:A2745,'Medical Examinations'!$A$2:$K$2336,11,0)</f>
        <v>No</v>
      </c>
      <c r="J411" s="8" t="str">
        <f>VLOOKUP(A411:A2745,'Medical Examinations'!$A$2:$M$2336,12,0)</f>
        <v>Normal Weight</v>
      </c>
      <c r="K411" s="8" t="str">
        <f>VLOOKUP(A411:A2745,'Medical Examinations'!$A$2:$M$2336,13,0)</f>
        <v>Prediabetes</v>
      </c>
      <c r="L411" s="8" t="str">
        <f>VLOOKUP(Table1[CUSTOMER ID],'Hospitalisation Details'!$A$1:$N$2344,12,0)</f>
        <v>14/Jun/1998</v>
      </c>
      <c r="M411" s="22">
        <f>VLOOKUP(Table1[CUSTOMER ID],'Hospitalisation Details'!$A$2:$N$2344,14,0)</f>
        <v>25081.77</v>
      </c>
      <c r="N411" s="8" t="str">
        <f>VLOOKUP(Table1[CUSTOMER ID],'Hospitalisation Details'!$A$2:$I$2344,7,0)</f>
        <v>tier - 2</v>
      </c>
      <c r="O411" s="8" t="str">
        <f>VLOOKUP(Table1[CUSTOMER ID],'Hospitalisation Details'!$A$2:$I$2344,8,0)</f>
        <v>tier - 2</v>
      </c>
      <c r="P411" s="8" t="str">
        <f>VLOOKUP(Table1[CUSTOMER ID],'Hospitalisation Details'!$A$2:$I$2344,9,0)</f>
        <v>R1013</v>
      </c>
      <c r="Q411" s="8">
        <f ca="1">VLOOKUP(Table1[CUSTOMER ID],'Hospitalisation Details'!$A$2:$N$2344,13,0)</f>
        <v>26</v>
      </c>
    </row>
    <row r="412" spans="1:17" ht="15.75" x14ac:dyDescent="0.25">
      <c r="A412" s="1" t="s">
        <v>1960</v>
      </c>
      <c r="B412" s="8" t="str">
        <f>VLOOKUP(A412:A2746,'Customer Names'!$A$2:$D$2336,2,0)</f>
        <v xml:space="preserve">  Raven</v>
      </c>
      <c r="C412" s="8">
        <f>VLOOKUP(A412:A2746,'Medical Examinations'!$A$2:$H$2336,2,0)</f>
        <v>21.2</v>
      </c>
      <c r="D412" s="8">
        <f>VLOOKUP(A412:A2746,'Medical Examinations'!$A$2:$H$2336,3,0)</f>
        <v>4.07</v>
      </c>
      <c r="E412" s="8" t="str">
        <f>VLOOKUP(A412:A2746,'Medical Examinations'!$A$1:$M$2336,10,0)</f>
        <v>Yes</v>
      </c>
      <c r="F412" s="8" t="str">
        <f>VLOOKUP(A412:A2746,'Medical Examinations'!$A$2:$H$2336,5,0)</f>
        <v>No</v>
      </c>
      <c r="G412" s="8" t="str">
        <f>VLOOKUP(A412:A2746,'Medical Examinations'!$A$2:$H$2336,6,0)</f>
        <v>No</v>
      </c>
      <c r="H412" s="8">
        <f>VLOOKUP(A412:A2746,'Medical Examinations'!$A$2:$H$2336,7,0)</f>
        <v>1</v>
      </c>
      <c r="I412" t="str">
        <f>VLOOKUP(A412:A2746,'Medical Examinations'!$A$2:$K$2336,11,0)</f>
        <v>Yes</v>
      </c>
      <c r="J412" s="8" t="str">
        <f>VLOOKUP(A412:A2746,'Medical Examinations'!$A$2:$M$2336,12,0)</f>
        <v>Normal Weight</v>
      </c>
      <c r="K412" s="8" t="str">
        <f>VLOOKUP(A412:A2746,'Medical Examinations'!$A$2:$M$2336,13,0)</f>
        <v>Normal</v>
      </c>
      <c r="L412" s="8" t="str">
        <f>VLOOKUP(Table1[CUSTOMER ID],'Hospitalisation Details'!$A$1:$N$2344,12,0)</f>
        <v>4/Dec/1995</v>
      </c>
      <c r="M412" s="22">
        <f>VLOOKUP(Table1[CUSTOMER ID],'Hospitalisation Details'!$A$2:$N$2344,14,0)</f>
        <v>25075.97</v>
      </c>
      <c r="N412" s="8" t="str">
        <f>VLOOKUP(Table1[CUSTOMER ID],'Hospitalisation Details'!$A$2:$I$2344,7,0)</f>
        <v>tier - 2</v>
      </c>
      <c r="O412" s="8" t="str">
        <f>VLOOKUP(Table1[CUSTOMER ID],'Hospitalisation Details'!$A$2:$I$2344,8,0)</f>
        <v>tier - 2</v>
      </c>
      <c r="P412" s="8" t="str">
        <f>VLOOKUP(Table1[CUSTOMER ID],'Hospitalisation Details'!$A$2:$I$2344,9,0)</f>
        <v>R1011</v>
      </c>
      <c r="Q412" s="8">
        <f ca="1">VLOOKUP(Table1[CUSTOMER ID],'Hospitalisation Details'!$A$2:$N$2344,13,0)</f>
        <v>28</v>
      </c>
    </row>
    <row r="413" spans="1:17" ht="15.75" x14ac:dyDescent="0.25">
      <c r="A413" s="1" t="s">
        <v>1959</v>
      </c>
      <c r="B413" s="8" t="str">
        <f>VLOOKUP(A413:A2747,'Customer Names'!$A$2:$D$2336,2,0)</f>
        <v xml:space="preserve">  Christopher</v>
      </c>
      <c r="C413" s="8">
        <f>VLOOKUP(A413:A2747,'Medical Examinations'!$A$2:$H$2336,2,0)</f>
        <v>28.215</v>
      </c>
      <c r="D413" s="8">
        <f>VLOOKUP(A413:A2747,'Medical Examinations'!$A$2:$H$2336,3,0)</f>
        <v>8.26</v>
      </c>
      <c r="E413" s="8" t="str">
        <f>VLOOKUP(A413:A2747,'Medical Examinations'!$A$1:$M$2336,10,0)</f>
        <v>Yes</v>
      </c>
      <c r="F413" s="8" t="str">
        <f>VLOOKUP(A413:A2747,'Medical Examinations'!$A$2:$H$2336,5,0)</f>
        <v>No</v>
      </c>
      <c r="G413" s="8" t="str">
        <f>VLOOKUP(A413:A2747,'Medical Examinations'!$A$2:$H$2336,6,0)</f>
        <v>No</v>
      </c>
      <c r="H413" s="8">
        <f>VLOOKUP(A413:A2747,'Medical Examinations'!$A$2:$H$2336,7,0)</f>
        <v>1</v>
      </c>
      <c r="I413" t="str">
        <f>VLOOKUP(A413:A2747,'Medical Examinations'!$A$2:$K$2336,11,0)</f>
        <v>Yes</v>
      </c>
      <c r="J413" s="8" t="str">
        <f>VLOOKUP(A413:A2747,'Medical Examinations'!$A$2:$M$2336,12,0)</f>
        <v>Overweight</v>
      </c>
      <c r="K413" s="8" t="str">
        <f>VLOOKUP(A413:A2747,'Medical Examinations'!$A$2:$M$2336,13,0)</f>
        <v>Diabetes</v>
      </c>
      <c r="L413" s="8" t="str">
        <f>VLOOKUP(Table1[CUSTOMER ID],'Hospitalisation Details'!$A$1:$N$2344,12,0)</f>
        <v>14/Nov/1975</v>
      </c>
      <c r="M413" s="22">
        <f>VLOOKUP(Table1[CUSTOMER ID],'Hospitalisation Details'!$A$2:$N$2344,14,0)</f>
        <v>24915.22</v>
      </c>
      <c r="N413" s="8" t="str">
        <f>VLOOKUP(Table1[CUSTOMER ID],'Hospitalisation Details'!$A$2:$I$2344,7,0)</f>
        <v>tier - 2</v>
      </c>
      <c r="O413" s="8" t="str">
        <f>VLOOKUP(Table1[CUSTOMER ID],'Hospitalisation Details'!$A$2:$I$2344,8,0)</f>
        <v>tier - 3</v>
      </c>
      <c r="P413" s="8" t="str">
        <f>VLOOKUP(Table1[CUSTOMER ID],'Hospitalisation Details'!$A$2:$I$2344,9,0)</f>
        <v>R1012</v>
      </c>
      <c r="Q413" s="8">
        <f ca="1">VLOOKUP(Table1[CUSTOMER ID],'Hospitalisation Details'!$A$2:$N$2344,13,0)</f>
        <v>49</v>
      </c>
    </row>
    <row r="414" spans="1:17" ht="15.75" x14ac:dyDescent="0.25">
      <c r="A414" s="1" t="s">
        <v>1958</v>
      </c>
      <c r="B414" s="8" t="str">
        <f>VLOOKUP(A414:A2748,'Customer Names'!$A$2:$D$2336,2,0)</f>
        <v xml:space="preserve">  Kendra A</v>
      </c>
      <c r="C414" s="8">
        <f>VLOOKUP(A414:A2748,'Medical Examinations'!$A$2:$H$2336,2,0)</f>
        <v>38.094999999999999</v>
      </c>
      <c r="D414" s="8">
        <f>VLOOKUP(A414:A2748,'Medical Examinations'!$A$2:$H$2336,3,0)</f>
        <v>4.76</v>
      </c>
      <c r="E414" s="8" t="str">
        <f>VLOOKUP(A414:A2748,'Medical Examinations'!$A$1:$M$2336,10,0)</f>
        <v>No</v>
      </c>
      <c r="F414" s="8" t="str">
        <f>VLOOKUP(A414:A2748,'Medical Examinations'!$A$2:$H$2336,5,0)</f>
        <v>No</v>
      </c>
      <c r="G414" s="8" t="str">
        <f>VLOOKUP(A414:A2748,'Medical Examinations'!$A$2:$H$2336,6,0)</f>
        <v>No</v>
      </c>
      <c r="H414" s="8">
        <f>VLOOKUP(A414:A2748,'Medical Examinations'!$A$2:$H$2336,7,0)</f>
        <v>1</v>
      </c>
      <c r="I414" t="str">
        <f>VLOOKUP(A414:A2748,'Medical Examinations'!$A$2:$K$2336,11,0)</f>
        <v>No</v>
      </c>
      <c r="J414" s="8" t="str">
        <f>VLOOKUP(A414:A2748,'Medical Examinations'!$A$2:$M$2336,12,0)</f>
        <v>Obesity</v>
      </c>
      <c r="K414" s="8" t="str">
        <f>VLOOKUP(A414:A2748,'Medical Examinations'!$A$2:$M$2336,13,0)</f>
        <v>Normal</v>
      </c>
      <c r="L414" s="8" t="str">
        <f>VLOOKUP(Table1[CUSTOMER ID],'Hospitalisation Details'!$A$1:$N$2344,12,0)</f>
        <v>14/Jun/1987</v>
      </c>
      <c r="M414" s="22">
        <f>VLOOKUP(Table1[CUSTOMER ID],'Hospitalisation Details'!$A$2:$N$2344,14,0)</f>
        <v>24915.05</v>
      </c>
      <c r="N414" s="8" t="str">
        <f>VLOOKUP(Table1[CUSTOMER ID],'Hospitalisation Details'!$A$2:$I$2344,7,0)</f>
        <v>tier - 2</v>
      </c>
      <c r="O414" s="8" t="str">
        <f>VLOOKUP(Table1[CUSTOMER ID],'Hospitalisation Details'!$A$2:$I$2344,8,0)</f>
        <v>tier - 1</v>
      </c>
      <c r="P414" s="8" t="str">
        <f>VLOOKUP(Table1[CUSTOMER ID],'Hospitalisation Details'!$A$2:$I$2344,9,0)</f>
        <v>R1024</v>
      </c>
      <c r="Q414" s="8">
        <f ca="1">VLOOKUP(Table1[CUSTOMER ID],'Hospitalisation Details'!$A$2:$N$2344,13,0)</f>
        <v>37</v>
      </c>
    </row>
    <row r="415" spans="1:17" ht="15.75" x14ac:dyDescent="0.25">
      <c r="A415" s="1" t="s">
        <v>1957</v>
      </c>
      <c r="B415" s="8" t="str">
        <f>VLOOKUP(A415:A2749,'Customer Names'!$A$2:$D$2336,2,0)</f>
        <v xml:space="preserve">  Jordan</v>
      </c>
      <c r="C415" s="8">
        <f>VLOOKUP(A415:A2749,'Medical Examinations'!$A$2:$H$2336,2,0)</f>
        <v>22.61</v>
      </c>
      <c r="D415" s="8">
        <f>VLOOKUP(A415:A2749,'Medical Examinations'!$A$2:$H$2336,3,0)</f>
        <v>6.13</v>
      </c>
      <c r="E415" s="8" t="str">
        <f>VLOOKUP(A415:A2749,'Medical Examinations'!$A$1:$M$2336,10,0)</f>
        <v>Yes</v>
      </c>
      <c r="F415" s="8" t="str">
        <f>VLOOKUP(A415:A2749,'Medical Examinations'!$A$2:$H$2336,5,0)</f>
        <v>No</v>
      </c>
      <c r="G415" s="8" t="str">
        <f>VLOOKUP(A415:A2749,'Medical Examinations'!$A$2:$H$2336,6,0)</f>
        <v>Yes</v>
      </c>
      <c r="H415" s="8">
        <f>VLOOKUP(A415:A2749,'Medical Examinations'!$A$2:$H$2336,7,0)</f>
        <v>1</v>
      </c>
      <c r="I415" t="str">
        <f>VLOOKUP(A415:A2749,'Medical Examinations'!$A$2:$K$2336,11,0)</f>
        <v>Yes</v>
      </c>
      <c r="J415" s="8" t="str">
        <f>VLOOKUP(A415:A2749,'Medical Examinations'!$A$2:$M$2336,12,0)</f>
        <v>Normal Weight</v>
      </c>
      <c r="K415" s="8" t="str">
        <f>VLOOKUP(A415:A2749,'Medical Examinations'!$A$2:$M$2336,13,0)</f>
        <v>Prediabetes</v>
      </c>
      <c r="L415" s="8" t="str">
        <f>VLOOKUP(Table1[CUSTOMER ID],'Hospitalisation Details'!$A$1:$N$2344,12,0)</f>
        <v>23/Jul/1969</v>
      </c>
      <c r="M415" s="22">
        <f>VLOOKUP(Table1[CUSTOMER ID],'Hospitalisation Details'!$A$2:$N$2344,14,0)</f>
        <v>24873.38</v>
      </c>
      <c r="N415" s="8" t="str">
        <f>VLOOKUP(Table1[CUSTOMER ID],'Hospitalisation Details'!$A$2:$I$2344,7,0)</f>
        <v>tier - 2</v>
      </c>
      <c r="O415" s="8" t="str">
        <f>VLOOKUP(Table1[CUSTOMER ID],'Hospitalisation Details'!$A$2:$I$2344,8,0)</f>
        <v>tier - 1</v>
      </c>
      <c r="P415" s="8" t="str">
        <f>VLOOKUP(Table1[CUSTOMER ID],'Hospitalisation Details'!$A$2:$I$2344,9,0)</f>
        <v>R1024</v>
      </c>
      <c r="Q415" s="8">
        <f ca="1">VLOOKUP(Table1[CUSTOMER ID],'Hospitalisation Details'!$A$2:$N$2344,13,0)</f>
        <v>55</v>
      </c>
    </row>
    <row r="416" spans="1:17" ht="15.75" x14ac:dyDescent="0.25">
      <c r="A416" s="1" t="s">
        <v>1956</v>
      </c>
      <c r="B416" s="8" t="str">
        <f>VLOOKUP(A416:A2750,'Customer Names'!$A$2:$D$2336,2,0)</f>
        <v xml:space="preserve">  Nils</v>
      </c>
      <c r="C416" s="8">
        <f>VLOOKUP(A416:A2750,'Medical Examinations'!$A$2:$H$2336,2,0)</f>
        <v>24.32</v>
      </c>
      <c r="D416" s="8">
        <f>VLOOKUP(A416:A2750,'Medical Examinations'!$A$2:$H$2336,3,0)</f>
        <v>10.47</v>
      </c>
      <c r="E416" s="8" t="str">
        <f>VLOOKUP(A416:A2750,'Medical Examinations'!$A$1:$M$2336,10,0)</f>
        <v>Yes</v>
      </c>
      <c r="F416" s="8" t="str">
        <f>VLOOKUP(A416:A2750,'Medical Examinations'!$A$2:$H$2336,5,0)</f>
        <v>No</v>
      </c>
      <c r="G416" s="8" t="str">
        <f>VLOOKUP(A416:A2750,'Medical Examinations'!$A$2:$H$2336,6,0)</f>
        <v>No</v>
      </c>
      <c r="H416" s="8">
        <f>VLOOKUP(A416:A2750,'Medical Examinations'!$A$2:$H$2336,7,0)</f>
        <v>2</v>
      </c>
      <c r="I416" t="str">
        <f>VLOOKUP(A416:A2750,'Medical Examinations'!$A$2:$K$2336,11,0)</f>
        <v>Yes</v>
      </c>
      <c r="J416" s="8" t="str">
        <f>VLOOKUP(A416:A2750,'Medical Examinations'!$A$2:$M$2336,12,0)</f>
        <v>Normal Weight</v>
      </c>
      <c r="K416" s="8" t="str">
        <f>VLOOKUP(A416:A2750,'Medical Examinations'!$A$2:$M$2336,13,0)</f>
        <v>Diabetes</v>
      </c>
      <c r="L416" s="8" t="str">
        <f>VLOOKUP(Table1[CUSTOMER ID],'Hospitalisation Details'!$A$1:$N$2344,12,0)</f>
        <v>26/Nov/1970</v>
      </c>
      <c r="M416" s="22">
        <f>VLOOKUP(Table1[CUSTOMER ID],'Hospitalisation Details'!$A$2:$N$2344,14,0)</f>
        <v>24869.84</v>
      </c>
      <c r="N416" s="8" t="str">
        <f>VLOOKUP(Table1[CUSTOMER ID],'Hospitalisation Details'!$A$2:$I$2344,7,0)</f>
        <v>tier - 2</v>
      </c>
      <c r="O416" s="8" t="str">
        <f>VLOOKUP(Table1[CUSTOMER ID],'Hospitalisation Details'!$A$2:$I$2344,8,0)</f>
        <v>tier - 2</v>
      </c>
      <c r="P416" s="8" t="str">
        <f>VLOOKUP(Table1[CUSTOMER ID],'Hospitalisation Details'!$A$2:$I$2344,9,0)</f>
        <v>R1016</v>
      </c>
      <c r="Q416" s="8">
        <f ca="1">VLOOKUP(Table1[CUSTOMER ID],'Hospitalisation Details'!$A$2:$N$2344,13,0)</f>
        <v>53</v>
      </c>
    </row>
    <row r="417" spans="1:17" ht="15.75" x14ac:dyDescent="0.25">
      <c r="A417" s="1" t="s">
        <v>1955</v>
      </c>
      <c r="B417" s="8" t="str">
        <f>VLOOKUP(A417:A2751,'Customer Names'!$A$2:$D$2336,2,0)</f>
        <v xml:space="preserve">  Scott</v>
      </c>
      <c r="C417" s="8">
        <f>VLOOKUP(A417:A2751,'Medical Examinations'!$A$2:$H$2336,2,0)</f>
        <v>20.96</v>
      </c>
      <c r="D417" s="8">
        <f>VLOOKUP(A417:A2751,'Medical Examinations'!$A$2:$H$2336,3,0)</f>
        <v>4.04</v>
      </c>
      <c r="E417" s="8" t="str">
        <f>VLOOKUP(A417:A2751,'Medical Examinations'!$A$1:$M$2336,10,0)</f>
        <v>Yes</v>
      </c>
      <c r="F417" s="8" t="str">
        <f>VLOOKUP(A417:A2751,'Medical Examinations'!$A$2:$H$2336,5,0)</f>
        <v>No</v>
      </c>
      <c r="G417" s="8" t="str">
        <f>VLOOKUP(A417:A2751,'Medical Examinations'!$A$2:$H$2336,6,0)</f>
        <v>No</v>
      </c>
      <c r="H417" s="8">
        <f>VLOOKUP(A417:A2751,'Medical Examinations'!$A$2:$H$2336,7,0)</f>
        <v>1</v>
      </c>
      <c r="I417" t="str">
        <f>VLOOKUP(A417:A2751,'Medical Examinations'!$A$2:$K$2336,11,0)</f>
        <v>Yes</v>
      </c>
      <c r="J417" s="8" t="str">
        <f>VLOOKUP(A417:A2751,'Medical Examinations'!$A$2:$M$2336,12,0)</f>
        <v>Normal Weight</v>
      </c>
      <c r="K417" s="8" t="str">
        <f>VLOOKUP(A417:A2751,'Medical Examinations'!$A$2:$M$2336,13,0)</f>
        <v>Normal</v>
      </c>
      <c r="L417" s="8" t="str">
        <f>VLOOKUP(Table1[CUSTOMER ID],'Hospitalisation Details'!$A$1:$N$2344,12,0)</f>
        <v>10/Jun/1995</v>
      </c>
      <c r="M417" s="22">
        <f>VLOOKUP(Table1[CUSTOMER ID],'Hospitalisation Details'!$A$2:$N$2344,14,0)</f>
        <v>24863.25</v>
      </c>
      <c r="N417" s="8" t="str">
        <f>VLOOKUP(Table1[CUSTOMER ID],'Hospitalisation Details'!$A$2:$I$2344,7,0)</f>
        <v>tier - 2</v>
      </c>
      <c r="O417" s="8" t="str">
        <f>VLOOKUP(Table1[CUSTOMER ID],'Hospitalisation Details'!$A$2:$I$2344,8,0)</f>
        <v>tier - 3</v>
      </c>
      <c r="P417" s="8" t="str">
        <f>VLOOKUP(Table1[CUSTOMER ID],'Hospitalisation Details'!$A$2:$I$2344,9,0)</f>
        <v>R1011</v>
      </c>
      <c r="Q417" s="8">
        <f ca="1">VLOOKUP(Table1[CUSTOMER ID],'Hospitalisation Details'!$A$2:$N$2344,13,0)</f>
        <v>29</v>
      </c>
    </row>
    <row r="418" spans="1:17" ht="15.75" x14ac:dyDescent="0.25">
      <c r="A418" s="1" t="s">
        <v>1954</v>
      </c>
      <c r="B418" s="8" t="str">
        <f>VLOOKUP(A418:A2752,'Customer Names'!$A$2:$D$2336,2,0)</f>
        <v xml:space="preserve">  Angela</v>
      </c>
      <c r="C418" s="8">
        <f>VLOOKUP(A418:A2752,'Medical Examinations'!$A$2:$H$2336,2,0)</f>
        <v>19.68</v>
      </c>
      <c r="D418" s="8">
        <f>VLOOKUP(A418:A2752,'Medical Examinations'!$A$2:$H$2336,3,0)</f>
        <v>5.74</v>
      </c>
      <c r="E418" s="8" t="str">
        <f>VLOOKUP(A418:A2752,'Medical Examinations'!$A$1:$M$2336,10,0)</f>
        <v>No</v>
      </c>
      <c r="F418" s="8" t="str">
        <f>VLOOKUP(A418:A2752,'Medical Examinations'!$A$2:$H$2336,5,0)</f>
        <v>No</v>
      </c>
      <c r="G418" s="8" t="str">
        <f>VLOOKUP(A418:A2752,'Medical Examinations'!$A$2:$H$2336,6,0)</f>
        <v>No</v>
      </c>
      <c r="H418" s="8">
        <f>VLOOKUP(A418:A2752,'Medical Examinations'!$A$2:$H$2336,7,0)</f>
        <v>0</v>
      </c>
      <c r="I418" t="str">
        <f>VLOOKUP(A418:A2752,'Medical Examinations'!$A$2:$K$2336,11,0)</f>
        <v>Yes</v>
      </c>
      <c r="J418" s="8" t="str">
        <f>VLOOKUP(A418:A2752,'Medical Examinations'!$A$2:$M$2336,12,0)</f>
        <v>Normal Weight</v>
      </c>
      <c r="K418" s="8" t="str">
        <f>VLOOKUP(A418:A2752,'Medical Examinations'!$A$2:$M$2336,13,0)</f>
        <v>Prediabetes</v>
      </c>
      <c r="L418" s="8" t="str">
        <f>VLOOKUP(Table1[CUSTOMER ID],'Hospitalisation Details'!$A$1:$N$2344,12,0)</f>
        <v>9/Sep/1994</v>
      </c>
      <c r="M418" s="22">
        <f>VLOOKUP(Table1[CUSTOMER ID],'Hospitalisation Details'!$A$2:$N$2344,14,0)</f>
        <v>24817.25</v>
      </c>
      <c r="N418" s="8" t="str">
        <f>VLOOKUP(Table1[CUSTOMER ID],'Hospitalisation Details'!$A$2:$I$2344,7,0)</f>
        <v>tier - 2</v>
      </c>
      <c r="O418" s="8" t="str">
        <f>VLOOKUP(Table1[CUSTOMER ID],'Hospitalisation Details'!$A$2:$I$2344,8,0)</f>
        <v>tier - 2</v>
      </c>
      <c r="P418" s="8" t="str">
        <f>VLOOKUP(Table1[CUSTOMER ID],'Hospitalisation Details'!$A$2:$I$2344,9,0)</f>
        <v>R1011</v>
      </c>
      <c r="Q418" s="8">
        <f ca="1">VLOOKUP(Table1[CUSTOMER ID],'Hospitalisation Details'!$A$2:$N$2344,13,0)</f>
        <v>30</v>
      </c>
    </row>
    <row r="419" spans="1:17" ht="15.75" x14ac:dyDescent="0.25">
      <c r="A419" s="1" t="s">
        <v>1953</v>
      </c>
      <c r="B419" s="8" t="str">
        <f>VLOOKUP(A419:A2753,'Customer Names'!$A$2:$D$2336,2,0)</f>
        <v xml:space="preserve">  Allison</v>
      </c>
      <c r="C419" s="8">
        <f>VLOOKUP(A419:A2753,'Medical Examinations'!$A$2:$H$2336,2,0)</f>
        <v>18.100000000000001</v>
      </c>
      <c r="D419" s="8">
        <f>VLOOKUP(A419:A2753,'Medical Examinations'!$A$2:$H$2336,3,0)</f>
        <v>6.33</v>
      </c>
      <c r="E419" s="8" t="str">
        <f>VLOOKUP(A419:A2753,'Medical Examinations'!$A$1:$M$2336,10,0)</f>
        <v>No</v>
      </c>
      <c r="F419" s="8" t="str">
        <f>VLOOKUP(A419:A2753,'Medical Examinations'!$A$2:$H$2336,5,0)</f>
        <v>No</v>
      </c>
      <c r="G419" s="8" t="str">
        <f>VLOOKUP(A419:A2753,'Medical Examinations'!$A$2:$H$2336,6,0)</f>
        <v>No</v>
      </c>
      <c r="H419" s="8">
        <f>VLOOKUP(A419:A2753,'Medical Examinations'!$A$2:$H$2336,7,0)</f>
        <v>1</v>
      </c>
      <c r="I419" t="str">
        <f>VLOOKUP(A419:A2753,'Medical Examinations'!$A$2:$K$2336,11,0)</f>
        <v>Yes</v>
      </c>
      <c r="J419" s="8" t="str">
        <f>VLOOKUP(A419:A2753,'Medical Examinations'!$A$2:$M$2336,12,0)</f>
        <v>Underweight</v>
      </c>
      <c r="K419" s="8" t="str">
        <f>VLOOKUP(A419:A2753,'Medical Examinations'!$A$2:$M$2336,13,0)</f>
        <v>Prediabetes</v>
      </c>
      <c r="L419" s="8" t="str">
        <f>VLOOKUP(Table1[CUSTOMER ID],'Hospitalisation Details'!$A$1:$N$2344,12,0)</f>
        <v>11/Oct/1992</v>
      </c>
      <c r="M419" s="22">
        <f>VLOOKUP(Table1[CUSTOMER ID],'Hospitalisation Details'!$A$2:$N$2344,14,0)</f>
        <v>24795.040000000001</v>
      </c>
      <c r="N419" s="8" t="str">
        <f>VLOOKUP(Table1[CUSTOMER ID],'Hospitalisation Details'!$A$2:$I$2344,7,0)</f>
        <v>tier - 2</v>
      </c>
      <c r="O419" s="8" t="str">
        <f>VLOOKUP(Table1[CUSTOMER ID],'Hospitalisation Details'!$A$2:$I$2344,8,0)</f>
        <v>tier - 3</v>
      </c>
      <c r="P419" s="8" t="str">
        <f>VLOOKUP(Table1[CUSTOMER ID],'Hospitalisation Details'!$A$2:$I$2344,9,0)</f>
        <v>R1011</v>
      </c>
      <c r="Q419" s="8">
        <f ca="1">VLOOKUP(Table1[CUSTOMER ID],'Hospitalisation Details'!$A$2:$N$2344,13,0)</f>
        <v>32</v>
      </c>
    </row>
    <row r="420" spans="1:17" ht="15.75" x14ac:dyDescent="0.25">
      <c r="A420" s="1" t="s">
        <v>1952</v>
      </c>
      <c r="B420" s="8" t="str">
        <f>VLOOKUP(A420:A2754,'Customer Names'!$A$2:$D$2336,2,0)</f>
        <v xml:space="preserve">  Caitlin O</v>
      </c>
      <c r="C420" s="8">
        <f>VLOOKUP(A420:A2754,'Medical Examinations'!$A$2:$H$2336,2,0)</f>
        <v>29.64</v>
      </c>
      <c r="D420" s="8">
        <f>VLOOKUP(A420:A2754,'Medical Examinations'!$A$2:$H$2336,3,0)</f>
        <v>4.28</v>
      </c>
      <c r="E420" s="8" t="str">
        <f>VLOOKUP(A420:A2754,'Medical Examinations'!$A$1:$M$2336,10,0)</f>
        <v>Yes</v>
      </c>
      <c r="F420" s="8" t="str">
        <f>VLOOKUP(A420:A2754,'Medical Examinations'!$A$2:$H$2336,5,0)</f>
        <v>No</v>
      </c>
      <c r="G420" s="8" t="str">
        <f>VLOOKUP(A420:A2754,'Medical Examinations'!$A$2:$H$2336,6,0)</f>
        <v>No</v>
      </c>
      <c r="H420" s="8">
        <f>VLOOKUP(A420:A2754,'Medical Examinations'!$A$2:$H$2336,7,0)</f>
        <v>0</v>
      </c>
      <c r="I420" t="str">
        <f>VLOOKUP(A420:A2754,'Medical Examinations'!$A$2:$K$2336,11,0)</f>
        <v>No</v>
      </c>
      <c r="J420" s="8" t="str">
        <f>VLOOKUP(A420:A2754,'Medical Examinations'!$A$2:$M$2336,12,0)</f>
        <v>Overweight</v>
      </c>
      <c r="K420" s="8" t="str">
        <f>VLOOKUP(A420:A2754,'Medical Examinations'!$A$2:$M$2336,13,0)</f>
        <v>Normal</v>
      </c>
      <c r="L420" s="8" t="str">
        <f>VLOOKUP(Table1[CUSTOMER ID],'Hospitalisation Details'!$A$1:$N$2344,12,0)</f>
        <v>28/Aug/1996</v>
      </c>
      <c r="M420" s="22">
        <f>VLOOKUP(Table1[CUSTOMER ID],'Hospitalisation Details'!$A$2:$N$2344,14,0)</f>
        <v>24671.66</v>
      </c>
      <c r="N420" s="8" t="str">
        <f>VLOOKUP(Table1[CUSTOMER ID],'Hospitalisation Details'!$A$2:$I$2344,7,0)</f>
        <v>tier - 2</v>
      </c>
      <c r="O420" s="8" t="str">
        <f>VLOOKUP(Table1[CUSTOMER ID],'Hospitalisation Details'!$A$2:$I$2344,8,0)</f>
        <v>tier - 1</v>
      </c>
      <c r="P420" s="8" t="str">
        <f>VLOOKUP(Table1[CUSTOMER ID],'Hospitalisation Details'!$A$2:$I$2344,9,0)</f>
        <v>R1024</v>
      </c>
      <c r="Q420" s="8">
        <f ca="1">VLOOKUP(Table1[CUSTOMER ID],'Hospitalisation Details'!$A$2:$N$2344,13,0)</f>
        <v>28</v>
      </c>
    </row>
    <row r="421" spans="1:17" ht="15.75" x14ac:dyDescent="0.25">
      <c r="A421" s="1" t="s">
        <v>1951</v>
      </c>
      <c r="B421" s="8" t="str">
        <f>VLOOKUP(A421:A2755,'Customer Names'!$A$2:$D$2336,2,0)</f>
        <v xml:space="preserve">  Tracy M</v>
      </c>
      <c r="C421" s="8">
        <f>VLOOKUP(A421:A2755,'Medical Examinations'!$A$2:$H$2336,2,0)</f>
        <v>25.3</v>
      </c>
      <c r="D421" s="8">
        <f>VLOOKUP(A421:A2755,'Medical Examinations'!$A$2:$H$2336,3,0)</f>
        <v>9.4700000000000006</v>
      </c>
      <c r="E421" s="8" t="str">
        <f>VLOOKUP(A421:A2755,'Medical Examinations'!$A$1:$M$2336,10,0)</f>
        <v>Yes</v>
      </c>
      <c r="F421" s="8" t="str">
        <f>VLOOKUP(A421:A2755,'Medical Examinations'!$A$2:$H$2336,5,0)</f>
        <v>No</v>
      </c>
      <c r="G421" s="8" t="str">
        <f>VLOOKUP(A421:A2755,'Medical Examinations'!$A$2:$H$2336,6,0)</f>
        <v>No</v>
      </c>
      <c r="H421" s="8">
        <f>VLOOKUP(A421:A2755,'Medical Examinations'!$A$2:$H$2336,7,0)</f>
        <v>2</v>
      </c>
      <c r="I421" t="str">
        <f>VLOOKUP(A421:A2755,'Medical Examinations'!$A$2:$K$2336,11,0)</f>
        <v>Yes</v>
      </c>
      <c r="J421" s="8" t="str">
        <f>VLOOKUP(A421:A2755,'Medical Examinations'!$A$2:$M$2336,12,0)</f>
        <v>Overweight</v>
      </c>
      <c r="K421" s="8" t="str">
        <f>VLOOKUP(A421:A2755,'Medical Examinations'!$A$2:$M$2336,13,0)</f>
        <v>Diabetes</v>
      </c>
      <c r="L421" s="8" t="str">
        <f>VLOOKUP(Table1[CUSTOMER ID],'Hospitalisation Details'!$A$1:$N$2344,12,0)</f>
        <v>12/Jun/1970</v>
      </c>
      <c r="M421" s="22">
        <f>VLOOKUP(Table1[CUSTOMER ID],'Hospitalisation Details'!$A$2:$N$2344,14,0)</f>
        <v>24667.42</v>
      </c>
      <c r="N421" s="8" t="str">
        <f>VLOOKUP(Table1[CUSTOMER ID],'Hospitalisation Details'!$A$2:$I$2344,7,0)</f>
        <v>tier - 2</v>
      </c>
      <c r="O421" s="8" t="str">
        <f>VLOOKUP(Table1[CUSTOMER ID],'Hospitalisation Details'!$A$2:$I$2344,8,0)</f>
        <v>tier - 3</v>
      </c>
      <c r="P421" s="8" t="str">
        <f>VLOOKUP(Table1[CUSTOMER ID],'Hospitalisation Details'!$A$2:$I$2344,9,0)</f>
        <v>R1013</v>
      </c>
      <c r="Q421" s="8">
        <f ca="1">VLOOKUP(Table1[CUSTOMER ID],'Hospitalisation Details'!$A$2:$N$2344,13,0)</f>
        <v>54</v>
      </c>
    </row>
    <row r="422" spans="1:17" ht="15.75" x14ac:dyDescent="0.25">
      <c r="A422" s="1" t="s">
        <v>1950</v>
      </c>
      <c r="B422" s="8" t="str">
        <f>VLOOKUP(A422:A2756,'Customer Names'!$A$2:$D$2336,2,0)</f>
        <v xml:space="preserve">  Dustin M</v>
      </c>
      <c r="C422" s="8">
        <f>VLOOKUP(A422:A2756,'Medical Examinations'!$A$2:$H$2336,2,0)</f>
        <v>27.6</v>
      </c>
      <c r="D422" s="8">
        <f>VLOOKUP(A422:A2756,'Medical Examinations'!$A$2:$H$2336,3,0)</f>
        <v>4.8499999999999996</v>
      </c>
      <c r="E422" s="8" t="str">
        <f>VLOOKUP(A422:A2756,'Medical Examinations'!$A$1:$M$2336,10,0)</f>
        <v>Yes</v>
      </c>
      <c r="F422" s="8" t="str">
        <f>VLOOKUP(A422:A2756,'Medical Examinations'!$A$2:$H$2336,5,0)</f>
        <v>No</v>
      </c>
      <c r="G422" s="8" t="str">
        <f>VLOOKUP(A422:A2756,'Medical Examinations'!$A$2:$H$2336,6,0)</f>
        <v>No</v>
      </c>
      <c r="H422" s="8">
        <f>VLOOKUP(A422:A2756,'Medical Examinations'!$A$2:$H$2336,7,0)</f>
        <v>0</v>
      </c>
      <c r="I422" t="str">
        <f>VLOOKUP(A422:A2756,'Medical Examinations'!$A$2:$K$2336,11,0)</f>
        <v>No</v>
      </c>
      <c r="J422" s="8" t="str">
        <f>VLOOKUP(A422:A2756,'Medical Examinations'!$A$2:$M$2336,12,0)</f>
        <v>Overweight</v>
      </c>
      <c r="K422" s="8" t="str">
        <f>VLOOKUP(A422:A2756,'Medical Examinations'!$A$2:$M$2336,13,0)</f>
        <v>Normal</v>
      </c>
      <c r="L422" s="8" t="str">
        <f>VLOOKUP(Table1[CUSTOMER ID],'Hospitalisation Details'!$A$1:$N$2344,12,0)</f>
        <v>12/Oct/1976</v>
      </c>
      <c r="M422" s="22">
        <f>VLOOKUP(Table1[CUSTOMER ID],'Hospitalisation Details'!$A$2:$N$2344,14,0)</f>
        <v>24603.05</v>
      </c>
      <c r="N422" s="8" t="str">
        <f>VLOOKUP(Table1[CUSTOMER ID],'Hospitalisation Details'!$A$2:$I$2344,7,0)</f>
        <v>tier - 2</v>
      </c>
      <c r="O422" s="8" t="str">
        <f>VLOOKUP(Table1[CUSTOMER ID],'Hospitalisation Details'!$A$2:$I$2344,8,0)</f>
        <v>tier - 2</v>
      </c>
      <c r="P422" s="8" t="str">
        <f>VLOOKUP(Table1[CUSTOMER ID],'Hospitalisation Details'!$A$2:$I$2344,9,0)</f>
        <v>R1011</v>
      </c>
      <c r="Q422" s="8">
        <f ca="1">VLOOKUP(Table1[CUSTOMER ID],'Hospitalisation Details'!$A$2:$N$2344,13,0)</f>
        <v>48</v>
      </c>
    </row>
    <row r="423" spans="1:17" ht="15.75" x14ac:dyDescent="0.25">
      <c r="A423" s="1" t="s">
        <v>1949</v>
      </c>
      <c r="B423" s="8" t="str">
        <f>VLOOKUP(A423:A2757,'Customer Names'!$A$2:$D$2336,2,0)</f>
        <v xml:space="preserve">  Jenny</v>
      </c>
      <c r="C423" s="8">
        <f>VLOOKUP(A423:A2757,'Medical Examinations'!$A$2:$H$2336,2,0)</f>
        <v>27.645</v>
      </c>
      <c r="D423" s="8">
        <f>VLOOKUP(A423:A2757,'Medical Examinations'!$A$2:$H$2336,3,0)</f>
        <v>11.03</v>
      </c>
      <c r="E423" s="8" t="str">
        <f>VLOOKUP(A423:A2757,'Medical Examinations'!$A$1:$M$2336,10,0)</f>
        <v>Yes</v>
      </c>
      <c r="F423" s="8" t="str">
        <f>VLOOKUP(A423:A2757,'Medical Examinations'!$A$2:$H$2336,5,0)</f>
        <v>No</v>
      </c>
      <c r="G423" s="8" t="str">
        <f>VLOOKUP(A423:A2757,'Medical Examinations'!$A$2:$H$2336,6,0)</f>
        <v>No</v>
      </c>
      <c r="H423" s="8">
        <f>VLOOKUP(A423:A2757,'Medical Examinations'!$A$2:$H$2336,7,0)</f>
        <v>1</v>
      </c>
      <c r="I423" t="str">
        <f>VLOOKUP(A423:A2757,'Medical Examinations'!$A$2:$K$2336,11,0)</f>
        <v>Yes</v>
      </c>
      <c r="J423" s="8" t="str">
        <f>VLOOKUP(A423:A2757,'Medical Examinations'!$A$2:$M$2336,12,0)</f>
        <v>Overweight</v>
      </c>
      <c r="K423" s="8" t="str">
        <f>VLOOKUP(A423:A2757,'Medical Examinations'!$A$2:$M$2336,13,0)</f>
        <v>Diabetes</v>
      </c>
      <c r="L423" s="8" t="str">
        <f>VLOOKUP(Table1[CUSTOMER ID],'Hospitalisation Details'!$A$1:$N$2344,12,0)</f>
        <v>13/Jun/1975</v>
      </c>
      <c r="M423" s="22">
        <f>VLOOKUP(Table1[CUSTOMER ID],'Hospitalisation Details'!$A$2:$N$2344,14,0)</f>
        <v>24535.7</v>
      </c>
      <c r="N423" s="8" t="str">
        <f>VLOOKUP(Table1[CUSTOMER ID],'Hospitalisation Details'!$A$2:$I$2344,7,0)</f>
        <v>tier - 2</v>
      </c>
      <c r="O423" s="8" t="str">
        <f>VLOOKUP(Table1[CUSTOMER ID],'Hospitalisation Details'!$A$2:$I$2344,8,0)</f>
        <v>tier - 2</v>
      </c>
      <c r="P423" s="8" t="str">
        <f>VLOOKUP(Table1[CUSTOMER ID],'Hospitalisation Details'!$A$2:$I$2344,9,0)</f>
        <v>R1012</v>
      </c>
      <c r="Q423" s="8">
        <f ca="1">VLOOKUP(Table1[CUSTOMER ID],'Hospitalisation Details'!$A$2:$N$2344,13,0)</f>
        <v>49</v>
      </c>
    </row>
    <row r="424" spans="1:17" ht="15.75" x14ac:dyDescent="0.25">
      <c r="A424" s="1" t="s">
        <v>1948</v>
      </c>
      <c r="B424" s="8" t="str">
        <f>VLOOKUP(A424:A2758,'Customer Names'!$A$2:$D$2336,2,0)</f>
        <v xml:space="preserve">  Emily</v>
      </c>
      <c r="C424" s="8">
        <f>VLOOKUP(A424:A2758,'Medical Examinations'!$A$2:$H$2336,2,0)</f>
        <v>27.6</v>
      </c>
      <c r="D424" s="8">
        <f>VLOOKUP(A424:A2758,'Medical Examinations'!$A$2:$H$2336,3,0)</f>
        <v>5.22</v>
      </c>
      <c r="E424" s="8" t="str">
        <f>VLOOKUP(A424:A2758,'Medical Examinations'!$A$1:$M$2336,10,0)</f>
        <v>No</v>
      </c>
      <c r="F424" s="8" t="str">
        <f>VLOOKUP(A424:A2758,'Medical Examinations'!$A$2:$H$2336,5,0)</f>
        <v>No</v>
      </c>
      <c r="G424" s="8" t="str">
        <f>VLOOKUP(A424:A2758,'Medical Examinations'!$A$2:$H$2336,6,0)</f>
        <v>No</v>
      </c>
      <c r="H424" s="8">
        <f>VLOOKUP(A424:A2758,'Medical Examinations'!$A$2:$H$2336,7,0)</f>
        <v>2</v>
      </c>
      <c r="I424" t="str">
        <f>VLOOKUP(A424:A2758,'Medical Examinations'!$A$2:$K$2336,11,0)</f>
        <v>Yes</v>
      </c>
      <c r="J424" s="8" t="str">
        <f>VLOOKUP(A424:A2758,'Medical Examinations'!$A$2:$M$2336,12,0)</f>
        <v>Overweight</v>
      </c>
      <c r="K424" s="8" t="str">
        <f>VLOOKUP(A424:A2758,'Medical Examinations'!$A$2:$M$2336,13,0)</f>
        <v>Normal</v>
      </c>
      <c r="L424" s="8" t="str">
        <f>VLOOKUP(Table1[CUSTOMER ID],'Hospitalisation Details'!$A$1:$N$2344,12,0)</f>
        <v>14/Sep/1972</v>
      </c>
      <c r="M424" s="22">
        <f>VLOOKUP(Table1[CUSTOMER ID],'Hospitalisation Details'!$A$2:$N$2344,14,0)</f>
        <v>24520.26</v>
      </c>
      <c r="N424" s="8" t="str">
        <f>VLOOKUP(Table1[CUSTOMER ID],'Hospitalisation Details'!$A$2:$I$2344,7,0)</f>
        <v>tier - 2</v>
      </c>
      <c r="O424" s="8" t="str">
        <f>VLOOKUP(Table1[CUSTOMER ID],'Hospitalisation Details'!$A$2:$I$2344,8,0)</f>
        <v>tier - 3</v>
      </c>
      <c r="P424" s="8" t="str">
        <f>VLOOKUP(Table1[CUSTOMER ID],'Hospitalisation Details'!$A$2:$I$2344,9,0)</f>
        <v>R1011</v>
      </c>
      <c r="Q424" s="8">
        <f ca="1">VLOOKUP(Table1[CUSTOMER ID],'Hospitalisation Details'!$A$2:$N$2344,13,0)</f>
        <v>52</v>
      </c>
    </row>
    <row r="425" spans="1:17" ht="15.75" x14ac:dyDescent="0.25">
      <c r="A425" s="1" t="s">
        <v>1947</v>
      </c>
      <c r="B425" s="8" t="str">
        <f>VLOOKUP(A425:A2759,'Customer Names'!$A$2:$D$2336,2,0)</f>
        <v xml:space="preserve">  Fabienne</v>
      </c>
      <c r="C425" s="8">
        <f>VLOOKUP(A425:A2759,'Medical Examinations'!$A$2:$H$2336,2,0)</f>
        <v>25.08</v>
      </c>
      <c r="D425" s="8">
        <f>VLOOKUP(A425:A2759,'Medical Examinations'!$A$2:$H$2336,3,0)</f>
        <v>9.52</v>
      </c>
      <c r="E425" s="8" t="str">
        <f>VLOOKUP(A425:A2759,'Medical Examinations'!$A$1:$M$2336,10,0)</f>
        <v>Yes</v>
      </c>
      <c r="F425" s="8" t="str">
        <f>VLOOKUP(A425:A2759,'Medical Examinations'!$A$2:$H$2336,5,0)</f>
        <v>No</v>
      </c>
      <c r="G425" s="8" t="str">
        <f>VLOOKUP(A425:A2759,'Medical Examinations'!$A$2:$H$2336,6,0)</f>
        <v>No</v>
      </c>
      <c r="H425" s="8">
        <f>VLOOKUP(A425:A2759,'Medical Examinations'!$A$2:$H$2336,7,0)</f>
        <v>2</v>
      </c>
      <c r="I425" t="str">
        <f>VLOOKUP(A425:A2759,'Medical Examinations'!$A$2:$K$2336,11,0)</f>
        <v>No</v>
      </c>
      <c r="J425" s="8" t="str">
        <f>VLOOKUP(A425:A2759,'Medical Examinations'!$A$2:$M$2336,12,0)</f>
        <v>Overweight</v>
      </c>
      <c r="K425" s="8" t="str">
        <f>VLOOKUP(A425:A2759,'Medical Examinations'!$A$2:$M$2336,13,0)</f>
        <v>Diabetes</v>
      </c>
      <c r="L425" s="8" t="str">
        <f>VLOOKUP(Table1[CUSTOMER ID],'Hospitalisation Details'!$A$1:$N$2344,12,0)</f>
        <v>21/Oct/1961</v>
      </c>
      <c r="M425" s="22">
        <f>VLOOKUP(Table1[CUSTOMER ID],'Hospitalisation Details'!$A$2:$N$2344,14,0)</f>
        <v>24513.09</v>
      </c>
      <c r="N425" s="8" t="str">
        <f>VLOOKUP(Table1[CUSTOMER ID],'Hospitalisation Details'!$A$2:$I$2344,7,0)</f>
        <v>tier - 2</v>
      </c>
      <c r="O425" s="8" t="str">
        <f>VLOOKUP(Table1[CUSTOMER ID],'Hospitalisation Details'!$A$2:$I$2344,8,0)</f>
        <v>tier - 2</v>
      </c>
      <c r="P425" s="8" t="str">
        <f>VLOOKUP(Table1[CUSTOMER ID],'Hospitalisation Details'!$A$2:$I$2344,9,0)</f>
        <v>R1013</v>
      </c>
      <c r="Q425" s="8">
        <f ca="1">VLOOKUP(Table1[CUSTOMER ID],'Hospitalisation Details'!$A$2:$N$2344,13,0)</f>
        <v>63</v>
      </c>
    </row>
    <row r="426" spans="1:17" ht="15.75" x14ac:dyDescent="0.25">
      <c r="A426" s="1" t="s">
        <v>1946</v>
      </c>
      <c r="B426" s="8" t="str">
        <f>VLOOKUP(A426:A2760,'Customer Names'!$A$2:$D$2336,2,0)</f>
        <v xml:space="preserve">  Jordan</v>
      </c>
      <c r="C426" s="8">
        <f>VLOOKUP(A426:A2760,'Medical Examinations'!$A$2:$H$2336,2,0)</f>
        <v>30.02</v>
      </c>
      <c r="D426" s="8">
        <f>VLOOKUP(A426:A2760,'Medical Examinations'!$A$2:$H$2336,3,0)</f>
        <v>11.09</v>
      </c>
      <c r="E426" s="8" t="str">
        <f>VLOOKUP(A426:A2760,'Medical Examinations'!$A$1:$M$2336,10,0)</f>
        <v>No</v>
      </c>
      <c r="F426" s="8" t="str">
        <f>VLOOKUP(A426:A2760,'Medical Examinations'!$A$2:$H$2336,5,0)</f>
        <v>No</v>
      </c>
      <c r="G426" s="8" t="str">
        <f>VLOOKUP(A426:A2760,'Medical Examinations'!$A$2:$H$2336,6,0)</f>
        <v>No</v>
      </c>
      <c r="H426" s="8">
        <f>VLOOKUP(A426:A2760,'Medical Examinations'!$A$2:$H$2336,7,0)</f>
        <v>0</v>
      </c>
      <c r="I426" t="str">
        <f>VLOOKUP(A426:A2760,'Medical Examinations'!$A$2:$K$2336,11,0)</f>
        <v>No</v>
      </c>
      <c r="J426" s="8" t="str">
        <f>VLOOKUP(A426:A2760,'Medical Examinations'!$A$2:$M$2336,12,0)</f>
        <v>Obesity</v>
      </c>
      <c r="K426" s="8" t="str">
        <f>VLOOKUP(A426:A2760,'Medical Examinations'!$A$2:$M$2336,13,0)</f>
        <v>Diabetes</v>
      </c>
      <c r="L426" s="8" t="str">
        <f>VLOOKUP(Table1[CUSTOMER ID],'Hospitalisation Details'!$A$1:$N$2344,12,0)</f>
        <v>6/Jul/1968</v>
      </c>
      <c r="M426" s="22">
        <f>VLOOKUP(Table1[CUSTOMER ID],'Hospitalisation Details'!$A$2:$N$2344,14,0)</f>
        <v>24476.48</v>
      </c>
      <c r="N426" s="8" t="str">
        <f>VLOOKUP(Table1[CUSTOMER ID],'Hospitalisation Details'!$A$2:$I$2344,7,0)</f>
        <v>tier - 2</v>
      </c>
      <c r="O426" s="8" t="str">
        <f>VLOOKUP(Table1[CUSTOMER ID],'Hospitalisation Details'!$A$2:$I$2344,8,0)</f>
        <v>tier - 2</v>
      </c>
      <c r="P426" s="8" t="str">
        <f>VLOOKUP(Table1[CUSTOMER ID],'Hospitalisation Details'!$A$2:$I$2344,9,0)</f>
        <v>R1012</v>
      </c>
      <c r="Q426" s="8">
        <f ca="1">VLOOKUP(Table1[CUSTOMER ID],'Hospitalisation Details'!$A$2:$N$2344,13,0)</f>
        <v>56</v>
      </c>
    </row>
    <row r="427" spans="1:17" ht="15.75" x14ac:dyDescent="0.25">
      <c r="A427" s="1" t="s">
        <v>1945</v>
      </c>
      <c r="B427" s="8" t="str">
        <f>VLOOKUP(A427:A2761,'Customer Names'!$A$2:$D$2336,2,0)</f>
        <v xml:space="preserve">  Matt</v>
      </c>
      <c r="C427" s="8">
        <f>VLOOKUP(A427:A2761,'Medical Examinations'!$A$2:$H$2336,2,0)</f>
        <v>27.36</v>
      </c>
      <c r="D427" s="8">
        <f>VLOOKUP(A427:A2761,'Medical Examinations'!$A$2:$H$2336,3,0)</f>
        <v>9.4499999999999993</v>
      </c>
      <c r="E427" s="8" t="str">
        <f>VLOOKUP(A427:A2761,'Medical Examinations'!$A$1:$M$2336,10,0)</f>
        <v>Yes</v>
      </c>
      <c r="F427" s="8" t="str">
        <f>VLOOKUP(A427:A2761,'Medical Examinations'!$A$2:$H$2336,5,0)</f>
        <v>No</v>
      </c>
      <c r="G427" s="8" t="str">
        <f>VLOOKUP(A427:A2761,'Medical Examinations'!$A$2:$H$2336,6,0)</f>
        <v>No</v>
      </c>
      <c r="H427" s="8">
        <f>VLOOKUP(A427:A2761,'Medical Examinations'!$A$2:$H$2336,7,0)</f>
        <v>2</v>
      </c>
      <c r="I427" t="str">
        <f>VLOOKUP(A427:A2761,'Medical Examinations'!$A$2:$K$2336,11,0)</f>
        <v>Yes</v>
      </c>
      <c r="J427" s="8" t="str">
        <f>VLOOKUP(A427:A2761,'Medical Examinations'!$A$2:$M$2336,12,0)</f>
        <v>Overweight</v>
      </c>
      <c r="K427" s="8" t="str">
        <f>VLOOKUP(A427:A2761,'Medical Examinations'!$A$2:$M$2336,13,0)</f>
        <v>Diabetes</v>
      </c>
      <c r="L427" s="8" t="str">
        <f>VLOOKUP(Table1[CUSTOMER ID],'Hospitalisation Details'!$A$1:$N$2344,12,0)</f>
        <v>30/Nov/1970</v>
      </c>
      <c r="M427" s="22">
        <f>VLOOKUP(Table1[CUSTOMER ID],'Hospitalisation Details'!$A$2:$N$2344,14,0)</f>
        <v>24393.62</v>
      </c>
      <c r="N427" s="8" t="str">
        <f>VLOOKUP(Table1[CUSTOMER ID],'Hospitalisation Details'!$A$2:$I$2344,7,0)</f>
        <v>tier - 2</v>
      </c>
      <c r="O427" s="8" t="str">
        <f>VLOOKUP(Table1[CUSTOMER ID],'Hospitalisation Details'!$A$2:$I$2344,8,0)</f>
        <v>tier - 3</v>
      </c>
      <c r="P427" s="8" t="str">
        <f>VLOOKUP(Table1[CUSTOMER ID],'Hospitalisation Details'!$A$2:$I$2344,9,0)</f>
        <v>R1012</v>
      </c>
      <c r="Q427" s="8">
        <f ca="1">VLOOKUP(Table1[CUSTOMER ID],'Hospitalisation Details'!$A$2:$N$2344,13,0)</f>
        <v>53</v>
      </c>
    </row>
    <row r="428" spans="1:17" ht="15.75" x14ac:dyDescent="0.25">
      <c r="A428" s="1" t="s">
        <v>1944</v>
      </c>
      <c r="B428" s="8" t="str">
        <f>VLOOKUP(A428:A2762,'Customer Names'!$A$2:$D$2336,2,0)</f>
        <v xml:space="preserve">  Taryn L</v>
      </c>
      <c r="C428" s="8">
        <f>VLOOKUP(A428:A2762,'Medical Examinations'!$A$2:$H$2336,2,0)</f>
        <v>22.2</v>
      </c>
      <c r="D428" s="8">
        <f>VLOOKUP(A428:A2762,'Medical Examinations'!$A$2:$H$2336,3,0)</f>
        <v>5.51</v>
      </c>
      <c r="E428" s="8" t="str">
        <f>VLOOKUP(A428:A2762,'Medical Examinations'!$A$1:$M$2336,10,0)</f>
        <v>No</v>
      </c>
      <c r="F428" s="8" t="str">
        <f>VLOOKUP(A428:A2762,'Medical Examinations'!$A$2:$H$2336,5,0)</f>
        <v>No</v>
      </c>
      <c r="G428" s="8" t="str">
        <f>VLOOKUP(A428:A2762,'Medical Examinations'!$A$2:$H$2336,6,0)</f>
        <v>No</v>
      </c>
      <c r="H428" s="8">
        <f>VLOOKUP(A428:A2762,'Medical Examinations'!$A$2:$H$2336,7,0)</f>
        <v>0</v>
      </c>
      <c r="I428" t="str">
        <f>VLOOKUP(A428:A2762,'Medical Examinations'!$A$2:$K$2336,11,0)</f>
        <v>Yes</v>
      </c>
      <c r="J428" s="8" t="str">
        <f>VLOOKUP(A428:A2762,'Medical Examinations'!$A$2:$M$2336,12,0)</f>
        <v>Normal Weight</v>
      </c>
      <c r="K428" s="8" t="str">
        <f>VLOOKUP(A428:A2762,'Medical Examinations'!$A$2:$M$2336,13,0)</f>
        <v>Normal</v>
      </c>
      <c r="L428" s="8" t="str">
        <f>VLOOKUP(Table1[CUSTOMER ID],'Hospitalisation Details'!$A$1:$N$2344,12,0)</f>
        <v>7/Oct/1999</v>
      </c>
      <c r="M428" s="22">
        <f>VLOOKUP(Table1[CUSTOMER ID],'Hospitalisation Details'!$A$2:$N$2344,14,0)</f>
        <v>24387.74</v>
      </c>
      <c r="N428" s="8" t="str">
        <f>VLOOKUP(Table1[CUSTOMER ID],'Hospitalisation Details'!$A$2:$I$2344,7,0)</f>
        <v>tier - 2</v>
      </c>
      <c r="O428" s="8" t="str">
        <f>VLOOKUP(Table1[CUSTOMER ID],'Hospitalisation Details'!$A$2:$I$2344,8,0)</f>
        <v>tier - 1</v>
      </c>
      <c r="P428" s="8" t="str">
        <f>VLOOKUP(Table1[CUSTOMER ID],'Hospitalisation Details'!$A$2:$I$2344,9,0)</f>
        <v>R1011</v>
      </c>
      <c r="Q428" s="8">
        <f ca="1">VLOOKUP(Table1[CUSTOMER ID],'Hospitalisation Details'!$A$2:$N$2344,13,0)</f>
        <v>25</v>
      </c>
    </row>
    <row r="429" spans="1:17" ht="15.75" x14ac:dyDescent="0.25">
      <c r="A429" s="1" t="s">
        <v>1943</v>
      </c>
      <c r="B429" s="8" t="str">
        <f>VLOOKUP(A429:A2763,'Customer Names'!$A$2:$D$2336,2,0)</f>
        <v xml:space="preserve">  Temima</v>
      </c>
      <c r="C429" s="8">
        <f>VLOOKUP(A429:A2763,'Medical Examinations'!$A$2:$H$2336,2,0)</f>
        <v>25.71</v>
      </c>
      <c r="D429" s="8">
        <f>VLOOKUP(A429:A2763,'Medical Examinations'!$A$2:$H$2336,3,0)</f>
        <v>4.18</v>
      </c>
      <c r="E429" s="8" t="str">
        <f>VLOOKUP(A429:A2763,'Medical Examinations'!$A$1:$M$2336,10,0)</f>
        <v>No</v>
      </c>
      <c r="F429" s="8" t="str">
        <f>VLOOKUP(A429:A2763,'Medical Examinations'!$A$2:$H$2336,5,0)</f>
        <v>yes</v>
      </c>
      <c r="G429" s="8" t="str">
        <f>VLOOKUP(A429:A2763,'Medical Examinations'!$A$2:$H$2336,6,0)</f>
        <v>No</v>
      </c>
      <c r="H429" s="8">
        <f>VLOOKUP(A429:A2763,'Medical Examinations'!$A$2:$H$2336,7,0)</f>
        <v>1</v>
      </c>
      <c r="I429" t="str">
        <f>VLOOKUP(A429:A2763,'Medical Examinations'!$A$2:$K$2336,11,0)</f>
        <v>Yes</v>
      </c>
      <c r="J429" s="8" t="str">
        <f>VLOOKUP(A429:A2763,'Medical Examinations'!$A$2:$M$2336,12,0)</f>
        <v>Overweight</v>
      </c>
      <c r="K429" s="8" t="str">
        <f>VLOOKUP(A429:A2763,'Medical Examinations'!$A$2:$M$2336,13,0)</f>
        <v>Normal</v>
      </c>
      <c r="L429" s="8" t="str">
        <f>VLOOKUP(Table1[CUSTOMER ID],'Hospitalisation Details'!$A$1:$N$2344,12,0)</f>
        <v>3/Aug/2004</v>
      </c>
      <c r="M429" s="22">
        <f>VLOOKUP(Table1[CUSTOMER ID],'Hospitalisation Details'!$A$2:$N$2344,14,0)</f>
        <v>24294.02</v>
      </c>
      <c r="N429" s="8" t="str">
        <f>VLOOKUP(Table1[CUSTOMER ID],'Hospitalisation Details'!$A$2:$I$2344,7,0)</f>
        <v>tier - 2</v>
      </c>
      <c r="O429" s="8" t="str">
        <f>VLOOKUP(Table1[CUSTOMER ID],'Hospitalisation Details'!$A$2:$I$2344,8,0)</f>
        <v>tier - 1</v>
      </c>
      <c r="P429" s="8" t="str">
        <f>VLOOKUP(Table1[CUSTOMER ID],'Hospitalisation Details'!$A$2:$I$2344,9,0)</f>
        <v>R1011</v>
      </c>
      <c r="Q429" s="8">
        <f ca="1">VLOOKUP(Table1[CUSTOMER ID],'Hospitalisation Details'!$A$2:$N$2344,13,0)</f>
        <v>20</v>
      </c>
    </row>
    <row r="430" spans="1:17" ht="15.75" x14ac:dyDescent="0.25">
      <c r="A430" s="1" t="s">
        <v>1942</v>
      </c>
      <c r="B430" s="8" t="str">
        <f>VLOOKUP(A430:A2764,'Customer Names'!$A$2:$D$2336,2,0)</f>
        <v xml:space="preserve">  Jennifer</v>
      </c>
      <c r="C430" s="8">
        <f>VLOOKUP(A430:A2764,'Medical Examinations'!$A$2:$H$2336,2,0)</f>
        <v>41.91</v>
      </c>
      <c r="D430" s="8">
        <f>VLOOKUP(A430:A2764,'Medical Examinations'!$A$2:$H$2336,3,0)</f>
        <v>5.98</v>
      </c>
      <c r="E430" s="8" t="str">
        <f>VLOOKUP(A430:A2764,'Medical Examinations'!$A$1:$M$2336,10,0)</f>
        <v>Yes</v>
      </c>
      <c r="F430" s="8" t="str">
        <f>VLOOKUP(A430:A2764,'Medical Examinations'!$A$2:$H$2336,5,0)</f>
        <v>No</v>
      </c>
      <c r="G430" s="8" t="str">
        <f>VLOOKUP(A430:A2764,'Medical Examinations'!$A$2:$H$2336,6,0)</f>
        <v>No</v>
      </c>
      <c r="H430" s="8">
        <f>VLOOKUP(A430:A2764,'Medical Examinations'!$A$2:$H$2336,7,0)</f>
        <v>1</v>
      </c>
      <c r="I430" t="str">
        <f>VLOOKUP(A430:A2764,'Medical Examinations'!$A$2:$K$2336,11,0)</f>
        <v>No</v>
      </c>
      <c r="J430" s="8" t="str">
        <f>VLOOKUP(A430:A2764,'Medical Examinations'!$A$2:$M$2336,12,0)</f>
        <v>Obesity</v>
      </c>
      <c r="K430" s="8" t="str">
        <f>VLOOKUP(A430:A2764,'Medical Examinations'!$A$2:$M$2336,13,0)</f>
        <v>Prediabetes</v>
      </c>
      <c r="L430" s="8" t="str">
        <f>VLOOKUP(Table1[CUSTOMER ID],'Hospitalisation Details'!$A$1:$N$2344,12,0)</f>
        <v>16/Dec/1964</v>
      </c>
      <c r="M430" s="22">
        <f>VLOOKUP(Table1[CUSTOMER ID],'Hospitalisation Details'!$A$2:$N$2344,14,0)</f>
        <v>24227.34</v>
      </c>
      <c r="N430" s="8" t="str">
        <f>VLOOKUP(Table1[CUSTOMER ID],'Hospitalisation Details'!$A$2:$I$2344,7,0)</f>
        <v>tier - 2</v>
      </c>
      <c r="O430" s="8" t="str">
        <f>VLOOKUP(Table1[CUSTOMER ID],'Hospitalisation Details'!$A$2:$I$2344,8,0)</f>
        <v>tier - 1</v>
      </c>
      <c r="P430" s="8" t="str">
        <f>VLOOKUP(Table1[CUSTOMER ID],'Hospitalisation Details'!$A$2:$I$2344,9,0)</f>
        <v>R1013</v>
      </c>
      <c r="Q430" s="8">
        <f ca="1">VLOOKUP(Table1[CUSTOMER ID],'Hospitalisation Details'!$A$2:$N$2344,13,0)</f>
        <v>59</v>
      </c>
    </row>
    <row r="431" spans="1:17" ht="15.75" x14ac:dyDescent="0.25">
      <c r="A431" s="1" t="s">
        <v>1941</v>
      </c>
      <c r="B431" s="8" t="str">
        <f>VLOOKUP(A431:A2765,'Customer Names'!$A$2:$D$2336,2,0)</f>
        <v xml:space="preserve">  Serena M</v>
      </c>
      <c r="C431" s="8">
        <f>VLOOKUP(A431:A2765,'Medical Examinations'!$A$2:$H$2336,2,0)</f>
        <v>25.85</v>
      </c>
      <c r="D431" s="8">
        <f>VLOOKUP(A431:A2765,'Medical Examinations'!$A$2:$H$2336,3,0)</f>
        <v>10.16</v>
      </c>
      <c r="E431" s="8" t="str">
        <f>VLOOKUP(A431:A2765,'Medical Examinations'!$A$1:$M$2336,10,0)</f>
        <v>No</v>
      </c>
      <c r="F431" s="8" t="str">
        <f>VLOOKUP(A431:A2765,'Medical Examinations'!$A$2:$H$2336,5,0)</f>
        <v>No</v>
      </c>
      <c r="G431" s="8" t="str">
        <f>VLOOKUP(A431:A2765,'Medical Examinations'!$A$2:$H$2336,6,0)</f>
        <v>No</v>
      </c>
      <c r="H431" s="8">
        <f>VLOOKUP(A431:A2765,'Medical Examinations'!$A$2:$H$2336,7,0)</f>
        <v>0</v>
      </c>
      <c r="I431" t="str">
        <f>VLOOKUP(A431:A2765,'Medical Examinations'!$A$2:$K$2336,11,0)</f>
        <v>Yes</v>
      </c>
      <c r="J431" s="8" t="str">
        <f>VLOOKUP(A431:A2765,'Medical Examinations'!$A$2:$M$2336,12,0)</f>
        <v>Overweight</v>
      </c>
      <c r="K431" s="8" t="str">
        <f>VLOOKUP(A431:A2765,'Medical Examinations'!$A$2:$M$2336,13,0)</f>
        <v>Diabetes</v>
      </c>
      <c r="L431" s="8" t="str">
        <f>VLOOKUP(Table1[CUSTOMER ID],'Hospitalisation Details'!$A$1:$N$2344,12,0)</f>
        <v>10/Sep/1974</v>
      </c>
      <c r="M431" s="22">
        <f>VLOOKUP(Table1[CUSTOMER ID],'Hospitalisation Details'!$A$2:$N$2344,14,0)</f>
        <v>24180.93</v>
      </c>
      <c r="N431" s="8" t="str">
        <f>VLOOKUP(Table1[CUSTOMER ID],'Hospitalisation Details'!$A$2:$I$2344,7,0)</f>
        <v>tier - 2</v>
      </c>
      <c r="O431" s="8" t="str">
        <f>VLOOKUP(Table1[CUSTOMER ID],'Hospitalisation Details'!$A$2:$I$2344,8,0)</f>
        <v>tier - 1</v>
      </c>
      <c r="P431" s="8" t="str">
        <f>VLOOKUP(Table1[CUSTOMER ID],'Hospitalisation Details'!$A$2:$I$2344,9,0)</f>
        <v>R1013</v>
      </c>
      <c r="Q431" s="8">
        <f ca="1">VLOOKUP(Table1[CUSTOMER ID],'Hospitalisation Details'!$A$2:$N$2344,13,0)</f>
        <v>50</v>
      </c>
    </row>
    <row r="432" spans="1:17" ht="15.75" x14ac:dyDescent="0.25">
      <c r="A432" s="1" t="s">
        <v>1940</v>
      </c>
      <c r="B432" s="8" t="str">
        <f>VLOOKUP(A432:A2766,'Customer Names'!$A$2:$D$2336,2,0)</f>
        <v xml:space="preserve">  Victoria M</v>
      </c>
      <c r="C432" s="8">
        <f>VLOOKUP(A432:A2766,'Medical Examinations'!$A$2:$H$2336,2,0)</f>
        <v>23.844999999999999</v>
      </c>
      <c r="D432" s="8">
        <f>VLOOKUP(A432:A2766,'Medical Examinations'!$A$2:$H$2336,3,0)</f>
        <v>11.71</v>
      </c>
      <c r="E432" s="8" t="str">
        <f>VLOOKUP(A432:A2766,'Medical Examinations'!$A$1:$M$2336,10,0)</f>
        <v>No</v>
      </c>
      <c r="F432" s="8" t="str">
        <f>VLOOKUP(A432:A2766,'Medical Examinations'!$A$2:$H$2336,5,0)</f>
        <v>No</v>
      </c>
      <c r="G432" s="8" t="str">
        <f>VLOOKUP(A432:A2766,'Medical Examinations'!$A$2:$H$2336,6,0)</f>
        <v>No</v>
      </c>
      <c r="H432" s="8">
        <f>VLOOKUP(A432:A2766,'Medical Examinations'!$A$2:$H$2336,7,0)</f>
        <v>2</v>
      </c>
      <c r="I432" t="str">
        <f>VLOOKUP(A432:A2766,'Medical Examinations'!$A$2:$K$2336,11,0)</f>
        <v>Yes</v>
      </c>
      <c r="J432" s="8" t="str">
        <f>VLOOKUP(A432:A2766,'Medical Examinations'!$A$2:$M$2336,12,0)</f>
        <v>Normal Weight</v>
      </c>
      <c r="K432" s="8" t="str">
        <f>VLOOKUP(A432:A2766,'Medical Examinations'!$A$2:$M$2336,13,0)</f>
        <v>Diabetes</v>
      </c>
      <c r="L432" s="8" t="str">
        <f>VLOOKUP(Table1[CUSTOMER ID],'Hospitalisation Details'!$A$1:$N$2344,12,0)</f>
        <v>13/Jun/1973</v>
      </c>
      <c r="M432" s="22">
        <f>VLOOKUP(Table1[CUSTOMER ID],'Hospitalisation Details'!$A$2:$N$2344,14,0)</f>
        <v>24106.91</v>
      </c>
      <c r="N432" s="8" t="str">
        <f>VLOOKUP(Table1[CUSTOMER ID],'Hospitalisation Details'!$A$2:$I$2344,7,0)</f>
        <v>tier - 2</v>
      </c>
      <c r="O432" s="8" t="str">
        <f>VLOOKUP(Table1[CUSTOMER ID],'Hospitalisation Details'!$A$2:$I$2344,8,0)</f>
        <v>tier - 2</v>
      </c>
      <c r="P432" s="8" t="str">
        <f>VLOOKUP(Table1[CUSTOMER ID],'Hospitalisation Details'!$A$2:$I$2344,9,0)</f>
        <v>R1024</v>
      </c>
      <c r="Q432" s="8">
        <f ca="1">VLOOKUP(Table1[CUSTOMER ID],'Hospitalisation Details'!$A$2:$N$2344,13,0)</f>
        <v>51</v>
      </c>
    </row>
    <row r="433" spans="1:17" ht="15.75" x14ac:dyDescent="0.25">
      <c r="A433" s="1" t="s">
        <v>1939</v>
      </c>
      <c r="B433" s="8" t="str">
        <f>VLOOKUP(A433:A2767,'Customer Names'!$A$2:$D$2336,2,0)</f>
        <v xml:space="preserve">  Phoebe</v>
      </c>
      <c r="C433" s="8">
        <f>VLOOKUP(A433:A2767,'Medical Examinations'!$A$2:$H$2336,2,0)</f>
        <v>30.59</v>
      </c>
      <c r="D433" s="8">
        <f>VLOOKUP(A433:A2767,'Medical Examinations'!$A$2:$H$2336,3,0)</f>
        <v>5.23</v>
      </c>
      <c r="E433" s="8" t="str">
        <f>VLOOKUP(A433:A2767,'Medical Examinations'!$A$1:$M$2336,10,0)</f>
        <v>No</v>
      </c>
      <c r="F433" s="8" t="str">
        <f>VLOOKUP(A433:A2767,'Medical Examinations'!$A$2:$H$2336,5,0)</f>
        <v>No</v>
      </c>
      <c r="G433" s="8" t="str">
        <f>VLOOKUP(A433:A2767,'Medical Examinations'!$A$2:$H$2336,6,0)</f>
        <v>Yes</v>
      </c>
      <c r="H433" s="8">
        <f>VLOOKUP(A433:A2767,'Medical Examinations'!$A$2:$H$2336,7,0)</f>
        <v>1</v>
      </c>
      <c r="I433" t="str">
        <f>VLOOKUP(A433:A2767,'Medical Examinations'!$A$2:$K$2336,11,0)</f>
        <v>No</v>
      </c>
      <c r="J433" s="8" t="str">
        <f>VLOOKUP(A433:A2767,'Medical Examinations'!$A$2:$M$2336,12,0)</f>
        <v>Obesity</v>
      </c>
      <c r="K433" s="8" t="str">
        <f>VLOOKUP(A433:A2767,'Medical Examinations'!$A$2:$M$2336,13,0)</f>
        <v>Normal</v>
      </c>
      <c r="L433" s="8" t="str">
        <f>VLOOKUP(Table1[CUSTOMER ID],'Hospitalisation Details'!$A$1:$N$2344,12,0)</f>
        <v>30/Dec/2003</v>
      </c>
      <c r="M433" s="22">
        <f>VLOOKUP(Table1[CUSTOMER ID],'Hospitalisation Details'!$A$2:$N$2344,14,0)</f>
        <v>24059.68</v>
      </c>
      <c r="N433" s="8" t="str">
        <f>VLOOKUP(Table1[CUSTOMER ID],'Hospitalisation Details'!$A$2:$I$2344,7,0)</f>
        <v>tier - 2</v>
      </c>
      <c r="O433" s="8" t="str">
        <f>VLOOKUP(Table1[CUSTOMER ID],'Hospitalisation Details'!$A$2:$I$2344,8,0)</f>
        <v>tier - 2</v>
      </c>
      <c r="P433" s="8" t="str">
        <f>VLOOKUP(Table1[CUSTOMER ID],'Hospitalisation Details'!$A$2:$I$2344,9,0)</f>
        <v>R1012</v>
      </c>
      <c r="Q433" s="8">
        <f ca="1">VLOOKUP(Table1[CUSTOMER ID],'Hospitalisation Details'!$A$2:$N$2344,13,0)</f>
        <v>20</v>
      </c>
    </row>
    <row r="434" spans="1:17" ht="15.75" x14ac:dyDescent="0.25">
      <c r="A434" s="1" t="s">
        <v>1938</v>
      </c>
      <c r="B434" s="8" t="str">
        <f>VLOOKUP(A434:A2768,'Customer Names'!$A$2:$D$2336,2,0)</f>
        <v xml:space="preserve">  Corey</v>
      </c>
      <c r="C434" s="8">
        <f>VLOOKUP(A434:A2768,'Medical Examinations'!$A$2:$H$2336,2,0)</f>
        <v>24.795000000000002</v>
      </c>
      <c r="D434" s="8">
        <f>VLOOKUP(A434:A2768,'Medical Examinations'!$A$2:$H$2336,3,0)</f>
        <v>6.85</v>
      </c>
      <c r="E434" s="8" t="str">
        <f>VLOOKUP(A434:A2768,'Medical Examinations'!$A$1:$M$2336,10,0)</f>
        <v>No</v>
      </c>
      <c r="F434" s="8" t="str">
        <f>VLOOKUP(A434:A2768,'Medical Examinations'!$A$2:$H$2336,5,0)</f>
        <v>No</v>
      </c>
      <c r="G434" s="8" t="str">
        <f>VLOOKUP(A434:A2768,'Medical Examinations'!$A$2:$H$2336,6,0)</f>
        <v>No</v>
      </c>
      <c r="H434" s="8">
        <f>VLOOKUP(A434:A2768,'Medical Examinations'!$A$2:$H$2336,7,0)</f>
        <v>0</v>
      </c>
      <c r="I434" t="str">
        <f>VLOOKUP(A434:A2768,'Medical Examinations'!$A$2:$K$2336,11,0)</f>
        <v>Yes</v>
      </c>
      <c r="J434" s="8" t="str">
        <f>VLOOKUP(A434:A2768,'Medical Examinations'!$A$2:$M$2336,12,0)</f>
        <v>Normal Weight</v>
      </c>
      <c r="K434" s="8" t="str">
        <f>VLOOKUP(A434:A2768,'Medical Examinations'!$A$2:$M$2336,13,0)</f>
        <v>Diabetes</v>
      </c>
      <c r="L434" s="8" t="str">
        <f>VLOOKUP(Table1[CUSTOMER ID],'Hospitalisation Details'!$A$1:$N$2344,12,0)</f>
        <v>10/Jul/1971</v>
      </c>
      <c r="M434" s="22">
        <f>VLOOKUP(Table1[CUSTOMER ID],'Hospitalisation Details'!$A$2:$N$2344,14,0)</f>
        <v>23967.38</v>
      </c>
      <c r="N434" s="8" t="str">
        <f>VLOOKUP(Table1[CUSTOMER ID],'Hospitalisation Details'!$A$2:$I$2344,7,0)</f>
        <v>tier - 2</v>
      </c>
      <c r="O434" s="8" t="str">
        <f>VLOOKUP(Table1[CUSTOMER ID],'Hospitalisation Details'!$A$2:$I$2344,8,0)</f>
        <v>tier - 2</v>
      </c>
      <c r="P434" s="8" t="str">
        <f>VLOOKUP(Table1[CUSTOMER ID],'Hospitalisation Details'!$A$2:$I$2344,9,0)</f>
        <v>R1012</v>
      </c>
      <c r="Q434" s="8">
        <f ca="1">VLOOKUP(Table1[CUSTOMER ID],'Hospitalisation Details'!$A$2:$N$2344,13,0)</f>
        <v>53</v>
      </c>
    </row>
    <row r="435" spans="1:17" ht="15.75" x14ac:dyDescent="0.25">
      <c r="A435" s="1" t="s">
        <v>1937</v>
      </c>
      <c r="B435" s="8" t="str">
        <f>VLOOKUP(A435:A2769,'Customer Names'!$A$2:$D$2336,2,0)</f>
        <v xml:space="preserve">  Rebecca</v>
      </c>
      <c r="C435" s="8">
        <f>VLOOKUP(A435:A2769,'Medical Examinations'!$A$2:$H$2336,2,0)</f>
        <v>24.13</v>
      </c>
      <c r="D435" s="8">
        <f>VLOOKUP(A435:A2769,'Medical Examinations'!$A$2:$H$2336,3,0)</f>
        <v>7.05</v>
      </c>
      <c r="E435" s="8" t="str">
        <f>VLOOKUP(A435:A2769,'Medical Examinations'!$A$1:$M$2336,10,0)</f>
        <v>Yes</v>
      </c>
      <c r="F435" s="8" t="str">
        <f>VLOOKUP(A435:A2769,'Medical Examinations'!$A$2:$H$2336,5,0)</f>
        <v>No</v>
      </c>
      <c r="G435" s="8" t="str">
        <f>VLOOKUP(A435:A2769,'Medical Examinations'!$A$2:$H$2336,6,0)</f>
        <v>No</v>
      </c>
      <c r="H435" s="8">
        <f>VLOOKUP(A435:A2769,'Medical Examinations'!$A$2:$H$2336,7,0)</f>
        <v>2</v>
      </c>
      <c r="I435" t="str">
        <f>VLOOKUP(A435:A2769,'Medical Examinations'!$A$2:$K$2336,11,0)</f>
        <v>Yes</v>
      </c>
      <c r="J435" s="8" t="str">
        <f>VLOOKUP(A435:A2769,'Medical Examinations'!$A$2:$M$2336,12,0)</f>
        <v>Normal Weight</v>
      </c>
      <c r="K435" s="8" t="str">
        <f>VLOOKUP(A435:A2769,'Medical Examinations'!$A$2:$M$2336,13,0)</f>
        <v>Diabetes</v>
      </c>
      <c r="L435" s="8" t="str">
        <f>VLOOKUP(Table1[CUSTOMER ID],'Hospitalisation Details'!$A$1:$N$2344,12,0)</f>
        <v>8/Aug/1970</v>
      </c>
      <c r="M435" s="22">
        <f>VLOOKUP(Table1[CUSTOMER ID],'Hospitalisation Details'!$A$2:$N$2344,14,0)</f>
        <v>23887.66</v>
      </c>
      <c r="N435" s="8" t="str">
        <f>VLOOKUP(Table1[CUSTOMER ID],'Hospitalisation Details'!$A$2:$I$2344,7,0)</f>
        <v>tier - 2</v>
      </c>
      <c r="O435" s="8" t="str">
        <f>VLOOKUP(Table1[CUSTOMER ID],'Hospitalisation Details'!$A$2:$I$2344,8,0)</f>
        <v>tier - 3</v>
      </c>
      <c r="P435" s="8" t="str">
        <f>VLOOKUP(Table1[CUSTOMER ID],'Hospitalisation Details'!$A$2:$I$2344,9,0)</f>
        <v>R1012</v>
      </c>
      <c r="Q435" s="8">
        <f ca="1">VLOOKUP(Table1[CUSTOMER ID],'Hospitalisation Details'!$A$2:$N$2344,13,0)</f>
        <v>54</v>
      </c>
    </row>
    <row r="436" spans="1:17" ht="15.75" x14ac:dyDescent="0.25">
      <c r="A436" s="1" t="s">
        <v>1936</v>
      </c>
      <c r="B436" s="8" t="str">
        <f>VLOOKUP(A436:A2770,'Customer Names'!$A$2:$D$2336,2,0)</f>
        <v xml:space="preserve">  Nicholas D</v>
      </c>
      <c r="C436" s="8">
        <f>VLOOKUP(A436:A2770,'Medical Examinations'!$A$2:$H$2336,2,0)</f>
        <v>25.84</v>
      </c>
      <c r="D436" s="8">
        <f>VLOOKUP(A436:A2770,'Medical Examinations'!$A$2:$H$2336,3,0)</f>
        <v>11.64</v>
      </c>
      <c r="E436" s="8" t="str">
        <f>VLOOKUP(A436:A2770,'Medical Examinations'!$A$1:$M$2336,10,0)</f>
        <v>No</v>
      </c>
      <c r="F436" s="8" t="str">
        <f>VLOOKUP(A436:A2770,'Medical Examinations'!$A$2:$H$2336,5,0)</f>
        <v>No</v>
      </c>
      <c r="G436" s="8" t="str">
        <f>VLOOKUP(A436:A2770,'Medical Examinations'!$A$2:$H$2336,6,0)</f>
        <v>No</v>
      </c>
      <c r="H436" s="8">
        <f>VLOOKUP(A436:A2770,'Medical Examinations'!$A$2:$H$2336,7,0)</f>
        <v>2</v>
      </c>
      <c r="I436" t="str">
        <f>VLOOKUP(A436:A2770,'Medical Examinations'!$A$2:$K$2336,11,0)</f>
        <v>Yes</v>
      </c>
      <c r="J436" s="8" t="str">
        <f>VLOOKUP(A436:A2770,'Medical Examinations'!$A$2:$M$2336,12,0)</f>
        <v>Overweight</v>
      </c>
      <c r="K436" s="8" t="str">
        <f>VLOOKUP(A436:A2770,'Medical Examinations'!$A$2:$M$2336,13,0)</f>
        <v>Diabetes</v>
      </c>
      <c r="L436" s="8" t="str">
        <f>VLOOKUP(Table1[CUSTOMER ID],'Hospitalisation Details'!$A$1:$N$2344,12,0)</f>
        <v>27/Jun/1973</v>
      </c>
      <c r="M436" s="22">
        <f>VLOOKUP(Table1[CUSTOMER ID],'Hospitalisation Details'!$A$2:$N$2344,14,0)</f>
        <v>23807.24</v>
      </c>
      <c r="N436" s="8" t="str">
        <f>VLOOKUP(Table1[CUSTOMER ID],'Hospitalisation Details'!$A$2:$I$2344,7,0)</f>
        <v>tier - 2</v>
      </c>
      <c r="O436" s="8" t="str">
        <f>VLOOKUP(Table1[CUSTOMER ID],'Hospitalisation Details'!$A$2:$I$2344,8,0)</f>
        <v>tier - 3</v>
      </c>
      <c r="P436" s="8" t="str">
        <f>VLOOKUP(Table1[CUSTOMER ID],'Hospitalisation Details'!$A$2:$I$2344,9,0)</f>
        <v>R1012</v>
      </c>
      <c r="Q436" s="8">
        <f ca="1">VLOOKUP(Table1[CUSTOMER ID],'Hospitalisation Details'!$A$2:$N$2344,13,0)</f>
        <v>51</v>
      </c>
    </row>
    <row r="437" spans="1:17" ht="15.75" x14ac:dyDescent="0.25">
      <c r="A437" s="1" t="s">
        <v>1935</v>
      </c>
      <c r="B437" s="8" t="str">
        <f>VLOOKUP(A437:A2771,'Customer Names'!$A$2:$D$2336,2,0)</f>
        <v xml:space="preserve">  Christian</v>
      </c>
      <c r="C437" s="8">
        <f>VLOOKUP(A437:A2771,'Medical Examinations'!$A$2:$H$2336,2,0)</f>
        <v>28</v>
      </c>
      <c r="D437" s="8">
        <f>VLOOKUP(A437:A2771,'Medical Examinations'!$A$2:$H$2336,3,0)</f>
        <v>10.52</v>
      </c>
      <c r="E437" s="8" t="str">
        <f>VLOOKUP(A437:A2771,'Medical Examinations'!$A$1:$M$2336,10,0)</f>
        <v>No</v>
      </c>
      <c r="F437" s="8" t="str">
        <f>VLOOKUP(A437:A2771,'Medical Examinations'!$A$2:$H$2336,5,0)</f>
        <v>No</v>
      </c>
      <c r="G437" s="8" t="str">
        <f>VLOOKUP(A437:A2771,'Medical Examinations'!$A$2:$H$2336,6,0)</f>
        <v>No</v>
      </c>
      <c r="H437" s="8">
        <f>VLOOKUP(A437:A2771,'Medical Examinations'!$A$2:$H$2336,7,0)</f>
        <v>0</v>
      </c>
      <c r="I437" t="str">
        <f>VLOOKUP(A437:A2771,'Medical Examinations'!$A$2:$K$2336,11,0)</f>
        <v>Yes</v>
      </c>
      <c r="J437" s="8" t="str">
        <f>VLOOKUP(A437:A2771,'Medical Examinations'!$A$2:$M$2336,12,0)</f>
        <v>Overweight</v>
      </c>
      <c r="K437" s="8" t="str">
        <f>VLOOKUP(A437:A2771,'Medical Examinations'!$A$2:$M$2336,13,0)</f>
        <v>Diabetes</v>
      </c>
      <c r="L437" s="8" t="str">
        <f>VLOOKUP(Table1[CUSTOMER ID],'Hospitalisation Details'!$A$1:$N$2344,12,0)</f>
        <v>2/Jun/1974</v>
      </c>
      <c r="M437" s="22">
        <f>VLOOKUP(Table1[CUSTOMER ID],'Hospitalisation Details'!$A$2:$N$2344,14,0)</f>
        <v>23568.27</v>
      </c>
      <c r="N437" s="8" t="str">
        <f>VLOOKUP(Table1[CUSTOMER ID],'Hospitalisation Details'!$A$2:$I$2344,7,0)</f>
        <v>tier - 2</v>
      </c>
      <c r="O437" s="8" t="str">
        <f>VLOOKUP(Table1[CUSTOMER ID],'Hospitalisation Details'!$A$2:$I$2344,8,0)</f>
        <v>tier - 2</v>
      </c>
      <c r="P437" s="8" t="str">
        <f>VLOOKUP(Table1[CUSTOMER ID],'Hospitalisation Details'!$A$2:$I$2344,9,0)</f>
        <v>R1011</v>
      </c>
      <c r="Q437" s="8">
        <f ca="1">VLOOKUP(Table1[CUSTOMER ID],'Hospitalisation Details'!$A$2:$N$2344,13,0)</f>
        <v>50</v>
      </c>
    </row>
    <row r="438" spans="1:17" ht="15.75" x14ac:dyDescent="0.25">
      <c r="A438" s="1" t="s">
        <v>1934</v>
      </c>
      <c r="B438" s="8" t="str">
        <f>VLOOKUP(A438:A2772,'Customer Names'!$A$2:$D$2336,2,0)</f>
        <v xml:space="preserve">  Jonathon S</v>
      </c>
      <c r="C438" s="8">
        <f>VLOOKUP(A438:A2772,'Medical Examinations'!$A$2:$H$2336,2,0)</f>
        <v>34.1</v>
      </c>
      <c r="D438" s="8">
        <f>VLOOKUP(A438:A2772,'Medical Examinations'!$A$2:$H$2336,3,0)</f>
        <v>4.01</v>
      </c>
      <c r="E438" s="8" t="str">
        <f>VLOOKUP(A438:A2772,'Medical Examinations'!$A$1:$M$2336,10,0)</f>
        <v>Yes</v>
      </c>
      <c r="F438" s="8" t="str">
        <f>VLOOKUP(A438:A2772,'Medical Examinations'!$A$2:$H$2336,5,0)</f>
        <v>No</v>
      </c>
      <c r="G438" s="8" t="str">
        <f>VLOOKUP(A438:A2772,'Medical Examinations'!$A$2:$H$2336,6,0)</f>
        <v>Yes</v>
      </c>
      <c r="H438" s="8">
        <f>VLOOKUP(A438:A2772,'Medical Examinations'!$A$2:$H$2336,7,0)</f>
        <v>1</v>
      </c>
      <c r="I438" t="str">
        <f>VLOOKUP(A438:A2772,'Medical Examinations'!$A$2:$K$2336,11,0)</f>
        <v>No</v>
      </c>
      <c r="J438" s="8" t="str">
        <f>VLOOKUP(A438:A2772,'Medical Examinations'!$A$2:$M$2336,12,0)</f>
        <v>Obesity</v>
      </c>
      <c r="K438" s="8" t="str">
        <f>VLOOKUP(A438:A2772,'Medical Examinations'!$A$2:$M$2336,13,0)</f>
        <v>Normal</v>
      </c>
      <c r="L438" s="8" t="str">
        <f>VLOOKUP(Table1[CUSTOMER ID],'Hospitalisation Details'!$A$1:$N$2344,12,0)</f>
        <v>26/Aug/1983</v>
      </c>
      <c r="M438" s="22">
        <f>VLOOKUP(Table1[CUSTOMER ID],'Hospitalisation Details'!$A$2:$N$2344,14,0)</f>
        <v>23563.02</v>
      </c>
      <c r="N438" s="8" t="str">
        <f>VLOOKUP(Table1[CUSTOMER ID],'Hospitalisation Details'!$A$2:$I$2344,7,0)</f>
        <v>tier - 2</v>
      </c>
      <c r="O438" s="8" t="str">
        <f>VLOOKUP(Table1[CUSTOMER ID],'Hospitalisation Details'!$A$2:$I$2344,8,0)</f>
        <v>tier - 2</v>
      </c>
      <c r="P438" s="8" t="str">
        <f>VLOOKUP(Table1[CUSTOMER ID],'Hospitalisation Details'!$A$2:$I$2344,9,0)</f>
        <v>R1013</v>
      </c>
      <c r="Q438" s="8">
        <f ca="1">VLOOKUP(Table1[CUSTOMER ID],'Hospitalisation Details'!$A$2:$N$2344,13,0)</f>
        <v>41</v>
      </c>
    </row>
    <row r="439" spans="1:17" ht="15.75" x14ac:dyDescent="0.25">
      <c r="A439" s="1" t="s">
        <v>1933</v>
      </c>
      <c r="B439" s="8" t="str">
        <f>VLOOKUP(A439:A2773,'Customer Names'!$A$2:$D$2336,2,0)</f>
        <v xml:space="preserve">  Caroline</v>
      </c>
      <c r="C439" s="8">
        <f>VLOOKUP(A439:A2773,'Medical Examinations'!$A$2:$H$2336,2,0)</f>
        <v>26.125</v>
      </c>
      <c r="D439" s="8">
        <f>VLOOKUP(A439:A2773,'Medical Examinations'!$A$2:$H$2336,3,0)</f>
        <v>8.56</v>
      </c>
      <c r="E439" s="8" t="str">
        <f>VLOOKUP(A439:A2773,'Medical Examinations'!$A$1:$M$2336,10,0)</f>
        <v>Yes</v>
      </c>
      <c r="F439" s="8" t="str">
        <f>VLOOKUP(A439:A2773,'Medical Examinations'!$A$2:$H$2336,5,0)</f>
        <v>No</v>
      </c>
      <c r="G439" s="8" t="str">
        <f>VLOOKUP(A439:A2773,'Medical Examinations'!$A$2:$H$2336,6,0)</f>
        <v>No</v>
      </c>
      <c r="H439" s="8">
        <f>VLOOKUP(A439:A2773,'Medical Examinations'!$A$2:$H$2336,7,0)</f>
        <v>1</v>
      </c>
      <c r="I439" t="str">
        <f>VLOOKUP(A439:A2773,'Medical Examinations'!$A$2:$K$2336,11,0)</f>
        <v>Yes</v>
      </c>
      <c r="J439" s="8" t="str">
        <f>VLOOKUP(A439:A2773,'Medical Examinations'!$A$2:$M$2336,12,0)</f>
        <v>Overweight</v>
      </c>
      <c r="K439" s="8" t="str">
        <f>VLOOKUP(A439:A2773,'Medical Examinations'!$A$2:$M$2336,13,0)</f>
        <v>Diabetes</v>
      </c>
      <c r="L439" s="8" t="str">
        <f>VLOOKUP(Table1[CUSTOMER ID],'Hospitalisation Details'!$A$1:$N$2344,12,0)</f>
        <v>13/Nov/1975</v>
      </c>
      <c r="M439" s="22">
        <f>VLOOKUP(Table1[CUSTOMER ID],'Hospitalisation Details'!$A$2:$N$2344,14,0)</f>
        <v>23401.31</v>
      </c>
      <c r="N439" s="8" t="str">
        <f>VLOOKUP(Table1[CUSTOMER ID],'Hospitalisation Details'!$A$2:$I$2344,7,0)</f>
        <v>tier - 2</v>
      </c>
      <c r="O439" s="8" t="str">
        <f>VLOOKUP(Table1[CUSTOMER ID],'Hospitalisation Details'!$A$2:$I$2344,8,0)</f>
        <v>tier - 3</v>
      </c>
      <c r="P439" s="8" t="str">
        <f>VLOOKUP(Table1[CUSTOMER ID],'Hospitalisation Details'!$A$2:$I$2344,9,0)</f>
        <v>R1024</v>
      </c>
      <c r="Q439" s="8">
        <f ca="1">VLOOKUP(Table1[CUSTOMER ID],'Hospitalisation Details'!$A$2:$N$2344,13,0)</f>
        <v>49</v>
      </c>
    </row>
    <row r="440" spans="1:17" ht="15.75" x14ac:dyDescent="0.25">
      <c r="A440" s="1" t="s">
        <v>1932</v>
      </c>
      <c r="B440" s="8" t="str">
        <f>VLOOKUP(A440:A2774,'Customer Names'!$A$2:$D$2336,2,0)</f>
        <v xml:space="preserve">  Joshua D</v>
      </c>
      <c r="C440" s="8">
        <f>VLOOKUP(A440:A2774,'Medical Examinations'!$A$2:$H$2336,2,0)</f>
        <v>25.6</v>
      </c>
      <c r="D440" s="8">
        <f>VLOOKUP(A440:A2774,'Medical Examinations'!$A$2:$H$2336,3,0)</f>
        <v>10.5</v>
      </c>
      <c r="E440" s="8" t="str">
        <f>VLOOKUP(A440:A2774,'Medical Examinations'!$A$1:$M$2336,10,0)</f>
        <v>No</v>
      </c>
      <c r="F440" s="8" t="str">
        <f>VLOOKUP(A440:A2774,'Medical Examinations'!$A$2:$H$2336,5,0)</f>
        <v>No</v>
      </c>
      <c r="G440" s="8" t="str">
        <f>VLOOKUP(A440:A2774,'Medical Examinations'!$A$2:$H$2336,6,0)</f>
        <v>No</v>
      </c>
      <c r="H440" s="8">
        <f>VLOOKUP(A440:A2774,'Medical Examinations'!$A$2:$H$2336,7,0)</f>
        <v>2</v>
      </c>
      <c r="I440" t="str">
        <f>VLOOKUP(A440:A2774,'Medical Examinations'!$A$2:$K$2336,11,0)</f>
        <v>Yes</v>
      </c>
      <c r="J440" s="8" t="str">
        <f>VLOOKUP(A440:A2774,'Medical Examinations'!$A$2:$M$2336,12,0)</f>
        <v>Overweight</v>
      </c>
      <c r="K440" s="8" t="str">
        <f>VLOOKUP(A440:A2774,'Medical Examinations'!$A$2:$M$2336,13,0)</f>
        <v>Diabetes</v>
      </c>
      <c r="L440" s="8" t="str">
        <f>VLOOKUP(Table1[CUSTOMER ID],'Hospitalisation Details'!$A$1:$N$2344,12,0)</f>
        <v>22/Oct/1973</v>
      </c>
      <c r="M440" s="22">
        <f>VLOOKUP(Table1[CUSTOMER ID],'Hospitalisation Details'!$A$2:$N$2344,14,0)</f>
        <v>23306.55</v>
      </c>
      <c r="N440" s="8" t="str">
        <f>VLOOKUP(Table1[CUSTOMER ID],'Hospitalisation Details'!$A$2:$I$2344,7,0)</f>
        <v>tier - 2</v>
      </c>
      <c r="O440" s="8" t="str">
        <f>VLOOKUP(Table1[CUSTOMER ID],'Hospitalisation Details'!$A$2:$I$2344,8,0)</f>
        <v>tier - 2</v>
      </c>
      <c r="P440" s="8" t="str">
        <f>VLOOKUP(Table1[CUSTOMER ID],'Hospitalisation Details'!$A$2:$I$2344,9,0)</f>
        <v>R1011</v>
      </c>
      <c r="Q440" s="8">
        <f ca="1">VLOOKUP(Table1[CUSTOMER ID],'Hospitalisation Details'!$A$2:$N$2344,13,0)</f>
        <v>51</v>
      </c>
    </row>
    <row r="441" spans="1:17" ht="15.75" x14ac:dyDescent="0.25">
      <c r="A441" s="1" t="s">
        <v>1931</v>
      </c>
      <c r="B441" s="8" t="str">
        <f>VLOOKUP(A441:A2775,'Customer Names'!$A$2:$D$2336,2,0)</f>
        <v xml:space="preserve">  Nichole</v>
      </c>
      <c r="C441" s="8">
        <f>VLOOKUP(A441:A2775,'Medical Examinations'!$A$2:$H$2336,2,0)</f>
        <v>24.32</v>
      </c>
      <c r="D441" s="8">
        <f>VLOOKUP(A441:A2775,'Medical Examinations'!$A$2:$H$2336,3,0)</f>
        <v>6.39</v>
      </c>
      <c r="E441" s="8" t="str">
        <f>VLOOKUP(A441:A2775,'Medical Examinations'!$A$1:$M$2336,10,0)</f>
        <v>No</v>
      </c>
      <c r="F441" s="8" t="str">
        <f>VLOOKUP(A441:A2775,'Medical Examinations'!$A$2:$H$2336,5,0)</f>
        <v>No</v>
      </c>
      <c r="G441" s="8" t="str">
        <f>VLOOKUP(A441:A2775,'Medical Examinations'!$A$2:$H$2336,6,0)</f>
        <v>No</v>
      </c>
      <c r="H441" s="8">
        <f>VLOOKUP(A441:A2775,'Medical Examinations'!$A$2:$H$2336,7,0)</f>
        <v>0</v>
      </c>
      <c r="I441" t="str">
        <f>VLOOKUP(A441:A2775,'Medical Examinations'!$A$2:$K$2336,11,0)</f>
        <v>No</v>
      </c>
      <c r="J441" s="8" t="str">
        <f>VLOOKUP(A441:A2775,'Medical Examinations'!$A$2:$M$2336,12,0)</f>
        <v>Normal Weight</v>
      </c>
      <c r="K441" s="8" t="str">
        <f>VLOOKUP(A441:A2775,'Medical Examinations'!$A$2:$M$2336,13,0)</f>
        <v>Prediabetes</v>
      </c>
      <c r="L441" s="8" t="str">
        <f>VLOOKUP(Table1[CUSTOMER ID],'Hospitalisation Details'!$A$1:$N$2344,12,0)</f>
        <v>3/Oct/1994</v>
      </c>
      <c r="M441" s="22">
        <f>VLOOKUP(Table1[CUSTOMER ID],'Hospitalisation Details'!$A$2:$N$2344,14,0)</f>
        <v>23288.93</v>
      </c>
      <c r="N441" s="8" t="str">
        <f>VLOOKUP(Table1[CUSTOMER ID],'Hospitalisation Details'!$A$2:$I$2344,7,0)</f>
        <v>tier - 2</v>
      </c>
      <c r="O441" s="8" t="str">
        <f>VLOOKUP(Table1[CUSTOMER ID],'Hospitalisation Details'!$A$2:$I$2344,8,0)</f>
        <v>tier - 3</v>
      </c>
      <c r="P441" s="8" t="str">
        <f>VLOOKUP(Table1[CUSTOMER ID],'Hospitalisation Details'!$A$2:$I$2344,9,0)</f>
        <v>R1024</v>
      </c>
      <c r="Q441" s="8">
        <f ca="1">VLOOKUP(Table1[CUSTOMER ID],'Hospitalisation Details'!$A$2:$N$2344,13,0)</f>
        <v>30</v>
      </c>
    </row>
    <row r="442" spans="1:17" ht="15.75" x14ac:dyDescent="0.25">
      <c r="A442" s="1" t="s">
        <v>1930</v>
      </c>
      <c r="B442" s="8" t="str">
        <f>VLOOKUP(A442:A2776,'Customer Names'!$A$2:$D$2336,2,0)</f>
        <v xml:space="preserve">  Denise M</v>
      </c>
      <c r="C442" s="8">
        <f>VLOOKUP(A442:A2776,'Medical Examinations'!$A$2:$H$2336,2,0)</f>
        <v>22.88</v>
      </c>
      <c r="D442" s="8">
        <f>VLOOKUP(A442:A2776,'Medical Examinations'!$A$2:$H$2336,3,0)</f>
        <v>5.71</v>
      </c>
      <c r="E442" s="8" t="str">
        <f>VLOOKUP(A442:A2776,'Medical Examinations'!$A$1:$M$2336,10,0)</f>
        <v>Yes</v>
      </c>
      <c r="F442" s="8" t="str">
        <f>VLOOKUP(A442:A2776,'Medical Examinations'!$A$2:$H$2336,5,0)</f>
        <v>No</v>
      </c>
      <c r="G442" s="8" t="str">
        <f>VLOOKUP(A442:A2776,'Medical Examinations'!$A$2:$H$2336,6,0)</f>
        <v>Yes</v>
      </c>
      <c r="H442" s="8">
        <f>VLOOKUP(A442:A2776,'Medical Examinations'!$A$2:$H$2336,7,0)</f>
        <v>1</v>
      </c>
      <c r="I442" t="str">
        <f>VLOOKUP(A442:A2776,'Medical Examinations'!$A$2:$K$2336,11,0)</f>
        <v>Yes</v>
      </c>
      <c r="J442" s="8" t="str">
        <f>VLOOKUP(A442:A2776,'Medical Examinations'!$A$2:$M$2336,12,0)</f>
        <v>Normal Weight</v>
      </c>
      <c r="K442" s="8" t="str">
        <f>VLOOKUP(A442:A2776,'Medical Examinations'!$A$2:$M$2336,13,0)</f>
        <v>Prediabetes</v>
      </c>
      <c r="L442" s="8" t="str">
        <f>VLOOKUP(Table1[CUSTOMER ID],'Hospitalisation Details'!$A$1:$N$2344,12,0)</f>
        <v>14/Nov/1969</v>
      </c>
      <c r="M442" s="22">
        <f>VLOOKUP(Table1[CUSTOMER ID],'Hospitalisation Details'!$A$2:$N$2344,14,0)</f>
        <v>23244.79</v>
      </c>
      <c r="N442" s="8" t="str">
        <f>VLOOKUP(Table1[CUSTOMER ID],'Hospitalisation Details'!$A$2:$I$2344,7,0)</f>
        <v>tier - 2</v>
      </c>
      <c r="O442" s="8" t="str">
        <f>VLOOKUP(Table1[CUSTOMER ID],'Hospitalisation Details'!$A$2:$I$2344,8,0)</f>
        <v>tier - 3</v>
      </c>
      <c r="P442" s="8" t="str">
        <f>VLOOKUP(Table1[CUSTOMER ID],'Hospitalisation Details'!$A$2:$I$2344,9,0)</f>
        <v>R1013</v>
      </c>
      <c r="Q442" s="8">
        <f ca="1">VLOOKUP(Table1[CUSTOMER ID],'Hospitalisation Details'!$A$2:$N$2344,13,0)</f>
        <v>55</v>
      </c>
    </row>
    <row r="443" spans="1:17" ht="15.75" x14ac:dyDescent="0.25">
      <c r="A443" s="1" t="s">
        <v>1929</v>
      </c>
      <c r="B443" s="8" t="str">
        <f>VLOOKUP(A443:A2777,'Customer Names'!$A$2:$D$2336,2,0)</f>
        <v xml:space="preserve">  Peter R</v>
      </c>
      <c r="C443" s="8">
        <f>VLOOKUP(A443:A2777,'Medical Examinations'!$A$2:$H$2336,2,0)</f>
        <v>24.984999999999999</v>
      </c>
      <c r="D443" s="8">
        <f>VLOOKUP(A443:A2777,'Medical Examinations'!$A$2:$H$2336,3,0)</f>
        <v>4.43</v>
      </c>
      <c r="E443" s="8" t="str">
        <f>VLOOKUP(A443:A2777,'Medical Examinations'!$A$1:$M$2336,10,0)</f>
        <v>Yes</v>
      </c>
      <c r="F443" s="8" t="str">
        <f>VLOOKUP(A443:A2777,'Medical Examinations'!$A$2:$H$2336,5,0)</f>
        <v>No</v>
      </c>
      <c r="G443" s="8" t="str">
        <f>VLOOKUP(A443:A2777,'Medical Examinations'!$A$2:$H$2336,6,0)</f>
        <v>Yes</v>
      </c>
      <c r="H443" s="8">
        <f>VLOOKUP(A443:A2777,'Medical Examinations'!$A$2:$H$2336,7,0)</f>
        <v>1</v>
      </c>
      <c r="I443" t="str">
        <f>VLOOKUP(A443:A2777,'Medical Examinations'!$A$2:$K$2336,11,0)</f>
        <v>No</v>
      </c>
      <c r="J443" s="8" t="str">
        <f>VLOOKUP(A443:A2777,'Medical Examinations'!$A$2:$M$2336,12,0)</f>
        <v>Overweight</v>
      </c>
      <c r="K443" s="8" t="str">
        <f>VLOOKUP(A443:A2777,'Medical Examinations'!$A$2:$M$2336,13,0)</f>
        <v>Normal</v>
      </c>
      <c r="L443" s="8" t="str">
        <f>VLOOKUP(Table1[CUSTOMER ID],'Hospitalisation Details'!$A$1:$N$2344,12,0)</f>
        <v>7/Aug/1997</v>
      </c>
      <c r="M443" s="22">
        <f>VLOOKUP(Table1[CUSTOMER ID],'Hospitalisation Details'!$A$2:$N$2344,14,0)</f>
        <v>23241.47</v>
      </c>
      <c r="N443" s="8" t="str">
        <f>VLOOKUP(Table1[CUSTOMER ID],'Hospitalisation Details'!$A$2:$I$2344,7,0)</f>
        <v>tier - 2</v>
      </c>
      <c r="O443" s="8" t="str">
        <f>VLOOKUP(Table1[CUSTOMER ID],'Hospitalisation Details'!$A$2:$I$2344,8,0)</f>
        <v>tier - 3</v>
      </c>
      <c r="P443" s="8" t="str">
        <f>VLOOKUP(Table1[CUSTOMER ID],'Hospitalisation Details'!$A$2:$I$2344,9,0)</f>
        <v>R1018</v>
      </c>
      <c r="Q443" s="8">
        <f ca="1">VLOOKUP(Table1[CUSTOMER ID],'Hospitalisation Details'!$A$2:$N$2344,13,0)</f>
        <v>27</v>
      </c>
    </row>
    <row r="444" spans="1:17" ht="15.75" x14ac:dyDescent="0.25">
      <c r="A444" s="1" t="s">
        <v>1928</v>
      </c>
      <c r="B444" s="8" t="str">
        <f>VLOOKUP(A444:A2778,'Customer Names'!$A$2:$D$2336,2,0)</f>
        <v xml:space="preserve">  Johnson K</v>
      </c>
      <c r="C444" s="8">
        <f>VLOOKUP(A444:A2778,'Medical Examinations'!$A$2:$H$2336,2,0)</f>
        <v>33.1</v>
      </c>
      <c r="D444" s="8">
        <f>VLOOKUP(A444:A2778,'Medical Examinations'!$A$2:$H$2336,3,0)</f>
        <v>5.52</v>
      </c>
      <c r="E444" s="8" t="str">
        <f>VLOOKUP(A444:A2778,'Medical Examinations'!$A$1:$M$2336,10,0)</f>
        <v>No</v>
      </c>
      <c r="F444" s="8" t="str">
        <f>VLOOKUP(A444:A2778,'Medical Examinations'!$A$2:$H$2336,5,0)</f>
        <v>No</v>
      </c>
      <c r="G444" s="8" t="str">
        <f>VLOOKUP(A444:A2778,'Medical Examinations'!$A$2:$H$2336,6,0)</f>
        <v>Yes</v>
      </c>
      <c r="H444" s="8">
        <f>VLOOKUP(A444:A2778,'Medical Examinations'!$A$2:$H$2336,7,0)</f>
        <v>1</v>
      </c>
      <c r="I444" t="str">
        <f>VLOOKUP(A444:A2778,'Medical Examinations'!$A$2:$K$2336,11,0)</f>
        <v>No</v>
      </c>
      <c r="J444" s="8" t="str">
        <f>VLOOKUP(A444:A2778,'Medical Examinations'!$A$2:$M$2336,12,0)</f>
        <v>Obesity</v>
      </c>
      <c r="K444" s="8" t="str">
        <f>VLOOKUP(A444:A2778,'Medical Examinations'!$A$2:$M$2336,13,0)</f>
        <v>Normal</v>
      </c>
      <c r="L444" s="8" t="str">
        <f>VLOOKUP(Table1[CUSTOMER ID],'Hospitalisation Details'!$A$1:$N$2344,12,0)</f>
        <v>14/Dec/2003</v>
      </c>
      <c r="M444" s="22">
        <f>VLOOKUP(Table1[CUSTOMER ID],'Hospitalisation Details'!$A$2:$N$2344,14,0)</f>
        <v>23082.959999999999</v>
      </c>
      <c r="N444" s="8" t="str">
        <f>VLOOKUP(Table1[CUSTOMER ID],'Hospitalisation Details'!$A$2:$I$2344,7,0)</f>
        <v>tier - 2</v>
      </c>
      <c r="O444" s="8" t="str">
        <f>VLOOKUP(Table1[CUSTOMER ID],'Hospitalisation Details'!$A$2:$I$2344,8,0)</f>
        <v>tier - 2</v>
      </c>
      <c r="P444" s="8" t="str">
        <f>VLOOKUP(Table1[CUSTOMER ID],'Hospitalisation Details'!$A$2:$I$2344,9,0)</f>
        <v>R1011</v>
      </c>
      <c r="Q444" s="8">
        <f ca="1">VLOOKUP(Table1[CUSTOMER ID],'Hospitalisation Details'!$A$2:$N$2344,13,0)</f>
        <v>20</v>
      </c>
    </row>
    <row r="445" spans="1:17" ht="15.75" x14ac:dyDescent="0.25">
      <c r="A445" s="1" t="s">
        <v>1927</v>
      </c>
      <c r="B445" s="8" t="str">
        <f>VLOOKUP(A445:A2779,'Customer Names'!$A$2:$D$2336,2,0)</f>
        <v xml:space="preserve">  Katherine</v>
      </c>
      <c r="C445" s="8">
        <f>VLOOKUP(A445:A2779,'Medical Examinations'!$A$2:$H$2336,2,0)</f>
        <v>27.83</v>
      </c>
      <c r="D445" s="8">
        <f>VLOOKUP(A445:A2779,'Medical Examinations'!$A$2:$H$2336,3,0)</f>
        <v>9.1999999999999993</v>
      </c>
      <c r="E445" s="8" t="str">
        <f>VLOOKUP(A445:A2779,'Medical Examinations'!$A$1:$M$2336,10,0)</f>
        <v>Yes</v>
      </c>
      <c r="F445" s="8" t="str">
        <f>VLOOKUP(A445:A2779,'Medical Examinations'!$A$2:$H$2336,5,0)</f>
        <v>No</v>
      </c>
      <c r="G445" s="8" t="str">
        <f>VLOOKUP(A445:A2779,'Medical Examinations'!$A$2:$H$2336,6,0)</f>
        <v>No</v>
      </c>
      <c r="H445" s="8">
        <f>VLOOKUP(A445:A2779,'Medical Examinations'!$A$2:$H$2336,7,0)</f>
        <v>1</v>
      </c>
      <c r="I445" t="str">
        <f>VLOOKUP(A445:A2779,'Medical Examinations'!$A$2:$K$2336,11,0)</f>
        <v>Yes</v>
      </c>
      <c r="J445" s="8" t="str">
        <f>VLOOKUP(A445:A2779,'Medical Examinations'!$A$2:$M$2336,12,0)</f>
        <v>Overweight</v>
      </c>
      <c r="K445" s="8" t="str">
        <f>VLOOKUP(A445:A2779,'Medical Examinations'!$A$2:$M$2336,13,0)</f>
        <v>Diabetes</v>
      </c>
      <c r="L445" s="8" t="str">
        <f>VLOOKUP(Table1[CUSTOMER ID],'Hospitalisation Details'!$A$1:$N$2344,12,0)</f>
        <v>9/Sep/1975</v>
      </c>
      <c r="M445" s="22">
        <f>VLOOKUP(Table1[CUSTOMER ID],'Hospitalisation Details'!$A$2:$N$2344,14,0)</f>
        <v>23065.42</v>
      </c>
      <c r="N445" s="8" t="str">
        <f>VLOOKUP(Table1[CUSTOMER ID],'Hospitalisation Details'!$A$2:$I$2344,7,0)</f>
        <v>tier - 2</v>
      </c>
      <c r="O445" s="8" t="str">
        <f>VLOOKUP(Table1[CUSTOMER ID],'Hospitalisation Details'!$A$2:$I$2344,8,0)</f>
        <v>tier - 2</v>
      </c>
      <c r="P445" s="8" t="str">
        <f>VLOOKUP(Table1[CUSTOMER ID],'Hospitalisation Details'!$A$2:$I$2344,9,0)</f>
        <v>R1013</v>
      </c>
      <c r="Q445" s="8">
        <f ca="1">VLOOKUP(Table1[CUSTOMER ID],'Hospitalisation Details'!$A$2:$N$2344,13,0)</f>
        <v>49</v>
      </c>
    </row>
    <row r="446" spans="1:17" ht="15.75" x14ac:dyDescent="0.25">
      <c r="A446" s="1" t="s">
        <v>1926</v>
      </c>
      <c r="B446" s="8" t="str">
        <f>VLOOKUP(A446:A2780,'Customer Names'!$A$2:$D$2336,2,0)</f>
        <v xml:space="preserve">  Lynda</v>
      </c>
      <c r="C446" s="8">
        <f>VLOOKUP(A446:A2780,'Medical Examinations'!$A$2:$H$2336,2,0)</f>
        <v>30.875</v>
      </c>
      <c r="D446" s="8">
        <f>VLOOKUP(A446:A2780,'Medical Examinations'!$A$2:$H$2336,3,0)</f>
        <v>10.97</v>
      </c>
      <c r="E446" s="8" t="str">
        <f>VLOOKUP(A446:A2780,'Medical Examinations'!$A$1:$M$2336,10,0)</f>
        <v>Yes</v>
      </c>
      <c r="F446" s="8" t="str">
        <f>VLOOKUP(A446:A2780,'Medical Examinations'!$A$2:$H$2336,5,0)</f>
        <v>No</v>
      </c>
      <c r="G446" s="8" t="str">
        <f>VLOOKUP(A446:A2780,'Medical Examinations'!$A$2:$H$2336,6,0)</f>
        <v>No</v>
      </c>
      <c r="H446" s="8">
        <f>VLOOKUP(A446:A2780,'Medical Examinations'!$A$2:$H$2336,7,0)</f>
        <v>2</v>
      </c>
      <c r="I446" t="str">
        <f>VLOOKUP(A446:A2780,'Medical Examinations'!$A$2:$K$2336,11,0)</f>
        <v>No</v>
      </c>
      <c r="J446" s="8" t="str">
        <f>VLOOKUP(A446:A2780,'Medical Examinations'!$A$2:$M$2336,12,0)</f>
        <v>Obesity</v>
      </c>
      <c r="K446" s="8" t="str">
        <f>VLOOKUP(A446:A2780,'Medical Examinations'!$A$2:$M$2336,13,0)</f>
        <v>Diabetes</v>
      </c>
      <c r="L446" s="8" t="str">
        <f>VLOOKUP(Table1[CUSTOMER ID],'Hospitalisation Details'!$A$1:$N$2344,12,0)</f>
        <v>9/Nov/1970</v>
      </c>
      <c r="M446" s="22">
        <f>VLOOKUP(Table1[CUSTOMER ID],'Hospitalisation Details'!$A$2:$N$2344,14,0)</f>
        <v>23045.57</v>
      </c>
      <c r="N446" s="8" t="str">
        <f>VLOOKUP(Table1[CUSTOMER ID],'Hospitalisation Details'!$A$2:$I$2344,7,0)</f>
        <v>tier - 2</v>
      </c>
      <c r="O446" s="8" t="str">
        <f>VLOOKUP(Table1[CUSTOMER ID],'Hospitalisation Details'!$A$2:$I$2344,8,0)</f>
        <v>tier - 2</v>
      </c>
      <c r="P446" s="8" t="str">
        <f>VLOOKUP(Table1[CUSTOMER ID],'Hospitalisation Details'!$A$2:$I$2344,9,0)</f>
        <v>R1024</v>
      </c>
      <c r="Q446" s="8">
        <f ca="1">VLOOKUP(Table1[CUSTOMER ID],'Hospitalisation Details'!$A$2:$N$2344,13,0)</f>
        <v>54</v>
      </c>
    </row>
    <row r="447" spans="1:17" ht="15.75" x14ac:dyDescent="0.25">
      <c r="A447" s="1" t="s">
        <v>1925</v>
      </c>
      <c r="B447" s="8" t="str">
        <f>VLOOKUP(A447:A2781,'Customer Names'!$A$2:$D$2336,2,0)</f>
        <v xml:space="preserve">  Anthony</v>
      </c>
      <c r="C447" s="8">
        <f>VLOOKUP(A447:A2781,'Medical Examinations'!$A$2:$H$2336,2,0)</f>
        <v>27.265000000000001</v>
      </c>
      <c r="D447" s="8">
        <f>VLOOKUP(A447:A2781,'Medical Examinations'!$A$2:$H$2336,3,0)</f>
        <v>4.25</v>
      </c>
      <c r="E447" s="8" t="str">
        <f>VLOOKUP(A447:A2781,'Medical Examinations'!$A$1:$M$2336,10,0)</f>
        <v>No</v>
      </c>
      <c r="F447" s="8" t="str">
        <f>VLOOKUP(A447:A2781,'Medical Examinations'!$A$2:$H$2336,5,0)</f>
        <v>No</v>
      </c>
      <c r="G447" s="8" t="str">
        <f>VLOOKUP(A447:A2781,'Medical Examinations'!$A$2:$H$2336,6,0)</f>
        <v>Yes</v>
      </c>
      <c r="H447" s="8">
        <f>VLOOKUP(A447:A2781,'Medical Examinations'!$A$2:$H$2336,7,0)</f>
        <v>1</v>
      </c>
      <c r="I447" t="str">
        <f>VLOOKUP(A447:A2781,'Medical Examinations'!$A$2:$K$2336,11,0)</f>
        <v>No</v>
      </c>
      <c r="J447" s="8" t="str">
        <f>VLOOKUP(A447:A2781,'Medical Examinations'!$A$2:$M$2336,12,0)</f>
        <v>Overweight</v>
      </c>
      <c r="K447" s="8" t="str">
        <f>VLOOKUP(A447:A2781,'Medical Examinations'!$A$2:$M$2336,13,0)</f>
        <v>Normal</v>
      </c>
      <c r="L447" s="8" t="str">
        <f>VLOOKUP(Table1[CUSTOMER ID],'Hospitalisation Details'!$A$1:$N$2344,12,0)</f>
        <v>25/Jul/2003</v>
      </c>
      <c r="M447" s="22">
        <f>VLOOKUP(Table1[CUSTOMER ID],'Hospitalisation Details'!$A$2:$N$2344,14,0)</f>
        <v>22493.66</v>
      </c>
      <c r="N447" s="8" t="str">
        <f>VLOOKUP(Table1[CUSTOMER ID],'Hospitalisation Details'!$A$2:$I$2344,7,0)</f>
        <v>tier - 2</v>
      </c>
      <c r="O447" s="8" t="str">
        <f>VLOOKUP(Table1[CUSTOMER ID],'Hospitalisation Details'!$A$2:$I$2344,8,0)</f>
        <v>tier - 1</v>
      </c>
      <c r="P447" s="8" t="str">
        <f>VLOOKUP(Table1[CUSTOMER ID],'Hospitalisation Details'!$A$2:$I$2344,9,0)</f>
        <v>R1012</v>
      </c>
      <c r="Q447" s="8">
        <f ca="1">VLOOKUP(Table1[CUSTOMER ID],'Hospitalisation Details'!$A$2:$N$2344,13,0)</f>
        <v>21</v>
      </c>
    </row>
    <row r="448" spans="1:17" ht="15.75" x14ac:dyDescent="0.25">
      <c r="A448" s="1" t="s">
        <v>1924</v>
      </c>
      <c r="B448" s="8" t="str">
        <f>VLOOKUP(A448:A2782,'Customer Names'!$A$2:$D$2336,2,0)</f>
        <v xml:space="preserve">  Linnea C</v>
      </c>
      <c r="C448" s="8">
        <f>VLOOKUP(A448:A2782,'Medical Examinations'!$A$2:$H$2336,2,0)</f>
        <v>26.7</v>
      </c>
      <c r="D448" s="8">
        <f>VLOOKUP(A448:A2782,'Medical Examinations'!$A$2:$H$2336,3,0)</f>
        <v>5.23</v>
      </c>
      <c r="E448" s="8" t="str">
        <f>VLOOKUP(A448:A2782,'Medical Examinations'!$A$1:$M$2336,10,0)</f>
        <v>No</v>
      </c>
      <c r="F448" s="8" t="str">
        <f>VLOOKUP(A448:A2782,'Medical Examinations'!$A$2:$H$2336,5,0)</f>
        <v>No</v>
      </c>
      <c r="G448" s="8" t="str">
        <f>VLOOKUP(A448:A2782,'Medical Examinations'!$A$2:$H$2336,6,0)</f>
        <v>Yes</v>
      </c>
      <c r="H448" s="8">
        <f>VLOOKUP(A448:A2782,'Medical Examinations'!$A$2:$H$2336,7,0)</f>
        <v>1</v>
      </c>
      <c r="I448" t="str">
        <f>VLOOKUP(A448:A2782,'Medical Examinations'!$A$2:$K$2336,11,0)</f>
        <v>Yes</v>
      </c>
      <c r="J448" s="8" t="str">
        <f>VLOOKUP(A448:A2782,'Medical Examinations'!$A$2:$M$2336,12,0)</f>
        <v>Overweight</v>
      </c>
      <c r="K448" s="8" t="str">
        <f>VLOOKUP(A448:A2782,'Medical Examinations'!$A$2:$M$2336,13,0)</f>
        <v>Normal</v>
      </c>
      <c r="L448" s="8" t="str">
        <f>VLOOKUP(Table1[CUSTOMER ID],'Hospitalisation Details'!$A$1:$N$2344,12,0)</f>
        <v>14/Nov/1979</v>
      </c>
      <c r="M448" s="22">
        <f>VLOOKUP(Table1[CUSTOMER ID],'Hospitalisation Details'!$A$2:$N$2344,14,0)</f>
        <v>22478.6</v>
      </c>
      <c r="N448" s="8" t="str">
        <f>VLOOKUP(Table1[CUSTOMER ID],'Hospitalisation Details'!$A$2:$I$2344,7,0)</f>
        <v>tier - 3</v>
      </c>
      <c r="O448" s="8" t="str">
        <f>VLOOKUP(Table1[CUSTOMER ID],'Hospitalisation Details'!$A$2:$I$2344,8,0)</f>
        <v>tier - 2</v>
      </c>
      <c r="P448" s="8" t="str">
        <f>VLOOKUP(Table1[CUSTOMER ID],'Hospitalisation Details'!$A$2:$I$2344,9,0)</f>
        <v>R1011</v>
      </c>
      <c r="Q448" s="8">
        <f ca="1">VLOOKUP(Table1[CUSTOMER ID],'Hospitalisation Details'!$A$2:$N$2344,13,0)</f>
        <v>45</v>
      </c>
    </row>
    <row r="449" spans="1:17" ht="15.75" x14ac:dyDescent="0.25">
      <c r="A449" s="1" t="s">
        <v>1923</v>
      </c>
      <c r="B449" s="8" t="str">
        <f>VLOOKUP(A449:A2783,'Customer Names'!$A$2:$D$2336,2,0)</f>
        <v xml:space="preserve">  Massimiliano A</v>
      </c>
      <c r="C449" s="8">
        <f>VLOOKUP(A449:A2783,'Medical Examinations'!$A$2:$H$2336,2,0)</f>
        <v>29.925000000000001</v>
      </c>
      <c r="D449" s="8">
        <f>VLOOKUP(A449:A2783,'Medical Examinations'!$A$2:$H$2336,3,0)</f>
        <v>5.96</v>
      </c>
      <c r="E449" s="8" t="str">
        <f>VLOOKUP(A449:A2783,'Medical Examinations'!$A$1:$M$2336,10,0)</f>
        <v>Yes</v>
      </c>
      <c r="F449" s="8" t="str">
        <f>VLOOKUP(A449:A2783,'Medical Examinations'!$A$2:$H$2336,5,0)</f>
        <v>No</v>
      </c>
      <c r="G449" s="8" t="str">
        <f>VLOOKUP(A449:A2783,'Medical Examinations'!$A$2:$H$2336,6,0)</f>
        <v>Yes</v>
      </c>
      <c r="H449" s="8">
        <f>VLOOKUP(A449:A2783,'Medical Examinations'!$A$2:$H$2336,7,0)</f>
        <v>1</v>
      </c>
      <c r="I449" t="str">
        <f>VLOOKUP(A449:A2783,'Medical Examinations'!$A$2:$K$2336,11,0)</f>
        <v>Yes</v>
      </c>
      <c r="J449" s="8" t="str">
        <f>VLOOKUP(A449:A2783,'Medical Examinations'!$A$2:$M$2336,12,0)</f>
        <v>Obesity</v>
      </c>
      <c r="K449" s="8" t="str">
        <f>VLOOKUP(A449:A2783,'Medical Examinations'!$A$2:$M$2336,13,0)</f>
        <v>Prediabetes</v>
      </c>
      <c r="L449" s="8" t="str">
        <f>VLOOKUP(Table1[CUSTOMER ID],'Hospitalisation Details'!$A$1:$N$2344,12,0)</f>
        <v>21/Dec/1983</v>
      </c>
      <c r="M449" s="22">
        <f>VLOOKUP(Table1[CUSTOMER ID],'Hospitalisation Details'!$A$2:$N$2344,14,0)</f>
        <v>22462.04</v>
      </c>
      <c r="N449" s="8" t="str">
        <f>VLOOKUP(Table1[CUSTOMER ID],'Hospitalisation Details'!$A$2:$I$2344,7,0)</f>
        <v>tier - 3</v>
      </c>
      <c r="O449" s="8" t="str">
        <f>VLOOKUP(Table1[CUSTOMER ID],'Hospitalisation Details'!$A$2:$I$2344,8,0)</f>
        <v>tier - 1</v>
      </c>
      <c r="P449" s="8" t="str">
        <f>VLOOKUP(Table1[CUSTOMER ID],'Hospitalisation Details'!$A$2:$I$2344,9,0)</f>
        <v>R1019</v>
      </c>
      <c r="Q449" s="8">
        <f ca="1">VLOOKUP(Table1[CUSTOMER ID],'Hospitalisation Details'!$A$2:$N$2344,13,0)</f>
        <v>40</v>
      </c>
    </row>
    <row r="450" spans="1:17" ht="15.75" x14ac:dyDescent="0.25">
      <c r="A450" s="1" t="s">
        <v>1922</v>
      </c>
      <c r="B450" s="8" t="str">
        <f>VLOOKUP(A450:A2784,'Customer Names'!$A$2:$D$2336,2,0)</f>
        <v xml:space="preserve">  James M</v>
      </c>
      <c r="C450" s="8">
        <f>VLOOKUP(A450:A2784,'Medical Examinations'!$A$2:$H$2336,2,0)</f>
        <v>19.95</v>
      </c>
      <c r="D450" s="8">
        <f>VLOOKUP(A450:A2784,'Medical Examinations'!$A$2:$H$2336,3,0)</f>
        <v>4.29</v>
      </c>
      <c r="E450" s="8" t="str">
        <f>VLOOKUP(A450:A2784,'Medical Examinations'!$A$1:$M$2336,10,0)</f>
        <v>Yes</v>
      </c>
      <c r="F450" s="8" t="str">
        <f>VLOOKUP(A450:A2784,'Medical Examinations'!$A$2:$H$2336,5,0)</f>
        <v>No</v>
      </c>
      <c r="G450" s="8" t="str">
        <f>VLOOKUP(A450:A2784,'Medical Examinations'!$A$2:$H$2336,6,0)</f>
        <v>No</v>
      </c>
      <c r="H450" s="8">
        <f>VLOOKUP(A450:A2784,'Medical Examinations'!$A$2:$H$2336,7,0)</f>
        <v>2</v>
      </c>
      <c r="I450" t="str">
        <f>VLOOKUP(A450:A2784,'Medical Examinations'!$A$2:$K$2336,11,0)</f>
        <v>Yes</v>
      </c>
      <c r="J450" s="8" t="str">
        <f>VLOOKUP(A450:A2784,'Medical Examinations'!$A$2:$M$2336,12,0)</f>
        <v>Normal Weight</v>
      </c>
      <c r="K450" s="8" t="str">
        <f>VLOOKUP(A450:A2784,'Medical Examinations'!$A$2:$M$2336,13,0)</f>
        <v>Normal</v>
      </c>
      <c r="L450" s="8" t="str">
        <f>VLOOKUP(Table1[CUSTOMER ID],'Hospitalisation Details'!$A$1:$N$2344,12,0)</f>
        <v>18/Aug/1966</v>
      </c>
      <c r="M450" s="22">
        <f>VLOOKUP(Table1[CUSTOMER ID],'Hospitalisation Details'!$A$2:$N$2344,14,0)</f>
        <v>22412.65</v>
      </c>
      <c r="N450" s="8" t="str">
        <f>VLOOKUP(Table1[CUSTOMER ID],'Hospitalisation Details'!$A$2:$I$2344,7,0)</f>
        <v>tier - 3</v>
      </c>
      <c r="O450" s="8" t="str">
        <f>VLOOKUP(Table1[CUSTOMER ID],'Hospitalisation Details'!$A$2:$I$2344,8,0)</f>
        <v>tier - 3</v>
      </c>
      <c r="P450" s="8" t="str">
        <f>VLOOKUP(Table1[CUSTOMER ID],'Hospitalisation Details'!$A$2:$I$2344,9,0)</f>
        <v>R1014</v>
      </c>
      <c r="Q450" s="8">
        <f ca="1">VLOOKUP(Table1[CUSTOMER ID],'Hospitalisation Details'!$A$2:$N$2344,13,0)</f>
        <v>58</v>
      </c>
    </row>
    <row r="451" spans="1:17" ht="15.75" x14ac:dyDescent="0.25">
      <c r="A451" s="1" t="s">
        <v>1921</v>
      </c>
      <c r="B451" s="8" t="str">
        <f>VLOOKUP(A451:A2785,'Customer Names'!$A$2:$D$2336,2,0)</f>
        <v xml:space="preserve">  Lauren</v>
      </c>
      <c r="C451" s="8">
        <f>VLOOKUP(A451:A2785,'Medical Examinations'!$A$2:$H$2336,2,0)</f>
        <v>24.225000000000001</v>
      </c>
      <c r="D451" s="8">
        <f>VLOOKUP(A451:A2785,'Medical Examinations'!$A$2:$H$2336,3,0)</f>
        <v>4.09</v>
      </c>
      <c r="E451" s="8" t="str">
        <f>VLOOKUP(A451:A2785,'Medical Examinations'!$A$1:$M$2336,10,0)</f>
        <v>No</v>
      </c>
      <c r="F451" s="8" t="str">
        <f>VLOOKUP(A451:A2785,'Medical Examinations'!$A$2:$H$2336,5,0)</f>
        <v>No</v>
      </c>
      <c r="G451" s="8" t="str">
        <f>VLOOKUP(A451:A2785,'Medical Examinations'!$A$2:$H$2336,6,0)</f>
        <v>No</v>
      </c>
      <c r="H451" s="8">
        <f>VLOOKUP(A451:A2785,'Medical Examinations'!$A$2:$H$2336,7,0)</f>
        <v>0</v>
      </c>
      <c r="I451" t="str">
        <f>VLOOKUP(A451:A2785,'Medical Examinations'!$A$2:$K$2336,11,0)</f>
        <v>No</v>
      </c>
      <c r="J451" s="8" t="str">
        <f>VLOOKUP(A451:A2785,'Medical Examinations'!$A$2:$M$2336,12,0)</f>
        <v>Normal Weight</v>
      </c>
      <c r="K451" s="8" t="str">
        <f>VLOOKUP(A451:A2785,'Medical Examinations'!$A$2:$M$2336,13,0)</f>
        <v>Normal</v>
      </c>
      <c r="L451" s="8" t="str">
        <f>VLOOKUP(Table1[CUSTOMER ID],'Hospitalisation Details'!$A$1:$N$2344,12,0)</f>
        <v>26/Aug/1999</v>
      </c>
      <c r="M451" s="22">
        <f>VLOOKUP(Table1[CUSTOMER ID],'Hospitalisation Details'!$A$2:$N$2344,14,0)</f>
        <v>22395.74</v>
      </c>
      <c r="N451" s="8" t="str">
        <f>VLOOKUP(Table1[CUSTOMER ID],'Hospitalisation Details'!$A$2:$I$2344,7,0)</f>
        <v>tier - 3</v>
      </c>
      <c r="O451" s="8" t="str">
        <f>VLOOKUP(Table1[CUSTOMER ID],'Hospitalisation Details'!$A$2:$I$2344,8,0)</f>
        <v>tier - 2</v>
      </c>
      <c r="P451" s="8" t="str">
        <f>VLOOKUP(Table1[CUSTOMER ID],'Hospitalisation Details'!$A$2:$I$2344,9,0)</f>
        <v>R1024</v>
      </c>
      <c r="Q451" s="8">
        <f ca="1">VLOOKUP(Table1[CUSTOMER ID],'Hospitalisation Details'!$A$2:$N$2344,13,0)</f>
        <v>25</v>
      </c>
    </row>
    <row r="452" spans="1:17" ht="15.75" x14ac:dyDescent="0.25">
      <c r="A452" s="1" t="s">
        <v>1920</v>
      </c>
      <c r="B452" s="8" t="str">
        <f>VLOOKUP(A452:A2786,'Customer Names'!$A$2:$D$2336,2,0)</f>
        <v xml:space="preserve">  Michele V</v>
      </c>
      <c r="C452" s="8">
        <f>VLOOKUP(A452:A2786,'Medical Examinations'!$A$2:$H$2336,2,0)</f>
        <v>28.12</v>
      </c>
      <c r="D452" s="8">
        <f>VLOOKUP(A452:A2786,'Medical Examinations'!$A$2:$H$2336,3,0)</f>
        <v>4.88</v>
      </c>
      <c r="E452" s="8" t="str">
        <f>VLOOKUP(A452:A2786,'Medical Examinations'!$A$1:$M$2336,10,0)</f>
        <v>No</v>
      </c>
      <c r="F452" s="8" t="str">
        <f>VLOOKUP(A452:A2786,'Medical Examinations'!$A$2:$H$2336,5,0)</f>
        <v>No</v>
      </c>
      <c r="G452" s="8" t="str">
        <f>VLOOKUP(A452:A2786,'Medical Examinations'!$A$2:$H$2336,6,0)</f>
        <v>No</v>
      </c>
      <c r="H452" s="8">
        <f>VLOOKUP(A452:A2786,'Medical Examinations'!$A$2:$H$2336,7,0)</f>
        <v>0</v>
      </c>
      <c r="I452" t="str">
        <f>VLOOKUP(A452:A2786,'Medical Examinations'!$A$2:$K$2336,11,0)</f>
        <v>Yes</v>
      </c>
      <c r="J452" s="8" t="str">
        <f>VLOOKUP(A452:A2786,'Medical Examinations'!$A$2:$M$2336,12,0)</f>
        <v>Overweight</v>
      </c>
      <c r="K452" s="8" t="str">
        <f>VLOOKUP(A452:A2786,'Medical Examinations'!$A$2:$M$2336,13,0)</f>
        <v>Normal</v>
      </c>
      <c r="L452" s="8" t="str">
        <f>VLOOKUP(Table1[CUSTOMER ID],'Hospitalisation Details'!$A$1:$N$2344,12,0)</f>
        <v>27/Dec/1982</v>
      </c>
      <c r="M452" s="22">
        <f>VLOOKUP(Table1[CUSTOMER ID],'Hospitalisation Details'!$A$2:$N$2344,14,0)</f>
        <v>22331.57</v>
      </c>
      <c r="N452" s="8" t="str">
        <f>VLOOKUP(Table1[CUSTOMER ID],'Hospitalisation Details'!$A$2:$I$2344,7,0)</f>
        <v>tier - 2</v>
      </c>
      <c r="O452" s="8" t="str">
        <f>VLOOKUP(Table1[CUSTOMER ID],'Hospitalisation Details'!$A$2:$I$2344,8,0)</f>
        <v>tier - 3</v>
      </c>
      <c r="P452" s="8" t="str">
        <f>VLOOKUP(Table1[CUSTOMER ID],'Hospitalisation Details'!$A$2:$I$2344,9,0)</f>
        <v>R1024</v>
      </c>
      <c r="Q452" s="8">
        <f ca="1">VLOOKUP(Table1[CUSTOMER ID],'Hospitalisation Details'!$A$2:$N$2344,13,0)</f>
        <v>41</v>
      </c>
    </row>
    <row r="453" spans="1:17" ht="15.75" x14ac:dyDescent="0.25">
      <c r="A453" s="1" t="s">
        <v>1919</v>
      </c>
      <c r="B453" s="8" t="str">
        <f>VLOOKUP(A453:A2787,'Customer Names'!$A$2:$D$2336,2,0)</f>
        <v xml:space="preserve">  Xiao</v>
      </c>
      <c r="C453" s="8">
        <f>VLOOKUP(A453:A2787,'Medical Examinations'!$A$2:$H$2336,2,0)</f>
        <v>23.21</v>
      </c>
      <c r="D453" s="8">
        <f>VLOOKUP(A453:A2787,'Medical Examinations'!$A$2:$H$2336,3,0)</f>
        <v>6.76</v>
      </c>
      <c r="E453" s="8" t="str">
        <f>VLOOKUP(A453:A2787,'Medical Examinations'!$A$1:$M$2336,10,0)</f>
        <v>No</v>
      </c>
      <c r="F453" s="8" t="str">
        <f>VLOOKUP(A453:A2787,'Medical Examinations'!$A$2:$H$2336,5,0)</f>
        <v>No</v>
      </c>
      <c r="G453" s="8" t="str">
        <f>VLOOKUP(A453:A2787,'Medical Examinations'!$A$2:$H$2336,6,0)</f>
        <v>No</v>
      </c>
      <c r="H453" s="8">
        <f>VLOOKUP(A453:A2787,'Medical Examinations'!$A$2:$H$2336,7,0)</f>
        <v>0</v>
      </c>
      <c r="I453" t="str">
        <f>VLOOKUP(A453:A2787,'Medical Examinations'!$A$2:$K$2336,11,0)</f>
        <v>Yes</v>
      </c>
      <c r="J453" s="8" t="str">
        <f>VLOOKUP(A453:A2787,'Medical Examinations'!$A$2:$M$2336,12,0)</f>
        <v>Normal Weight</v>
      </c>
      <c r="K453" s="8" t="str">
        <f>VLOOKUP(A453:A2787,'Medical Examinations'!$A$2:$M$2336,13,0)</f>
        <v>Diabetes</v>
      </c>
      <c r="L453" s="8" t="str">
        <f>VLOOKUP(Table1[CUSTOMER ID],'Hospitalisation Details'!$A$1:$N$2344,12,0)</f>
        <v>16/Jun/1971</v>
      </c>
      <c r="M453" s="22">
        <f>VLOOKUP(Table1[CUSTOMER ID],'Hospitalisation Details'!$A$2:$N$2344,14,0)</f>
        <v>22218.11</v>
      </c>
      <c r="N453" s="8" t="str">
        <f>VLOOKUP(Table1[CUSTOMER ID],'Hospitalisation Details'!$A$2:$I$2344,7,0)</f>
        <v>tier - 2</v>
      </c>
      <c r="O453" s="8" t="str">
        <f>VLOOKUP(Table1[CUSTOMER ID],'Hospitalisation Details'!$A$2:$I$2344,8,0)</f>
        <v>tier - 3</v>
      </c>
      <c r="P453" s="8" t="str">
        <f>VLOOKUP(Table1[CUSTOMER ID],'Hospitalisation Details'!$A$2:$I$2344,9,0)</f>
        <v>R1013</v>
      </c>
      <c r="Q453" s="8">
        <f ca="1">VLOOKUP(Table1[CUSTOMER ID],'Hospitalisation Details'!$A$2:$N$2344,13,0)</f>
        <v>53</v>
      </c>
    </row>
    <row r="454" spans="1:17" ht="15.75" x14ac:dyDescent="0.25">
      <c r="A454" s="1" t="s">
        <v>1918</v>
      </c>
      <c r="B454" s="8" t="str">
        <f>VLOOKUP(A454:A2788,'Customer Names'!$A$2:$D$2336,2,0)</f>
        <v xml:space="preserve">  Harper L</v>
      </c>
      <c r="C454" s="8">
        <f>VLOOKUP(A454:A2788,'Medical Examinations'!$A$2:$H$2336,2,0)</f>
        <v>23.98</v>
      </c>
      <c r="D454" s="8">
        <f>VLOOKUP(A454:A2788,'Medical Examinations'!$A$2:$H$2336,3,0)</f>
        <v>10.67</v>
      </c>
      <c r="E454" s="8" t="str">
        <f>VLOOKUP(A454:A2788,'Medical Examinations'!$A$1:$M$2336,10,0)</f>
        <v>No</v>
      </c>
      <c r="F454" s="8" t="str">
        <f>VLOOKUP(A454:A2788,'Medical Examinations'!$A$2:$H$2336,5,0)</f>
        <v>No</v>
      </c>
      <c r="G454" s="8" t="str">
        <f>VLOOKUP(A454:A2788,'Medical Examinations'!$A$2:$H$2336,6,0)</f>
        <v>No</v>
      </c>
      <c r="H454" s="8">
        <f>VLOOKUP(A454:A2788,'Medical Examinations'!$A$2:$H$2336,7,0)</f>
        <v>0</v>
      </c>
      <c r="I454" t="str">
        <f>VLOOKUP(A454:A2788,'Medical Examinations'!$A$2:$K$2336,11,0)</f>
        <v>No</v>
      </c>
      <c r="J454" s="8" t="str">
        <f>VLOOKUP(A454:A2788,'Medical Examinations'!$A$2:$M$2336,12,0)</f>
        <v>Normal Weight</v>
      </c>
      <c r="K454" s="8" t="str">
        <f>VLOOKUP(A454:A2788,'Medical Examinations'!$A$2:$M$2336,13,0)</f>
        <v>Diabetes</v>
      </c>
      <c r="L454" s="8" t="str">
        <f>VLOOKUP(Table1[CUSTOMER ID],'Hospitalisation Details'!$A$1:$N$2344,12,0)</f>
        <v>24/Aug/1965</v>
      </c>
      <c r="M454" s="22">
        <f>VLOOKUP(Table1[CUSTOMER ID],'Hospitalisation Details'!$A$2:$N$2344,14,0)</f>
        <v>22192.44</v>
      </c>
      <c r="N454" s="8" t="str">
        <f>VLOOKUP(Table1[CUSTOMER ID],'Hospitalisation Details'!$A$2:$I$2344,7,0)</f>
        <v>tier - 3</v>
      </c>
      <c r="O454" s="8" t="str">
        <f>VLOOKUP(Table1[CUSTOMER ID],'Hospitalisation Details'!$A$2:$I$2344,8,0)</f>
        <v>tier - 1</v>
      </c>
      <c r="P454" s="8" t="str">
        <f>VLOOKUP(Table1[CUSTOMER ID],'Hospitalisation Details'!$A$2:$I$2344,9,0)</f>
        <v>R1013</v>
      </c>
      <c r="Q454" s="8">
        <f ca="1">VLOOKUP(Table1[CUSTOMER ID],'Hospitalisation Details'!$A$2:$N$2344,13,0)</f>
        <v>59</v>
      </c>
    </row>
    <row r="455" spans="1:17" ht="15.75" x14ac:dyDescent="0.25">
      <c r="A455" s="1" t="s">
        <v>1917</v>
      </c>
      <c r="B455" s="8" t="str">
        <f>VLOOKUP(A455:A2789,'Customer Names'!$A$2:$D$2336,2,0)</f>
        <v xml:space="preserve">  Nick</v>
      </c>
      <c r="C455" s="8">
        <f>VLOOKUP(A455:A2789,'Medical Examinations'!$A$2:$H$2336,2,0)</f>
        <v>30</v>
      </c>
      <c r="D455" s="8">
        <f>VLOOKUP(A455:A2789,'Medical Examinations'!$A$2:$H$2336,3,0)</f>
        <v>6.21</v>
      </c>
      <c r="E455" s="8" t="str">
        <f>VLOOKUP(A455:A2789,'Medical Examinations'!$A$1:$M$2336,10,0)</f>
        <v>No</v>
      </c>
      <c r="F455" s="8" t="str">
        <f>VLOOKUP(A455:A2789,'Medical Examinations'!$A$2:$H$2336,5,0)</f>
        <v>No</v>
      </c>
      <c r="G455" s="8" t="str">
        <f>VLOOKUP(A455:A2789,'Medical Examinations'!$A$2:$H$2336,6,0)</f>
        <v>No</v>
      </c>
      <c r="H455" s="8">
        <f>VLOOKUP(A455:A2789,'Medical Examinations'!$A$2:$H$2336,7,0)</f>
        <v>0</v>
      </c>
      <c r="I455" t="str">
        <f>VLOOKUP(A455:A2789,'Medical Examinations'!$A$2:$K$2336,11,0)</f>
        <v>Yes</v>
      </c>
      <c r="J455" s="8" t="str">
        <f>VLOOKUP(A455:A2789,'Medical Examinations'!$A$2:$M$2336,12,0)</f>
        <v>Obesity</v>
      </c>
      <c r="K455" s="8" t="str">
        <f>VLOOKUP(A455:A2789,'Medical Examinations'!$A$2:$M$2336,13,0)</f>
        <v>Prediabetes</v>
      </c>
      <c r="L455" s="8" t="str">
        <f>VLOOKUP(Table1[CUSTOMER ID],'Hospitalisation Details'!$A$1:$N$2344,12,0)</f>
        <v>12/Sep/1980</v>
      </c>
      <c r="M455" s="22">
        <f>VLOOKUP(Table1[CUSTOMER ID],'Hospitalisation Details'!$A$2:$N$2344,14,0)</f>
        <v>22144.03</v>
      </c>
      <c r="N455" s="8" t="str">
        <f>VLOOKUP(Table1[CUSTOMER ID],'Hospitalisation Details'!$A$2:$I$2344,7,0)</f>
        <v>tier - 2</v>
      </c>
      <c r="O455" s="8" t="str">
        <f>VLOOKUP(Table1[CUSTOMER ID],'Hospitalisation Details'!$A$2:$I$2344,8,0)</f>
        <v>tier - 2</v>
      </c>
      <c r="P455" s="8" t="str">
        <f>VLOOKUP(Table1[CUSTOMER ID],'Hospitalisation Details'!$A$2:$I$2344,9,0)</f>
        <v>R1011</v>
      </c>
      <c r="Q455" s="8">
        <f ca="1">VLOOKUP(Table1[CUSTOMER ID],'Hospitalisation Details'!$A$2:$N$2344,13,0)</f>
        <v>44</v>
      </c>
    </row>
    <row r="456" spans="1:17" ht="15.75" x14ac:dyDescent="0.25">
      <c r="A456" s="1" t="s">
        <v>1916</v>
      </c>
      <c r="B456" s="8" t="str">
        <f>VLOOKUP(A456:A2790,'Customer Names'!$A$2:$D$2336,2,0)</f>
        <v xml:space="preserve">  Scott</v>
      </c>
      <c r="C456" s="8">
        <f>VLOOKUP(A456:A2790,'Medical Examinations'!$A$2:$H$2336,2,0)</f>
        <v>17.350000000000001</v>
      </c>
      <c r="D456" s="8">
        <f>VLOOKUP(A456:A2790,'Medical Examinations'!$A$2:$H$2336,3,0)</f>
        <v>5.03</v>
      </c>
      <c r="E456" s="8" t="str">
        <f>VLOOKUP(A456:A2790,'Medical Examinations'!$A$1:$M$2336,10,0)</f>
        <v>Yes</v>
      </c>
      <c r="F456" s="8" t="str">
        <f>VLOOKUP(A456:A2790,'Medical Examinations'!$A$2:$H$2336,5,0)</f>
        <v>No</v>
      </c>
      <c r="G456" s="8" t="str">
        <f>VLOOKUP(A456:A2790,'Medical Examinations'!$A$2:$H$2336,6,0)</f>
        <v>No</v>
      </c>
      <c r="H456" s="8">
        <f>VLOOKUP(A456:A2790,'Medical Examinations'!$A$2:$H$2336,7,0)</f>
        <v>0</v>
      </c>
      <c r="I456" t="str">
        <f>VLOOKUP(A456:A2790,'Medical Examinations'!$A$2:$K$2336,11,0)</f>
        <v>Yes</v>
      </c>
      <c r="J456" s="8" t="str">
        <f>VLOOKUP(A456:A2790,'Medical Examinations'!$A$2:$M$2336,12,0)</f>
        <v>Underweight</v>
      </c>
      <c r="K456" s="8" t="str">
        <f>VLOOKUP(A456:A2790,'Medical Examinations'!$A$2:$M$2336,13,0)</f>
        <v>Normal</v>
      </c>
      <c r="L456" s="8" t="str">
        <f>VLOOKUP(Table1[CUSTOMER ID],'Hospitalisation Details'!$A$1:$N$2344,12,0)</f>
        <v>28/Aug/2001</v>
      </c>
      <c r="M456" s="22">
        <f>VLOOKUP(Table1[CUSTOMER ID],'Hospitalisation Details'!$A$2:$N$2344,14,0)</f>
        <v>22097.62</v>
      </c>
      <c r="N456" s="8" t="str">
        <f>VLOOKUP(Table1[CUSTOMER ID],'Hospitalisation Details'!$A$2:$I$2344,7,0)</f>
        <v>tier - 3</v>
      </c>
      <c r="O456" s="8" t="str">
        <f>VLOOKUP(Table1[CUSTOMER ID],'Hospitalisation Details'!$A$2:$I$2344,8,0)</f>
        <v>tier - 1</v>
      </c>
      <c r="P456" s="8" t="str">
        <f>VLOOKUP(Table1[CUSTOMER ID],'Hospitalisation Details'!$A$2:$I$2344,9,0)</f>
        <v>R1011</v>
      </c>
      <c r="Q456" s="8">
        <f ca="1">VLOOKUP(Table1[CUSTOMER ID],'Hospitalisation Details'!$A$2:$N$2344,13,0)</f>
        <v>23</v>
      </c>
    </row>
    <row r="457" spans="1:17" ht="15.75" x14ac:dyDescent="0.25">
      <c r="A457" s="1" t="s">
        <v>1915</v>
      </c>
      <c r="B457" s="8" t="str">
        <f>VLOOKUP(A457:A2791,'Customer Names'!$A$2:$D$2336,2,0)</f>
        <v xml:space="preserve">  Wilson</v>
      </c>
      <c r="C457" s="8">
        <f>VLOOKUP(A457:A2791,'Medical Examinations'!$A$2:$H$2336,2,0)</f>
        <v>22.704999999999998</v>
      </c>
      <c r="D457" s="8">
        <f>VLOOKUP(A457:A2791,'Medical Examinations'!$A$2:$H$2336,3,0)</f>
        <v>5.27</v>
      </c>
      <c r="E457" s="8" t="str">
        <f>VLOOKUP(A457:A2791,'Medical Examinations'!$A$1:$M$2336,10,0)</f>
        <v>No</v>
      </c>
      <c r="F457" s="8" t="str">
        <f>VLOOKUP(A457:A2791,'Medical Examinations'!$A$2:$H$2336,5,0)</f>
        <v>No</v>
      </c>
      <c r="G457" s="8" t="str">
        <f>VLOOKUP(A457:A2791,'Medical Examinations'!$A$2:$H$2336,6,0)</f>
        <v>No</v>
      </c>
      <c r="H457" s="8">
        <f>VLOOKUP(A457:A2791,'Medical Examinations'!$A$2:$H$2336,7,0)</f>
        <v>0</v>
      </c>
      <c r="I457" t="str">
        <f>VLOOKUP(A457:A2791,'Medical Examinations'!$A$2:$K$2336,11,0)</f>
        <v>No</v>
      </c>
      <c r="J457" s="8" t="str">
        <f>VLOOKUP(A457:A2791,'Medical Examinations'!$A$2:$M$2336,12,0)</f>
        <v>Normal Weight</v>
      </c>
      <c r="K457" s="8" t="str">
        <f>VLOOKUP(A457:A2791,'Medical Examinations'!$A$2:$M$2336,13,0)</f>
        <v>Normal</v>
      </c>
      <c r="L457" s="8" t="str">
        <f>VLOOKUP(Table1[CUSTOMER ID],'Hospitalisation Details'!$A$1:$N$2344,12,0)</f>
        <v>14/Oct/1989</v>
      </c>
      <c r="M457" s="22">
        <f>VLOOKUP(Table1[CUSTOMER ID],'Hospitalisation Details'!$A$2:$N$2344,14,0)</f>
        <v>21984.47</v>
      </c>
      <c r="N457" s="8" t="str">
        <f>VLOOKUP(Table1[CUSTOMER ID],'Hospitalisation Details'!$A$2:$I$2344,7,0)</f>
        <v>tier - 3</v>
      </c>
      <c r="O457" s="8" t="str">
        <f>VLOOKUP(Table1[CUSTOMER ID],'Hospitalisation Details'!$A$2:$I$2344,8,0)</f>
        <v>tier - 1</v>
      </c>
      <c r="P457" s="8" t="str">
        <f>VLOOKUP(Table1[CUSTOMER ID],'Hospitalisation Details'!$A$2:$I$2344,9,0)</f>
        <v>R1012</v>
      </c>
      <c r="Q457" s="8">
        <f ca="1">VLOOKUP(Table1[CUSTOMER ID],'Hospitalisation Details'!$A$2:$N$2344,13,0)</f>
        <v>35</v>
      </c>
    </row>
    <row r="458" spans="1:17" ht="15.75" x14ac:dyDescent="0.25">
      <c r="A458" s="1" t="s">
        <v>1914</v>
      </c>
      <c r="B458" s="8" t="str">
        <f>VLOOKUP(A458:A2792,'Customer Names'!$A$2:$D$2336,2,0)</f>
        <v xml:space="preserve">  Lee</v>
      </c>
      <c r="C458" s="8">
        <f>VLOOKUP(A458:A2792,'Medical Examinations'!$A$2:$H$2336,2,0)</f>
        <v>25.41</v>
      </c>
      <c r="D458" s="8">
        <f>VLOOKUP(A458:A2792,'Medical Examinations'!$A$2:$H$2336,3,0)</f>
        <v>10.53</v>
      </c>
      <c r="E458" s="8" t="str">
        <f>VLOOKUP(A458:A2792,'Medical Examinations'!$A$1:$M$2336,10,0)</f>
        <v>Yes</v>
      </c>
      <c r="F458" s="8" t="str">
        <f>VLOOKUP(A458:A2792,'Medical Examinations'!$A$2:$H$2336,5,0)</f>
        <v>No</v>
      </c>
      <c r="G458" s="8" t="str">
        <f>VLOOKUP(A458:A2792,'Medical Examinations'!$A$2:$H$2336,6,0)</f>
        <v>No</v>
      </c>
      <c r="H458" s="8">
        <f>VLOOKUP(A458:A2792,'Medical Examinations'!$A$2:$H$2336,7,0)</f>
        <v>1</v>
      </c>
      <c r="I458" t="str">
        <f>VLOOKUP(A458:A2792,'Medical Examinations'!$A$2:$K$2336,11,0)</f>
        <v>Yes</v>
      </c>
      <c r="J458" s="8" t="str">
        <f>VLOOKUP(A458:A2792,'Medical Examinations'!$A$2:$M$2336,12,0)</f>
        <v>Overweight</v>
      </c>
      <c r="K458" s="8" t="str">
        <f>VLOOKUP(A458:A2792,'Medical Examinations'!$A$2:$M$2336,13,0)</f>
        <v>Diabetes</v>
      </c>
      <c r="L458" s="8" t="str">
        <f>VLOOKUP(Table1[CUSTOMER ID],'Hospitalisation Details'!$A$1:$N$2344,12,0)</f>
        <v>19/Dec/1975</v>
      </c>
      <c r="M458" s="22">
        <f>VLOOKUP(Table1[CUSTOMER ID],'Hospitalisation Details'!$A$2:$N$2344,14,0)</f>
        <v>21978.68</v>
      </c>
      <c r="N458" s="8" t="str">
        <f>VLOOKUP(Table1[CUSTOMER ID],'Hospitalisation Details'!$A$2:$I$2344,7,0)</f>
        <v>tier - 3</v>
      </c>
      <c r="O458" s="8" t="str">
        <f>VLOOKUP(Table1[CUSTOMER ID],'Hospitalisation Details'!$A$2:$I$2344,8,0)</f>
        <v>tier - 3</v>
      </c>
      <c r="P458" s="8" t="str">
        <f>VLOOKUP(Table1[CUSTOMER ID],'Hospitalisation Details'!$A$2:$I$2344,9,0)</f>
        <v>R1013</v>
      </c>
      <c r="Q458" s="8">
        <f ca="1">VLOOKUP(Table1[CUSTOMER ID],'Hospitalisation Details'!$A$2:$N$2344,13,0)</f>
        <v>48</v>
      </c>
    </row>
    <row r="459" spans="1:17" ht="15.75" x14ac:dyDescent="0.25">
      <c r="A459" s="1" t="s">
        <v>1913</v>
      </c>
      <c r="B459" s="8" t="str">
        <f>VLOOKUP(A459:A2793,'Customer Names'!$A$2:$D$2336,2,0)</f>
        <v xml:space="preserve">  Shizhong</v>
      </c>
      <c r="C459" s="8">
        <f>VLOOKUP(A459:A2793,'Medical Examinations'!$A$2:$H$2336,2,0)</f>
        <v>18.23</v>
      </c>
      <c r="D459" s="8">
        <f>VLOOKUP(A459:A2793,'Medical Examinations'!$A$2:$H$2336,3,0)</f>
        <v>5.78</v>
      </c>
      <c r="E459" s="8" t="str">
        <f>VLOOKUP(A459:A2793,'Medical Examinations'!$A$1:$M$2336,10,0)</f>
        <v>No</v>
      </c>
      <c r="F459" s="8" t="str">
        <f>VLOOKUP(A459:A2793,'Medical Examinations'!$A$2:$H$2336,5,0)</f>
        <v>No</v>
      </c>
      <c r="G459" s="8" t="str">
        <f>VLOOKUP(A459:A2793,'Medical Examinations'!$A$2:$H$2336,6,0)</f>
        <v>Yes</v>
      </c>
      <c r="H459" s="8">
        <f>VLOOKUP(A459:A2793,'Medical Examinations'!$A$2:$H$2336,7,0)</f>
        <v>1</v>
      </c>
      <c r="I459" t="str">
        <f>VLOOKUP(A459:A2793,'Medical Examinations'!$A$2:$K$2336,11,0)</f>
        <v>Yes</v>
      </c>
      <c r="J459" s="8" t="str">
        <f>VLOOKUP(A459:A2793,'Medical Examinations'!$A$2:$M$2336,12,0)</f>
        <v>Underweight</v>
      </c>
      <c r="K459" s="8" t="str">
        <f>VLOOKUP(A459:A2793,'Medical Examinations'!$A$2:$M$2336,13,0)</f>
        <v>Prediabetes</v>
      </c>
      <c r="L459" s="8" t="str">
        <f>VLOOKUP(Table1[CUSTOMER ID],'Hospitalisation Details'!$A$1:$N$2344,12,0)</f>
        <v>28/Sep/2003</v>
      </c>
      <c r="M459" s="22">
        <f>VLOOKUP(Table1[CUSTOMER ID],'Hospitalisation Details'!$A$2:$N$2344,14,0)</f>
        <v>21882.400000000001</v>
      </c>
      <c r="N459" s="8" t="str">
        <f>VLOOKUP(Table1[CUSTOMER ID],'Hospitalisation Details'!$A$2:$I$2344,7,0)</f>
        <v>tier - 2</v>
      </c>
      <c r="O459" s="8" t="str">
        <f>VLOOKUP(Table1[CUSTOMER ID],'Hospitalisation Details'!$A$2:$I$2344,8,0)</f>
        <v>tier - 1</v>
      </c>
      <c r="P459" s="8" t="str">
        <f>VLOOKUP(Table1[CUSTOMER ID],'Hospitalisation Details'!$A$2:$I$2344,9,0)</f>
        <v>R1011</v>
      </c>
      <c r="Q459" s="8">
        <f ca="1">VLOOKUP(Table1[CUSTOMER ID],'Hospitalisation Details'!$A$2:$N$2344,13,0)</f>
        <v>21</v>
      </c>
    </row>
    <row r="460" spans="1:17" ht="15.75" x14ac:dyDescent="0.25">
      <c r="A460" s="1" t="s">
        <v>1912</v>
      </c>
      <c r="B460" s="8" t="str">
        <f>VLOOKUP(A460:A2794,'Customer Names'!$A$2:$D$2336,2,0)</f>
        <v xml:space="preserve">  Marie-Claire</v>
      </c>
      <c r="C460" s="8">
        <f>VLOOKUP(A460:A2794,'Medical Examinations'!$A$2:$H$2336,2,0)</f>
        <v>24.7</v>
      </c>
      <c r="D460" s="8">
        <f>VLOOKUP(A460:A2794,'Medical Examinations'!$A$2:$H$2336,3,0)</f>
        <v>4.3600000000000003</v>
      </c>
      <c r="E460" s="8" t="str">
        <f>VLOOKUP(A460:A2794,'Medical Examinations'!$A$1:$M$2336,10,0)</f>
        <v>No</v>
      </c>
      <c r="F460" s="8" t="str">
        <f>VLOOKUP(A460:A2794,'Medical Examinations'!$A$2:$H$2336,5,0)</f>
        <v>No</v>
      </c>
      <c r="G460" s="8" t="str">
        <f>VLOOKUP(A460:A2794,'Medical Examinations'!$A$2:$H$2336,6,0)</f>
        <v>Yes</v>
      </c>
      <c r="H460" s="8">
        <f>VLOOKUP(A460:A2794,'Medical Examinations'!$A$2:$H$2336,7,0)</f>
        <v>1</v>
      </c>
      <c r="I460" t="str">
        <f>VLOOKUP(A460:A2794,'Medical Examinations'!$A$2:$K$2336,11,0)</f>
        <v>Yes</v>
      </c>
      <c r="J460" s="8" t="str">
        <f>VLOOKUP(A460:A2794,'Medical Examinations'!$A$2:$M$2336,12,0)</f>
        <v>Normal Weight</v>
      </c>
      <c r="K460" s="8" t="str">
        <f>VLOOKUP(A460:A2794,'Medical Examinations'!$A$2:$M$2336,13,0)</f>
        <v>Normal</v>
      </c>
      <c r="L460" s="8" t="str">
        <f>VLOOKUP(Table1[CUSTOMER ID],'Hospitalisation Details'!$A$1:$N$2344,12,0)</f>
        <v>17/Aug/1979</v>
      </c>
      <c r="M460" s="22">
        <f>VLOOKUP(Table1[CUSTOMER ID],'Hospitalisation Details'!$A$2:$N$2344,14,0)</f>
        <v>21880.82</v>
      </c>
      <c r="N460" s="8" t="str">
        <f>VLOOKUP(Table1[CUSTOMER ID],'Hospitalisation Details'!$A$2:$I$2344,7,0)</f>
        <v>tier - 3</v>
      </c>
      <c r="O460" s="8" t="str">
        <f>VLOOKUP(Table1[CUSTOMER ID],'Hospitalisation Details'!$A$2:$I$2344,8,0)</f>
        <v>tier - 1</v>
      </c>
      <c r="P460" s="8" t="str">
        <f>VLOOKUP(Table1[CUSTOMER ID],'Hospitalisation Details'!$A$2:$I$2344,9,0)</f>
        <v>R1012</v>
      </c>
      <c r="Q460" s="8">
        <f ca="1">VLOOKUP(Table1[CUSTOMER ID],'Hospitalisation Details'!$A$2:$N$2344,13,0)</f>
        <v>45</v>
      </c>
    </row>
    <row r="461" spans="1:17" ht="15.75" x14ac:dyDescent="0.25">
      <c r="A461" s="1" t="s">
        <v>1911</v>
      </c>
      <c r="B461" s="8" t="str">
        <f>VLOOKUP(A461:A2795,'Customer Names'!$A$2:$D$2336,2,0)</f>
        <v xml:space="preserve">  Todd J</v>
      </c>
      <c r="C461" s="8">
        <f>VLOOKUP(A461:A2795,'Medical Examinations'!$A$2:$H$2336,2,0)</f>
        <v>37.4</v>
      </c>
      <c r="D461" s="8">
        <f>VLOOKUP(A461:A2795,'Medical Examinations'!$A$2:$H$2336,3,0)</f>
        <v>9.7200000000000006</v>
      </c>
      <c r="E461" s="8" t="str">
        <f>VLOOKUP(A461:A2795,'Medical Examinations'!$A$1:$M$2336,10,0)</f>
        <v>Yes</v>
      </c>
      <c r="F461" s="8" t="str">
        <f>VLOOKUP(A461:A2795,'Medical Examinations'!$A$2:$H$2336,5,0)</f>
        <v>No</v>
      </c>
      <c r="G461" s="8" t="str">
        <f>VLOOKUP(A461:A2795,'Medical Examinations'!$A$2:$H$2336,6,0)</f>
        <v>Yes</v>
      </c>
      <c r="H461" s="8">
        <f>VLOOKUP(A461:A2795,'Medical Examinations'!$A$2:$H$2336,7,0)</f>
        <v>1</v>
      </c>
      <c r="I461" t="str">
        <f>VLOOKUP(A461:A2795,'Medical Examinations'!$A$2:$K$2336,11,0)</f>
        <v>No</v>
      </c>
      <c r="J461" s="8" t="str">
        <f>VLOOKUP(A461:A2795,'Medical Examinations'!$A$2:$M$2336,12,0)</f>
        <v>Obesity</v>
      </c>
      <c r="K461" s="8" t="str">
        <f>VLOOKUP(A461:A2795,'Medical Examinations'!$A$2:$M$2336,13,0)</f>
        <v>Diabetes</v>
      </c>
      <c r="L461" s="8" t="str">
        <f>VLOOKUP(Table1[CUSTOMER ID],'Hospitalisation Details'!$A$1:$N$2344,12,0)</f>
        <v>27/Aug/1963</v>
      </c>
      <c r="M461" s="22">
        <f>VLOOKUP(Table1[CUSTOMER ID],'Hospitalisation Details'!$A$2:$N$2344,14,0)</f>
        <v>21797</v>
      </c>
      <c r="N461" s="8" t="str">
        <f>VLOOKUP(Table1[CUSTOMER ID],'Hospitalisation Details'!$A$2:$I$2344,7,0)</f>
        <v>tier - 3</v>
      </c>
      <c r="O461" s="8" t="str">
        <f>VLOOKUP(Table1[CUSTOMER ID],'Hospitalisation Details'!$A$2:$I$2344,8,0)</f>
        <v>tier - 1</v>
      </c>
      <c r="P461" s="8" t="str">
        <f>VLOOKUP(Table1[CUSTOMER ID],'Hospitalisation Details'!$A$2:$I$2344,9,0)</f>
        <v>R1011</v>
      </c>
      <c r="Q461" s="8">
        <f ca="1">VLOOKUP(Table1[CUSTOMER ID],'Hospitalisation Details'!$A$2:$N$2344,13,0)</f>
        <v>61</v>
      </c>
    </row>
    <row r="462" spans="1:17" ht="15.75" x14ac:dyDescent="0.25">
      <c r="A462" s="1" t="s">
        <v>1910</v>
      </c>
      <c r="B462" s="8" t="str">
        <f>VLOOKUP(A462:A2796,'Customer Names'!$A$2:$D$2336,2,0)</f>
        <v xml:space="preserve">  Carolyn</v>
      </c>
      <c r="C462" s="8">
        <f>VLOOKUP(A462:A2796,'Medical Examinations'!$A$2:$H$2336,2,0)</f>
        <v>26.885000000000002</v>
      </c>
      <c r="D462" s="8">
        <f>VLOOKUP(A462:A2796,'Medical Examinations'!$A$2:$H$2336,3,0)</f>
        <v>5.18</v>
      </c>
      <c r="E462" s="8" t="str">
        <f>VLOOKUP(A462:A2796,'Medical Examinations'!$A$1:$M$2336,10,0)</f>
        <v>No</v>
      </c>
      <c r="F462" s="8" t="str">
        <f>VLOOKUP(A462:A2796,'Medical Examinations'!$A$2:$H$2336,5,0)</f>
        <v>No</v>
      </c>
      <c r="G462" s="8" t="str">
        <f>VLOOKUP(A462:A2796,'Medical Examinations'!$A$2:$H$2336,6,0)</f>
        <v>Yes</v>
      </c>
      <c r="H462" s="8">
        <f>VLOOKUP(A462:A2796,'Medical Examinations'!$A$2:$H$2336,7,0)</f>
        <v>1</v>
      </c>
      <c r="I462" t="str">
        <f>VLOOKUP(A462:A2796,'Medical Examinations'!$A$2:$K$2336,11,0)</f>
        <v>Yes</v>
      </c>
      <c r="J462" s="8" t="str">
        <f>VLOOKUP(A462:A2796,'Medical Examinations'!$A$2:$M$2336,12,0)</f>
        <v>Overweight</v>
      </c>
      <c r="K462" s="8" t="str">
        <f>VLOOKUP(A462:A2796,'Medical Examinations'!$A$2:$M$2336,13,0)</f>
        <v>Normal</v>
      </c>
      <c r="L462" s="8" t="str">
        <f>VLOOKUP(Table1[CUSTOMER ID],'Hospitalisation Details'!$A$1:$N$2344,12,0)</f>
        <v>28/Sep/1979</v>
      </c>
      <c r="M462" s="22">
        <f>VLOOKUP(Table1[CUSTOMER ID],'Hospitalisation Details'!$A$2:$N$2344,14,0)</f>
        <v>21774.32</v>
      </c>
      <c r="N462" s="8" t="str">
        <f>VLOOKUP(Table1[CUSTOMER ID],'Hospitalisation Details'!$A$2:$I$2344,7,0)</f>
        <v>tier - 3</v>
      </c>
      <c r="O462" s="8" t="str">
        <f>VLOOKUP(Table1[CUSTOMER ID],'Hospitalisation Details'!$A$2:$I$2344,8,0)</f>
        <v>tier - 2</v>
      </c>
      <c r="P462" s="8" t="str">
        <f>VLOOKUP(Table1[CUSTOMER ID],'Hospitalisation Details'!$A$2:$I$2344,9,0)</f>
        <v>R1012</v>
      </c>
      <c r="Q462" s="8">
        <f ca="1">VLOOKUP(Table1[CUSTOMER ID],'Hospitalisation Details'!$A$2:$N$2344,13,0)</f>
        <v>45</v>
      </c>
    </row>
    <row r="463" spans="1:17" ht="15.75" x14ac:dyDescent="0.25">
      <c r="A463" s="1" t="s">
        <v>1909</v>
      </c>
      <c r="B463" s="8" t="str">
        <f>VLOOKUP(A463:A2797,'Customer Names'!$A$2:$D$2336,2,0)</f>
        <v xml:space="preserve">  Lindsey</v>
      </c>
      <c r="C463" s="8">
        <f>VLOOKUP(A463:A2797,'Medical Examinations'!$A$2:$H$2336,2,0)</f>
        <v>25.27</v>
      </c>
      <c r="D463" s="8">
        <f>VLOOKUP(A463:A2797,'Medical Examinations'!$A$2:$H$2336,3,0)</f>
        <v>5.29</v>
      </c>
      <c r="E463" s="8" t="str">
        <f>VLOOKUP(A463:A2797,'Medical Examinations'!$A$1:$M$2336,10,0)</f>
        <v>No</v>
      </c>
      <c r="F463" s="8" t="str">
        <f>VLOOKUP(A463:A2797,'Medical Examinations'!$A$2:$H$2336,5,0)</f>
        <v>No</v>
      </c>
      <c r="G463" s="8" t="str">
        <f>VLOOKUP(A463:A2797,'Medical Examinations'!$A$2:$H$2336,6,0)</f>
        <v>Yes</v>
      </c>
      <c r="H463" s="8">
        <f>VLOOKUP(A463:A2797,'Medical Examinations'!$A$2:$H$2336,7,0)</f>
        <v>1</v>
      </c>
      <c r="I463" t="str">
        <f>VLOOKUP(A463:A2797,'Medical Examinations'!$A$2:$K$2336,11,0)</f>
        <v>Yes</v>
      </c>
      <c r="J463" s="8" t="str">
        <f>VLOOKUP(A463:A2797,'Medical Examinations'!$A$2:$M$2336,12,0)</f>
        <v>Overweight</v>
      </c>
      <c r="K463" s="8" t="str">
        <f>VLOOKUP(A463:A2797,'Medical Examinations'!$A$2:$M$2336,13,0)</f>
        <v>Normal</v>
      </c>
      <c r="L463" s="8" t="str">
        <f>VLOOKUP(Table1[CUSTOMER ID],'Hospitalisation Details'!$A$1:$N$2344,12,0)</f>
        <v>20/Sep/1979</v>
      </c>
      <c r="M463" s="22">
        <f>VLOOKUP(Table1[CUSTOMER ID],'Hospitalisation Details'!$A$2:$N$2344,14,0)</f>
        <v>21771.34</v>
      </c>
      <c r="N463" s="8" t="str">
        <f>VLOOKUP(Table1[CUSTOMER ID],'Hospitalisation Details'!$A$2:$I$2344,7,0)</f>
        <v>tier - 3</v>
      </c>
      <c r="O463" s="8" t="str">
        <f>VLOOKUP(Table1[CUSTOMER ID],'Hospitalisation Details'!$A$2:$I$2344,8,0)</f>
        <v>tier - 1</v>
      </c>
      <c r="P463" s="8" t="str">
        <f>VLOOKUP(Table1[CUSTOMER ID],'Hospitalisation Details'!$A$2:$I$2344,9,0)</f>
        <v>R1024</v>
      </c>
      <c r="Q463" s="8">
        <f ca="1">VLOOKUP(Table1[CUSTOMER ID],'Hospitalisation Details'!$A$2:$N$2344,13,0)</f>
        <v>45</v>
      </c>
    </row>
    <row r="464" spans="1:17" ht="15.75" x14ac:dyDescent="0.25">
      <c r="A464" s="1" t="s">
        <v>1908</v>
      </c>
      <c r="B464" s="8" t="str">
        <f>VLOOKUP(A464:A2798,'Customer Names'!$A$2:$D$2336,2,0)</f>
        <v xml:space="preserve">  Marissa D</v>
      </c>
      <c r="C464" s="8">
        <f>VLOOKUP(A464:A2798,'Medical Examinations'!$A$2:$H$2336,2,0)</f>
        <v>23.655000000000001</v>
      </c>
      <c r="D464" s="8">
        <f>VLOOKUP(A464:A2798,'Medical Examinations'!$A$2:$H$2336,3,0)</f>
        <v>4.8600000000000003</v>
      </c>
      <c r="E464" s="8" t="str">
        <f>VLOOKUP(A464:A2798,'Medical Examinations'!$A$1:$M$2336,10,0)</f>
        <v>Yes</v>
      </c>
      <c r="F464" s="8" t="str">
        <f>VLOOKUP(A464:A2798,'Medical Examinations'!$A$2:$H$2336,5,0)</f>
        <v>No</v>
      </c>
      <c r="G464" s="8" t="str">
        <f>VLOOKUP(A464:A2798,'Medical Examinations'!$A$2:$H$2336,6,0)</f>
        <v>No</v>
      </c>
      <c r="H464" s="8">
        <f>VLOOKUP(A464:A2798,'Medical Examinations'!$A$2:$H$2336,7,0)</f>
        <v>0</v>
      </c>
      <c r="I464" t="str">
        <f>VLOOKUP(A464:A2798,'Medical Examinations'!$A$2:$K$2336,11,0)</f>
        <v>Yes</v>
      </c>
      <c r="J464" s="8" t="str">
        <f>VLOOKUP(A464:A2798,'Medical Examinations'!$A$2:$M$2336,12,0)</f>
        <v>Normal Weight</v>
      </c>
      <c r="K464" s="8" t="str">
        <f>VLOOKUP(A464:A2798,'Medical Examinations'!$A$2:$M$2336,13,0)</f>
        <v>Normal</v>
      </c>
      <c r="L464" s="8" t="str">
        <f>VLOOKUP(Table1[CUSTOMER ID],'Hospitalisation Details'!$A$1:$N$2344,12,0)</f>
        <v>18/Jul/1976</v>
      </c>
      <c r="M464" s="22">
        <f>VLOOKUP(Table1[CUSTOMER ID],'Hospitalisation Details'!$A$2:$N$2344,14,0)</f>
        <v>21677.279999999999</v>
      </c>
      <c r="N464" s="8" t="str">
        <f>VLOOKUP(Table1[CUSTOMER ID],'Hospitalisation Details'!$A$2:$I$2344,7,0)</f>
        <v>tier - 3</v>
      </c>
      <c r="O464" s="8" t="str">
        <f>VLOOKUP(Table1[CUSTOMER ID],'Hospitalisation Details'!$A$2:$I$2344,8,0)</f>
        <v>tier - 1</v>
      </c>
      <c r="P464" s="8" t="str">
        <f>VLOOKUP(Table1[CUSTOMER ID],'Hospitalisation Details'!$A$2:$I$2344,9,0)</f>
        <v>R1012</v>
      </c>
      <c r="Q464" s="8">
        <f ca="1">VLOOKUP(Table1[CUSTOMER ID],'Hospitalisation Details'!$A$2:$N$2344,13,0)</f>
        <v>48</v>
      </c>
    </row>
    <row r="465" spans="1:17" ht="15.75" x14ac:dyDescent="0.25">
      <c r="A465" s="1" t="s">
        <v>1907</v>
      </c>
      <c r="B465" s="8" t="str">
        <f>VLOOKUP(A465:A2799,'Customer Names'!$A$2:$D$2336,2,0)</f>
        <v xml:space="preserve">  Jean Luc</v>
      </c>
      <c r="C465" s="8">
        <f>VLOOKUP(A465:A2799,'Medical Examinations'!$A$2:$H$2336,2,0)</f>
        <v>55.05</v>
      </c>
      <c r="D465" s="8">
        <f>VLOOKUP(A465:A2799,'Medical Examinations'!$A$2:$H$2336,3,0)</f>
        <v>7.66</v>
      </c>
      <c r="E465" s="8" t="str">
        <f>VLOOKUP(A465:A2799,'Medical Examinations'!$A$1:$M$2336,10,0)</f>
        <v>No</v>
      </c>
      <c r="F465" s="8" t="str">
        <f>VLOOKUP(A465:A2799,'Medical Examinations'!$A$2:$H$2336,5,0)</f>
        <v>No</v>
      </c>
      <c r="G465" s="8" t="str">
        <f>VLOOKUP(A465:A2799,'Medical Examinations'!$A$2:$H$2336,6,0)</f>
        <v>No</v>
      </c>
      <c r="H465" s="8">
        <f>VLOOKUP(A465:A2799,'Medical Examinations'!$A$2:$H$2336,7,0)</f>
        <v>0</v>
      </c>
      <c r="I465" t="str">
        <f>VLOOKUP(A465:A2799,'Medical Examinations'!$A$2:$K$2336,11,0)</f>
        <v>No</v>
      </c>
      <c r="J465" s="8" t="str">
        <f>VLOOKUP(A465:A2799,'Medical Examinations'!$A$2:$M$2336,12,0)</f>
        <v>Obesity</v>
      </c>
      <c r="K465" s="8" t="str">
        <f>VLOOKUP(A465:A2799,'Medical Examinations'!$A$2:$M$2336,13,0)</f>
        <v>Diabetes</v>
      </c>
      <c r="L465" s="8" t="str">
        <f>VLOOKUP(Table1[CUSTOMER ID],'Hospitalisation Details'!$A$1:$N$2344,12,0)</f>
        <v>16/Nov/1962</v>
      </c>
      <c r="M465" s="22">
        <f>VLOOKUP(Table1[CUSTOMER ID],'Hospitalisation Details'!$A$2:$N$2344,14,0)</f>
        <v>21661.16</v>
      </c>
      <c r="N465" s="8" t="str">
        <f>VLOOKUP(Table1[CUSTOMER ID],'Hospitalisation Details'!$A$2:$I$2344,7,0)</f>
        <v>tier - 2</v>
      </c>
      <c r="O465" s="8" t="str">
        <f>VLOOKUP(Table1[CUSTOMER ID],'Hospitalisation Details'!$A$2:$I$2344,8,0)</f>
        <v>tier - 2</v>
      </c>
      <c r="P465" s="8" t="str">
        <f>VLOOKUP(Table1[CUSTOMER ID],'Hospitalisation Details'!$A$2:$I$2344,9,0)</f>
        <v>R1012</v>
      </c>
      <c r="Q465" s="8">
        <f ca="1">VLOOKUP(Table1[CUSTOMER ID],'Hospitalisation Details'!$A$2:$N$2344,13,0)</f>
        <v>62</v>
      </c>
    </row>
    <row r="466" spans="1:17" ht="15.75" x14ac:dyDescent="0.25">
      <c r="A466" s="1" t="s">
        <v>1906</v>
      </c>
      <c r="B466" s="8" t="str">
        <f>VLOOKUP(A466:A2800,'Customer Names'!$A$2:$D$2336,2,0)</f>
        <v xml:space="preserve">  Danielle</v>
      </c>
      <c r="C466" s="8">
        <f>VLOOKUP(A466:A2800,'Medical Examinations'!$A$2:$H$2336,2,0)</f>
        <v>24.89</v>
      </c>
      <c r="D466" s="8">
        <f>VLOOKUP(A466:A2800,'Medical Examinations'!$A$2:$H$2336,3,0)</f>
        <v>6.1</v>
      </c>
      <c r="E466" s="8" t="str">
        <f>VLOOKUP(A466:A2800,'Medical Examinations'!$A$1:$M$2336,10,0)</f>
        <v>Yes</v>
      </c>
      <c r="F466" s="8" t="str">
        <f>VLOOKUP(A466:A2800,'Medical Examinations'!$A$2:$H$2336,5,0)</f>
        <v>No</v>
      </c>
      <c r="G466" s="8" t="str">
        <f>VLOOKUP(A466:A2800,'Medical Examinations'!$A$2:$H$2336,6,0)</f>
        <v>Yes</v>
      </c>
      <c r="H466" s="8">
        <f>VLOOKUP(A466:A2800,'Medical Examinations'!$A$2:$H$2336,7,0)</f>
        <v>1</v>
      </c>
      <c r="I466" t="str">
        <f>VLOOKUP(A466:A2800,'Medical Examinations'!$A$2:$K$2336,11,0)</f>
        <v>Yes</v>
      </c>
      <c r="J466" s="8" t="str">
        <f>VLOOKUP(A466:A2800,'Medical Examinations'!$A$2:$M$2336,12,0)</f>
        <v>Normal Weight</v>
      </c>
      <c r="K466" s="8" t="str">
        <f>VLOOKUP(A466:A2800,'Medical Examinations'!$A$2:$M$2336,13,0)</f>
        <v>Prediabetes</v>
      </c>
      <c r="L466" s="8" t="str">
        <f>VLOOKUP(Table1[CUSTOMER ID],'Hospitalisation Details'!$A$1:$N$2344,12,0)</f>
        <v>25/Dec/1983</v>
      </c>
      <c r="M466" s="22">
        <f>VLOOKUP(Table1[CUSTOMER ID],'Hospitalisation Details'!$A$2:$N$2344,14,0)</f>
        <v>21659.93</v>
      </c>
      <c r="N466" s="8" t="str">
        <f>VLOOKUP(Table1[CUSTOMER ID],'Hospitalisation Details'!$A$2:$I$2344,7,0)</f>
        <v>tier - 3</v>
      </c>
      <c r="O466" s="8" t="str">
        <f>VLOOKUP(Table1[CUSTOMER ID],'Hospitalisation Details'!$A$2:$I$2344,8,0)</f>
        <v>tier - 3</v>
      </c>
      <c r="P466" s="8" t="str">
        <f>VLOOKUP(Table1[CUSTOMER ID],'Hospitalisation Details'!$A$2:$I$2344,9,0)</f>
        <v>R1024</v>
      </c>
      <c r="Q466" s="8">
        <f ca="1">VLOOKUP(Table1[CUSTOMER ID],'Hospitalisation Details'!$A$2:$N$2344,13,0)</f>
        <v>40</v>
      </c>
    </row>
    <row r="467" spans="1:17" ht="15.75" x14ac:dyDescent="0.25">
      <c r="A467" s="1" t="s">
        <v>1905</v>
      </c>
      <c r="B467" s="8" t="str">
        <f>VLOOKUP(A467:A2801,'Customer Names'!$A$2:$D$2336,2,0)</f>
        <v xml:space="preserve">  Jim</v>
      </c>
      <c r="C467" s="8">
        <f>VLOOKUP(A467:A2801,'Medical Examinations'!$A$2:$H$2336,2,0)</f>
        <v>18.715</v>
      </c>
      <c r="D467" s="8">
        <f>VLOOKUP(A467:A2801,'Medical Examinations'!$A$2:$H$2336,3,0)</f>
        <v>4.4400000000000004</v>
      </c>
      <c r="E467" s="8" t="str">
        <f>VLOOKUP(A467:A2801,'Medical Examinations'!$A$1:$M$2336,10,0)</f>
        <v>No</v>
      </c>
      <c r="F467" s="8" t="str">
        <f>VLOOKUP(A467:A2801,'Medical Examinations'!$A$2:$H$2336,5,0)</f>
        <v>No</v>
      </c>
      <c r="G467" s="8" t="str">
        <f>VLOOKUP(A467:A2801,'Medical Examinations'!$A$2:$H$2336,6,0)</f>
        <v>No</v>
      </c>
      <c r="H467" s="8">
        <f>VLOOKUP(A467:A2801,'Medical Examinations'!$A$2:$H$2336,7,0)</f>
        <v>0</v>
      </c>
      <c r="I467" t="str">
        <f>VLOOKUP(A467:A2801,'Medical Examinations'!$A$2:$K$2336,11,0)</f>
        <v>No</v>
      </c>
      <c r="J467" s="8" t="str">
        <f>VLOOKUP(A467:A2801,'Medical Examinations'!$A$2:$M$2336,12,0)</f>
        <v>Normal Weight</v>
      </c>
      <c r="K467" s="8" t="str">
        <f>VLOOKUP(A467:A2801,'Medical Examinations'!$A$2:$M$2336,13,0)</f>
        <v>Normal</v>
      </c>
      <c r="L467" s="8" t="str">
        <f>VLOOKUP(Table1[CUSTOMER ID],'Hospitalisation Details'!$A$1:$N$2344,12,0)</f>
        <v>12/Jun/1999</v>
      </c>
      <c r="M467" s="22">
        <f>VLOOKUP(Table1[CUSTOMER ID],'Hospitalisation Details'!$A$2:$N$2344,14,0)</f>
        <v>21595.38</v>
      </c>
      <c r="N467" s="8" t="str">
        <f>VLOOKUP(Table1[CUSTOMER ID],'Hospitalisation Details'!$A$2:$I$2344,7,0)</f>
        <v>tier - 2</v>
      </c>
      <c r="O467" s="8" t="str">
        <f>VLOOKUP(Table1[CUSTOMER ID],'Hospitalisation Details'!$A$2:$I$2344,8,0)</f>
        <v>tier - 3</v>
      </c>
      <c r="P467" s="8" t="str">
        <f>VLOOKUP(Table1[CUSTOMER ID],'Hospitalisation Details'!$A$2:$I$2344,9,0)</f>
        <v>R1012</v>
      </c>
      <c r="Q467" s="8">
        <f ca="1">VLOOKUP(Table1[CUSTOMER ID],'Hospitalisation Details'!$A$2:$N$2344,13,0)</f>
        <v>25</v>
      </c>
    </row>
    <row r="468" spans="1:17" ht="15.75" x14ac:dyDescent="0.25">
      <c r="A468" s="1" t="s">
        <v>1904</v>
      </c>
      <c r="B468" s="8" t="str">
        <f>VLOOKUP(A468:A2802,'Customer Names'!$A$2:$D$2336,2,0)</f>
        <v xml:space="preserve">  Matthew T</v>
      </c>
      <c r="C468" s="8">
        <f>VLOOKUP(A468:A2802,'Medical Examinations'!$A$2:$H$2336,2,0)</f>
        <v>28.12</v>
      </c>
      <c r="D468" s="8">
        <f>VLOOKUP(A468:A2802,'Medical Examinations'!$A$2:$H$2336,3,0)</f>
        <v>6.15</v>
      </c>
      <c r="E468" s="8" t="str">
        <f>VLOOKUP(A468:A2802,'Medical Examinations'!$A$1:$M$2336,10,0)</f>
        <v>No</v>
      </c>
      <c r="F468" s="8" t="str">
        <f>VLOOKUP(A468:A2802,'Medical Examinations'!$A$2:$H$2336,5,0)</f>
        <v>No</v>
      </c>
      <c r="G468" s="8" t="str">
        <f>VLOOKUP(A468:A2802,'Medical Examinations'!$A$2:$H$2336,6,0)</f>
        <v>No</v>
      </c>
      <c r="H468" s="8">
        <f>VLOOKUP(A468:A2802,'Medical Examinations'!$A$2:$H$2336,7,0)</f>
        <v>0</v>
      </c>
      <c r="I468" t="str">
        <f>VLOOKUP(A468:A2802,'Medical Examinations'!$A$2:$K$2336,11,0)</f>
        <v>Yes</v>
      </c>
      <c r="J468" s="8" t="str">
        <f>VLOOKUP(A468:A2802,'Medical Examinations'!$A$2:$M$2336,12,0)</f>
        <v>Overweight</v>
      </c>
      <c r="K468" s="8" t="str">
        <f>VLOOKUP(A468:A2802,'Medical Examinations'!$A$2:$M$2336,13,0)</f>
        <v>Prediabetes</v>
      </c>
      <c r="L468" s="8" t="str">
        <f>VLOOKUP(Table1[CUSTOMER ID],'Hospitalisation Details'!$A$1:$N$2344,12,0)</f>
        <v>21/Nov/1990</v>
      </c>
      <c r="M468" s="22">
        <f>VLOOKUP(Table1[CUSTOMER ID],'Hospitalisation Details'!$A$2:$N$2344,14,0)</f>
        <v>21472.48</v>
      </c>
      <c r="N468" s="8" t="str">
        <f>VLOOKUP(Table1[CUSTOMER ID],'Hospitalisation Details'!$A$2:$I$2344,7,0)</f>
        <v>tier - 2</v>
      </c>
      <c r="O468" s="8" t="str">
        <f>VLOOKUP(Table1[CUSTOMER ID],'Hospitalisation Details'!$A$2:$I$2344,8,0)</f>
        <v>tier - 2</v>
      </c>
      <c r="P468" s="8" t="str">
        <f>VLOOKUP(Table1[CUSTOMER ID],'Hospitalisation Details'!$A$2:$I$2344,9,0)</f>
        <v>R1012</v>
      </c>
      <c r="Q468" s="8">
        <f ca="1">VLOOKUP(Table1[CUSTOMER ID],'Hospitalisation Details'!$A$2:$N$2344,13,0)</f>
        <v>34</v>
      </c>
    </row>
    <row r="469" spans="1:17" ht="15.75" x14ac:dyDescent="0.25">
      <c r="A469" s="1" t="s">
        <v>1903</v>
      </c>
      <c r="B469" s="8" t="str">
        <f>VLOOKUP(A469:A2803,'Customer Names'!$A$2:$D$2336,2,0)</f>
        <v xml:space="preserve">  Rachel L</v>
      </c>
      <c r="C469" s="8">
        <f>VLOOKUP(A469:A2803,'Medical Examinations'!$A$2:$H$2336,2,0)</f>
        <v>26.6</v>
      </c>
      <c r="D469" s="8">
        <f>VLOOKUP(A469:A2803,'Medical Examinations'!$A$2:$H$2336,3,0)</f>
        <v>4.53</v>
      </c>
      <c r="E469" s="8" t="str">
        <f>VLOOKUP(A469:A2803,'Medical Examinations'!$A$1:$M$2336,10,0)</f>
        <v>No</v>
      </c>
      <c r="F469" s="8" t="str">
        <f>VLOOKUP(A469:A2803,'Medical Examinations'!$A$2:$H$2336,5,0)</f>
        <v>No</v>
      </c>
      <c r="G469" s="8" t="str">
        <f>VLOOKUP(A469:A2803,'Medical Examinations'!$A$2:$H$2336,6,0)</f>
        <v>No</v>
      </c>
      <c r="H469" s="8">
        <f>VLOOKUP(A469:A2803,'Medical Examinations'!$A$2:$H$2336,7,0)</f>
        <v>0</v>
      </c>
      <c r="I469" t="str">
        <f>VLOOKUP(A469:A2803,'Medical Examinations'!$A$2:$K$2336,11,0)</f>
        <v>Yes</v>
      </c>
      <c r="J469" s="8" t="str">
        <f>VLOOKUP(A469:A2803,'Medical Examinations'!$A$2:$M$2336,12,0)</f>
        <v>Overweight</v>
      </c>
      <c r="K469" s="8" t="str">
        <f>VLOOKUP(A469:A2803,'Medical Examinations'!$A$2:$M$2336,13,0)</f>
        <v>Normal</v>
      </c>
      <c r="L469" s="8" t="str">
        <f>VLOOKUP(Table1[CUSTOMER ID],'Hospitalisation Details'!$A$1:$N$2344,12,0)</f>
        <v>4/Sep/1980</v>
      </c>
      <c r="M469" s="22">
        <f>VLOOKUP(Table1[CUSTOMER ID],'Hospitalisation Details'!$A$2:$N$2344,14,0)</f>
        <v>21348.71</v>
      </c>
      <c r="N469" s="8" t="str">
        <f>VLOOKUP(Table1[CUSTOMER ID],'Hospitalisation Details'!$A$2:$I$2344,7,0)</f>
        <v>tier - 2</v>
      </c>
      <c r="O469" s="8" t="str">
        <f>VLOOKUP(Table1[CUSTOMER ID],'Hospitalisation Details'!$A$2:$I$2344,8,0)</f>
        <v>tier - 1</v>
      </c>
      <c r="P469" s="8" t="str">
        <f>VLOOKUP(Table1[CUSTOMER ID],'Hospitalisation Details'!$A$2:$I$2344,9,0)</f>
        <v>R1012</v>
      </c>
      <c r="Q469" s="8">
        <f ca="1">VLOOKUP(Table1[CUSTOMER ID],'Hospitalisation Details'!$A$2:$N$2344,13,0)</f>
        <v>44</v>
      </c>
    </row>
    <row r="470" spans="1:17" ht="15.75" x14ac:dyDescent="0.25">
      <c r="A470" s="1" t="s">
        <v>1902</v>
      </c>
      <c r="B470" s="8" t="str">
        <f>VLOOKUP(A470:A2804,'Customer Names'!$A$2:$D$2336,2,0)</f>
        <v xml:space="preserve">  Corina</v>
      </c>
      <c r="C470" s="8">
        <f>VLOOKUP(A470:A2804,'Medical Examinations'!$A$2:$H$2336,2,0)</f>
        <v>30.114999999999998</v>
      </c>
      <c r="D470" s="8">
        <f>VLOOKUP(A470:A2804,'Medical Examinations'!$A$2:$H$2336,3,0)</f>
        <v>5.48</v>
      </c>
      <c r="E470" s="8" t="str">
        <f>VLOOKUP(A470:A2804,'Medical Examinations'!$A$1:$M$2336,10,0)</f>
        <v>No</v>
      </c>
      <c r="F470" s="8" t="str">
        <f>VLOOKUP(A470:A2804,'Medical Examinations'!$A$2:$H$2336,5,0)</f>
        <v>yes</v>
      </c>
      <c r="G470" s="8" t="str">
        <f>VLOOKUP(A470:A2804,'Medical Examinations'!$A$2:$H$2336,6,0)</f>
        <v>No</v>
      </c>
      <c r="H470" s="8">
        <f>VLOOKUP(A470:A2804,'Medical Examinations'!$A$2:$H$2336,7,0)</f>
        <v>1</v>
      </c>
      <c r="I470" t="str">
        <f>VLOOKUP(A470:A2804,'Medical Examinations'!$A$2:$K$2336,11,0)</f>
        <v>No</v>
      </c>
      <c r="J470" s="8" t="str">
        <f>VLOOKUP(A470:A2804,'Medical Examinations'!$A$2:$M$2336,12,0)</f>
        <v>Obesity</v>
      </c>
      <c r="K470" s="8" t="str">
        <f>VLOOKUP(A470:A2804,'Medical Examinations'!$A$2:$M$2336,13,0)</f>
        <v>Normal</v>
      </c>
      <c r="L470" s="8" t="str">
        <f>VLOOKUP(Table1[CUSTOMER ID],'Hospitalisation Details'!$A$1:$N$2344,12,0)</f>
        <v>4/Aug/2004</v>
      </c>
      <c r="M470" s="22">
        <f>VLOOKUP(Table1[CUSTOMER ID],'Hospitalisation Details'!$A$2:$N$2344,14,0)</f>
        <v>21344.85</v>
      </c>
      <c r="N470" s="8" t="str">
        <f>VLOOKUP(Table1[CUSTOMER ID],'Hospitalisation Details'!$A$2:$I$2344,7,0)</f>
        <v>tier - 3</v>
      </c>
      <c r="O470" s="8" t="str">
        <f>VLOOKUP(Table1[CUSTOMER ID],'Hospitalisation Details'!$A$2:$I$2344,8,0)</f>
        <v>tier - 1</v>
      </c>
      <c r="P470" s="8" t="str">
        <f>VLOOKUP(Table1[CUSTOMER ID],'Hospitalisation Details'!$A$2:$I$2344,9,0)</f>
        <v>R1024</v>
      </c>
      <c r="Q470" s="8">
        <f ca="1">VLOOKUP(Table1[CUSTOMER ID],'Hospitalisation Details'!$A$2:$N$2344,13,0)</f>
        <v>20</v>
      </c>
    </row>
    <row r="471" spans="1:17" ht="15.75" x14ac:dyDescent="0.25">
      <c r="A471" s="1" t="s">
        <v>1901</v>
      </c>
      <c r="B471" s="8" t="str">
        <f>VLOOKUP(A471:A2805,'Customer Names'!$A$2:$D$2336,2,0)</f>
        <v xml:space="preserve">  Guannan</v>
      </c>
      <c r="C471" s="8">
        <f>VLOOKUP(A471:A2805,'Medical Examinations'!$A$2:$H$2336,2,0)</f>
        <v>24.605</v>
      </c>
      <c r="D471" s="8">
        <f>VLOOKUP(A471:A2805,'Medical Examinations'!$A$2:$H$2336,3,0)</f>
        <v>5.48</v>
      </c>
      <c r="E471" s="8" t="str">
        <f>VLOOKUP(A471:A2805,'Medical Examinations'!$A$1:$M$2336,10,0)</f>
        <v>No</v>
      </c>
      <c r="F471" s="8" t="str">
        <f>VLOOKUP(A471:A2805,'Medical Examinations'!$A$2:$H$2336,5,0)</f>
        <v>No</v>
      </c>
      <c r="G471" s="8" t="str">
        <f>VLOOKUP(A471:A2805,'Medical Examinations'!$A$2:$H$2336,6,0)</f>
        <v>No</v>
      </c>
      <c r="H471" s="8">
        <f>VLOOKUP(A471:A2805,'Medical Examinations'!$A$2:$H$2336,7,0)</f>
        <v>0</v>
      </c>
      <c r="I471" t="str">
        <f>VLOOKUP(A471:A2805,'Medical Examinations'!$A$2:$K$2336,11,0)</f>
        <v>Yes</v>
      </c>
      <c r="J471" s="8" t="str">
        <f>VLOOKUP(A471:A2805,'Medical Examinations'!$A$2:$M$2336,12,0)</f>
        <v>Normal Weight</v>
      </c>
      <c r="K471" s="8" t="str">
        <f>VLOOKUP(A471:A2805,'Medical Examinations'!$A$2:$M$2336,13,0)</f>
        <v>Normal</v>
      </c>
      <c r="L471" s="8" t="str">
        <f>VLOOKUP(Table1[CUSTOMER ID],'Hospitalisation Details'!$A$1:$N$2344,12,0)</f>
        <v>10/Dec/1980</v>
      </c>
      <c r="M471" s="22">
        <f>VLOOKUP(Table1[CUSTOMER ID],'Hospitalisation Details'!$A$2:$N$2344,14,0)</f>
        <v>21259.38</v>
      </c>
      <c r="N471" s="8" t="str">
        <f>VLOOKUP(Table1[CUSTOMER ID],'Hospitalisation Details'!$A$2:$I$2344,7,0)</f>
        <v>tier - 3</v>
      </c>
      <c r="O471" s="8" t="str">
        <f>VLOOKUP(Table1[CUSTOMER ID],'Hospitalisation Details'!$A$2:$I$2344,8,0)</f>
        <v>tier - 3</v>
      </c>
      <c r="P471" s="8" t="str">
        <f>VLOOKUP(Table1[CUSTOMER ID],'Hospitalisation Details'!$A$2:$I$2344,9,0)</f>
        <v>R1019</v>
      </c>
      <c r="Q471" s="8">
        <f ca="1">VLOOKUP(Table1[CUSTOMER ID],'Hospitalisation Details'!$A$2:$N$2344,13,0)</f>
        <v>43</v>
      </c>
    </row>
    <row r="472" spans="1:17" ht="15.75" x14ac:dyDescent="0.25">
      <c r="A472" s="1" t="s">
        <v>1900</v>
      </c>
      <c r="B472" s="8" t="str">
        <f>VLOOKUP(A472:A2806,'Customer Names'!$A$2:$D$2336,2,0)</f>
        <v xml:space="preserve">  Don</v>
      </c>
      <c r="C472" s="8">
        <f>VLOOKUP(A472:A2806,'Medical Examinations'!$A$2:$H$2336,2,0)</f>
        <v>29.6</v>
      </c>
      <c r="D472" s="8">
        <f>VLOOKUP(A472:A2806,'Medical Examinations'!$A$2:$H$2336,3,0)</f>
        <v>8.1</v>
      </c>
      <c r="E472" s="8" t="str">
        <f>VLOOKUP(A472:A2806,'Medical Examinations'!$A$1:$M$2336,10,0)</f>
        <v>No</v>
      </c>
      <c r="F472" s="8" t="str">
        <f>VLOOKUP(A472:A2806,'Medical Examinations'!$A$2:$H$2336,5,0)</f>
        <v>No</v>
      </c>
      <c r="G472" s="8" t="str">
        <f>VLOOKUP(A472:A2806,'Medical Examinations'!$A$2:$H$2336,6,0)</f>
        <v>No</v>
      </c>
      <c r="H472" s="8">
        <f>VLOOKUP(A472:A2806,'Medical Examinations'!$A$2:$H$2336,7,0)</f>
        <v>0</v>
      </c>
      <c r="I472" t="str">
        <f>VLOOKUP(A472:A2806,'Medical Examinations'!$A$2:$K$2336,11,0)</f>
        <v>No</v>
      </c>
      <c r="J472" s="8" t="str">
        <f>VLOOKUP(A472:A2806,'Medical Examinations'!$A$2:$M$2336,12,0)</f>
        <v>Overweight</v>
      </c>
      <c r="K472" s="8" t="str">
        <f>VLOOKUP(A472:A2806,'Medical Examinations'!$A$2:$M$2336,13,0)</f>
        <v>Diabetes</v>
      </c>
      <c r="L472" s="8" t="str">
        <f>VLOOKUP(Table1[CUSTOMER ID],'Hospitalisation Details'!$A$1:$N$2344,12,0)</f>
        <v>3/Sep/1974</v>
      </c>
      <c r="M472" s="22">
        <f>VLOOKUP(Table1[CUSTOMER ID],'Hospitalisation Details'!$A$2:$N$2344,14,0)</f>
        <v>21232.18</v>
      </c>
      <c r="N472" s="8" t="str">
        <f>VLOOKUP(Table1[CUSTOMER ID],'Hospitalisation Details'!$A$2:$I$2344,7,0)</f>
        <v>tier - 3</v>
      </c>
      <c r="O472" s="8" t="str">
        <f>VLOOKUP(Table1[CUSTOMER ID],'Hospitalisation Details'!$A$2:$I$2344,8,0)</f>
        <v>tier - 2</v>
      </c>
      <c r="P472" s="8" t="str">
        <f>VLOOKUP(Table1[CUSTOMER ID],'Hospitalisation Details'!$A$2:$I$2344,9,0)</f>
        <v>R1011</v>
      </c>
      <c r="Q472" s="8">
        <f ca="1">VLOOKUP(Table1[CUSTOMER ID],'Hospitalisation Details'!$A$2:$N$2344,13,0)</f>
        <v>50</v>
      </c>
    </row>
    <row r="473" spans="1:17" ht="15.75" x14ac:dyDescent="0.25">
      <c r="A473" s="1" t="s">
        <v>1899</v>
      </c>
      <c r="B473" s="8" t="str">
        <f>VLOOKUP(A473:A2807,'Customer Names'!$A$2:$D$2336,2,0)</f>
        <v xml:space="preserve">  Chris</v>
      </c>
      <c r="C473" s="8">
        <f>VLOOKUP(A473:A2807,'Medical Examinations'!$A$2:$H$2336,2,0)</f>
        <v>24.42</v>
      </c>
      <c r="D473" s="8">
        <f>VLOOKUP(A473:A2807,'Medical Examinations'!$A$2:$H$2336,3,0)</f>
        <v>7.16</v>
      </c>
      <c r="E473" s="8" t="str">
        <f>VLOOKUP(A473:A2807,'Medical Examinations'!$A$1:$M$2336,10,0)</f>
        <v>No</v>
      </c>
      <c r="F473" s="8" t="str">
        <f>VLOOKUP(A473:A2807,'Medical Examinations'!$A$2:$H$2336,5,0)</f>
        <v>No</v>
      </c>
      <c r="G473" s="8" t="str">
        <f>VLOOKUP(A473:A2807,'Medical Examinations'!$A$2:$H$2336,6,0)</f>
        <v>No</v>
      </c>
      <c r="H473" s="8">
        <f>VLOOKUP(A473:A2807,'Medical Examinations'!$A$2:$H$2336,7,0)</f>
        <v>0</v>
      </c>
      <c r="I473" t="str">
        <f>VLOOKUP(A473:A2807,'Medical Examinations'!$A$2:$K$2336,11,0)</f>
        <v>Yes</v>
      </c>
      <c r="J473" s="8" t="str">
        <f>VLOOKUP(A473:A2807,'Medical Examinations'!$A$2:$M$2336,12,0)</f>
        <v>Normal Weight</v>
      </c>
      <c r="K473" s="8" t="str">
        <f>VLOOKUP(A473:A2807,'Medical Examinations'!$A$2:$M$2336,13,0)</f>
        <v>Diabetes</v>
      </c>
      <c r="L473" s="8" t="str">
        <f>VLOOKUP(Table1[CUSTOMER ID],'Hospitalisation Details'!$A$1:$N$2344,12,0)</f>
        <v>14/Oct/1974</v>
      </c>
      <c r="M473" s="22">
        <f>VLOOKUP(Table1[CUSTOMER ID],'Hospitalisation Details'!$A$2:$N$2344,14,0)</f>
        <v>21223.68</v>
      </c>
      <c r="N473" s="8" t="str">
        <f>VLOOKUP(Table1[CUSTOMER ID],'Hospitalisation Details'!$A$2:$I$2344,7,0)</f>
        <v>tier - 3</v>
      </c>
      <c r="O473" s="8" t="str">
        <f>VLOOKUP(Table1[CUSTOMER ID],'Hospitalisation Details'!$A$2:$I$2344,8,0)</f>
        <v>tier - 2</v>
      </c>
      <c r="P473" s="8" t="str">
        <f>VLOOKUP(Table1[CUSTOMER ID],'Hospitalisation Details'!$A$2:$I$2344,9,0)</f>
        <v>R1013</v>
      </c>
      <c r="Q473" s="8">
        <f ca="1">VLOOKUP(Table1[CUSTOMER ID],'Hospitalisation Details'!$A$2:$N$2344,13,0)</f>
        <v>50</v>
      </c>
    </row>
    <row r="474" spans="1:17" ht="15.75" x14ac:dyDescent="0.25">
      <c r="A474" s="1" t="s">
        <v>1898</v>
      </c>
      <c r="B474" s="8" t="str">
        <f>VLOOKUP(A474:A2808,'Customer Names'!$A$2:$D$2336,2,0)</f>
        <v xml:space="preserve">  Gavin V</v>
      </c>
      <c r="C474" s="8">
        <f>VLOOKUP(A474:A2808,'Medical Examinations'!$A$2:$H$2336,2,0)</f>
        <v>20.9</v>
      </c>
      <c r="D474" s="8">
        <f>VLOOKUP(A474:A2808,'Medical Examinations'!$A$2:$H$2336,3,0)</f>
        <v>4.55</v>
      </c>
      <c r="E474" s="8" t="str">
        <f>VLOOKUP(A474:A2808,'Medical Examinations'!$A$1:$M$2336,10,0)</f>
        <v>Yes</v>
      </c>
      <c r="F474" s="8" t="str">
        <f>VLOOKUP(A474:A2808,'Medical Examinations'!$A$2:$H$2336,5,0)</f>
        <v>No</v>
      </c>
      <c r="G474" s="8" t="str">
        <f>VLOOKUP(A474:A2808,'Medical Examinations'!$A$2:$H$2336,6,0)</f>
        <v>Yes</v>
      </c>
      <c r="H474" s="8">
        <f>VLOOKUP(A474:A2808,'Medical Examinations'!$A$2:$H$2336,7,0)</f>
        <v>1</v>
      </c>
      <c r="I474" t="str">
        <f>VLOOKUP(A474:A2808,'Medical Examinations'!$A$2:$K$2336,11,0)</f>
        <v>Yes</v>
      </c>
      <c r="J474" s="8" t="str">
        <f>VLOOKUP(A474:A2808,'Medical Examinations'!$A$2:$M$2336,12,0)</f>
        <v>Normal Weight</v>
      </c>
      <c r="K474" s="8" t="str">
        <f>VLOOKUP(A474:A2808,'Medical Examinations'!$A$2:$M$2336,13,0)</f>
        <v>Normal</v>
      </c>
      <c r="L474" s="8" t="str">
        <f>VLOOKUP(Table1[CUSTOMER ID],'Hospitalisation Details'!$A$1:$N$2344,12,0)</f>
        <v>26/Aug/1969</v>
      </c>
      <c r="M474" s="22">
        <f>VLOOKUP(Table1[CUSTOMER ID],'Hospitalisation Details'!$A$2:$N$2344,14,0)</f>
        <v>21195.82</v>
      </c>
      <c r="N474" s="8" t="str">
        <f>VLOOKUP(Table1[CUSTOMER ID],'Hospitalisation Details'!$A$2:$I$2344,7,0)</f>
        <v>tier - 3</v>
      </c>
      <c r="O474" s="8" t="str">
        <f>VLOOKUP(Table1[CUSTOMER ID],'Hospitalisation Details'!$A$2:$I$2344,8,0)</f>
        <v>tier - 1</v>
      </c>
      <c r="P474" s="8" t="str">
        <f>VLOOKUP(Table1[CUSTOMER ID],'Hospitalisation Details'!$A$2:$I$2344,9,0)</f>
        <v>R1013</v>
      </c>
      <c r="Q474" s="8">
        <f ca="1">VLOOKUP(Table1[CUSTOMER ID],'Hospitalisation Details'!$A$2:$N$2344,13,0)</f>
        <v>55</v>
      </c>
    </row>
    <row r="475" spans="1:17" ht="15.75" x14ac:dyDescent="0.25">
      <c r="A475" s="1" t="s">
        <v>1897</v>
      </c>
      <c r="B475" s="8" t="str">
        <f>VLOOKUP(A475:A2809,'Customer Names'!$A$2:$D$2336,2,0)</f>
        <v xml:space="preserve">  David</v>
      </c>
      <c r="C475" s="8">
        <f>VLOOKUP(A475:A2809,'Medical Examinations'!$A$2:$H$2336,2,0)</f>
        <v>22.895</v>
      </c>
      <c r="D475" s="8">
        <f>VLOOKUP(A475:A2809,'Medical Examinations'!$A$2:$H$2336,3,0)</f>
        <v>6.03</v>
      </c>
      <c r="E475" s="8" t="str">
        <f>VLOOKUP(A475:A2809,'Medical Examinations'!$A$1:$M$2336,10,0)</f>
        <v>No</v>
      </c>
      <c r="F475" s="8" t="str">
        <f>VLOOKUP(A475:A2809,'Medical Examinations'!$A$2:$H$2336,5,0)</f>
        <v>No</v>
      </c>
      <c r="G475" s="8" t="str">
        <f>VLOOKUP(A475:A2809,'Medical Examinations'!$A$2:$H$2336,6,0)</f>
        <v>No</v>
      </c>
      <c r="H475" s="8">
        <f>VLOOKUP(A475:A2809,'Medical Examinations'!$A$2:$H$2336,7,0)</f>
        <v>0</v>
      </c>
      <c r="I475" t="str">
        <f>VLOOKUP(A475:A2809,'Medical Examinations'!$A$2:$K$2336,11,0)</f>
        <v>Yes</v>
      </c>
      <c r="J475" s="8" t="str">
        <f>VLOOKUP(A475:A2809,'Medical Examinations'!$A$2:$M$2336,12,0)</f>
        <v>Normal Weight</v>
      </c>
      <c r="K475" s="8" t="str">
        <f>VLOOKUP(A475:A2809,'Medical Examinations'!$A$2:$M$2336,13,0)</f>
        <v>Prediabetes</v>
      </c>
      <c r="L475" s="8" t="str">
        <f>VLOOKUP(Table1[CUSTOMER ID],'Hospitalisation Details'!$A$1:$N$2344,12,0)</f>
        <v>23/Nov/1977</v>
      </c>
      <c r="M475" s="22">
        <f>VLOOKUP(Table1[CUSTOMER ID],'Hospitalisation Details'!$A$2:$N$2344,14,0)</f>
        <v>21098.55</v>
      </c>
      <c r="N475" s="8" t="str">
        <f>VLOOKUP(Table1[CUSTOMER ID],'Hospitalisation Details'!$A$2:$I$2344,7,0)</f>
        <v>tier - 3</v>
      </c>
      <c r="O475" s="8" t="str">
        <f>VLOOKUP(Table1[CUSTOMER ID],'Hospitalisation Details'!$A$2:$I$2344,8,0)</f>
        <v>tier - 3</v>
      </c>
      <c r="P475" s="8" t="str">
        <f>VLOOKUP(Table1[CUSTOMER ID],'Hospitalisation Details'!$A$2:$I$2344,9,0)</f>
        <v>R1012</v>
      </c>
      <c r="Q475" s="8">
        <f ca="1">VLOOKUP(Table1[CUSTOMER ID],'Hospitalisation Details'!$A$2:$N$2344,13,0)</f>
        <v>46</v>
      </c>
    </row>
    <row r="476" spans="1:17" ht="15.75" x14ac:dyDescent="0.25">
      <c r="A476" s="1" t="s">
        <v>1896</v>
      </c>
      <c r="B476" s="8" t="str">
        <f>VLOOKUP(A476:A2810,'Customer Names'!$A$2:$D$2336,2,0)</f>
        <v xml:space="preserve">  Jatin</v>
      </c>
      <c r="C476" s="8">
        <f>VLOOKUP(A476:A2810,'Medical Examinations'!$A$2:$H$2336,2,0)</f>
        <v>28.3</v>
      </c>
      <c r="D476" s="8">
        <f>VLOOKUP(A476:A2810,'Medical Examinations'!$A$2:$H$2336,3,0)</f>
        <v>5.47</v>
      </c>
      <c r="E476" s="8" t="str">
        <f>VLOOKUP(A476:A2810,'Medical Examinations'!$A$1:$M$2336,10,0)</f>
        <v>Yes</v>
      </c>
      <c r="F476" s="8" t="str">
        <f>VLOOKUP(A476:A2810,'Medical Examinations'!$A$2:$H$2336,5,0)</f>
        <v>No</v>
      </c>
      <c r="G476" s="8" t="str">
        <f>VLOOKUP(A476:A2810,'Medical Examinations'!$A$2:$H$2336,6,0)</f>
        <v>Yes</v>
      </c>
      <c r="H476" s="8">
        <f>VLOOKUP(A476:A2810,'Medical Examinations'!$A$2:$H$2336,7,0)</f>
        <v>1</v>
      </c>
      <c r="I476" t="str">
        <f>VLOOKUP(A476:A2810,'Medical Examinations'!$A$2:$K$2336,11,0)</f>
        <v>Yes</v>
      </c>
      <c r="J476" s="8" t="str">
        <f>VLOOKUP(A476:A2810,'Medical Examinations'!$A$2:$M$2336,12,0)</f>
        <v>Overweight</v>
      </c>
      <c r="K476" s="8" t="str">
        <f>VLOOKUP(A476:A2810,'Medical Examinations'!$A$2:$M$2336,13,0)</f>
        <v>Normal</v>
      </c>
      <c r="L476" s="8" t="str">
        <f>VLOOKUP(Table1[CUSTOMER ID],'Hospitalisation Details'!$A$1:$N$2344,12,0)</f>
        <v>2/Jul/1983</v>
      </c>
      <c r="M476" s="22">
        <f>VLOOKUP(Table1[CUSTOMER ID],'Hospitalisation Details'!$A$2:$N$2344,14,0)</f>
        <v>21082.16</v>
      </c>
      <c r="N476" s="8" t="str">
        <f>VLOOKUP(Table1[CUSTOMER ID],'Hospitalisation Details'!$A$2:$I$2344,7,0)</f>
        <v>tier - 3</v>
      </c>
      <c r="O476" s="8" t="str">
        <f>VLOOKUP(Table1[CUSTOMER ID],'Hospitalisation Details'!$A$2:$I$2344,8,0)</f>
        <v>tier - 2</v>
      </c>
      <c r="P476" s="8" t="str">
        <f>VLOOKUP(Table1[CUSTOMER ID],'Hospitalisation Details'!$A$2:$I$2344,9,0)</f>
        <v>R1011</v>
      </c>
      <c r="Q476" s="8">
        <f ca="1">VLOOKUP(Table1[CUSTOMER ID],'Hospitalisation Details'!$A$2:$N$2344,13,0)</f>
        <v>41</v>
      </c>
    </row>
    <row r="477" spans="1:17" ht="15.75" x14ac:dyDescent="0.25">
      <c r="A477" s="1" t="s">
        <v>1894</v>
      </c>
      <c r="B477" s="8" t="str">
        <f>VLOOKUP(A477:A2811,'Customer Names'!$A$2:$D$2336,2,0)</f>
        <v xml:space="preserve">  J P</v>
      </c>
      <c r="C477" s="8">
        <f>VLOOKUP(A477:A2811,'Medical Examinations'!$A$2:$H$2336,2,0)</f>
        <v>54.3</v>
      </c>
      <c r="D477" s="8">
        <f>VLOOKUP(A477:A2811,'Medical Examinations'!$A$2:$H$2336,3,0)</f>
        <v>4.1500000000000004</v>
      </c>
      <c r="E477" s="8" t="str">
        <f>VLOOKUP(A477:A2811,'Medical Examinations'!$A$1:$M$2336,10,0)</f>
        <v>Yes</v>
      </c>
      <c r="F477" s="8" t="str">
        <f>VLOOKUP(A477:A2811,'Medical Examinations'!$A$2:$H$2336,5,0)</f>
        <v>No</v>
      </c>
      <c r="G477" s="8" t="str">
        <f>VLOOKUP(A477:A2811,'Medical Examinations'!$A$2:$H$2336,6,0)</f>
        <v>No</v>
      </c>
      <c r="H477" s="8">
        <f>VLOOKUP(A477:A2811,'Medical Examinations'!$A$2:$H$2336,7,0)</f>
        <v>1</v>
      </c>
      <c r="I477" t="str">
        <f>VLOOKUP(A477:A2811,'Medical Examinations'!$A$2:$K$2336,11,0)</f>
        <v>No</v>
      </c>
      <c r="J477" s="8" t="str">
        <f>VLOOKUP(A477:A2811,'Medical Examinations'!$A$2:$M$2336,12,0)</f>
        <v>Obesity</v>
      </c>
      <c r="K477" s="8" t="str">
        <f>VLOOKUP(A477:A2811,'Medical Examinations'!$A$2:$M$2336,13,0)</f>
        <v>Normal</v>
      </c>
      <c r="L477" s="8" t="str">
        <f>VLOOKUP(Table1[CUSTOMER ID],'Hospitalisation Details'!$A$1:$N$2344,12,0)</f>
        <v>19/Nov/1964</v>
      </c>
      <c r="M477" s="22">
        <f>VLOOKUP(Table1[CUSTOMER ID],'Hospitalisation Details'!$A$2:$N$2344,14,0)</f>
        <v>20893.060000000001</v>
      </c>
      <c r="N477" s="8" t="str">
        <f>VLOOKUP(Table1[CUSTOMER ID],'Hospitalisation Details'!$A$2:$I$2344,7,0)</f>
        <v>tier - 2</v>
      </c>
      <c r="O477" s="8" t="str">
        <f>VLOOKUP(Table1[CUSTOMER ID],'Hospitalisation Details'!$A$2:$I$2344,8,0)</f>
        <v>tier - 3</v>
      </c>
      <c r="P477" s="8" t="str">
        <f>VLOOKUP(Table1[CUSTOMER ID],'Hospitalisation Details'!$A$2:$I$2344,9,0)</f>
        <v>R1012</v>
      </c>
      <c r="Q477" s="8">
        <f ca="1">VLOOKUP(Table1[CUSTOMER ID],'Hospitalisation Details'!$A$2:$N$2344,13,0)</f>
        <v>60</v>
      </c>
    </row>
    <row r="478" spans="1:17" ht="15.75" x14ac:dyDescent="0.25">
      <c r="A478" s="1" t="s">
        <v>1893</v>
      </c>
      <c r="B478" s="8" t="str">
        <f>VLOOKUP(A478:A2812,'Customer Names'!$A$2:$D$2336,2,0)</f>
        <v xml:space="preserve">  Angela M</v>
      </c>
      <c r="C478" s="8">
        <f>VLOOKUP(A478:A2812,'Medical Examinations'!$A$2:$H$2336,2,0)</f>
        <v>33.344999999999999</v>
      </c>
      <c r="D478" s="8">
        <f>VLOOKUP(A478:A2812,'Medical Examinations'!$A$2:$H$2336,3,0)</f>
        <v>11.32</v>
      </c>
      <c r="E478" s="8" t="str">
        <f>VLOOKUP(A478:A2812,'Medical Examinations'!$A$1:$M$2336,10,0)</f>
        <v>Yes</v>
      </c>
      <c r="F478" s="8" t="str">
        <f>VLOOKUP(A478:A2812,'Medical Examinations'!$A$2:$H$2336,5,0)</f>
        <v>No</v>
      </c>
      <c r="G478" s="8" t="str">
        <f>VLOOKUP(A478:A2812,'Medical Examinations'!$A$2:$H$2336,6,0)</f>
        <v>No</v>
      </c>
      <c r="H478" s="8">
        <f>VLOOKUP(A478:A2812,'Medical Examinations'!$A$2:$H$2336,7,0)</f>
        <v>1</v>
      </c>
      <c r="I478" t="str">
        <f>VLOOKUP(A478:A2812,'Medical Examinations'!$A$2:$K$2336,11,0)</f>
        <v>No</v>
      </c>
      <c r="J478" s="8" t="str">
        <f>VLOOKUP(A478:A2812,'Medical Examinations'!$A$2:$M$2336,12,0)</f>
        <v>Obesity</v>
      </c>
      <c r="K478" s="8" t="str">
        <f>VLOOKUP(A478:A2812,'Medical Examinations'!$A$2:$M$2336,13,0)</f>
        <v>Diabetes</v>
      </c>
      <c r="L478" s="8" t="str">
        <f>VLOOKUP(Table1[CUSTOMER ID],'Hospitalisation Details'!$A$1:$N$2344,12,0)</f>
        <v>8/Dec/1975</v>
      </c>
      <c r="M478" s="22">
        <f>VLOOKUP(Table1[CUSTOMER ID],'Hospitalisation Details'!$A$2:$N$2344,14,0)</f>
        <v>20878.78</v>
      </c>
      <c r="N478" s="8" t="str">
        <f>VLOOKUP(Table1[CUSTOMER ID],'Hospitalisation Details'!$A$2:$I$2344,7,0)</f>
        <v>tier - 2</v>
      </c>
      <c r="O478" s="8" t="str">
        <f>VLOOKUP(Table1[CUSTOMER ID],'Hospitalisation Details'!$A$2:$I$2344,8,0)</f>
        <v>tier - 1</v>
      </c>
      <c r="P478" s="8" t="str">
        <f>VLOOKUP(Table1[CUSTOMER ID],'Hospitalisation Details'!$A$2:$I$2344,9,0)</f>
        <v>R1024</v>
      </c>
      <c r="Q478" s="8">
        <f ca="1">VLOOKUP(Table1[CUSTOMER ID],'Hospitalisation Details'!$A$2:$N$2344,13,0)</f>
        <v>48</v>
      </c>
    </row>
    <row r="479" spans="1:17" ht="15.75" x14ac:dyDescent="0.25">
      <c r="A479" s="1" t="s">
        <v>1892</v>
      </c>
      <c r="B479" s="8" t="str">
        <f>VLOOKUP(A479:A2813,'Customer Names'!$A$2:$D$2336,2,0)</f>
        <v xml:space="preserve">  Blake K</v>
      </c>
      <c r="C479" s="8">
        <f>VLOOKUP(A479:A2813,'Medical Examinations'!$A$2:$H$2336,2,0)</f>
        <v>33</v>
      </c>
      <c r="D479" s="8">
        <f>VLOOKUP(A479:A2813,'Medical Examinations'!$A$2:$H$2336,3,0)</f>
        <v>9.51</v>
      </c>
      <c r="E479" s="8" t="str">
        <f>VLOOKUP(A479:A2813,'Medical Examinations'!$A$1:$M$2336,10,0)</f>
        <v>Yes</v>
      </c>
      <c r="F479" s="8" t="str">
        <f>VLOOKUP(A479:A2813,'Medical Examinations'!$A$2:$H$2336,5,0)</f>
        <v>No</v>
      </c>
      <c r="G479" s="8" t="str">
        <f>VLOOKUP(A479:A2813,'Medical Examinations'!$A$2:$H$2336,6,0)</f>
        <v>No</v>
      </c>
      <c r="H479" s="8">
        <f>VLOOKUP(A479:A2813,'Medical Examinations'!$A$2:$H$2336,7,0)</f>
        <v>0</v>
      </c>
      <c r="I479" t="str">
        <f>VLOOKUP(A479:A2813,'Medical Examinations'!$A$2:$K$2336,11,0)</f>
        <v>No</v>
      </c>
      <c r="J479" s="8" t="str">
        <f>VLOOKUP(A479:A2813,'Medical Examinations'!$A$2:$M$2336,12,0)</f>
        <v>Obesity</v>
      </c>
      <c r="K479" s="8" t="str">
        <f>VLOOKUP(A479:A2813,'Medical Examinations'!$A$2:$M$2336,13,0)</f>
        <v>Diabetes</v>
      </c>
      <c r="L479" s="8" t="str">
        <f>VLOOKUP(Table1[CUSTOMER ID],'Hospitalisation Details'!$A$1:$N$2344,12,0)</f>
        <v>8/Sep/1967</v>
      </c>
      <c r="M479" s="22">
        <f>VLOOKUP(Table1[CUSTOMER ID],'Hospitalisation Details'!$A$2:$N$2344,14,0)</f>
        <v>20781.490000000002</v>
      </c>
      <c r="N479" s="8" t="str">
        <f>VLOOKUP(Table1[CUSTOMER ID],'Hospitalisation Details'!$A$2:$I$2344,7,0)</f>
        <v>tier - 2</v>
      </c>
      <c r="O479" s="8" t="str">
        <f>VLOOKUP(Table1[CUSTOMER ID],'Hospitalisation Details'!$A$2:$I$2344,8,0)</f>
        <v>tier - 3</v>
      </c>
      <c r="P479" s="8" t="str">
        <f>VLOOKUP(Table1[CUSTOMER ID],'Hospitalisation Details'!$A$2:$I$2344,9,0)</f>
        <v>R1013</v>
      </c>
      <c r="Q479" s="8">
        <f ca="1">VLOOKUP(Table1[CUSTOMER ID],'Hospitalisation Details'!$A$2:$N$2344,13,0)</f>
        <v>57</v>
      </c>
    </row>
    <row r="480" spans="1:17" ht="15.75" x14ac:dyDescent="0.25">
      <c r="A480" s="1" t="s">
        <v>1891</v>
      </c>
      <c r="B480" s="8" t="str">
        <f>VLOOKUP(A480:A2814,'Customer Names'!$A$2:$D$2336,2,0)</f>
        <v xml:space="preserve">  Brian T</v>
      </c>
      <c r="C480" s="8">
        <f>VLOOKUP(A480:A2814,'Medical Examinations'!$A$2:$H$2336,2,0)</f>
        <v>28.024999999999999</v>
      </c>
      <c r="D480" s="8">
        <f>VLOOKUP(A480:A2814,'Medical Examinations'!$A$2:$H$2336,3,0)</f>
        <v>7.67</v>
      </c>
      <c r="E480" s="8" t="str">
        <f>VLOOKUP(A480:A2814,'Medical Examinations'!$A$1:$M$2336,10,0)</f>
        <v>Yes</v>
      </c>
      <c r="F480" s="8" t="str">
        <f>VLOOKUP(A480:A2814,'Medical Examinations'!$A$2:$H$2336,5,0)</f>
        <v>No</v>
      </c>
      <c r="G480" s="8" t="str">
        <f>VLOOKUP(A480:A2814,'Medical Examinations'!$A$2:$H$2336,6,0)</f>
        <v>No</v>
      </c>
      <c r="H480" s="8">
        <f>VLOOKUP(A480:A2814,'Medical Examinations'!$A$2:$H$2336,7,0)</f>
        <v>1</v>
      </c>
      <c r="I480" t="str">
        <f>VLOOKUP(A480:A2814,'Medical Examinations'!$A$2:$K$2336,11,0)</f>
        <v>Yes</v>
      </c>
      <c r="J480" s="8" t="str">
        <f>VLOOKUP(A480:A2814,'Medical Examinations'!$A$2:$M$2336,12,0)</f>
        <v>Overweight</v>
      </c>
      <c r="K480" s="8" t="str">
        <f>VLOOKUP(A480:A2814,'Medical Examinations'!$A$2:$M$2336,13,0)</f>
        <v>Diabetes</v>
      </c>
      <c r="L480" s="8" t="str">
        <f>VLOOKUP(Table1[CUSTOMER ID],'Hospitalisation Details'!$A$1:$N$2344,12,0)</f>
        <v>4/Aug/1986</v>
      </c>
      <c r="M480" s="22">
        <f>VLOOKUP(Table1[CUSTOMER ID],'Hospitalisation Details'!$A$2:$N$2344,14,0)</f>
        <v>20773.63</v>
      </c>
      <c r="N480" s="8" t="str">
        <f>VLOOKUP(Table1[CUSTOMER ID],'Hospitalisation Details'!$A$2:$I$2344,7,0)</f>
        <v>tier - 2</v>
      </c>
      <c r="O480" s="8" t="str">
        <f>VLOOKUP(Table1[CUSTOMER ID],'Hospitalisation Details'!$A$2:$I$2344,8,0)</f>
        <v>tier - 3</v>
      </c>
      <c r="P480" s="8" t="str">
        <f>VLOOKUP(Table1[CUSTOMER ID],'Hospitalisation Details'!$A$2:$I$2344,9,0)</f>
        <v>R1017</v>
      </c>
      <c r="Q480" s="8">
        <f ca="1">VLOOKUP(Table1[CUSTOMER ID],'Hospitalisation Details'!$A$2:$N$2344,13,0)</f>
        <v>38</v>
      </c>
    </row>
    <row r="481" spans="1:17" ht="15.75" x14ac:dyDescent="0.25">
      <c r="A481" s="1" t="s">
        <v>1890</v>
      </c>
      <c r="B481" s="8" t="str">
        <f>VLOOKUP(A481:A2815,'Customer Names'!$A$2:$D$2336,2,0)</f>
        <v xml:space="preserve">  Damon</v>
      </c>
      <c r="C481" s="8">
        <f>VLOOKUP(A481:A2815,'Medical Examinations'!$A$2:$H$2336,2,0)</f>
        <v>28.69</v>
      </c>
      <c r="D481" s="8">
        <f>VLOOKUP(A481:A2815,'Medical Examinations'!$A$2:$H$2336,3,0)</f>
        <v>6.23</v>
      </c>
      <c r="E481" s="8" t="str">
        <f>VLOOKUP(A481:A2815,'Medical Examinations'!$A$1:$M$2336,10,0)</f>
        <v>No</v>
      </c>
      <c r="F481" s="8" t="str">
        <f>VLOOKUP(A481:A2815,'Medical Examinations'!$A$2:$H$2336,5,0)</f>
        <v>No</v>
      </c>
      <c r="G481" s="8" t="str">
        <f>VLOOKUP(A481:A2815,'Medical Examinations'!$A$2:$H$2336,6,0)</f>
        <v>No</v>
      </c>
      <c r="H481" s="8">
        <f>VLOOKUP(A481:A2815,'Medical Examinations'!$A$2:$H$2336,7,0)</f>
        <v>1</v>
      </c>
      <c r="I481" t="str">
        <f>VLOOKUP(A481:A2815,'Medical Examinations'!$A$2:$K$2336,11,0)</f>
        <v>Yes</v>
      </c>
      <c r="J481" s="8" t="str">
        <f>VLOOKUP(A481:A2815,'Medical Examinations'!$A$2:$M$2336,12,0)</f>
        <v>Overweight</v>
      </c>
      <c r="K481" s="8" t="str">
        <f>VLOOKUP(A481:A2815,'Medical Examinations'!$A$2:$M$2336,13,0)</f>
        <v>Prediabetes</v>
      </c>
      <c r="L481" s="8" t="str">
        <f>VLOOKUP(Table1[CUSTOMER ID],'Hospitalisation Details'!$A$1:$N$2344,12,0)</f>
        <v>14/Sep/1992</v>
      </c>
      <c r="M481" s="22">
        <f>VLOOKUP(Table1[CUSTOMER ID],'Hospitalisation Details'!$A$2:$N$2344,14,0)</f>
        <v>20745.990000000002</v>
      </c>
      <c r="N481" s="8" t="str">
        <f>VLOOKUP(Table1[CUSTOMER ID],'Hospitalisation Details'!$A$2:$I$2344,7,0)</f>
        <v>tier - 3</v>
      </c>
      <c r="O481" s="8" t="str">
        <f>VLOOKUP(Table1[CUSTOMER ID],'Hospitalisation Details'!$A$2:$I$2344,8,0)</f>
        <v>tier - 1</v>
      </c>
      <c r="P481" s="8" t="str">
        <f>VLOOKUP(Table1[CUSTOMER ID],'Hospitalisation Details'!$A$2:$I$2344,9,0)</f>
        <v>R1012</v>
      </c>
      <c r="Q481" s="8">
        <f ca="1">VLOOKUP(Table1[CUSTOMER ID],'Hospitalisation Details'!$A$2:$N$2344,13,0)</f>
        <v>32</v>
      </c>
    </row>
    <row r="482" spans="1:17" ht="15.75" x14ac:dyDescent="0.25">
      <c r="A482" s="1" t="s">
        <v>1889</v>
      </c>
      <c r="B482" s="8" t="str">
        <f>VLOOKUP(A482:A2816,'Customer Names'!$A$2:$D$2336,2,0)</f>
        <v xml:space="preserve">  Jeffrey</v>
      </c>
      <c r="C482" s="8">
        <f>VLOOKUP(A482:A2816,'Medical Examinations'!$A$2:$H$2336,2,0)</f>
        <v>40.28</v>
      </c>
      <c r="D482" s="8">
        <f>VLOOKUP(A482:A2816,'Medical Examinations'!$A$2:$H$2336,3,0)</f>
        <v>8.9</v>
      </c>
      <c r="E482" s="8" t="str">
        <f>VLOOKUP(A482:A2816,'Medical Examinations'!$A$1:$M$2336,10,0)</f>
        <v>No</v>
      </c>
      <c r="F482" s="8" t="str">
        <f>VLOOKUP(A482:A2816,'Medical Examinations'!$A$2:$H$2336,5,0)</f>
        <v>No</v>
      </c>
      <c r="G482" s="8" t="str">
        <f>VLOOKUP(A482:A2816,'Medical Examinations'!$A$2:$H$2336,6,0)</f>
        <v>No</v>
      </c>
      <c r="H482" s="8">
        <f>VLOOKUP(A482:A2816,'Medical Examinations'!$A$2:$H$2336,7,0)</f>
        <v>0</v>
      </c>
      <c r="I482" t="str">
        <f>VLOOKUP(A482:A2816,'Medical Examinations'!$A$2:$K$2336,11,0)</f>
        <v>No</v>
      </c>
      <c r="J482" s="8" t="str">
        <f>VLOOKUP(A482:A2816,'Medical Examinations'!$A$2:$M$2336,12,0)</f>
        <v>Obesity</v>
      </c>
      <c r="K482" s="8" t="str">
        <f>VLOOKUP(A482:A2816,'Medical Examinations'!$A$2:$M$2336,13,0)</f>
        <v>Diabetes</v>
      </c>
      <c r="L482" s="8" t="str">
        <f>VLOOKUP(Table1[CUSTOMER ID],'Hospitalisation Details'!$A$1:$N$2344,12,0)</f>
        <v>1/Aug/1965</v>
      </c>
      <c r="M482" s="22">
        <f>VLOOKUP(Table1[CUSTOMER ID],'Hospitalisation Details'!$A$2:$N$2344,14,0)</f>
        <v>20709.02</v>
      </c>
      <c r="N482" s="8" t="str">
        <f>VLOOKUP(Table1[CUSTOMER ID],'Hospitalisation Details'!$A$2:$I$2344,7,0)</f>
        <v>tier - 3</v>
      </c>
      <c r="O482" s="8" t="str">
        <f>VLOOKUP(Table1[CUSTOMER ID],'Hospitalisation Details'!$A$2:$I$2344,8,0)</f>
        <v>tier - 2</v>
      </c>
      <c r="P482" s="8" t="str">
        <f>VLOOKUP(Table1[CUSTOMER ID],'Hospitalisation Details'!$A$2:$I$2344,9,0)</f>
        <v>R1019</v>
      </c>
      <c r="Q482" s="8">
        <f ca="1">VLOOKUP(Table1[CUSTOMER ID],'Hospitalisation Details'!$A$2:$N$2344,13,0)</f>
        <v>59</v>
      </c>
    </row>
    <row r="483" spans="1:17" ht="15.75" x14ac:dyDescent="0.25">
      <c r="A483" s="1" t="s">
        <v>1888</v>
      </c>
      <c r="B483" s="8" t="str">
        <f>VLOOKUP(A483:A2817,'Customer Names'!$A$2:$D$2336,2,0)</f>
        <v xml:space="preserve">  Malcolm J</v>
      </c>
      <c r="C483" s="8">
        <f>VLOOKUP(A483:A2817,'Medical Examinations'!$A$2:$H$2336,2,0)</f>
        <v>37.299999999999997</v>
      </c>
      <c r="D483" s="8">
        <f>VLOOKUP(A483:A2817,'Medical Examinations'!$A$2:$H$2336,3,0)</f>
        <v>7.79</v>
      </c>
      <c r="E483" s="8" t="str">
        <f>VLOOKUP(A483:A2817,'Medical Examinations'!$A$1:$M$2336,10,0)</f>
        <v>Yes</v>
      </c>
      <c r="F483" s="8" t="str">
        <f>VLOOKUP(A483:A2817,'Medical Examinations'!$A$2:$H$2336,5,0)</f>
        <v>No</v>
      </c>
      <c r="G483" s="8" t="str">
        <f>VLOOKUP(A483:A2817,'Medical Examinations'!$A$2:$H$2336,6,0)</f>
        <v>No</v>
      </c>
      <c r="H483" s="8">
        <f>VLOOKUP(A483:A2817,'Medical Examinations'!$A$2:$H$2336,7,0)</f>
        <v>0</v>
      </c>
      <c r="I483" t="str">
        <f>VLOOKUP(A483:A2817,'Medical Examinations'!$A$2:$K$2336,11,0)</f>
        <v>No</v>
      </c>
      <c r="J483" s="8" t="str">
        <f>VLOOKUP(A483:A2817,'Medical Examinations'!$A$2:$M$2336,12,0)</f>
        <v>Obesity</v>
      </c>
      <c r="K483" s="8" t="str">
        <f>VLOOKUP(A483:A2817,'Medical Examinations'!$A$2:$M$2336,13,0)</f>
        <v>Diabetes</v>
      </c>
      <c r="L483" s="8" t="str">
        <f>VLOOKUP(Table1[CUSTOMER ID],'Hospitalisation Details'!$A$1:$N$2344,12,0)</f>
        <v>17/Dec/1967</v>
      </c>
      <c r="M483" s="22">
        <f>VLOOKUP(Table1[CUSTOMER ID],'Hospitalisation Details'!$A$2:$N$2344,14,0)</f>
        <v>20630.28</v>
      </c>
      <c r="N483" s="8" t="str">
        <f>VLOOKUP(Table1[CUSTOMER ID],'Hospitalisation Details'!$A$2:$I$2344,7,0)</f>
        <v>tier - 2</v>
      </c>
      <c r="O483" s="8" t="str">
        <f>VLOOKUP(Table1[CUSTOMER ID],'Hospitalisation Details'!$A$2:$I$2344,8,0)</f>
        <v>tier - 3</v>
      </c>
      <c r="P483" s="8" t="str">
        <f>VLOOKUP(Table1[CUSTOMER ID],'Hospitalisation Details'!$A$2:$I$2344,9,0)</f>
        <v>R1011</v>
      </c>
      <c r="Q483" s="8">
        <f ca="1">VLOOKUP(Table1[CUSTOMER ID],'Hospitalisation Details'!$A$2:$N$2344,13,0)</f>
        <v>56</v>
      </c>
    </row>
    <row r="484" spans="1:17" ht="15.75" x14ac:dyDescent="0.25">
      <c r="A484" s="1" t="s">
        <v>1887</v>
      </c>
      <c r="B484" s="8" t="str">
        <f>VLOOKUP(A484:A2818,'Customer Names'!$A$2:$D$2336,2,0)</f>
        <v xml:space="preserve">  Margaret B</v>
      </c>
      <c r="C484" s="8">
        <f>VLOOKUP(A484:A2818,'Medical Examinations'!$A$2:$H$2336,2,0)</f>
        <v>54.47</v>
      </c>
      <c r="D484" s="8">
        <f>VLOOKUP(A484:A2818,'Medical Examinations'!$A$2:$H$2336,3,0)</f>
        <v>4.49</v>
      </c>
      <c r="E484" s="8" t="str">
        <f>VLOOKUP(A484:A2818,'Medical Examinations'!$A$1:$M$2336,10,0)</f>
        <v>Yes</v>
      </c>
      <c r="F484" s="8" t="str">
        <f>VLOOKUP(A484:A2818,'Medical Examinations'!$A$2:$H$2336,5,0)</f>
        <v>No</v>
      </c>
      <c r="G484" s="8" t="str">
        <f>VLOOKUP(A484:A2818,'Medical Examinations'!$A$2:$H$2336,6,0)</f>
        <v>No</v>
      </c>
      <c r="H484" s="8">
        <f>VLOOKUP(A484:A2818,'Medical Examinations'!$A$2:$H$2336,7,0)</f>
        <v>2</v>
      </c>
      <c r="I484" t="str">
        <f>VLOOKUP(A484:A2818,'Medical Examinations'!$A$2:$K$2336,11,0)</f>
        <v>No</v>
      </c>
      <c r="J484" s="8" t="str">
        <f>VLOOKUP(A484:A2818,'Medical Examinations'!$A$2:$M$2336,12,0)</f>
        <v>Obesity</v>
      </c>
      <c r="K484" s="8" t="str">
        <f>VLOOKUP(A484:A2818,'Medical Examinations'!$A$2:$M$2336,13,0)</f>
        <v>Normal</v>
      </c>
      <c r="L484" s="8" t="str">
        <f>VLOOKUP(Table1[CUSTOMER ID],'Hospitalisation Details'!$A$1:$N$2344,12,0)</f>
        <v>9/Jul/1966</v>
      </c>
      <c r="M484" s="22">
        <f>VLOOKUP(Table1[CUSTOMER ID],'Hospitalisation Details'!$A$2:$N$2344,14,0)</f>
        <v>20568.32</v>
      </c>
      <c r="N484" s="8" t="str">
        <f>VLOOKUP(Table1[CUSTOMER ID],'Hospitalisation Details'!$A$2:$I$2344,7,0)</f>
        <v>tier - 3</v>
      </c>
      <c r="O484" s="8" t="str">
        <f>VLOOKUP(Table1[CUSTOMER ID],'Hospitalisation Details'!$A$2:$I$2344,8,0)</f>
        <v>tier - 2</v>
      </c>
      <c r="P484" s="8" t="str">
        <f>VLOOKUP(Table1[CUSTOMER ID],'Hospitalisation Details'!$A$2:$I$2344,9,0)</f>
        <v>R1012</v>
      </c>
      <c r="Q484" s="8">
        <f ca="1">VLOOKUP(Table1[CUSTOMER ID],'Hospitalisation Details'!$A$2:$N$2344,13,0)</f>
        <v>58</v>
      </c>
    </row>
    <row r="485" spans="1:17" ht="15.75" x14ac:dyDescent="0.25">
      <c r="A485" s="1" t="s">
        <v>1886</v>
      </c>
      <c r="B485" s="8" t="str">
        <f>VLOOKUP(A485:A2819,'Customer Names'!$A$2:$D$2336,2,0)</f>
        <v xml:space="preserve">  Helen</v>
      </c>
      <c r="C485" s="8">
        <f>VLOOKUP(A485:A2819,'Medical Examinations'!$A$2:$H$2336,2,0)</f>
        <v>38.06</v>
      </c>
      <c r="D485" s="8">
        <f>VLOOKUP(A485:A2819,'Medical Examinations'!$A$2:$H$2336,3,0)</f>
        <v>5.24</v>
      </c>
      <c r="E485" s="8" t="str">
        <f>VLOOKUP(A485:A2819,'Medical Examinations'!$A$1:$M$2336,10,0)</f>
        <v>Yes</v>
      </c>
      <c r="F485" s="8" t="str">
        <f>VLOOKUP(A485:A2819,'Medical Examinations'!$A$2:$H$2336,5,0)</f>
        <v>No</v>
      </c>
      <c r="G485" s="8" t="str">
        <f>VLOOKUP(A485:A2819,'Medical Examinations'!$A$2:$H$2336,6,0)</f>
        <v>Yes</v>
      </c>
      <c r="H485" s="8">
        <f>VLOOKUP(A485:A2819,'Medical Examinations'!$A$2:$H$2336,7,0)</f>
        <v>1</v>
      </c>
      <c r="I485" t="str">
        <f>VLOOKUP(A485:A2819,'Medical Examinations'!$A$2:$K$2336,11,0)</f>
        <v>No</v>
      </c>
      <c r="J485" s="8" t="str">
        <f>VLOOKUP(A485:A2819,'Medical Examinations'!$A$2:$M$2336,12,0)</f>
        <v>Obesity</v>
      </c>
      <c r="K485" s="8" t="str">
        <f>VLOOKUP(A485:A2819,'Medical Examinations'!$A$2:$M$2336,13,0)</f>
        <v>Normal</v>
      </c>
      <c r="L485" s="8" t="str">
        <f>VLOOKUP(Table1[CUSTOMER ID],'Hospitalisation Details'!$A$1:$N$2344,12,0)</f>
        <v>13/Oct/1969</v>
      </c>
      <c r="M485" s="22">
        <f>VLOOKUP(Table1[CUSTOMER ID],'Hospitalisation Details'!$A$2:$N$2344,14,0)</f>
        <v>20463</v>
      </c>
      <c r="N485" s="8" t="str">
        <f>VLOOKUP(Table1[CUSTOMER ID],'Hospitalisation Details'!$A$2:$I$2344,7,0)</f>
        <v>tier - 2</v>
      </c>
      <c r="O485" s="8" t="str">
        <f>VLOOKUP(Table1[CUSTOMER ID],'Hospitalisation Details'!$A$2:$I$2344,8,0)</f>
        <v>tier - 2</v>
      </c>
      <c r="P485" s="8" t="str">
        <f>VLOOKUP(Table1[CUSTOMER ID],'Hospitalisation Details'!$A$2:$I$2344,9,0)</f>
        <v>R1013</v>
      </c>
      <c r="Q485" s="8">
        <f ca="1">VLOOKUP(Table1[CUSTOMER ID],'Hospitalisation Details'!$A$2:$N$2344,13,0)</f>
        <v>55</v>
      </c>
    </row>
    <row r="486" spans="1:17" ht="15.75" x14ac:dyDescent="0.25">
      <c r="A486" s="1" t="s">
        <v>1885</v>
      </c>
      <c r="B486" s="8" t="str">
        <f>VLOOKUP(A486:A2820,'Customer Names'!$A$2:$D$2336,2,0)</f>
        <v xml:space="preserve">  Matthew</v>
      </c>
      <c r="C486" s="8">
        <f>VLOOKUP(A486:A2820,'Medical Examinations'!$A$2:$H$2336,2,0)</f>
        <v>51.47</v>
      </c>
      <c r="D486" s="8">
        <f>VLOOKUP(A486:A2820,'Medical Examinations'!$A$2:$H$2336,3,0)</f>
        <v>9.6</v>
      </c>
      <c r="E486" s="8" t="str">
        <f>VLOOKUP(A486:A2820,'Medical Examinations'!$A$1:$M$2336,10,0)</f>
        <v>No</v>
      </c>
      <c r="F486" s="8" t="str">
        <f>VLOOKUP(A486:A2820,'Medical Examinations'!$A$2:$H$2336,5,0)</f>
        <v>No</v>
      </c>
      <c r="G486" s="8" t="str">
        <f>VLOOKUP(A486:A2820,'Medical Examinations'!$A$2:$H$2336,6,0)</f>
        <v>No</v>
      </c>
      <c r="H486" s="8">
        <f>VLOOKUP(A486:A2820,'Medical Examinations'!$A$2:$H$2336,7,0)</f>
        <v>0</v>
      </c>
      <c r="I486" t="str">
        <f>VLOOKUP(A486:A2820,'Medical Examinations'!$A$2:$K$2336,11,0)</f>
        <v>No</v>
      </c>
      <c r="J486" s="8" t="str">
        <f>VLOOKUP(A486:A2820,'Medical Examinations'!$A$2:$M$2336,12,0)</f>
        <v>Obesity</v>
      </c>
      <c r="K486" s="8" t="str">
        <f>VLOOKUP(A486:A2820,'Medical Examinations'!$A$2:$M$2336,13,0)</f>
        <v>Diabetes</v>
      </c>
      <c r="L486" s="8" t="str">
        <f>VLOOKUP(Table1[CUSTOMER ID],'Hospitalisation Details'!$A$1:$N$2344,12,0)</f>
        <v>18/Oct/1962</v>
      </c>
      <c r="M486" s="22">
        <f>VLOOKUP(Table1[CUSTOMER ID],'Hospitalisation Details'!$A$2:$N$2344,14,0)</f>
        <v>20446.849999999999</v>
      </c>
      <c r="N486" s="8" t="str">
        <f>VLOOKUP(Table1[CUSTOMER ID],'Hospitalisation Details'!$A$2:$I$2344,7,0)</f>
        <v>tier - 2</v>
      </c>
      <c r="O486" s="8" t="str">
        <f>VLOOKUP(Table1[CUSTOMER ID],'Hospitalisation Details'!$A$2:$I$2344,8,0)</f>
        <v>tier - 1</v>
      </c>
      <c r="P486" s="8" t="str">
        <f>VLOOKUP(Table1[CUSTOMER ID],'Hospitalisation Details'!$A$2:$I$2344,9,0)</f>
        <v>R1012</v>
      </c>
      <c r="Q486" s="8">
        <f ca="1">VLOOKUP(Table1[CUSTOMER ID],'Hospitalisation Details'!$A$2:$N$2344,13,0)</f>
        <v>62</v>
      </c>
    </row>
    <row r="487" spans="1:17" ht="15.75" x14ac:dyDescent="0.25">
      <c r="A487" s="1" t="s">
        <v>1884</v>
      </c>
      <c r="B487" s="8" t="str">
        <f>VLOOKUP(A487:A2821,'Customer Names'!$A$2:$D$2336,2,0)</f>
        <v xml:space="preserve">  Jeff</v>
      </c>
      <c r="C487" s="8">
        <f>VLOOKUP(A487:A2821,'Medical Examinations'!$A$2:$H$2336,2,0)</f>
        <v>29.8</v>
      </c>
      <c r="D487" s="8">
        <f>VLOOKUP(A487:A2821,'Medical Examinations'!$A$2:$H$2336,3,0)</f>
        <v>5.78</v>
      </c>
      <c r="E487" s="8" t="str">
        <f>VLOOKUP(A487:A2821,'Medical Examinations'!$A$1:$M$2336,10,0)</f>
        <v>Yes</v>
      </c>
      <c r="F487" s="8" t="str">
        <f>VLOOKUP(A487:A2821,'Medical Examinations'!$A$2:$H$2336,5,0)</f>
        <v>No</v>
      </c>
      <c r="G487" s="8" t="str">
        <f>VLOOKUP(A487:A2821,'Medical Examinations'!$A$2:$H$2336,6,0)</f>
        <v>No</v>
      </c>
      <c r="H487" s="8">
        <f>VLOOKUP(A487:A2821,'Medical Examinations'!$A$2:$H$2336,7,0)</f>
        <v>0</v>
      </c>
      <c r="I487" t="str">
        <f>VLOOKUP(A487:A2821,'Medical Examinations'!$A$2:$K$2336,11,0)</f>
        <v>No</v>
      </c>
      <c r="J487" s="8" t="str">
        <f>VLOOKUP(A487:A2821,'Medical Examinations'!$A$2:$M$2336,12,0)</f>
        <v>Overweight</v>
      </c>
      <c r="K487" s="8" t="str">
        <f>VLOOKUP(A487:A2821,'Medical Examinations'!$A$2:$M$2336,13,0)</f>
        <v>Prediabetes</v>
      </c>
      <c r="L487" s="8" t="str">
        <f>VLOOKUP(Table1[CUSTOMER ID],'Hospitalisation Details'!$A$1:$N$2344,12,0)</f>
        <v>12/Jul/1985</v>
      </c>
      <c r="M487" s="22">
        <f>VLOOKUP(Table1[CUSTOMER ID],'Hospitalisation Details'!$A$2:$N$2344,14,0)</f>
        <v>20420.599999999999</v>
      </c>
      <c r="N487" s="8" t="str">
        <f>VLOOKUP(Table1[CUSTOMER ID],'Hospitalisation Details'!$A$2:$I$2344,7,0)</f>
        <v>tier - 3</v>
      </c>
      <c r="O487" s="8" t="str">
        <f>VLOOKUP(Table1[CUSTOMER ID],'Hospitalisation Details'!$A$2:$I$2344,8,0)</f>
        <v>tier - 2</v>
      </c>
      <c r="P487" s="8" t="str">
        <f>VLOOKUP(Table1[CUSTOMER ID],'Hospitalisation Details'!$A$2:$I$2344,9,0)</f>
        <v>R1011</v>
      </c>
      <c r="Q487" s="8">
        <f ca="1">VLOOKUP(Table1[CUSTOMER ID],'Hospitalisation Details'!$A$2:$N$2344,13,0)</f>
        <v>39</v>
      </c>
    </row>
    <row r="488" spans="1:17" ht="15.75" x14ac:dyDescent="0.25">
      <c r="A488" s="1" t="s">
        <v>1883</v>
      </c>
      <c r="B488" s="8" t="str">
        <f>VLOOKUP(A488:A2822,'Customer Names'!$A$2:$D$2336,2,0)</f>
        <v xml:space="preserve">  Tara R</v>
      </c>
      <c r="C488" s="8">
        <f>VLOOKUP(A488:A2822,'Medical Examinations'!$A$2:$H$2336,2,0)</f>
        <v>49.77</v>
      </c>
      <c r="D488" s="8">
        <f>VLOOKUP(A488:A2822,'Medical Examinations'!$A$2:$H$2336,3,0)</f>
        <v>7.02</v>
      </c>
      <c r="E488" s="8" t="str">
        <f>VLOOKUP(A488:A2822,'Medical Examinations'!$A$1:$M$2336,10,0)</f>
        <v>No</v>
      </c>
      <c r="F488" s="8" t="str">
        <f>VLOOKUP(A488:A2822,'Medical Examinations'!$A$2:$H$2336,5,0)</f>
        <v>No</v>
      </c>
      <c r="G488" s="8" t="str">
        <f>VLOOKUP(A488:A2822,'Medical Examinations'!$A$2:$H$2336,6,0)</f>
        <v>No</v>
      </c>
      <c r="H488" s="8">
        <f>VLOOKUP(A488:A2822,'Medical Examinations'!$A$2:$H$2336,7,0)</f>
        <v>0</v>
      </c>
      <c r="I488" t="str">
        <f>VLOOKUP(A488:A2822,'Medical Examinations'!$A$2:$K$2336,11,0)</f>
        <v>No</v>
      </c>
      <c r="J488" s="8" t="str">
        <f>VLOOKUP(A488:A2822,'Medical Examinations'!$A$2:$M$2336,12,0)</f>
        <v>Obesity</v>
      </c>
      <c r="K488" s="8" t="str">
        <f>VLOOKUP(A488:A2822,'Medical Examinations'!$A$2:$M$2336,13,0)</f>
        <v>Diabetes</v>
      </c>
      <c r="L488" s="8" t="str">
        <f>VLOOKUP(Table1[CUSTOMER ID],'Hospitalisation Details'!$A$1:$N$2344,12,0)</f>
        <v>2/Jul/1962</v>
      </c>
      <c r="M488" s="22">
        <f>VLOOKUP(Table1[CUSTOMER ID],'Hospitalisation Details'!$A$2:$N$2344,14,0)</f>
        <v>20354.5</v>
      </c>
      <c r="N488" s="8" t="str">
        <f>VLOOKUP(Table1[CUSTOMER ID],'Hospitalisation Details'!$A$2:$I$2344,7,0)</f>
        <v>tier - 3</v>
      </c>
      <c r="O488" s="8" t="str">
        <f>VLOOKUP(Table1[CUSTOMER ID],'Hospitalisation Details'!$A$2:$I$2344,8,0)</f>
        <v>tier - 2</v>
      </c>
      <c r="P488" s="8" t="str">
        <f>VLOOKUP(Table1[CUSTOMER ID],'Hospitalisation Details'!$A$2:$I$2344,9,0)</f>
        <v>R1026</v>
      </c>
      <c r="Q488" s="8">
        <f ca="1">VLOOKUP(Table1[CUSTOMER ID],'Hospitalisation Details'!$A$2:$N$2344,13,0)</f>
        <v>62</v>
      </c>
    </row>
    <row r="489" spans="1:17" ht="15.75" x14ac:dyDescent="0.25">
      <c r="A489" s="1" t="s">
        <v>1882</v>
      </c>
      <c r="B489" s="8" t="str">
        <f>VLOOKUP(A489:A2823,'Customer Names'!$A$2:$D$2336,2,0)</f>
        <v xml:space="preserve">  Kristin</v>
      </c>
      <c r="C489" s="8">
        <f>VLOOKUP(A489:A2823,'Medical Examinations'!$A$2:$H$2336,2,0)</f>
        <v>25.555</v>
      </c>
      <c r="D489" s="8">
        <f>VLOOKUP(A489:A2823,'Medical Examinations'!$A$2:$H$2336,3,0)</f>
        <v>4.09</v>
      </c>
      <c r="E489" s="8" t="str">
        <f>VLOOKUP(A489:A2823,'Medical Examinations'!$A$1:$M$2336,10,0)</f>
        <v>Yes</v>
      </c>
      <c r="F489" s="8" t="str">
        <f>VLOOKUP(A489:A2823,'Medical Examinations'!$A$2:$H$2336,5,0)</f>
        <v>No</v>
      </c>
      <c r="G489" s="8" t="str">
        <f>VLOOKUP(A489:A2823,'Medical Examinations'!$A$2:$H$2336,6,0)</f>
        <v>No</v>
      </c>
      <c r="H489" s="8">
        <f>VLOOKUP(A489:A2823,'Medical Examinations'!$A$2:$H$2336,7,0)</f>
        <v>0</v>
      </c>
      <c r="I489" t="str">
        <f>VLOOKUP(A489:A2823,'Medical Examinations'!$A$2:$K$2336,11,0)</f>
        <v>Yes</v>
      </c>
      <c r="J489" s="8" t="str">
        <f>VLOOKUP(A489:A2823,'Medical Examinations'!$A$2:$M$2336,12,0)</f>
        <v>Overweight</v>
      </c>
      <c r="K489" s="8" t="str">
        <f>VLOOKUP(A489:A2823,'Medical Examinations'!$A$2:$M$2336,13,0)</f>
        <v>Normal</v>
      </c>
      <c r="L489" s="8" t="str">
        <f>VLOOKUP(Table1[CUSTOMER ID],'Hospitalisation Details'!$A$1:$N$2344,12,0)</f>
        <v>17/Sep/1985</v>
      </c>
      <c r="M489" s="22">
        <f>VLOOKUP(Table1[CUSTOMER ID],'Hospitalisation Details'!$A$2:$N$2344,14,0)</f>
        <v>20296.86</v>
      </c>
      <c r="N489" s="8" t="str">
        <f>VLOOKUP(Table1[CUSTOMER ID],'Hospitalisation Details'!$A$2:$I$2344,7,0)</f>
        <v>tier - 3</v>
      </c>
      <c r="O489" s="8" t="str">
        <f>VLOOKUP(Table1[CUSTOMER ID],'Hospitalisation Details'!$A$2:$I$2344,8,0)</f>
        <v>tier - 1</v>
      </c>
      <c r="P489" s="8" t="str">
        <f>VLOOKUP(Table1[CUSTOMER ID],'Hospitalisation Details'!$A$2:$I$2344,9,0)</f>
        <v>R1024</v>
      </c>
      <c r="Q489" s="8">
        <f ca="1">VLOOKUP(Table1[CUSTOMER ID],'Hospitalisation Details'!$A$2:$N$2344,13,0)</f>
        <v>39</v>
      </c>
    </row>
    <row r="490" spans="1:17" ht="15.75" x14ac:dyDescent="0.25">
      <c r="A490" s="1" t="s">
        <v>1881</v>
      </c>
      <c r="B490" s="8" t="str">
        <f>VLOOKUP(A490:A2824,'Customer Names'!$A$2:$D$2336,2,0)</f>
        <v xml:space="preserve">  Timothy</v>
      </c>
      <c r="C490" s="8">
        <f>VLOOKUP(A490:A2824,'Medical Examinations'!$A$2:$H$2336,2,0)</f>
        <v>29.64</v>
      </c>
      <c r="D490" s="8">
        <f>VLOOKUP(A490:A2824,'Medical Examinations'!$A$2:$H$2336,3,0)</f>
        <v>4.93</v>
      </c>
      <c r="E490" s="8" t="str">
        <f>VLOOKUP(A490:A2824,'Medical Examinations'!$A$1:$M$2336,10,0)</f>
        <v>No</v>
      </c>
      <c r="F490" s="8" t="str">
        <f>VLOOKUP(A490:A2824,'Medical Examinations'!$A$2:$H$2336,5,0)</f>
        <v>No</v>
      </c>
      <c r="G490" s="8" t="str">
        <f>VLOOKUP(A490:A2824,'Medical Examinations'!$A$2:$H$2336,6,0)</f>
        <v>Yes</v>
      </c>
      <c r="H490" s="8">
        <f>VLOOKUP(A490:A2824,'Medical Examinations'!$A$2:$H$2336,7,0)</f>
        <v>1</v>
      </c>
      <c r="I490" t="str">
        <f>VLOOKUP(A490:A2824,'Medical Examinations'!$A$2:$K$2336,11,0)</f>
        <v>No</v>
      </c>
      <c r="J490" s="8" t="str">
        <f>VLOOKUP(A490:A2824,'Medical Examinations'!$A$2:$M$2336,12,0)</f>
        <v>Overweight</v>
      </c>
      <c r="K490" s="8" t="str">
        <f>VLOOKUP(A490:A2824,'Medical Examinations'!$A$2:$M$2336,13,0)</f>
        <v>Normal</v>
      </c>
      <c r="L490" s="8" t="str">
        <f>VLOOKUP(Table1[CUSTOMER ID],'Hospitalisation Details'!$A$1:$N$2344,12,0)</f>
        <v>7/Sep/1993</v>
      </c>
      <c r="M490" s="22">
        <f>VLOOKUP(Table1[CUSTOMER ID],'Hospitalisation Details'!$A$2:$N$2344,14,0)</f>
        <v>20277.810000000001</v>
      </c>
      <c r="N490" s="8" t="str">
        <f>VLOOKUP(Table1[CUSTOMER ID],'Hospitalisation Details'!$A$2:$I$2344,7,0)</f>
        <v>tier - 3</v>
      </c>
      <c r="O490" s="8" t="str">
        <f>VLOOKUP(Table1[CUSTOMER ID],'Hospitalisation Details'!$A$2:$I$2344,8,0)</f>
        <v>tier - 3</v>
      </c>
      <c r="P490" s="8" t="str">
        <f>VLOOKUP(Table1[CUSTOMER ID],'Hospitalisation Details'!$A$2:$I$2344,9,0)</f>
        <v>R1016</v>
      </c>
      <c r="Q490" s="8">
        <f ca="1">VLOOKUP(Table1[CUSTOMER ID],'Hospitalisation Details'!$A$2:$N$2344,13,0)</f>
        <v>31</v>
      </c>
    </row>
    <row r="491" spans="1:17" ht="15.75" x14ac:dyDescent="0.25">
      <c r="A491" s="1" t="s">
        <v>1880</v>
      </c>
      <c r="B491" s="8" t="str">
        <f>VLOOKUP(A491:A2825,'Customer Names'!$A$2:$D$2336,2,0)</f>
        <v xml:space="preserve">  Scott</v>
      </c>
      <c r="C491" s="8">
        <f>VLOOKUP(A491:A2825,'Medical Examinations'!$A$2:$H$2336,2,0)</f>
        <v>53.93</v>
      </c>
      <c r="D491" s="8">
        <f>VLOOKUP(A491:A2825,'Medical Examinations'!$A$2:$H$2336,3,0)</f>
        <v>5.34</v>
      </c>
      <c r="E491" s="8" t="str">
        <f>VLOOKUP(A491:A2825,'Medical Examinations'!$A$1:$M$2336,10,0)</f>
        <v>Yes</v>
      </c>
      <c r="F491" s="8" t="str">
        <f>VLOOKUP(A491:A2825,'Medical Examinations'!$A$2:$H$2336,5,0)</f>
        <v>No</v>
      </c>
      <c r="G491" s="8" t="str">
        <f>VLOOKUP(A491:A2825,'Medical Examinations'!$A$2:$H$2336,6,0)</f>
        <v>No</v>
      </c>
      <c r="H491" s="8">
        <f>VLOOKUP(A491:A2825,'Medical Examinations'!$A$2:$H$2336,7,0)</f>
        <v>2</v>
      </c>
      <c r="I491" t="str">
        <f>VLOOKUP(A491:A2825,'Medical Examinations'!$A$2:$K$2336,11,0)</f>
        <v>No</v>
      </c>
      <c r="J491" s="8" t="str">
        <f>VLOOKUP(A491:A2825,'Medical Examinations'!$A$2:$M$2336,12,0)</f>
        <v>Obesity</v>
      </c>
      <c r="K491" s="8" t="str">
        <f>VLOOKUP(A491:A2825,'Medical Examinations'!$A$2:$M$2336,13,0)</f>
        <v>Normal</v>
      </c>
      <c r="L491" s="8" t="str">
        <f>VLOOKUP(Table1[CUSTOMER ID],'Hospitalisation Details'!$A$1:$N$2344,12,0)</f>
        <v>22/Aug/1966</v>
      </c>
      <c r="M491" s="22">
        <f>VLOOKUP(Table1[CUSTOMER ID],'Hospitalisation Details'!$A$2:$N$2344,14,0)</f>
        <v>20253.84</v>
      </c>
      <c r="N491" s="8" t="str">
        <f>VLOOKUP(Table1[CUSTOMER ID],'Hospitalisation Details'!$A$2:$I$2344,7,0)</f>
        <v>tier - 2</v>
      </c>
      <c r="O491" s="8" t="str">
        <f>VLOOKUP(Table1[CUSTOMER ID],'Hospitalisation Details'!$A$2:$I$2344,8,0)</f>
        <v>tier - 3</v>
      </c>
      <c r="P491" s="8" t="str">
        <f>VLOOKUP(Table1[CUSTOMER ID],'Hospitalisation Details'!$A$2:$I$2344,9,0)</f>
        <v>R1012</v>
      </c>
      <c r="Q491" s="8">
        <f ca="1">VLOOKUP(Table1[CUSTOMER ID],'Hospitalisation Details'!$A$2:$N$2344,13,0)</f>
        <v>58</v>
      </c>
    </row>
    <row r="492" spans="1:17" ht="15.75" x14ac:dyDescent="0.25">
      <c r="A492" s="1" t="s">
        <v>1879</v>
      </c>
      <c r="B492" s="8" t="str">
        <f>VLOOKUP(A492:A2826,'Customer Names'!$A$2:$D$2336,2,0)</f>
        <v xml:space="preserve">  Carly E</v>
      </c>
      <c r="C492" s="8">
        <f>VLOOKUP(A492:A2826,'Medical Examinations'!$A$2:$H$2336,2,0)</f>
        <v>28.024999999999999</v>
      </c>
      <c r="D492" s="8">
        <f>VLOOKUP(A492:A2826,'Medical Examinations'!$A$2:$H$2336,3,0)</f>
        <v>5.65</v>
      </c>
      <c r="E492" s="8" t="str">
        <f>VLOOKUP(A492:A2826,'Medical Examinations'!$A$1:$M$2336,10,0)</f>
        <v>No</v>
      </c>
      <c r="F492" s="8" t="str">
        <f>VLOOKUP(A492:A2826,'Medical Examinations'!$A$2:$H$2336,5,0)</f>
        <v>No</v>
      </c>
      <c r="G492" s="8" t="str">
        <f>VLOOKUP(A492:A2826,'Medical Examinations'!$A$2:$H$2336,6,0)</f>
        <v>No</v>
      </c>
      <c r="H492" s="8">
        <f>VLOOKUP(A492:A2826,'Medical Examinations'!$A$2:$H$2336,7,0)</f>
        <v>1</v>
      </c>
      <c r="I492" t="str">
        <f>VLOOKUP(A492:A2826,'Medical Examinations'!$A$2:$K$2336,11,0)</f>
        <v>Yes</v>
      </c>
      <c r="J492" s="8" t="str">
        <f>VLOOKUP(A492:A2826,'Medical Examinations'!$A$2:$M$2336,12,0)</f>
        <v>Overweight</v>
      </c>
      <c r="K492" s="8" t="str">
        <f>VLOOKUP(A492:A2826,'Medical Examinations'!$A$2:$M$2336,13,0)</f>
        <v>Normal</v>
      </c>
      <c r="L492" s="8" t="str">
        <f>VLOOKUP(Table1[CUSTOMER ID],'Hospitalisation Details'!$A$1:$N$2344,12,0)</f>
        <v>17/Oct/1987</v>
      </c>
      <c r="M492" s="22">
        <f>VLOOKUP(Table1[CUSTOMER ID],'Hospitalisation Details'!$A$2:$N$2344,14,0)</f>
        <v>20234.849999999999</v>
      </c>
      <c r="N492" s="8" t="str">
        <f>VLOOKUP(Table1[CUSTOMER ID],'Hospitalisation Details'!$A$2:$I$2344,7,0)</f>
        <v>tier - 2</v>
      </c>
      <c r="O492" s="8" t="str">
        <f>VLOOKUP(Table1[CUSTOMER ID],'Hospitalisation Details'!$A$2:$I$2344,8,0)</f>
        <v>tier - 3</v>
      </c>
      <c r="P492" s="8" t="str">
        <f>VLOOKUP(Table1[CUSTOMER ID],'Hospitalisation Details'!$A$2:$I$2344,9,0)</f>
        <v>R1012</v>
      </c>
      <c r="Q492" s="8">
        <f ca="1">VLOOKUP(Table1[CUSTOMER ID],'Hospitalisation Details'!$A$2:$N$2344,13,0)</f>
        <v>37</v>
      </c>
    </row>
    <row r="493" spans="1:17" ht="15.75" x14ac:dyDescent="0.25">
      <c r="A493" s="1" t="s">
        <v>1878</v>
      </c>
      <c r="B493" s="8" t="str">
        <f>VLOOKUP(A493:A2827,'Customer Names'!$A$2:$D$2336,2,0)</f>
        <v xml:space="preserve">  Lisa</v>
      </c>
      <c r="C493" s="8">
        <f>VLOOKUP(A493:A2827,'Medical Examinations'!$A$2:$H$2336,2,0)</f>
        <v>27.5</v>
      </c>
      <c r="D493" s="8">
        <f>VLOOKUP(A493:A2827,'Medical Examinations'!$A$2:$H$2336,3,0)</f>
        <v>4.49</v>
      </c>
      <c r="E493" s="8" t="str">
        <f>VLOOKUP(A493:A2827,'Medical Examinations'!$A$1:$M$2336,10,0)</f>
        <v>No</v>
      </c>
      <c r="F493" s="8" t="str">
        <f>VLOOKUP(A493:A2827,'Medical Examinations'!$A$2:$H$2336,5,0)</f>
        <v>No</v>
      </c>
      <c r="G493" s="8" t="str">
        <f>VLOOKUP(A493:A2827,'Medical Examinations'!$A$2:$H$2336,6,0)</f>
        <v>No</v>
      </c>
      <c r="H493" s="8">
        <f>VLOOKUP(A493:A2827,'Medical Examinations'!$A$2:$H$2336,7,0)</f>
        <v>0</v>
      </c>
      <c r="I493" t="str">
        <f>VLOOKUP(A493:A2827,'Medical Examinations'!$A$2:$K$2336,11,0)</f>
        <v>No</v>
      </c>
      <c r="J493" s="8" t="str">
        <f>VLOOKUP(A493:A2827,'Medical Examinations'!$A$2:$M$2336,12,0)</f>
        <v>Overweight</v>
      </c>
      <c r="K493" s="8" t="str">
        <f>VLOOKUP(A493:A2827,'Medical Examinations'!$A$2:$M$2336,13,0)</f>
        <v>Normal</v>
      </c>
      <c r="L493" s="8" t="str">
        <f>VLOOKUP(Table1[CUSTOMER ID],'Hospitalisation Details'!$A$1:$N$2344,12,0)</f>
        <v>8/Jun/1994</v>
      </c>
      <c r="M493" s="22">
        <f>VLOOKUP(Table1[CUSTOMER ID],'Hospitalisation Details'!$A$2:$N$2344,14,0)</f>
        <v>20177.669999999998</v>
      </c>
      <c r="N493" s="8" t="str">
        <f>VLOOKUP(Table1[CUSTOMER ID],'Hospitalisation Details'!$A$2:$I$2344,7,0)</f>
        <v>tier - 2</v>
      </c>
      <c r="O493" s="8" t="str">
        <f>VLOOKUP(Table1[CUSTOMER ID],'Hospitalisation Details'!$A$2:$I$2344,8,0)</f>
        <v>tier - 1</v>
      </c>
      <c r="P493" s="8" t="str">
        <f>VLOOKUP(Table1[CUSTOMER ID],'Hospitalisation Details'!$A$2:$I$2344,9,0)</f>
        <v>R1011</v>
      </c>
      <c r="Q493" s="8">
        <f ca="1">VLOOKUP(Table1[CUSTOMER ID],'Hospitalisation Details'!$A$2:$N$2344,13,0)</f>
        <v>30</v>
      </c>
    </row>
    <row r="494" spans="1:17" ht="15.75" x14ac:dyDescent="0.25">
      <c r="A494" s="1" t="s">
        <v>1877</v>
      </c>
      <c r="B494" s="8" t="str">
        <f>VLOOKUP(A494:A2828,'Customer Names'!$A$2:$D$2336,2,0)</f>
        <v xml:space="preserve">  Stacey</v>
      </c>
      <c r="C494" s="8">
        <f>VLOOKUP(A494:A2828,'Medical Examinations'!$A$2:$H$2336,2,0)</f>
        <v>21.8</v>
      </c>
      <c r="D494" s="8">
        <f>VLOOKUP(A494:A2828,'Medical Examinations'!$A$2:$H$2336,3,0)</f>
        <v>10.55</v>
      </c>
      <c r="E494" s="8" t="str">
        <f>VLOOKUP(A494:A2828,'Medical Examinations'!$A$1:$M$2336,10,0)</f>
        <v>No</v>
      </c>
      <c r="F494" s="8" t="str">
        <f>VLOOKUP(A494:A2828,'Medical Examinations'!$A$2:$H$2336,5,0)</f>
        <v>No</v>
      </c>
      <c r="G494" s="8" t="str">
        <f>VLOOKUP(A494:A2828,'Medical Examinations'!$A$2:$H$2336,6,0)</f>
        <v>No</v>
      </c>
      <c r="H494" s="8">
        <f>VLOOKUP(A494:A2828,'Medical Examinations'!$A$2:$H$2336,7,0)</f>
        <v>0</v>
      </c>
      <c r="I494" t="str">
        <f>VLOOKUP(A494:A2828,'Medical Examinations'!$A$2:$K$2336,11,0)</f>
        <v>Yes</v>
      </c>
      <c r="J494" s="8" t="str">
        <f>VLOOKUP(A494:A2828,'Medical Examinations'!$A$2:$M$2336,12,0)</f>
        <v>Normal Weight</v>
      </c>
      <c r="K494" s="8" t="str">
        <f>VLOOKUP(A494:A2828,'Medical Examinations'!$A$2:$M$2336,13,0)</f>
        <v>Diabetes</v>
      </c>
      <c r="L494" s="8" t="str">
        <f>VLOOKUP(Table1[CUSTOMER ID],'Hospitalisation Details'!$A$1:$N$2344,12,0)</f>
        <v>9/Jul/2002</v>
      </c>
      <c r="M494" s="22">
        <f>VLOOKUP(Table1[CUSTOMER ID],'Hospitalisation Details'!$A$2:$N$2344,14,0)</f>
        <v>20167.34</v>
      </c>
      <c r="N494" s="8" t="str">
        <f>VLOOKUP(Table1[CUSTOMER ID],'Hospitalisation Details'!$A$2:$I$2344,7,0)</f>
        <v>tier - 3</v>
      </c>
      <c r="O494" s="8" t="str">
        <f>VLOOKUP(Table1[CUSTOMER ID],'Hospitalisation Details'!$A$2:$I$2344,8,0)</f>
        <v>tier - 3</v>
      </c>
      <c r="P494" s="8" t="str">
        <f>VLOOKUP(Table1[CUSTOMER ID],'Hospitalisation Details'!$A$2:$I$2344,9,0)</f>
        <v>R1011</v>
      </c>
      <c r="Q494" s="8">
        <f ca="1">VLOOKUP(Table1[CUSTOMER ID],'Hospitalisation Details'!$A$2:$N$2344,13,0)</f>
        <v>22</v>
      </c>
    </row>
    <row r="495" spans="1:17" ht="15.75" x14ac:dyDescent="0.25">
      <c r="A495" s="1" t="s">
        <v>1876</v>
      </c>
      <c r="B495" s="8" t="str">
        <f>VLOOKUP(A495:A2829,'Customer Names'!$A$2:$D$2336,2,0)</f>
        <v xml:space="preserve">  Louis</v>
      </c>
      <c r="C495" s="8">
        <f>VLOOKUP(A495:A2829,'Medical Examinations'!$A$2:$H$2336,2,0)</f>
        <v>26.41</v>
      </c>
      <c r="D495" s="8">
        <f>VLOOKUP(A495:A2829,'Medical Examinations'!$A$2:$H$2336,3,0)</f>
        <v>4.92</v>
      </c>
      <c r="E495" s="8" t="str">
        <f>VLOOKUP(A495:A2829,'Medical Examinations'!$A$1:$M$2336,10,0)</f>
        <v>Yes</v>
      </c>
      <c r="F495" s="8" t="str">
        <f>VLOOKUP(A495:A2829,'Medical Examinations'!$A$2:$H$2336,5,0)</f>
        <v>No</v>
      </c>
      <c r="G495" s="8" t="str">
        <f>VLOOKUP(A495:A2829,'Medical Examinations'!$A$2:$H$2336,6,0)</f>
        <v>Yes</v>
      </c>
      <c r="H495" s="8">
        <f>VLOOKUP(A495:A2829,'Medical Examinations'!$A$2:$H$2336,7,0)</f>
        <v>1</v>
      </c>
      <c r="I495" t="str">
        <f>VLOOKUP(A495:A2829,'Medical Examinations'!$A$2:$K$2336,11,0)</f>
        <v>Yes</v>
      </c>
      <c r="J495" s="8" t="str">
        <f>VLOOKUP(A495:A2829,'Medical Examinations'!$A$2:$M$2336,12,0)</f>
        <v>Overweight</v>
      </c>
      <c r="K495" s="8" t="str">
        <f>VLOOKUP(A495:A2829,'Medical Examinations'!$A$2:$M$2336,13,0)</f>
        <v>Normal</v>
      </c>
      <c r="L495" s="8" t="str">
        <f>VLOOKUP(Table1[CUSTOMER ID],'Hospitalisation Details'!$A$1:$N$2344,12,0)</f>
        <v>6/Oct/1983</v>
      </c>
      <c r="M495" s="22">
        <f>VLOOKUP(Table1[CUSTOMER ID],'Hospitalisation Details'!$A$2:$N$2344,14,0)</f>
        <v>20149.32</v>
      </c>
      <c r="N495" s="8" t="str">
        <f>VLOOKUP(Table1[CUSTOMER ID],'Hospitalisation Details'!$A$2:$I$2344,7,0)</f>
        <v>tier - 2</v>
      </c>
      <c r="O495" s="8" t="str">
        <f>VLOOKUP(Table1[CUSTOMER ID],'Hospitalisation Details'!$A$2:$I$2344,8,0)</f>
        <v>tier - 1</v>
      </c>
      <c r="P495" s="8" t="str">
        <f>VLOOKUP(Table1[CUSTOMER ID],'Hospitalisation Details'!$A$2:$I$2344,9,0)</f>
        <v>R1016</v>
      </c>
      <c r="Q495" s="8">
        <f ca="1">VLOOKUP(Table1[CUSTOMER ID],'Hospitalisation Details'!$A$2:$N$2344,13,0)</f>
        <v>41</v>
      </c>
    </row>
    <row r="496" spans="1:17" ht="15.75" x14ac:dyDescent="0.25">
      <c r="A496" s="1" t="s">
        <v>1875</v>
      </c>
      <c r="B496" s="8" t="str">
        <f>VLOOKUP(A496:A2830,'Customer Names'!$A$2:$D$2336,2,0)</f>
        <v xml:space="preserve">  Brian R</v>
      </c>
      <c r="C496" s="8">
        <f>VLOOKUP(A496:A2830,'Medical Examinations'!$A$2:$H$2336,2,0)</f>
        <v>27.835000000000001</v>
      </c>
      <c r="D496" s="8">
        <f>VLOOKUP(A496:A2830,'Medical Examinations'!$A$2:$H$2336,3,0)</f>
        <v>5.9</v>
      </c>
      <c r="E496" s="8" t="str">
        <f>VLOOKUP(A496:A2830,'Medical Examinations'!$A$1:$M$2336,10,0)</f>
        <v>Yes</v>
      </c>
      <c r="F496" s="8" t="str">
        <f>VLOOKUP(A496:A2830,'Medical Examinations'!$A$2:$H$2336,5,0)</f>
        <v>No</v>
      </c>
      <c r="G496" s="8" t="str">
        <f>VLOOKUP(A496:A2830,'Medical Examinations'!$A$2:$H$2336,6,0)</f>
        <v>No</v>
      </c>
      <c r="H496" s="8">
        <f>VLOOKUP(A496:A2830,'Medical Examinations'!$A$2:$H$2336,7,0)</f>
        <v>1</v>
      </c>
      <c r="I496" t="str">
        <f>VLOOKUP(A496:A2830,'Medical Examinations'!$A$2:$K$2336,11,0)</f>
        <v>Yes</v>
      </c>
      <c r="J496" s="8" t="str">
        <f>VLOOKUP(A496:A2830,'Medical Examinations'!$A$2:$M$2336,12,0)</f>
        <v>Overweight</v>
      </c>
      <c r="K496" s="8" t="str">
        <f>VLOOKUP(A496:A2830,'Medical Examinations'!$A$2:$M$2336,13,0)</f>
        <v>Prediabetes</v>
      </c>
      <c r="L496" s="8" t="str">
        <f>VLOOKUP(Table1[CUSTOMER ID],'Hospitalisation Details'!$A$1:$N$2344,12,0)</f>
        <v>25/Jul/1988</v>
      </c>
      <c r="M496" s="22">
        <f>VLOOKUP(Table1[CUSTOMER ID],'Hospitalisation Details'!$A$2:$N$2344,14,0)</f>
        <v>20009.63</v>
      </c>
      <c r="N496" s="8" t="str">
        <f>VLOOKUP(Table1[CUSTOMER ID],'Hospitalisation Details'!$A$2:$I$2344,7,0)</f>
        <v>tier - 2</v>
      </c>
      <c r="O496" s="8" t="str">
        <f>VLOOKUP(Table1[CUSTOMER ID],'Hospitalisation Details'!$A$2:$I$2344,8,0)</f>
        <v>tier - 1</v>
      </c>
      <c r="P496" s="8" t="str">
        <f>VLOOKUP(Table1[CUSTOMER ID],'Hospitalisation Details'!$A$2:$I$2344,9,0)</f>
        <v>R1012</v>
      </c>
      <c r="Q496" s="8">
        <f ca="1">VLOOKUP(Table1[CUSTOMER ID],'Hospitalisation Details'!$A$2:$N$2344,13,0)</f>
        <v>36</v>
      </c>
    </row>
    <row r="497" spans="1:17" ht="15.75" x14ac:dyDescent="0.25">
      <c r="A497" s="1" t="s">
        <v>1874</v>
      </c>
      <c r="B497" s="8" t="str">
        <f>VLOOKUP(A497:A2831,'Customer Names'!$A$2:$D$2336,2,0)</f>
        <v xml:space="preserve">  Jessica</v>
      </c>
      <c r="C497" s="8">
        <f>VLOOKUP(A497:A2831,'Medical Examinations'!$A$2:$H$2336,2,0)</f>
        <v>51.74</v>
      </c>
      <c r="D497" s="8">
        <f>VLOOKUP(A497:A2831,'Medical Examinations'!$A$2:$H$2336,3,0)</f>
        <v>4.9800000000000004</v>
      </c>
      <c r="E497" s="8" t="str">
        <f>VLOOKUP(A497:A2831,'Medical Examinations'!$A$1:$M$2336,10,0)</f>
        <v>Yes</v>
      </c>
      <c r="F497" s="8" t="str">
        <f>VLOOKUP(A497:A2831,'Medical Examinations'!$A$2:$H$2336,5,0)</f>
        <v>No</v>
      </c>
      <c r="G497" s="8" t="str">
        <f>VLOOKUP(A497:A2831,'Medical Examinations'!$A$2:$H$2336,6,0)</f>
        <v>No</v>
      </c>
      <c r="H497" s="8">
        <f>VLOOKUP(A497:A2831,'Medical Examinations'!$A$2:$H$2336,7,0)</f>
        <v>2</v>
      </c>
      <c r="I497" t="str">
        <f>VLOOKUP(A497:A2831,'Medical Examinations'!$A$2:$K$2336,11,0)</f>
        <v>No</v>
      </c>
      <c r="J497" s="8" t="str">
        <f>VLOOKUP(A497:A2831,'Medical Examinations'!$A$2:$M$2336,12,0)</f>
        <v>Obesity</v>
      </c>
      <c r="K497" s="8" t="str">
        <f>VLOOKUP(A497:A2831,'Medical Examinations'!$A$2:$M$2336,13,0)</f>
        <v>Normal</v>
      </c>
      <c r="L497" s="8" t="str">
        <f>VLOOKUP(Table1[CUSTOMER ID],'Hospitalisation Details'!$A$1:$N$2344,12,0)</f>
        <v>10/Aug/1966</v>
      </c>
      <c r="M497" s="22">
        <f>VLOOKUP(Table1[CUSTOMER ID],'Hospitalisation Details'!$A$2:$N$2344,14,0)</f>
        <v>19995.29</v>
      </c>
      <c r="N497" s="8" t="str">
        <f>VLOOKUP(Table1[CUSTOMER ID],'Hospitalisation Details'!$A$2:$I$2344,7,0)</f>
        <v>tier - 1</v>
      </c>
      <c r="O497" s="8" t="str">
        <f>VLOOKUP(Table1[CUSTOMER ID],'Hospitalisation Details'!$A$2:$I$2344,8,0)</f>
        <v>tier - 3</v>
      </c>
      <c r="P497" s="8" t="str">
        <f>VLOOKUP(Table1[CUSTOMER ID],'Hospitalisation Details'!$A$2:$I$2344,9,0)</f>
        <v>R1026</v>
      </c>
      <c r="Q497" s="8">
        <f ca="1">VLOOKUP(Table1[CUSTOMER ID],'Hospitalisation Details'!$A$2:$N$2344,13,0)</f>
        <v>58</v>
      </c>
    </row>
    <row r="498" spans="1:17" ht="15.75" x14ac:dyDescent="0.25">
      <c r="A498" s="1" t="s">
        <v>1873</v>
      </c>
      <c r="B498" s="8" t="str">
        <f>VLOOKUP(A498:A2832,'Customer Names'!$A$2:$D$2336,2,0)</f>
        <v xml:space="preserve">  Dawn M</v>
      </c>
      <c r="C498" s="8">
        <f>VLOOKUP(A498:A2832,'Medical Examinations'!$A$2:$H$2336,2,0)</f>
        <v>23.37</v>
      </c>
      <c r="D498" s="8">
        <f>VLOOKUP(A498:A2832,'Medical Examinations'!$A$2:$H$2336,3,0)</f>
        <v>5.8</v>
      </c>
      <c r="E498" s="8" t="str">
        <f>VLOOKUP(A498:A2832,'Medical Examinations'!$A$1:$M$2336,10,0)</f>
        <v>No</v>
      </c>
      <c r="F498" s="8" t="str">
        <f>VLOOKUP(A498:A2832,'Medical Examinations'!$A$2:$H$2336,5,0)</f>
        <v>No</v>
      </c>
      <c r="G498" s="8" t="str">
        <f>VLOOKUP(A498:A2832,'Medical Examinations'!$A$2:$H$2336,6,0)</f>
        <v>No</v>
      </c>
      <c r="H498" s="8">
        <f>VLOOKUP(A498:A2832,'Medical Examinations'!$A$2:$H$2336,7,0)</f>
        <v>0</v>
      </c>
      <c r="I498" t="str">
        <f>VLOOKUP(A498:A2832,'Medical Examinations'!$A$2:$K$2336,11,0)</f>
        <v>Yes</v>
      </c>
      <c r="J498" s="8" t="str">
        <f>VLOOKUP(A498:A2832,'Medical Examinations'!$A$2:$M$2336,12,0)</f>
        <v>Normal Weight</v>
      </c>
      <c r="K498" s="8" t="str">
        <f>VLOOKUP(A498:A2832,'Medical Examinations'!$A$2:$M$2336,13,0)</f>
        <v>Prediabetes</v>
      </c>
      <c r="L498" s="8" t="str">
        <f>VLOOKUP(Table1[CUSTOMER ID],'Hospitalisation Details'!$A$1:$N$2344,12,0)</f>
        <v>9/Oct/1980</v>
      </c>
      <c r="M498" s="22">
        <f>VLOOKUP(Table1[CUSTOMER ID],'Hospitalisation Details'!$A$2:$N$2344,14,0)</f>
        <v>19964.75</v>
      </c>
      <c r="N498" s="8" t="str">
        <f>VLOOKUP(Table1[CUSTOMER ID],'Hospitalisation Details'!$A$2:$I$2344,7,0)</f>
        <v>tier - 1</v>
      </c>
      <c r="O498" s="8" t="str">
        <f>VLOOKUP(Table1[CUSTOMER ID],'Hospitalisation Details'!$A$2:$I$2344,8,0)</f>
        <v>tier - 2</v>
      </c>
      <c r="P498" s="8" t="str">
        <f>VLOOKUP(Table1[CUSTOMER ID],'Hospitalisation Details'!$A$2:$I$2344,9,0)</f>
        <v>R1024</v>
      </c>
      <c r="Q498" s="8">
        <f ca="1">VLOOKUP(Table1[CUSTOMER ID],'Hospitalisation Details'!$A$2:$N$2344,13,0)</f>
        <v>44</v>
      </c>
    </row>
    <row r="499" spans="1:17" ht="15.75" x14ac:dyDescent="0.25">
      <c r="A499" s="1" t="s">
        <v>1872</v>
      </c>
      <c r="B499" s="8" t="str">
        <f>VLOOKUP(A499:A2833,'Customer Names'!$A$2:$D$2336,2,0)</f>
        <v xml:space="preserve">  Chris</v>
      </c>
      <c r="C499" s="8">
        <f>VLOOKUP(A499:A2833,'Medical Examinations'!$A$2:$H$2336,2,0)</f>
        <v>29.7</v>
      </c>
      <c r="D499" s="8">
        <f>VLOOKUP(A499:A2833,'Medical Examinations'!$A$2:$H$2336,3,0)</f>
        <v>6.21</v>
      </c>
      <c r="E499" s="8" t="str">
        <f>VLOOKUP(A499:A2833,'Medical Examinations'!$A$1:$M$2336,10,0)</f>
        <v>Yes</v>
      </c>
      <c r="F499" s="8" t="str">
        <f>VLOOKUP(A499:A2833,'Medical Examinations'!$A$2:$H$2336,5,0)</f>
        <v>No</v>
      </c>
      <c r="G499" s="8" t="str">
        <f>VLOOKUP(A499:A2833,'Medical Examinations'!$A$2:$H$2336,6,0)</f>
        <v>Yes</v>
      </c>
      <c r="H499" s="8">
        <f>VLOOKUP(A499:A2833,'Medical Examinations'!$A$2:$H$2336,7,0)</f>
        <v>1</v>
      </c>
      <c r="I499" t="str">
        <f>VLOOKUP(A499:A2833,'Medical Examinations'!$A$2:$K$2336,11,0)</f>
        <v>Yes</v>
      </c>
      <c r="J499" s="8" t="str">
        <f>VLOOKUP(A499:A2833,'Medical Examinations'!$A$2:$M$2336,12,0)</f>
        <v>Overweight</v>
      </c>
      <c r="K499" s="8" t="str">
        <f>VLOOKUP(A499:A2833,'Medical Examinations'!$A$2:$M$2336,13,0)</f>
        <v>Prediabetes</v>
      </c>
      <c r="L499" s="8" t="str">
        <f>VLOOKUP(Table1[CUSTOMER ID],'Hospitalisation Details'!$A$1:$N$2344,12,0)</f>
        <v>18/Oct/1997</v>
      </c>
      <c r="M499" s="22">
        <f>VLOOKUP(Table1[CUSTOMER ID],'Hospitalisation Details'!$A$2:$N$2344,14,0)</f>
        <v>19933.46</v>
      </c>
      <c r="N499" s="8" t="str">
        <f>VLOOKUP(Table1[CUSTOMER ID],'Hospitalisation Details'!$A$2:$I$2344,7,0)</f>
        <v>tier - 1</v>
      </c>
      <c r="O499" s="8" t="str">
        <f>VLOOKUP(Table1[CUSTOMER ID],'Hospitalisation Details'!$A$2:$I$2344,8,0)</f>
        <v>tier - 3</v>
      </c>
      <c r="P499" s="8" t="str">
        <f>VLOOKUP(Table1[CUSTOMER ID],'Hospitalisation Details'!$A$2:$I$2344,9,0)</f>
        <v>R1011</v>
      </c>
      <c r="Q499" s="8">
        <f ca="1">VLOOKUP(Table1[CUSTOMER ID],'Hospitalisation Details'!$A$2:$N$2344,13,0)</f>
        <v>27</v>
      </c>
    </row>
    <row r="500" spans="1:17" ht="15.75" x14ac:dyDescent="0.25">
      <c r="A500" s="1" t="s">
        <v>1871</v>
      </c>
      <c r="B500" s="8" t="str">
        <f>VLOOKUP(A500:A2834,'Customer Names'!$A$2:$D$2336,2,0)</f>
        <v xml:space="preserve">  Karen</v>
      </c>
      <c r="C500" s="8">
        <f>VLOOKUP(A500:A2834,'Medical Examinations'!$A$2:$H$2336,2,0)</f>
        <v>20.045000000000002</v>
      </c>
      <c r="D500" s="8">
        <f>VLOOKUP(A500:A2834,'Medical Examinations'!$A$2:$H$2336,3,0)</f>
        <v>6.17</v>
      </c>
      <c r="E500" s="8" t="str">
        <f>VLOOKUP(A500:A2834,'Medical Examinations'!$A$1:$M$2336,10,0)</f>
        <v>No</v>
      </c>
      <c r="F500" s="8" t="str">
        <f>VLOOKUP(A500:A2834,'Medical Examinations'!$A$2:$H$2336,5,0)</f>
        <v>No</v>
      </c>
      <c r="G500" s="8" t="str">
        <f>VLOOKUP(A500:A2834,'Medical Examinations'!$A$2:$H$2336,6,0)</f>
        <v>Yes</v>
      </c>
      <c r="H500" s="8">
        <f>VLOOKUP(A500:A2834,'Medical Examinations'!$A$2:$H$2336,7,0)</f>
        <v>1</v>
      </c>
      <c r="I500" t="str">
        <f>VLOOKUP(A500:A2834,'Medical Examinations'!$A$2:$K$2336,11,0)</f>
        <v>Yes</v>
      </c>
      <c r="J500" s="8" t="str">
        <f>VLOOKUP(A500:A2834,'Medical Examinations'!$A$2:$M$2336,12,0)</f>
        <v>Normal Weight</v>
      </c>
      <c r="K500" s="8" t="str">
        <f>VLOOKUP(A500:A2834,'Medical Examinations'!$A$2:$M$2336,13,0)</f>
        <v>Prediabetes</v>
      </c>
      <c r="L500" s="8" t="str">
        <f>VLOOKUP(Table1[CUSTOMER ID],'Hospitalisation Details'!$A$1:$N$2344,12,0)</f>
        <v>30/Oct/1979</v>
      </c>
      <c r="M500" s="22">
        <f>VLOOKUP(Table1[CUSTOMER ID],'Hospitalisation Details'!$A$2:$N$2344,14,0)</f>
        <v>19798.05</v>
      </c>
      <c r="N500" s="8" t="str">
        <f>VLOOKUP(Table1[CUSTOMER ID],'Hospitalisation Details'!$A$2:$I$2344,7,0)</f>
        <v>tier - 1</v>
      </c>
      <c r="O500" s="8" t="str">
        <f>VLOOKUP(Table1[CUSTOMER ID],'Hospitalisation Details'!$A$2:$I$2344,8,0)</f>
        <v>tier - 1</v>
      </c>
      <c r="P500" s="8" t="str">
        <f>VLOOKUP(Table1[CUSTOMER ID],'Hospitalisation Details'!$A$2:$I$2344,9,0)</f>
        <v>R1024</v>
      </c>
      <c r="Q500" s="8">
        <f ca="1">VLOOKUP(Table1[CUSTOMER ID],'Hospitalisation Details'!$A$2:$N$2344,13,0)</f>
        <v>45</v>
      </c>
    </row>
    <row r="501" spans="1:17" ht="15.75" x14ac:dyDescent="0.25">
      <c r="A501" s="1" t="s">
        <v>1870</v>
      </c>
      <c r="B501" s="8" t="str">
        <f>VLOOKUP(A501:A2835,'Customer Names'!$A$2:$D$2336,2,0)</f>
        <v xml:space="preserve">  Jessica</v>
      </c>
      <c r="C501" s="8">
        <f>VLOOKUP(A501:A2835,'Medical Examinations'!$A$2:$H$2336,2,0)</f>
        <v>27.83</v>
      </c>
      <c r="D501" s="8">
        <f>VLOOKUP(A501:A2835,'Medical Examinations'!$A$2:$H$2336,3,0)</f>
        <v>5.36</v>
      </c>
      <c r="E501" s="8" t="str">
        <f>VLOOKUP(A501:A2835,'Medical Examinations'!$A$1:$M$2336,10,0)</f>
        <v>No</v>
      </c>
      <c r="F501" s="8" t="str">
        <f>VLOOKUP(A501:A2835,'Medical Examinations'!$A$2:$H$2336,5,0)</f>
        <v>No</v>
      </c>
      <c r="G501" s="8" t="str">
        <f>VLOOKUP(A501:A2835,'Medical Examinations'!$A$2:$H$2336,6,0)</f>
        <v>No</v>
      </c>
      <c r="H501" s="8">
        <f>VLOOKUP(A501:A2835,'Medical Examinations'!$A$2:$H$2336,7,0)</f>
        <v>2</v>
      </c>
      <c r="I501" t="str">
        <f>VLOOKUP(A501:A2835,'Medical Examinations'!$A$2:$K$2336,11,0)</f>
        <v>No</v>
      </c>
      <c r="J501" s="8" t="str">
        <f>VLOOKUP(A501:A2835,'Medical Examinations'!$A$2:$M$2336,12,0)</f>
        <v>Overweight</v>
      </c>
      <c r="K501" s="8" t="str">
        <f>VLOOKUP(A501:A2835,'Medical Examinations'!$A$2:$M$2336,13,0)</f>
        <v>Normal</v>
      </c>
      <c r="L501" s="8" t="str">
        <f>VLOOKUP(Table1[CUSTOMER ID],'Hospitalisation Details'!$A$1:$N$2344,12,0)</f>
        <v>14/Jun/1972</v>
      </c>
      <c r="M501" s="22">
        <f>VLOOKUP(Table1[CUSTOMER ID],'Hospitalisation Details'!$A$2:$N$2344,14,0)</f>
        <v>19749.38</v>
      </c>
      <c r="N501" s="8" t="str">
        <f>VLOOKUP(Table1[CUSTOMER ID],'Hospitalisation Details'!$A$2:$I$2344,7,0)</f>
        <v>tier - 1</v>
      </c>
      <c r="O501" s="8" t="str">
        <f>VLOOKUP(Table1[CUSTOMER ID],'Hospitalisation Details'!$A$2:$I$2344,8,0)</f>
        <v>tier - 3</v>
      </c>
      <c r="P501" s="8" t="str">
        <f>VLOOKUP(Table1[CUSTOMER ID],'Hospitalisation Details'!$A$2:$I$2344,9,0)</f>
        <v>R1013</v>
      </c>
      <c r="Q501" s="8">
        <f ca="1">VLOOKUP(Table1[CUSTOMER ID],'Hospitalisation Details'!$A$2:$N$2344,13,0)</f>
        <v>52</v>
      </c>
    </row>
    <row r="502" spans="1:17" ht="15.75" x14ac:dyDescent="0.25">
      <c r="A502" s="1" t="s">
        <v>1869</v>
      </c>
      <c r="B502" s="8" t="str">
        <f>VLOOKUP(A502:A2836,'Customer Names'!$A$2:$D$2336,2,0)</f>
        <v xml:space="preserve">  Mathieu</v>
      </c>
      <c r="C502" s="8">
        <f>VLOOKUP(A502:A2836,'Medical Examinations'!$A$2:$H$2336,2,0)</f>
        <v>28.93</v>
      </c>
      <c r="D502" s="8">
        <f>VLOOKUP(A502:A2836,'Medical Examinations'!$A$2:$H$2336,3,0)</f>
        <v>5.2</v>
      </c>
      <c r="E502" s="8" t="str">
        <f>VLOOKUP(A502:A2836,'Medical Examinations'!$A$1:$M$2336,10,0)</f>
        <v>No</v>
      </c>
      <c r="F502" s="8" t="str">
        <f>VLOOKUP(A502:A2836,'Medical Examinations'!$A$2:$H$2336,5,0)</f>
        <v>No</v>
      </c>
      <c r="G502" s="8" t="str">
        <f>VLOOKUP(A502:A2836,'Medical Examinations'!$A$2:$H$2336,6,0)</f>
        <v>No</v>
      </c>
      <c r="H502" s="8">
        <f>VLOOKUP(A502:A2836,'Medical Examinations'!$A$2:$H$2336,7,0)</f>
        <v>0</v>
      </c>
      <c r="I502" t="str">
        <f>VLOOKUP(A502:A2836,'Medical Examinations'!$A$2:$K$2336,11,0)</f>
        <v>Yes</v>
      </c>
      <c r="J502" s="8" t="str">
        <f>VLOOKUP(A502:A2836,'Medical Examinations'!$A$2:$M$2336,12,0)</f>
        <v>Overweight</v>
      </c>
      <c r="K502" s="8" t="str">
        <f>VLOOKUP(A502:A2836,'Medical Examinations'!$A$2:$M$2336,13,0)</f>
        <v>Normal</v>
      </c>
      <c r="L502" s="8" t="str">
        <f>VLOOKUP(Table1[CUSTOMER ID],'Hospitalisation Details'!$A$1:$N$2344,12,0)</f>
        <v>8/Aug/1990</v>
      </c>
      <c r="M502" s="22">
        <f>VLOOKUP(Table1[CUSTOMER ID],'Hospitalisation Details'!$A$2:$N$2344,14,0)</f>
        <v>19719.689999999999</v>
      </c>
      <c r="N502" s="8" t="str">
        <f>VLOOKUP(Table1[CUSTOMER ID],'Hospitalisation Details'!$A$2:$I$2344,7,0)</f>
        <v>tier - 1</v>
      </c>
      <c r="O502" s="8" t="str">
        <f>VLOOKUP(Table1[CUSTOMER ID],'Hospitalisation Details'!$A$2:$I$2344,8,0)</f>
        <v>tier - 2</v>
      </c>
      <c r="P502" s="8" t="str">
        <f>VLOOKUP(Table1[CUSTOMER ID],'Hospitalisation Details'!$A$2:$I$2344,9,0)</f>
        <v>R1013</v>
      </c>
      <c r="Q502" s="8">
        <f ca="1">VLOOKUP(Table1[CUSTOMER ID],'Hospitalisation Details'!$A$2:$N$2344,13,0)</f>
        <v>34</v>
      </c>
    </row>
    <row r="503" spans="1:17" ht="15.75" x14ac:dyDescent="0.25">
      <c r="A503" s="1" t="s">
        <v>1868</v>
      </c>
      <c r="B503" s="8" t="str">
        <f>VLOOKUP(A503:A2837,'Customer Names'!$A$2:$D$2336,2,0)</f>
        <v xml:space="preserve">  Kam S</v>
      </c>
      <c r="C503" s="8">
        <f>VLOOKUP(A503:A2837,'Medical Examinations'!$A$2:$H$2336,2,0)</f>
        <v>33.82</v>
      </c>
      <c r="D503" s="8">
        <f>VLOOKUP(A503:A2837,'Medical Examinations'!$A$2:$H$2336,3,0)</f>
        <v>5.42</v>
      </c>
      <c r="E503" s="8" t="str">
        <f>VLOOKUP(A503:A2837,'Medical Examinations'!$A$1:$M$2336,10,0)</f>
        <v>No</v>
      </c>
      <c r="F503" s="8" t="str">
        <f>VLOOKUP(A503:A2837,'Medical Examinations'!$A$2:$H$2336,5,0)</f>
        <v>No</v>
      </c>
      <c r="G503" s="8" t="str">
        <f>VLOOKUP(A503:A2837,'Medical Examinations'!$A$2:$H$2336,6,0)</f>
        <v>No</v>
      </c>
      <c r="H503" s="8">
        <f>VLOOKUP(A503:A2837,'Medical Examinations'!$A$2:$H$2336,7,0)</f>
        <v>0</v>
      </c>
      <c r="I503" t="str">
        <f>VLOOKUP(A503:A2837,'Medical Examinations'!$A$2:$K$2336,11,0)</f>
        <v>No</v>
      </c>
      <c r="J503" s="8" t="str">
        <f>VLOOKUP(A503:A2837,'Medical Examinations'!$A$2:$M$2336,12,0)</f>
        <v>Obesity</v>
      </c>
      <c r="K503" s="8" t="str">
        <f>VLOOKUP(A503:A2837,'Medical Examinations'!$A$2:$M$2336,13,0)</f>
        <v>Normal</v>
      </c>
      <c r="L503" s="8" t="str">
        <f>VLOOKUP(Table1[CUSTOMER ID],'Hospitalisation Details'!$A$1:$N$2344,12,0)</f>
        <v>27/Aug/1994</v>
      </c>
      <c r="M503" s="22">
        <f>VLOOKUP(Table1[CUSTOMER ID],'Hospitalisation Details'!$A$2:$N$2344,14,0)</f>
        <v>19673.34</v>
      </c>
      <c r="N503" s="8" t="str">
        <f>VLOOKUP(Table1[CUSTOMER ID],'Hospitalisation Details'!$A$2:$I$2344,7,0)</f>
        <v>tier - 1</v>
      </c>
      <c r="O503" s="8" t="str">
        <f>VLOOKUP(Table1[CUSTOMER ID],'Hospitalisation Details'!$A$2:$I$2344,8,0)</f>
        <v>tier - 2</v>
      </c>
      <c r="P503" s="8" t="str">
        <f>VLOOKUP(Table1[CUSTOMER ID],'Hospitalisation Details'!$A$2:$I$2344,9,0)</f>
        <v>R1012</v>
      </c>
      <c r="Q503" s="8">
        <f ca="1">VLOOKUP(Table1[CUSTOMER ID],'Hospitalisation Details'!$A$2:$N$2344,13,0)</f>
        <v>30</v>
      </c>
    </row>
    <row r="504" spans="1:17" ht="15.75" x14ac:dyDescent="0.25">
      <c r="A504" s="1" t="s">
        <v>1867</v>
      </c>
      <c r="B504" s="8" t="str">
        <f>VLOOKUP(A504:A2838,'Customer Names'!$A$2:$D$2336,2,0)</f>
        <v xml:space="preserve">  Valerie A</v>
      </c>
      <c r="C504" s="8">
        <f>VLOOKUP(A504:A2838,'Medical Examinations'!$A$2:$H$2336,2,0)</f>
        <v>20.234999999999999</v>
      </c>
      <c r="D504" s="8">
        <f>VLOOKUP(A504:A2838,'Medical Examinations'!$A$2:$H$2336,3,0)</f>
        <v>6.84</v>
      </c>
      <c r="E504" s="8" t="str">
        <f>VLOOKUP(A504:A2838,'Medical Examinations'!$A$1:$M$2336,10,0)</f>
        <v>No</v>
      </c>
      <c r="F504" s="8" t="str">
        <f>VLOOKUP(A504:A2838,'Medical Examinations'!$A$2:$H$2336,5,0)</f>
        <v>No</v>
      </c>
      <c r="G504" s="8" t="str">
        <f>VLOOKUP(A504:A2838,'Medical Examinations'!$A$2:$H$2336,6,0)</f>
        <v>No</v>
      </c>
      <c r="H504" s="8">
        <f>VLOOKUP(A504:A2838,'Medical Examinations'!$A$2:$H$2336,7,0)</f>
        <v>0</v>
      </c>
      <c r="I504" t="str">
        <f>VLOOKUP(A504:A2838,'Medical Examinations'!$A$2:$K$2336,11,0)</f>
        <v>Yes</v>
      </c>
      <c r="J504" s="8" t="str">
        <f>VLOOKUP(A504:A2838,'Medical Examinations'!$A$2:$M$2336,12,0)</f>
        <v>Normal Weight</v>
      </c>
      <c r="K504" s="8" t="str">
        <f>VLOOKUP(A504:A2838,'Medical Examinations'!$A$2:$M$2336,13,0)</f>
        <v>Diabetes</v>
      </c>
      <c r="L504" s="8" t="str">
        <f>VLOOKUP(Table1[CUSTOMER ID],'Hospitalisation Details'!$A$1:$N$2344,12,0)</f>
        <v>24/Sep/1978</v>
      </c>
      <c r="M504" s="22">
        <f>VLOOKUP(Table1[CUSTOMER ID],'Hospitalisation Details'!$A$2:$N$2344,14,0)</f>
        <v>19594.810000000001</v>
      </c>
      <c r="N504" s="8" t="str">
        <f>VLOOKUP(Table1[CUSTOMER ID],'Hospitalisation Details'!$A$2:$I$2344,7,0)</f>
        <v>tier - 1</v>
      </c>
      <c r="O504" s="8" t="str">
        <f>VLOOKUP(Table1[CUSTOMER ID],'Hospitalisation Details'!$A$2:$I$2344,8,0)</f>
        <v>tier - 1</v>
      </c>
      <c r="P504" s="8" t="str">
        <f>VLOOKUP(Table1[CUSTOMER ID],'Hospitalisation Details'!$A$2:$I$2344,9,0)</f>
        <v>R1024</v>
      </c>
      <c r="Q504" s="8">
        <f ca="1">VLOOKUP(Table1[CUSTOMER ID],'Hospitalisation Details'!$A$2:$N$2344,13,0)</f>
        <v>46</v>
      </c>
    </row>
    <row r="505" spans="1:17" ht="15.75" x14ac:dyDescent="0.25">
      <c r="A505" s="1" t="s">
        <v>1866</v>
      </c>
      <c r="B505" s="8" t="str">
        <f>VLOOKUP(A505:A2839,'Customer Names'!$A$2:$D$2336,2,0)</f>
        <v xml:space="preserve">  Freya R</v>
      </c>
      <c r="C505" s="8">
        <f>VLOOKUP(A505:A2839,'Medical Examinations'!$A$2:$H$2336,2,0)</f>
        <v>49.2</v>
      </c>
      <c r="D505" s="8">
        <f>VLOOKUP(A505:A2839,'Medical Examinations'!$A$2:$H$2336,3,0)</f>
        <v>10.9</v>
      </c>
      <c r="E505" s="8" t="str">
        <f>VLOOKUP(A505:A2839,'Medical Examinations'!$A$1:$M$2336,10,0)</f>
        <v>Yes</v>
      </c>
      <c r="F505" s="8" t="str">
        <f>VLOOKUP(A505:A2839,'Medical Examinations'!$A$2:$H$2336,5,0)</f>
        <v>No</v>
      </c>
      <c r="G505" s="8" t="str">
        <f>VLOOKUP(A505:A2839,'Medical Examinations'!$A$2:$H$2336,6,0)</f>
        <v>Yes</v>
      </c>
      <c r="H505" s="8">
        <f>VLOOKUP(A505:A2839,'Medical Examinations'!$A$2:$H$2336,7,0)</f>
        <v>1</v>
      </c>
      <c r="I505" t="str">
        <f>VLOOKUP(A505:A2839,'Medical Examinations'!$A$2:$K$2336,11,0)</f>
        <v>No</v>
      </c>
      <c r="J505" s="8" t="str">
        <f>VLOOKUP(A505:A2839,'Medical Examinations'!$A$2:$M$2336,12,0)</f>
        <v>Obesity</v>
      </c>
      <c r="K505" s="8" t="str">
        <f>VLOOKUP(A505:A2839,'Medical Examinations'!$A$2:$M$2336,13,0)</f>
        <v>Diabetes</v>
      </c>
      <c r="L505" s="8" t="str">
        <f>VLOOKUP(Table1[CUSTOMER ID],'Hospitalisation Details'!$A$1:$N$2344,12,0)</f>
        <v>14/Jul/1963</v>
      </c>
      <c r="M505" s="22">
        <f>VLOOKUP(Table1[CUSTOMER ID],'Hospitalisation Details'!$A$2:$N$2344,14,0)</f>
        <v>19551.34</v>
      </c>
      <c r="N505" s="8" t="str">
        <f>VLOOKUP(Table1[CUSTOMER ID],'Hospitalisation Details'!$A$2:$I$2344,7,0)</f>
        <v>tier - 1</v>
      </c>
      <c r="O505" s="8" t="str">
        <f>VLOOKUP(Table1[CUSTOMER ID],'Hospitalisation Details'!$A$2:$I$2344,8,0)</f>
        <v>tier - 3</v>
      </c>
      <c r="P505" s="8" t="str">
        <f>VLOOKUP(Table1[CUSTOMER ID],'Hospitalisation Details'!$A$2:$I$2344,9,0)</f>
        <v>R1012</v>
      </c>
      <c r="Q505" s="8">
        <f ca="1">VLOOKUP(Table1[CUSTOMER ID],'Hospitalisation Details'!$A$2:$N$2344,13,0)</f>
        <v>61</v>
      </c>
    </row>
    <row r="506" spans="1:17" ht="15.75" x14ac:dyDescent="0.25">
      <c r="A506" s="1" t="s">
        <v>1865</v>
      </c>
      <c r="B506" s="8" t="str">
        <f>VLOOKUP(A506:A2840,'Customer Names'!$A$2:$D$2336,2,0)</f>
        <v xml:space="preserve">  Jennifer</v>
      </c>
      <c r="C506" s="8">
        <f>VLOOKUP(A506:A2840,'Medical Examinations'!$A$2:$H$2336,2,0)</f>
        <v>26.4</v>
      </c>
      <c r="D506" s="8">
        <f>VLOOKUP(A506:A2840,'Medical Examinations'!$A$2:$H$2336,3,0)</f>
        <v>4.87</v>
      </c>
      <c r="E506" s="8" t="str">
        <f>VLOOKUP(A506:A2840,'Medical Examinations'!$A$1:$M$2336,10,0)</f>
        <v>Yes</v>
      </c>
      <c r="F506" s="8" t="str">
        <f>VLOOKUP(A506:A2840,'Medical Examinations'!$A$2:$H$2336,5,0)</f>
        <v>No</v>
      </c>
      <c r="G506" s="8" t="str">
        <f>VLOOKUP(A506:A2840,'Medical Examinations'!$A$2:$H$2336,6,0)</f>
        <v>No</v>
      </c>
      <c r="H506" s="8">
        <f>VLOOKUP(A506:A2840,'Medical Examinations'!$A$2:$H$2336,7,0)</f>
        <v>0</v>
      </c>
      <c r="I506" t="str">
        <f>VLOOKUP(A506:A2840,'Medical Examinations'!$A$2:$K$2336,11,0)</f>
        <v>Yes</v>
      </c>
      <c r="J506" s="8" t="str">
        <f>VLOOKUP(A506:A2840,'Medical Examinations'!$A$2:$M$2336,12,0)</f>
        <v>Overweight</v>
      </c>
      <c r="K506" s="8" t="str">
        <f>VLOOKUP(A506:A2840,'Medical Examinations'!$A$2:$M$2336,13,0)</f>
        <v>Normal</v>
      </c>
      <c r="L506" s="8" t="str">
        <f>VLOOKUP(Table1[CUSTOMER ID],'Hospitalisation Details'!$A$1:$N$2344,12,0)</f>
        <v>17/Sep/1985</v>
      </c>
      <c r="M506" s="22">
        <f>VLOOKUP(Table1[CUSTOMER ID],'Hospitalisation Details'!$A$2:$N$2344,14,0)</f>
        <v>19539.240000000002</v>
      </c>
      <c r="N506" s="8" t="str">
        <f>VLOOKUP(Table1[CUSTOMER ID],'Hospitalisation Details'!$A$2:$I$2344,7,0)</f>
        <v>tier - 1</v>
      </c>
      <c r="O506" s="8" t="str">
        <f>VLOOKUP(Table1[CUSTOMER ID],'Hospitalisation Details'!$A$2:$I$2344,8,0)</f>
        <v>tier - 1</v>
      </c>
      <c r="P506" s="8" t="str">
        <f>VLOOKUP(Table1[CUSTOMER ID],'Hospitalisation Details'!$A$2:$I$2344,9,0)</f>
        <v>R1013</v>
      </c>
      <c r="Q506" s="8">
        <f ca="1">VLOOKUP(Table1[CUSTOMER ID],'Hospitalisation Details'!$A$2:$N$2344,13,0)</f>
        <v>39</v>
      </c>
    </row>
    <row r="507" spans="1:17" ht="15.75" x14ac:dyDescent="0.25">
      <c r="A507" s="1" t="s">
        <v>1864</v>
      </c>
      <c r="B507" s="8" t="str">
        <f>VLOOKUP(A507:A2841,'Customer Names'!$A$2:$D$2336,2,0)</f>
        <v xml:space="preserve">  Kara</v>
      </c>
      <c r="C507" s="8">
        <f>VLOOKUP(A507:A2841,'Medical Examinations'!$A$2:$H$2336,2,0)</f>
        <v>28.38</v>
      </c>
      <c r="D507" s="8">
        <f>VLOOKUP(A507:A2841,'Medical Examinations'!$A$2:$H$2336,3,0)</f>
        <v>6.07</v>
      </c>
      <c r="E507" s="8" t="str">
        <f>VLOOKUP(A507:A2841,'Medical Examinations'!$A$1:$M$2336,10,0)</f>
        <v>No</v>
      </c>
      <c r="F507" s="8" t="str">
        <f>VLOOKUP(A507:A2841,'Medical Examinations'!$A$2:$H$2336,5,0)</f>
        <v>No</v>
      </c>
      <c r="G507" s="8" t="str">
        <f>VLOOKUP(A507:A2841,'Medical Examinations'!$A$2:$H$2336,6,0)</f>
        <v>No</v>
      </c>
      <c r="H507" s="8">
        <f>VLOOKUP(A507:A2841,'Medical Examinations'!$A$2:$H$2336,7,0)</f>
        <v>1</v>
      </c>
      <c r="I507" t="str">
        <f>VLOOKUP(A507:A2841,'Medical Examinations'!$A$2:$K$2336,11,0)</f>
        <v>Yes</v>
      </c>
      <c r="J507" s="8" t="str">
        <f>VLOOKUP(A507:A2841,'Medical Examinations'!$A$2:$M$2336,12,0)</f>
        <v>Overweight</v>
      </c>
      <c r="K507" s="8" t="str">
        <f>VLOOKUP(A507:A2841,'Medical Examinations'!$A$2:$M$2336,13,0)</f>
        <v>Prediabetes</v>
      </c>
      <c r="L507" s="8" t="str">
        <f>VLOOKUP(Table1[CUSTOMER ID],'Hospitalisation Details'!$A$1:$N$2344,12,0)</f>
        <v>19/Aug/1992</v>
      </c>
      <c r="M507" s="22">
        <f>VLOOKUP(Table1[CUSTOMER ID],'Hospitalisation Details'!$A$2:$N$2344,14,0)</f>
        <v>19521.97</v>
      </c>
      <c r="N507" s="8" t="str">
        <f>VLOOKUP(Table1[CUSTOMER ID],'Hospitalisation Details'!$A$2:$I$2344,7,0)</f>
        <v>tier - 1</v>
      </c>
      <c r="O507" s="8" t="str">
        <f>VLOOKUP(Table1[CUSTOMER ID],'Hospitalisation Details'!$A$2:$I$2344,8,0)</f>
        <v>tier - 2</v>
      </c>
      <c r="P507" s="8" t="str">
        <f>VLOOKUP(Table1[CUSTOMER ID],'Hospitalisation Details'!$A$2:$I$2344,9,0)</f>
        <v>R1013</v>
      </c>
      <c r="Q507" s="8">
        <f ca="1">VLOOKUP(Table1[CUSTOMER ID],'Hospitalisation Details'!$A$2:$N$2344,13,0)</f>
        <v>32</v>
      </c>
    </row>
    <row r="508" spans="1:17" ht="15.75" x14ac:dyDescent="0.25">
      <c r="A508" s="1" t="s">
        <v>1863</v>
      </c>
      <c r="B508" s="8" t="str">
        <f>VLOOKUP(A508:A2842,'Customer Names'!$A$2:$D$2336,2,0)</f>
        <v xml:space="preserve">  Bradley A</v>
      </c>
      <c r="C508" s="8">
        <f>VLOOKUP(A508:A2842,'Medical Examinations'!$A$2:$H$2336,2,0)</f>
        <v>24.64</v>
      </c>
      <c r="D508" s="8">
        <f>VLOOKUP(A508:A2842,'Medical Examinations'!$A$2:$H$2336,3,0)</f>
        <v>4.33</v>
      </c>
      <c r="E508" s="8" t="str">
        <f>VLOOKUP(A508:A2842,'Medical Examinations'!$A$1:$M$2336,10,0)</f>
        <v>No</v>
      </c>
      <c r="F508" s="8" t="str">
        <f>VLOOKUP(A508:A2842,'Medical Examinations'!$A$2:$H$2336,5,0)</f>
        <v>No</v>
      </c>
      <c r="G508" s="8" t="str">
        <f>VLOOKUP(A508:A2842,'Medical Examinations'!$A$2:$H$2336,6,0)</f>
        <v>No</v>
      </c>
      <c r="H508" s="8">
        <f>VLOOKUP(A508:A2842,'Medical Examinations'!$A$2:$H$2336,7,0)</f>
        <v>0</v>
      </c>
      <c r="I508" t="str">
        <f>VLOOKUP(A508:A2842,'Medical Examinations'!$A$2:$K$2336,11,0)</f>
        <v>Yes</v>
      </c>
      <c r="J508" s="8" t="str">
        <f>VLOOKUP(A508:A2842,'Medical Examinations'!$A$2:$M$2336,12,0)</f>
        <v>Normal Weight</v>
      </c>
      <c r="K508" s="8" t="str">
        <f>VLOOKUP(A508:A2842,'Medical Examinations'!$A$2:$M$2336,13,0)</f>
        <v>Normal</v>
      </c>
      <c r="L508" s="8" t="str">
        <f>VLOOKUP(Table1[CUSTOMER ID],'Hospitalisation Details'!$A$1:$N$2344,12,0)</f>
        <v>8/Nov/1980</v>
      </c>
      <c r="M508" s="22">
        <f>VLOOKUP(Table1[CUSTOMER ID],'Hospitalisation Details'!$A$2:$N$2344,14,0)</f>
        <v>19515.54</v>
      </c>
      <c r="N508" s="8" t="str">
        <f>VLOOKUP(Table1[CUSTOMER ID],'Hospitalisation Details'!$A$2:$I$2344,7,0)</f>
        <v>tier - 1</v>
      </c>
      <c r="O508" s="8" t="str">
        <f>VLOOKUP(Table1[CUSTOMER ID],'Hospitalisation Details'!$A$2:$I$2344,8,0)</f>
        <v>tier - 1</v>
      </c>
      <c r="P508" s="8" t="str">
        <f>VLOOKUP(Table1[CUSTOMER ID],'Hospitalisation Details'!$A$2:$I$2344,9,0)</f>
        <v>R1013</v>
      </c>
      <c r="Q508" s="8">
        <f ca="1">VLOOKUP(Table1[CUSTOMER ID],'Hospitalisation Details'!$A$2:$N$2344,13,0)</f>
        <v>44</v>
      </c>
    </row>
    <row r="509" spans="1:17" ht="15.75" x14ac:dyDescent="0.25">
      <c r="A509" s="1" t="s">
        <v>1862</v>
      </c>
      <c r="B509" s="8" t="str">
        <f>VLOOKUP(A509:A2843,'Customer Names'!$A$2:$D$2336,2,0)</f>
        <v xml:space="preserve">  Brendan</v>
      </c>
      <c r="C509" s="8">
        <f>VLOOKUP(A509:A2843,'Medical Examinations'!$A$2:$H$2336,2,0)</f>
        <v>39.71</v>
      </c>
      <c r="D509" s="8">
        <f>VLOOKUP(A509:A2843,'Medical Examinations'!$A$2:$H$2336,3,0)</f>
        <v>5.83</v>
      </c>
      <c r="E509" s="8" t="str">
        <f>VLOOKUP(A509:A2843,'Medical Examinations'!$A$1:$M$2336,10,0)</f>
        <v>No</v>
      </c>
      <c r="F509" s="8" t="str">
        <f>VLOOKUP(A509:A2843,'Medical Examinations'!$A$2:$H$2336,5,0)</f>
        <v>No</v>
      </c>
      <c r="G509" s="8" t="str">
        <f>VLOOKUP(A509:A2843,'Medical Examinations'!$A$2:$H$2336,6,0)</f>
        <v>No</v>
      </c>
      <c r="H509" s="8">
        <f>VLOOKUP(A509:A2843,'Medical Examinations'!$A$2:$H$2336,7,0)</f>
        <v>1</v>
      </c>
      <c r="I509" t="str">
        <f>VLOOKUP(A509:A2843,'Medical Examinations'!$A$2:$K$2336,11,0)</f>
        <v>No</v>
      </c>
      <c r="J509" s="8" t="str">
        <f>VLOOKUP(A509:A2843,'Medical Examinations'!$A$2:$M$2336,12,0)</f>
        <v>Obesity</v>
      </c>
      <c r="K509" s="8" t="str">
        <f>VLOOKUP(A509:A2843,'Medical Examinations'!$A$2:$M$2336,13,0)</f>
        <v>Prediabetes</v>
      </c>
      <c r="L509" s="8" t="str">
        <f>VLOOKUP(Table1[CUSTOMER ID],'Hospitalisation Details'!$A$1:$N$2344,12,0)</f>
        <v>30/Nov/1987</v>
      </c>
      <c r="M509" s="22">
        <f>VLOOKUP(Table1[CUSTOMER ID],'Hospitalisation Details'!$A$2:$N$2344,14,0)</f>
        <v>19496.72</v>
      </c>
      <c r="N509" s="8" t="str">
        <f>VLOOKUP(Table1[CUSTOMER ID],'Hospitalisation Details'!$A$2:$I$2344,7,0)</f>
        <v>tier - 1</v>
      </c>
      <c r="O509" s="8" t="str">
        <f>VLOOKUP(Table1[CUSTOMER ID],'Hospitalisation Details'!$A$2:$I$2344,8,0)</f>
        <v>tier - 3</v>
      </c>
      <c r="P509" s="8" t="str">
        <f>VLOOKUP(Table1[CUSTOMER ID],'Hospitalisation Details'!$A$2:$I$2344,9,0)</f>
        <v>R1019</v>
      </c>
      <c r="Q509" s="8">
        <f ca="1">VLOOKUP(Table1[CUSTOMER ID],'Hospitalisation Details'!$A$2:$N$2344,13,0)</f>
        <v>36</v>
      </c>
    </row>
    <row r="510" spans="1:17" ht="15.75" x14ac:dyDescent="0.25">
      <c r="A510" s="1" t="s">
        <v>1861</v>
      </c>
      <c r="B510" s="8" t="str">
        <f>VLOOKUP(A510:A2844,'Customer Names'!$A$2:$D$2336,2,0)</f>
        <v xml:space="preserve">  Amber R</v>
      </c>
      <c r="C510" s="8">
        <f>VLOOKUP(A510:A2844,'Medical Examinations'!$A$2:$H$2336,2,0)</f>
        <v>22.22</v>
      </c>
      <c r="D510" s="8">
        <f>VLOOKUP(A510:A2844,'Medical Examinations'!$A$2:$H$2336,3,0)</f>
        <v>5.5</v>
      </c>
      <c r="E510" s="8" t="str">
        <f>VLOOKUP(A510:A2844,'Medical Examinations'!$A$1:$M$2336,10,0)</f>
        <v>No</v>
      </c>
      <c r="F510" s="8" t="str">
        <f>VLOOKUP(A510:A2844,'Medical Examinations'!$A$2:$H$2336,5,0)</f>
        <v>No</v>
      </c>
      <c r="G510" s="8" t="str">
        <f>VLOOKUP(A510:A2844,'Medical Examinations'!$A$2:$H$2336,6,0)</f>
        <v>No</v>
      </c>
      <c r="H510" s="8">
        <f>VLOOKUP(A510:A2844,'Medical Examinations'!$A$2:$H$2336,7,0)</f>
        <v>0</v>
      </c>
      <c r="I510" t="str">
        <f>VLOOKUP(A510:A2844,'Medical Examinations'!$A$2:$K$2336,11,0)</f>
        <v>Yes</v>
      </c>
      <c r="J510" s="8" t="str">
        <f>VLOOKUP(A510:A2844,'Medical Examinations'!$A$2:$M$2336,12,0)</f>
        <v>Normal Weight</v>
      </c>
      <c r="K510" s="8" t="str">
        <f>VLOOKUP(A510:A2844,'Medical Examinations'!$A$2:$M$2336,13,0)</f>
        <v>Normal</v>
      </c>
      <c r="L510" s="8" t="str">
        <f>VLOOKUP(Table1[CUSTOMER ID],'Hospitalisation Details'!$A$1:$N$2344,12,0)</f>
        <v>15/Dec/1982</v>
      </c>
      <c r="M510" s="22">
        <f>VLOOKUP(Table1[CUSTOMER ID],'Hospitalisation Details'!$A$2:$N$2344,14,0)</f>
        <v>19444.27</v>
      </c>
      <c r="N510" s="8" t="str">
        <f>VLOOKUP(Table1[CUSTOMER ID],'Hospitalisation Details'!$A$2:$I$2344,7,0)</f>
        <v>tier - 1</v>
      </c>
      <c r="O510" s="8" t="str">
        <f>VLOOKUP(Table1[CUSTOMER ID],'Hospitalisation Details'!$A$2:$I$2344,8,0)</f>
        <v>tier - 1</v>
      </c>
      <c r="P510" s="8" t="str">
        <f>VLOOKUP(Table1[CUSTOMER ID],'Hospitalisation Details'!$A$2:$I$2344,9,0)</f>
        <v>R1013</v>
      </c>
      <c r="Q510" s="8">
        <f ca="1">VLOOKUP(Table1[CUSTOMER ID],'Hospitalisation Details'!$A$2:$N$2344,13,0)</f>
        <v>41</v>
      </c>
    </row>
    <row r="511" spans="1:17" ht="15.75" x14ac:dyDescent="0.25">
      <c r="A511" s="1" t="s">
        <v>1860</v>
      </c>
      <c r="B511" s="8" t="str">
        <f>VLOOKUP(A511:A2845,'Customer Names'!$A$2:$D$2336,2,0)</f>
        <v xml:space="preserve">  Sean K</v>
      </c>
      <c r="C511" s="8">
        <f>VLOOKUP(A511:A2845,'Medical Examinations'!$A$2:$H$2336,2,0)</f>
        <v>33.344999999999999</v>
      </c>
      <c r="D511" s="8">
        <f>VLOOKUP(A511:A2845,'Medical Examinations'!$A$2:$H$2336,3,0)</f>
        <v>4.79</v>
      </c>
      <c r="E511" s="8" t="str">
        <f>VLOOKUP(A511:A2845,'Medical Examinations'!$A$1:$M$2336,10,0)</f>
        <v>No</v>
      </c>
      <c r="F511" s="8" t="str">
        <f>VLOOKUP(A511:A2845,'Medical Examinations'!$A$2:$H$2336,5,0)</f>
        <v>No</v>
      </c>
      <c r="G511" s="8" t="str">
        <f>VLOOKUP(A511:A2845,'Medical Examinations'!$A$2:$H$2336,6,0)</f>
        <v>Yes</v>
      </c>
      <c r="H511" s="8">
        <f>VLOOKUP(A511:A2845,'Medical Examinations'!$A$2:$H$2336,7,0)</f>
        <v>1</v>
      </c>
      <c r="I511" t="str">
        <f>VLOOKUP(A511:A2845,'Medical Examinations'!$A$2:$K$2336,11,0)</f>
        <v>No</v>
      </c>
      <c r="J511" s="8" t="str">
        <f>VLOOKUP(A511:A2845,'Medical Examinations'!$A$2:$M$2336,12,0)</f>
        <v>Obesity</v>
      </c>
      <c r="K511" s="8" t="str">
        <f>VLOOKUP(A511:A2845,'Medical Examinations'!$A$2:$M$2336,13,0)</f>
        <v>Normal</v>
      </c>
      <c r="L511" s="8" t="str">
        <f>VLOOKUP(Table1[CUSTOMER ID],'Hospitalisation Details'!$A$1:$N$2344,12,0)</f>
        <v>6/Sep/1993</v>
      </c>
      <c r="M511" s="22">
        <f>VLOOKUP(Table1[CUSTOMER ID],'Hospitalisation Details'!$A$2:$N$2344,14,0)</f>
        <v>19442.349999999999</v>
      </c>
      <c r="N511" s="8" t="str">
        <f>VLOOKUP(Table1[CUSTOMER ID],'Hospitalisation Details'!$A$2:$I$2344,7,0)</f>
        <v>tier - 1</v>
      </c>
      <c r="O511" s="8" t="str">
        <f>VLOOKUP(Table1[CUSTOMER ID],'Hospitalisation Details'!$A$2:$I$2344,8,0)</f>
        <v>tier - 3</v>
      </c>
      <c r="P511" s="8" t="str">
        <f>VLOOKUP(Table1[CUSTOMER ID],'Hospitalisation Details'!$A$2:$I$2344,9,0)</f>
        <v>R1012</v>
      </c>
      <c r="Q511" s="8">
        <f ca="1">VLOOKUP(Table1[CUSTOMER ID],'Hospitalisation Details'!$A$2:$N$2344,13,0)</f>
        <v>31</v>
      </c>
    </row>
    <row r="512" spans="1:17" ht="15.75" x14ac:dyDescent="0.25">
      <c r="A512" s="1" t="s">
        <v>1859</v>
      </c>
      <c r="B512" s="8" t="str">
        <f>VLOOKUP(A512:A2846,'Customer Names'!$A$2:$D$2336,2,0)</f>
        <v xml:space="preserve">  Rick</v>
      </c>
      <c r="C512" s="8">
        <f>VLOOKUP(A512:A2846,'Medical Examinations'!$A$2:$H$2336,2,0)</f>
        <v>24.42</v>
      </c>
      <c r="D512" s="8">
        <f>VLOOKUP(A512:A2846,'Medical Examinations'!$A$2:$H$2336,3,0)</f>
        <v>5.81</v>
      </c>
      <c r="E512" s="8" t="str">
        <f>VLOOKUP(A512:A2846,'Medical Examinations'!$A$1:$M$2336,10,0)</f>
        <v>No</v>
      </c>
      <c r="F512" s="8" t="str">
        <f>VLOOKUP(A512:A2846,'Medical Examinations'!$A$2:$H$2336,5,0)</f>
        <v>No</v>
      </c>
      <c r="G512" s="8" t="str">
        <f>VLOOKUP(A512:A2846,'Medical Examinations'!$A$2:$H$2336,6,0)</f>
        <v>No</v>
      </c>
      <c r="H512" s="8">
        <f>VLOOKUP(A512:A2846,'Medical Examinations'!$A$2:$H$2336,7,0)</f>
        <v>1</v>
      </c>
      <c r="I512" t="str">
        <f>VLOOKUP(A512:A2846,'Medical Examinations'!$A$2:$K$2336,11,0)</f>
        <v>Yes</v>
      </c>
      <c r="J512" s="8" t="str">
        <f>VLOOKUP(A512:A2846,'Medical Examinations'!$A$2:$M$2336,12,0)</f>
        <v>Normal Weight</v>
      </c>
      <c r="K512" s="8" t="str">
        <f>VLOOKUP(A512:A2846,'Medical Examinations'!$A$2:$M$2336,13,0)</f>
        <v>Prediabetes</v>
      </c>
      <c r="L512" s="8" t="str">
        <f>VLOOKUP(Table1[CUSTOMER ID],'Hospitalisation Details'!$A$1:$N$2344,12,0)</f>
        <v>30/Jun/1987</v>
      </c>
      <c r="M512" s="22">
        <f>VLOOKUP(Table1[CUSTOMER ID],'Hospitalisation Details'!$A$2:$N$2344,14,0)</f>
        <v>19362</v>
      </c>
      <c r="N512" s="8" t="str">
        <f>VLOOKUP(Table1[CUSTOMER ID],'Hospitalisation Details'!$A$2:$I$2344,7,0)</f>
        <v>tier - 1</v>
      </c>
      <c r="O512" s="8" t="str">
        <f>VLOOKUP(Table1[CUSTOMER ID],'Hospitalisation Details'!$A$2:$I$2344,8,0)</f>
        <v>tier - 3</v>
      </c>
      <c r="P512" s="8" t="str">
        <f>VLOOKUP(Table1[CUSTOMER ID],'Hospitalisation Details'!$A$2:$I$2344,9,0)</f>
        <v>R1013</v>
      </c>
      <c r="Q512" s="8">
        <f ca="1">VLOOKUP(Table1[CUSTOMER ID],'Hospitalisation Details'!$A$2:$N$2344,13,0)</f>
        <v>37</v>
      </c>
    </row>
    <row r="513" spans="1:17" ht="15.75" x14ac:dyDescent="0.25">
      <c r="A513" s="1" t="s">
        <v>1858</v>
      </c>
      <c r="B513" s="8" t="str">
        <f>VLOOKUP(A513:A2847,'Customer Names'!$A$2:$D$2336,2,0)</f>
        <v xml:space="preserve">  Matthew</v>
      </c>
      <c r="C513" s="8">
        <f>VLOOKUP(A513:A2847,'Medical Examinations'!$A$2:$H$2336,2,0)</f>
        <v>29.81</v>
      </c>
      <c r="D513" s="8">
        <f>VLOOKUP(A513:A2847,'Medical Examinations'!$A$2:$H$2336,3,0)</f>
        <v>5.58</v>
      </c>
      <c r="E513" s="8" t="str">
        <f>VLOOKUP(A513:A2847,'Medical Examinations'!$A$1:$M$2336,10,0)</f>
        <v>No</v>
      </c>
      <c r="F513" s="8" t="str">
        <f>VLOOKUP(A513:A2847,'Medical Examinations'!$A$2:$H$2336,5,0)</f>
        <v>No</v>
      </c>
      <c r="G513" s="8" t="str">
        <f>VLOOKUP(A513:A2847,'Medical Examinations'!$A$2:$H$2336,6,0)</f>
        <v>No</v>
      </c>
      <c r="H513" s="8">
        <f>VLOOKUP(A513:A2847,'Medical Examinations'!$A$2:$H$2336,7,0)</f>
        <v>0</v>
      </c>
      <c r="I513" t="str">
        <f>VLOOKUP(A513:A2847,'Medical Examinations'!$A$2:$K$2336,11,0)</f>
        <v>Yes</v>
      </c>
      <c r="J513" s="8" t="str">
        <f>VLOOKUP(A513:A2847,'Medical Examinations'!$A$2:$M$2336,12,0)</f>
        <v>Overweight</v>
      </c>
      <c r="K513" s="8" t="str">
        <f>VLOOKUP(A513:A2847,'Medical Examinations'!$A$2:$M$2336,13,0)</f>
        <v>Normal</v>
      </c>
      <c r="L513" s="8" t="str">
        <f>VLOOKUP(Table1[CUSTOMER ID],'Hospitalisation Details'!$A$1:$N$2344,12,0)</f>
        <v>24/Aug/1991</v>
      </c>
      <c r="M513" s="22">
        <f>VLOOKUP(Table1[CUSTOMER ID],'Hospitalisation Details'!$A$2:$N$2344,14,0)</f>
        <v>19350.37</v>
      </c>
      <c r="N513" s="8" t="str">
        <f>VLOOKUP(Table1[CUSTOMER ID],'Hospitalisation Details'!$A$2:$I$2344,7,0)</f>
        <v>tier - 1</v>
      </c>
      <c r="O513" s="8" t="str">
        <f>VLOOKUP(Table1[CUSTOMER ID],'Hospitalisation Details'!$A$2:$I$2344,8,0)</f>
        <v>tier - 3</v>
      </c>
      <c r="P513" s="8" t="str">
        <f>VLOOKUP(Table1[CUSTOMER ID],'Hospitalisation Details'!$A$2:$I$2344,9,0)</f>
        <v>R1013</v>
      </c>
      <c r="Q513" s="8">
        <f ca="1">VLOOKUP(Table1[CUSTOMER ID],'Hospitalisation Details'!$A$2:$N$2344,13,0)</f>
        <v>33</v>
      </c>
    </row>
    <row r="514" spans="1:17" ht="15.75" x14ac:dyDescent="0.25">
      <c r="A514" s="1" t="s">
        <v>1857</v>
      </c>
      <c r="B514" s="8" t="str">
        <f>VLOOKUP(A514:A2848,'Customer Names'!$A$2:$D$2336,2,0)</f>
        <v xml:space="preserve">  Brady</v>
      </c>
      <c r="C514" s="8">
        <f>VLOOKUP(A514:A2848,'Medical Examinations'!$A$2:$H$2336,2,0)</f>
        <v>51.18</v>
      </c>
      <c r="D514" s="8">
        <f>VLOOKUP(A514:A2848,'Medical Examinations'!$A$2:$H$2336,3,0)</f>
        <v>4.4000000000000004</v>
      </c>
      <c r="E514" s="8" t="str">
        <f>VLOOKUP(A514:A2848,'Medical Examinations'!$A$1:$M$2336,10,0)</f>
        <v>Yes</v>
      </c>
      <c r="F514" s="8" t="str">
        <f>VLOOKUP(A514:A2848,'Medical Examinations'!$A$2:$H$2336,5,0)</f>
        <v>No</v>
      </c>
      <c r="G514" s="8" t="str">
        <f>VLOOKUP(A514:A2848,'Medical Examinations'!$A$2:$H$2336,6,0)</f>
        <v>No</v>
      </c>
      <c r="H514" s="8">
        <f>VLOOKUP(A514:A2848,'Medical Examinations'!$A$2:$H$2336,7,0)</f>
        <v>2</v>
      </c>
      <c r="I514" t="str">
        <f>VLOOKUP(A514:A2848,'Medical Examinations'!$A$2:$K$2336,11,0)</f>
        <v>No</v>
      </c>
      <c r="J514" s="8" t="str">
        <f>VLOOKUP(A514:A2848,'Medical Examinations'!$A$2:$M$2336,12,0)</f>
        <v>Obesity</v>
      </c>
      <c r="K514" s="8" t="str">
        <f>VLOOKUP(A514:A2848,'Medical Examinations'!$A$2:$M$2336,13,0)</f>
        <v>Normal</v>
      </c>
      <c r="L514" s="8" t="str">
        <f>VLOOKUP(Table1[CUSTOMER ID],'Hospitalisation Details'!$A$1:$N$2344,12,0)</f>
        <v>15/Nov/1966</v>
      </c>
      <c r="M514" s="22">
        <f>VLOOKUP(Table1[CUSTOMER ID],'Hospitalisation Details'!$A$2:$N$2344,14,0)</f>
        <v>19321.060000000001</v>
      </c>
      <c r="N514" s="8" t="str">
        <f>VLOOKUP(Table1[CUSTOMER ID],'Hospitalisation Details'!$A$2:$I$2344,7,0)</f>
        <v>tier - 1</v>
      </c>
      <c r="O514" s="8" t="str">
        <f>VLOOKUP(Table1[CUSTOMER ID],'Hospitalisation Details'!$A$2:$I$2344,8,0)</f>
        <v>tier - 1</v>
      </c>
      <c r="P514" s="8" t="str">
        <f>VLOOKUP(Table1[CUSTOMER ID],'Hospitalisation Details'!$A$2:$I$2344,9,0)</f>
        <v>R1012</v>
      </c>
      <c r="Q514" s="8">
        <f ca="1">VLOOKUP(Table1[CUSTOMER ID],'Hospitalisation Details'!$A$2:$N$2344,13,0)</f>
        <v>58</v>
      </c>
    </row>
    <row r="515" spans="1:17" ht="15.75" x14ac:dyDescent="0.25">
      <c r="A515" s="1" t="s">
        <v>1856</v>
      </c>
      <c r="B515" s="8" t="str">
        <f>VLOOKUP(A515:A2849,'Customer Names'!$A$2:$D$2336,2,0)</f>
        <v xml:space="preserve">  Kameko</v>
      </c>
      <c r="C515" s="8">
        <f>VLOOKUP(A515:A2849,'Medical Examinations'!$A$2:$H$2336,2,0)</f>
        <v>51.37</v>
      </c>
      <c r="D515" s="8">
        <f>VLOOKUP(A515:A2849,'Medical Examinations'!$A$2:$H$2336,3,0)</f>
        <v>8.18</v>
      </c>
      <c r="E515" s="8" t="str">
        <f>VLOOKUP(A515:A2849,'Medical Examinations'!$A$1:$M$2336,10,0)</f>
        <v>Yes</v>
      </c>
      <c r="F515" s="8" t="str">
        <f>VLOOKUP(A515:A2849,'Medical Examinations'!$A$2:$H$2336,5,0)</f>
        <v>No</v>
      </c>
      <c r="G515" s="8" t="str">
        <f>VLOOKUP(A515:A2849,'Medical Examinations'!$A$2:$H$2336,6,0)</f>
        <v>No</v>
      </c>
      <c r="H515" s="8">
        <f>VLOOKUP(A515:A2849,'Medical Examinations'!$A$2:$H$2336,7,0)</f>
        <v>0</v>
      </c>
      <c r="I515" t="str">
        <f>VLOOKUP(A515:A2849,'Medical Examinations'!$A$2:$K$2336,11,0)</f>
        <v>No</v>
      </c>
      <c r="J515" s="8" t="str">
        <f>VLOOKUP(A515:A2849,'Medical Examinations'!$A$2:$M$2336,12,0)</f>
        <v>Obesity</v>
      </c>
      <c r="K515" s="8" t="str">
        <f>VLOOKUP(A515:A2849,'Medical Examinations'!$A$2:$M$2336,13,0)</f>
        <v>Diabetes</v>
      </c>
      <c r="L515" s="8" t="str">
        <f>VLOOKUP(Table1[CUSTOMER ID],'Hospitalisation Details'!$A$1:$N$2344,12,0)</f>
        <v>29/Jul/1967</v>
      </c>
      <c r="M515" s="22">
        <f>VLOOKUP(Table1[CUSTOMER ID],'Hospitalisation Details'!$A$2:$N$2344,14,0)</f>
        <v>19259.96</v>
      </c>
      <c r="N515" s="8" t="str">
        <f>VLOOKUP(Table1[CUSTOMER ID],'Hospitalisation Details'!$A$2:$I$2344,7,0)</f>
        <v>tier - 1</v>
      </c>
      <c r="O515" s="8" t="str">
        <f>VLOOKUP(Table1[CUSTOMER ID],'Hospitalisation Details'!$A$2:$I$2344,8,0)</f>
        <v>tier - 1</v>
      </c>
      <c r="P515" s="8" t="str">
        <f>VLOOKUP(Table1[CUSTOMER ID],'Hospitalisation Details'!$A$2:$I$2344,9,0)</f>
        <v>R1012</v>
      </c>
      <c r="Q515" s="8">
        <f ca="1">VLOOKUP(Table1[CUSTOMER ID],'Hospitalisation Details'!$A$2:$N$2344,13,0)</f>
        <v>57</v>
      </c>
    </row>
    <row r="516" spans="1:17" ht="15.75" x14ac:dyDescent="0.25">
      <c r="A516" s="1" t="s">
        <v>1855</v>
      </c>
      <c r="B516" s="8" t="str">
        <f>VLOOKUP(A516:A2850,'Customer Names'!$A$2:$D$2336,2,0)</f>
        <v xml:space="preserve">  Jeremy A</v>
      </c>
      <c r="C516" s="8">
        <f>VLOOKUP(A516:A2850,'Medical Examinations'!$A$2:$H$2336,2,0)</f>
        <v>36.19</v>
      </c>
      <c r="D516" s="8">
        <f>VLOOKUP(A516:A2850,'Medical Examinations'!$A$2:$H$2336,3,0)</f>
        <v>5.52</v>
      </c>
      <c r="E516" s="8" t="str">
        <f>VLOOKUP(A516:A2850,'Medical Examinations'!$A$1:$M$2336,10,0)</f>
        <v>Yes</v>
      </c>
      <c r="F516" s="8" t="str">
        <f>VLOOKUP(A516:A2850,'Medical Examinations'!$A$2:$H$2336,5,0)</f>
        <v>No</v>
      </c>
      <c r="G516" s="8" t="str">
        <f>VLOOKUP(A516:A2850,'Medical Examinations'!$A$2:$H$2336,6,0)</f>
        <v>No</v>
      </c>
      <c r="H516" s="8">
        <f>VLOOKUP(A516:A2850,'Medical Examinations'!$A$2:$H$2336,7,0)</f>
        <v>0</v>
      </c>
      <c r="I516" t="str">
        <f>VLOOKUP(A516:A2850,'Medical Examinations'!$A$2:$K$2336,11,0)</f>
        <v>No</v>
      </c>
      <c r="J516" s="8" t="str">
        <f>VLOOKUP(A516:A2850,'Medical Examinations'!$A$2:$M$2336,12,0)</f>
        <v>Obesity</v>
      </c>
      <c r="K516" s="8" t="str">
        <f>VLOOKUP(A516:A2850,'Medical Examinations'!$A$2:$M$2336,13,0)</f>
        <v>Normal</v>
      </c>
      <c r="L516" s="8" t="str">
        <f>VLOOKUP(Table1[CUSTOMER ID],'Hospitalisation Details'!$A$1:$N$2344,12,0)</f>
        <v>28/Dec/1985</v>
      </c>
      <c r="M516" s="22">
        <f>VLOOKUP(Table1[CUSTOMER ID],'Hospitalisation Details'!$A$2:$N$2344,14,0)</f>
        <v>19214.71</v>
      </c>
      <c r="N516" s="8" t="str">
        <f>VLOOKUP(Table1[CUSTOMER ID],'Hospitalisation Details'!$A$2:$I$2344,7,0)</f>
        <v>tier - 1</v>
      </c>
      <c r="O516" s="8" t="str">
        <f>VLOOKUP(Table1[CUSTOMER ID],'Hospitalisation Details'!$A$2:$I$2344,8,0)</f>
        <v>tier - 3</v>
      </c>
      <c r="P516" s="8" t="str">
        <f>VLOOKUP(Table1[CUSTOMER ID],'Hospitalisation Details'!$A$2:$I$2344,9,0)</f>
        <v>R1013</v>
      </c>
      <c r="Q516" s="8">
        <f ca="1">VLOOKUP(Table1[CUSTOMER ID],'Hospitalisation Details'!$A$2:$N$2344,13,0)</f>
        <v>38</v>
      </c>
    </row>
    <row r="517" spans="1:17" ht="15.75" x14ac:dyDescent="0.25">
      <c r="A517" s="1" t="s">
        <v>1854</v>
      </c>
      <c r="B517" s="8" t="str">
        <f>VLOOKUP(A517:A2851,'Customer Names'!$A$2:$D$2336,2,0)</f>
        <v xml:space="preserve">  Daniel</v>
      </c>
      <c r="C517" s="8">
        <f>VLOOKUP(A517:A2851,'Medical Examinations'!$A$2:$H$2336,2,0)</f>
        <v>25.9</v>
      </c>
      <c r="D517" s="8">
        <f>VLOOKUP(A517:A2851,'Medical Examinations'!$A$2:$H$2336,3,0)</f>
        <v>4.84</v>
      </c>
      <c r="E517" s="8" t="str">
        <f>VLOOKUP(A517:A2851,'Medical Examinations'!$A$1:$M$2336,10,0)</f>
        <v>No</v>
      </c>
      <c r="F517" s="8" t="str">
        <f>VLOOKUP(A517:A2851,'Medical Examinations'!$A$2:$H$2336,5,0)</f>
        <v>No</v>
      </c>
      <c r="G517" s="8" t="str">
        <f>VLOOKUP(A517:A2851,'Medical Examinations'!$A$2:$H$2336,6,0)</f>
        <v>No</v>
      </c>
      <c r="H517" s="8">
        <f>VLOOKUP(A517:A2851,'Medical Examinations'!$A$2:$H$2336,7,0)</f>
        <v>0</v>
      </c>
      <c r="I517" t="str">
        <f>VLOOKUP(A517:A2851,'Medical Examinations'!$A$2:$K$2336,11,0)</f>
        <v>Yes</v>
      </c>
      <c r="J517" s="8" t="str">
        <f>VLOOKUP(A517:A2851,'Medical Examinations'!$A$2:$M$2336,12,0)</f>
        <v>Overweight</v>
      </c>
      <c r="K517" s="8" t="str">
        <f>VLOOKUP(A517:A2851,'Medical Examinations'!$A$2:$M$2336,13,0)</f>
        <v>Normal</v>
      </c>
      <c r="L517" s="8" t="str">
        <f>VLOOKUP(Table1[CUSTOMER ID],'Hospitalisation Details'!$A$1:$N$2344,12,0)</f>
        <v>16/Sep/1991</v>
      </c>
      <c r="M517" s="22">
        <f>VLOOKUP(Table1[CUSTOMER ID],'Hospitalisation Details'!$A$2:$N$2344,14,0)</f>
        <v>19199.939999999999</v>
      </c>
      <c r="N517" s="8" t="str">
        <f>VLOOKUP(Table1[CUSTOMER ID],'Hospitalisation Details'!$A$2:$I$2344,7,0)</f>
        <v>tier - 1</v>
      </c>
      <c r="O517" s="8" t="str">
        <f>VLOOKUP(Table1[CUSTOMER ID],'Hospitalisation Details'!$A$2:$I$2344,8,0)</f>
        <v>tier - 3</v>
      </c>
      <c r="P517" s="8" t="str">
        <f>VLOOKUP(Table1[CUSTOMER ID],'Hospitalisation Details'!$A$2:$I$2344,9,0)</f>
        <v>R1011</v>
      </c>
      <c r="Q517" s="8">
        <f ca="1">VLOOKUP(Table1[CUSTOMER ID],'Hospitalisation Details'!$A$2:$N$2344,13,0)</f>
        <v>33</v>
      </c>
    </row>
    <row r="518" spans="1:17" ht="15.75" x14ac:dyDescent="0.25">
      <c r="A518" s="1" t="s">
        <v>1853</v>
      </c>
      <c r="B518" s="8" t="str">
        <f>VLOOKUP(A518:A2852,'Customer Names'!$A$2:$D$2336,2,0)</f>
        <v xml:space="preserve">  Amanda</v>
      </c>
      <c r="C518" s="8">
        <f>VLOOKUP(A518:A2852,'Medical Examinations'!$A$2:$H$2336,2,0)</f>
        <v>35.72</v>
      </c>
      <c r="D518" s="8">
        <f>VLOOKUP(A518:A2852,'Medical Examinations'!$A$2:$H$2336,3,0)</f>
        <v>4.08</v>
      </c>
      <c r="E518" s="8" t="str">
        <f>VLOOKUP(A518:A2852,'Medical Examinations'!$A$1:$M$2336,10,0)</f>
        <v>No</v>
      </c>
      <c r="F518" s="8" t="str">
        <f>VLOOKUP(A518:A2852,'Medical Examinations'!$A$2:$H$2336,5,0)</f>
        <v>No</v>
      </c>
      <c r="G518" s="8" t="str">
        <f>VLOOKUP(A518:A2852,'Medical Examinations'!$A$2:$H$2336,6,0)</f>
        <v>Yes</v>
      </c>
      <c r="H518" s="8">
        <f>VLOOKUP(A518:A2852,'Medical Examinations'!$A$2:$H$2336,7,0)</f>
        <v>1</v>
      </c>
      <c r="I518" t="str">
        <f>VLOOKUP(A518:A2852,'Medical Examinations'!$A$2:$K$2336,11,0)</f>
        <v>No</v>
      </c>
      <c r="J518" s="8" t="str">
        <f>VLOOKUP(A518:A2852,'Medical Examinations'!$A$2:$M$2336,12,0)</f>
        <v>Obesity</v>
      </c>
      <c r="K518" s="8" t="str">
        <f>VLOOKUP(A518:A2852,'Medical Examinations'!$A$2:$M$2336,13,0)</f>
        <v>Normal</v>
      </c>
      <c r="L518" s="8" t="str">
        <f>VLOOKUP(Table1[CUSTOMER ID],'Hospitalisation Details'!$A$1:$N$2344,12,0)</f>
        <v>2/Jul/1979</v>
      </c>
      <c r="M518" s="22">
        <f>VLOOKUP(Table1[CUSTOMER ID],'Hospitalisation Details'!$A$2:$N$2344,14,0)</f>
        <v>19144.580000000002</v>
      </c>
      <c r="N518" s="8" t="str">
        <f>VLOOKUP(Table1[CUSTOMER ID],'Hospitalisation Details'!$A$2:$I$2344,7,0)</f>
        <v>tier - 1</v>
      </c>
      <c r="O518" s="8" t="str">
        <f>VLOOKUP(Table1[CUSTOMER ID],'Hospitalisation Details'!$A$2:$I$2344,8,0)</f>
        <v>tier - 1</v>
      </c>
      <c r="P518" s="8" t="str">
        <f>VLOOKUP(Table1[CUSTOMER ID],'Hospitalisation Details'!$A$2:$I$2344,9,0)</f>
        <v>R1024</v>
      </c>
      <c r="Q518" s="8">
        <f ca="1">VLOOKUP(Table1[CUSTOMER ID],'Hospitalisation Details'!$A$2:$N$2344,13,0)</f>
        <v>45</v>
      </c>
    </row>
    <row r="519" spans="1:17" ht="15.75" x14ac:dyDescent="0.25">
      <c r="A519" s="1" t="s">
        <v>1852</v>
      </c>
      <c r="B519" s="8" t="str">
        <f>VLOOKUP(A519:A2853,'Customer Names'!$A$2:$D$2336,2,0)</f>
        <v xml:space="preserve">  Karen</v>
      </c>
      <c r="C519" s="8">
        <f>VLOOKUP(A519:A2853,'Medical Examinations'!$A$2:$H$2336,2,0)</f>
        <v>27.94</v>
      </c>
      <c r="D519" s="8">
        <f>VLOOKUP(A519:A2853,'Medical Examinations'!$A$2:$H$2336,3,0)</f>
        <v>4.4800000000000004</v>
      </c>
      <c r="E519" s="8" t="str">
        <f>VLOOKUP(A519:A2853,'Medical Examinations'!$A$1:$M$2336,10,0)</f>
        <v>No</v>
      </c>
      <c r="F519" s="8" t="str">
        <f>VLOOKUP(A519:A2853,'Medical Examinations'!$A$2:$H$2336,5,0)</f>
        <v>No</v>
      </c>
      <c r="G519" s="8" t="str">
        <f>VLOOKUP(A519:A2853,'Medical Examinations'!$A$2:$H$2336,6,0)</f>
        <v>Yes</v>
      </c>
      <c r="H519" s="8">
        <f>VLOOKUP(A519:A2853,'Medical Examinations'!$A$2:$H$2336,7,0)</f>
        <v>1</v>
      </c>
      <c r="I519" t="str">
        <f>VLOOKUP(A519:A2853,'Medical Examinations'!$A$2:$K$2336,11,0)</f>
        <v>Yes</v>
      </c>
      <c r="J519" s="8" t="str">
        <f>VLOOKUP(A519:A2853,'Medical Examinations'!$A$2:$M$2336,12,0)</f>
        <v>Overweight</v>
      </c>
      <c r="K519" s="8" t="str">
        <f>VLOOKUP(A519:A2853,'Medical Examinations'!$A$2:$M$2336,13,0)</f>
        <v>Normal</v>
      </c>
      <c r="L519" s="8" t="str">
        <f>VLOOKUP(Table1[CUSTOMER ID],'Hospitalisation Details'!$A$1:$N$2344,12,0)</f>
        <v>28/Sep/1993</v>
      </c>
      <c r="M519" s="22">
        <f>VLOOKUP(Table1[CUSTOMER ID],'Hospitalisation Details'!$A$2:$N$2344,14,0)</f>
        <v>19107.78</v>
      </c>
      <c r="N519" s="8" t="str">
        <f>VLOOKUP(Table1[CUSTOMER ID],'Hospitalisation Details'!$A$2:$I$2344,7,0)</f>
        <v>tier - 1</v>
      </c>
      <c r="O519" s="8" t="str">
        <f>VLOOKUP(Table1[CUSTOMER ID],'Hospitalisation Details'!$A$2:$I$2344,8,0)</f>
        <v>tier - 2</v>
      </c>
      <c r="P519" s="8" t="str">
        <f>VLOOKUP(Table1[CUSTOMER ID],'Hospitalisation Details'!$A$2:$I$2344,9,0)</f>
        <v>R1013</v>
      </c>
      <c r="Q519" s="8">
        <f ca="1">VLOOKUP(Table1[CUSTOMER ID],'Hospitalisation Details'!$A$2:$N$2344,13,0)</f>
        <v>31</v>
      </c>
    </row>
    <row r="520" spans="1:17" ht="15.75" x14ac:dyDescent="0.25">
      <c r="A520" s="1" t="s">
        <v>1851</v>
      </c>
      <c r="B520" s="8" t="str">
        <f>VLOOKUP(A520:A2854,'Customer Names'!$A$2:$D$2336,2,0)</f>
        <v xml:space="preserve">  Gregory</v>
      </c>
      <c r="C520" s="8">
        <f>VLOOKUP(A520:A2854,'Medical Examinations'!$A$2:$H$2336,2,0)</f>
        <v>27.1</v>
      </c>
      <c r="D520" s="8">
        <f>VLOOKUP(A520:A2854,'Medical Examinations'!$A$2:$H$2336,3,0)</f>
        <v>5.73</v>
      </c>
      <c r="E520" s="8" t="str">
        <f>VLOOKUP(A520:A2854,'Medical Examinations'!$A$1:$M$2336,10,0)</f>
        <v>No</v>
      </c>
      <c r="F520" s="8" t="str">
        <f>VLOOKUP(A520:A2854,'Medical Examinations'!$A$2:$H$2336,5,0)</f>
        <v>No</v>
      </c>
      <c r="G520" s="8" t="str">
        <f>VLOOKUP(A520:A2854,'Medical Examinations'!$A$2:$H$2336,6,0)</f>
        <v>No</v>
      </c>
      <c r="H520" s="8">
        <f>VLOOKUP(A520:A2854,'Medical Examinations'!$A$2:$H$2336,7,0)</f>
        <v>0</v>
      </c>
      <c r="I520" t="str">
        <f>VLOOKUP(A520:A2854,'Medical Examinations'!$A$2:$K$2336,11,0)</f>
        <v>Yes</v>
      </c>
      <c r="J520" s="8" t="str">
        <f>VLOOKUP(A520:A2854,'Medical Examinations'!$A$2:$M$2336,12,0)</f>
        <v>Overweight</v>
      </c>
      <c r="K520" s="8" t="str">
        <f>VLOOKUP(A520:A2854,'Medical Examinations'!$A$2:$M$2336,13,0)</f>
        <v>Prediabetes</v>
      </c>
      <c r="L520" s="8" t="str">
        <f>VLOOKUP(Table1[CUSTOMER ID],'Hospitalisation Details'!$A$1:$N$2344,12,0)</f>
        <v>5/Jun/1989</v>
      </c>
      <c r="M520" s="22">
        <f>VLOOKUP(Table1[CUSTOMER ID],'Hospitalisation Details'!$A$2:$N$2344,14,0)</f>
        <v>19040.88</v>
      </c>
      <c r="N520" s="8" t="str">
        <f>VLOOKUP(Table1[CUSTOMER ID],'Hospitalisation Details'!$A$2:$I$2344,7,0)</f>
        <v>tier - 1</v>
      </c>
      <c r="O520" s="8" t="str">
        <f>VLOOKUP(Table1[CUSTOMER ID],'Hospitalisation Details'!$A$2:$I$2344,8,0)</f>
        <v>tier - 3</v>
      </c>
      <c r="P520" s="8" t="str">
        <f>VLOOKUP(Table1[CUSTOMER ID],'Hospitalisation Details'!$A$2:$I$2344,9,0)</f>
        <v>R1011</v>
      </c>
      <c r="Q520" s="8">
        <f ca="1">VLOOKUP(Table1[CUSTOMER ID],'Hospitalisation Details'!$A$2:$N$2344,13,0)</f>
        <v>35</v>
      </c>
    </row>
    <row r="521" spans="1:17" ht="15.75" x14ac:dyDescent="0.25">
      <c r="A521" s="1" t="s">
        <v>1850</v>
      </c>
      <c r="B521" s="8" t="str">
        <f>VLOOKUP(A521:A2855,'Customer Names'!$A$2:$D$2336,2,0)</f>
        <v xml:space="preserve">  Sabine</v>
      </c>
      <c r="C521" s="8">
        <f>VLOOKUP(A521:A2855,'Medical Examinations'!$A$2:$H$2336,2,0)</f>
        <v>18.3</v>
      </c>
      <c r="D521" s="8">
        <f>VLOOKUP(A521:A2855,'Medical Examinations'!$A$2:$H$2336,3,0)</f>
        <v>5.46</v>
      </c>
      <c r="E521" s="8" t="str">
        <f>VLOOKUP(A521:A2855,'Medical Examinations'!$A$1:$M$2336,10,0)</f>
        <v>Yes</v>
      </c>
      <c r="F521" s="8" t="str">
        <f>VLOOKUP(A521:A2855,'Medical Examinations'!$A$2:$H$2336,5,0)</f>
        <v>No</v>
      </c>
      <c r="G521" s="8" t="str">
        <f>VLOOKUP(A521:A2855,'Medical Examinations'!$A$2:$H$2336,6,0)</f>
        <v>Yes</v>
      </c>
      <c r="H521" s="8">
        <f>VLOOKUP(A521:A2855,'Medical Examinations'!$A$2:$H$2336,7,0)</f>
        <v>1</v>
      </c>
      <c r="I521" t="str">
        <f>VLOOKUP(A521:A2855,'Medical Examinations'!$A$2:$K$2336,11,0)</f>
        <v>Yes</v>
      </c>
      <c r="J521" s="8" t="str">
        <f>VLOOKUP(A521:A2855,'Medical Examinations'!$A$2:$M$2336,12,0)</f>
        <v>Underweight</v>
      </c>
      <c r="K521" s="8" t="str">
        <f>VLOOKUP(A521:A2855,'Medical Examinations'!$A$2:$M$2336,13,0)</f>
        <v>Normal</v>
      </c>
      <c r="L521" s="8" t="str">
        <f>VLOOKUP(Table1[CUSTOMER ID],'Hospitalisation Details'!$A$1:$N$2344,12,0)</f>
        <v>19/Dec/1983</v>
      </c>
      <c r="M521" s="22">
        <f>VLOOKUP(Table1[CUSTOMER ID],'Hospitalisation Details'!$A$2:$N$2344,14,0)</f>
        <v>19023.259999999998</v>
      </c>
      <c r="N521" s="8" t="str">
        <f>VLOOKUP(Table1[CUSTOMER ID],'Hospitalisation Details'!$A$2:$I$2344,7,0)</f>
        <v>tier - 1</v>
      </c>
      <c r="O521" s="8" t="str">
        <f>VLOOKUP(Table1[CUSTOMER ID],'Hospitalisation Details'!$A$2:$I$2344,8,0)</f>
        <v>tier - 3</v>
      </c>
      <c r="P521" s="8" t="str">
        <f>VLOOKUP(Table1[CUSTOMER ID],'Hospitalisation Details'!$A$2:$I$2344,9,0)</f>
        <v>R1011</v>
      </c>
      <c r="Q521" s="8">
        <f ca="1">VLOOKUP(Table1[CUSTOMER ID],'Hospitalisation Details'!$A$2:$N$2344,13,0)</f>
        <v>40</v>
      </c>
    </row>
    <row r="522" spans="1:17" ht="15.75" x14ac:dyDescent="0.25">
      <c r="A522" s="1" t="s">
        <v>1849</v>
      </c>
      <c r="B522" s="8" t="str">
        <f>VLOOKUP(A522:A2856,'Customer Names'!$A$2:$D$2336,2,0)</f>
        <v xml:space="preserve">  Joseph</v>
      </c>
      <c r="C522" s="8">
        <f>VLOOKUP(A522:A2856,'Medical Examinations'!$A$2:$H$2336,2,0)</f>
        <v>25.3</v>
      </c>
      <c r="D522" s="8">
        <f>VLOOKUP(A522:A2856,'Medical Examinations'!$A$2:$H$2336,3,0)</f>
        <v>5.0199999999999996</v>
      </c>
      <c r="E522" s="8" t="str">
        <f>VLOOKUP(A522:A2856,'Medical Examinations'!$A$1:$M$2336,10,0)</f>
        <v>Yes</v>
      </c>
      <c r="F522" s="8" t="str">
        <f>VLOOKUP(A522:A2856,'Medical Examinations'!$A$2:$H$2336,5,0)</f>
        <v>No</v>
      </c>
      <c r="G522" s="8" t="str">
        <f>VLOOKUP(A522:A2856,'Medical Examinations'!$A$2:$H$2336,6,0)</f>
        <v>No</v>
      </c>
      <c r="H522" s="8">
        <f>VLOOKUP(A522:A2856,'Medical Examinations'!$A$2:$H$2336,7,0)</f>
        <v>1</v>
      </c>
      <c r="I522" t="str">
        <f>VLOOKUP(A522:A2856,'Medical Examinations'!$A$2:$K$2336,11,0)</f>
        <v>Yes</v>
      </c>
      <c r="J522" s="8" t="str">
        <f>VLOOKUP(A522:A2856,'Medical Examinations'!$A$2:$M$2336,12,0)</f>
        <v>Overweight</v>
      </c>
      <c r="K522" s="8" t="str">
        <f>VLOOKUP(A522:A2856,'Medical Examinations'!$A$2:$M$2336,13,0)</f>
        <v>Normal</v>
      </c>
      <c r="L522" s="8" t="str">
        <f>VLOOKUP(Table1[CUSTOMER ID],'Hospitalisation Details'!$A$1:$N$2344,12,0)</f>
        <v>24/Oct/1988</v>
      </c>
      <c r="M522" s="22">
        <f>VLOOKUP(Table1[CUSTOMER ID],'Hospitalisation Details'!$A$2:$N$2344,14,0)</f>
        <v>18972.5</v>
      </c>
      <c r="N522" s="8" t="str">
        <f>VLOOKUP(Table1[CUSTOMER ID],'Hospitalisation Details'!$A$2:$I$2344,7,0)</f>
        <v>tier - 1</v>
      </c>
      <c r="O522" s="8" t="str">
        <f>VLOOKUP(Table1[CUSTOMER ID],'Hospitalisation Details'!$A$2:$I$2344,8,0)</f>
        <v>tier - 3</v>
      </c>
      <c r="P522" s="8" t="str">
        <f>VLOOKUP(Table1[CUSTOMER ID],'Hospitalisation Details'!$A$2:$I$2344,9,0)</f>
        <v>R1013</v>
      </c>
      <c r="Q522" s="8">
        <f ca="1">VLOOKUP(Table1[CUSTOMER ID],'Hospitalisation Details'!$A$2:$N$2344,13,0)</f>
        <v>36</v>
      </c>
    </row>
    <row r="523" spans="1:17" ht="15.75" x14ac:dyDescent="0.25">
      <c r="A523" s="1" t="s">
        <v>1848</v>
      </c>
      <c r="B523" s="8" t="str">
        <f>VLOOKUP(A523:A2857,'Customer Names'!$A$2:$D$2336,2,0)</f>
        <v xml:space="preserve">  Adam</v>
      </c>
      <c r="C523" s="8">
        <f>VLOOKUP(A523:A2857,'Medical Examinations'!$A$2:$H$2336,2,0)</f>
        <v>38.83</v>
      </c>
      <c r="D523" s="8">
        <f>VLOOKUP(A523:A2857,'Medical Examinations'!$A$2:$H$2336,3,0)</f>
        <v>6.36</v>
      </c>
      <c r="E523" s="8" t="str">
        <f>VLOOKUP(A523:A2857,'Medical Examinations'!$A$1:$M$2336,10,0)</f>
        <v>No</v>
      </c>
      <c r="F523" s="8" t="str">
        <f>VLOOKUP(A523:A2857,'Medical Examinations'!$A$2:$H$2336,5,0)</f>
        <v>No</v>
      </c>
      <c r="G523" s="8" t="str">
        <f>VLOOKUP(A523:A2857,'Medical Examinations'!$A$2:$H$2336,6,0)</f>
        <v>No</v>
      </c>
      <c r="H523" s="8">
        <f>VLOOKUP(A523:A2857,'Medical Examinations'!$A$2:$H$2336,7,0)</f>
        <v>1</v>
      </c>
      <c r="I523" t="str">
        <f>VLOOKUP(A523:A2857,'Medical Examinations'!$A$2:$K$2336,11,0)</f>
        <v>No</v>
      </c>
      <c r="J523" s="8" t="str">
        <f>VLOOKUP(A523:A2857,'Medical Examinations'!$A$2:$M$2336,12,0)</f>
        <v>Obesity</v>
      </c>
      <c r="K523" s="8" t="str">
        <f>VLOOKUP(A523:A2857,'Medical Examinations'!$A$2:$M$2336,13,0)</f>
        <v>Prediabetes</v>
      </c>
      <c r="L523" s="8" t="str">
        <f>VLOOKUP(Table1[CUSTOMER ID],'Hospitalisation Details'!$A$1:$N$2344,12,0)</f>
        <v>30/Nov/1992</v>
      </c>
      <c r="M523" s="22">
        <f>VLOOKUP(Table1[CUSTOMER ID],'Hospitalisation Details'!$A$2:$N$2344,14,0)</f>
        <v>18963.169999999998</v>
      </c>
      <c r="N523" s="8" t="str">
        <f>VLOOKUP(Table1[CUSTOMER ID],'Hospitalisation Details'!$A$2:$I$2344,7,0)</f>
        <v>tier - 1</v>
      </c>
      <c r="O523" s="8" t="str">
        <f>VLOOKUP(Table1[CUSTOMER ID],'Hospitalisation Details'!$A$2:$I$2344,8,0)</f>
        <v>tier - 1</v>
      </c>
      <c r="P523" s="8" t="str">
        <f>VLOOKUP(Table1[CUSTOMER ID],'Hospitalisation Details'!$A$2:$I$2344,9,0)</f>
        <v>R1013</v>
      </c>
      <c r="Q523" s="8">
        <f ca="1">VLOOKUP(Table1[CUSTOMER ID],'Hospitalisation Details'!$A$2:$N$2344,13,0)</f>
        <v>31</v>
      </c>
    </row>
    <row r="524" spans="1:17" ht="15.75" x14ac:dyDescent="0.25">
      <c r="A524" s="1" t="s">
        <v>1847</v>
      </c>
      <c r="B524" s="8" t="str">
        <f>VLOOKUP(A524:A2858,'Customer Names'!$A$2:$D$2336,2,0)</f>
        <v xml:space="preserve">  Karolyn A</v>
      </c>
      <c r="C524" s="8">
        <f>VLOOKUP(A524:A2858,'Medical Examinations'!$A$2:$H$2336,2,0)</f>
        <v>27.6</v>
      </c>
      <c r="D524" s="8">
        <f>VLOOKUP(A524:A2858,'Medical Examinations'!$A$2:$H$2336,3,0)</f>
        <v>5.36</v>
      </c>
      <c r="E524" s="8" t="str">
        <f>VLOOKUP(A524:A2858,'Medical Examinations'!$A$1:$M$2336,10,0)</f>
        <v>No</v>
      </c>
      <c r="F524" s="8" t="str">
        <f>VLOOKUP(A524:A2858,'Medical Examinations'!$A$2:$H$2336,5,0)</f>
        <v>No</v>
      </c>
      <c r="G524" s="8" t="str">
        <f>VLOOKUP(A524:A2858,'Medical Examinations'!$A$2:$H$2336,6,0)</f>
        <v>No</v>
      </c>
      <c r="H524" s="8">
        <f>VLOOKUP(A524:A2858,'Medical Examinations'!$A$2:$H$2336,7,0)</f>
        <v>1</v>
      </c>
      <c r="I524" t="str">
        <f>VLOOKUP(A524:A2858,'Medical Examinations'!$A$2:$K$2336,11,0)</f>
        <v>No</v>
      </c>
      <c r="J524" s="8" t="str">
        <f>VLOOKUP(A524:A2858,'Medical Examinations'!$A$2:$M$2336,12,0)</f>
        <v>Overweight</v>
      </c>
      <c r="K524" s="8" t="str">
        <f>VLOOKUP(A524:A2858,'Medical Examinations'!$A$2:$M$2336,13,0)</f>
        <v>Normal</v>
      </c>
      <c r="L524" s="8" t="str">
        <f>VLOOKUP(Table1[CUSTOMER ID],'Hospitalisation Details'!$A$1:$N$2344,12,0)</f>
        <v>6/Aug/1998</v>
      </c>
      <c r="M524" s="22">
        <f>VLOOKUP(Table1[CUSTOMER ID],'Hospitalisation Details'!$A$2:$N$2344,14,0)</f>
        <v>18955.22</v>
      </c>
      <c r="N524" s="8" t="str">
        <f>VLOOKUP(Table1[CUSTOMER ID],'Hospitalisation Details'!$A$2:$I$2344,7,0)</f>
        <v>tier - 1</v>
      </c>
      <c r="O524" s="8" t="str">
        <f>VLOOKUP(Table1[CUSTOMER ID],'Hospitalisation Details'!$A$2:$I$2344,8,0)</f>
        <v>tier - 3</v>
      </c>
      <c r="P524" s="8" t="str">
        <f>VLOOKUP(Table1[CUSTOMER ID],'Hospitalisation Details'!$A$2:$I$2344,9,0)</f>
        <v>R1011</v>
      </c>
      <c r="Q524" s="8">
        <f ca="1">VLOOKUP(Table1[CUSTOMER ID],'Hospitalisation Details'!$A$2:$N$2344,13,0)</f>
        <v>26</v>
      </c>
    </row>
    <row r="525" spans="1:17" ht="15.75" x14ac:dyDescent="0.25">
      <c r="A525" s="1" t="s">
        <v>1846</v>
      </c>
      <c r="B525" s="8" t="str">
        <f>VLOOKUP(A525:A2859,'Customer Names'!$A$2:$D$2336,2,0)</f>
        <v xml:space="preserve">  Anita L</v>
      </c>
      <c r="C525" s="8">
        <f>VLOOKUP(A525:A2859,'Medical Examinations'!$A$2:$H$2336,2,0)</f>
        <v>46.4</v>
      </c>
      <c r="D525" s="8">
        <f>VLOOKUP(A525:A2859,'Medical Examinations'!$A$2:$H$2336,3,0)</f>
        <v>8.3699999999999992</v>
      </c>
      <c r="E525" s="8" t="str">
        <f>VLOOKUP(A525:A2859,'Medical Examinations'!$A$1:$M$2336,10,0)</f>
        <v>Yes</v>
      </c>
      <c r="F525" s="8" t="str">
        <f>VLOOKUP(A525:A2859,'Medical Examinations'!$A$2:$H$2336,5,0)</f>
        <v>No</v>
      </c>
      <c r="G525" s="8" t="str">
        <f>VLOOKUP(A525:A2859,'Medical Examinations'!$A$2:$H$2336,6,0)</f>
        <v>Yes</v>
      </c>
      <c r="H525" s="8">
        <f>VLOOKUP(A525:A2859,'Medical Examinations'!$A$2:$H$2336,7,0)</f>
        <v>1</v>
      </c>
      <c r="I525" t="str">
        <f>VLOOKUP(A525:A2859,'Medical Examinations'!$A$2:$K$2336,11,0)</f>
        <v>No</v>
      </c>
      <c r="J525" s="8" t="str">
        <f>VLOOKUP(A525:A2859,'Medical Examinations'!$A$2:$M$2336,12,0)</f>
        <v>Obesity</v>
      </c>
      <c r="K525" s="8" t="str">
        <f>VLOOKUP(A525:A2859,'Medical Examinations'!$A$2:$M$2336,13,0)</f>
        <v>Diabetes</v>
      </c>
      <c r="L525" s="8" t="str">
        <f>VLOOKUP(Table1[CUSTOMER ID],'Hospitalisation Details'!$A$1:$N$2344,12,0)</f>
        <v>20/Oct/1963</v>
      </c>
      <c r="M525" s="22">
        <f>VLOOKUP(Table1[CUSTOMER ID],'Hospitalisation Details'!$A$2:$N$2344,14,0)</f>
        <v>18954.560000000001</v>
      </c>
      <c r="N525" s="8" t="str">
        <f>VLOOKUP(Table1[CUSTOMER ID],'Hospitalisation Details'!$A$2:$I$2344,7,0)</f>
        <v>tier - 1</v>
      </c>
      <c r="O525" s="8" t="str">
        <f>VLOOKUP(Table1[CUSTOMER ID],'Hospitalisation Details'!$A$2:$I$2344,8,0)</f>
        <v>tier - 1</v>
      </c>
      <c r="P525" s="8" t="str">
        <f>VLOOKUP(Table1[CUSTOMER ID],'Hospitalisation Details'!$A$2:$I$2344,9,0)</f>
        <v>R1026</v>
      </c>
      <c r="Q525" s="8">
        <f ca="1">VLOOKUP(Table1[CUSTOMER ID],'Hospitalisation Details'!$A$2:$N$2344,13,0)</f>
        <v>61</v>
      </c>
    </row>
    <row r="526" spans="1:17" ht="15.75" x14ac:dyDescent="0.25">
      <c r="A526" s="1" t="s">
        <v>1845</v>
      </c>
      <c r="B526" s="8" t="str">
        <f>VLOOKUP(A526:A2860,'Customer Names'!$A$2:$D$2336,2,0)</f>
        <v xml:space="preserve">  Laura E</v>
      </c>
      <c r="C526" s="8">
        <f>VLOOKUP(A526:A2860,'Medical Examinations'!$A$2:$H$2336,2,0)</f>
        <v>51.92</v>
      </c>
      <c r="D526" s="8">
        <f>VLOOKUP(A526:A2860,'Medical Examinations'!$A$2:$H$2336,3,0)</f>
        <v>5.18</v>
      </c>
      <c r="E526" s="8" t="str">
        <f>VLOOKUP(A526:A2860,'Medical Examinations'!$A$1:$M$2336,10,0)</f>
        <v>Yes</v>
      </c>
      <c r="F526" s="8" t="str">
        <f>VLOOKUP(A526:A2860,'Medical Examinations'!$A$2:$H$2336,5,0)</f>
        <v>No</v>
      </c>
      <c r="G526" s="8" t="str">
        <f>VLOOKUP(A526:A2860,'Medical Examinations'!$A$2:$H$2336,6,0)</f>
        <v>Yes</v>
      </c>
      <c r="H526" s="8">
        <f>VLOOKUP(A526:A2860,'Medical Examinations'!$A$2:$H$2336,7,0)</f>
        <v>1</v>
      </c>
      <c r="I526" t="str">
        <f>VLOOKUP(A526:A2860,'Medical Examinations'!$A$2:$K$2336,11,0)</f>
        <v>No</v>
      </c>
      <c r="J526" s="8" t="str">
        <f>VLOOKUP(A526:A2860,'Medical Examinations'!$A$2:$M$2336,12,0)</f>
        <v>Obesity</v>
      </c>
      <c r="K526" s="8" t="str">
        <f>VLOOKUP(A526:A2860,'Medical Examinations'!$A$2:$M$2336,13,0)</f>
        <v>Normal</v>
      </c>
      <c r="L526" s="8" t="str">
        <f>VLOOKUP(Table1[CUSTOMER ID],'Hospitalisation Details'!$A$1:$N$2344,12,0)</f>
        <v>3/Aug/1969</v>
      </c>
      <c r="M526" s="22">
        <f>VLOOKUP(Table1[CUSTOMER ID],'Hospitalisation Details'!$A$2:$N$2344,14,0)</f>
        <v>18932.810000000001</v>
      </c>
      <c r="N526" s="8" t="str">
        <f>VLOOKUP(Table1[CUSTOMER ID],'Hospitalisation Details'!$A$2:$I$2344,7,0)</f>
        <v>tier - 1</v>
      </c>
      <c r="O526" s="8" t="str">
        <f>VLOOKUP(Table1[CUSTOMER ID],'Hospitalisation Details'!$A$2:$I$2344,8,0)</f>
        <v>tier - 3</v>
      </c>
      <c r="P526" s="8" t="str">
        <f>VLOOKUP(Table1[CUSTOMER ID],'Hospitalisation Details'!$A$2:$I$2344,9,0)</f>
        <v>R1012</v>
      </c>
      <c r="Q526" s="8">
        <f ca="1">VLOOKUP(Table1[CUSTOMER ID],'Hospitalisation Details'!$A$2:$N$2344,13,0)</f>
        <v>55</v>
      </c>
    </row>
    <row r="527" spans="1:17" ht="15.75" x14ac:dyDescent="0.25">
      <c r="A527" s="1" t="s">
        <v>1844</v>
      </c>
      <c r="B527" s="8" t="str">
        <f>VLOOKUP(A527:A2861,'Customer Names'!$A$2:$D$2336,2,0)</f>
        <v xml:space="preserve">  Sarah</v>
      </c>
      <c r="C527" s="8">
        <f>VLOOKUP(A527:A2861,'Medical Examinations'!$A$2:$H$2336,2,0)</f>
        <v>32.395000000000003</v>
      </c>
      <c r="D527" s="8">
        <f>VLOOKUP(A527:A2861,'Medical Examinations'!$A$2:$H$2336,3,0)</f>
        <v>5.68</v>
      </c>
      <c r="E527" s="8" t="str">
        <f>VLOOKUP(A527:A2861,'Medical Examinations'!$A$1:$M$2336,10,0)</f>
        <v>Yes</v>
      </c>
      <c r="F527" s="8" t="str">
        <f>VLOOKUP(A527:A2861,'Medical Examinations'!$A$2:$H$2336,5,0)</f>
        <v>No</v>
      </c>
      <c r="G527" s="8" t="str">
        <f>VLOOKUP(A527:A2861,'Medical Examinations'!$A$2:$H$2336,6,0)</f>
        <v>No</v>
      </c>
      <c r="H527" s="8">
        <f>VLOOKUP(A527:A2861,'Medical Examinations'!$A$2:$H$2336,7,0)</f>
        <v>1</v>
      </c>
      <c r="I527" t="str">
        <f>VLOOKUP(A527:A2861,'Medical Examinations'!$A$2:$K$2336,11,0)</f>
        <v>No</v>
      </c>
      <c r="J527" s="8" t="str">
        <f>VLOOKUP(A527:A2861,'Medical Examinations'!$A$2:$M$2336,12,0)</f>
        <v>Obesity</v>
      </c>
      <c r="K527" s="8" t="str">
        <f>VLOOKUP(A527:A2861,'Medical Examinations'!$A$2:$M$2336,13,0)</f>
        <v>Normal</v>
      </c>
      <c r="L527" s="8" t="str">
        <f>VLOOKUP(Table1[CUSTOMER ID],'Hospitalisation Details'!$A$1:$N$2344,12,0)</f>
        <v>27/Sep/1995</v>
      </c>
      <c r="M527" s="22">
        <f>VLOOKUP(Table1[CUSTOMER ID],'Hospitalisation Details'!$A$2:$N$2344,14,0)</f>
        <v>18903.490000000002</v>
      </c>
      <c r="N527" s="8" t="str">
        <f>VLOOKUP(Table1[CUSTOMER ID],'Hospitalisation Details'!$A$2:$I$2344,7,0)</f>
        <v>tier - 1</v>
      </c>
      <c r="O527" s="8" t="str">
        <f>VLOOKUP(Table1[CUSTOMER ID],'Hospitalisation Details'!$A$2:$I$2344,8,0)</f>
        <v>tier - 2</v>
      </c>
      <c r="P527" s="8" t="str">
        <f>VLOOKUP(Table1[CUSTOMER ID],'Hospitalisation Details'!$A$2:$I$2344,9,0)</f>
        <v>R1024</v>
      </c>
      <c r="Q527" s="8">
        <f ca="1">VLOOKUP(Table1[CUSTOMER ID],'Hospitalisation Details'!$A$2:$N$2344,13,0)</f>
        <v>29</v>
      </c>
    </row>
    <row r="528" spans="1:17" ht="15.75" x14ac:dyDescent="0.25">
      <c r="A528" s="1" t="s">
        <v>1843</v>
      </c>
      <c r="B528" s="8" t="str">
        <f>VLOOKUP(A528:A2862,'Customer Names'!$A$2:$D$2336,2,0)</f>
        <v xml:space="preserve">  Ashley E</v>
      </c>
      <c r="C528" s="8">
        <f>VLOOKUP(A528:A2862,'Medical Examinations'!$A$2:$H$2336,2,0)</f>
        <v>46.19</v>
      </c>
      <c r="D528" s="8">
        <f>VLOOKUP(A528:A2862,'Medical Examinations'!$A$2:$H$2336,3,0)</f>
        <v>7.31</v>
      </c>
      <c r="E528" s="8" t="str">
        <f>VLOOKUP(A528:A2862,'Medical Examinations'!$A$1:$M$2336,10,0)</f>
        <v>Yes</v>
      </c>
      <c r="F528" s="8" t="str">
        <f>VLOOKUP(A528:A2862,'Medical Examinations'!$A$2:$H$2336,5,0)</f>
        <v>No</v>
      </c>
      <c r="G528" s="8" t="str">
        <f>VLOOKUP(A528:A2862,'Medical Examinations'!$A$2:$H$2336,6,0)</f>
        <v>Yes</v>
      </c>
      <c r="H528" s="8">
        <f>VLOOKUP(A528:A2862,'Medical Examinations'!$A$2:$H$2336,7,0)</f>
        <v>1</v>
      </c>
      <c r="I528" t="str">
        <f>VLOOKUP(A528:A2862,'Medical Examinations'!$A$2:$K$2336,11,0)</f>
        <v>No</v>
      </c>
      <c r="J528" s="8" t="str">
        <f>VLOOKUP(A528:A2862,'Medical Examinations'!$A$2:$M$2336,12,0)</f>
        <v>Obesity</v>
      </c>
      <c r="K528" s="8" t="str">
        <f>VLOOKUP(A528:A2862,'Medical Examinations'!$A$2:$M$2336,13,0)</f>
        <v>Diabetes</v>
      </c>
      <c r="L528" s="8" t="str">
        <f>VLOOKUP(Table1[CUSTOMER ID],'Hospitalisation Details'!$A$1:$N$2344,12,0)</f>
        <v>6/Dec/1963</v>
      </c>
      <c r="M528" s="22">
        <f>VLOOKUP(Table1[CUSTOMER ID],'Hospitalisation Details'!$A$2:$N$2344,14,0)</f>
        <v>18883.330000000002</v>
      </c>
      <c r="N528" s="8" t="str">
        <f>VLOOKUP(Table1[CUSTOMER ID],'Hospitalisation Details'!$A$2:$I$2344,7,0)</f>
        <v>tier - 1</v>
      </c>
      <c r="O528" s="8" t="str">
        <f>VLOOKUP(Table1[CUSTOMER ID],'Hospitalisation Details'!$A$2:$I$2344,8,0)</f>
        <v>tier - 1</v>
      </c>
      <c r="P528" s="8" t="str">
        <f>VLOOKUP(Table1[CUSTOMER ID],'Hospitalisation Details'!$A$2:$I$2344,9,0)</f>
        <v>R1026</v>
      </c>
      <c r="Q528" s="8">
        <f ca="1">VLOOKUP(Table1[CUSTOMER ID],'Hospitalisation Details'!$A$2:$N$2344,13,0)</f>
        <v>60</v>
      </c>
    </row>
    <row r="529" spans="1:17" ht="15.75" x14ac:dyDescent="0.25">
      <c r="A529" s="1" t="s">
        <v>1842</v>
      </c>
      <c r="B529" s="8" t="str">
        <f>VLOOKUP(A529:A2863,'Customer Names'!$A$2:$D$2336,2,0)</f>
        <v xml:space="preserve">  Lindsey</v>
      </c>
      <c r="C529" s="8">
        <f>VLOOKUP(A529:A2863,'Medical Examinations'!$A$2:$H$2336,2,0)</f>
        <v>27.93</v>
      </c>
      <c r="D529" s="8">
        <f>VLOOKUP(A529:A2863,'Medical Examinations'!$A$2:$H$2336,3,0)</f>
        <v>4.67</v>
      </c>
      <c r="E529" s="8" t="str">
        <f>VLOOKUP(A529:A2863,'Medical Examinations'!$A$1:$M$2336,10,0)</f>
        <v>No</v>
      </c>
      <c r="F529" s="8" t="str">
        <f>VLOOKUP(A529:A2863,'Medical Examinations'!$A$2:$H$2336,5,0)</f>
        <v>No</v>
      </c>
      <c r="G529" s="8" t="str">
        <f>VLOOKUP(A529:A2863,'Medical Examinations'!$A$2:$H$2336,6,0)</f>
        <v>Yes</v>
      </c>
      <c r="H529" s="8">
        <f>VLOOKUP(A529:A2863,'Medical Examinations'!$A$2:$H$2336,7,0)</f>
        <v>1</v>
      </c>
      <c r="I529" t="str">
        <f>VLOOKUP(A529:A2863,'Medical Examinations'!$A$2:$K$2336,11,0)</f>
        <v>No</v>
      </c>
      <c r="J529" s="8" t="str">
        <f>VLOOKUP(A529:A2863,'Medical Examinations'!$A$2:$M$2336,12,0)</f>
        <v>Overweight</v>
      </c>
      <c r="K529" s="8" t="str">
        <f>VLOOKUP(A529:A2863,'Medical Examinations'!$A$2:$M$2336,13,0)</f>
        <v>Normal</v>
      </c>
      <c r="L529" s="8" t="str">
        <f>VLOOKUP(Table1[CUSTOMER ID],'Hospitalisation Details'!$A$1:$N$2344,12,0)</f>
        <v>24/Jul/2003</v>
      </c>
      <c r="M529" s="22">
        <f>VLOOKUP(Table1[CUSTOMER ID],'Hospitalisation Details'!$A$2:$N$2344,14,0)</f>
        <v>18838.7</v>
      </c>
      <c r="N529" s="8" t="str">
        <f>VLOOKUP(Table1[CUSTOMER ID],'Hospitalisation Details'!$A$2:$I$2344,7,0)</f>
        <v>tier - 1</v>
      </c>
      <c r="O529" s="8" t="str">
        <f>VLOOKUP(Table1[CUSTOMER ID],'Hospitalisation Details'!$A$2:$I$2344,8,0)</f>
        <v>tier - 3</v>
      </c>
      <c r="P529" s="8" t="str">
        <f>VLOOKUP(Table1[CUSTOMER ID],'Hospitalisation Details'!$A$2:$I$2344,9,0)</f>
        <v>R1012</v>
      </c>
      <c r="Q529" s="8">
        <f ca="1">VLOOKUP(Table1[CUSTOMER ID],'Hospitalisation Details'!$A$2:$N$2344,13,0)</f>
        <v>21</v>
      </c>
    </row>
    <row r="530" spans="1:17" ht="15.75" x14ac:dyDescent="0.25">
      <c r="A530" s="1" t="s">
        <v>1841</v>
      </c>
      <c r="B530" s="8" t="str">
        <f>VLOOKUP(A530:A2864,'Customer Names'!$A$2:$D$2336,2,0)</f>
        <v xml:space="preserve">  Alan</v>
      </c>
      <c r="C530" s="8">
        <f>VLOOKUP(A530:A2864,'Medical Examinations'!$A$2:$H$2336,2,0)</f>
        <v>45.62</v>
      </c>
      <c r="D530" s="8">
        <f>VLOOKUP(A530:A2864,'Medical Examinations'!$A$2:$H$2336,3,0)</f>
        <v>6.87</v>
      </c>
      <c r="E530" s="8" t="str">
        <f>VLOOKUP(A530:A2864,'Medical Examinations'!$A$1:$M$2336,10,0)</f>
        <v>No</v>
      </c>
      <c r="F530" s="8" t="str">
        <f>VLOOKUP(A530:A2864,'Medical Examinations'!$A$2:$H$2336,5,0)</f>
        <v>No</v>
      </c>
      <c r="G530" s="8" t="str">
        <f>VLOOKUP(A530:A2864,'Medical Examinations'!$A$2:$H$2336,6,0)</f>
        <v>No</v>
      </c>
      <c r="H530" s="8">
        <f>VLOOKUP(A530:A2864,'Medical Examinations'!$A$2:$H$2336,7,0)</f>
        <v>0</v>
      </c>
      <c r="I530" t="str">
        <f>VLOOKUP(A530:A2864,'Medical Examinations'!$A$2:$K$2336,11,0)</f>
        <v>No</v>
      </c>
      <c r="J530" s="8" t="str">
        <f>VLOOKUP(A530:A2864,'Medical Examinations'!$A$2:$M$2336,12,0)</f>
        <v>Obesity</v>
      </c>
      <c r="K530" s="8" t="str">
        <f>VLOOKUP(A530:A2864,'Medical Examinations'!$A$2:$M$2336,13,0)</f>
        <v>Diabetes</v>
      </c>
      <c r="L530" s="8" t="str">
        <f>VLOOKUP(Table1[CUSTOMER ID],'Hospitalisation Details'!$A$1:$N$2344,12,0)</f>
        <v>18/Dec/1962</v>
      </c>
      <c r="M530" s="22">
        <f>VLOOKUP(Table1[CUSTOMER ID],'Hospitalisation Details'!$A$2:$N$2344,14,0)</f>
        <v>18815.53</v>
      </c>
      <c r="N530" s="8" t="str">
        <f>VLOOKUP(Table1[CUSTOMER ID],'Hospitalisation Details'!$A$2:$I$2344,7,0)</f>
        <v>tier - 1</v>
      </c>
      <c r="O530" s="8" t="str">
        <f>VLOOKUP(Table1[CUSTOMER ID],'Hospitalisation Details'!$A$2:$I$2344,8,0)</f>
        <v>tier - 1</v>
      </c>
      <c r="P530" s="8" t="str">
        <f>VLOOKUP(Table1[CUSTOMER ID],'Hospitalisation Details'!$A$2:$I$2344,9,0)</f>
        <v>R1023</v>
      </c>
      <c r="Q530" s="8">
        <f ca="1">VLOOKUP(Table1[CUSTOMER ID],'Hospitalisation Details'!$A$2:$N$2344,13,0)</f>
        <v>61</v>
      </c>
    </row>
    <row r="531" spans="1:17" ht="15.75" x14ac:dyDescent="0.25">
      <c r="A531" s="1" t="s">
        <v>1840</v>
      </c>
      <c r="B531" s="8" t="str">
        <f>VLOOKUP(A531:A2865,'Customer Names'!$A$2:$D$2336,2,0)</f>
        <v xml:space="preserve">  Dan R</v>
      </c>
      <c r="C531" s="8">
        <f>VLOOKUP(A531:A2865,'Medical Examinations'!$A$2:$H$2336,2,0)</f>
        <v>35.31</v>
      </c>
      <c r="D531" s="8">
        <f>VLOOKUP(A531:A2865,'Medical Examinations'!$A$2:$H$2336,3,0)</f>
        <v>5.87</v>
      </c>
      <c r="E531" s="8" t="str">
        <f>VLOOKUP(A531:A2865,'Medical Examinations'!$A$1:$M$2336,10,0)</f>
        <v>No</v>
      </c>
      <c r="F531" s="8" t="str">
        <f>VLOOKUP(A531:A2865,'Medical Examinations'!$A$2:$H$2336,5,0)</f>
        <v>No</v>
      </c>
      <c r="G531" s="8" t="str">
        <f>VLOOKUP(A531:A2865,'Medical Examinations'!$A$2:$H$2336,6,0)</f>
        <v>Yes</v>
      </c>
      <c r="H531" s="8">
        <f>VLOOKUP(A531:A2865,'Medical Examinations'!$A$2:$H$2336,7,0)</f>
        <v>1</v>
      </c>
      <c r="I531" t="str">
        <f>VLOOKUP(A531:A2865,'Medical Examinations'!$A$2:$K$2336,11,0)</f>
        <v>No</v>
      </c>
      <c r="J531" s="8" t="str">
        <f>VLOOKUP(A531:A2865,'Medical Examinations'!$A$2:$M$2336,12,0)</f>
        <v>Obesity</v>
      </c>
      <c r="K531" s="8" t="str">
        <f>VLOOKUP(A531:A2865,'Medical Examinations'!$A$2:$M$2336,13,0)</f>
        <v>Prediabetes</v>
      </c>
      <c r="L531" s="8" t="str">
        <f>VLOOKUP(Table1[CUSTOMER ID],'Hospitalisation Details'!$A$1:$N$2344,12,0)</f>
        <v>15/Oct/1979</v>
      </c>
      <c r="M531" s="22">
        <f>VLOOKUP(Table1[CUSTOMER ID],'Hospitalisation Details'!$A$2:$N$2344,14,0)</f>
        <v>18806.150000000001</v>
      </c>
      <c r="N531" s="8" t="str">
        <f>VLOOKUP(Table1[CUSTOMER ID],'Hospitalisation Details'!$A$2:$I$2344,7,0)</f>
        <v>tier - 1</v>
      </c>
      <c r="O531" s="8" t="str">
        <f>VLOOKUP(Table1[CUSTOMER ID],'Hospitalisation Details'!$A$2:$I$2344,8,0)</f>
        <v>tier - 2</v>
      </c>
      <c r="P531" s="8" t="str">
        <f>VLOOKUP(Table1[CUSTOMER ID],'Hospitalisation Details'!$A$2:$I$2344,9,0)</f>
        <v>R1013</v>
      </c>
      <c r="Q531" s="8">
        <f ca="1">VLOOKUP(Table1[CUSTOMER ID],'Hospitalisation Details'!$A$2:$N$2344,13,0)</f>
        <v>45</v>
      </c>
    </row>
    <row r="532" spans="1:17" ht="15.75" x14ac:dyDescent="0.25">
      <c r="A532" s="1" t="s">
        <v>1839</v>
      </c>
      <c r="B532" s="8" t="str">
        <f>VLOOKUP(A532:A2866,'Customer Names'!$A$2:$D$2336,2,0)</f>
        <v xml:space="preserve">  Katie</v>
      </c>
      <c r="C532" s="8">
        <f>VLOOKUP(A532:A2866,'Medical Examinations'!$A$2:$H$2336,2,0)</f>
        <v>30.4</v>
      </c>
      <c r="D532" s="8">
        <f>VLOOKUP(A532:A2866,'Medical Examinations'!$A$2:$H$2336,3,0)</f>
        <v>4.07</v>
      </c>
      <c r="E532" s="8" t="str">
        <f>VLOOKUP(A532:A2866,'Medical Examinations'!$A$1:$M$2336,10,0)</f>
        <v>Yes</v>
      </c>
      <c r="F532" s="8" t="str">
        <f>VLOOKUP(A532:A2866,'Medical Examinations'!$A$2:$H$2336,5,0)</f>
        <v>No</v>
      </c>
      <c r="G532" s="8" t="str">
        <f>VLOOKUP(A532:A2866,'Medical Examinations'!$A$2:$H$2336,6,0)</f>
        <v>No</v>
      </c>
      <c r="H532" s="8">
        <f>VLOOKUP(A532:A2866,'Medical Examinations'!$A$2:$H$2336,7,0)</f>
        <v>1</v>
      </c>
      <c r="I532" t="str">
        <f>VLOOKUP(A532:A2866,'Medical Examinations'!$A$2:$K$2336,11,0)</f>
        <v>No</v>
      </c>
      <c r="J532" s="8" t="str">
        <f>VLOOKUP(A532:A2866,'Medical Examinations'!$A$2:$M$2336,12,0)</f>
        <v>Obesity</v>
      </c>
      <c r="K532" s="8" t="str">
        <f>VLOOKUP(A532:A2866,'Medical Examinations'!$A$2:$M$2336,13,0)</f>
        <v>Normal</v>
      </c>
      <c r="L532" s="8" t="str">
        <f>VLOOKUP(Table1[CUSTOMER ID],'Hospitalisation Details'!$A$1:$N$2344,12,0)</f>
        <v>28/Nov/1995</v>
      </c>
      <c r="M532" s="22">
        <f>VLOOKUP(Table1[CUSTOMER ID],'Hospitalisation Details'!$A$2:$N$2344,14,0)</f>
        <v>18804.75</v>
      </c>
      <c r="N532" s="8" t="str">
        <f>VLOOKUP(Table1[CUSTOMER ID],'Hospitalisation Details'!$A$2:$I$2344,7,0)</f>
        <v>tier - 1</v>
      </c>
      <c r="O532" s="8" t="str">
        <f>VLOOKUP(Table1[CUSTOMER ID],'Hospitalisation Details'!$A$2:$I$2344,8,0)</f>
        <v>tier - 1</v>
      </c>
      <c r="P532" s="8" t="str">
        <f>VLOOKUP(Table1[CUSTOMER ID],'Hospitalisation Details'!$A$2:$I$2344,9,0)</f>
        <v>R1012</v>
      </c>
      <c r="Q532" s="8">
        <f ca="1">VLOOKUP(Table1[CUSTOMER ID],'Hospitalisation Details'!$A$2:$N$2344,13,0)</f>
        <v>28</v>
      </c>
    </row>
    <row r="533" spans="1:17" ht="15.75" x14ac:dyDescent="0.25">
      <c r="A533" s="1" t="s">
        <v>1838</v>
      </c>
      <c r="B533" s="8" t="str">
        <f>VLOOKUP(A533:A2867,'Customer Names'!$A$2:$D$2336,2,0)</f>
        <v xml:space="preserve">  Eric</v>
      </c>
      <c r="C533" s="8">
        <f>VLOOKUP(A533:A2867,'Medical Examinations'!$A$2:$H$2336,2,0)</f>
        <v>20.13</v>
      </c>
      <c r="D533" s="8">
        <f>VLOOKUP(A533:A2867,'Medical Examinations'!$A$2:$H$2336,3,0)</f>
        <v>6.47</v>
      </c>
      <c r="E533" s="8" t="str">
        <f>VLOOKUP(A533:A2867,'Medical Examinations'!$A$1:$M$2336,10,0)</f>
        <v>No</v>
      </c>
      <c r="F533" s="8" t="str">
        <f>VLOOKUP(A533:A2867,'Medical Examinations'!$A$2:$H$2336,5,0)</f>
        <v>No</v>
      </c>
      <c r="G533" s="8" t="str">
        <f>VLOOKUP(A533:A2867,'Medical Examinations'!$A$2:$H$2336,6,0)</f>
        <v>Yes</v>
      </c>
      <c r="H533" s="8">
        <f>VLOOKUP(A533:A2867,'Medical Examinations'!$A$2:$H$2336,7,0)</f>
        <v>1</v>
      </c>
      <c r="I533" t="str">
        <f>VLOOKUP(A533:A2867,'Medical Examinations'!$A$2:$K$2336,11,0)</f>
        <v>Yes</v>
      </c>
      <c r="J533" s="8" t="str">
        <f>VLOOKUP(A533:A2867,'Medical Examinations'!$A$2:$M$2336,12,0)</f>
        <v>Normal Weight</v>
      </c>
      <c r="K533" s="8" t="str">
        <f>VLOOKUP(A533:A2867,'Medical Examinations'!$A$2:$M$2336,13,0)</f>
        <v>Diabetes</v>
      </c>
      <c r="L533" s="8" t="str">
        <f>VLOOKUP(Table1[CUSTOMER ID],'Hospitalisation Details'!$A$1:$N$2344,12,0)</f>
        <v>19/Nov/1979</v>
      </c>
      <c r="M533" s="22">
        <f>VLOOKUP(Table1[CUSTOMER ID],'Hospitalisation Details'!$A$2:$N$2344,14,0)</f>
        <v>18767.740000000002</v>
      </c>
      <c r="N533" s="8" t="str">
        <f>VLOOKUP(Table1[CUSTOMER ID],'Hospitalisation Details'!$A$2:$I$2344,7,0)</f>
        <v>tier - 1</v>
      </c>
      <c r="O533" s="8" t="str">
        <f>VLOOKUP(Table1[CUSTOMER ID],'Hospitalisation Details'!$A$2:$I$2344,8,0)</f>
        <v>tier - 1</v>
      </c>
      <c r="P533" s="8" t="str">
        <f>VLOOKUP(Table1[CUSTOMER ID],'Hospitalisation Details'!$A$2:$I$2344,9,0)</f>
        <v>R1013</v>
      </c>
      <c r="Q533" s="8">
        <f ca="1">VLOOKUP(Table1[CUSTOMER ID],'Hospitalisation Details'!$A$2:$N$2344,13,0)</f>
        <v>45</v>
      </c>
    </row>
    <row r="534" spans="1:17" ht="15.75" x14ac:dyDescent="0.25">
      <c r="A534" s="1" t="s">
        <v>1837</v>
      </c>
      <c r="B534" s="8" t="str">
        <f>VLOOKUP(A534:A2868,'Customer Names'!$A$2:$D$2336,2,0)</f>
        <v xml:space="preserve">  Cathryn</v>
      </c>
      <c r="C534" s="8">
        <f>VLOOKUP(A534:A2868,'Medical Examinations'!$A$2:$H$2336,2,0)</f>
        <v>23.655000000000001</v>
      </c>
      <c r="D534" s="8">
        <f>VLOOKUP(A534:A2868,'Medical Examinations'!$A$2:$H$2336,3,0)</f>
        <v>5.14</v>
      </c>
      <c r="E534" s="8" t="str">
        <f>VLOOKUP(A534:A2868,'Medical Examinations'!$A$1:$M$2336,10,0)</f>
        <v>No</v>
      </c>
      <c r="F534" s="8" t="str">
        <f>VLOOKUP(A534:A2868,'Medical Examinations'!$A$2:$H$2336,5,0)</f>
        <v>No</v>
      </c>
      <c r="G534" s="8" t="str">
        <f>VLOOKUP(A534:A2868,'Medical Examinations'!$A$2:$H$2336,6,0)</f>
        <v>No</v>
      </c>
      <c r="H534" s="8">
        <f>VLOOKUP(A534:A2868,'Medical Examinations'!$A$2:$H$2336,7,0)</f>
        <v>1</v>
      </c>
      <c r="I534" t="str">
        <f>VLOOKUP(A534:A2868,'Medical Examinations'!$A$2:$K$2336,11,0)</f>
        <v>Yes</v>
      </c>
      <c r="J534" s="8" t="str">
        <f>VLOOKUP(A534:A2868,'Medical Examinations'!$A$2:$M$2336,12,0)</f>
        <v>Normal Weight</v>
      </c>
      <c r="K534" s="8" t="str">
        <f>VLOOKUP(A534:A2868,'Medical Examinations'!$A$2:$M$2336,13,0)</f>
        <v>Normal</v>
      </c>
      <c r="L534" s="8" t="str">
        <f>VLOOKUP(Table1[CUSTOMER ID],'Hospitalisation Details'!$A$1:$N$2344,12,0)</f>
        <v>27/Dec/1992</v>
      </c>
      <c r="M534" s="22">
        <f>VLOOKUP(Table1[CUSTOMER ID],'Hospitalisation Details'!$A$2:$N$2344,14,0)</f>
        <v>18765.88</v>
      </c>
      <c r="N534" s="8" t="str">
        <f>VLOOKUP(Table1[CUSTOMER ID],'Hospitalisation Details'!$A$2:$I$2344,7,0)</f>
        <v>tier - 1</v>
      </c>
      <c r="O534" s="8" t="str">
        <f>VLOOKUP(Table1[CUSTOMER ID],'Hospitalisation Details'!$A$2:$I$2344,8,0)</f>
        <v>tier - 2</v>
      </c>
      <c r="P534" s="8" t="str">
        <f>VLOOKUP(Table1[CUSTOMER ID],'Hospitalisation Details'!$A$2:$I$2344,9,0)</f>
        <v>R1012</v>
      </c>
      <c r="Q534" s="8">
        <f ca="1">VLOOKUP(Table1[CUSTOMER ID],'Hospitalisation Details'!$A$2:$N$2344,13,0)</f>
        <v>31</v>
      </c>
    </row>
    <row r="535" spans="1:17" ht="15.75" x14ac:dyDescent="0.25">
      <c r="A535" s="1" t="s">
        <v>1836</v>
      </c>
      <c r="B535" s="8" t="str">
        <f>VLOOKUP(A535:A2869,'Customer Names'!$A$2:$D$2336,2,0)</f>
        <v xml:space="preserve">  Brendan</v>
      </c>
      <c r="C535" s="8">
        <f>VLOOKUP(A535:A2869,'Medical Examinations'!$A$2:$H$2336,2,0)</f>
        <v>49.05</v>
      </c>
      <c r="D535" s="8">
        <f>VLOOKUP(A535:A2869,'Medical Examinations'!$A$2:$H$2336,3,0)</f>
        <v>9.77</v>
      </c>
      <c r="E535" s="8" t="str">
        <f>VLOOKUP(A535:A2869,'Medical Examinations'!$A$1:$M$2336,10,0)</f>
        <v>Yes</v>
      </c>
      <c r="F535" s="8" t="str">
        <f>VLOOKUP(A535:A2869,'Medical Examinations'!$A$2:$H$2336,5,0)</f>
        <v>No</v>
      </c>
      <c r="G535" s="8" t="str">
        <f>VLOOKUP(A535:A2869,'Medical Examinations'!$A$2:$H$2336,6,0)</f>
        <v>No</v>
      </c>
      <c r="H535" s="8">
        <f>VLOOKUP(A535:A2869,'Medical Examinations'!$A$2:$H$2336,7,0)</f>
        <v>0</v>
      </c>
      <c r="I535" t="str">
        <f>VLOOKUP(A535:A2869,'Medical Examinations'!$A$2:$K$2336,11,0)</f>
        <v>No</v>
      </c>
      <c r="J535" s="8" t="str">
        <f>VLOOKUP(A535:A2869,'Medical Examinations'!$A$2:$M$2336,12,0)</f>
        <v>Obesity</v>
      </c>
      <c r="K535" s="8" t="str">
        <f>VLOOKUP(A535:A2869,'Medical Examinations'!$A$2:$M$2336,13,0)</f>
        <v>Diabetes</v>
      </c>
      <c r="L535" s="8" t="str">
        <f>VLOOKUP(Table1[CUSTOMER ID],'Hospitalisation Details'!$A$1:$N$2344,12,0)</f>
        <v>30/Aug/1967</v>
      </c>
      <c r="M535" s="22">
        <f>VLOOKUP(Table1[CUSTOMER ID],'Hospitalisation Details'!$A$2:$N$2344,14,0)</f>
        <v>18694.689999999999</v>
      </c>
      <c r="N535" s="8" t="str">
        <f>VLOOKUP(Table1[CUSTOMER ID],'Hospitalisation Details'!$A$2:$I$2344,7,0)</f>
        <v>tier - 1</v>
      </c>
      <c r="O535" s="8" t="str">
        <f>VLOOKUP(Table1[CUSTOMER ID],'Hospitalisation Details'!$A$2:$I$2344,8,0)</f>
        <v>tier - 1</v>
      </c>
      <c r="P535" s="8" t="str">
        <f>VLOOKUP(Table1[CUSTOMER ID],'Hospitalisation Details'!$A$2:$I$2344,9,0)</f>
        <v>R1023</v>
      </c>
      <c r="Q535" s="8">
        <f ca="1">VLOOKUP(Table1[CUSTOMER ID],'Hospitalisation Details'!$A$2:$N$2344,13,0)</f>
        <v>57</v>
      </c>
    </row>
    <row r="536" spans="1:17" ht="15.75" x14ac:dyDescent="0.25">
      <c r="A536" s="1" t="s">
        <v>1835</v>
      </c>
      <c r="B536" s="8" t="str">
        <f>VLOOKUP(A536:A2870,'Customer Names'!$A$2:$D$2336,2,0)</f>
        <v xml:space="preserve">  Shauna</v>
      </c>
      <c r="C536" s="8">
        <f>VLOOKUP(A536:A2870,'Medical Examinations'!$A$2:$H$2336,2,0)</f>
        <v>51.94</v>
      </c>
      <c r="D536" s="8">
        <f>VLOOKUP(A536:A2870,'Medical Examinations'!$A$2:$H$2336,3,0)</f>
        <v>8.8000000000000007</v>
      </c>
      <c r="E536" s="8" t="str">
        <f>VLOOKUP(A536:A2870,'Medical Examinations'!$A$1:$M$2336,10,0)</f>
        <v>Yes</v>
      </c>
      <c r="F536" s="8" t="str">
        <f>VLOOKUP(A536:A2870,'Medical Examinations'!$A$2:$H$2336,5,0)</f>
        <v>No</v>
      </c>
      <c r="G536" s="8" t="str">
        <f>VLOOKUP(A536:A2870,'Medical Examinations'!$A$2:$H$2336,6,0)</f>
        <v>No</v>
      </c>
      <c r="H536" s="8">
        <f>VLOOKUP(A536:A2870,'Medical Examinations'!$A$2:$H$2336,7,0)</f>
        <v>2</v>
      </c>
      <c r="I536" t="str">
        <f>VLOOKUP(A536:A2870,'Medical Examinations'!$A$2:$K$2336,11,0)</f>
        <v>No</v>
      </c>
      <c r="J536" s="8" t="str">
        <f>VLOOKUP(A536:A2870,'Medical Examinations'!$A$2:$M$2336,12,0)</f>
        <v>Obesity</v>
      </c>
      <c r="K536" s="8" t="str">
        <f>VLOOKUP(A536:A2870,'Medical Examinations'!$A$2:$M$2336,13,0)</f>
        <v>Diabetes</v>
      </c>
      <c r="L536" s="8" t="str">
        <f>VLOOKUP(Table1[CUSTOMER ID],'Hospitalisation Details'!$A$1:$N$2344,12,0)</f>
        <v>17/Oct/1970</v>
      </c>
      <c r="M536" s="22">
        <f>VLOOKUP(Table1[CUSTOMER ID],'Hospitalisation Details'!$A$2:$N$2344,14,0)</f>
        <v>18682.740000000002</v>
      </c>
      <c r="N536" s="8" t="str">
        <f>VLOOKUP(Table1[CUSTOMER ID],'Hospitalisation Details'!$A$2:$I$2344,7,0)</f>
        <v>tier - 1</v>
      </c>
      <c r="O536" s="8" t="str">
        <f>VLOOKUP(Table1[CUSTOMER ID],'Hospitalisation Details'!$A$2:$I$2344,8,0)</f>
        <v>tier - 3</v>
      </c>
      <c r="P536" s="8" t="str">
        <f>VLOOKUP(Table1[CUSTOMER ID],'Hospitalisation Details'!$A$2:$I$2344,9,0)</f>
        <v>R1012</v>
      </c>
      <c r="Q536" s="8">
        <f ca="1">VLOOKUP(Table1[CUSTOMER ID],'Hospitalisation Details'!$A$2:$N$2344,13,0)</f>
        <v>54</v>
      </c>
    </row>
    <row r="537" spans="1:17" ht="15.75" x14ac:dyDescent="0.25">
      <c r="A537" s="1" t="s">
        <v>1834</v>
      </c>
      <c r="B537" s="8" t="str">
        <f>VLOOKUP(A537:A2871,'Customer Names'!$A$2:$D$2336,2,0)</f>
        <v xml:space="preserve">  Terence</v>
      </c>
      <c r="C537" s="8">
        <f>VLOOKUP(A537:A2871,'Medical Examinations'!$A$2:$H$2336,2,0)</f>
        <v>29.83</v>
      </c>
      <c r="D537" s="8">
        <f>VLOOKUP(A537:A2871,'Medical Examinations'!$A$2:$H$2336,3,0)</f>
        <v>5.84</v>
      </c>
      <c r="E537" s="8" t="str">
        <f>VLOOKUP(A537:A2871,'Medical Examinations'!$A$1:$M$2336,10,0)</f>
        <v>No</v>
      </c>
      <c r="F537" s="8" t="str">
        <f>VLOOKUP(A537:A2871,'Medical Examinations'!$A$2:$H$2336,5,0)</f>
        <v>No</v>
      </c>
      <c r="G537" s="8" t="str">
        <f>VLOOKUP(A537:A2871,'Medical Examinations'!$A$2:$H$2336,6,0)</f>
        <v>No</v>
      </c>
      <c r="H537" s="8">
        <f>VLOOKUP(A537:A2871,'Medical Examinations'!$A$2:$H$2336,7,0)</f>
        <v>1</v>
      </c>
      <c r="I537" t="str">
        <f>VLOOKUP(A537:A2871,'Medical Examinations'!$A$2:$K$2336,11,0)</f>
        <v>Yes</v>
      </c>
      <c r="J537" s="8" t="str">
        <f>VLOOKUP(A537:A2871,'Medical Examinations'!$A$2:$M$2336,12,0)</f>
        <v>Overweight</v>
      </c>
      <c r="K537" s="8" t="str">
        <f>VLOOKUP(A537:A2871,'Medical Examinations'!$A$2:$M$2336,13,0)</f>
        <v>Prediabetes</v>
      </c>
      <c r="L537" s="8" t="str">
        <f>VLOOKUP(Table1[CUSTOMER ID],'Hospitalisation Details'!$A$1:$N$2344,12,0)</f>
        <v>23/Sep/1998</v>
      </c>
      <c r="M537" s="22">
        <f>VLOOKUP(Table1[CUSTOMER ID],'Hospitalisation Details'!$A$2:$N$2344,14,0)</f>
        <v>18648.419999999998</v>
      </c>
      <c r="N537" s="8" t="str">
        <f>VLOOKUP(Table1[CUSTOMER ID],'Hospitalisation Details'!$A$2:$I$2344,7,0)</f>
        <v>tier - 1</v>
      </c>
      <c r="O537" s="8" t="str">
        <f>VLOOKUP(Table1[CUSTOMER ID],'Hospitalisation Details'!$A$2:$I$2344,8,0)</f>
        <v>tier - 1</v>
      </c>
      <c r="P537" s="8" t="str">
        <f>VLOOKUP(Table1[CUSTOMER ID],'Hospitalisation Details'!$A$2:$I$2344,9,0)</f>
        <v>R1019</v>
      </c>
      <c r="Q537" s="8">
        <f ca="1">VLOOKUP(Table1[CUSTOMER ID],'Hospitalisation Details'!$A$2:$N$2344,13,0)</f>
        <v>26</v>
      </c>
    </row>
    <row r="538" spans="1:17" ht="15.75" x14ac:dyDescent="0.25">
      <c r="A538" s="1" t="s">
        <v>1833</v>
      </c>
      <c r="B538" s="8" t="str">
        <f>VLOOKUP(A538:A2872,'Customer Names'!$A$2:$D$2336,2,0)</f>
        <v xml:space="preserve">  Marisol</v>
      </c>
      <c r="C538" s="8">
        <f>VLOOKUP(A538:A2872,'Medical Examinations'!$A$2:$H$2336,2,0)</f>
        <v>22.6</v>
      </c>
      <c r="D538" s="8">
        <f>VLOOKUP(A538:A2872,'Medical Examinations'!$A$2:$H$2336,3,0)</f>
        <v>10.43</v>
      </c>
      <c r="E538" s="8" t="str">
        <f>VLOOKUP(A538:A2872,'Medical Examinations'!$A$1:$M$2336,10,0)</f>
        <v>Yes</v>
      </c>
      <c r="F538" s="8" t="str">
        <f>VLOOKUP(A538:A2872,'Medical Examinations'!$A$2:$H$2336,5,0)</f>
        <v>No</v>
      </c>
      <c r="G538" s="8" t="str">
        <f>VLOOKUP(A538:A2872,'Medical Examinations'!$A$2:$H$2336,6,0)</f>
        <v>No</v>
      </c>
      <c r="H538" s="8">
        <f>VLOOKUP(A538:A2872,'Medical Examinations'!$A$2:$H$2336,7,0)</f>
        <v>1</v>
      </c>
      <c r="I538" t="str">
        <f>VLOOKUP(A538:A2872,'Medical Examinations'!$A$2:$K$2336,11,0)</f>
        <v>Yes</v>
      </c>
      <c r="J538" s="8" t="str">
        <f>VLOOKUP(A538:A2872,'Medical Examinations'!$A$2:$M$2336,12,0)</f>
        <v>Normal Weight</v>
      </c>
      <c r="K538" s="8" t="str">
        <f>VLOOKUP(A538:A2872,'Medical Examinations'!$A$2:$M$2336,13,0)</f>
        <v>Diabetes</v>
      </c>
      <c r="L538" s="8" t="str">
        <f>VLOOKUP(Table1[CUSTOMER ID],'Hospitalisation Details'!$A$1:$N$2344,12,0)</f>
        <v>12/Aug/1986</v>
      </c>
      <c r="M538" s="22">
        <f>VLOOKUP(Table1[CUSTOMER ID],'Hospitalisation Details'!$A$2:$N$2344,14,0)</f>
        <v>18608.259999999998</v>
      </c>
      <c r="N538" s="8" t="str">
        <f>VLOOKUP(Table1[CUSTOMER ID],'Hospitalisation Details'!$A$2:$I$2344,7,0)</f>
        <v>tier - 1</v>
      </c>
      <c r="O538" s="8" t="str">
        <f>VLOOKUP(Table1[CUSTOMER ID],'Hospitalisation Details'!$A$2:$I$2344,8,0)</f>
        <v>tier - 3</v>
      </c>
      <c r="P538" s="8" t="str">
        <f>VLOOKUP(Table1[CUSTOMER ID],'Hospitalisation Details'!$A$2:$I$2344,9,0)</f>
        <v>R1011</v>
      </c>
      <c r="Q538" s="8">
        <f ca="1">VLOOKUP(Table1[CUSTOMER ID],'Hospitalisation Details'!$A$2:$N$2344,13,0)</f>
        <v>38</v>
      </c>
    </row>
    <row r="539" spans="1:17" ht="15.75" x14ac:dyDescent="0.25">
      <c r="A539" s="1" t="s">
        <v>1832</v>
      </c>
      <c r="B539" s="8" t="str">
        <f>VLOOKUP(A539:A2873,'Customer Names'!$A$2:$D$2336,2,0)</f>
        <v xml:space="preserve">  Lindsay</v>
      </c>
      <c r="C539" s="8">
        <f>VLOOKUP(A539:A2873,'Medical Examinations'!$A$2:$H$2336,2,0)</f>
        <v>46.69</v>
      </c>
      <c r="D539" s="8">
        <f>VLOOKUP(A539:A2873,'Medical Examinations'!$A$2:$H$2336,3,0)</f>
        <v>4.25</v>
      </c>
      <c r="E539" s="8" t="str">
        <f>VLOOKUP(A539:A2873,'Medical Examinations'!$A$1:$M$2336,10,0)</f>
        <v>Yes</v>
      </c>
      <c r="F539" s="8" t="str">
        <f>VLOOKUP(A539:A2873,'Medical Examinations'!$A$2:$H$2336,5,0)</f>
        <v>No</v>
      </c>
      <c r="G539" s="8" t="str">
        <f>VLOOKUP(A539:A2873,'Medical Examinations'!$A$2:$H$2336,6,0)</f>
        <v>No</v>
      </c>
      <c r="H539" s="8">
        <f>VLOOKUP(A539:A2873,'Medical Examinations'!$A$2:$H$2336,7,0)</f>
        <v>1</v>
      </c>
      <c r="I539" t="str">
        <f>VLOOKUP(A539:A2873,'Medical Examinations'!$A$2:$K$2336,11,0)</f>
        <v>No</v>
      </c>
      <c r="J539" s="8" t="str">
        <f>VLOOKUP(A539:A2873,'Medical Examinations'!$A$2:$M$2336,12,0)</f>
        <v>Obesity</v>
      </c>
      <c r="K539" s="8" t="str">
        <f>VLOOKUP(A539:A2873,'Medical Examinations'!$A$2:$M$2336,13,0)</f>
        <v>Normal</v>
      </c>
      <c r="L539" s="8" t="str">
        <f>VLOOKUP(Table1[CUSTOMER ID],'Hospitalisation Details'!$A$1:$N$2344,12,0)</f>
        <v>26/Sep/1964</v>
      </c>
      <c r="M539" s="22">
        <f>VLOOKUP(Table1[CUSTOMER ID],'Hospitalisation Details'!$A$2:$N$2344,14,0)</f>
        <v>18443.11</v>
      </c>
      <c r="N539" s="8" t="str">
        <f>VLOOKUP(Table1[CUSTOMER ID],'Hospitalisation Details'!$A$2:$I$2344,7,0)</f>
        <v>tier - 1</v>
      </c>
      <c r="O539" s="8" t="str">
        <f>VLOOKUP(Table1[CUSTOMER ID],'Hospitalisation Details'!$A$2:$I$2344,8,0)</f>
        <v>tier - 2</v>
      </c>
      <c r="P539" s="8" t="str">
        <f>VLOOKUP(Table1[CUSTOMER ID],'Hospitalisation Details'!$A$2:$I$2344,9,0)</f>
        <v>R1012</v>
      </c>
      <c r="Q539" s="8">
        <f ca="1">VLOOKUP(Table1[CUSTOMER ID],'Hospitalisation Details'!$A$2:$N$2344,13,0)</f>
        <v>60</v>
      </c>
    </row>
    <row r="540" spans="1:17" ht="15.75" x14ac:dyDescent="0.25">
      <c r="A540" s="1" t="s">
        <v>1831</v>
      </c>
      <c r="B540" s="8" t="str">
        <f>VLOOKUP(A540:A2874,'Customer Names'!$A$2:$D$2336,2,0)</f>
        <v xml:space="preserve">  Katie</v>
      </c>
      <c r="C540" s="8">
        <f>VLOOKUP(A540:A2874,'Medical Examinations'!$A$2:$H$2336,2,0)</f>
        <v>28.49</v>
      </c>
      <c r="D540" s="8">
        <f>VLOOKUP(A540:A2874,'Medical Examinations'!$A$2:$H$2336,3,0)</f>
        <v>4.8899999999999997</v>
      </c>
      <c r="E540" s="8" t="str">
        <f>VLOOKUP(A540:A2874,'Medical Examinations'!$A$1:$M$2336,10,0)</f>
        <v>No</v>
      </c>
      <c r="F540" s="8" t="str">
        <f>VLOOKUP(A540:A2874,'Medical Examinations'!$A$2:$H$2336,5,0)</f>
        <v>No</v>
      </c>
      <c r="G540" s="8" t="str">
        <f>VLOOKUP(A540:A2874,'Medical Examinations'!$A$2:$H$2336,6,0)</f>
        <v>No</v>
      </c>
      <c r="H540" s="8">
        <f>VLOOKUP(A540:A2874,'Medical Examinations'!$A$2:$H$2336,7,0)</f>
        <v>0</v>
      </c>
      <c r="I540" t="str">
        <f>VLOOKUP(A540:A2874,'Medical Examinations'!$A$2:$K$2336,11,0)</f>
        <v>Yes</v>
      </c>
      <c r="J540" s="8" t="str">
        <f>VLOOKUP(A540:A2874,'Medical Examinations'!$A$2:$M$2336,12,0)</f>
        <v>Overweight</v>
      </c>
      <c r="K540" s="8" t="str">
        <f>VLOOKUP(A540:A2874,'Medical Examinations'!$A$2:$M$2336,13,0)</f>
        <v>Normal</v>
      </c>
      <c r="L540" s="8" t="str">
        <f>VLOOKUP(Table1[CUSTOMER ID],'Hospitalisation Details'!$A$1:$N$2344,12,0)</f>
        <v>15/Dec/1999</v>
      </c>
      <c r="M540" s="22">
        <f>VLOOKUP(Table1[CUSTOMER ID],'Hospitalisation Details'!$A$2:$N$2344,14,0)</f>
        <v>18328.240000000002</v>
      </c>
      <c r="N540" s="8" t="str">
        <f>VLOOKUP(Table1[CUSTOMER ID],'Hospitalisation Details'!$A$2:$I$2344,7,0)</f>
        <v>tier - 1</v>
      </c>
      <c r="O540" s="8" t="str">
        <f>VLOOKUP(Table1[CUSTOMER ID],'Hospitalisation Details'!$A$2:$I$2344,8,0)</f>
        <v>tier - 2</v>
      </c>
      <c r="P540" s="8" t="str">
        <f>VLOOKUP(Table1[CUSTOMER ID],'Hospitalisation Details'!$A$2:$I$2344,9,0)</f>
        <v>R1013</v>
      </c>
      <c r="Q540" s="8">
        <f ca="1">VLOOKUP(Table1[CUSTOMER ID],'Hospitalisation Details'!$A$2:$N$2344,13,0)</f>
        <v>24</v>
      </c>
    </row>
    <row r="541" spans="1:17" ht="15.75" x14ac:dyDescent="0.25">
      <c r="A541" s="1" t="s">
        <v>1830</v>
      </c>
      <c r="B541" s="8" t="str">
        <f>VLOOKUP(A541:A2875,'Customer Names'!$A$2:$D$2336,2,0)</f>
        <v xml:space="preserve">  Daniel</v>
      </c>
      <c r="C541" s="8">
        <f>VLOOKUP(A541:A2875,'Medical Examinations'!$A$2:$H$2336,2,0)</f>
        <v>28.5</v>
      </c>
      <c r="D541" s="8">
        <f>VLOOKUP(A541:A2875,'Medical Examinations'!$A$2:$H$2336,3,0)</f>
        <v>5.55</v>
      </c>
      <c r="E541" s="8" t="str">
        <f>VLOOKUP(A541:A2875,'Medical Examinations'!$A$1:$M$2336,10,0)</f>
        <v>Yes</v>
      </c>
      <c r="F541" s="8" t="str">
        <f>VLOOKUP(A541:A2875,'Medical Examinations'!$A$2:$H$2336,5,0)</f>
        <v>No</v>
      </c>
      <c r="G541" s="8" t="str">
        <f>VLOOKUP(A541:A2875,'Medical Examinations'!$A$2:$H$2336,6,0)</f>
        <v>No</v>
      </c>
      <c r="H541" s="8">
        <f>VLOOKUP(A541:A2875,'Medical Examinations'!$A$2:$H$2336,7,0)</f>
        <v>1</v>
      </c>
      <c r="I541" t="str">
        <f>VLOOKUP(A541:A2875,'Medical Examinations'!$A$2:$K$2336,11,0)</f>
        <v>Yes</v>
      </c>
      <c r="J541" s="8" t="str">
        <f>VLOOKUP(A541:A2875,'Medical Examinations'!$A$2:$M$2336,12,0)</f>
        <v>Overweight</v>
      </c>
      <c r="K541" s="8" t="str">
        <f>VLOOKUP(A541:A2875,'Medical Examinations'!$A$2:$M$2336,13,0)</f>
        <v>Normal</v>
      </c>
      <c r="L541" s="8" t="str">
        <f>VLOOKUP(Table1[CUSTOMER ID],'Hospitalisation Details'!$A$1:$N$2344,12,0)</f>
        <v>4/Jul/1995</v>
      </c>
      <c r="M541" s="22">
        <f>VLOOKUP(Table1[CUSTOMER ID],'Hospitalisation Details'!$A$2:$N$2344,14,0)</f>
        <v>18310.740000000002</v>
      </c>
      <c r="N541" s="8" t="str">
        <f>VLOOKUP(Table1[CUSTOMER ID],'Hospitalisation Details'!$A$2:$I$2344,7,0)</f>
        <v>tier - 1</v>
      </c>
      <c r="O541" s="8" t="str">
        <f>VLOOKUP(Table1[CUSTOMER ID],'Hospitalisation Details'!$A$2:$I$2344,8,0)</f>
        <v>tier - 3</v>
      </c>
      <c r="P541" s="8" t="str">
        <f>VLOOKUP(Table1[CUSTOMER ID],'Hospitalisation Details'!$A$2:$I$2344,9,0)</f>
        <v>R1012</v>
      </c>
      <c r="Q541" s="8">
        <f ca="1">VLOOKUP(Table1[CUSTOMER ID],'Hospitalisation Details'!$A$2:$N$2344,13,0)</f>
        <v>29</v>
      </c>
    </row>
    <row r="542" spans="1:17" ht="15.75" x14ac:dyDescent="0.25">
      <c r="A542" s="1" t="s">
        <v>1829</v>
      </c>
      <c r="B542" s="8" t="str">
        <f>VLOOKUP(A542:A2876,'Customer Names'!$A$2:$D$2336,2,0)</f>
        <v xml:space="preserve">  Brett W</v>
      </c>
      <c r="C542" s="8">
        <f>VLOOKUP(A542:A2876,'Medical Examinations'!$A$2:$H$2336,2,0)</f>
        <v>24.4</v>
      </c>
      <c r="D542" s="8">
        <f>VLOOKUP(A542:A2876,'Medical Examinations'!$A$2:$H$2336,3,0)</f>
        <v>4.5199999999999996</v>
      </c>
      <c r="E542" s="8" t="str">
        <f>VLOOKUP(A542:A2876,'Medical Examinations'!$A$1:$M$2336,10,0)</f>
        <v>No</v>
      </c>
      <c r="F542" s="8" t="str">
        <f>VLOOKUP(A542:A2876,'Medical Examinations'!$A$2:$H$2336,5,0)</f>
        <v>No</v>
      </c>
      <c r="G542" s="8" t="str">
        <f>VLOOKUP(A542:A2876,'Medical Examinations'!$A$2:$H$2336,6,0)</f>
        <v>No</v>
      </c>
      <c r="H542" s="8">
        <f>VLOOKUP(A542:A2876,'Medical Examinations'!$A$2:$H$2336,7,0)</f>
        <v>1</v>
      </c>
      <c r="I542" t="str">
        <f>VLOOKUP(A542:A2876,'Medical Examinations'!$A$2:$K$2336,11,0)</f>
        <v>Yes</v>
      </c>
      <c r="J542" s="8" t="str">
        <f>VLOOKUP(A542:A2876,'Medical Examinations'!$A$2:$M$2336,12,0)</f>
        <v>Normal Weight</v>
      </c>
      <c r="K542" s="8" t="str">
        <f>VLOOKUP(A542:A2876,'Medical Examinations'!$A$2:$M$2336,13,0)</f>
        <v>Normal</v>
      </c>
      <c r="L542" s="8" t="str">
        <f>VLOOKUP(Table1[CUSTOMER ID],'Hospitalisation Details'!$A$1:$N$2344,12,0)</f>
        <v>25/Dec/1992</v>
      </c>
      <c r="M542" s="22">
        <f>VLOOKUP(Table1[CUSTOMER ID],'Hospitalisation Details'!$A$2:$N$2344,14,0)</f>
        <v>18259.22</v>
      </c>
      <c r="N542" s="8" t="str">
        <f>VLOOKUP(Table1[CUSTOMER ID],'Hospitalisation Details'!$A$2:$I$2344,7,0)</f>
        <v>tier - 1</v>
      </c>
      <c r="O542" s="8" t="str">
        <f>VLOOKUP(Table1[CUSTOMER ID],'Hospitalisation Details'!$A$2:$I$2344,8,0)</f>
        <v>tier - 3</v>
      </c>
      <c r="P542" s="8" t="str">
        <f>VLOOKUP(Table1[CUSTOMER ID],'Hospitalisation Details'!$A$2:$I$2344,9,0)</f>
        <v>R1011</v>
      </c>
      <c r="Q542" s="8">
        <f ca="1">VLOOKUP(Table1[CUSTOMER ID],'Hospitalisation Details'!$A$2:$N$2344,13,0)</f>
        <v>31</v>
      </c>
    </row>
    <row r="543" spans="1:17" ht="15.75" x14ac:dyDescent="0.25">
      <c r="A543" s="1" t="s">
        <v>1828</v>
      </c>
      <c r="B543" s="8" t="str">
        <f>VLOOKUP(A543:A2877,'Customer Names'!$A$2:$D$2336,2,0)</f>
        <v xml:space="preserve">  Dylan J</v>
      </c>
      <c r="C543" s="8">
        <f>VLOOKUP(A543:A2877,'Medical Examinations'!$A$2:$H$2336,2,0)</f>
        <v>29.15</v>
      </c>
      <c r="D543" s="8">
        <f>VLOOKUP(A543:A2877,'Medical Examinations'!$A$2:$H$2336,3,0)</f>
        <v>4.45</v>
      </c>
      <c r="E543" s="8" t="str">
        <f>VLOOKUP(A543:A2877,'Medical Examinations'!$A$1:$M$2336,10,0)</f>
        <v>Yes</v>
      </c>
      <c r="F543" s="8" t="str">
        <f>VLOOKUP(A543:A2877,'Medical Examinations'!$A$2:$H$2336,5,0)</f>
        <v>No</v>
      </c>
      <c r="G543" s="8" t="str">
        <f>VLOOKUP(A543:A2877,'Medical Examinations'!$A$2:$H$2336,6,0)</f>
        <v>No</v>
      </c>
      <c r="H543" s="8">
        <f>VLOOKUP(A543:A2877,'Medical Examinations'!$A$2:$H$2336,7,0)</f>
        <v>1</v>
      </c>
      <c r="I543" t="str">
        <f>VLOOKUP(A543:A2877,'Medical Examinations'!$A$2:$K$2336,11,0)</f>
        <v>Yes</v>
      </c>
      <c r="J543" s="8" t="str">
        <f>VLOOKUP(A543:A2877,'Medical Examinations'!$A$2:$M$2336,12,0)</f>
        <v>Overweight</v>
      </c>
      <c r="K543" s="8" t="str">
        <f>VLOOKUP(A543:A2877,'Medical Examinations'!$A$2:$M$2336,13,0)</f>
        <v>Normal</v>
      </c>
      <c r="L543" s="8" t="str">
        <f>VLOOKUP(Table1[CUSTOMER ID],'Hospitalisation Details'!$A$1:$N$2344,12,0)</f>
        <v>3/Aug/1995</v>
      </c>
      <c r="M543" s="22">
        <f>VLOOKUP(Table1[CUSTOMER ID],'Hospitalisation Details'!$A$2:$N$2344,14,0)</f>
        <v>18246.5</v>
      </c>
      <c r="N543" s="8" t="str">
        <f>VLOOKUP(Table1[CUSTOMER ID],'Hospitalisation Details'!$A$2:$I$2344,7,0)</f>
        <v>tier - 1</v>
      </c>
      <c r="O543" s="8" t="str">
        <f>VLOOKUP(Table1[CUSTOMER ID],'Hospitalisation Details'!$A$2:$I$2344,8,0)</f>
        <v>tier - 1</v>
      </c>
      <c r="P543" s="8" t="str">
        <f>VLOOKUP(Table1[CUSTOMER ID],'Hospitalisation Details'!$A$2:$I$2344,9,0)</f>
        <v>R1013</v>
      </c>
      <c r="Q543" s="8">
        <f ca="1">VLOOKUP(Table1[CUSTOMER ID],'Hospitalisation Details'!$A$2:$N$2344,13,0)</f>
        <v>29</v>
      </c>
    </row>
    <row r="544" spans="1:17" ht="15.75" x14ac:dyDescent="0.25">
      <c r="A544" s="1" t="s">
        <v>1827</v>
      </c>
      <c r="B544" s="8" t="str">
        <f>VLOOKUP(A544:A2878,'Customer Names'!$A$2:$D$2336,2,0)</f>
        <v xml:space="preserve">  Elizabeth</v>
      </c>
      <c r="C544" s="8">
        <f>VLOOKUP(A544:A2878,'Medical Examinations'!$A$2:$H$2336,2,0)</f>
        <v>27.28</v>
      </c>
      <c r="D544" s="8">
        <f>VLOOKUP(A544:A2878,'Medical Examinations'!$A$2:$H$2336,3,0)</f>
        <v>4.72</v>
      </c>
      <c r="E544" s="8" t="str">
        <f>VLOOKUP(A544:A2878,'Medical Examinations'!$A$1:$M$2336,10,0)</f>
        <v>No</v>
      </c>
      <c r="F544" s="8" t="str">
        <f>VLOOKUP(A544:A2878,'Medical Examinations'!$A$2:$H$2336,5,0)</f>
        <v>yes</v>
      </c>
      <c r="G544" s="8" t="str">
        <f>VLOOKUP(A544:A2878,'Medical Examinations'!$A$2:$H$2336,6,0)</f>
        <v>No</v>
      </c>
      <c r="H544" s="8">
        <f>VLOOKUP(A544:A2878,'Medical Examinations'!$A$2:$H$2336,7,0)</f>
        <v>1</v>
      </c>
      <c r="I544" t="str">
        <f>VLOOKUP(A544:A2878,'Medical Examinations'!$A$2:$K$2336,11,0)</f>
        <v>Yes</v>
      </c>
      <c r="J544" s="8" t="str">
        <f>VLOOKUP(A544:A2878,'Medical Examinations'!$A$2:$M$2336,12,0)</f>
        <v>Overweight</v>
      </c>
      <c r="K544" s="8" t="str">
        <f>VLOOKUP(A544:A2878,'Medical Examinations'!$A$2:$M$2336,13,0)</f>
        <v>Normal</v>
      </c>
      <c r="L544" s="8" t="str">
        <f>VLOOKUP(Table1[CUSTOMER ID],'Hospitalisation Details'!$A$1:$N$2344,12,0)</f>
        <v>10/Sep/2004</v>
      </c>
      <c r="M544" s="22">
        <f>VLOOKUP(Table1[CUSTOMER ID],'Hospitalisation Details'!$A$2:$N$2344,14,0)</f>
        <v>18223.45</v>
      </c>
      <c r="N544" s="8" t="str">
        <f>VLOOKUP(Table1[CUSTOMER ID],'Hospitalisation Details'!$A$2:$I$2344,7,0)</f>
        <v>tier - 1</v>
      </c>
      <c r="O544" s="8" t="str">
        <f>VLOOKUP(Table1[CUSTOMER ID],'Hospitalisation Details'!$A$2:$I$2344,8,0)</f>
        <v>tier - 3</v>
      </c>
      <c r="P544" s="8" t="str">
        <f>VLOOKUP(Table1[CUSTOMER ID],'Hospitalisation Details'!$A$2:$I$2344,9,0)</f>
        <v>R1013</v>
      </c>
      <c r="Q544" s="8">
        <f ca="1">VLOOKUP(Table1[CUSTOMER ID],'Hospitalisation Details'!$A$2:$N$2344,13,0)</f>
        <v>20</v>
      </c>
    </row>
    <row r="545" spans="1:17" ht="15.75" x14ac:dyDescent="0.25">
      <c r="A545" s="1" t="s">
        <v>1826</v>
      </c>
      <c r="B545" s="8" t="str">
        <f>VLOOKUP(A545:A2879,'Customer Names'!$A$2:$D$2336,2,0)</f>
        <v xml:space="preserve">  Brooke M</v>
      </c>
      <c r="C545" s="8">
        <f>VLOOKUP(A545:A2879,'Medical Examinations'!$A$2:$H$2336,2,0)</f>
        <v>32.229999999999997</v>
      </c>
      <c r="D545" s="8">
        <f>VLOOKUP(A545:A2879,'Medical Examinations'!$A$2:$H$2336,3,0)</f>
        <v>4.6500000000000004</v>
      </c>
      <c r="E545" s="8" t="str">
        <f>VLOOKUP(A545:A2879,'Medical Examinations'!$A$1:$M$2336,10,0)</f>
        <v>Yes</v>
      </c>
      <c r="F545" s="8" t="str">
        <f>VLOOKUP(A545:A2879,'Medical Examinations'!$A$2:$H$2336,5,0)</f>
        <v>No</v>
      </c>
      <c r="G545" s="8" t="str">
        <f>VLOOKUP(A545:A2879,'Medical Examinations'!$A$2:$H$2336,6,0)</f>
        <v>Yes</v>
      </c>
      <c r="H545" s="8">
        <f>VLOOKUP(A545:A2879,'Medical Examinations'!$A$2:$H$2336,7,0)</f>
        <v>1</v>
      </c>
      <c r="I545" t="str">
        <f>VLOOKUP(A545:A2879,'Medical Examinations'!$A$2:$K$2336,11,0)</f>
        <v>No</v>
      </c>
      <c r="J545" s="8" t="str">
        <f>VLOOKUP(A545:A2879,'Medical Examinations'!$A$2:$M$2336,12,0)</f>
        <v>Obesity</v>
      </c>
      <c r="K545" s="8" t="str">
        <f>VLOOKUP(A545:A2879,'Medical Examinations'!$A$2:$M$2336,13,0)</f>
        <v>Normal</v>
      </c>
      <c r="L545" s="8" t="str">
        <f>VLOOKUP(Table1[CUSTOMER ID],'Hospitalisation Details'!$A$1:$N$2344,12,0)</f>
        <v>15/Jun/1997</v>
      </c>
      <c r="M545" s="22">
        <f>VLOOKUP(Table1[CUSTOMER ID],'Hospitalisation Details'!$A$2:$N$2344,14,0)</f>
        <v>18218.16</v>
      </c>
      <c r="N545" s="8" t="str">
        <f>VLOOKUP(Table1[CUSTOMER ID],'Hospitalisation Details'!$A$2:$I$2344,7,0)</f>
        <v>tier - 1</v>
      </c>
      <c r="O545" s="8" t="str">
        <f>VLOOKUP(Table1[CUSTOMER ID],'Hospitalisation Details'!$A$2:$I$2344,8,0)</f>
        <v>tier - 1</v>
      </c>
      <c r="P545" s="8" t="str">
        <f>VLOOKUP(Table1[CUSTOMER ID],'Hospitalisation Details'!$A$2:$I$2344,9,0)</f>
        <v>R1013</v>
      </c>
      <c r="Q545" s="8">
        <f ca="1">VLOOKUP(Table1[CUSTOMER ID],'Hospitalisation Details'!$A$2:$N$2344,13,0)</f>
        <v>27</v>
      </c>
    </row>
    <row r="546" spans="1:17" ht="15.75" x14ac:dyDescent="0.25">
      <c r="A546" s="1" t="s">
        <v>1825</v>
      </c>
      <c r="B546" s="8" t="str">
        <f>VLOOKUP(A546:A2880,'Customer Names'!$A$2:$D$2336,2,0)</f>
        <v xml:space="preserve">  Teiko</v>
      </c>
      <c r="C546" s="8">
        <f>VLOOKUP(A546:A2880,'Medical Examinations'!$A$2:$H$2336,2,0)</f>
        <v>44.2</v>
      </c>
      <c r="D546" s="8">
        <f>VLOOKUP(A546:A2880,'Medical Examinations'!$A$2:$H$2336,3,0)</f>
        <v>11.34</v>
      </c>
      <c r="E546" s="8" t="str">
        <f>VLOOKUP(A546:A2880,'Medical Examinations'!$A$1:$M$2336,10,0)</f>
        <v>Yes</v>
      </c>
      <c r="F546" s="8" t="str">
        <f>VLOOKUP(A546:A2880,'Medical Examinations'!$A$2:$H$2336,5,0)</f>
        <v>No</v>
      </c>
      <c r="G546" s="8" t="str">
        <f>VLOOKUP(A546:A2880,'Medical Examinations'!$A$2:$H$2336,6,0)</f>
        <v>Yes</v>
      </c>
      <c r="H546" s="8">
        <f>VLOOKUP(A546:A2880,'Medical Examinations'!$A$2:$H$2336,7,0)</f>
        <v>1</v>
      </c>
      <c r="I546" t="str">
        <f>VLOOKUP(A546:A2880,'Medical Examinations'!$A$2:$K$2336,11,0)</f>
        <v>No</v>
      </c>
      <c r="J546" s="8" t="str">
        <f>VLOOKUP(A546:A2880,'Medical Examinations'!$A$2:$M$2336,12,0)</f>
        <v>Obesity</v>
      </c>
      <c r="K546" s="8" t="str">
        <f>VLOOKUP(A546:A2880,'Medical Examinations'!$A$2:$M$2336,13,0)</f>
        <v>Diabetes</v>
      </c>
      <c r="L546" s="8" t="str">
        <f>VLOOKUP(Table1[CUSTOMER ID],'Hospitalisation Details'!$A$1:$N$2344,12,0)</f>
        <v>4/Jul/1963</v>
      </c>
      <c r="M546" s="22">
        <f>VLOOKUP(Table1[CUSTOMER ID],'Hospitalisation Details'!$A$2:$N$2344,14,0)</f>
        <v>18208.34</v>
      </c>
      <c r="N546" s="8" t="str">
        <f>VLOOKUP(Table1[CUSTOMER ID],'Hospitalisation Details'!$A$2:$I$2344,7,0)</f>
        <v>tier - 1</v>
      </c>
      <c r="O546" s="8" t="str">
        <f>VLOOKUP(Table1[CUSTOMER ID],'Hospitalisation Details'!$A$2:$I$2344,8,0)</f>
        <v>tier - 2</v>
      </c>
      <c r="P546" s="8" t="str">
        <f>VLOOKUP(Table1[CUSTOMER ID],'Hospitalisation Details'!$A$2:$I$2344,9,0)</f>
        <v>R1026</v>
      </c>
      <c r="Q546" s="8">
        <f ca="1">VLOOKUP(Table1[CUSTOMER ID],'Hospitalisation Details'!$A$2:$N$2344,13,0)</f>
        <v>61</v>
      </c>
    </row>
    <row r="547" spans="1:17" ht="15.75" x14ac:dyDescent="0.25">
      <c r="A547" s="1" t="s">
        <v>1824</v>
      </c>
      <c r="B547" s="8" t="str">
        <f>VLOOKUP(A547:A2881,'Customer Names'!$A$2:$D$2336,2,0)</f>
        <v xml:space="preserve">  Zachary</v>
      </c>
      <c r="C547" s="8">
        <f>VLOOKUP(A547:A2881,'Medical Examinations'!$A$2:$H$2336,2,0)</f>
        <v>29.734999999999999</v>
      </c>
      <c r="D547" s="8">
        <f>VLOOKUP(A547:A2881,'Medical Examinations'!$A$2:$H$2336,3,0)</f>
        <v>4.53</v>
      </c>
      <c r="E547" s="8" t="str">
        <f>VLOOKUP(A547:A2881,'Medical Examinations'!$A$1:$M$2336,10,0)</f>
        <v>No</v>
      </c>
      <c r="F547" s="8" t="str">
        <f>VLOOKUP(A547:A2881,'Medical Examinations'!$A$2:$H$2336,5,0)</f>
        <v>No</v>
      </c>
      <c r="G547" s="8" t="str">
        <f>VLOOKUP(A547:A2881,'Medical Examinations'!$A$2:$H$2336,6,0)</f>
        <v>Yes</v>
      </c>
      <c r="H547" s="8">
        <f>VLOOKUP(A547:A2881,'Medical Examinations'!$A$2:$H$2336,7,0)</f>
        <v>1</v>
      </c>
      <c r="I547" t="str">
        <f>VLOOKUP(A547:A2881,'Medical Examinations'!$A$2:$K$2336,11,0)</f>
        <v>No</v>
      </c>
      <c r="J547" s="8" t="str">
        <f>VLOOKUP(A547:A2881,'Medical Examinations'!$A$2:$M$2336,12,0)</f>
        <v>Overweight</v>
      </c>
      <c r="K547" s="8" t="str">
        <f>VLOOKUP(A547:A2881,'Medical Examinations'!$A$2:$M$2336,13,0)</f>
        <v>Normal</v>
      </c>
      <c r="L547" s="8" t="str">
        <f>VLOOKUP(Table1[CUSTOMER ID],'Hospitalisation Details'!$A$1:$N$2344,12,0)</f>
        <v>12/Jul/1993</v>
      </c>
      <c r="M547" s="22">
        <f>VLOOKUP(Table1[CUSTOMER ID],'Hospitalisation Details'!$A$2:$N$2344,14,0)</f>
        <v>18157.88</v>
      </c>
      <c r="N547" s="8" t="str">
        <f>VLOOKUP(Table1[CUSTOMER ID],'Hospitalisation Details'!$A$2:$I$2344,7,0)</f>
        <v>tier - 1</v>
      </c>
      <c r="O547" s="8" t="str">
        <f>VLOOKUP(Table1[CUSTOMER ID],'Hospitalisation Details'!$A$2:$I$2344,8,0)</f>
        <v>tier - 1</v>
      </c>
      <c r="P547" s="8" t="str">
        <f>VLOOKUP(Table1[CUSTOMER ID],'Hospitalisation Details'!$A$2:$I$2344,9,0)</f>
        <v>R1012</v>
      </c>
      <c r="Q547" s="8">
        <f ca="1">VLOOKUP(Table1[CUSTOMER ID],'Hospitalisation Details'!$A$2:$N$2344,13,0)</f>
        <v>31</v>
      </c>
    </row>
    <row r="548" spans="1:17" ht="15.75" x14ac:dyDescent="0.25">
      <c r="A548" s="1" t="s">
        <v>1823</v>
      </c>
      <c r="B548" s="8" t="str">
        <f>VLOOKUP(A548:A2882,'Customer Names'!$A$2:$D$2336,2,0)</f>
        <v xml:space="preserve">  Johannah</v>
      </c>
      <c r="C548" s="8">
        <f>VLOOKUP(A548:A2882,'Medical Examinations'!$A$2:$H$2336,2,0)</f>
        <v>28.31</v>
      </c>
      <c r="D548" s="8">
        <f>VLOOKUP(A548:A2882,'Medical Examinations'!$A$2:$H$2336,3,0)</f>
        <v>6.35</v>
      </c>
      <c r="E548" s="8" t="str">
        <f>VLOOKUP(A548:A2882,'Medical Examinations'!$A$1:$M$2336,10,0)</f>
        <v>No</v>
      </c>
      <c r="F548" s="8" t="str">
        <f>VLOOKUP(A548:A2882,'Medical Examinations'!$A$2:$H$2336,5,0)</f>
        <v>No</v>
      </c>
      <c r="G548" s="8" t="str">
        <f>VLOOKUP(A548:A2882,'Medical Examinations'!$A$2:$H$2336,6,0)</f>
        <v>No</v>
      </c>
      <c r="H548" s="8">
        <f>VLOOKUP(A548:A2882,'Medical Examinations'!$A$2:$H$2336,7,0)</f>
        <v>0</v>
      </c>
      <c r="I548" t="str">
        <f>VLOOKUP(A548:A2882,'Medical Examinations'!$A$2:$K$2336,11,0)</f>
        <v>Yes</v>
      </c>
      <c r="J548" s="8" t="str">
        <f>VLOOKUP(A548:A2882,'Medical Examinations'!$A$2:$M$2336,12,0)</f>
        <v>Overweight</v>
      </c>
      <c r="K548" s="8" t="str">
        <f>VLOOKUP(A548:A2882,'Medical Examinations'!$A$2:$M$2336,13,0)</f>
        <v>Prediabetes</v>
      </c>
      <c r="L548" s="8" t="str">
        <f>VLOOKUP(Table1[CUSTOMER ID],'Hospitalisation Details'!$A$1:$N$2344,12,0)</f>
        <v>24/Oct/1999</v>
      </c>
      <c r="M548" s="22">
        <f>VLOOKUP(Table1[CUSTOMER ID],'Hospitalisation Details'!$A$2:$N$2344,14,0)</f>
        <v>18033.97</v>
      </c>
      <c r="N548" s="8" t="str">
        <f>VLOOKUP(Table1[CUSTOMER ID],'Hospitalisation Details'!$A$2:$I$2344,7,0)</f>
        <v>tier - 1</v>
      </c>
      <c r="O548" s="8" t="str">
        <f>VLOOKUP(Table1[CUSTOMER ID],'Hospitalisation Details'!$A$2:$I$2344,8,0)</f>
        <v>tier - 1</v>
      </c>
      <c r="P548" s="8" t="str">
        <f>VLOOKUP(Table1[CUSTOMER ID],'Hospitalisation Details'!$A$2:$I$2344,9,0)</f>
        <v>R1012</v>
      </c>
      <c r="Q548" s="8">
        <f ca="1">VLOOKUP(Table1[CUSTOMER ID],'Hospitalisation Details'!$A$2:$N$2344,13,0)</f>
        <v>25</v>
      </c>
    </row>
    <row r="549" spans="1:17" ht="15.75" x14ac:dyDescent="0.25">
      <c r="A549" s="1" t="s">
        <v>1822</v>
      </c>
      <c r="B549" s="8" t="str">
        <f>VLOOKUP(A549:A2883,'Customer Names'!$A$2:$D$2336,2,0)</f>
        <v xml:space="preserve">  Ryan A</v>
      </c>
      <c r="C549" s="8">
        <f>VLOOKUP(A549:A2883,'Medical Examinations'!$A$2:$H$2336,2,0)</f>
        <v>46.62</v>
      </c>
      <c r="D549" s="8">
        <f>VLOOKUP(A549:A2883,'Medical Examinations'!$A$2:$H$2336,3,0)</f>
        <v>8.51</v>
      </c>
      <c r="E549" s="8" t="str">
        <f>VLOOKUP(A549:A2883,'Medical Examinations'!$A$1:$M$2336,10,0)</f>
        <v>No</v>
      </c>
      <c r="F549" s="8" t="str">
        <f>VLOOKUP(A549:A2883,'Medical Examinations'!$A$2:$H$2336,5,0)</f>
        <v>No</v>
      </c>
      <c r="G549" s="8" t="str">
        <f>VLOOKUP(A549:A2883,'Medical Examinations'!$A$2:$H$2336,6,0)</f>
        <v>No</v>
      </c>
      <c r="H549" s="8">
        <f>VLOOKUP(A549:A2883,'Medical Examinations'!$A$2:$H$2336,7,0)</f>
        <v>0</v>
      </c>
      <c r="I549" t="str">
        <f>VLOOKUP(A549:A2883,'Medical Examinations'!$A$2:$K$2336,11,0)</f>
        <v>No</v>
      </c>
      <c r="J549" s="8" t="str">
        <f>VLOOKUP(A549:A2883,'Medical Examinations'!$A$2:$M$2336,12,0)</f>
        <v>Obesity</v>
      </c>
      <c r="K549" s="8" t="str">
        <f>VLOOKUP(A549:A2883,'Medical Examinations'!$A$2:$M$2336,13,0)</f>
        <v>Diabetes</v>
      </c>
      <c r="L549" s="8" t="str">
        <f>VLOOKUP(Table1[CUSTOMER ID],'Hospitalisation Details'!$A$1:$N$2344,12,0)</f>
        <v>17/Oct/1965</v>
      </c>
      <c r="M549" s="22">
        <f>VLOOKUP(Table1[CUSTOMER ID],'Hospitalisation Details'!$A$2:$N$2344,14,0)</f>
        <v>18031.189999999999</v>
      </c>
      <c r="N549" s="8" t="str">
        <f>VLOOKUP(Table1[CUSTOMER ID],'Hospitalisation Details'!$A$2:$I$2344,7,0)</f>
        <v>tier - 1</v>
      </c>
      <c r="O549" s="8" t="str">
        <f>VLOOKUP(Table1[CUSTOMER ID],'Hospitalisation Details'!$A$2:$I$2344,8,0)</f>
        <v>tier - 2</v>
      </c>
      <c r="P549" s="8" t="str">
        <f>VLOOKUP(Table1[CUSTOMER ID],'Hospitalisation Details'!$A$2:$I$2344,9,0)</f>
        <v>R1012</v>
      </c>
      <c r="Q549" s="8">
        <f ca="1">VLOOKUP(Table1[CUSTOMER ID],'Hospitalisation Details'!$A$2:$N$2344,13,0)</f>
        <v>59</v>
      </c>
    </row>
    <row r="550" spans="1:17" ht="15.75" x14ac:dyDescent="0.25">
      <c r="A550" s="1" t="s">
        <v>1821</v>
      </c>
      <c r="B550" s="8" t="str">
        <f>VLOOKUP(A550:A2884,'Customer Names'!$A$2:$D$2336,2,0)</f>
        <v xml:space="preserve">  Andres Sr</v>
      </c>
      <c r="C550" s="8">
        <f>VLOOKUP(A550:A2884,'Medical Examinations'!$A$2:$H$2336,2,0)</f>
        <v>51.75</v>
      </c>
      <c r="D550" s="8">
        <f>VLOOKUP(A550:A2884,'Medical Examinations'!$A$2:$H$2336,3,0)</f>
        <v>8.59</v>
      </c>
      <c r="E550" s="8" t="str">
        <f>VLOOKUP(A550:A2884,'Medical Examinations'!$A$1:$M$2336,10,0)</f>
        <v>Yes</v>
      </c>
      <c r="F550" s="8" t="str">
        <f>VLOOKUP(A550:A2884,'Medical Examinations'!$A$2:$H$2336,5,0)</f>
        <v>No</v>
      </c>
      <c r="G550" s="8" t="str">
        <f>VLOOKUP(A550:A2884,'Medical Examinations'!$A$2:$H$2336,6,0)</f>
        <v>No</v>
      </c>
      <c r="H550" s="8">
        <f>VLOOKUP(A550:A2884,'Medical Examinations'!$A$2:$H$2336,7,0)</f>
        <v>1</v>
      </c>
      <c r="I550" t="str">
        <f>VLOOKUP(A550:A2884,'Medical Examinations'!$A$2:$K$2336,11,0)</f>
        <v>No</v>
      </c>
      <c r="J550" s="8" t="str">
        <f>VLOOKUP(A550:A2884,'Medical Examinations'!$A$2:$M$2336,12,0)</f>
        <v>Obesity</v>
      </c>
      <c r="K550" s="8" t="str">
        <f>VLOOKUP(A550:A2884,'Medical Examinations'!$A$2:$M$2336,13,0)</f>
        <v>Diabetes</v>
      </c>
      <c r="L550" s="8" t="str">
        <f>VLOOKUP(Table1[CUSTOMER ID],'Hospitalisation Details'!$A$1:$N$2344,12,0)</f>
        <v>27/Jun/1975</v>
      </c>
      <c r="M550" s="22">
        <f>VLOOKUP(Table1[CUSTOMER ID],'Hospitalisation Details'!$A$2:$N$2344,14,0)</f>
        <v>18031.16</v>
      </c>
      <c r="N550" s="8" t="str">
        <f>VLOOKUP(Table1[CUSTOMER ID],'Hospitalisation Details'!$A$2:$I$2344,7,0)</f>
        <v>tier - 1</v>
      </c>
      <c r="O550" s="8" t="str">
        <f>VLOOKUP(Table1[CUSTOMER ID],'Hospitalisation Details'!$A$2:$I$2344,8,0)</f>
        <v>tier - 3</v>
      </c>
      <c r="P550" s="8" t="str">
        <f>VLOOKUP(Table1[CUSTOMER ID],'Hospitalisation Details'!$A$2:$I$2344,9,0)</f>
        <v>R1023</v>
      </c>
      <c r="Q550" s="8">
        <f ca="1">VLOOKUP(Table1[CUSTOMER ID],'Hospitalisation Details'!$A$2:$N$2344,13,0)</f>
        <v>49</v>
      </c>
    </row>
    <row r="551" spans="1:17" ht="15.75" x14ac:dyDescent="0.25">
      <c r="A551" s="1" t="s">
        <v>1820</v>
      </c>
      <c r="B551" s="8" t="str">
        <f>VLOOKUP(A551:A2885,'Customer Names'!$A$2:$D$2336,2,0)</f>
        <v xml:space="preserve">  Bryan</v>
      </c>
      <c r="C551" s="8">
        <f>VLOOKUP(A551:A2885,'Medical Examinations'!$A$2:$H$2336,2,0)</f>
        <v>25.7</v>
      </c>
      <c r="D551" s="8">
        <f>VLOOKUP(A551:A2885,'Medical Examinations'!$A$2:$H$2336,3,0)</f>
        <v>4.13</v>
      </c>
      <c r="E551" s="8" t="str">
        <f>VLOOKUP(A551:A2885,'Medical Examinations'!$A$1:$M$2336,10,0)</f>
        <v>Yes</v>
      </c>
      <c r="F551" s="8" t="str">
        <f>VLOOKUP(A551:A2885,'Medical Examinations'!$A$2:$H$2336,5,0)</f>
        <v>No</v>
      </c>
      <c r="G551" s="8" t="str">
        <f>VLOOKUP(A551:A2885,'Medical Examinations'!$A$2:$H$2336,6,0)</f>
        <v>No</v>
      </c>
      <c r="H551" s="8">
        <f>VLOOKUP(A551:A2885,'Medical Examinations'!$A$2:$H$2336,7,0)</f>
        <v>0</v>
      </c>
      <c r="I551" t="str">
        <f>VLOOKUP(A551:A2885,'Medical Examinations'!$A$2:$K$2336,11,0)</f>
        <v>Yes</v>
      </c>
      <c r="J551" s="8" t="str">
        <f>VLOOKUP(A551:A2885,'Medical Examinations'!$A$2:$M$2336,12,0)</f>
        <v>Overweight</v>
      </c>
      <c r="K551" s="8" t="str">
        <f>VLOOKUP(A551:A2885,'Medical Examinations'!$A$2:$M$2336,13,0)</f>
        <v>Normal</v>
      </c>
      <c r="L551" s="8" t="str">
        <f>VLOOKUP(Table1[CUSTOMER ID],'Hospitalisation Details'!$A$1:$N$2344,12,0)</f>
        <v>28/Sep/2001</v>
      </c>
      <c r="M551" s="22">
        <f>VLOOKUP(Table1[CUSTOMER ID],'Hospitalisation Details'!$A$2:$N$2344,14,0)</f>
        <v>17942.11</v>
      </c>
      <c r="N551" s="8" t="str">
        <f>VLOOKUP(Table1[CUSTOMER ID],'Hospitalisation Details'!$A$2:$I$2344,7,0)</f>
        <v>tier - 1</v>
      </c>
      <c r="O551" s="8" t="str">
        <f>VLOOKUP(Table1[CUSTOMER ID],'Hospitalisation Details'!$A$2:$I$2344,8,0)</f>
        <v>tier - 2</v>
      </c>
      <c r="P551" s="8" t="str">
        <f>VLOOKUP(Table1[CUSTOMER ID],'Hospitalisation Details'!$A$2:$I$2344,9,0)</f>
        <v>R1011</v>
      </c>
      <c r="Q551" s="8">
        <f ca="1">VLOOKUP(Table1[CUSTOMER ID],'Hospitalisation Details'!$A$2:$N$2344,13,0)</f>
        <v>23</v>
      </c>
    </row>
    <row r="552" spans="1:17" ht="15.75" x14ac:dyDescent="0.25">
      <c r="A552" s="1" t="s">
        <v>1819</v>
      </c>
      <c r="B552" s="8" t="str">
        <f>VLOOKUP(A552:A2886,'Customer Names'!$A$2:$D$2336,2,0)</f>
        <v xml:space="preserve">  Lizette</v>
      </c>
      <c r="C552" s="8">
        <f>VLOOKUP(A552:A2886,'Medical Examinations'!$A$2:$H$2336,2,0)</f>
        <v>31.79</v>
      </c>
      <c r="D552" s="8">
        <f>VLOOKUP(A552:A2886,'Medical Examinations'!$A$2:$H$2336,3,0)</f>
        <v>4.55</v>
      </c>
      <c r="E552" s="8" t="str">
        <f>VLOOKUP(A552:A2886,'Medical Examinations'!$A$1:$M$2336,10,0)</f>
        <v>No</v>
      </c>
      <c r="F552" s="8" t="str">
        <f>VLOOKUP(A552:A2886,'Medical Examinations'!$A$2:$H$2336,5,0)</f>
        <v>No</v>
      </c>
      <c r="G552" s="8" t="str">
        <f>VLOOKUP(A552:A2886,'Medical Examinations'!$A$2:$H$2336,6,0)</f>
        <v>No</v>
      </c>
      <c r="H552" s="8">
        <f>VLOOKUP(A552:A2886,'Medical Examinations'!$A$2:$H$2336,7,0)</f>
        <v>0</v>
      </c>
      <c r="I552" t="str">
        <f>VLOOKUP(A552:A2886,'Medical Examinations'!$A$2:$K$2336,11,0)</f>
        <v>No</v>
      </c>
      <c r="J552" s="8" t="str">
        <f>VLOOKUP(A552:A2886,'Medical Examinations'!$A$2:$M$2336,12,0)</f>
        <v>Obesity</v>
      </c>
      <c r="K552" s="8" t="str">
        <f>VLOOKUP(A552:A2886,'Medical Examinations'!$A$2:$M$2336,13,0)</f>
        <v>Normal</v>
      </c>
      <c r="L552" s="8" t="str">
        <f>VLOOKUP(Table1[CUSTOMER ID],'Hospitalisation Details'!$A$1:$N$2344,12,0)</f>
        <v>17/Oct/1977</v>
      </c>
      <c r="M552" s="22">
        <f>VLOOKUP(Table1[CUSTOMER ID],'Hospitalisation Details'!$A$2:$N$2344,14,0)</f>
        <v>17929.3</v>
      </c>
      <c r="N552" s="8" t="str">
        <f>VLOOKUP(Table1[CUSTOMER ID],'Hospitalisation Details'!$A$2:$I$2344,7,0)</f>
        <v>tier - 1</v>
      </c>
      <c r="O552" s="8" t="str">
        <f>VLOOKUP(Table1[CUSTOMER ID],'Hospitalisation Details'!$A$2:$I$2344,8,0)</f>
        <v>tier - 2</v>
      </c>
      <c r="P552" s="8" t="str">
        <f>VLOOKUP(Table1[CUSTOMER ID],'Hospitalisation Details'!$A$2:$I$2344,9,0)</f>
        <v>R1013</v>
      </c>
      <c r="Q552" s="8">
        <f ca="1">VLOOKUP(Table1[CUSTOMER ID],'Hospitalisation Details'!$A$2:$N$2344,13,0)</f>
        <v>47</v>
      </c>
    </row>
    <row r="553" spans="1:17" ht="15.75" x14ac:dyDescent="0.25">
      <c r="A553" s="1" t="s">
        <v>1818</v>
      </c>
      <c r="B553" s="8" t="str">
        <f>VLOOKUP(A553:A2887,'Customer Names'!$A$2:$D$2336,2,0)</f>
        <v xml:space="preserve">  Don</v>
      </c>
      <c r="C553" s="8">
        <f>VLOOKUP(A553:A2887,'Medical Examinations'!$A$2:$H$2336,2,0)</f>
        <v>24.795000000000002</v>
      </c>
      <c r="D553" s="8">
        <f>VLOOKUP(A553:A2887,'Medical Examinations'!$A$2:$H$2336,3,0)</f>
        <v>4.5199999999999996</v>
      </c>
      <c r="E553" s="8" t="str">
        <f>VLOOKUP(A553:A2887,'Medical Examinations'!$A$1:$M$2336,10,0)</f>
        <v>No</v>
      </c>
      <c r="F553" s="8" t="str">
        <f>VLOOKUP(A553:A2887,'Medical Examinations'!$A$2:$H$2336,5,0)</f>
        <v>No</v>
      </c>
      <c r="G553" s="8" t="str">
        <f>VLOOKUP(A553:A2887,'Medical Examinations'!$A$2:$H$2336,6,0)</f>
        <v>No</v>
      </c>
      <c r="H553" s="8">
        <f>VLOOKUP(A553:A2887,'Medical Examinations'!$A$2:$H$2336,7,0)</f>
        <v>0</v>
      </c>
      <c r="I553" t="str">
        <f>VLOOKUP(A553:A2887,'Medical Examinations'!$A$2:$K$2336,11,0)</f>
        <v>Yes</v>
      </c>
      <c r="J553" s="8" t="str">
        <f>VLOOKUP(A553:A2887,'Medical Examinations'!$A$2:$M$2336,12,0)</f>
        <v>Normal Weight</v>
      </c>
      <c r="K553" s="8" t="str">
        <f>VLOOKUP(A553:A2887,'Medical Examinations'!$A$2:$M$2336,13,0)</f>
        <v>Normal</v>
      </c>
      <c r="L553" s="8" t="str">
        <f>VLOOKUP(Table1[CUSTOMER ID],'Hospitalisation Details'!$A$1:$N$2344,12,0)</f>
        <v>4/Dec/1989</v>
      </c>
      <c r="M553" s="22">
        <f>VLOOKUP(Table1[CUSTOMER ID],'Hospitalisation Details'!$A$2:$N$2344,14,0)</f>
        <v>17904.53</v>
      </c>
      <c r="N553" s="8" t="str">
        <f>VLOOKUP(Table1[CUSTOMER ID],'Hospitalisation Details'!$A$2:$I$2344,7,0)</f>
        <v>tier - 1</v>
      </c>
      <c r="O553" s="8" t="str">
        <f>VLOOKUP(Table1[CUSTOMER ID],'Hospitalisation Details'!$A$2:$I$2344,8,0)</f>
        <v>tier - 2</v>
      </c>
      <c r="P553" s="8" t="str">
        <f>VLOOKUP(Table1[CUSTOMER ID],'Hospitalisation Details'!$A$2:$I$2344,9,0)</f>
        <v>R1017</v>
      </c>
      <c r="Q553" s="8">
        <f ca="1">VLOOKUP(Table1[CUSTOMER ID],'Hospitalisation Details'!$A$2:$N$2344,13,0)</f>
        <v>34</v>
      </c>
    </row>
    <row r="554" spans="1:17" ht="15.75" x14ac:dyDescent="0.25">
      <c r="A554" s="1" t="s">
        <v>1817</v>
      </c>
      <c r="B554" s="8" t="str">
        <f>VLOOKUP(A554:A2888,'Customer Names'!$A$2:$D$2336,2,0)</f>
        <v xml:space="preserve">  Jeb</v>
      </c>
      <c r="C554" s="8">
        <f>VLOOKUP(A554:A2888,'Medical Examinations'!$A$2:$H$2336,2,0)</f>
        <v>53.98</v>
      </c>
      <c r="D554" s="8">
        <f>VLOOKUP(A554:A2888,'Medical Examinations'!$A$2:$H$2336,3,0)</f>
        <v>5.07</v>
      </c>
      <c r="E554" s="8" t="str">
        <f>VLOOKUP(A554:A2888,'Medical Examinations'!$A$1:$M$2336,10,0)</f>
        <v>No</v>
      </c>
      <c r="F554" s="8" t="str">
        <f>VLOOKUP(A554:A2888,'Medical Examinations'!$A$2:$H$2336,5,0)</f>
        <v>No</v>
      </c>
      <c r="G554" s="8" t="str">
        <f>VLOOKUP(A554:A2888,'Medical Examinations'!$A$2:$H$2336,6,0)</f>
        <v>Yes</v>
      </c>
      <c r="H554" s="8">
        <f>VLOOKUP(A554:A2888,'Medical Examinations'!$A$2:$H$2336,7,0)</f>
        <v>1</v>
      </c>
      <c r="I554" t="str">
        <f>VLOOKUP(A554:A2888,'Medical Examinations'!$A$2:$K$2336,11,0)</f>
        <v>No</v>
      </c>
      <c r="J554" s="8" t="str">
        <f>VLOOKUP(A554:A2888,'Medical Examinations'!$A$2:$M$2336,12,0)</f>
        <v>Obesity</v>
      </c>
      <c r="K554" s="8" t="str">
        <f>VLOOKUP(A554:A2888,'Medical Examinations'!$A$2:$M$2336,13,0)</f>
        <v>Normal</v>
      </c>
      <c r="L554" s="8" t="str">
        <f>VLOOKUP(Table1[CUSTOMER ID],'Hospitalisation Details'!$A$1:$N$2344,12,0)</f>
        <v>12/Nov/1979</v>
      </c>
      <c r="M554" s="22">
        <f>VLOOKUP(Table1[CUSTOMER ID],'Hospitalisation Details'!$A$2:$N$2344,14,0)</f>
        <v>17882.669999999998</v>
      </c>
      <c r="N554" s="8" t="str">
        <f>VLOOKUP(Table1[CUSTOMER ID],'Hospitalisation Details'!$A$2:$I$2344,7,0)</f>
        <v>tier - 1</v>
      </c>
      <c r="O554" s="8" t="str">
        <f>VLOOKUP(Table1[CUSTOMER ID],'Hospitalisation Details'!$A$2:$I$2344,8,0)</f>
        <v>tier - 3</v>
      </c>
      <c r="P554" s="8" t="str">
        <f>VLOOKUP(Table1[CUSTOMER ID],'Hospitalisation Details'!$A$2:$I$2344,9,0)</f>
        <v>R1012</v>
      </c>
      <c r="Q554" s="8">
        <f ca="1">VLOOKUP(Table1[CUSTOMER ID],'Hospitalisation Details'!$A$2:$N$2344,13,0)</f>
        <v>45</v>
      </c>
    </row>
    <row r="555" spans="1:17" ht="15.75" x14ac:dyDescent="0.25">
      <c r="A555" s="1" t="s">
        <v>1816</v>
      </c>
      <c r="B555" s="8" t="str">
        <f>VLOOKUP(A555:A2889,'Customer Names'!$A$2:$D$2336,2,0)</f>
        <v xml:space="preserve">  Amy R</v>
      </c>
      <c r="C555" s="8">
        <f>VLOOKUP(A555:A2889,'Medical Examinations'!$A$2:$H$2336,2,0)</f>
        <v>41.325000000000003</v>
      </c>
      <c r="D555" s="8">
        <f>VLOOKUP(A555:A2889,'Medical Examinations'!$A$2:$H$2336,3,0)</f>
        <v>4.04</v>
      </c>
      <c r="E555" s="8" t="str">
        <f>VLOOKUP(A555:A2889,'Medical Examinations'!$A$1:$M$2336,10,0)</f>
        <v>Yes</v>
      </c>
      <c r="F555" s="8" t="str">
        <f>VLOOKUP(A555:A2889,'Medical Examinations'!$A$2:$H$2336,5,0)</f>
        <v>No</v>
      </c>
      <c r="G555" s="8" t="str">
        <f>VLOOKUP(A555:A2889,'Medical Examinations'!$A$2:$H$2336,6,0)</f>
        <v>Yes</v>
      </c>
      <c r="H555" s="8">
        <f>VLOOKUP(A555:A2889,'Medical Examinations'!$A$2:$H$2336,7,0)</f>
        <v>1</v>
      </c>
      <c r="I555" t="str">
        <f>VLOOKUP(A555:A2889,'Medical Examinations'!$A$2:$K$2336,11,0)</f>
        <v>No</v>
      </c>
      <c r="J555" s="8" t="str">
        <f>VLOOKUP(A555:A2889,'Medical Examinations'!$A$2:$M$2336,12,0)</f>
        <v>Obesity</v>
      </c>
      <c r="K555" s="8" t="str">
        <f>VLOOKUP(A555:A2889,'Medical Examinations'!$A$2:$M$2336,13,0)</f>
        <v>Normal</v>
      </c>
      <c r="L555" s="8" t="str">
        <f>VLOOKUP(Table1[CUSTOMER ID],'Hospitalisation Details'!$A$1:$N$2344,12,0)</f>
        <v>26/Aug/1997</v>
      </c>
      <c r="M555" s="22">
        <f>VLOOKUP(Table1[CUSTOMER ID],'Hospitalisation Details'!$A$2:$N$2344,14,0)</f>
        <v>17878.900000000001</v>
      </c>
      <c r="N555" s="8" t="str">
        <f>VLOOKUP(Table1[CUSTOMER ID],'Hospitalisation Details'!$A$2:$I$2344,7,0)</f>
        <v>tier - 1</v>
      </c>
      <c r="O555" s="8" t="str">
        <f>VLOOKUP(Table1[CUSTOMER ID],'Hospitalisation Details'!$A$2:$I$2344,8,0)</f>
        <v>tier - 2</v>
      </c>
      <c r="P555" s="8" t="str">
        <f>VLOOKUP(Table1[CUSTOMER ID],'Hospitalisation Details'!$A$2:$I$2344,9,0)</f>
        <v>R1024</v>
      </c>
      <c r="Q555" s="8">
        <f ca="1">VLOOKUP(Table1[CUSTOMER ID],'Hospitalisation Details'!$A$2:$N$2344,13,0)</f>
        <v>27</v>
      </c>
    </row>
    <row r="556" spans="1:17" ht="15.75" x14ac:dyDescent="0.25">
      <c r="A556" s="1" t="s">
        <v>1815</v>
      </c>
      <c r="B556" s="8" t="str">
        <f>VLOOKUP(A556:A2890,'Customer Names'!$A$2:$D$2336,2,0)</f>
        <v xml:space="preserve">  Brian</v>
      </c>
      <c r="C556" s="8">
        <f>VLOOKUP(A556:A2890,'Medical Examinations'!$A$2:$H$2336,2,0)</f>
        <v>51.65</v>
      </c>
      <c r="D556" s="8">
        <f>VLOOKUP(A556:A2890,'Medical Examinations'!$A$2:$H$2336,3,0)</f>
        <v>5.3</v>
      </c>
      <c r="E556" s="8" t="str">
        <f>VLOOKUP(A556:A2890,'Medical Examinations'!$A$1:$M$2336,10,0)</f>
        <v>Yes</v>
      </c>
      <c r="F556" s="8" t="str">
        <f>VLOOKUP(A556:A2890,'Medical Examinations'!$A$2:$H$2336,5,0)</f>
        <v>No</v>
      </c>
      <c r="G556" s="8" t="str">
        <f>VLOOKUP(A556:A2890,'Medical Examinations'!$A$2:$H$2336,6,0)</f>
        <v>No</v>
      </c>
      <c r="H556" s="8">
        <f>VLOOKUP(A556:A2890,'Medical Examinations'!$A$2:$H$2336,7,0)</f>
        <v>0</v>
      </c>
      <c r="I556" t="str">
        <f>VLOOKUP(A556:A2890,'Medical Examinations'!$A$2:$K$2336,11,0)</f>
        <v>No</v>
      </c>
      <c r="J556" s="8" t="str">
        <f>VLOOKUP(A556:A2890,'Medical Examinations'!$A$2:$M$2336,12,0)</f>
        <v>Obesity</v>
      </c>
      <c r="K556" s="8" t="str">
        <f>VLOOKUP(A556:A2890,'Medical Examinations'!$A$2:$M$2336,13,0)</f>
        <v>Normal</v>
      </c>
      <c r="L556" s="8" t="str">
        <f>VLOOKUP(Table1[CUSTOMER ID],'Hospitalisation Details'!$A$1:$N$2344,12,0)</f>
        <v>12/Dec/1976</v>
      </c>
      <c r="M556" s="22">
        <f>VLOOKUP(Table1[CUSTOMER ID],'Hospitalisation Details'!$A$2:$N$2344,14,0)</f>
        <v>17862.919999999998</v>
      </c>
      <c r="N556" s="8" t="str">
        <f>VLOOKUP(Table1[CUSTOMER ID],'Hospitalisation Details'!$A$2:$I$2344,7,0)</f>
        <v>tier - 1</v>
      </c>
      <c r="O556" s="8" t="str">
        <f>VLOOKUP(Table1[CUSTOMER ID],'Hospitalisation Details'!$A$2:$I$2344,8,0)</f>
        <v>tier - 2</v>
      </c>
      <c r="P556" s="8" t="str">
        <f>VLOOKUP(Table1[CUSTOMER ID],'Hospitalisation Details'!$A$2:$I$2344,9,0)</f>
        <v>R1012</v>
      </c>
      <c r="Q556" s="8">
        <f ca="1">VLOOKUP(Table1[CUSTOMER ID],'Hospitalisation Details'!$A$2:$N$2344,13,0)</f>
        <v>47</v>
      </c>
    </row>
    <row r="557" spans="1:17" ht="15.75" x14ac:dyDescent="0.25">
      <c r="A557" s="1" t="s">
        <v>1814</v>
      </c>
      <c r="B557" s="8" t="str">
        <f>VLOOKUP(A557:A2891,'Customer Names'!$A$2:$D$2336,2,0)</f>
        <v xml:space="preserve">  Mike G</v>
      </c>
      <c r="C557" s="8">
        <f>VLOOKUP(A557:A2891,'Medical Examinations'!$A$2:$H$2336,2,0)</f>
        <v>44.52</v>
      </c>
      <c r="D557" s="8">
        <f>VLOOKUP(A557:A2891,'Medical Examinations'!$A$2:$H$2336,3,0)</f>
        <v>8.64</v>
      </c>
      <c r="E557" s="8" t="str">
        <f>VLOOKUP(A557:A2891,'Medical Examinations'!$A$1:$M$2336,10,0)</f>
        <v>Yes</v>
      </c>
      <c r="F557" s="8" t="str">
        <f>VLOOKUP(A557:A2891,'Medical Examinations'!$A$2:$H$2336,5,0)</f>
        <v>No</v>
      </c>
      <c r="G557" s="8" t="str">
        <f>VLOOKUP(A557:A2891,'Medical Examinations'!$A$2:$H$2336,6,0)</f>
        <v>Yes</v>
      </c>
      <c r="H557" s="8">
        <f>VLOOKUP(A557:A2891,'Medical Examinations'!$A$2:$H$2336,7,0)</f>
        <v>1</v>
      </c>
      <c r="I557" t="str">
        <f>VLOOKUP(A557:A2891,'Medical Examinations'!$A$2:$K$2336,11,0)</f>
        <v>No</v>
      </c>
      <c r="J557" s="8" t="str">
        <f>VLOOKUP(A557:A2891,'Medical Examinations'!$A$2:$M$2336,12,0)</f>
        <v>Obesity</v>
      </c>
      <c r="K557" s="8" t="str">
        <f>VLOOKUP(A557:A2891,'Medical Examinations'!$A$2:$M$2336,13,0)</f>
        <v>Diabetes</v>
      </c>
      <c r="L557" s="8" t="str">
        <f>VLOOKUP(Table1[CUSTOMER ID],'Hospitalisation Details'!$A$1:$N$2344,12,0)</f>
        <v>8/Dec/1963</v>
      </c>
      <c r="M557" s="22">
        <f>VLOOKUP(Table1[CUSTOMER ID],'Hospitalisation Details'!$A$2:$N$2344,14,0)</f>
        <v>17832.599999999999</v>
      </c>
      <c r="N557" s="8" t="str">
        <f>VLOOKUP(Table1[CUSTOMER ID],'Hospitalisation Details'!$A$2:$I$2344,7,0)</f>
        <v>tier - 1</v>
      </c>
      <c r="O557" s="8" t="str">
        <f>VLOOKUP(Table1[CUSTOMER ID],'Hospitalisation Details'!$A$2:$I$2344,8,0)</f>
        <v>tier - 2</v>
      </c>
      <c r="P557" s="8" t="str">
        <f>VLOOKUP(Table1[CUSTOMER ID],'Hospitalisation Details'!$A$2:$I$2344,9,0)</f>
        <v>R1012</v>
      </c>
      <c r="Q557" s="8">
        <f ca="1">VLOOKUP(Table1[CUSTOMER ID],'Hospitalisation Details'!$A$2:$N$2344,13,0)</f>
        <v>60</v>
      </c>
    </row>
    <row r="558" spans="1:17" ht="15.75" x14ac:dyDescent="0.25">
      <c r="A558" s="1" t="s">
        <v>1813</v>
      </c>
      <c r="B558" s="8" t="str">
        <f>VLOOKUP(A558:A2892,'Customer Names'!$A$2:$D$2336,2,0)</f>
        <v xml:space="preserve">  Simonezitrone Sr</v>
      </c>
      <c r="C558" s="8">
        <f>VLOOKUP(A558:A2892,'Medical Examinations'!$A$2:$H$2336,2,0)</f>
        <v>53.29</v>
      </c>
      <c r="D558" s="8">
        <f>VLOOKUP(A558:A2892,'Medical Examinations'!$A$2:$H$2336,3,0)</f>
        <v>4.03</v>
      </c>
      <c r="E558" s="8" t="str">
        <f>VLOOKUP(A558:A2892,'Medical Examinations'!$A$1:$M$2336,10,0)</f>
        <v>No</v>
      </c>
      <c r="F558" s="8" t="str">
        <f>VLOOKUP(A558:A2892,'Medical Examinations'!$A$2:$H$2336,5,0)</f>
        <v>No</v>
      </c>
      <c r="G558" s="8" t="str">
        <f>VLOOKUP(A558:A2892,'Medical Examinations'!$A$2:$H$2336,6,0)</f>
        <v>Yes</v>
      </c>
      <c r="H558" s="8">
        <f>VLOOKUP(A558:A2892,'Medical Examinations'!$A$2:$H$2336,7,0)</f>
        <v>1</v>
      </c>
      <c r="I558" t="str">
        <f>VLOOKUP(A558:A2892,'Medical Examinations'!$A$2:$K$2336,11,0)</f>
        <v>No</v>
      </c>
      <c r="J558" s="8" t="str">
        <f>VLOOKUP(A558:A2892,'Medical Examinations'!$A$2:$M$2336,12,0)</f>
        <v>Obesity</v>
      </c>
      <c r="K558" s="8" t="str">
        <f>VLOOKUP(A558:A2892,'Medical Examinations'!$A$2:$M$2336,13,0)</f>
        <v>Normal</v>
      </c>
      <c r="L558" s="8" t="str">
        <f>VLOOKUP(Table1[CUSTOMER ID],'Hospitalisation Details'!$A$1:$N$2344,12,0)</f>
        <v>10/Oct/1979</v>
      </c>
      <c r="M558" s="22">
        <f>VLOOKUP(Table1[CUSTOMER ID],'Hospitalisation Details'!$A$2:$N$2344,14,0)</f>
        <v>17779.939999999999</v>
      </c>
      <c r="N558" s="8" t="str">
        <f>VLOOKUP(Table1[CUSTOMER ID],'Hospitalisation Details'!$A$2:$I$2344,7,0)</f>
        <v>tier - 1</v>
      </c>
      <c r="O558" s="8" t="str">
        <f>VLOOKUP(Table1[CUSTOMER ID],'Hospitalisation Details'!$A$2:$I$2344,8,0)</f>
        <v>tier - 2</v>
      </c>
      <c r="P558" s="8" t="str">
        <f>VLOOKUP(Table1[CUSTOMER ID],'Hospitalisation Details'!$A$2:$I$2344,9,0)</f>
        <v>R1012</v>
      </c>
      <c r="Q558" s="8">
        <f ca="1">VLOOKUP(Table1[CUSTOMER ID],'Hospitalisation Details'!$A$2:$N$2344,13,0)</f>
        <v>45</v>
      </c>
    </row>
    <row r="559" spans="1:17" ht="15.75" x14ac:dyDescent="0.25">
      <c r="A559" s="1" t="s">
        <v>1812</v>
      </c>
      <c r="B559" s="8" t="str">
        <f>VLOOKUP(A559:A2893,'Customer Names'!$A$2:$D$2336,2,0)</f>
        <v xml:space="preserve">  Nicholas</v>
      </c>
      <c r="C559" s="8">
        <f>VLOOKUP(A559:A2893,'Medical Examinations'!$A$2:$H$2336,2,0)</f>
        <v>46.63</v>
      </c>
      <c r="D559" s="8">
        <f>VLOOKUP(A559:A2893,'Medical Examinations'!$A$2:$H$2336,3,0)</f>
        <v>4.26</v>
      </c>
      <c r="E559" s="8" t="str">
        <f>VLOOKUP(A559:A2893,'Medical Examinations'!$A$1:$M$2336,10,0)</f>
        <v>Yes</v>
      </c>
      <c r="F559" s="8" t="str">
        <f>VLOOKUP(A559:A2893,'Medical Examinations'!$A$2:$H$2336,5,0)</f>
        <v>No</v>
      </c>
      <c r="G559" s="8" t="str">
        <f>VLOOKUP(A559:A2893,'Medical Examinations'!$A$2:$H$2336,6,0)</f>
        <v>No</v>
      </c>
      <c r="H559" s="8">
        <f>VLOOKUP(A559:A2893,'Medical Examinations'!$A$2:$H$2336,7,0)</f>
        <v>2</v>
      </c>
      <c r="I559" t="str">
        <f>VLOOKUP(A559:A2893,'Medical Examinations'!$A$2:$K$2336,11,0)</f>
        <v>No</v>
      </c>
      <c r="J559" s="8" t="str">
        <f>VLOOKUP(A559:A2893,'Medical Examinations'!$A$2:$M$2336,12,0)</f>
        <v>Obesity</v>
      </c>
      <c r="K559" s="8" t="str">
        <f>VLOOKUP(A559:A2893,'Medical Examinations'!$A$2:$M$2336,13,0)</f>
        <v>Normal</v>
      </c>
      <c r="L559" s="8" t="str">
        <f>VLOOKUP(Table1[CUSTOMER ID],'Hospitalisation Details'!$A$1:$N$2344,12,0)</f>
        <v>21/Jun/1966</v>
      </c>
      <c r="M559" s="22">
        <f>VLOOKUP(Table1[CUSTOMER ID],'Hospitalisation Details'!$A$2:$N$2344,14,0)</f>
        <v>17777.73</v>
      </c>
      <c r="N559" s="8" t="str">
        <f>VLOOKUP(Table1[CUSTOMER ID],'Hospitalisation Details'!$A$2:$I$2344,7,0)</f>
        <v>tier - 1</v>
      </c>
      <c r="O559" s="8" t="str">
        <f>VLOOKUP(Table1[CUSTOMER ID],'Hospitalisation Details'!$A$2:$I$2344,8,0)</f>
        <v>tier - 3</v>
      </c>
      <c r="P559" s="8" t="str">
        <f>VLOOKUP(Table1[CUSTOMER ID],'Hospitalisation Details'!$A$2:$I$2344,9,0)</f>
        <v>R1012</v>
      </c>
      <c r="Q559" s="8">
        <f ca="1">VLOOKUP(Table1[CUSTOMER ID],'Hospitalisation Details'!$A$2:$N$2344,13,0)</f>
        <v>58</v>
      </c>
    </row>
    <row r="560" spans="1:17" ht="15.75" x14ac:dyDescent="0.25">
      <c r="A560" s="1" t="s">
        <v>1811</v>
      </c>
      <c r="B560" s="8" t="str">
        <f>VLOOKUP(A560:A2894,'Customer Names'!$A$2:$D$2336,2,0)</f>
        <v xml:space="preserve">  Angela M</v>
      </c>
      <c r="C560" s="8">
        <f>VLOOKUP(A560:A2894,'Medical Examinations'!$A$2:$H$2336,2,0)</f>
        <v>28.88</v>
      </c>
      <c r="D560" s="8">
        <f>VLOOKUP(A560:A2894,'Medical Examinations'!$A$2:$H$2336,3,0)</f>
        <v>5.35</v>
      </c>
      <c r="E560" s="8" t="str">
        <f>VLOOKUP(A560:A2894,'Medical Examinations'!$A$1:$M$2336,10,0)</f>
        <v>No</v>
      </c>
      <c r="F560" s="8" t="str">
        <f>VLOOKUP(A560:A2894,'Medical Examinations'!$A$2:$H$2336,5,0)</f>
        <v>No</v>
      </c>
      <c r="G560" s="8" t="str">
        <f>VLOOKUP(A560:A2894,'Medical Examinations'!$A$2:$H$2336,6,0)</f>
        <v>Yes</v>
      </c>
      <c r="H560" s="8">
        <f>VLOOKUP(A560:A2894,'Medical Examinations'!$A$2:$H$2336,7,0)</f>
        <v>1</v>
      </c>
      <c r="I560" t="str">
        <f>VLOOKUP(A560:A2894,'Medical Examinations'!$A$2:$K$2336,11,0)</f>
        <v>Yes</v>
      </c>
      <c r="J560" s="8" t="str">
        <f>VLOOKUP(A560:A2894,'Medical Examinations'!$A$2:$M$2336,12,0)</f>
        <v>Overweight</v>
      </c>
      <c r="K560" s="8" t="str">
        <f>VLOOKUP(A560:A2894,'Medical Examinations'!$A$2:$M$2336,13,0)</f>
        <v>Normal</v>
      </c>
      <c r="L560" s="8" t="str">
        <f>VLOOKUP(Table1[CUSTOMER ID],'Hospitalisation Details'!$A$1:$N$2344,12,0)</f>
        <v>14/Jul/2003</v>
      </c>
      <c r="M560" s="22">
        <f>VLOOKUP(Table1[CUSTOMER ID],'Hospitalisation Details'!$A$2:$N$2344,14,0)</f>
        <v>17748.509999999998</v>
      </c>
      <c r="N560" s="8" t="str">
        <f>VLOOKUP(Table1[CUSTOMER ID],'Hospitalisation Details'!$A$2:$I$2344,7,0)</f>
        <v>tier - 1</v>
      </c>
      <c r="O560" s="8" t="str">
        <f>VLOOKUP(Table1[CUSTOMER ID],'Hospitalisation Details'!$A$2:$I$2344,8,0)</f>
        <v>tier - 1</v>
      </c>
      <c r="P560" s="8" t="str">
        <f>VLOOKUP(Table1[CUSTOMER ID],'Hospitalisation Details'!$A$2:$I$2344,9,0)</f>
        <v>R1012</v>
      </c>
      <c r="Q560" s="8">
        <f ca="1">VLOOKUP(Table1[CUSTOMER ID],'Hospitalisation Details'!$A$2:$N$2344,13,0)</f>
        <v>21</v>
      </c>
    </row>
    <row r="561" spans="1:17" ht="15.75" x14ac:dyDescent="0.25">
      <c r="A561" s="1" t="s">
        <v>1810</v>
      </c>
      <c r="B561" s="8" t="str">
        <f>VLOOKUP(A561:A2895,'Customer Names'!$A$2:$D$2336,2,0)</f>
        <v xml:space="preserve">  Oz</v>
      </c>
      <c r="C561" s="8">
        <f>VLOOKUP(A561:A2895,'Medical Examinations'!$A$2:$H$2336,2,0)</f>
        <v>23.98</v>
      </c>
      <c r="D561" s="8">
        <f>VLOOKUP(A561:A2895,'Medical Examinations'!$A$2:$H$2336,3,0)</f>
        <v>4.9000000000000004</v>
      </c>
      <c r="E561" s="8" t="str">
        <f>VLOOKUP(A561:A2895,'Medical Examinations'!$A$1:$M$2336,10,0)</f>
        <v>No</v>
      </c>
      <c r="F561" s="8" t="str">
        <f>VLOOKUP(A561:A2895,'Medical Examinations'!$A$2:$H$2336,5,0)</f>
        <v>No</v>
      </c>
      <c r="G561" s="8" t="str">
        <f>VLOOKUP(A561:A2895,'Medical Examinations'!$A$2:$H$2336,6,0)</f>
        <v>No</v>
      </c>
      <c r="H561" s="8">
        <f>VLOOKUP(A561:A2895,'Medical Examinations'!$A$2:$H$2336,7,0)</f>
        <v>0</v>
      </c>
      <c r="I561" t="str">
        <f>VLOOKUP(A561:A2895,'Medical Examinations'!$A$2:$K$2336,11,0)</f>
        <v>No</v>
      </c>
      <c r="J561" s="8" t="str">
        <f>VLOOKUP(A561:A2895,'Medical Examinations'!$A$2:$M$2336,12,0)</f>
        <v>Normal Weight</v>
      </c>
      <c r="K561" s="8" t="str">
        <f>VLOOKUP(A561:A2895,'Medical Examinations'!$A$2:$M$2336,13,0)</f>
        <v>Normal</v>
      </c>
      <c r="L561" s="8" t="str">
        <f>VLOOKUP(Table1[CUSTOMER ID],'Hospitalisation Details'!$A$1:$N$2344,12,0)</f>
        <v>1/Jul/1994</v>
      </c>
      <c r="M561" s="22">
        <f>VLOOKUP(Table1[CUSTOMER ID],'Hospitalisation Details'!$A$2:$N$2344,14,0)</f>
        <v>17663.14</v>
      </c>
      <c r="N561" s="8" t="str">
        <f>VLOOKUP(Table1[CUSTOMER ID],'Hospitalisation Details'!$A$2:$I$2344,7,0)</f>
        <v>tier - 1</v>
      </c>
      <c r="O561" s="8" t="str">
        <f>VLOOKUP(Table1[CUSTOMER ID],'Hospitalisation Details'!$A$2:$I$2344,8,0)</f>
        <v>tier - 3</v>
      </c>
      <c r="P561" s="8" t="str">
        <f>VLOOKUP(Table1[CUSTOMER ID],'Hospitalisation Details'!$A$2:$I$2344,9,0)</f>
        <v>R1013</v>
      </c>
      <c r="Q561" s="8">
        <f ca="1">VLOOKUP(Table1[CUSTOMER ID],'Hospitalisation Details'!$A$2:$N$2344,13,0)</f>
        <v>30</v>
      </c>
    </row>
    <row r="562" spans="1:17" ht="15.75" x14ac:dyDescent="0.25">
      <c r="A562" s="1" t="s">
        <v>1809</v>
      </c>
      <c r="B562" s="8" t="str">
        <f>VLOOKUP(A562:A2896,'Customer Names'!$A$2:$D$2336,2,0)</f>
        <v xml:space="preserve">  Erin M</v>
      </c>
      <c r="C562" s="8">
        <f>VLOOKUP(A562:A2896,'Medical Examinations'!$A$2:$H$2336,2,0)</f>
        <v>23.65</v>
      </c>
      <c r="D562" s="8">
        <f>VLOOKUP(A562:A2896,'Medical Examinations'!$A$2:$H$2336,3,0)</f>
        <v>4.5</v>
      </c>
      <c r="E562" s="8" t="str">
        <f>VLOOKUP(A562:A2896,'Medical Examinations'!$A$1:$M$2336,10,0)</f>
        <v>No</v>
      </c>
      <c r="F562" s="8" t="str">
        <f>VLOOKUP(A562:A2896,'Medical Examinations'!$A$2:$H$2336,5,0)</f>
        <v>No</v>
      </c>
      <c r="G562" s="8" t="str">
        <f>VLOOKUP(A562:A2896,'Medical Examinations'!$A$2:$H$2336,6,0)</f>
        <v>No</v>
      </c>
      <c r="H562" s="8">
        <f>VLOOKUP(A562:A2896,'Medical Examinations'!$A$2:$H$2336,7,0)</f>
        <v>0</v>
      </c>
      <c r="I562" t="str">
        <f>VLOOKUP(A562:A2896,'Medical Examinations'!$A$2:$K$2336,11,0)</f>
        <v>No</v>
      </c>
      <c r="J562" s="8" t="str">
        <f>VLOOKUP(A562:A2896,'Medical Examinations'!$A$2:$M$2336,12,0)</f>
        <v>Normal Weight</v>
      </c>
      <c r="K562" s="8" t="str">
        <f>VLOOKUP(A562:A2896,'Medical Examinations'!$A$2:$M$2336,13,0)</f>
        <v>Normal</v>
      </c>
      <c r="L562" s="8" t="str">
        <f>VLOOKUP(Table1[CUSTOMER ID],'Hospitalisation Details'!$A$1:$N$2344,12,0)</f>
        <v>25/Oct/1990</v>
      </c>
      <c r="M562" s="22">
        <f>VLOOKUP(Table1[CUSTOMER ID],'Hospitalisation Details'!$A$2:$N$2344,14,0)</f>
        <v>17626.240000000002</v>
      </c>
      <c r="N562" s="8" t="str">
        <f>VLOOKUP(Table1[CUSTOMER ID],'Hospitalisation Details'!$A$2:$I$2344,7,0)</f>
        <v>tier - 1</v>
      </c>
      <c r="O562" s="8" t="str">
        <f>VLOOKUP(Table1[CUSTOMER ID],'Hospitalisation Details'!$A$2:$I$2344,8,0)</f>
        <v>tier - 3</v>
      </c>
      <c r="P562" s="8" t="str">
        <f>VLOOKUP(Table1[CUSTOMER ID],'Hospitalisation Details'!$A$2:$I$2344,9,0)</f>
        <v>R1013</v>
      </c>
      <c r="Q562" s="8">
        <f ca="1">VLOOKUP(Table1[CUSTOMER ID],'Hospitalisation Details'!$A$2:$N$2344,13,0)</f>
        <v>34</v>
      </c>
    </row>
    <row r="563" spans="1:17" ht="15.75" x14ac:dyDescent="0.25">
      <c r="A563" s="1" t="s">
        <v>1808</v>
      </c>
      <c r="B563" s="8" t="str">
        <f>VLOOKUP(A563:A2897,'Customer Names'!$A$2:$D$2336,2,0)</f>
        <v xml:space="preserve">  Bobby E</v>
      </c>
      <c r="C563" s="8">
        <f>VLOOKUP(A563:A2897,'Medical Examinations'!$A$2:$H$2336,2,0)</f>
        <v>49.09</v>
      </c>
      <c r="D563" s="8">
        <f>VLOOKUP(A563:A2897,'Medical Examinations'!$A$2:$H$2336,3,0)</f>
        <v>8.3800000000000008</v>
      </c>
      <c r="E563" s="8" t="str">
        <f>VLOOKUP(A563:A2897,'Medical Examinations'!$A$1:$M$2336,10,0)</f>
        <v>Yes</v>
      </c>
      <c r="F563" s="8" t="str">
        <f>VLOOKUP(A563:A2897,'Medical Examinations'!$A$2:$H$2336,5,0)</f>
        <v>No</v>
      </c>
      <c r="G563" s="8" t="str">
        <f>VLOOKUP(A563:A2897,'Medical Examinations'!$A$2:$H$2336,6,0)</f>
        <v>No</v>
      </c>
      <c r="H563" s="8">
        <f>VLOOKUP(A563:A2897,'Medical Examinations'!$A$2:$H$2336,7,0)</f>
        <v>2</v>
      </c>
      <c r="I563" t="str">
        <f>VLOOKUP(A563:A2897,'Medical Examinations'!$A$2:$K$2336,11,0)</f>
        <v>No</v>
      </c>
      <c r="J563" s="8" t="str">
        <f>VLOOKUP(A563:A2897,'Medical Examinations'!$A$2:$M$2336,12,0)</f>
        <v>Obesity</v>
      </c>
      <c r="K563" s="8" t="str">
        <f>VLOOKUP(A563:A2897,'Medical Examinations'!$A$2:$M$2336,13,0)</f>
        <v>Diabetes</v>
      </c>
      <c r="L563" s="8" t="str">
        <f>VLOOKUP(Table1[CUSTOMER ID],'Hospitalisation Details'!$A$1:$N$2344,12,0)</f>
        <v>26/Jul/1970</v>
      </c>
      <c r="M563" s="22">
        <f>VLOOKUP(Table1[CUSTOMER ID],'Hospitalisation Details'!$A$2:$N$2344,14,0)</f>
        <v>17584.72</v>
      </c>
      <c r="N563" s="8" t="str">
        <f>VLOOKUP(Table1[CUSTOMER ID],'Hospitalisation Details'!$A$2:$I$2344,7,0)</f>
        <v>tier - 1</v>
      </c>
      <c r="O563" s="8" t="str">
        <f>VLOOKUP(Table1[CUSTOMER ID],'Hospitalisation Details'!$A$2:$I$2344,8,0)</f>
        <v>tier - 3</v>
      </c>
      <c r="P563" s="8" t="str">
        <f>VLOOKUP(Table1[CUSTOMER ID],'Hospitalisation Details'!$A$2:$I$2344,9,0)</f>
        <v>R1012</v>
      </c>
      <c r="Q563" s="8">
        <f ca="1">VLOOKUP(Table1[CUSTOMER ID],'Hospitalisation Details'!$A$2:$N$2344,13,0)</f>
        <v>54</v>
      </c>
    </row>
    <row r="564" spans="1:17" ht="15.75" x14ac:dyDescent="0.25">
      <c r="A564" s="1" t="s">
        <v>1807</v>
      </c>
      <c r="B564" s="8" t="str">
        <f>VLOOKUP(A564:A2898,'Customer Names'!$A$2:$D$2336,2,0)</f>
        <v xml:space="preserve">  Daniel P</v>
      </c>
      <c r="C564" s="8">
        <f>VLOOKUP(A564:A2898,'Medical Examinations'!$A$2:$H$2336,2,0)</f>
        <v>28.024999999999999</v>
      </c>
      <c r="D564" s="8">
        <f>VLOOKUP(A564:A2898,'Medical Examinations'!$A$2:$H$2336,3,0)</f>
        <v>7.03</v>
      </c>
      <c r="E564" s="8" t="str">
        <f>VLOOKUP(A564:A2898,'Medical Examinations'!$A$1:$M$2336,10,0)</f>
        <v>No</v>
      </c>
      <c r="F564" s="8" t="str">
        <f>VLOOKUP(A564:A2898,'Medical Examinations'!$A$2:$H$2336,5,0)</f>
        <v>No</v>
      </c>
      <c r="G564" s="8" t="str">
        <f>VLOOKUP(A564:A2898,'Medical Examinations'!$A$2:$H$2336,6,0)</f>
        <v>No</v>
      </c>
      <c r="H564" s="8">
        <f>VLOOKUP(A564:A2898,'Medical Examinations'!$A$2:$H$2336,7,0)</f>
        <v>0</v>
      </c>
      <c r="I564" t="str">
        <f>VLOOKUP(A564:A2898,'Medical Examinations'!$A$2:$K$2336,11,0)</f>
        <v>Yes</v>
      </c>
      <c r="J564" s="8" t="str">
        <f>VLOOKUP(A564:A2898,'Medical Examinations'!$A$2:$M$2336,12,0)</f>
        <v>Overweight</v>
      </c>
      <c r="K564" s="8" t="str">
        <f>VLOOKUP(A564:A2898,'Medical Examinations'!$A$2:$M$2336,13,0)</f>
        <v>Diabetes</v>
      </c>
      <c r="L564" s="8" t="str">
        <f>VLOOKUP(Table1[CUSTOMER ID],'Hospitalisation Details'!$A$1:$N$2344,12,0)</f>
        <v>25/Aug/2002</v>
      </c>
      <c r="M564" s="22">
        <f>VLOOKUP(Table1[CUSTOMER ID],'Hospitalisation Details'!$A$2:$N$2344,14,0)</f>
        <v>17560.38</v>
      </c>
      <c r="N564" s="8" t="str">
        <f>VLOOKUP(Table1[CUSTOMER ID],'Hospitalisation Details'!$A$2:$I$2344,7,0)</f>
        <v>tier - 1</v>
      </c>
      <c r="O564" s="8" t="str">
        <f>VLOOKUP(Table1[CUSTOMER ID],'Hospitalisation Details'!$A$2:$I$2344,8,0)</f>
        <v>tier - 1</v>
      </c>
      <c r="P564" s="8" t="str">
        <f>VLOOKUP(Table1[CUSTOMER ID],'Hospitalisation Details'!$A$2:$I$2344,9,0)</f>
        <v>R1012</v>
      </c>
      <c r="Q564" s="8">
        <f ca="1">VLOOKUP(Table1[CUSTOMER ID],'Hospitalisation Details'!$A$2:$N$2344,13,0)</f>
        <v>22</v>
      </c>
    </row>
    <row r="565" spans="1:17" ht="15.75" x14ac:dyDescent="0.25">
      <c r="A565" s="1" t="s">
        <v>1806</v>
      </c>
      <c r="B565" s="8" t="str">
        <f>VLOOKUP(A565:A2899,'Customer Names'!$A$2:$D$2336,2,0)</f>
        <v xml:space="preserve">  Marie E</v>
      </c>
      <c r="C565" s="8">
        <f>VLOOKUP(A565:A2899,'Medical Examinations'!$A$2:$H$2336,2,0)</f>
        <v>43.32</v>
      </c>
      <c r="D565" s="8">
        <f>VLOOKUP(A565:A2899,'Medical Examinations'!$A$2:$H$2336,3,0)</f>
        <v>8.75</v>
      </c>
      <c r="E565" s="8" t="str">
        <f>VLOOKUP(A565:A2899,'Medical Examinations'!$A$1:$M$2336,10,0)</f>
        <v>Yes</v>
      </c>
      <c r="F565" s="8" t="str">
        <f>VLOOKUP(A565:A2899,'Medical Examinations'!$A$2:$H$2336,5,0)</f>
        <v>No</v>
      </c>
      <c r="G565" s="8" t="str">
        <f>VLOOKUP(A565:A2899,'Medical Examinations'!$A$2:$H$2336,6,0)</f>
        <v>Yes</v>
      </c>
      <c r="H565" s="8">
        <f>VLOOKUP(A565:A2899,'Medical Examinations'!$A$2:$H$2336,7,0)</f>
        <v>1</v>
      </c>
      <c r="I565" t="str">
        <f>VLOOKUP(A565:A2899,'Medical Examinations'!$A$2:$K$2336,11,0)</f>
        <v>No</v>
      </c>
      <c r="J565" s="8" t="str">
        <f>VLOOKUP(A565:A2899,'Medical Examinations'!$A$2:$M$2336,12,0)</f>
        <v>Obesity</v>
      </c>
      <c r="K565" s="8" t="str">
        <f>VLOOKUP(A565:A2899,'Medical Examinations'!$A$2:$M$2336,13,0)</f>
        <v>Diabetes</v>
      </c>
      <c r="L565" s="8" t="str">
        <f>VLOOKUP(Table1[CUSTOMER ID],'Hospitalisation Details'!$A$1:$N$2344,12,0)</f>
        <v>16/Nov/1963</v>
      </c>
      <c r="M565" s="22">
        <f>VLOOKUP(Table1[CUSTOMER ID],'Hospitalisation Details'!$A$2:$N$2344,14,0)</f>
        <v>17556.88</v>
      </c>
      <c r="N565" s="8" t="str">
        <f>VLOOKUP(Table1[CUSTOMER ID],'Hospitalisation Details'!$A$2:$I$2344,7,0)</f>
        <v>tier - 1</v>
      </c>
      <c r="O565" s="8" t="str">
        <f>VLOOKUP(Table1[CUSTOMER ID],'Hospitalisation Details'!$A$2:$I$2344,8,0)</f>
        <v>tier - 2</v>
      </c>
      <c r="P565" s="8" t="str">
        <f>VLOOKUP(Table1[CUSTOMER ID],'Hospitalisation Details'!$A$2:$I$2344,9,0)</f>
        <v>R1012</v>
      </c>
      <c r="Q565" s="8">
        <f ca="1">VLOOKUP(Table1[CUSTOMER ID],'Hospitalisation Details'!$A$2:$N$2344,13,0)</f>
        <v>61</v>
      </c>
    </row>
    <row r="566" spans="1:17" ht="15.75" x14ac:dyDescent="0.25">
      <c r="A566" s="1" t="s">
        <v>1805</v>
      </c>
      <c r="B566" s="8" t="str">
        <f>VLOOKUP(A566:A2900,'Customer Names'!$A$2:$D$2336,2,0)</f>
        <v xml:space="preserve">  Katie</v>
      </c>
      <c r="C566" s="8">
        <f>VLOOKUP(A566:A2900,'Medical Examinations'!$A$2:$H$2336,2,0)</f>
        <v>45.92</v>
      </c>
      <c r="D566" s="8">
        <f>VLOOKUP(A566:A2900,'Medical Examinations'!$A$2:$H$2336,3,0)</f>
        <v>9.51</v>
      </c>
      <c r="E566" s="8" t="str">
        <f>VLOOKUP(A566:A2900,'Medical Examinations'!$A$1:$M$2336,10,0)</f>
        <v>No</v>
      </c>
      <c r="F566" s="8" t="str">
        <f>VLOOKUP(A566:A2900,'Medical Examinations'!$A$2:$H$2336,5,0)</f>
        <v>No</v>
      </c>
      <c r="G566" s="8" t="str">
        <f>VLOOKUP(A566:A2900,'Medical Examinations'!$A$2:$H$2336,6,0)</f>
        <v>No</v>
      </c>
      <c r="H566" s="8">
        <f>VLOOKUP(A566:A2900,'Medical Examinations'!$A$2:$H$2336,7,0)</f>
        <v>0</v>
      </c>
      <c r="I566" t="str">
        <f>VLOOKUP(A566:A2900,'Medical Examinations'!$A$2:$K$2336,11,0)</f>
        <v>No</v>
      </c>
      <c r="J566" s="8" t="str">
        <f>VLOOKUP(A566:A2900,'Medical Examinations'!$A$2:$M$2336,12,0)</f>
        <v>Obesity</v>
      </c>
      <c r="K566" s="8" t="str">
        <f>VLOOKUP(A566:A2900,'Medical Examinations'!$A$2:$M$2336,13,0)</f>
        <v>Diabetes</v>
      </c>
      <c r="L566" s="8" t="str">
        <f>VLOOKUP(Table1[CUSTOMER ID],'Hospitalisation Details'!$A$1:$N$2344,12,0)</f>
        <v>12/Jul/1968</v>
      </c>
      <c r="M566" s="22">
        <f>VLOOKUP(Table1[CUSTOMER ID],'Hospitalisation Details'!$A$2:$N$2344,14,0)</f>
        <v>17507.47</v>
      </c>
      <c r="N566" s="8" t="str">
        <f>VLOOKUP(Table1[CUSTOMER ID],'Hospitalisation Details'!$A$2:$I$2344,7,0)</f>
        <v>tier - 1</v>
      </c>
      <c r="O566" s="8" t="str">
        <f>VLOOKUP(Table1[CUSTOMER ID],'Hospitalisation Details'!$A$2:$I$2344,8,0)</f>
        <v>tier - 1</v>
      </c>
      <c r="P566" s="8" t="str">
        <f>VLOOKUP(Table1[CUSTOMER ID],'Hospitalisation Details'!$A$2:$I$2344,9,0)</f>
        <v>R1026</v>
      </c>
      <c r="Q566" s="8">
        <f ca="1">VLOOKUP(Table1[CUSTOMER ID],'Hospitalisation Details'!$A$2:$N$2344,13,0)</f>
        <v>56</v>
      </c>
    </row>
    <row r="567" spans="1:17" ht="15.75" x14ac:dyDescent="0.25">
      <c r="A567" s="1" t="s">
        <v>1804</v>
      </c>
      <c r="B567" s="8" t="str">
        <f>VLOOKUP(A567:A2901,'Customer Names'!$A$2:$D$2336,2,0)</f>
        <v xml:space="preserve">  Eric D</v>
      </c>
      <c r="C567" s="8">
        <f>VLOOKUP(A567:A2901,'Medical Examinations'!$A$2:$H$2336,2,0)</f>
        <v>44.03</v>
      </c>
      <c r="D567" s="8">
        <f>VLOOKUP(A567:A2901,'Medical Examinations'!$A$2:$H$2336,3,0)</f>
        <v>9.36</v>
      </c>
      <c r="E567" s="8" t="str">
        <f>VLOOKUP(A567:A2901,'Medical Examinations'!$A$1:$M$2336,10,0)</f>
        <v>No</v>
      </c>
      <c r="F567" s="8" t="str">
        <f>VLOOKUP(A567:A2901,'Medical Examinations'!$A$2:$H$2336,5,0)</f>
        <v>No</v>
      </c>
      <c r="G567" s="8" t="str">
        <f>VLOOKUP(A567:A2901,'Medical Examinations'!$A$2:$H$2336,6,0)</f>
        <v>No</v>
      </c>
      <c r="H567" s="8">
        <f>VLOOKUP(A567:A2901,'Medical Examinations'!$A$2:$H$2336,7,0)</f>
        <v>0</v>
      </c>
      <c r="I567" t="str">
        <f>VLOOKUP(A567:A2901,'Medical Examinations'!$A$2:$K$2336,11,0)</f>
        <v>No</v>
      </c>
      <c r="J567" s="8" t="str">
        <f>VLOOKUP(A567:A2901,'Medical Examinations'!$A$2:$M$2336,12,0)</f>
        <v>Obesity</v>
      </c>
      <c r="K567" s="8" t="str">
        <f>VLOOKUP(A567:A2901,'Medical Examinations'!$A$2:$M$2336,13,0)</f>
        <v>Diabetes</v>
      </c>
      <c r="L567" s="8" t="str">
        <f>VLOOKUP(Table1[CUSTOMER ID],'Hospitalisation Details'!$A$1:$N$2344,12,0)</f>
        <v>16/Jun/1965</v>
      </c>
      <c r="M567" s="22">
        <f>VLOOKUP(Table1[CUSTOMER ID],'Hospitalisation Details'!$A$2:$N$2344,14,0)</f>
        <v>17505.650000000001</v>
      </c>
      <c r="N567" s="8" t="str">
        <f>VLOOKUP(Table1[CUSTOMER ID],'Hospitalisation Details'!$A$2:$I$2344,7,0)</f>
        <v>tier - 1</v>
      </c>
      <c r="O567" s="8" t="str">
        <f>VLOOKUP(Table1[CUSTOMER ID],'Hospitalisation Details'!$A$2:$I$2344,8,0)</f>
        <v>tier - 2</v>
      </c>
      <c r="P567" s="8" t="str">
        <f>VLOOKUP(Table1[CUSTOMER ID],'Hospitalisation Details'!$A$2:$I$2344,9,0)</f>
        <v>R1023</v>
      </c>
      <c r="Q567" s="8">
        <f ca="1">VLOOKUP(Table1[CUSTOMER ID],'Hospitalisation Details'!$A$2:$N$2344,13,0)</f>
        <v>59</v>
      </c>
    </row>
    <row r="568" spans="1:17" ht="15.75" x14ac:dyDescent="0.25">
      <c r="A568" s="1" t="s">
        <v>1803</v>
      </c>
      <c r="B568" s="8" t="str">
        <f>VLOOKUP(A568:A2902,'Customer Names'!$A$2:$D$2336,2,0)</f>
        <v xml:space="preserve">  Tara</v>
      </c>
      <c r="C568" s="8">
        <f>VLOOKUP(A568:A2902,'Medical Examinations'!$A$2:$H$2336,2,0)</f>
        <v>24.6</v>
      </c>
      <c r="D568" s="8">
        <f>VLOOKUP(A568:A2902,'Medical Examinations'!$A$2:$H$2336,3,0)</f>
        <v>4.8099999999999996</v>
      </c>
      <c r="E568" s="8" t="str">
        <f>VLOOKUP(A568:A2902,'Medical Examinations'!$A$1:$M$2336,10,0)</f>
        <v>No</v>
      </c>
      <c r="F568" s="8" t="str">
        <f>VLOOKUP(A568:A2902,'Medical Examinations'!$A$2:$H$2336,5,0)</f>
        <v>No</v>
      </c>
      <c r="G568" s="8" t="str">
        <f>VLOOKUP(A568:A2902,'Medical Examinations'!$A$2:$H$2336,6,0)</f>
        <v>No</v>
      </c>
      <c r="H568" s="8">
        <f>VLOOKUP(A568:A2902,'Medical Examinations'!$A$2:$H$2336,7,0)</f>
        <v>0</v>
      </c>
      <c r="I568" t="str">
        <f>VLOOKUP(A568:A2902,'Medical Examinations'!$A$2:$K$2336,11,0)</f>
        <v>Yes</v>
      </c>
      <c r="J568" s="8" t="str">
        <f>VLOOKUP(A568:A2902,'Medical Examinations'!$A$2:$M$2336,12,0)</f>
        <v>Normal Weight</v>
      </c>
      <c r="K568" s="8" t="str">
        <f>VLOOKUP(A568:A2902,'Medical Examinations'!$A$2:$M$2336,13,0)</f>
        <v>Normal</v>
      </c>
      <c r="L568" s="8" t="str">
        <f>VLOOKUP(Table1[CUSTOMER ID],'Hospitalisation Details'!$A$1:$N$2344,12,0)</f>
        <v>29/Dec/1990</v>
      </c>
      <c r="M568" s="22">
        <f>VLOOKUP(Table1[CUSTOMER ID],'Hospitalisation Details'!$A$2:$N$2344,14,0)</f>
        <v>17496.310000000001</v>
      </c>
      <c r="N568" s="8" t="str">
        <f>VLOOKUP(Table1[CUSTOMER ID],'Hospitalisation Details'!$A$2:$I$2344,7,0)</f>
        <v>tier - 1</v>
      </c>
      <c r="O568" s="8" t="str">
        <f>VLOOKUP(Table1[CUSTOMER ID],'Hospitalisation Details'!$A$2:$I$2344,8,0)</f>
        <v>tier - 2</v>
      </c>
      <c r="P568" s="8" t="str">
        <f>VLOOKUP(Table1[CUSTOMER ID],'Hospitalisation Details'!$A$2:$I$2344,9,0)</f>
        <v>R1011</v>
      </c>
      <c r="Q568" s="8">
        <f ca="1">VLOOKUP(Table1[CUSTOMER ID],'Hospitalisation Details'!$A$2:$N$2344,13,0)</f>
        <v>33</v>
      </c>
    </row>
    <row r="569" spans="1:17" ht="15.75" x14ac:dyDescent="0.25">
      <c r="A569" s="1" t="s">
        <v>1802</v>
      </c>
      <c r="B569" s="8" t="str">
        <f>VLOOKUP(A569:A2903,'Customer Names'!$A$2:$D$2336,2,0)</f>
        <v xml:space="preserve">  Haley L</v>
      </c>
      <c r="C569" s="8">
        <f>VLOOKUP(A569:A2903,'Medical Examinations'!$A$2:$H$2336,2,0)</f>
        <v>49.15</v>
      </c>
      <c r="D569" s="8">
        <f>VLOOKUP(A569:A2903,'Medical Examinations'!$A$2:$H$2336,3,0)</f>
        <v>8.08</v>
      </c>
      <c r="E569" s="8" t="str">
        <f>VLOOKUP(A569:A2903,'Medical Examinations'!$A$1:$M$2336,10,0)</f>
        <v>No</v>
      </c>
      <c r="F569" s="8" t="str">
        <f>VLOOKUP(A569:A2903,'Medical Examinations'!$A$2:$H$2336,5,0)</f>
        <v>No</v>
      </c>
      <c r="G569" s="8" t="str">
        <f>VLOOKUP(A569:A2903,'Medical Examinations'!$A$2:$H$2336,6,0)</f>
        <v>No</v>
      </c>
      <c r="H569" s="8">
        <f>VLOOKUP(A569:A2903,'Medical Examinations'!$A$2:$H$2336,7,0)</f>
        <v>0</v>
      </c>
      <c r="I569" t="str">
        <f>VLOOKUP(A569:A2903,'Medical Examinations'!$A$2:$K$2336,11,0)</f>
        <v>No</v>
      </c>
      <c r="J569" s="8" t="str">
        <f>VLOOKUP(A569:A2903,'Medical Examinations'!$A$2:$M$2336,12,0)</f>
        <v>Obesity</v>
      </c>
      <c r="K569" s="8" t="str">
        <f>VLOOKUP(A569:A2903,'Medical Examinations'!$A$2:$M$2336,13,0)</f>
        <v>Diabetes</v>
      </c>
      <c r="L569" s="8" t="str">
        <f>VLOOKUP(Table1[CUSTOMER ID],'Hospitalisation Details'!$A$1:$N$2344,12,0)</f>
        <v>8/Jun/1971</v>
      </c>
      <c r="M569" s="22">
        <f>VLOOKUP(Table1[CUSTOMER ID],'Hospitalisation Details'!$A$2:$N$2344,14,0)</f>
        <v>17479.53</v>
      </c>
      <c r="N569" s="8" t="str">
        <f>VLOOKUP(Table1[CUSTOMER ID],'Hospitalisation Details'!$A$2:$I$2344,7,0)</f>
        <v>tier - 1</v>
      </c>
      <c r="O569" s="8" t="str">
        <f>VLOOKUP(Table1[CUSTOMER ID],'Hospitalisation Details'!$A$2:$I$2344,8,0)</f>
        <v>tier - 1</v>
      </c>
      <c r="P569" s="8" t="str">
        <f>VLOOKUP(Table1[CUSTOMER ID],'Hospitalisation Details'!$A$2:$I$2344,9,0)</f>
        <v>R1012</v>
      </c>
      <c r="Q569" s="8">
        <f ca="1">VLOOKUP(Table1[CUSTOMER ID],'Hospitalisation Details'!$A$2:$N$2344,13,0)</f>
        <v>53</v>
      </c>
    </row>
    <row r="570" spans="1:17" ht="15.75" x14ac:dyDescent="0.25">
      <c r="A570" s="1" t="s">
        <v>1801</v>
      </c>
      <c r="B570" s="8" t="str">
        <f>VLOOKUP(A570:A2904,'Customer Names'!$A$2:$D$2336,2,0)</f>
        <v xml:space="preserve">  Kayla B</v>
      </c>
      <c r="C570" s="8">
        <f>VLOOKUP(A570:A2904,'Medical Examinations'!$A$2:$H$2336,2,0)</f>
        <v>28.31</v>
      </c>
      <c r="D570" s="8">
        <f>VLOOKUP(A570:A2904,'Medical Examinations'!$A$2:$H$2336,3,0)</f>
        <v>6.29</v>
      </c>
      <c r="E570" s="8" t="str">
        <f>VLOOKUP(A570:A2904,'Medical Examinations'!$A$1:$M$2336,10,0)</f>
        <v>No</v>
      </c>
      <c r="F570" s="8" t="str">
        <f>VLOOKUP(A570:A2904,'Medical Examinations'!$A$2:$H$2336,5,0)</f>
        <v>No</v>
      </c>
      <c r="G570" s="8" t="str">
        <f>VLOOKUP(A570:A2904,'Medical Examinations'!$A$2:$H$2336,6,0)</f>
        <v>Yes</v>
      </c>
      <c r="H570" s="8">
        <f>VLOOKUP(A570:A2904,'Medical Examinations'!$A$2:$H$2336,7,0)</f>
        <v>1</v>
      </c>
      <c r="I570" t="str">
        <f>VLOOKUP(A570:A2904,'Medical Examinations'!$A$2:$K$2336,11,0)</f>
        <v>Yes</v>
      </c>
      <c r="J570" s="8" t="str">
        <f>VLOOKUP(A570:A2904,'Medical Examinations'!$A$2:$M$2336,12,0)</f>
        <v>Overweight</v>
      </c>
      <c r="K570" s="8" t="str">
        <f>VLOOKUP(A570:A2904,'Medical Examinations'!$A$2:$M$2336,13,0)</f>
        <v>Prediabetes</v>
      </c>
      <c r="L570" s="8" t="str">
        <f>VLOOKUP(Table1[CUSTOMER ID],'Hospitalisation Details'!$A$1:$N$2344,12,0)</f>
        <v>2/Nov/2003</v>
      </c>
      <c r="M570" s="22">
        <f>VLOOKUP(Table1[CUSTOMER ID],'Hospitalisation Details'!$A$2:$N$2344,14,0)</f>
        <v>17468.98</v>
      </c>
      <c r="N570" s="8" t="str">
        <f>VLOOKUP(Table1[CUSTOMER ID],'Hospitalisation Details'!$A$2:$I$2344,7,0)</f>
        <v>tier - 2</v>
      </c>
      <c r="O570" s="8" t="str">
        <f>VLOOKUP(Table1[CUSTOMER ID],'Hospitalisation Details'!$A$2:$I$2344,8,0)</f>
        <v>tier - 1</v>
      </c>
      <c r="P570" s="8" t="str">
        <f>VLOOKUP(Table1[CUSTOMER ID],'Hospitalisation Details'!$A$2:$I$2344,9,0)</f>
        <v>R1012</v>
      </c>
      <c r="Q570" s="8">
        <f ca="1">VLOOKUP(Table1[CUSTOMER ID],'Hospitalisation Details'!$A$2:$N$2344,13,0)</f>
        <v>21</v>
      </c>
    </row>
    <row r="571" spans="1:17" ht="15.75" x14ac:dyDescent="0.25">
      <c r="A571" s="1" t="s">
        <v>1800</v>
      </c>
      <c r="B571" s="8" t="str">
        <f>VLOOKUP(A571:A2905,'Customer Names'!$A$2:$D$2336,2,0)</f>
        <v xml:space="preserve">  Mark D</v>
      </c>
      <c r="C571" s="8">
        <f>VLOOKUP(A571:A2905,'Medical Examinations'!$A$2:$H$2336,2,0)</f>
        <v>22.99</v>
      </c>
      <c r="D571" s="8">
        <f>VLOOKUP(A571:A2905,'Medical Examinations'!$A$2:$H$2336,3,0)</f>
        <v>6.29</v>
      </c>
      <c r="E571" s="8" t="str">
        <f>VLOOKUP(A571:A2905,'Medical Examinations'!$A$1:$M$2336,10,0)</f>
        <v>No</v>
      </c>
      <c r="F571" s="8" t="str">
        <f>VLOOKUP(A571:A2905,'Medical Examinations'!$A$2:$H$2336,5,0)</f>
        <v>No</v>
      </c>
      <c r="G571" s="8" t="str">
        <f>VLOOKUP(A571:A2905,'Medical Examinations'!$A$2:$H$2336,6,0)</f>
        <v>No</v>
      </c>
      <c r="H571" s="8">
        <f>VLOOKUP(A571:A2905,'Medical Examinations'!$A$2:$H$2336,7,0)</f>
        <v>1</v>
      </c>
      <c r="I571" t="str">
        <f>VLOOKUP(A571:A2905,'Medical Examinations'!$A$2:$K$2336,11,0)</f>
        <v>Yes</v>
      </c>
      <c r="J571" s="8" t="str">
        <f>VLOOKUP(A571:A2905,'Medical Examinations'!$A$2:$M$2336,12,0)</f>
        <v>Normal Weight</v>
      </c>
      <c r="K571" s="8" t="str">
        <f>VLOOKUP(A571:A2905,'Medical Examinations'!$A$2:$M$2336,13,0)</f>
        <v>Prediabetes</v>
      </c>
      <c r="L571" s="8" t="str">
        <f>VLOOKUP(Table1[CUSTOMER ID],'Hospitalisation Details'!$A$1:$N$2344,12,0)</f>
        <v>18/Oct/1992</v>
      </c>
      <c r="M571" s="22">
        <f>VLOOKUP(Table1[CUSTOMER ID],'Hospitalisation Details'!$A$2:$N$2344,14,0)</f>
        <v>17361.77</v>
      </c>
      <c r="N571" s="8" t="str">
        <f>VLOOKUP(Table1[CUSTOMER ID],'Hospitalisation Details'!$A$2:$I$2344,7,0)</f>
        <v>tier - 2</v>
      </c>
      <c r="O571" s="8" t="str">
        <f>VLOOKUP(Table1[CUSTOMER ID],'Hospitalisation Details'!$A$2:$I$2344,8,0)</f>
        <v>tier - 1</v>
      </c>
      <c r="P571" s="8" t="str">
        <f>VLOOKUP(Table1[CUSTOMER ID],'Hospitalisation Details'!$A$2:$I$2344,9,0)</f>
        <v>R1012</v>
      </c>
      <c r="Q571" s="8">
        <f ca="1">VLOOKUP(Table1[CUSTOMER ID],'Hospitalisation Details'!$A$2:$N$2344,13,0)</f>
        <v>32</v>
      </c>
    </row>
    <row r="572" spans="1:17" ht="15.75" x14ac:dyDescent="0.25">
      <c r="A572" s="1" t="s">
        <v>1799</v>
      </c>
      <c r="B572" s="8" t="str">
        <f>VLOOKUP(A572:A2906,'Customer Names'!$A$2:$D$2336,2,0)</f>
        <v xml:space="preserve">  Patrick J</v>
      </c>
      <c r="C572" s="8">
        <f>VLOOKUP(A572:A2906,'Medical Examinations'!$A$2:$H$2336,2,0)</f>
        <v>29.07</v>
      </c>
      <c r="D572" s="8">
        <f>VLOOKUP(A572:A2906,'Medical Examinations'!$A$2:$H$2336,3,0)</f>
        <v>5.12</v>
      </c>
      <c r="E572" s="8" t="str">
        <f>VLOOKUP(A572:A2906,'Medical Examinations'!$A$1:$M$2336,10,0)</f>
        <v>No</v>
      </c>
      <c r="F572" s="8" t="str">
        <f>VLOOKUP(A572:A2906,'Medical Examinations'!$A$2:$H$2336,5,0)</f>
        <v>No</v>
      </c>
      <c r="G572" s="8" t="str">
        <f>VLOOKUP(A572:A2906,'Medical Examinations'!$A$2:$H$2336,6,0)</f>
        <v>Yes</v>
      </c>
      <c r="H572" s="8">
        <f>VLOOKUP(A572:A2906,'Medical Examinations'!$A$2:$H$2336,7,0)</f>
        <v>1</v>
      </c>
      <c r="I572" t="str">
        <f>VLOOKUP(A572:A2906,'Medical Examinations'!$A$2:$K$2336,11,0)</f>
        <v>Yes</v>
      </c>
      <c r="J572" s="8" t="str">
        <f>VLOOKUP(A572:A2906,'Medical Examinations'!$A$2:$M$2336,12,0)</f>
        <v>Overweight</v>
      </c>
      <c r="K572" s="8" t="str">
        <f>VLOOKUP(A572:A2906,'Medical Examinations'!$A$2:$M$2336,13,0)</f>
        <v>Normal</v>
      </c>
      <c r="L572" s="8" t="str">
        <f>VLOOKUP(Table1[CUSTOMER ID],'Hospitalisation Details'!$A$1:$N$2344,12,0)</f>
        <v>1/Nov/2003</v>
      </c>
      <c r="M572" s="22">
        <f>VLOOKUP(Table1[CUSTOMER ID],'Hospitalisation Details'!$A$2:$N$2344,14,0)</f>
        <v>17352.68</v>
      </c>
      <c r="N572" s="8" t="str">
        <f>VLOOKUP(Table1[CUSTOMER ID],'Hospitalisation Details'!$A$2:$I$2344,7,0)</f>
        <v>tier - 2</v>
      </c>
      <c r="O572" s="8" t="str">
        <f>VLOOKUP(Table1[CUSTOMER ID],'Hospitalisation Details'!$A$2:$I$2344,8,0)</f>
        <v>tier - 3</v>
      </c>
      <c r="P572" s="8" t="str">
        <f>VLOOKUP(Table1[CUSTOMER ID],'Hospitalisation Details'!$A$2:$I$2344,9,0)</f>
        <v>R1012</v>
      </c>
      <c r="Q572" s="8">
        <f ca="1">VLOOKUP(Table1[CUSTOMER ID],'Hospitalisation Details'!$A$2:$N$2344,13,0)</f>
        <v>21</v>
      </c>
    </row>
    <row r="573" spans="1:17" ht="15.75" x14ac:dyDescent="0.25">
      <c r="A573" s="1" t="s">
        <v>1798</v>
      </c>
      <c r="B573" s="8" t="str">
        <f>VLOOKUP(A573:A2907,'Customer Names'!$A$2:$D$2336,2,0)</f>
        <v xml:space="preserve">  Alejandro</v>
      </c>
      <c r="C573" s="8">
        <f>VLOOKUP(A573:A2907,'Medical Examinations'!$A$2:$H$2336,2,0)</f>
        <v>42.02</v>
      </c>
      <c r="D573" s="8">
        <f>VLOOKUP(A573:A2907,'Medical Examinations'!$A$2:$H$2336,3,0)</f>
        <v>9.9499999999999993</v>
      </c>
      <c r="E573" s="8" t="str">
        <f>VLOOKUP(A573:A2907,'Medical Examinations'!$A$1:$M$2336,10,0)</f>
        <v>Yes</v>
      </c>
      <c r="F573" s="8" t="str">
        <f>VLOOKUP(A573:A2907,'Medical Examinations'!$A$2:$H$2336,5,0)</f>
        <v>No</v>
      </c>
      <c r="G573" s="8" t="str">
        <f>VLOOKUP(A573:A2907,'Medical Examinations'!$A$2:$H$2336,6,0)</f>
        <v>Yes</v>
      </c>
      <c r="H573" s="8">
        <f>VLOOKUP(A573:A2907,'Medical Examinations'!$A$2:$H$2336,7,0)</f>
        <v>1</v>
      </c>
      <c r="I573" t="str">
        <f>VLOOKUP(A573:A2907,'Medical Examinations'!$A$2:$K$2336,11,0)</f>
        <v>No</v>
      </c>
      <c r="J573" s="8" t="str">
        <f>VLOOKUP(A573:A2907,'Medical Examinations'!$A$2:$M$2336,12,0)</f>
        <v>Obesity</v>
      </c>
      <c r="K573" s="8" t="str">
        <f>VLOOKUP(A573:A2907,'Medical Examinations'!$A$2:$M$2336,13,0)</f>
        <v>Diabetes</v>
      </c>
      <c r="L573" s="8" t="str">
        <f>VLOOKUP(Table1[CUSTOMER ID],'Hospitalisation Details'!$A$1:$N$2344,12,0)</f>
        <v>12/Jul/1963</v>
      </c>
      <c r="M573" s="22">
        <f>VLOOKUP(Table1[CUSTOMER ID],'Hospitalisation Details'!$A$2:$N$2344,14,0)</f>
        <v>17337.580000000002</v>
      </c>
      <c r="N573" s="8" t="str">
        <f>VLOOKUP(Table1[CUSTOMER ID],'Hospitalisation Details'!$A$2:$I$2344,7,0)</f>
        <v>tier - 2</v>
      </c>
      <c r="O573" s="8" t="str">
        <f>VLOOKUP(Table1[CUSTOMER ID],'Hospitalisation Details'!$A$2:$I$2344,8,0)</f>
        <v>tier - 3</v>
      </c>
      <c r="P573" s="8" t="str">
        <f>VLOOKUP(Table1[CUSTOMER ID],'Hospitalisation Details'!$A$2:$I$2344,9,0)</f>
        <v>R1023</v>
      </c>
      <c r="Q573" s="8">
        <f ca="1">VLOOKUP(Table1[CUSTOMER ID],'Hospitalisation Details'!$A$2:$N$2344,13,0)</f>
        <v>61</v>
      </c>
    </row>
    <row r="574" spans="1:17" ht="15.75" x14ac:dyDescent="0.25">
      <c r="A574" s="1" t="s">
        <v>1797</v>
      </c>
      <c r="B574" s="8" t="str">
        <f>VLOOKUP(A574:A2908,'Customer Names'!$A$2:$D$2336,2,0)</f>
        <v xml:space="preserve">  Beth A</v>
      </c>
      <c r="C574" s="8">
        <f>VLOOKUP(A574:A2908,'Medical Examinations'!$A$2:$H$2336,2,0)</f>
        <v>49.07</v>
      </c>
      <c r="D574" s="8">
        <f>VLOOKUP(A574:A2908,'Medical Examinations'!$A$2:$H$2336,3,0)</f>
        <v>9.08</v>
      </c>
      <c r="E574" s="8" t="str">
        <f>VLOOKUP(A574:A2908,'Medical Examinations'!$A$1:$M$2336,10,0)</f>
        <v>Yes</v>
      </c>
      <c r="F574" s="8" t="str">
        <f>VLOOKUP(A574:A2908,'Medical Examinations'!$A$2:$H$2336,5,0)</f>
        <v>No</v>
      </c>
      <c r="G574" s="8" t="str">
        <f>VLOOKUP(A574:A2908,'Medical Examinations'!$A$2:$H$2336,6,0)</f>
        <v>No</v>
      </c>
      <c r="H574" s="8">
        <f>VLOOKUP(A574:A2908,'Medical Examinations'!$A$2:$H$2336,7,0)</f>
        <v>1</v>
      </c>
      <c r="I574" t="str">
        <f>VLOOKUP(A574:A2908,'Medical Examinations'!$A$2:$K$2336,11,0)</f>
        <v>No</v>
      </c>
      <c r="J574" s="8" t="str">
        <f>VLOOKUP(A574:A2908,'Medical Examinations'!$A$2:$M$2336,12,0)</f>
        <v>Obesity</v>
      </c>
      <c r="K574" s="8" t="str">
        <f>VLOOKUP(A574:A2908,'Medical Examinations'!$A$2:$M$2336,13,0)</f>
        <v>Diabetes</v>
      </c>
      <c r="L574" s="8" t="str">
        <f>VLOOKUP(Table1[CUSTOMER ID],'Hospitalisation Details'!$A$1:$N$2344,12,0)</f>
        <v>25/Aug/1975</v>
      </c>
      <c r="M574" s="22">
        <f>VLOOKUP(Table1[CUSTOMER ID],'Hospitalisation Details'!$A$2:$N$2344,14,0)</f>
        <v>17253.43</v>
      </c>
      <c r="N574" s="8" t="str">
        <f>VLOOKUP(Table1[CUSTOMER ID],'Hospitalisation Details'!$A$2:$I$2344,7,0)</f>
        <v>tier - 2</v>
      </c>
      <c r="O574" s="8" t="str">
        <f>VLOOKUP(Table1[CUSTOMER ID],'Hospitalisation Details'!$A$2:$I$2344,8,0)</f>
        <v>tier - 3</v>
      </c>
      <c r="P574" s="8" t="str">
        <f>VLOOKUP(Table1[CUSTOMER ID],'Hospitalisation Details'!$A$2:$I$2344,9,0)</f>
        <v>R1026</v>
      </c>
      <c r="Q574" s="8">
        <f ca="1">VLOOKUP(Table1[CUSTOMER ID],'Hospitalisation Details'!$A$2:$N$2344,13,0)</f>
        <v>49</v>
      </c>
    </row>
    <row r="575" spans="1:17" ht="15.75" x14ac:dyDescent="0.25">
      <c r="A575" s="1" t="s">
        <v>1796</v>
      </c>
      <c r="B575" s="8" t="str">
        <f>VLOOKUP(A575:A2909,'Customer Names'!$A$2:$D$2336,2,0)</f>
        <v xml:space="preserve">  Jason R</v>
      </c>
      <c r="C575" s="8">
        <f>VLOOKUP(A575:A2909,'Medical Examinations'!$A$2:$H$2336,2,0)</f>
        <v>19.8</v>
      </c>
      <c r="D575" s="8">
        <f>VLOOKUP(A575:A2909,'Medical Examinations'!$A$2:$H$2336,3,0)</f>
        <v>4.82</v>
      </c>
      <c r="E575" s="8" t="str">
        <f>VLOOKUP(A575:A2909,'Medical Examinations'!$A$1:$M$2336,10,0)</f>
        <v>No</v>
      </c>
      <c r="F575" s="8" t="str">
        <f>VLOOKUP(A575:A2909,'Medical Examinations'!$A$2:$H$2336,5,0)</f>
        <v>No</v>
      </c>
      <c r="G575" s="8" t="str">
        <f>VLOOKUP(A575:A2909,'Medical Examinations'!$A$2:$H$2336,6,0)</f>
        <v>No</v>
      </c>
      <c r="H575" s="8">
        <f>VLOOKUP(A575:A2909,'Medical Examinations'!$A$2:$H$2336,7,0)</f>
        <v>0</v>
      </c>
      <c r="I575" t="str">
        <f>VLOOKUP(A575:A2909,'Medical Examinations'!$A$2:$K$2336,11,0)</f>
        <v>Yes</v>
      </c>
      <c r="J575" s="8" t="str">
        <f>VLOOKUP(A575:A2909,'Medical Examinations'!$A$2:$M$2336,12,0)</f>
        <v>Normal Weight</v>
      </c>
      <c r="K575" s="8" t="str">
        <f>VLOOKUP(A575:A2909,'Medical Examinations'!$A$2:$M$2336,13,0)</f>
        <v>Normal</v>
      </c>
      <c r="L575" s="8" t="str">
        <f>VLOOKUP(Table1[CUSTOMER ID],'Hospitalisation Details'!$A$1:$N$2344,12,0)</f>
        <v>22/Oct/1982</v>
      </c>
      <c r="M575" s="22">
        <f>VLOOKUP(Table1[CUSTOMER ID],'Hospitalisation Details'!$A$2:$N$2344,14,0)</f>
        <v>17179.52</v>
      </c>
      <c r="N575" s="8" t="str">
        <f>VLOOKUP(Table1[CUSTOMER ID],'Hospitalisation Details'!$A$2:$I$2344,7,0)</f>
        <v>tier - 2</v>
      </c>
      <c r="O575" s="8" t="str">
        <f>VLOOKUP(Table1[CUSTOMER ID],'Hospitalisation Details'!$A$2:$I$2344,8,0)</f>
        <v>tier - 1</v>
      </c>
      <c r="P575" s="8" t="str">
        <f>VLOOKUP(Table1[CUSTOMER ID],'Hospitalisation Details'!$A$2:$I$2344,9,0)</f>
        <v>R1013</v>
      </c>
      <c r="Q575" s="8">
        <f ca="1">VLOOKUP(Table1[CUSTOMER ID],'Hospitalisation Details'!$A$2:$N$2344,13,0)</f>
        <v>42</v>
      </c>
    </row>
    <row r="576" spans="1:17" ht="15.75" x14ac:dyDescent="0.25">
      <c r="A576" s="1" t="s">
        <v>1795</v>
      </c>
      <c r="B576" s="8" t="str">
        <f>VLOOKUP(A576:A2910,'Customer Names'!$A$2:$D$2336,2,0)</f>
        <v xml:space="preserve">  Yoshinori</v>
      </c>
      <c r="C576" s="8">
        <f>VLOOKUP(A576:A2910,'Medical Examinations'!$A$2:$H$2336,2,0)</f>
        <v>27.36</v>
      </c>
      <c r="D576" s="8">
        <f>VLOOKUP(A576:A2910,'Medical Examinations'!$A$2:$H$2336,3,0)</f>
        <v>4.6500000000000004</v>
      </c>
      <c r="E576" s="8" t="str">
        <f>VLOOKUP(A576:A2910,'Medical Examinations'!$A$1:$M$2336,10,0)</f>
        <v>No</v>
      </c>
      <c r="F576" s="8" t="str">
        <f>VLOOKUP(A576:A2910,'Medical Examinations'!$A$2:$H$2336,5,0)</f>
        <v>yes</v>
      </c>
      <c r="G576" s="8" t="str">
        <f>VLOOKUP(A576:A2910,'Medical Examinations'!$A$2:$H$2336,6,0)</f>
        <v>No</v>
      </c>
      <c r="H576" s="8">
        <f>VLOOKUP(A576:A2910,'Medical Examinations'!$A$2:$H$2336,7,0)</f>
        <v>1</v>
      </c>
      <c r="I576" t="str">
        <f>VLOOKUP(A576:A2910,'Medical Examinations'!$A$2:$K$2336,11,0)</f>
        <v>Yes</v>
      </c>
      <c r="J576" s="8" t="str">
        <f>VLOOKUP(A576:A2910,'Medical Examinations'!$A$2:$M$2336,12,0)</f>
        <v>Overweight</v>
      </c>
      <c r="K576" s="8" t="str">
        <f>VLOOKUP(A576:A2910,'Medical Examinations'!$A$2:$M$2336,13,0)</f>
        <v>Normal</v>
      </c>
      <c r="L576" s="8" t="str">
        <f>VLOOKUP(Table1[CUSTOMER ID],'Hospitalisation Details'!$A$1:$N$2344,12,0)</f>
        <v>18/Aug/2004</v>
      </c>
      <c r="M576" s="22">
        <f>VLOOKUP(Table1[CUSTOMER ID],'Hospitalisation Details'!$A$2:$N$2344,14,0)</f>
        <v>17178.68</v>
      </c>
      <c r="N576" s="8" t="str">
        <f>VLOOKUP(Table1[CUSTOMER ID],'Hospitalisation Details'!$A$2:$I$2344,7,0)</f>
        <v>tier - 2</v>
      </c>
      <c r="O576" s="8" t="str">
        <f>VLOOKUP(Table1[CUSTOMER ID],'Hospitalisation Details'!$A$2:$I$2344,8,0)</f>
        <v>tier - 2</v>
      </c>
      <c r="P576" s="8" t="str">
        <f>VLOOKUP(Table1[CUSTOMER ID],'Hospitalisation Details'!$A$2:$I$2344,9,0)</f>
        <v>R1019</v>
      </c>
      <c r="Q576" s="8">
        <f ca="1">VLOOKUP(Table1[CUSTOMER ID],'Hospitalisation Details'!$A$2:$N$2344,13,0)</f>
        <v>20</v>
      </c>
    </row>
    <row r="577" spans="1:17" ht="15.75" x14ac:dyDescent="0.25">
      <c r="A577" s="1" t="s">
        <v>1794</v>
      </c>
      <c r="B577" s="8" t="str">
        <f>VLOOKUP(A577:A2911,'Customer Names'!$A$2:$D$2336,2,0)</f>
        <v xml:space="preserve">  Adrienne G</v>
      </c>
      <c r="C577" s="8">
        <f>VLOOKUP(A577:A2911,'Medical Examinations'!$A$2:$H$2336,2,0)</f>
        <v>42.95</v>
      </c>
      <c r="D577" s="8">
        <f>VLOOKUP(A577:A2911,'Medical Examinations'!$A$2:$H$2336,3,0)</f>
        <v>5.16</v>
      </c>
      <c r="E577" s="8" t="str">
        <f>VLOOKUP(A577:A2911,'Medical Examinations'!$A$1:$M$2336,10,0)</f>
        <v>Yes</v>
      </c>
      <c r="F577" s="8" t="str">
        <f>VLOOKUP(A577:A2911,'Medical Examinations'!$A$2:$H$2336,5,0)</f>
        <v>No</v>
      </c>
      <c r="G577" s="8" t="str">
        <f>VLOOKUP(A577:A2911,'Medical Examinations'!$A$2:$H$2336,6,0)</f>
        <v>No</v>
      </c>
      <c r="H577" s="8">
        <f>VLOOKUP(A577:A2911,'Medical Examinations'!$A$2:$H$2336,7,0)</f>
        <v>1</v>
      </c>
      <c r="I577" t="str">
        <f>VLOOKUP(A577:A2911,'Medical Examinations'!$A$2:$K$2336,11,0)</f>
        <v>No</v>
      </c>
      <c r="J577" s="8" t="str">
        <f>VLOOKUP(A577:A2911,'Medical Examinations'!$A$2:$M$2336,12,0)</f>
        <v>Obesity</v>
      </c>
      <c r="K577" s="8" t="str">
        <f>VLOOKUP(A577:A2911,'Medical Examinations'!$A$2:$M$2336,13,0)</f>
        <v>Normal</v>
      </c>
      <c r="L577" s="8" t="str">
        <f>VLOOKUP(Table1[CUSTOMER ID],'Hospitalisation Details'!$A$1:$N$2344,12,0)</f>
        <v>7/Jun/1964</v>
      </c>
      <c r="M577" s="22">
        <f>VLOOKUP(Table1[CUSTOMER ID],'Hospitalisation Details'!$A$2:$N$2344,14,0)</f>
        <v>17174.52</v>
      </c>
      <c r="N577" s="8" t="str">
        <f>VLOOKUP(Table1[CUSTOMER ID],'Hospitalisation Details'!$A$2:$I$2344,7,0)</f>
        <v>tier - 2</v>
      </c>
      <c r="O577" s="8" t="str">
        <f>VLOOKUP(Table1[CUSTOMER ID],'Hospitalisation Details'!$A$2:$I$2344,8,0)</f>
        <v>tier - 2</v>
      </c>
      <c r="P577" s="8" t="str">
        <f>VLOOKUP(Table1[CUSTOMER ID],'Hospitalisation Details'!$A$2:$I$2344,9,0)</f>
        <v>R1012</v>
      </c>
      <c r="Q577" s="8">
        <f ca="1">VLOOKUP(Table1[CUSTOMER ID],'Hospitalisation Details'!$A$2:$N$2344,13,0)</f>
        <v>60</v>
      </c>
    </row>
    <row r="578" spans="1:17" ht="15.75" x14ac:dyDescent="0.25">
      <c r="A578" s="1" t="s">
        <v>1793</v>
      </c>
      <c r="B578" s="8" t="str">
        <f>VLOOKUP(A578:A2912,'Customer Names'!$A$2:$D$2336,2,0)</f>
        <v xml:space="preserve">  Meredith</v>
      </c>
      <c r="C578" s="8">
        <f>VLOOKUP(A578:A2912,'Medical Examinations'!$A$2:$H$2336,2,0)</f>
        <v>42.66</v>
      </c>
      <c r="D578" s="8">
        <f>VLOOKUP(A578:A2912,'Medical Examinations'!$A$2:$H$2336,3,0)</f>
        <v>10.44</v>
      </c>
      <c r="E578" s="8" t="str">
        <f>VLOOKUP(A578:A2912,'Medical Examinations'!$A$1:$M$2336,10,0)</f>
        <v>No</v>
      </c>
      <c r="F578" s="8" t="str">
        <f>VLOOKUP(A578:A2912,'Medical Examinations'!$A$2:$H$2336,5,0)</f>
        <v>No</v>
      </c>
      <c r="G578" s="8" t="str">
        <f>VLOOKUP(A578:A2912,'Medical Examinations'!$A$2:$H$2336,6,0)</f>
        <v>No</v>
      </c>
      <c r="H578" s="8">
        <f>VLOOKUP(A578:A2912,'Medical Examinations'!$A$2:$H$2336,7,0)</f>
        <v>0</v>
      </c>
      <c r="I578" t="str">
        <f>VLOOKUP(A578:A2912,'Medical Examinations'!$A$2:$K$2336,11,0)</f>
        <v>No</v>
      </c>
      <c r="J578" s="8" t="str">
        <f>VLOOKUP(A578:A2912,'Medical Examinations'!$A$2:$M$2336,12,0)</f>
        <v>Obesity</v>
      </c>
      <c r="K578" s="8" t="str">
        <f>VLOOKUP(A578:A2912,'Medical Examinations'!$A$2:$M$2336,13,0)</f>
        <v>Diabetes</v>
      </c>
      <c r="L578" s="8" t="str">
        <f>VLOOKUP(Table1[CUSTOMER ID],'Hospitalisation Details'!$A$1:$N$2344,12,0)</f>
        <v>16/Sep/1965</v>
      </c>
      <c r="M578" s="22">
        <f>VLOOKUP(Table1[CUSTOMER ID],'Hospitalisation Details'!$A$2:$N$2344,14,0)</f>
        <v>17172.27</v>
      </c>
      <c r="N578" s="8" t="str">
        <f>VLOOKUP(Table1[CUSTOMER ID],'Hospitalisation Details'!$A$2:$I$2344,7,0)</f>
        <v>tier - 2</v>
      </c>
      <c r="O578" s="8" t="str">
        <f>VLOOKUP(Table1[CUSTOMER ID],'Hospitalisation Details'!$A$2:$I$2344,8,0)</f>
        <v>tier - 2</v>
      </c>
      <c r="P578" s="8" t="str">
        <f>VLOOKUP(Table1[CUSTOMER ID],'Hospitalisation Details'!$A$2:$I$2344,9,0)</f>
        <v>R1026</v>
      </c>
      <c r="Q578" s="8">
        <f ca="1">VLOOKUP(Table1[CUSTOMER ID],'Hospitalisation Details'!$A$2:$N$2344,13,0)</f>
        <v>59</v>
      </c>
    </row>
    <row r="579" spans="1:17" ht="15.75" x14ac:dyDescent="0.25">
      <c r="A579" s="1" t="s">
        <v>1792</v>
      </c>
      <c r="B579" s="8" t="str">
        <f>VLOOKUP(A579:A2913,'Customer Names'!$A$2:$D$2336,2,0)</f>
        <v xml:space="preserve">  Junyong</v>
      </c>
      <c r="C579" s="8">
        <f>VLOOKUP(A579:A2913,'Medical Examinations'!$A$2:$H$2336,2,0)</f>
        <v>33.630000000000003</v>
      </c>
      <c r="D579" s="8">
        <f>VLOOKUP(A579:A2913,'Medical Examinations'!$A$2:$H$2336,3,0)</f>
        <v>5.69</v>
      </c>
      <c r="E579" s="8" t="str">
        <f>VLOOKUP(A579:A2913,'Medical Examinations'!$A$1:$M$2336,10,0)</f>
        <v>No</v>
      </c>
      <c r="F579" s="8" t="str">
        <f>VLOOKUP(A579:A2913,'Medical Examinations'!$A$2:$H$2336,5,0)</f>
        <v>No</v>
      </c>
      <c r="G579" s="8" t="str">
        <f>VLOOKUP(A579:A2913,'Medical Examinations'!$A$2:$H$2336,6,0)</f>
        <v>No</v>
      </c>
      <c r="H579" s="8">
        <f>VLOOKUP(A579:A2913,'Medical Examinations'!$A$2:$H$2336,7,0)</f>
        <v>1</v>
      </c>
      <c r="I579" t="str">
        <f>VLOOKUP(A579:A2913,'Medical Examinations'!$A$2:$K$2336,11,0)</f>
        <v>No</v>
      </c>
      <c r="J579" s="8" t="str">
        <f>VLOOKUP(A579:A2913,'Medical Examinations'!$A$2:$M$2336,12,0)</f>
        <v>Obesity</v>
      </c>
      <c r="K579" s="8" t="str">
        <f>VLOOKUP(A579:A2913,'Medical Examinations'!$A$2:$M$2336,13,0)</f>
        <v>Normal</v>
      </c>
      <c r="L579" s="8" t="str">
        <f>VLOOKUP(Table1[CUSTOMER ID],'Hospitalisation Details'!$A$1:$N$2344,12,0)</f>
        <v>3/Jun/1998</v>
      </c>
      <c r="M579" s="22">
        <f>VLOOKUP(Table1[CUSTOMER ID],'Hospitalisation Details'!$A$2:$N$2344,14,0)</f>
        <v>17128.43</v>
      </c>
      <c r="N579" s="8" t="str">
        <f>VLOOKUP(Table1[CUSTOMER ID],'Hospitalisation Details'!$A$2:$I$2344,7,0)</f>
        <v>tier - 2</v>
      </c>
      <c r="O579" s="8" t="str">
        <f>VLOOKUP(Table1[CUSTOMER ID],'Hospitalisation Details'!$A$2:$I$2344,8,0)</f>
        <v>tier - 3</v>
      </c>
      <c r="P579" s="8" t="str">
        <f>VLOOKUP(Table1[CUSTOMER ID],'Hospitalisation Details'!$A$2:$I$2344,9,0)</f>
        <v>R1016</v>
      </c>
      <c r="Q579" s="8">
        <f ca="1">VLOOKUP(Table1[CUSTOMER ID],'Hospitalisation Details'!$A$2:$N$2344,13,0)</f>
        <v>26</v>
      </c>
    </row>
    <row r="580" spans="1:17" ht="15.75" x14ac:dyDescent="0.25">
      <c r="A580" s="1" t="s">
        <v>1791</v>
      </c>
      <c r="B580" s="8" t="str">
        <f>VLOOKUP(A580:A2914,'Customer Names'!$A$2:$D$2336,2,0)</f>
        <v xml:space="preserve">  Kristen A</v>
      </c>
      <c r="C580" s="8">
        <f>VLOOKUP(A580:A2914,'Medical Examinations'!$A$2:$H$2336,2,0)</f>
        <v>26.84</v>
      </c>
      <c r="D580" s="8">
        <f>VLOOKUP(A580:A2914,'Medical Examinations'!$A$2:$H$2336,3,0)</f>
        <v>6.5</v>
      </c>
      <c r="E580" s="8" t="str">
        <f>VLOOKUP(A580:A2914,'Medical Examinations'!$A$1:$M$2336,10,0)</f>
        <v>No</v>
      </c>
      <c r="F580" s="8" t="str">
        <f>VLOOKUP(A580:A2914,'Medical Examinations'!$A$2:$H$2336,5,0)</f>
        <v>No</v>
      </c>
      <c r="G580" s="8" t="str">
        <f>VLOOKUP(A580:A2914,'Medical Examinations'!$A$2:$H$2336,6,0)</f>
        <v>No</v>
      </c>
      <c r="H580" s="8">
        <f>VLOOKUP(A580:A2914,'Medical Examinations'!$A$2:$H$2336,7,0)</f>
        <v>0</v>
      </c>
      <c r="I580" t="str">
        <f>VLOOKUP(A580:A2914,'Medical Examinations'!$A$2:$K$2336,11,0)</f>
        <v>Yes</v>
      </c>
      <c r="J580" s="8" t="str">
        <f>VLOOKUP(A580:A2914,'Medical Examinations'!$A$2:$M$2336,12,0)</f>
        <v>Overweight</v>
      </c>
      <c r="K580" s="8" t="str">
        <f>VLOOKUP(A580:A2914,'Medical Examinations'!$A$2:$M$2336,13,0)</f>
        <v>Diabetes</v>
      </c>
      <c r="L580" s="8" t="str">
        <f>VLOOKUP(Table1[CUSTOMER ID],'Hospitalisation Details'!$A$1:$N$2344,12,0)</f>
        <v>28/Jun/2002</v>
      </c>
      <c r="M580" s="22">
        <f>VLOOKUP(Table1[CUSTOMER ID],'Hospitalisation Details'!$A$2:$N$2344,14,0)</f>
        <v>17085.27</v>
      </c>
      <c r="N580" s="8" t="str">
        <f>VLOOKUP(Table1[CUSTOMER ID],'Hospitalisation Details'!$A$2:$I$2344,7,0)</f>
        <v>tier - 2</v>
      </c>
      <c r="O580" s="8" t="str">
        <f>VLOOKUP(Table1[CUSTOMER ID],'Hospitalisation Details'!$A$2:$I$2344,8,0)</f>
        <v>tier - 3</v>
      </c>
      <c r="P580" s="8" t="str">
        <f>VLOOKUP(Table1[CUSTOMER ID],'Hospitalisation Details'!$A$2:$I$2344,9,0)</f>
        <v>R1013</v>
      </c>
      <c r="Q580" s="8">
        <f ca="1">VLOOKUP(Table1[CUSTOMER ID],'Hospitalisation Details'!$A$2:$N$2344,13,0)</f>
        <v>22</v>
      </c>
    </row>
    <row r="581" spans="1:17" ht="15.75" x14ac:dyDescent="0.25">
      <c r="A581" s="1" t="s">
        <v>1790</v>
      </c>
      <c r="B581" s="8" t="str">
        <f>VLOOKUP(A581:A2915,'Customer Names'!$A$2:$D$2336,2,0)</f>
        <v xml:space="preserve">  Maria I</v>
      </c>
      <c r="C581" s="8">
        <f>VLOOKUP(A581:A2915,'Medical Examinations'!$A$2:$H$2336,2,0)</f>
        <v>28.3</v>
      </c>
      <c r="D581" s="8">
        <f>VLOOKUP(A581:A2915,'Medical Examinations'!$A$2:$H$2336,3,0)</f>
        <v>5.73</v>
      </c>
      <c r="E581" s="8" t="str">
        <f>VLOOKUP(A581:A2915,'Medical Examinations'!$A$1:$M$2336,10,0)</f>
        <v>No</v>
      </c>
      <c r="F581" s="8" t="str">
        <f>VLOOKUP(A581:A2915,'Medical Examinations'!$A$2:$H$2336,5,0)</f>
        <v>No</v>
      </c>
      <c r="G581" s="8" t="str">
        <f>VLOOKUP(A581:A2915,'Medical Examinations'!$A$2:$H$2336,6,0)</f>
        <v>Yes</v>
      </c>
      <c r="H581" s="8">
        <f>VLOOKUP(A581:A2915,'Medical Examinations'!$A$2:$H$2336,7,0)</f>
        <v>1</v>
      </c>
      <c r="I581" t="str">
        <f>VLOOKUP(A581:A2915,'Medical Examinations'!$A$2:$K$2336,11,0)</f>
        <v>Yes</v>
      </c>
      <c r="J581" s="8" t="str">
        <f>VLOOKUP(A581:A2915,'Medical Examinations'!$A$2:$M$2336,12,0)</f>
        <v>Overweight</v>
      </c>
      <c r="K581" s="8" t="str">
        <f>VLOOKUP(A581:A2915,'Medical Examinations'!$A$2:$M$2336,13,0)</f>
        <v>Prediabetes</v>
      </c>
      <c r="L581" s="8" t="str">
        <f>VLOOKUP(Table1[CUSTOMER ID],'Hospitalisation Details'!$A$1:$N$2344,12,0)</f>
        <v>26/Dec/2003</v>
      </c>
      <c r="M581" s="22">
        <f>VLOOKUP(Table1[CUSTOMER ID],'Hospitalisation Details'!$A$2:$N$2344,14,0)</f>
        <v>17081.080000000002</v>
      </c>
      <c r="N581" s="8" t="str">
        <f>VLOOKUP(Table1[CUSTOMER ID],'Hospitalisation Details'!$A$2:$I$2344,7,0)</f>
        <v>tier - 2</v>
      </c>
      <c r="O581" s="8" t="str">
        <f>VLOOKUP(Table1[CUSTOMER ID],'Hospitalisation Details'!$A$2:$I$2344,8,0)</f>
        <v>tier - 2</v>
      </c>
      <c r="P581" s="8" t="str">
        <f>VLOOKUP(Table1[CUSTOMER ID],'Hospitalisation Details'!$A$2:$I$2344,9,0)</f>
        <v>R1011</v>
      </c>
      <c r="Q581" s="8">
        <f ca="1">VLOOKUP(Table1[CUSTOMER ID],'Hospitalisation Details'!$A$2:$N$2344,13,0)</f>
        <v>20</v>
      </c>
    </row>
    <row r="582" spans="1:17" ht="15.75" x14ac:dyDescent="0.25">
      <c r="A582" s="1" t="s">
        <v>1789</v>
      </c>
      <c r="B582" s="8" t="str">
        <f>VLOOKUP(A582:A2916,'Customer Names'!$A$2:$D$2336,2,0)</f>
        <v xml:space="preserve">  Jonathan</v>
      </c>
      <c r="C582" s="8">
        <f>VLOOKUP(A582:A2916,'Medical Examinations'!$A$2:$H$2336,2,0)</f>
        <v>27.06</v>
      </c>
      <c r="D582" s="8">
        <f>VLOOKUP(A582:A2916,'Medical Examinations'!$A$2:$H$2336,3,0)</f>
        <v>5.74</v>
      </c>
      <c r="E582" s="8" t="str">
        <f>VLOOKUP(A582:A2916,'Medical Examinations'!$A$1:$M$2336,10,0)</f>
        <v>Yes</v>
      </c>
      <c r="F582" s="8" t="str">
        <f>VLOOKUP(A582:A2916,'Medical Examinations'!$A$2:$H$2336,5,0)</f>
        <v>No</v>
      </c>
      <c r="G582" s="8" t="str">
        <f>VLOOKUP(A582:A2916,'Medical Examinations'!$A$2:$H$2336,6,0)</f>
        <v>No</v>
      </c>
      <c r="H582" s="8">
        <f>VLOOKUP(A582:A2916,'Medical Examinations'!$A$2:$H$2336,7,0)</f>
        <v>0</v>
      </c>
      <c r="I582" t="str">
        <f>VLOOKUP(A582:A2916,'Medical Examinations'!$A$2:$K$2336,11,0)</f>
        <v>Yes</v>
      </c>
      <c r="J582" s="8" t="str">
        <f>VLOOKUP(A582:A2916,'Medical Examinations'!$A$2:$M$2336,12,0)</f>
        <v>Overweight</v>
      </c>
      <c r="K582" s="8" t="str">
        <f>VLOOKUP(A582:A2916,'Medical Examinations'!$A$2:$M$2336,13,0)</f>
        <v>Prediabetes</v>
      </c>
      <c r="L582" s="8" t="str">
        <f>VLOOKUP(Table1[CUSTOMER ID],'Hospitalisation Details'!$A$1:$N$2344,12,0)</f>
        <v>10/Jun/1996</v>
      </c>
      <c r="M582" s="22">
        <f>VLOOKUP(Table1[CUSTOMER ID],'Hospitalisation Details'!$A$2:$N$2344,14,0)</f>
        <v>17043.34</v>
      </c>
      <c r="N582" s="8" t="str">
        <f>VLOOKUP(Table1[CUSTOMER ID],'Hospitalisation Details'!$A$2:$I$2344,7,0)</f>
        <v>tier - 2</v>
      </c>
      <c r="O582" s="8" t="str">
        <f>VLOOKUP(Table1[CUSTOMER ID],'Hospitalisation Details'!$A$2:$I$2344,8,0)</f>
        <v>tier - 3</v>
      </c>
      <c r="P582" s="8" t="str">
        <f>VLOOKUP(Table1[CUSTOMER ID],'Hospitalisation Details'!$A$2:$I$2344,9,0)</f>
        <v>R1013</v>
      </c>
      <c r="Q582" s="8">
        <f ca="1">VLOOKUP(Table1[CUSTOMER ID],'Hospitalisation Details'!$A$2:$N$2344,13,0)</f>
        <v>28</v>
      </c>
    </row>
    <row r="583" spans="1:17" ht="15.75" x14ac:dyDescent="0.25">
      <c r="A583" s="1" t="s">
        <v>1788</v>
      </c>
      <c r="B583" s="8" t="str">
        <f>VLOOKUP(A583:A2917,'Customer Names'!$A$2:$D$2336,2,0)</f>
        <v xml:space="preserve">  Phil</v>
      </c>
      <c r="C583" s="8">
        <f>VLOOKUP(A583:A2917,'Medical Examinations'!$A$2:$H$2336,2,0)</f>
        <v>47.13</v>
      </c>
      <c r="D583" s="8">
        <f>VLOOKUP(A583:A2917,'Medical Examinations'!$A$2:$H$2336,3,0)</f>
        <v>8.6999999999999993</v>
      </c>
      <c r="E583" s="8" t="str">
        <f>VLOOKUP(A583:A2917,'Medical Examinations'!$A$1:$M$2336,10,0)</f>
        <v>No</v>
      </c>
      <c r="F583" s="8" t="str">
        <f>VLOOKUP(A583:A2917,'Medical Examinations'!$A$2:$H$2336,5,0)</f>
        <v>No</v>
      </c>
      <c r="G583" s="8" t="str">
        <f>VLOOKUP(A583:A2917,'Medical Examinations'!$A$2:$H$2336,6,0)</f>
        <v>No</v>
      </c>
      <c r="H583" s="8">
        <f>VLOOKUP(A583:A2917,'Medical Examinations'!$A$2:$H$2336,7,0)</f>
        <v>0</v>
      </c>
      <c r="I583" t="str">
        <f>VLOOKUP(A583:A2917,'Medical Examinations'!$A$2:$K$2336,11,0)</f>
        <v>No</v>
      </c>
      <c r="J583" s="8" t="str">
        <f>VLOOKUP(A583:A2917,'Medical Examinations'!$A$2:$M$2336,12,0)</f>
        <v>Obesity</v>
      </c>
      <c r="K583" s="8" t="str">
        <f>VLOOKUP(A583:A2917,'Medical Examinations'!$A$2:$M$2336,13,0)</f>
        <v>Diabetes</v>
      </c>
      <c r="L583" s="8" t="str">
        <f>VLOOKUP(Table1[CUSTOMER ID],'Hospitalisation Details'!$A$1:$N$2344,12,0)</f>
        <v>22/Aug/1971</v>
      </c>
      <c r="M583" s="22">
        <f>VLOOKUP(Table1[CUSTOMER ID],'Hospitalisation Details'!$A$2:$N$2344,14,0)</f>
        <v>17016.009999999998</v>
      </c>
      <c r="N583" s="8" t="str">
        <f>VLOOKUP(Table1[CUSTOMER ID],'Hospitalisation Details'!$A$2:$I$2344,7,0)</f>
        <v>tier - 2</v>
      </c>
      <c r="O583" s="8" t="str">
        <f>VLOOKUP(Table1[CUSTOMER ID],'Hospitalisation Details'!$A$2:$I$2344,8,0)</f>
        <v>tier - 2</v>
      </c>
      <c r="P583" s="8" t="str">
        <f>VLOOKUP(Table1[CUSTOMER ID],'Hospitalisation Details'!$A$2:$I$2344,9,0)</f>
        <v>R1023</v>
      </c>
      <c r="Q583" s="8">
        <f ca="1">VLOOKUP(Table1[CUSTOMER ID],'Hospitalisation Details'!$A$2:$N$2344,13,0)</f>
        <v>53</v>
      </c>
    </row>
    <row r="584" spans="1:17" ht="15.75" x14ac:dyDescent="0.25">
      <c r="A584" s="1" t="s">
        <v>1787</v>
      </c>
      <c r="B584" s="8" t="str">
        <f>VLOOKUP(A584:A2918,'Customer Names'!$A$2:$D$2336,2,0)</f>
        <v xml:space="preserve">  Benjamina C</v>
      </c>
      <c r="C584" s="8">
        <f>VLOOKUP(A584:A2918,'Medical Examinations'!$A$2:$H$2336,2,0)</f>
        <v>51.72</v>
      </c>
      <c r="D584" s="8">
        <f>VLOOKUP(A584:A2918,'Medical Examinations'!$A$2:$H$2336,3,0)</f>
        <v>5.09</v>
      </c>
      <c r="E584" s="8" t="str">
        <f>VLOOKUP(A584:A2918,'Medical Examinations'!$A$1:$M$2336,10,0)</f>
        <v>No</v>
      </c>
      <c r="F584" s="8" t="str">
        <f>VLOOKUP(A584:A2918,'Medical Examinations'!$A$2:$H$2336,5,0)</f>
        <v>No</v>
      </c>
      <c r="G584" s="8" t="str">
        <f>VLOOKUP(A584:A2918,'Medical Examinations'!$A$2:$H$2336,6,0)</f>
        <v>No</v>
      </c>
      <c r="H584" s="8">
        <f>VLOOKUP(A584:A2918,'Medical Examinations'!$A$2:$H$2336,7,0)</f>
        <v>0</v>
      </c>
      <c r="I584" t="str">
        <f>VLOOKUP(A584:A2918,'Medical Examinations'!$A$2:$K$2336,11,0)</f>
        <v>No</v>
      </c>
      <c r="J584" s="8" t="str">
        <f>VLOOKUP(A584:A2918,'Medical Examinations'!$A$2:$M$2336,12,0)</f>
        <v>Obesity</v>
      </c>
      <c r="K584" s="8" t="str">
        <f>VLOOKUP(A584:A2918,'Medical Examinations'!$A$2:$M$2336,13,0)</f>
        <v>Normal</v>
      </c>
      <c r="L584" s="8" t="str">
        <f>VLOOKUP(Table1[CUSTOMER ID],'Hospitalisation Details'!$A$1:$N$2344,12,0)</f>
        <v>16/Jul/1980</v>
      </c>
      <c r="M584" s="22">
        <f>VLOOKUP(Table1[CUSTOMER ID],'Hospitalisation Details'!$A$2:$N$2344,14,0)</f>
        <v>16990.55</v>
      </c>
      <c r="N584" s="8" t="str">
        <f>VLOOKUP(Table1[CUSTOMER ID],'Hospitalisation Details'!$A$2:$I$2344,7,0)</f>
        <v>tier - 2</v>
      </c>
      <c r="O584" s="8" t="str">
        <f>VLOOKUP(Table1[CUSTOMER ID],'Hospitalisation Details'!$A$2:$I$2344,8,0)</f>
        <v>tier - 3</v>
      </c>
      <c r="P584" s="8" t="str">
        <f>VLOOKUP(Table1[CUSTOMER ID],'Hospitalisation Details'!$A$2:$I$2344,9,0)</f>
        <v>R1012</v>
      </c>
      <c r="Q584" s="8">
        <f ca="1">VLOOKUP(Table1[CUSTOMER ID],'Hospitalisation Details'!$A$2:$N$2344,13,0)</f>
        <v>44</v>
      </c>
    </row>
    <row r="585" spans="1:17" ht="15.75" x14ac:dyDescent="0.25">
      <c r="A585" s="1" t="s">
        <v>1786</v>
      </c>
      <c r="B585" s="8" t="str">
        <f>VLOOKUP(A585:A2919,'Customer Names'!$A$2:$D$2336,2,0)</f>
        <v xml:space="preserve">  Christopher</v>
      </c>
      <c r="C585" s="8">
        <f>VLOOKUP(A585:A2919,'Medical Examinations'!$A$2:$H$2336,2,0)</f>
        <v>48.59</v>
      </c>
      <c r="D585" s="8">
        <f>VLOOKUP(A585:A2919,'Medical Examinations'!$A$2:$H$2336,3,0)</f>
        <v>5.57</v>
      </c>
      <c r="E585" s="8" t="str">
        <f>VLOOKUP(A585:A2919,'Medical Examinations'!$A$1:$M$2336,10,0)</f>
        <v>No</v>
      </c>
      <c r="F585" s="8" t="str">
        <f>VLOOKUP(A585:A2919,'Medical Examinations'!$A$2:$H$2336,5,0)</f>
        <v>No</v>
      </c>
      <c r="G585" s="8" t="str">
        <f>VLOOKUP(A585:A2919,'Medical Examinations'!$A$2:$H$2336,6,0)</f>
        <v>No</v>
      </c>
      <c r="H585" s="8">
        <f>VLOOKUP(A585:A2919,'Medical Examinations'!$A$2:$H$2336,7,0)</f>
        <v>0</v>
      </c>
      <c r="I585" t="str">
        <f>VLOOKUP(A585:A2919,'Medical Examinations'!$A$2:$K$2336,11,0)</f>
        <v>No</v>
      </c>
      <c r="J585" s="8" t="str">
        <f>VLOOKUP(A585:A2919,'Medical Examinations'!$A$2:$M$2336,12,0)</f>
        <v>Obesity</v>
      </c>
      <c r="K585" s="8" t="str">
        <f>VLOOKUP(A585:A2919,'Medical Examinations'!$A$2:$M$2336,13,0)</f>
        <v>Normal</v>
      </c>
      <c r="L585" s="8" t="str">
        <f>VLOOKUP(Table1[CUSTOMER ID],'Hospitalisation Details'!$A$1:$N$2344,12,0)</f>
        <v>25/Aug/1977</v>
      </c>
      <c r="M585" s="22">
        <f>VLOOKUP(Table1[CUSTOMER ID],'Hospitalisation Details'!$A$2:$N$2344,14,0)</f>
        <v>16921.09</v>
      </c>
      <c r="N585" s="8" t="str">
        <f>VLOOKUP(Table1[CUSTOMER ID],'Hospitalisation Details'!$A$2:$I$2344,7,0)</f>
        <v>tier - 2</v>
      </c>
      <c r="O585" s="8" t="str">
        <f>VLOOKUP(Table1[CUSTOMER ID],'Hospitalisation Details'!$A$2:$I$2344,8,0)</f>
        <v>tier - 3</v>
      </c>
      <c r="P585" s="8" t="str">
        <f>VLOOKUP(Table1[CUSTOMER ID],'Hospitalisation Details'!$A$2:$I$2344,9,0)</f>
        <v>R1023</v>
      </c>
      <c r="Q585" s="8">
        <f ca="1">VLOOKUP(Table1[CUSTOMER ID],'Hospitalisation Details'!$A$2:$N$2344,13,0)</f>
        <v>47</v>
      </c>
    </row>
    <row r="586" spans="1:17" ht="15.75" x14ac:dyDescent="0.25">
      <c r="A586" s="1" t="s">
        <v>1785</v>
      </c>
      <c r="B586" s="8" t="str">
        <f>VLOOKUP(A586:A2920,'Customer Names'!$A$2:$D$2336,2,0)</f>
        <v xml:space="preserve">  Alison B</v>
      </c>
      <c r="C586" s="8">
        <f>VLOOKUP(A586:A2920,'Medical Examinations'!$A$2:$H$2336,2,0)</f>
        <v>45.18</v>
      </c>
      <c r="D586" s="8">
        <f>VLOOKUP(A586:A2920,'Medical Examinations'!$A$2:$H$2336,3,0)</f>
        <v>10.87</v>
      </c>
      <c r="E586" s="8" t="str">
        <f>VLOOKUP(A586:A2920,'Medical Examinations'!$A$1:$M$2336,10,0)</f>
        <v>No</v>
      </c>
      <c r="F586" s="8" t="str">
        <f>VLOOKUP(A586:A2920,'Medical Examinations'!$A$2:$H$2336,5,0)</f>
        <v>No</v>
      </c>
      <c r="G586" s="8" t="str">
        <f>VLOOKUP(A586:A2920,'Medical Examinations'!$A$2:$H$2336,6,0)</f>
        <v>No</v>
      </c>
      <c r="H586" s="8">
        <f>VLOOKUP(A586:A2920,'Medical Examinations'!$A$2:$H$2336,7,0)</f>
        <v>0</v>
      </c>
      <c r="I586" t="str">
        <f>VLOOKUP(A586:A2920,'Medical Examinations'!$A$2:$K$2336,11,0)</f>
        <v>No</v>
      </c>
      <c r="J586" s="8" t="str">
        <f>VLOOKUP(A586:A2920,'Medical Examinations'!$A$2:$M$2336,12,0)</f>
        <v>Obesity</v>
      </c>
      <c r="K586" s="8" t="str">
        <f>VLOOKUP(A586:A2920,'Medical Examinations'!$A$2:$M$2336,13,0)</f>
        <v>Diabetes</v>
      </c>
      <c r="L586" s="8" t="str">
        <f>VLOOKUP(Table1[CUSTOMER ID],'Hospitalisation Details'!$A$1:$N$2344,12,0)</f>
        <v>21/Oct/1968</v>
      </c>
      <c r="M586" s="22">
        <f>VLOOKUP(Table1[CUSTOMER ID],'Hospitalisation Details'!$A$2:$N$2344,14,0)</f>
        <v>16903.5</v>
      </c>
      <c r="N586" s="8" t="str">
        <f>VLOOKUP(Table1[CUSTOMER ID],'Hospitalisation Details'!$A$2:$I$2344,7,0)</f>
        <v>tier - 2</v>
      </c>
      <c r="O586" s="8" t="str">
        <f>VLOOKUP(Table1[CUSTOMER ID],'Hospitalisation Details'!$A$2:$I$2344,8,0)</f>
        <v>tier - 3</v>
      </c>
      <c r="P586" s="8" t="str">
        <f>VLOOKUP(Table1[CUSTOMER ID],'Hospitalisation Details'!$A$2:$I$2344,9,0)</f>
        <v>R1012</v>
      </c>
      <c r="Q586" s="8">
        <f ca="1">VLOOKUP(Table1[CUSTOMER ID],'Hospitalisation Details'!$A$2:$N$2344,13,0)</f>
        <v>56</v>
      </c>
    </row>
    <row r="587" spans="1:17" ht="15.75" x14ac:dyDescent="0.25">
      <c r="A587" s="1" t="s">
        <v>1784</v>
      </c>
      <c r="B587" s="8" t="str">
        <f>VLOOKUP(A587:A2921,'Customer Names'!$A$2:$D$2336,2,0)</f>
        <v xml:space="preserve">  Caroline</v>
      </c>
      <c r="C587" s="8">
        <f>VLOOKUP(A587:A2921,'Medical Examinations'!$A$2:$H$2336,2,0)</f>
        <v>27.9</v>
      </c>
      <c r="D587" s="8">
        <f>VLOOKUP(A587:A2921,'Medical Examinations'!$A$2:$H$2336,3,0)</f>
        <v>6.02</v>
      </c>
      <c r="E587" s="8" t="str">
        <f>VLOOKUP(A587:A2921,'Medical Examinations'!$A$1:$M$2336,10,0)</f>
        <v>No</v>
      </c>
      <c r="F587" s="8" t="str">
        <f>VLOOKUP(A587:A2921,'Medical Examinations'!$A$2:$H$2336,5,0)</f>
        <v>No</v>
      </c>
      <c r="G587" s="8" t="str">
        <f>VLOOKUP(A587:A2921,'Medical Examinations'!$A$2:$H$2336,6,0)</f>
        <v>Yes</v>
      </c>
      <c r="H587" s="8">
        <f>VLOOKUP(A587:A2921,'Medical Examinations'!$A$2:$H$2336,7,0)</f>
        <v>1</v>
      </c>
      <c r="I587" t="str">
        <f>VLOOKUP(A587:A2921,'Medical Examinations'!$A$2:$K$2336,11,0)</f>
        <v>Yes</v>
      </c>
      <c r="J587" s="8" t="str">
        <f>VLOOKUP(A587:A2921,'Medical Examinations'!$A$2:$M$2336,12,0)</f>
        <v>Overweight</v>
      </c>
      <c r="K587" s="8" t="str">
        <f>VLOOKUP(A587:A2921,'Medical Examinations'!$A$2:$M$2336,13,0)</f>
        <v>Prediabetes</v>
      </c>
      <c r="L587" s="8" t="str">
        <f>VLOOKUP(Table1[CUSTOMER ID],'Hospitalisation Details'!$A$1:$N$2344,12,0)</f>
        <v>10/Sep/2003</v>
      </c>
      <c r="M587" s="22">
        <f>VLOOKUP(Table1[CUSTOMER ID],'Hospitalisation Details'!$A$2:$N$2344,14,0)</f>
        <v>16884.919999999998</v>
      </c>
      <c r="N587" s="8" t="str">
        <f>VLOOKUP(Table1[CUSTOMER ID],'Hospitalisation Details'!$A$2:$I$2344,7,0)</f>
        <v>tier - 2</v>
      </c>
      <c r="O587" s="8" t="str">
        <f>VLOOKUP(Table1[CUSTOMER ID],'Hospitalisation Details'!$A$2:$I$2344,8,0)</f>
        <v>tier - 2</v>
      </c>
      <c r="P587" s="8" t="str">
        <f>VLOOKUP(Table1[CUSTOMER ID],'Hospitalisation Details'!$A$2:$I$2344,9,0)</f>
        <v>R1011</v>
      </c>
      <c r="Q587" s="8">
        <f ca="1">VLOOKUP(Table1[CUSTOMER ID],'Hospitalisation Details'!$A$2:$N$2344,13,0)</f>
        <v>21</v>
      </c>
    </row>
    <row r="588" spans="1:17" ht="15.75" x14ac:dyDescent="0.25">
      <c r="A588" s="1" t="s">
        <v>1783</v>
      </c>
      <c r="B588" s="8" t="str">
        <f>VLOOKUP(A588:A2922,'Customer Names'!$A$2:$D$2336,2,0)</f>
        <v xml:space="preserve">  Alexis N</v>
      </c>
      <c r="C588" s="8">
        <f>VLOOKUP(A588:A2922,'Medical Examinations'!$A$2:$H$2336,2,0)</f>
        <v>51.33</v>
      </c>
      <c r="D588" s="8">
        <f>VLOOKUP(A588:A2922,'Medical Examinations'!$A$2:$H$2336,3,0)</f>
        <v>7</v>
      </c>
      <c r="E588" s="8" t="str">
        <f>VLOOKUP(A588:A2922,'Medical Examinations'!$A$1:$M$2336,10,0)</f>
        <v>No</v>
      </c>
      <c r="F588" s="8" t="str">
        <f>VLOOKUP(A588:A2922,'Medical Examinations'!$A$2:$H$2336,5,0)</f>
        <v>No</v>
      </c>
      <c r="G588" s="8" t="str">
        <f>VLOOKUP(A588:A2922,'Medical Examinations'!$A$2:$H$2336,6,0)</f>
        <v>No</v>
      </c>
      <c r="H588" s="8">
        <f>VLOOKUP(A588:A2922,'Medical Examinations'!$A$2:$H$2336,7,0)</f>
        <v>0</v>
      </c>
      <c r="I588" t="str">
        <f>VLOOKUP(A588:A2922,'Medical Examinations'!$A$2:$K$2336,11,0)</f>
        <v>No</v>
      </c>
      <c r="J588" s="8" t="str">
        <f>VLOOKUP(A588:A2922,'Medical Examinations'!$A$2:$M$2336,12,0)</f>
        <v>Obesity</v>
      </c>
      <c r="K588" s="8" t="str">
        <f>VLOOKUP(A588:A2922,'Medical Examinations'!$A$2:$M$2336,13,0)</f>
        <v>Diabetes</v>
      </c>
      <c r="L588" s="8" t="str">
        <f>VLOOKUP(Table1[CUSTOMER ID],'Hospitalisation Details'!$A$1:$N$2344,12,0)</f>
        <v>8/Aug/1974</v>
      </c>
      <c r="M588" s="22">
        <f>VLOOKUP(Table1[CUSTOMER ID],'Hospitalisation Details'!$A$2:$N$2344,14,0)</f>
        <v>16841.32</v>
      </c>
      <c r="N588" s="8" t="str">
        <f>VLOOKUP(Table1[CUSTOMER ID],'Hospitalisation Details'!$A$2:$I$2344,7,0)</f>
        <v>tier - 2</v>
      </c>
      <c r="O588" s="8" t="str">
        <f>VLOOKUP(Table1[CUSTOMER ID],'Hospitalisation Details'!$A$2:$I$2344,8,0)</f>
        <v>tier - 3</v>
      </c>
      <c r="P588" s="8" t="str">
        <f>VLOOKUP(Table1[CUSTOMER ID],'Hospitalisation Details'!$A$2:$I$2344,9,0)</f>
        <v>R1011</v>
      </c>
      <c r="Q588" s="8">
        <f ca="1">VLOOKUP(Table1[CUSTOMER ID],'Hospitalisation Details'!$A$2:$N$2344,13,0)</f>
        <v>50</v>
      </c>
    </row>
    <row r="589" spans="1:17" ht="15.75" x14ac:dyDescent="0.25">
      <c r="A589" s="1" t="s">
        <v>1782</v>
      </c>
      <c r="B589" s="8" t="str">
        <f>VLOOKUP(A589:A2923,'Customer Names'!$A$2:$D$2336,2,0)</f>
        <v xml:space="preserve">  Shanda L</v>
      </c>
      <c r="C589" s="8">
        <f>VLOOKUP(A589:A2923,'Medical Examinations'!$A$2:$H$2336,2,0)</f>
        <v>30.59</v>
      </c>
      <c r="D589" s="8">
        <f>VLOOKUP(A589:A2923,'Medical Examinations'!$A$2:$H$2336,3,0)</f>
        <v>5.56</v>
      </c>
      <c r="E589" s="8" t="str">
        <f>VLOOKUP(A589:A2923,'Medical Examinations'!$A$1:$M$2336,10,0)</f>
        <v>Yes</v>
      </c>
      <c r="F589" s="8" t="str">
        <f>VLOOKUP(A589:A2923,'Medical Examinations'!$A$2:$H$2336,5,0)</f>
        <v>No</v>
      </c>
      <c r="G589" s="8" t="str">
        <f>VLOOKUP(A589:A2923,'Medical Examinations'!$A$2:$H$2336,6,0)</f>
        <v>No</v>
      </c>
      <c r="H589" s="8">
        <f>VLOOKUP(A589:A2923,'Medical Examinations'!$A$2:$H$2336,7,0)</f>
        <v>1</v>
      </c>
      <c r="I589" t="str">
        <f>VLOOKUP(A589:A2923,'Medical Examinations'!$A$2:$K$2336,11,0)</f>
        <v>No</v>
      </c>
      <c r="J589" s="8" t="str">
        <f>VLOOKUP(A589:A2923,'Medical Examinations'!$A$2:$M$2336,12,0)</f>
        <v>Obesity</v>
      </c>
      <c r="K589" s="8" t="str">
        <f>VLOOKUP(A589:A2923,'Medical Examinations'!$A$2:$M$2336,13,0)</f>
        <v>Normal</v>
      </c>
      <c r="L589" s="8" t="str">
        <f>VLOOKUP(Table1[CUSTOMER ID],'Hospitalisation Details'!$A$1:$N$2344,12,0)</f>
        <v>19/Oct/1995</v>
      </c>
      <c r="M589" s="22">
        <f>VLOOKUP(Table1[CUSTOMER ID],'Hospitalisation Details'!$A$2:$N$2344,14,0)</f>
        <v>16796.41</v>
      </c>
      <c r="N589" s="8" t="str">
        <f>VLOOKUP(Table1[CUSTOMER ID],'Hospitalisation Details'!$A$2:$I$2344,7,0)</f>
        <v>tier - 2</v>
      </c>
      <c r="O589" s="8" t="str">
        <f>VLOOKUP(Table1[CUSTOMER ID],'Hospitalisation Details'!$A$2:$I$2344,8,0)</f>
        <v>tier - 3</v>
      </c>
      <c r="P589" s="8" t="str">
        <f>VLOOKUP(Table1[CUSTOMER ID],'Hospitalisation Details'!$A$2:$I$2344,9,0)</f>
        <v>R1024</v>
      </c>
      <c r="Q589" s="8">
        <f ca="1">VLOOKUP(Table1[CUSTOMER ID],'Hospitalisation Details'!$A$2:$N$2344,13,0)</f>
        <v>29</v>
      </c>
    </row>
    <row r="590" spans="1:17" ht="15.75" x14ac:dyDescent="0.25">
      <c r="A590" s="1" t="s">
        <v>1781</v>
      </c>
      <c r="B590" s="8" t="str">
        <f>VLOOKUP(A590:A2924,'Customer Names'!$A$2:$D$2336,2,0)</f>
        <v xml:space="preserve">  Lacey</v>
      </c>
      <c r="C590" s="8">
        <f>VLOOKUP(A590:A2924,'Medical Examinations'!$A$2:$H$2336,2,0)</f>
        <v>39.229999999999997</v>
      </c>
      <c r="D590" s="8">
        <f>VLOOKUP(A590:A2924,'Medical Examinations'!$A$2:$H$2336,3,0)</f>
        <v>8.4499999999999993</v>
      </c>
      <c r="E590" s="8" t="str">
        <f>VLOOKUP(A590:A2924,'Medical Examinations'!$A$1:$M$2336,10,0)</f>
        <v>No</v>
      </c>
      <c r="F590" s="8" t="str">
        <f>VLOOKUP(A590:A2924,'Medical Examinations'!$A$2:$H$2336,5,0)</f>
        <v>No</v>
      </c>
      <c r="G590" s="8" t="str">
        <f>VLOOKUP(A590:A2924,'Medical Examinations'!$A$2:$H$2336,6,0)</f>
        <v>No</v>
      </c>
      <c r="H590" s="8">
        <f>VLOOKUP(A590:A2924,'Medical Examinations'!$A$2:$H$2336,7,0)</f>
        <v>0</v>
      </c>
      <c r="I590" t="str">
        <f>VLOOKUP(A590:A2924,'Medical Examinations'!$A$2:$K$2336,11,0)</f>
        <v>No</v>
      </c>
      <c r="J590" s="8" t="str">
        <f>VLOOKUP(A590:A2924,'Medical Examinations'!$A$2:$M$2336,12,0)</f>
        <v>Obesity</v>
      </c>
      <c r="K590" s="8" t="str">
        <f>VLOOKUP(A590:A2924,'Medical Examinations'!$A$2:$M$2336,13,0)</f>
        <v>Diabetes</v>
      </c>
      <c r="L590" s="8" t="str">
        <f>VLOOKUP(Table1[CUSTOMER ID],'Hospitalisation Details'!$A$1:$N$2344,12,0)</f>
        <v>29/Jul/1962</v>
      </c>
      <c r="M590" s="22">
        <f>VLOOKUP(Table1[CUSTOMER ID],'Hospitalisation Details'!$A$2:$N$2344,14,0)</f>
        <v>16779.400000000001</v>
      </c>
      <c r="N590" s="8" t="str">
        <f>VLOOKUP(Table1[CUSTOMER ID],'Hospitalisation Details'!$A$2:$I$2344,7,0)</f>
        <v>tier - 2</v>
      </c>
      <c r="O590" s="8" t="str">
        <f>VLOOKUP(Table1[CUSTOMER ID],'Hospitalisation Details'!$A$2:$I$2344,8,0)</f>
        <v>tier - 2</v>
      </c>
      <c r="P590" s="8" t="str">
        <f>VLOOKUP(Table1[CUSTOMER ID],'Hospitalisation Details'!$A$2:$I$2344,9,0)</f>
        <v>R1026</v>
      </c>
      <c r="Q590" s="8">
        <f ca="1">VLOOKUP(Table1[CUSTOMER ID],'Hospitalisation Details'!$A$2:$N$2344,13,0)</f>
        <v>62</v>
      </c>
    </row>
    <row r="591" spans="1:17" ht="15.75" x14ac:dyDescent="0.25">
      <c r="A591" s="1" t="s">
        <v>1780</v>
      </c>
      <c r="B591" s="8" t="str">
        <f>VLOOKUP(A591:A2925,'Customer Names'!$A$2:$D$2336,2,0)</f>
        <v xml:space="preserve">  Laurette</v>
      </c>
      <c r="C591" s="8">
        <f>VLOOKUP(A591:A2925,'Medical Examinations'!$A$2:$H$2336,2,0)</f>
        <v>19.094999999999999</v>
      </c>
      <c r="D591" s="8">
        <f>VLOOKUP(A591:A2925,'Medical Examinations'!$A$2:$H$2336,3,0)</f>
        <v>6.19</v>
      </c>
      <c r="E591" s="8" t="str">
        <f>VLOOKUP(A591:A2925,'Medical Examinations'!$A$1:$M$2336,10,0)</f>
        <v>No</v>
      </c>
      <c r="F591" s="8" t="str">
        <f>VLOOKUP(A591:A2925,'Medical Examinations'!$A$2:$H$2336,5,0)</f>
        <v>No</v>
      </c>
      <c r="G591" s="8" t="str">
        <f>VLOOKUP(A591:A2925,'Medical Examinations'!$A$2:$H$2336,6,0)</f>
        <v>No</v>
      </c>
      <c r="H591" s="8">
        <f>VLOOKUP(A591:A2925,'Medical Examinations'!$A$2:$H$2336,7,0)</f>
        <v>0</v>
      </c>
      <c r="I591" t="str">
        <f>VLOOKUP(A591:A2925,'Medical Examinations'!$A$2:$K$2336,11,0)</f>
        <v>Yes</v>
      </c>
      <c r="J591" s="8" t="str">
        <f>VLOOKUP(A591:A2925,'Medical Examinations'!$A$2:$M$2336,12,0)</f>
        <v>Normal Weight</v>
      </c>
      <c r="K591" s="8" t="str">
        <f>VLOOKUP(A591:A2925,'Medical Examinations'!$A$2:$M$2336,13,0)</f>
        <v>Prediabetes</v>
      </c>
      <c r="L591" s="8" t="str">
        <f>VLOOKUP(Table1[CUSTOMER ID],'Hospitalisation Details'!$A$1:$N$2344,12,0)</f>
        <v>23/Sep/1989</v>
      </c>
      <c r="M591" s="22">
        <f>VLOOKUP(Table1[CUSTOMER ID],'Hospitalisation Details'!$A$2:$N$2344,14,0)</f>
        <v>16776.3</v>
      </c>
      <c r="N591" s="8" t="str">
        <f>VLOOKUP(Table1[CUSTOMER ID],'Hospitalisation Details'!$A$2:$I$2344,7,0)</f>
        <v>tier - 2</v>
      </c>
      <c r="O591" s="8" t="str">
        <f>VLOOKUP(Table1[CUSTOMER ID],'Hospitalisation Details'!$A$2:$I$2344,8,0)</f>
        <v>tier - 2</v>
      </c>
      <c r="P591" s="8" t="str">
        <f>VLOOKUP(Table1[CUSTOMER ID],'Hospitalisation Details'!$A$2:$I$2344,9,0)</f>
        <v>R1024</v>
      </c>
      <c r="Q591" s="8">
        <f ca="1">VLOOKUP(Table1[CUSTOMER ID],'Hospitalisation Details'!$A$2:$N$2344,13,0)</f>
        <v>35</v>
      </c>
    </row>
    <row r="592" spans="1:17" ht="15.75" x14ac:dyDescent="0.25">
      <c r="A592" s="1" t="s">
        <v>1779</v>
      </c>
      <c r="B592" s="8" t="str">
        <f>VLOOKUP(A592:A2926,'Customer Names'!$A$2:$D$2336,2,0)</f>
        <v xml:space="preserve">  Jason</v>
      </c>
      <c r="C592" s="8">
        <f>VLOOKUP(A592:A2926,'Medical Examinations'!$A$2:$H$2336,2,0)</f>
        <v>49.72</v>
      </c>
      <c r="D592" s="8">
        <f>VLOOKUP(A592:A2926,'Medical Examinations'!$A$2:$H$2336,3,0)</f>
        <v>7.71</v>
      </c>
      <c r="E592" s="8" t="str">
        <f>VLOOKUP(A592:A2926,'Medical Examinations'!$A$1:$M$2336,10,0)</f>
        <v>No</v>
      </c>
      <c r="F592" s="8" t="str">
        <f>VLOOKUP(A592:A2926,'Medical Examinations'!$A$2:$H$2336,5,0)</f>
        <v>No</v>
      </c>
      <c r="G592" s="8" t="str">
        <f>VLOOKUP(A592:A2926,'Medical Examinations'!$A$2:$H$2336,6,0)</f>
        <v>No</v>
      </c>
      <c r="H592" s="8">
        <f>VLOOKUP(A592:A2926,'Medical Examinations'!$A$2:$H$2336,7,0)</f>
        <v>0</v>
      </c>
      <c r="I592" t="str">
        <f>VLOOKUP(A592:A2926,'Medical Examinations'!$A$2:$K$2336,11,0)</f>
        <v>No</v>
      </c>
      <c r="J592" s="8" t="str">
        <f>VLOOKUP(A592:A2926,'Medical Examinations'!$A$2:$M$2336,12,0)</f>
        <v>Obesity</v>
      </c>
      <c r="K592" s="8" t="str">
        <f>VLOOKUP(A592:A2926,'Medical Examinations'!$A$2:$M$2336,13,0)</f>
        <v>Diabetes</v>
      </c>
      <c r="L592" s="8" t="str">
        <f>VLOOKUP(Table1[CUSTOMER ID],'Hospitalisation Details'!$A$1:$N$2344,12,0)</f>
        <v>28/Aug/1974</v>
      </c>
      <c r="M592" s="22">
        <f>VLOOKUP(Table1[CUSTOMER ID],'Hospitalisation Details'!$A$2:$N$2344,14,0)</f>
        <v>16770.990000000002</v>
      </c>
      <c r="N592" s="8" t="str">
        <f>VLOOKUP(Table1[CUSTOMER ID],'Hospitalisation Details'!$A$2:$I$2344,7,0)</f>
        <v>tier - 2</v>
      </c>
      <c r="O592" s="8" t="str">
        <f>VLOOKUP(Table1[CUSTOMER ID],'Hospitalisation Details'!$A$2:$I$2344,8,0)</f>
        <v>tier - 1</v>
      </c>
      <c r="P592" s="8" t="str">
        <f>VLOOKUP(Table1[CUSTOMER ID],'Hospitalisation Details'!$A$2:$I$2344,9,0)</f>
        <v>R1012</v>
      </c>
      <c r="Q592" s="8">
        <f ca="1">VLOOKUP(Table1[CUSTOMER ID],'Hospitalisation Details'!$A$2:$N$2344,13,0)</f>
        <v>50</v>
      </c>
    </row>
    <row r="593" spans="1:17" ht="15.75" x14ac:dyDescent="0.25">
      <c r="A593" s="1" t="s">
        <v>1778</v>
      </c>
      <c r="B593" s="8" t="str">
        <f>VLOOKUP(A593:A2927,'Customer Names'!$A$2:$D$2336,2,0)</f>
        <v xml:space="preserve">  Mary</v>
      </c>
      <c r="C593" s="8">
        <f>VLOOKUP(A593:A2927,'Medical Examinations'!$A$2:$H$2336,2,0)</f>
        <v>21.754999999999999</v>
      </c>
      <c r="D593" s="8">
        <f>VLOOKUP(A593:A2927,'Medical Examinations'!$A$2:$H$2336,3,0)</f>
        <v>4.63</v>
      </c>
      <c r="E593" s="8" t="str">
        <f>VLOOKUP(A593:A2927,'Medical Examinations'!$A$1:$M$2336,10,0)</f>
        <v>No</v>
      </c>
      <c r="F593" s="8" t="str">
        <f>VLOOKUP(A593:A2927,'Medical Examinations'!$A$2:$H$2336,5,0)</f>
        <v>No</v>
      </c>
      <c r="G593" s="8" t="str">
        <f>VLOOKUP(A593:A2927,'Medical Examinations'!$A$2:$H$2336,6,0)</f>
        <v>Yes</v>
      </c>
      <c r="H593" s="8">
        <f>VLOOKUP(A593:A2927,'Medical Examinations'!$A$2:$H$2336,7,0)</f>
        <v>1</v>
      </c>
      <c r="I593" t="str">
        <f>VLOOKUP(A593:A2927,'Medical Examinations'!$A$2:$K$2336,11,0)</f>
        <v>Yes</v>
      </c>
      <c r="J593" s="8" t="str">
        <f>VLOOKUP(A593:A2927,'Medical Examinations'!$A$2:$M$2336,12,0)</f>
        <v>Normal Weight</v>
      </c>
      <c r="K593" s="8" t="str">
        <f>VLOOKUP(A593:A2927,'Medical Examinations'!$A$2:$M$2336,13,0)</f>
        <v>Normal</v>
      </c>
      <c r="L593" s="8" t="str">
        <f>VLOOKUP(Table1[CUSTOMER ID],'Hospitalisation Details'!$A$1:$N$2344,12,0)</f>
        <v>5/Nov/1993</v>
      </c>
      <c r="M593" s="22">
        <f>VLOOKUP(Table1[CUSTOMER ID],'Hospitalisation Details'!$A$2:$N$2344,14,0)</f>
        <v>16657.72</v>
      </c>
      <c r="N593" s="8" t="str">
        <f>VLOOKUP(Table1[CUSTOMER ID],'Hospitalisation Details'!$A$2:$I$2344,7,0)</f>
        <v>tier - 2</v>
      </c>
      <c r="O593" s="8" t="str">
        <f>VLOOKUP(Table1[CUSTOMER ID],'Hospitalisation Details'!$A$2:$I$2344,8,0)</f>
        <v>tier - 1</v>
      </c>
      <c r="P593" s="8" t="str">
        <f>VLOOKUP(Table1[CUSTOMER ID],'Hospitalisation Details'!$A$2:$I$2344,9,0)</f>
        <v>R1024</v>
      </c>
      <c r="Q593" s="8">
        <f ca="1">VLOOKUP(Table1[CUSTOMER ID],'Hospitalisation Details'!$A$2:$N$2344,13,0)</f>
        <v>31</v>
      </c>
    </row>
    <row r="594" spans="1:17" ht="15.75" x14ac:dyDescent="0.25">
      <c r="A594" s="1" t="s">
        <v>1777</v>
      </c>
      <c r="B594" s="8" t="str">
        <f>VLOOKUP(A594:A2928,'Customer Names'!$A$2:$D$2336,2,0)</f>
        <v xml:space="preserve">  Kati A</v>
      </c>
      <c r="C594" s="8">
        <f>VLOOKUP(A594:A2928,'Medical Examinations'!$A$2:$H$2336,2,0)</f>
        <v>48.39</v>
      </c>
      <c r="D594" s="8">
        <f>VLOOKUP(A594:A2928,'Medical Examinations'!$A$2:$H$2336,3,0)</f>
        <v>4.6100000000000003</v>
      </c>
      <c r="E594" s="8" t="str">
        <f>VLOOKUP(A594:A2928,'Medical Examinations'!$A$1:$M$2336,10,0)</f>
        <v>No</v>
      </c>
      <c r="F594" s="8" t="str">
        <f>VLOOKUP(A594:A2928,'Medical Examinations'!$A$2:$H$2336,5,0)</f>
        <v>No</v>
      </c>
      <c r="G594" s="8" t="str">
        <f>VLOOKUP(A594:A2928,'Medical Examinations'!$A$2:$H$2336,6,0)</f>
        <v>No</v>
      </c>
      <c r="H594" s="8">
        <f>VLOOKUP(A594:A2928,'Medical Examinations'!$A$2:$H$2336,7,0)</f>
        <v>0</v>
      </c>
      <c r="I594" t="str">
        <f>VLOOKUP(A594:A2928,'Medical Examinations'!$A$2:$K$2336,11,0)</f>
        <v>No</v>
      </c>
      <c r="J594" s="8" t="str">
        <f>VLOOKUP(A594:A2928,'Medical Examinations'!$A$2:$M$2336,12,0)</f>
        <v>Obesity</v>
      </c>
      <c r="K594" s="8" t="str">
        <f>VLOOKUP(A594:A2928,'Medical Examinations'!$A$2:$M$2336,13,0)</f>
        <v>Normal</v>
      </c>
      <c r="L594" s="8" t="str">
        <f>VLOOKUP(Table1[CUSTOMER ID],'Hospitalisation Details'!$A$1:$N$2344,12,0)</f>
        <v>25/Sep/1977</v>
      </c>
      <c r="M594" s="22">
        <f>VLOOKUP(Table1[CUSTOMER ID],'Hospitalisation Details'!$A$2:$N$2344,14,0)</f>
        <v>16631.61</v>
      </c>
      <c r="N594" s="8" t="str">
        <f>VLOOKUP(Table1[CUSTOMER ID],'Hospitalisation Details'!$A$2:$I$2344,7,0)</f>
        <v>tier - 2</v>
      </c>
      <c r="O594" s="8" t="str">
        <f>VLOOKUP(Table1[CUSTOMER ID],'Hospitalisation Details'!$A$2:$I$2344,8,0)</f>
        <v>tier - 1</v>
      </c>
      <c r="P594" s="8" t="str">
        <f>VLOOKUP(Table1[CUSTOMER ID],'Hospitalisation Details'!$A$2:$I$2344,9,0)</f>
        <v>R1012</v>
      </c>
      <c r="Q594" s="8">
        <f ca="1">VLOOKUP(Table1[CUSTOMER ID],'Hospitalisation Details'!$A$2:$N$2344,13,0)</f>
        <v>47</v>
      </c>
    </row>
    <row r="595" spans="1:17" ht="15.75" x14ac:dyDescent="0.25">
      <c r="A595" s="1" t="s">
        <v>1776</v>
      </c>
      <c r="B595" s="8" t="str">
        <f>VLOOKUP(A595:A2929,'Customer Names'!$A$2:$D$2336,2,0)</f>
        <v xml:space="preserve">  Kelly J</v>
      </c>
      <c r="C595" s="8">
        <f>VLOOKUP(A595:A2929,'Medical Examinations'!$A$2:$H$2336,2,0)</f>
        <v>47.15</v>
      </c>
      <c r="D595" s="8">
        <f>VLOOKUP(A595:A2929,'Medical Examinations'!$A$2:$H$2336,3,0)</f>
        <v>9.5299999999999994</v>
      </c>
      <c r="E595" s="8" t="str">
        <f>VLOOKUP(A595:A2929,'Medical Examinations'!$A$1:$M$2336,10,0)</f>
        <v>Yes</v>
      </c>
      <c r="F595" s="8" t="str">
        <f>VLOOKUP(A595:A2929,'Medical Examinations'!$A$2:$H$2336,5,0)</f>
        <v>No</v>
      </c>
      <c r="G595" s="8" t="str">
        <f>VLOOKUP(A595:A2929,'Medical Examinations'!$A$2:$H$2336,6,0)</f>
        <v>No</v>
      </c>
      <c r="H595" s="8">
        <f>VLOOKUP(A595:A2929,'Medical Examinations'!$A$2:$H$2336,7,0)</f>
        <v>1</v>
      </c>
      <c r="I595" t="str">
        <f>VLOOKUP(A595:A2929,'Medical Examinations'!$A$2:$K$2336,11,0)</f>
        <v>No</v>
      </c>
      <c r="J595" s="8" t="str">
        <f>VLOOKUP(A595:A2929,'Medical Examinations'!$A$2:$M$2336,12,0)</f>
        <v>Obesity</v>
      </c>
      <c r="K595" s="8" t="str">
        <f>VLOOKUP(A595:A2929,'Medical Examinations'!$A$2:$M$2336,13,0)</f>
        <v>Diabetes</v>
      </c>
      <c r="L595" s="8" t="str">
        <f>VLOOKUP(Table1[CUSTOMER ID],'Hospitalisation Details'!$A$1:$N$2344,12,0)</f>
        <v>24/Jul/1975</v>
      </c>
      <c r="M595" s="22">
        <f>VLOOKUP(Table1[CUSTOMER ID],'Hospitalisation Details'!$A$2:$N$2344,14,0)</f>
        <v>16602.18</v>
      </c>
      <c r="N595" s="8" t="str">
        <f>VLOOKUP(Table1[CUSTOMER ID],'Hospitalisation Details'!$A$2:$I$2344,7,0)</f>
        <v>tier - 2</v>
      </c>
      <c r="O595" s="8" t="str">
        <f>VLOOKUP(Table1[CUSTOMER ID],'Hospitalisation Details'!$A$2:$I$2344,8,0)</f>
        <v>tier - 1</v>
      </c>
      <c r="P595" s="8" t="str">
        <f>VLOOKUP(Table1[CUSTOMER ID],'Hospitalisation Details'!$A$2:$I$2344,9,0)</f>
        <v>R1026</v>
      </c>
      <c r="Q595" s="8">
        <f ca="1">VLOOKUP(Table1[CUSTOMER ID],'Hospitalisation Details'!$A$2:$N$2344,13,0)</f>
        <v>49</v>
      </c>
    </row>
    <row r="596" spans="1:17" ht="15.75" x14ac:dyDescent="0.25">
      <c r="A596" s="1" t="s">
        <v>1775</v>
      </c>
      <c r="B596" s="8" t="str">
        <f>VLOOKUP(A596:A2930,'Customer Names'!$A$2:$D$2336,2,0)</f>
        <v xml:space="preserve">  Greer D</v>
      </c>
      <c r="C596" s="8">
        <f>VLOOKUP(A596:A2930,'Medical Examinations'!$A$2:$H$2336,2,0)</f>
        <v>47.59</v>
      </c>
      <c r="D596" s="8">
        <f>VLOOKUP(A596:A2930,'Medical Examinations'!$A$2:$H$2336,3,0)</f>
        <v>11.43</v>
      </c>
      <c r="E596" s="8" t="str">
        <f>VLOOKUP(A596:A2930,'Medical Examinations'!$A$1:$M$2336,10,0)</f>
        <v>Yes</v>
      </c>
      <c r="F596" s="8" t="str">
        <f>VLOOKUP(A596:A2930,'Medical Examinations'!$A$2:$H$2336,5,0)</f>
        <v>No</v>
      </c>
      <c r="G596" s="8" t="str">
        <f>VLOOKUP(A596:A2930,'Medical Examinations'!$A$2:$H$2336,6,0)</f>
        <v>No</v>
      </c>
      <c r="H596" s="8">
        <f>VLOOKUP(A596:A2930,'Medical Examinations'!$A$2:$H$2336,7,0)</f>
        <v>2</v>
      </c>
      <c r="I596" t="str">
        <f>VLOOKUP(A596:A2930,'Medical Examinations'!$A$2:$K$2336,11,0)</f>
        <v>No</v>
      </c>
      <c r="J596" s="8" t="str">
        <f>VLOOKUP(A596:A2930,'Medical Examinations'!$A$2:$M$2336,12,0)</f>
        <v>Obesity</v>
      </c>
      <c r="K596" s="8" t="str">
        <f>VLOOKUP(A596:A2930,'Medical Examinations'!$A$2:$M$2336,13,0)</f>
        <v>Diabetes</v>
      </c>
      <c r="L596" s="8" t="str">
        <f>VLOOKUP(Table1[CUSTOMER ID],'Hospitalisation Details'!$A$1:$N$2344,12,0)</f>
        <v>10/Jul/1970</v>
      </c>
      <c r="M596" s="22">
        <f>VLOOKUP(Table1[CUSTOMER ID],'Hospitalisation Details'!$A$2:$N$2344,14,0)</f>
        <v>16600.16</v>
      </c>
      <c r="N596" s="8" t="str">
        <f>VLOOKUP(Table1[CUSTOMER ID],'Hospitalisation Details'!$A$2:$I$2344,7,0)</f>
        <v>tier - 2</v>
      </c>
      <c r="O596" s="8" t="str">
        <f>VLOOKUP(Table1[CUSTOMER ID],'Hospitalisation Details'!$A$2:$I$2344,8,0)</f>
        <v>tier - 2</v>
      </c>
      <c r="P596" s="8" t="str">
        <f>VLOOKUP(Table1[CUSTOMER ID],'Hospitalisation Details'!$A$2:$I$2344,9,0)</f>
        <v>R1011</v>
      </c>
      <c r="Q596" s="8">
        <f ca="1">VLOOKUP(Table1[CUSTOMER ID],'Hospitalisation Details'!$A$2:$N$2344,13,0)</f>
        <v>54</v>
      </c>
    </row>
    <row r="597" spans="1:17" ht="15.75" x14ac:dyDescent="0.25">
      <c r="A597" s="1" t="s">
        <v>1774</v>
      </c>
      <c r="B597" s="8" t="str">
        <f>VLOOKUP(A597:A2931,'Customer Names'!$A$2:$D$2336,2,0)</f>
        <v xml:space="preserve">  Brent</v>
      </c>
      <c r="C597" s="8">
        <f>VLOOKUP(A597:A2931,'Medical Examinations'!$A$2:$H$2336,2,0)</f>
        <v>39.81</v>
      </c>
      <c r="D597" s="8">
        <f>VLOOKUP(A597:A2931,'Medical Examinations'!$A$2:$H$2336,3,0)</f>
        <v>7.65</v>
      </c>
      <c r="E597" s="8" t="str">
        <f>VLOOKUP(A597:A2931,'Medical Examinations'!$A$1:$M$2336,10,0)</f>
        <v>Yes</v>
      </c>
      <c r="F597" s="8" t="str">
        <f>VLOOKUP(A597:A2931,'Medical Examinations'!$A$2:$H$2336,5,0)</f>
        <v>No</v>
      </c>
      <c r="G597" s="8" t="str">
        <f>VLOOKUP(A597:A2931,'Medical Examinations'!$A$2:$H$2336,6,0)</f>
        <v>Yes</v>
      </c>
      <c r="H597" s="8">
        <f>VLOOKUP(A597:A2931,'Medical Examinations'!$A$2:$H$2336,7,0)</f>
        <v>1</v>
      </c>
      <c r="I597" t="str">
        <f>VLOOKUP(A597:A2931,'Medical Examinations'!$A$2:$K$2336,11,0)</f>
        <v>No</v>
      </c>
      <c r="J597" s="8" t="str">
        <f>VLOOKUP(A597:A2931,'Medical Examinations'!$A$2:$M$2336,12,0)</f>
        <v>Obesity</v>
      </c>
      <c r="K597" s="8" t="str">
        <f>VLOOKUP(A597:A2931,'Medical Examinations'!$A$2:$M$2336,13,0)</f>
        <v>Diabetes</v>
      </c>
      <c r="L597" s="8" t="str">
        <f>VLOOKUP(Table1[CUSTOMER ID],'Hospitalisation Details'!$A$1:$N$2344,12,0)</f>
        <v>25/Jun/1963</v>
      </c>
      <c r="M597" s="22">
        <f>VLOOKUP(Table1[CUSTOMER ID],'Hospitalisation Details'!$A$2:$N$2344,14,0)</f>
        <v>16587.96</v>
      </c>
      <c r="N597" s="8" t="str">
        <f>VLOOKUP(Table1[CUSTOMER ID],'Hospitalisation Details'!$A$2:$I$2344,7,0)</f>
        <v>tier - 2</v>
      </c>
      <c r="O597" s="8" t="str">
        <f>VLOOKUP(Table1[CUSTOMER ID],'Hospitalisation Details'!$A$2:$I$2344,8,0)</f>
        <v>tier - 2</v>
      </c>
      <c r="P597" s="8" t="str">
        <f>VLOOKUP(Table1[CUSTOMER ID],'Hospitalisation Details'!$A$2:$I$2344,9,0)</f>
        <v>R1023</v>
      </c>
      <c r="Q597" s="8">
        <f ca="1">VLOOKUP(Table1[CUSTOMER ID],'Hospitalisation Details'!$A$2:$N$2344,13,0)</f>
        <v>61</v>
      </c>
    </row>
    <row r="598" spans="1:17" ht="15.75" x14ac:dyDescent="0.25">
      <c r="A598" s="1" t="s">
        <v>1773</v>
      </c>
      <c r="B598" s="8" t="str">
        <f>VLOOKUP(A598:A2932,'Customer Names'!$A$2:$D$2336,2,0)</f>
        <v xml:space="preserve">  Eugene M</v>
      </c>
      <c r="C598" s="8">
        <f>VLOOKUP(A598:A2932,'Medical Examinations'!$A$2:$H$2336,2,0)</f>
        <v>31.02</v>
      </c>
      <c r="D598" s="8">
        <f>VLOOKUP(A598:A2932,'Medical Examinations'!$A$2:$H$2336,3,0)</f>
        <v>5.87</v>
      </c>
      <c r="E598" s="8" t="str">
        <f>VLOOKUP(A598:A2932,'Medical Examinations'!$A$1:$M$2336,10,0)</f>
        <v>Yes</v>
      </c>
      <c r="F598" s="8" t="str">
        <f>VLOOKUP(A598:A2932,'Medical Examinations'!$A$2:$H$2336,5,0)</f>
        <v>No</v>
      </c>
      <c r="G598" s="8" t="str">
        <f>VLOOKUP(A598:A2932,'Medical Examinations'!$A$2:$H$2336,6,0)</f>
        <v>No</v>
      </c>
      <c r="H598" s="8">
        <f>VLOOKUP(A598:A2932,'Medical Examinations'!$A$2:$H$2336,7,0)</f>
        <v>0</v>
      </c>
      <c r="I598" t="str">
        <f>VLOOKUP(A598:A2932,'Medical Examinations'!$A$2:$K$2336,11,0)</f>
        <v>No</v>
      </c>
      <c r="J598" s="8" t="str">
        <f>VLOOKUP(A598:A2932,'Medical Examinations'!$A$2:$M$2336,12,0)</f>
        <v>Obesity</v>
      </c>
      <c r="K598" s="8" t="str">
        <f>VLOOKUP(A598:A2932,'Medical Examinations'!$A$2:$M$2336,13,0)</f>
        <v>Prediabetes</v>
      </c>
      <c r="L598" s="8" t="str">
        <f>VLOOKUP(Table1[CUSTOMER ID],'Hospitalisation Details'!$A$1:$N$2344,12,0)</f>
        <v>25/Jun/2001</v>
      </c>
      <c r="M598" s="22">
        <f>VLOOKUP(Table1[CUSTOMER ID],'Hospitalisation Details'!$A$2:$N$2344,14,0)</f>
        <v>16586.5</v>
      </c>
      <c r="N598" s="8" t="str">
        <f>VLOOKUP(Table1[CUSTOMER ID],'Hospitalisation Details'!$A$2:$I$2344,7,0)</f>
        <v>tier - 2</v>
      </c>
      <c r="O598" s="8" t="str">
        <f>VLOOKUP(Table1[CUSTOMER ID],'Hospitalisation Details'!$A$2:$I$2344,8,0)</f>
        <v>tier - 1</v>
      </c>
      <c r="P598" s="8" t="str">
        <f>VLOOKUP(Table1[CUSTOMER ID],'Hospitalisation Details'!$A$2:$I$2344,9,0)</f>
        <v>R1013</v>
      </c>
      <c r="Q598" s="8">
        <f ca="1">VLOOKUP(Table1[CUSTOMER ID],'Hospitalisation Details'!$A$2:$N$2344,13,0)</f>
        <v>23</v>
      </c>
    </row>
    <row r="599" spans="1:17" ht="15.75" x14ac:dyDescent="0.25">
      <c r="A599" s="1" t="s">
        <v>1772</v>
      </c>
      <c r="B599" s="8" t="str">
        <f>VLOOKUP(A599:A2933,'Customer Names'!$A$2:$D$2336,2,0)</f>
        <v xml:space="preserve">  Erin D</v>
      </c>
      <c r="C599" s="8">
        <f>VLOOKUP(A599:A2933,'Medical Examinations'!$A$2:$H$2336,2,0)</f>
        <v>24.75</v>
      </c>
      <c r="D599" s="8">
        <f>VLOOKUP(A599:A2933,'Medical Examinations'!$A$2:$H$2336,3,0)</f>
        <v>4.3600000000000003</v>
      </c>
      <c r="E599" s="8" t="str">
        <f>VLOOKUP(A599:A2933,'Medical Examinations'!$A$1:$M$2336,10,0)</f>
        <v>Yes</v>
      </c>
      <c r="F599" s="8" t="str">
        <f>VLOOKUP(A599:A2933,'Medical Examinations'!$A$2:$H$2336,5,0)</f>
        <v>No</v>
      </c>
      <c r="G599" s="8" t="str">
        <f>VLOOKUP(A599:A2933,'Medical Examinations'!$A$2:$H$2336,6,0)</f>
        <v>No</v>
      </c>
      <c r="H599" s="8">
        <f>VLOOKUP(A599:A2933,'Medical Examinations'!$A$2:$H$2336,7,0)</f>
        <v>1</v>
      </c>
      <c r="I599" t="str">
        <f>VLOOKUP(A599:A2933,'Medical Examinations'!$A$2:$K$2336,11,0)</f>
        <v>Yes</v>
      </c>
      <c r="J599" s="8" t="str">
        <f>VLOOKUP(A599:A2933,'Medical Examinations'!$A$2:$M$2336,12,0)</f>
        <v>Normal Weight</v>
      </c>
      <c r="K599" s="8" t="str">
        <f>VLOOKUP(A599:A2933,'Medical Examinations'!$A$2:$M$2336,13,0)</f>
        <v>Normal</v>
      </c>
      <c r="L599" s="8" t="str">
        <f>VLOOKUP(Table1[CUSTOMER ID],'Hospitalisation Details'!$A$1:$N$2344,12,0)</f>
        <v>23/Dec/1995</v>
      </c>
      <c r="M599" s="22">
        <f>VLOOKUP(Table1[CUSTOMER ID],'Hospitalisation Details'!$A$2:$N$2344,14,0)</f>
        <v>16577.78</v>
      </c>
      <c r="N599" s="8" t="str">
        <f>VLOOKUP(Table1[CUSTOMER ID],'Hospitalisation Details'!$A$2:$I$2344,7,0)</f>
        <v>tier - 2</v>
      </c>
      <c r="O599" s="8" t="str">
        <f>VLOOKUP(Table1[CUSTOMER ID],'Hospitalisation Details'!$A$2:$I$2344,8,0)</f>
        <v>tier - 1</v>
      </c>
      <c r="P599" s="8" t="str">
        <f>VLOOKUP(Table1[CUSTOMER ID],'Hospitalisation Details'!$A$2:$I$2344,9,0)</f>
        <v>R1013</v>
      </c>
      <c r="Q599" s="8">
        <f ca="1">VLOOKUP(Table1[CUSTOMER ID],'Hospitalisation Details'!$A$2:$N$2344,13,0)</f>
        <v>28</v>
      </c>
    </row>
    <row r="600" spans="1:17" ht="15.75" x14ac:dyDescent="0.25">
      <c r="A600" s="1" t="s">
        <v>1771</v>
      </c>
      <c r="B600" s="8" t="str">
        <f>VLOOKUP(A600:A2934,'Customer Names'!$A$2:$D$2336,2,0)</f>
        <v xml:space="preserve">  Kamilla</v>
      </c>
      <c r="C600" s="8">
        <f>VLOOKUP(A600:A2934,'Medical Examinations'!$A$2:$H$2336,2,0)</f>
        <v>30.114999999999998</v>
      </c>
      <c r="D600" s="8">
        <f>VLOOKUP(A600:A2934,'Medical Examinations'!$A$2:$H$2336,3,0)</f>
        <v>10.119999999999999</v>
      </c>
      <c r="E600" s="8" t="str">
        <f>VLOOKUP(A600:A2934,'Medical Examinations'!$A$1:$M$2336,10,0)</f>
        <v>No</v>
      </c>
      <c r="F600" s="8" t="str">
        <f>VLOOKUP(A600:A2934,'Medical Examinations'!$A$2:$H$2336,5,0)</f>
        <v>No</v>
      </c>
      <c r="G600" s="8" t="str">
        <f>VLOOKUP(A600:A2934,'Medical Examinations'!$A$2:$H$2336,6,0)</f>
        <v>No</v>
      </c>
      <c r="H600" s="8">
        <f>VLOOKUP(A600:A2934,'Medical Examinations'!$A$2:$H$2336,7,0)</f>
        <v>3</v>
      </c>
      <c r="I600" t="str">
        <f>VLOOKUP(A600:A2934,'Medical Examinations'!$A$2:$K$2336,11,0)</f>
        <v>No</v>
      </c>
      <c r="J600" s="8" t="str">
        <f>VLOOKUP(A600:A2934,'Medical Examinations'!$A$2:$M$2336,12,0)</f>
        <v>Obesity</v>
      </c>
      <c r="K600" s="8" t="str">
        <f>VLOOKUP(A600:A2934,'Medical Examinations'!$A$2:$M$2336,13,0)</f>
        <v>Diabetes</v>
      </c>
      <c r="L600" s="8" t="str">
        <f>VLOOKUP(Table1[CUSTOMER ID],'Hospitalisation Details'!$A$1:$N$2344,12,0)</f>
        <v>10/Oct/1958</v>
      </c>
      <c r="M600" s="22">
        <f>VLOOKUP(Table1[CUSTOMER ID],'Hospitalisation Details'!$A$2:$N$2344,14,0)</f>
        <v>16455.71</v>
      </c>
      <c r="N600" s="8" t="str">
        <f>VLOOKUP(Table1[CUSTOMER ID],'Hospitalisation Details'!$A$2:$I$2344,7,0)</f>
        <v>tier - 2</v>
      </c>
      <c r="O600" s="8" t="str">
        <f>VLOOKUP(Table1[CUSTOMER ID],'Hospitalisation Details'!$A$2:$I$2344,8,0)</f>
        <v>tier - 2</v>
      </c>
      <c r="P600" s="8" t="str">
        <f>VLOOKUP(Table1[CUSTOMER ID],'Hospitalisation Details'!$A$2:$I$2344,9,0)</f>
        <v>R1012</v>
      </c>
      <c r="Q600" s="8">
        <f ca="1">VLOOKUP(Table1[CUSTOMER ID],'Hospitalisation Details'!$A$2:$N$2344,13,0)</f>
        <v>66</v>
      </c>
    </row>
    <row r="601" spans="1:17" ht="15.75" x14ac:dyDescent="0.25">
      <c r="A601" s="1" t="s">
        <v>1770</v>
      </c>
      <c r="B601" s="8" t="str">
        <f>VLOOKUP(A601:A2935,'Customer Names'!$A$2:$D$2336,2,0)</f>
        <v xml:space="preserve">  Wayne I</v>
      </c>
      <c r="C601" s="8">
        <f>VLOOKUP(A601:A2935,'Medical Examinations'!$A$2:$H$2336,2,0)</f>
        <v>26.03</v>
      </c>
      <c r="D601" s="8">
        <f>VLOOKUP(A601:A2935,'Medical Examinations'!$A$2:$H$2336,3,0)</f>
        <v>4.01</v>
      </c>
      <c r="E601" s="8" t="str">
        <f>VLOOKUP(A601:A2935,'Medical Examinations'!$A$1:$M$2336,10,0)</f>
        <v>No</v>
      </c>
      <c r="F601" s="8" t="str">
        <f>VLOOKUP(A601:A2935,'Medical Examinations'!$A$2:$H$2336,5,0)</f>
        <v>No</v>
      </c>
      <c r="G601" s="8" t="str">
        <f>VLOOKUP(A601:A2935,'Medical Examinations'!$A$2:$H$2336,6,0)</f>
        <v>Yes</v>
      </c>
      <c r="H601" s="8">
        <f>VLOOKUP(A601:A2935,'Medical Examinations'!$A$2:$H$2336,7,0)</f>
        <v>1</v>
      </c>
      <c r="I601" t="str">
        <f>VLOOKUP(A601:A2935,'Medical Examinations'!$A$2:$K$2336,11,0)</f>
        <v>Yes</v>
      </c>
      <c r="J601" s="8" t="str">
        <f>VLOOKUP(A601:A2935,'Medical Examinations'!$A$2:$M$2336,12,0)</f>
        <v>Overweight</v>
      </c>
      <c r="K601" s="8" t="str">
        <f>VLOOKUP(A601:A2935,'Medical Examinations'!$A$2:$M$2336,13,0)</f>
        <v>Normal</v>
      </c>
      <c r="L601" s="8" t="str">
        <f>VLOOKUP(Table1[CUSTOMER ID],'Hospitalisation Details'!$A$1:$N$2344,12,0)</f>
        <v>20/Dec/2003</v>
      </c>
      <c r="M601" s="22">
        <f>VLOOKUP(Table1[CUSTOMER ID],'Hospitalisation Details'!$A$2:$N$2344,14,0)</f>
        <v>16450.89</v>
      </c>
      <c r="N601" s="8" t="str">
        <f>VLOOKUP(Table1[CUSTOMER ID],'Hospitalisation Details'!$A$2:$I$2344,7,0)</f>
        <v>tier - 2</v>
      </c>
      <c r="O601" s="8" t="str">
        <f>VLOOKUP(Table1[CUSTOMER ID],'Hospitalisation Details'!$A$2:$I$2344,8,0)</f>
        <v>tier - 1</v>
      </c>
      <c r="P601" s="8" t="str">
        <f>VLOOKUP(Table1[CUSTOMER ID],'Hospitalisation Details'!$A$2:$I$2344,9,0)</f>
        <v>R1012</v>
      </c>
      <c r="Q601" s="8">
        <f ca="1">VLOOKUP(Table1[CUSTOMER ID],'Hospitalisation Details'!$A$2:$N$2344,13,0)</f>
        <v>20</v>
      </c>
    </row>
    <row r="602" spans="1:17" ht="15.75" x14ac:dyDescent="0.25">
      <c r="A602" s="1" t="s">
        <v>1769</v>
      </c>
      <c r="B602" s="8" t="str">
        <f>VLOOKUP(A602:A2936,'Customer Names'!$A$2:$D$2336,2,0)</f>
        <v xml:space="preserve">  Tracy L</v>
      </c>
      <c r="C602" s="8">
        <f>VLOOKUP(A602:A2936,'Medical Examinations'!$A$2:$H$2336,2,0)</f>
        <v>20.045000000000002</v>
      </c>
      <c r="D602" s="8">
        <f>VLOOKUP(A602:A2936,'Medical Examinations'!$A$2:$H$2336,3,0)</f>
        <v>4.7699999999999996</v>
      </c>
      <c r="E602" s="8" t="str">
        <f>VLOOKUP(A602:A2936,'Medical Examinations'!$A$1:$M$2336,10,0)</f>
        <v>Yes</v>
      </c>
      <c r="F602" s="8" t="str">
        <f>VLOOKUP(A602:A2936,'Medical Examinations'!$A$2:$H$2336,5,0)</f>
        <v>No</v>
      </c>
      <c r="G602" s="8" t="str">
        <f>VLOOKUP(A602:A2936,'Medical Examinations'!$A$2:$H$2336,6,0)</f>
        <v>No</v>
      </c>
      <c r="H602" s="8">
        <f>VLOOKUP(A602:A2936,'Medical Examinations'!$A$2:$H$2336,7,0)</f>
        <v>1</v>
      </c>
      <c r="I602" t="str">
        <f>VLOOKUP(A602:A2936,'Medical Examinations'!$A$2:$K$2336,11,0)</f>
        <v>Yes</v>
      </c>
      <c r="J602" s="8" t="str">
        <f>VLOOKUP(A602:A2936,'Medical Examinations'!$A$2:$M$2336,12,0)</f>
        <v>Normal Weight</v>
      </c>
      <c r="K602" s="8" t="str">
        <f>VLOOKUP(A602:A2936,'Medical Examinations'!$A$2:$M$2336,13,0)</f>
        <v>Normal</v>
      </c>
      <c r="L602" s="8" t="str">
        <f>VLOOKUP(Table1[CUSTOMER ID],'Hospitalisation Details'!$A$1:$N$2344,12,0)</f>
        <v>28/Sep/1995</v>
      </c>
      <c r="M602" s="22">
        <f>VLOOKUP(Table1[CUSTOMER ID],'Hospitalisation Details'!$A$2:$N$2344,14,0)</f>
        <v>16420.490000000002</v>
      </c>
      <c r="N602" s="8" t="str">
        <f>VLOOKUP(Table1[CUSTOMER ID],'Hospitalisation Details'!$A$2:$I$2344,7,0)</f>
        <v>tier - 2</v>
      </c>
      <c r="O602" s="8" t="str">
        <f>VLOOKUP(Table1[CUSTOMER ID],'Hospitalisation Details'!$A$2:$I$2344,8,0)</f>
        <v>tier - 3</v>
      </c>
      <c r="P602" s="8" t="str">
        <f>VLOOKUP(Table1[CUSTOMER ID],'Hospitalisation Details'!$A$2:$I$2344,9,0)</f>
        <v>R1012</v>
      </c>
      <c r="Q602" s="8">
        <f ca="1">VLOOKUP(Table1[CUSTOMER ID],'Hospitalisation Details'!$A$2:$N$2344,13,0)</f>
        <v>29</v>
      </c>
    </row>
    <row r="603" spans="1:17" ht="15.75" x14ac:dyDescent="0.25">
      <c r="A603" s="1" t="s">
        <v>1768</v>
      </c>
      <c r="B603" s="8" t="str">
        <f>VLOOKUP(A603:A2937,'Customer Names'!$A$2:$D$2336,2,0)</f>
        <v xml:space="preserve">  Heather</v>
      </c>
      <c r="C603" s="8">
        <f>VLOOKUP(A603:A2937,'Medical Examinations'!$A$2:$H$2336,2,0)</f>
        <v>40.24</v>
      </c>
      <c r="D603" s="8">
        <f>VLOOKUP(A603:A2937,'Medical Examinations'!$A$2:$H$2336,3,0)</f>
        <v>6.83</v>
      </c>
      <c r="E603" s="8" t="str">
        <f>VLOOKUP(A603:A2937,'Medical Examinations'!$A$1:$M$2336,10,0)</f>
        <v>No</v>
      </c>
      <c r="F603" s="8" t="str">
        <f>VLOOKUP(A603:A2937,'Medical Examinations'!$A$2:$H$2336,5,0)</f>
        <v>No</v>
      </c>
      <c r="G603" s="8" t="str">
        <f>VLOOKUP(A603:A2937,'Medical Examinations'!$A$2:$H$2336,6,0)</f>
        <v>No</v>
      </c>
      <c r="H603" s="8">
        <f>VLOOKUP(A603:A2937,'Medical Examinations'!$A$2:$H$2336,7,0)</f>
        <v>0</v>
      </c>
      <c r="I603" t="str">
        <f>VLOOKUP(A603:A2937,'Medical Examinations'!$A$2:$K$2336,11,0)</f>
        <v>No</v>
      </c>
      <c r="J603" s="8" t="str">
        <f>VLOOKUP(A603:A2937,'Medical Examinations'!$A$2:$M$2336,12,0)</f>
        <v>Obesity</v>
      </c>
      <c r="K603" s="8" t="str">
        <f>VLOOKUP(A603:A2937,'Medical Examinations'!$A$2:$M$2336,13,0)</f>
        <v>Diabetes</v>
      </c>
      <c r="L603" s="8" t="str">
        <f>VLOOKUP(Table1[CUSTOMER ID],'Hospitalisation Details'!$A$1:$N$2344,12,0)</f>
        <v>5/Dec/1965</v>
      </c>
      <c r="M603" s="22">
        <f>VLOOKUP(Table1[CUSTOMER ID],'Hospitalisation Details'!$A$2:$N$2344,14,0)</f>
        <v>16351.42</v>
      </c>
      <c r="N603" s="8" t="str">
        <f>VLOOKUP(Table1[CUSTOMER ID],'Hospitalisation Details'!$A$2:$I$2344,7,0)</f>
        <v>tier - 2</v>
      </c>
      <c r="O603" s="8" t="str">
        <f>VLOOKUP(Table1[CUSTOMER ID],'Hospitalisation Details'!$A$2:$I$2344,8,0)</f>
        <v>tier - 3</v>
      </c>
      <c r="P603" s="8" t="str">
        <f>VLOOKUP(Table1[CUSTOMER ID],'Hospitalisation Details'!$A$2:$I$2344,9,0)</f>
        <v>R1026</v>
      </c>
      <c r="Q603" s="8">
        <f ca="1">VLOOKUP(Table1[CUSTOMER ID],'Hospitalisation Details'!$A$2:$N$2344,13,0)</f>
        <v>58</v>
      </c>
    </row>
    <row r="604" spans="1:17" ht="15.75" x14ac:dyDescent="0.25">
      <c r="A604" s="1" t="s">
        <v>1767</v>
      </c>
      <c r="B604" s="8" t="str">
        <f>VLOOKUP(A604:A2938,'Customer Names'!$A$2:$D$2336,2,0)</f>
        <v xml:space="preserve">  Megan C</v>
      </c>
      <c r="C604" s="8">
        <f>VLOOKUP(A604:A2938,'Medical Examinations'!$A$2:$H$2336,2,0)</f>
        <v>43.15</v>
      </c>
      <c r="D604" s="8">
        <f>VLOOKUP(A604:A2938,'Medical Examinations'!$A$2:$H$2336,3,0)</f>
        <v>6.14</v>
      </c>
      <c r="E604" s="8" t="str">
        <f>VLOOKUP(A604:A2938,'Medical Examinations'!$A$1:$M$2336,10,0)</f>
        <v>Yes</v>
      </c>
      <c r="F604" s="8" t="str">
        <f>VLOOKUP(A604:A2938,'Medical Examinations'!$A$2:$H$2336,5,0)</f>
        <v>No</v>
      </c>
      <c r="G604" s="8" t="str">
        <f>VLOOKUP(A604:A2938,'Medical Examinations'!$A$2:$H$2336,6,0)</f>
        <v>Yes</v>
      </c>
      <c r="H604" s="8">
        <f>VLOOKUP(A604:A2938,'Medical Examinations'!$A$2:$H$2336,7,0)</f>
        <v>1</v>
      </c>
      <c r="I604" t="str">
        <f>VLOOKUP(A604:A2938,'Medical Examinations'!$A$2:$K$2336,11,0)</f>
        <v>No</v>
      </c>
      <c r="J604" s="8" t="str">
        <f>VLOOKUP(A604:A2938,'Medical Examinations'!$A$2:$M$2336,12,0)</f>
        <v>Obesity</v>
      </c>
      <c r="K604" s="8" t="str">
        <f>VLOOKUP(A604:A2938,'Medical Examinations'!$A$2:$M$2336,13,0)</f>
        <v>Prediabetes</v>
      </c>
      <c r="L604" s="8" t="str">
        <f>VLOOKUP(Table1[CUSTOMER ID],'Hospitalisation Details'!$A$1:$N$2344,12,0)</f>
        <v>8/Aug/1969</v>
      </c>
      <c r="M604" s="22">
        <f>VLOOKUP(Table1[CUSTOMER ID],'Hospitalisation Details'!$A$2:$N$2344,14,0)</f>
        <v>16311.05</v>
      </c>
      <c r="N604" s="8" t="str">
        <f>VLOOKUP(Table1[CUSTOMER ID],'Hospitalisation Details'!$A$2:$I$2344,7,0)</f>
        <v>tier - 2</v>
      </c>
      <c r="O604" s="8" t="str">
        <f>VLOOKUP(Table1[CUSTOMER ID],'Hospitalisation Details'!$A$2:$I$2344,8,0)</f>
        <v>tier - 3</v>
      </c>
      <c r="P604" s="8" t="str">
        <f>VLOOKUP(Table1[CUSTOMER ID],'Hospitalisation Details'!$A$2:$I$2344,9,0)</f>
        <v>R1026</v>
      </c>
      <c r="Q604" s="8">
        <f ca="1">VLOOKUP(Table1[CUSTOMER ID],'Hospitalisation Details'!$A$2:$N$2344,13,0)</f>
        <v>55</v>
      </c>
    </row>
    <row r="605" spans="1:17" ht="15.75" x14ac:dyDescent="0.25">
      <c r="A605" s="1" t="s">
        <v>1766</v>
      </c>
      <c r="B605" s="8" t="str">
        <f>VLOOKUP(A605:A2939,'Customer Names'!$A$2:$D$2336,2,0)</f>
        <v xml:space="preserve">  Jonathan</v>
      </c>
      <c r="C605" s="8">
        <f>VLOOKUP(A605:A2939,'Medical Examinations'!$A$2:$H$2336,2,0)</f>
        <v>27.7</v>
      </c>
      <c r="D605" s="8">
        <f>VLOOKUP(A605:A2939,'Medical Examinations'!$A$2:$H$2336,3,0)</f>
        <v>5.6</v>
      </c>
      <c r="E605" s="8" t="str">
        <f>VLOOKUP(A605:A2939,'Medical Examinations'!$A$1:$M$2336,10,0)</f>
        <v>No</v>
      </c>
      <c r="F605" s="8" t="str">
        <f>VLOOKUP(A605:A2939,'Medical Examinations'!$A$2:$H$2336,5,0)</f>
        <v>No</v>
      </c>
      <c r="G605" s="8" t="str">
        <f>VLOOKUP(A605:A2939,'Medical Examinations'!$A$2:$H$2336,6,0)</f>
        <v>Yes</v>
      </c>
      <c r="H605" s="8">
        <f>VLOOKUP(A605:A2939,'Medical Examinations'!$A$2:$H$2336,7,0)</f>
        <v>1</v>
      </c>
      <c r="I605" t="str">
        <f>VLOOKUP(A605:A2939,'Medical Examinations'!$A$2:$K$2336,11,0)</f>
        <v>Yes</v>
      </c>
      <c r="J605" s="8" t="str">
        <f>VLOOKUP(A605:A2939,'Medical Examinations'!$A$2:$M$2336,12,0)</f>
        <v>Overweight</v>
      </c>
      <c r="K605" s="8" t="str">
        <f>VLOOKUP(A605:A2939,'Medical Examinations'!$A$2:$M$2336,13,0)</f>
        <v>Normal</v>
      </c>
      <c r="L605" s="8" t="str">
        <f>VLOOKUP(Table1[CUSTOMER ID],'Hospitalisation Details'!$A$1:$N$2344,12,0)</f>
        <v>24/Aug/2003</v>
      </c>
      <c r="M605" s="22">
        <f>VLOOKUP(Table1[CUSTOMER ID],'Hospitalisation Details'!$A$2:$N$2344,14,0)</f>
        <v>16297.85</v>
      </c>
      <c r="N605" s="8" t="str">
        <f>VLOOKUP(Table1[CUSTOMER ID],'Hospitalisation Details'!$A$2:$I$2344,7,0)</f>
        <v>tier - 2</v>
      </c>
      <c r="O605" s="8" t="str">
        <f>VLOOKUP(Table1[CUSTOMER ID],'Hospitalisation Details'!$A$2:$I$2344,8,0)</f>
        <v>tier - 3</v>
      </c>
      <c r="P605" s="8" t="str">
        <f>VLOOKUP(Table1[CUSTOMER ID],'Hospitalisation Details'!$A$2:$I$2344,9,0)</f>
        <v>R1011</v>
      </c>
      <c r="Q605" s="8">
        <f ca="1">VLOOKUP(Table1[CUSTOMER ID],'Hospitalisation Details'!$A$2:$N$2344,13,0)</f>
        <v>21</v>
      </c>
    </row>
    <row r="606" spans="1:17" ht="15.75" x14ac:dyDescent="0.25">
      <c r="A606" s="1" t="s">
        <v>1765</v>
      </c>
      <c r="B606" s="8" t="str">
        <f>VLOOKUP(A606:A2940,'Customer Names'!$A$2:$D$2336,2,0)</f>
        <v xml:space="preserve">  Greg D</v>
      </c>
      <c r="C606" s="8">
        <f>VLOOKUP(A606:A2940,'Medical Examinations'!$A$2:$H$2336,2,0)</f>
        <v>45.68</v>
      </c>
      <c r="D606" s="8">
        <f>VLOOKUP(A606:A2940,'Medical Examinations'!$A$2:$H$2336,3,0)</f>
        <v>4.8</v>
      </c>
      <c r="E606" s="8" t="str">
        <f>VLOOKUP(A606:A2940,'Medical Examinations'!$A$1:$M$2336,10,0)</f>
        <v>No</v>
      </c>
      <c r="F606" s="8" t="str">
        <f>VLOOKUP(A606:A2940,'Medical Examinations'!$A$2:$H$2336,5,0)</f>
        <v>No</v>
      </c>
      <c r="G606" s="8" t="str">
        <f>VLOOKUP(A606:A2940,'Medical Examinations'!$A$2:$H$2336,6,0)</f>
        <v>No</v>
      </c>
      <c r="H606" s="8">
        <f>VLOOKUP(A606:A2940,'Medical Examinations'!$A$2:$H$2336,7,0)</f>
        <v>2</v>
      </c>
      <c r="I606" t="str">
        <f>VLOOKUP(A606:A2940,'Medical Examinations'!$A$2:$K$2336,11,0)</f>
        <v>No</v>
      </c>
      <c r="J606" s="8" t="str">
        <f>VLOOKUP(A606:A2940,'Medical Examinations'!$A$2:$M$2336,12,0)</f>
        <v>Obesity</v>
      </c>
      <c r="K606" s="8" t="str">
        <f>VLOOKUP(A606:A2940,'Medical Examinations'!$A$2:$M$2336,13,0)</f>
        <v>Normal</v>
      </c>
      <c r="L606" s="8" t="str">
        <f>VLOOKUP(Table1[CUSTOMER ID],'Hospitalisation Details'!$A$1:$N$2344,12,0)</f>
        <v>30/Jul/1972</v>
      </c>
      <c r="M606" s="22">
        <f>VLOOKUP(Table1[CUSTOMER ID],'Hospitalisation Details'!$A$2:$N$2344,14,0)</f>
        <v>16267.32</v>
      </c>
      <c r="N606" s="8" t="str">
        <f>VLOOKUP(Table1[CUSTOMER ID],'Hospitalisation Details'!$A$2:$I$2344,7,0)</f>
        <v>tier - 2</v>
      </c>
      <c r="O606" s="8" t="str">
        <f>VLOOKUP(Table1[CUSTOMER ID],'Hospitalisation Details'!$A$2:$I$2344,8,0)</f>
        <v>tier - 2</v>
      </c>
      <c r="P606" s="8" t="str">
        <f>VLOOKUP(Table1[CUSTOMER ID],'Hospitalisation Details'!$A$2:$I$2344,9,0)</f>
        <v>R1023</v>
      </c>
      <c r="Q606" s="8">
        <f ca="1">VLOOKUP(Table1[CUSTOMER ID],'Hospitalisation Details'!$A$2:$N$2344,13,0)</f>
        <v>52</v>
      </c>
    </row>
    <row r="607" spans="1:17" ht="15.75" x14ac:dyDescent="0.25">
      <c r="A607" s="1" t="s">
        <v>1764</v>
      </c>
      <c r="B607" s="8" t="str">
        <f>VLOOKUP(A607:A2941,'Customer Names'!$A$2:$D$2336,2,0)</f>
        <v xml:space="preserve">  Steven L</v>
      </c>
      <c r="C607" s="8">
        <f>VLOOKUP(A607:A2941,'Medical Examinations'!$A$2:$H$2336,2,0)</f>
        <v>27.3</v>
      </c>
      <c r="D607" s="8">
        <f>VLOOKUP(A607:A2941,'Medical Examinations'!$A$2:$H$2336,3,0)</f>
        <v>11.89</v>
      </c>
      <c r="E607" s="8" t="str">
        <f>VLOOKUP(A607:A2941,'Medical Examinations'!$A$1:$M$2336,10,0)</f>
        <v>No</v>
      </c>
      <c r="F607" s="8" t="str">
        <f>VLOOKUP(A607:A2941,'Medical Examinations'!$A$2:$H$2336,5,0)</f>
        <v>No</v>
      </c>
      <c r="G607" s="8" t="str">
        <f>VLOOKUP(A607:A2941,'Medical Examinations'!$A$2:$H$2336,6,0)</f>
        <v>No</v>
      </c>
      <c r="H607" s="8">
        <f>VLOOKUP(A607:A2941,'Medical Examinations'!$A$2:$H$2336,7,0)</f>
        <v>0</v>
      </c>
      <c r="I607" t="str">
        <f>VLOOKUP(A607:A2941,'Medical Examinations'!$A$2:$K$2336,11,0)</f>
        <v>Yes</v>
      </c>
      <c r="J607" s="8" t="str">
        <f>VLOOKUP(A607:A2941,'Medical Examinations'!$A$2:$M$2336,12,0)</f>
        <v>Overweight</v>
      </c>
      <c r="K607" s="8" t="str">
        <f>VLOOKUP(A607:A2941,'Medical Examinations'!$A$2:$M$2336,13,0)</f>
        <v>Diabetes</v>
      </c>
      <c r="L607" s="8" t="str">
        <f>VLOOKUP(Table1[CUSTOMER ID],'Hospitalisation Details'!$A$1:$N$2344,12,0)</f>
        <v>8/Sep/2002</v>
      </c>
      <c r="M607" s="22">
        <f>VLOOKUP(Table1[CUSTOMER ID],'Hospitalisation Details'!$A$2:$N$2344,14,0)</f>
        <v>16232.85</v>
      </c>
      <c r="N607" s="8" t="str">
        <f>VLOOKUP(Table1[CUSTOMER ID],'Hospitalisation Details'!$A$2:$I$2344,7,0)</f>
        <v>tier - 2</v>
      </c>
      <c r="O607" s="8" t="str">
        <f>VLOOKUP(Table1[CUSTOMER ID],'Hospitalisation Details'!$A$2:$I$2344,8,0)</f>
        <v>tier - 1</v>
      </c>
      <c r="P607" s="8" t="str">
        <f>VLOOKUP(Table1[CUSTOMER ID],'Hospitalisation Details'!$A$2:$I$2344,9,0)</f>
        <v>R1011</v>
      </c>
      <c r="Q607" s="8">
        <f ca="1">VLOOKUP(Table1[CUSTOMER ID],'Hospitalisation Details'!$A$2:$N$2344,13,0)</f>
        <v>22</v>
      </c>
    </row>
    <row r="608" spans="1:17" ht="15.75" x14ac:dyDescent="0.25">
      <c r="A608" s="1" t="s">
        <v>1763</v>
      </c>
      <c r="B608" s="8" t="str">
        <f>VLOOKUP(A608:A2942,'Customer Names'!$A$2:$D$2336,2,0)</f>
        <v xml:space="preserve">  Gianfilippo</v>
      </c>
      <c r="C608" s="8">
        <f>VLOOKUP(A608:A2942,'Medical Examinations'!$A$2:$H$2336,2,0)</f>
        <v>54.45</v>
      </c>
      <c r="D608" s="8">
        <f>VLOOKUP(A608:A2942,'Medical Examinations'!$A$2:$H$2336,3,0)</f>
        <v>4.7300000000000004</v>
      </c>
      <c r="E608" s="8" t="str">
        <f>VLOOKUP(A608:A2942,'Medical Examinations'!$A$1:$M$2336,10,0)</f>
        <v>Yes</v>
      </c>
      <c r="F608" s="8" t="str">
        <f>VLOOKUP(A608:A2942,'Medical Examinations'!$A$2:$H$2336,5,0)</f>
        <v>No</v>
      </c>
      <c r="G608" s="8" t="str">
        <f>VLOOKUP(A608:A2942,'Medical Examinations'!$A$2:$H$2336,6,0)</f>
        <v>No</v>
      </c>
      <c r="H608" s="8">
        <f>VLOOKUP(A608:A2942,'Medical Examinations'!$A$2:$H$2336,7,0)</f>
        <v>1</v>
      </c>
      <c r="I608" t="str">
        <f>VLOOKUP(A608:A2942,'Medical Examinations'!$A$2:$K$2336,11,0)</f>
        <v>No</v>
      </c>
      <c r="J608" s="8" t="str">
        <f>VLOOKUP(A608:A2942,'Medical Examinations'!$A$2:$M$2336,12,0)</f>
        <v>Obesity</v>
      </c>
      <c r="K608" s="8" t="str">
        <f>VLOOKUP(A608:A2942,'Medical Examinations'!$A$2:$M$2336,13,0)</f>
        <v>Normal</v>
      </c>
      <c r="L608" s="8" t="str">
        <f>VLOOKUP(Table1[CUSTOMER ID],'Hospitalisation Details'!$A$1:$N$2344,12,0)</f>
        <v>21/Aug/1988</v>
      </c>
      <c r="M608" s="22">
        <f>VLOOKUP(Table1[CUSTOMER ID],'Hospitalisation Details'!$A$2:$N$2344,14,0)</f>
        <v>16205.88</v>
      </c>
      <c r="N608" s="8" t="str">
        <f>VLOOKUP(Table1[CUSTOMER ID],'Hospitalisation Details'!$A$2:$I$2344,7,0)</f>
        <v>tier - 2</v>
      </c>
      <c r="O608" s="8" t="str">
        <f>VLOOKUP(Table1[CUSTOMER ID],'Hospitalisation Details'!$A$2:$I$2344,8,0)</f>
        <v>tier - 1</v>
      </c>
      <c r="P608" s="8" t="str">
        <f>VLOOKUP(Table1[CUSTOMER ID],'Hospitalisation Details'!$A$2:$I$2344,9,0)</f>
        <v>R1012</v>
      </c>
      <c r="Q608" s="8">
        <f ca="1">VLOOKUP(Table1[CUSTOMER ID],'Hospitalisation Details'!$A$2:$N$2344,13,0)</f>
        <v>36</v>
      </c>
    </row>
    <row r="609" spans="1:17" ht="15.75" x14ac:dyDescent="0.25">
      <c r="A609" s="1" t="s">
        <v>1762</v>
      </c>
      <c r="B609" s="8" t="str">
        <f>VLOOKUP(A609:A2943,'Customer Names'!$A$2:$D$2336,2,0)</f>
        <v xml:space="preserve">  Hector</v>
      </c>
      <c r="C609" s="8">
        <f>VLOOKUP(A609:A2943,'Medical Examinations'!$A$2:$H$2336,2,0)</f>
        <v>54.43</v>
      </c>
      <c r="D609" s="8">
        <f>VLOOKUP(A609:A2943,'Medical Examinations'!$A$2:$H$2336,3,0)</f>
        <v>4.6100000000000003</v>
      </c>
      <c r="E609" s="8" t="str">
        <f>VLOOKUP(A609:A2943,'Medical Examinations'!$A$1:$M$2336,10,0)</f>
        <v>Yes</v>
      </c>
      <c r="F609" s="8" t="str">
        <f>VLOOKUP(A609:A2943,'Medical Examinations'!$A$2:$H$2336,5,0)</f>
        <v>No</v>
      </c>
      <c r="G609" s="8" t="str">
        <f>VLOOKUP(A609:A2943,'Medical Examinations'!$A$2:$H$2336,6,0)</f>
        <v>No</v>
      </c>
      <c r="H609" s="8">
        <f>VLOOKUP(A609:A2943,'Medical Examinations'!$A$2:$H$2336,7,0)</f>
        <v>1</v>
      </c>
      <c r="I609" t="str">
        <f>VLOOKUP(A609:A2943,'Medical Examinations'!$A$2:$K$2336,11,0)</f>
        <v>No</v>
      </c>
      <c r="J609" s="8" t="str">
        <f>VLOOKUP(A609:A2943,'Medical Examinations'!$A$2:$M$2336,12,0)</f>
        <v>Obesity</v>
      </c>
      <c r="K609" s="8" t="str">
        <f>VLOOKUP(A609:A2943,'Medical Examinations'!$A$2:$M$2336,13,0)</f>
        <v>Normal</v>
      </c>
      <c r="L609" s="8" t="str">
        <f>VLOOKUP(Table1[CUSTOMER ID],'Hospitalisation Details'!$A$1:$N$2344,12,0)</f>
        <v>6/Aug/1988</v>
      </c>
      <c r="M609" s="22">
        <f>VLOOKUP(Table1[CUSTOMER ID],'Hospitalisation Details'!$A$2:$N$2344,14,0)</f>
        <v>16199.1</v>
      </c>
      <c r="N609" s="8" t="str">
        <f>VLOOKUP(Table1[CUSTOMER ID],'Hospitalisation Details'!$A$2:$I$2344,7,0)</f>
        <v>tier - 2</v>
      </c>
      <c r="O609" s="8" t="str">
        <f>VLOOKUP(Table1[CUSTOMER ID],'Hospitalisation Details'!$A$2:$I$2344,8,0)</f>
        <v>tier - 2</v>
      </c>
      <c r="P609" s="8" t="str">
        <f>VLOOKUP(Table1[CUSTOMER ID],'Hospitalisation Details'!$A$2:$I$2344,9,0)</f>
        <v>R1012</v>
      </c>
      <c r="Q609" s="8">
        <f ca="1">VLOOKUP(Table1[CUSTOMER ID],'Hospitalisation Details'!$A$2:$N$2344,13,0)</f>
        <v>36</v>
      </c>
    </row>
    <row r="610" spans="1:17" ht="15.75" x14ac:dyDescent="0.25">
      <c r="A610" s="1" t="s">
        <v>1761</v>
      </c>
      <c r="B610" s="8" t="str">
        <f>VLOOKUP(A610:A2944,'Customer Names'!$A$2:$D$2336,2,0)</f>
        <v xml:space="preserve">  Mark W</v>
      </c>
      <c r="C610" s="8">
        <f>VLOOKUP(A610:A2944,'Medical Examinations'!$A$2:$H$2336,2,0)</f>
        <v>48.01</v>
      </c>
      <c r="D610" s="8">
        <f>VLOOKUP(A610:A2944,'Medical Examinations'!$A$2:$H$2336,3,0)</f>
        <v>7.3</v>
      </c>
      <c r="E610" s="8" t="str">
        <f>VLOOKUP(A610:A2944,'Medical Examinations'!$A$1:$M$2336,10,0)</f>
        <v>No</v>
      </c>
      <c r="F610" s="8" t="str">
        <f>VLOOKUP(A610:A2944,'Medical Examinations'!$A$2:$H$2336,5,0)</f>
        <v>No</v>
      </c>
      <c r="G610" s="8" t="str">
        <f>VLOOKUP(A610:A2944,'Medical Examinations'!$A$2:$H$2336,6,0)</f>
        <v>No</v>
      </c>
      <c r="H610" s="8">
        <f>VLOOKUP(A610:A2944,'Medical Examinations'!$A$2:$H$2336,7,0)</f>
        <v>0</v>
      </c>
      <c r="I610" t="str">
        <f>VLOOKUP(A610:A2944,'Medical Examinations'!$A$2:$K$2336,11,0)</f>
        <v>No</v>
      </c>
      <c r="J610" s="8" t="str">
        <f>VLOOKUP(A610:A2944,'Medical Examinations'!$A$2:$M$2336,12,0)</f>
        <v>Obesity</v>
      </c>
      <c r="K610" s="8" t="str">
        <f>VLOOKUP(A610:A2944,'Medical Examinations'!$A$2:$M$2336,13,0)</f>
        <v>Diabetes</v>
      </c>
      <c r="L610" s="8" t="str">
        <f>VLOOKUP(Table1[CUSTOMER ID],'Hospitalisation Details'!$A$1:$N$2344,12,0)</f>
        <v>11/Sep/1974</v>
      </c>
      <c r="M610" s="22">
        <f>VLOOKUP(Table1[CUSTOMER ID],'Hospitalisation Details'!$A$2:$N$2344,14,0)</f>
        <v>16190.97</v>
      </c>
      <c r="N610" s="8" t="str">
        <f>VLOOKUP(Table1[CUSTOMER ID],'Hospitalisation Details'!$A$2:$I$2344,7,0)</f>
        <v>tier - 2</v>
      </c>
      <c r="O610" s="8" t="str">
        <f>VLOOKUP(Table1[CUSTOMER ID],'Hospitalisation Details'!$A$2:$I$2344,8,0)</f>
        <v>tier - 3</v>
      </c>
      <c r="P610" s="8" t="str">
        <f>VLOOKUP(Table1[CUSTOMER ID],'Hospitalisation Details'!$A$2:$I$2344,9,0)</f>
        <v>R1012</v>
      </c>
      <c r="Q610" s="8">
        <f ca="1">VLOOKUP(Table1[CUSTOMER ID],'Hospitalisation Details'!$A$2:$N$2344,13,0)</f>
        <v>50</v>
      </c>
    </row>
    <row r="611" spans="1:17" ht="15.75" x14ac:dyDescent="0.25">
      <c r="A611" s="1" t="s">
        <v>1760</v>
      </c>
      <c r="B611" s="8" t="str">
        <f>VLOOKUP(A611:A2945,'Customer Names'!$A$2:$D$2336,2,0)</f>
        <v xml:space="preserve">  Aubri</v>
      </c>
      <c r="C611" s="8">
        <f>VLOOKUP(A611:A2945,'Medical Examinations'!$A$2:$H$2336,2,0)</f>
        <v>48.32</v>
      </c>
      <c r="D611" s="8">
        <f>VLOOKUP(A611:A2945,'Medical Examinations'!$A$2:$H$2336,3,0)</f>
        <v>5.88</v>
      </c>
      <c r="E611" s="8" t="str">
        <f>VLOOKUP(A611:A2945,'Medical Examinations'!$A$1:$M$2336,10,0)</f>
        <v>No</v>
      </c>
      <c r="F611" s="8" t="str">
        <f>VLOOKUP(A611:A2945,'Medical Examinations'!$A$2:$H$2336,5,0)</f>
        <v>No</v>
      </c>
      <c r="G611" s="8" t="str">
        <f>VLOOKUP(A611:A2945,'Medical Examinations'!$A$2:$H$2336,6,0)</f>
        <v>No</v>
      </c>
      <c r="H611" s="8">
        <f>VLOOKUP(A611:A2945,'Medical Examinations'!$A$2:$H$2336,7,0)</f>
        <v>0</v>
      </c>
      <c r="I611" t="str">
        <f>VLOOKUP(A611:A2945,'Medical Examinations'!$A$2:$K$2336,11,0)</f>
        <v>No</v>
      </c>
      <c r="J611" s="8" t="str">
        <f>VLOOKUP(A611:A2945,'Medical Examinations'!$A$2:$M$2336,12,0)</f>
        <v>Obesity</v>
      </c>
      <c r="K611" s="8" t="str">
        <f>VLOOKUP(A611:A2945,'Medical Examinations'!$A$2:$M$2336,13,0)</f>
        <v>Prediabetes</v>
      </c>
      <c r="L611" s="8" t="str">
        <f>VLOOKUP(Table1[CUSTOMER ID],'Hospitalisation Details'!$A$1:$N$2344,12,0)</f>
        <v>6/Jul/1982</v>
      </c>
      <c r="M611" s="22">
        <f>VLOOKUP(Table1[CUSTOMER ID],'Hospitalisation Details'!$A$2:$N$2344,14,0)</f>
        <v>16152.04</v>
      </c>
      <c r="N611" s="8" t="str">
        <f>VLOOKUP(Table1[CUSTOMER ID],'Hospitalisation Details'!$A$2:$I$2344,7,0)</f>
        <v>tier - 2</v>
      </c>
      <c r="O611" s="8" t="str">
        <f>VLOOKUP(Table1[CUSTOMER ID],'Hospitalisation Details'!$A$2:$I$2344,8,0)</f>
        <v>tier - 1</v>
      </c>
      <c r="P611" s="8" t="str">
        <f>VLOOKUP(Table1[CUSTOMER ID],'Hospitalisation Details'!$A$2:$I$2344,9,0)</f>
        <v>R1026</v>
      </c>
      <c r="Q611" s="8">
        <f ca="1">VLOOKUP(Table1[CUSTOMER ID],'Hospitalisation Details'!$A$2:$N$2344,13,0)</f>
        <v>42</v>
      </c>
    </row>
    <row r="612" spans="1:17" ht="15.75" x14ac:dyDescent="0.25">
      <c r="A612" s="1" t="s">
        <v>1759</v>
      </c>
      <c r="B612" s="8" t="str">
        <f>VLOOKUP(A612:A2946,'Customer Names'!$A$2:$D$2336,2,0)</f>
        <v xml:space="preserve">  Justin</v>
      </c>
      <c r="C612" s="8">
        <f>VLOOKUP(A612:A2946,'Medical Examinations'!$A$2:$H$2336,2,0)</f>
        <v>22.895</v>
      </c>
      <c r="D612" s="8">
        <f>VLOOKUP(A612:A2946,'Medical Examinations'!$A$2:$H$2336,3,0)</f>
        <v>4.0599999999999996</v>
      </c>
      <c r="E612" s="8" t="str">
        <f>VLOOKUP(A612:A2946,'Medical Examinations'!$A$1:$M$2336,10,0)</f>
        <v>No</v>
      </c>
      <c r="F612" s="8" t="str">
        <f>VLOOKUP(A612:A2946,'Medical Examinations'!$A$2:$H$2336,5,0)</f>
        <v>No</v>
      </c>
      <c r="G612" s="8" t="str">
        <f>VLOOKUP(A612:A2946,'Medical Examinations'!$A$2:$H$2336,6,0)</f>
        <v>Yes</v>
      </c>
      <c r="H612" s="8">
        <f>VLOOKUP(A612:A2946,'Medical Examinations'!$A$2:$H$2336,7,0)</f>
        <v>1</v>
      </c>
      <c r="I612" t="str">
        <f>VLOOKUP(A612:A2946,'Medical Examinations'!$A$2:$K$2336,11,0)</f>
        <v>Yes</v>
      </c>
      <c r="J612" s="8" t="str">
        <f>VLOOKUP(A612:A2946,'Medical Examinations'!$A$2:$M$2336,12,0)</f>
        <v>Normal Weight</v>
      </c>
      <c r="K612" s="8" t="str">
        <f>VLOOKUP(A612:A2946,'Medical Examinations'!$A$2:$M$2336,13,0)</f>
        <v>Normal</v>
      </c>
      <c r="L612" s="8" t="str">
        <f>VLOOKUP(Table1[CUSTOMER ID],'Hospitalisation Details'!$A$1:$N$2344,12,0)</f>
        <v>12/Dec/1993</v>
      </c>
      <c r="M612" s="22">
        <f>VLOOKUP(Table1[CUSTOMER ID],'Hospitalisation Details'!$A$2:$N$2344,14,0)</f>
        <v>16138.76</v>
      </c>
      <c r="N612" s="8" t="str">
        <f>VLOOKUP(Table1[CUSTOMER ID],'Hospitalisation Details'!$A$2:$I$2344,7,0)</f>
        <v>tier - 2</v>
      </c>
      <c r="O612" s="8" t="str">
        <f>VLOOKUP(Table1[CUSTOMER ID],'Hospitalisation Details'!$A$2:$I$2344,8,0)</f>
        <v>tier - 3</v>
      </c>
      <c r="P612" s="8" t="str">
        <f>VLOOKUP(Table1[CUSTOMER ID],'Hospitalisation Details'!$A$2:$I$2344,9,0)</f>
        <v>R1017</v>
      </c>
      <c r="Q612" s="8">
        <f ca="1">VLOOKUP(Table1[CUSTOMER ID],'Hospitalisation Details'!$A$2:$N$2344,13,0)</f>
        <v>30</v>
      </c>
    </row>
    <row r="613" spans="1:17" ht="15.75" x14ac:dyDescent="0.25">
      <c r="A613" s="1" t="s">
        <v>1758</v>
      </c>
      <c r="B613" s="8" t="str">
        <f>VLOOKUP(A613:A2947,'Customer Names'!$A$2:$D$2336,2,0)</f>
        <v xml:space="preserve">  Megan A</v>
      </c>
      <c r="C613" s="8">
        <f>VLOOKUP(A613:A2947,'Medical Examinations'!$A$2:$H$2336,2,0)</f>
        <v>54.85</v>
      </c>
      <c r="D613" s="8">
        <f>VLOOKUP(A613:A2947,'Medical Examinations'!$A$2:$H$2336,3,0)</f>
        <v>4.9000000000000004</v>
      </c>
      <c r="E613" s="8" t="str">
        <f>VLOOKUP(A613:A2947,'Medical Examinations'!$A$1:$M$2336,10,0)</f>
        <v>No</v>
      </c>
      <c r="F613" s="8" t="str">
        <f>VLOOKUP(A613:A2947,'Medical Examinations'!$A$2:$H$2336,5,0)</f>
        <v>No</v>
      </c>
      <c r="G613" s="8" t="str">
        <f>VLOOKUP(A613:A2947,'Medical Examinations'!$A$2:$H$2336,6,0)</f>
        <v>No</v>
      </c>
      <c r="H613" s="8">
        <f>VLOOKUP(A613:A2947,'Medical Examinations'!$A$2:$H$2336,7,0)</f>
        <v>1</v>
      </c>
      <c r="I613" t="str">
        <f>VLOOKUP(A613:A2947,'Medical Examinations'!$A$2:$K$2336,11,0)</f>
        <v>No</v>
      </c>
      <c r="J613" s="8" t="str">
        <f>VLOOKUP(A613:A2947,'Medical Examinations'!$A$2:$M$2336,12,0)</f>
        <v>Obesity</v>
      </c>
      <c r="K613" s="8" t="str">
        <f>VLOOKUP(A613:A2947,'Medical Examinations'!$A$2:$M$2336,13,0)</f>
        <v>Normal</v>
      </c>
      <c r="L613" s="8" t="str">
        <f>VLOOKUP(Table1[CUSTOMER ID],'Hospitalisation Details'!$A$1:$N$2344,12,0)</f>
        <v>6/Oct/1987</v>
      </c>
      <c r="M613" s="22">
        <f>VLOOKUP(Table1[CUSTOMER ID],'Hospitalisation Details'!$A$2:$N$2344,14,0)</f>
        <v>16122.65</v>
      </c>
      <c r="N613" s="8" t="str">
        <f>VLOOKUP(Table1[CUSTOMER ID],'Hospitalisation Details'!$A$2:$I$2344,7,0)</f>
        <v>tier - 2</v>
      </c>
      <c r="O613" s="8" t="str">
        <f>VLOOKUP(Table1[CUSTOMER ID],'Hospitalisation Details'!$A$2:$I$2344,8,0)</f>
        <v>tier - 1</v>
      </c>
      <c r="P613" s="8" t="str">
        <f>VLOOKUP(Table1[CUSTOMER ID],'Hospitalisation Details'!$A$2:$I$2344,9,0)</f>
        <v>R1011</v>
      </c>
      <c r="Q613" s="8">
        <f ca="1">VLOOKUP(Table1[CUSTOMER ID],'Hospitalisation Details'!$A$2:$N$2344,13,0)</f>
        <v>37</v>
      </c>
    </row>
    <row r="614" spans="1:17" ht="15.75" x14ac:dyDescent="0.25">
      <c r="A614" s="1" t="s">
        <v>1757</v>
      </c>
      <c r="B614" s="8" t="str">
        <f>VLOOKUP(A614:A2948,'Customer Names'!$A$2:$D$2336,2,0)</f>
        <v xml:space="preserve">  Erika M</v>
      </c>
      <c r="C614" s="8">
        <f>VLOOKUP(A614:A2948,'Medical Examinations'!$A$2:$H$2336,2,0)</f>
        <v>21.85</v>
      </c>
      <c r="D614" s="8">
        <f>VLOOKUP(A614:A2948,'Medical Examinations'!$A$2:$H$2336,3,0)</f>
        <v>5.52</v>
      </c>
      <c r="E614" s="8" t="str">
        <f>VLOOKUP(A614:A2948,'Medical Examinations'!$A$1:$M$2336,10,0)</f>
        <v>No</v>
      </c>
      <c r="F614" s="8" t="str">
        <f>VLOOKUP(A614:A2948,'Medical Examinations'!$A$2:$H$2336,5,0)</f>
        <v>No</v>
      </c>
      <c r="G614" s="8" t="str">
        <f>VLOOKUP(A614:A2948,'Medical Examinations'!$A$2:$H$2336,6,0)</f>
        <v>Yes</v>
      </c>
      <c r="H614" s="8">
        <f>VLOOKUP(A614:A2948,'Medical Examinations'!$A$2:$H$2336,7,0)</f>
        <v>1</v>
      </c>
      <c r="I614" t="str">
        <f>VLOOKUP(A614:A2948,'Medical Examinations'!$A$2:$K$2336,11,0)</f>
        <v>Yes</v>
      </c>
      <c r="J614" s="8" t="str">
        <f>VLOOKUP(A614:A2948,'Medical Examinations'!$A$2:$M$2336,12,0)</f>
        <v>Normal Weight</v>
      </c>
      <c r="K614" s="8" t="str">
        <f>VLOOKUP(A614:A2948,'Medical Examinations'!$A$2:$M$2336,13,0)</f>
        <v>Normal</v>
      </c>
      <c r="L614" s="8" t="str">
        <f>VLOOKUP(Table1[CUSTOMER ID],'Hospitalisation Details'!$A$1:$N$2344,12,0)</f>
        <v>8/Aug/1993</v>
      </c>
      <c r="M614" s="22">
        <f>VLOOKUP(Table1[CUSTOMER ID],'Hospitalisation Details'!$A$2:$N$2344,14,0)</f>
        <v>16115.3</v>
      </c>
      <c r="N614" s="8" t="str">
        <f>VLOOKUP(Table1[CUSTOMER ID],'Hospitalisation Details'!$A$2:$I$2344,7,0)</f>
        <v>tier - 2</v>
      </c>
      <c r="O614" s="8" t="str">
        <f>VLOOKUP(Table1[CUSTOMER ID],'Hospitalisation Details'!$A$2:$I$2344,8,0)</f>
        <v>tier - 1</v>
      </c>
      <c r="P614" s="8" t="str">
        <f>VLOOKUP(Table1[CUSTOMER ID],'Hospitalisation Details'!$A$2:$I$2344,9,0)</f>
        <v>R1024</v>
      </c>
      <c r="Q614" s="8">
        <f ca="1">VLOOKUP(Table1[CUSTOMER ID],'Hospitalisation Details'!$A$2:$N$2344,13,0)</f>
        <v>31</v>
      </c>
    </row>
    <row r="615" spans="1:17" ht="15.75" x14ac:dyDescent="0.25">
      <c r="A615" s="1" t="s">
        <v>1756</v>
      </c>
      <c r="B615" s="8" t="str">
        <f>VLOOKUP(A615:A2949,'Customer Names'!$A$2:$D$2336,2,0)</f>
        <v xml:space="preserve">  Daniel G</v>
      </c>
      <c r="C615" s="8">
        <f>VLOOKUP(A615:A2949,'Medical Examinations'!$A$2:$H$2336,2,0)</f>
        <v>51.86</v>
      </c>
      <c r="D615" s="8">
        <f>VLOOKUP(A615:A2949,'Medical Examinations'!$A$2:$H$2336,3,0)</f>
        <v>5.2</v>
      </c>
      <c r="E615" s="8" t="str">
        <f>VLOOKUP(A615:A2949,'Medical Examinations'!$A$1:$M$2336,10,0)</f>
        <v>Yes</v>
      </c>
      <c r="F615" s="8" t="str">
        <f>VLOOKUP(A615:A2949,'Medical Examinations'!$A$2:$H$2336,5,0)</f>
        <v>No</v>
      </c>
      <c r="G615" s="8" t="str">
        <f>VLOOKUP(A615:A2949,'Medical Examinations'!$A$2:$H$2336,6,0)</f>
        <v>No</v>
      </c>
      <c r="H615" s="8">
        <f>VLOOKUP(A615:A2949,'Medical Examinations'!$A$2:$H$2336,7,0)</f>
        <v>0</v>
      </c>
      <c r="I615" t="str">
        <f>VLOOKUP(A615:A2949,'Medical Examinations'!$A$2:$K$2336,11,0)</f>
        <v>No</v>
      </c>
      <c r="J615" s="8" t="str">
        <f>VLOOKUP(A615:A2949,'Medical Examinations'!$A$2:$M$2336,12,0)</f>
        <v>Obesity</v>
      </c>
      <c r="K615" s="8" t="str">
        <f>VLOOKUP(A615:A2949,'Medical Examinations'!$A$2:$M$2336,13,0)</f>
        <v>Normal</v>
      </c>
      <c r="L615" s="8" t="str">
        <f>VLOOKUP(Table1[CUSTOMER ID],'Hospitalisation Details'!$A$1:$N$2344,12,0)</f>
        <v>27/Aug/1985</v>
      </c>
      <c r="M615" s="22">
        <f>VLOOKUP(Table1[CUSTOMER ID],'Hospitalisation Details'!$A$2:$N$2344,14,0)</f>
        <v>16097.94</v>
      </c>
      <c r="N615" s="8" t="str">
        <f>VLOOKUP(Table1[CUSTOMER ID],'Hospitalisation Details'!$A$2:$I$2344,7,0)</f>
        <v>tier - 2</v>
      </c>
      <c r="O615" s="8" t="str">
        <f>VLOOKUP(Table1[CUSTOMER ID],'Hospitalisation Details'!$A$2:$I$2344,8,0)</f>
        <v>tier - 3</v>
      </c>
      <c r="P615" s="8" t="str">
        <f>VLOOKUP(Table1[CUSTOMER ID],'Hospitalisation Details'!$A$2:$I$2344,9,0)</f>
        <v>R1012</v>
      </c>
      <c r="Q615" s="8">
        <f ca="1">VLOOKUP(Table1[CUSTOMER ID],'Hospitalisation Details'!$A$2:$N$2344,13,0)</f>
        <v>39</v>
      </c>
    </row>
    <row r="616" spans="1:17" ht="15.75" x14ac:dyDescent="0.25">
      <c r="A616" s="1" t="s">
        <v>1755</v>
      </c>
      <c r="B616" s="8" t="str">
        <f>VLOOKUP(A616:A2950,'Customer Names'!$A$2:$D$2336,2,0)</f>
        <v xml:space="preserve">  Devin C</v>
      </c>
      <c r="C616" s="8">
        <f>VLOOKUP(A616:A2950,'Medical Examinations'!$A$2:$H$2336,2,0)</f>
        <v>39.049999999999997</v>
      </c>
      <c r="D616" s="8">
        <f>VLOOKUP(A616:A2950,'Medical Examinations'!$A$2:$H$2336,3,0)</f>
        <v>7.59</v>
      </c>
      <c r="E616" s="8" t="str">
        <f>VLOOKUP(A616:A2950,'Medical Examinations'!$A$1:$M$2336,10,0)</f>
        <v>No</v>
      </c>
      <c r="F616" s="8" t="str">
        <f>VLOOKUP(A616:A2950,'Medical Examinations'!$A$2:$H$2336,5,0)</f>
        <v>No</v>
      </c>
      <c r="G616" s="8" t="str">
        <f>VLOOKUP(A616:A2950,'Medical Examinations'!$A$2:$H$2336,6,0)</f>
        <v>No</v>
      </c>
      <c r="H616" s="8">
        <f>VLOOKUP(A616:A2950,'Medical Examinations'!$A$2:$H$2336,7,0)</f>
        <v>3</v>
      </c>
      <c r="I616" t="str">
        <f>VLOOKUP(A616:A2950,'Medical Examinations'!$A$2:$K$2336,11,0)</f>
        <v>No</v>
      </c>
      <c r="J616" s="8" t="str">
        <f>VLOOKUP(A616:A2950,'Medical Examinations'!$A$2:$M$2336,12,0)</f>
        <v>Obesity</v>
      </c>
      <c r="K616" s="8" t="str">
        <f>VLOOKUP(A616:A2950,'Medical Examinations'!$A$2:$M$2336,13,0)</f>
        <v>Diabetes</v>
      </c>
      <c r="L616" s="8" t="str">
        <f>VLOOKUP(Table1[CUSTOMER ID],'Hospitalisation Details'!$A$1:$N$2344,12,0)</f>
        <v>21/Jun/1958</v>
      </c>
      <c r="M616" s="22">
        <f>VLOOKUP(Table1[CUSTOMER ID],'Hospitalisation Details'!$A$2:$N$2344,14,0)</f>
        <v>16085.13</v>
      </c>
      <c r="N616" s="8" t="str">
        <f>VLOOKUP(Table1[CUSTOMER ID],'Hospitalisation Details'!$A$2:$I$2344,7,0)</f>
        <v>tier - 2</v>
      </c>
      <c r="O616" s="8" t="str">
        <f>VLOOKUP(Table1[CUSTOMER ID],'Hospitalisation Details'!$A$2:$I$2344,8,0)</f>
        <v>tier - 2</v>
      </c>
      <c r="P616" s="8" t="str">
        <f>VLOOKUP(Table1[CUSTOMER ID],'Hospitalisation Details'!$A$2:$I$2344,9,0)</f>
        <v>R1013</v>
      </c>
      <c r="Q616" s="8">
        <f ca="1">VLOOKUP(Table1[CUSTOMER ID],'Hospitalisation Details'!$A$2:$N$2344,13,0)</f>
        <v>66</v>
      </c>
    </row>
    <row r="617" spans="1:17" ht="15.75" x14ac:dyDescent="0.25">
      <c r="A617" s="1" t="s">
        <v>1754</v>
      </c>
      <c r="B617" s="8" t="str">
        <f>VLOOKUP(A617:A2951,'Customer Names'!$A$2:$D$2336,2,0)</f>
        <v xml:space="preserve">  Louise A</v>
      </c>
      <c r="C617" s="8">
        <f>VLOOKUP(A617:A2951,'Medical Examinations'!$A$2:$H$2336,2,0)</f>
        <v>31.824999999999999</v>
      </c>
      <c r="D617" s="8">
        <f>VLOOKUP(A617:A2951,'Medical Examinations'!$A$2:$H$2336,3,0)</f>
        <v>8.2799999999999994</v>
      </c>
      <c r="E617" s="8" t="str">
        <f>VLOOKUP(A617:A2951,'Medical Examinations'!$A$1:$M$2336,10,0)</f>
        <v>No</v>
      </c>
      <c r="F617" s="8" t="str">
        <f>VLOOKUP(A617:A2951,'Medical Examinations'!$A$2:$H$2336,5,0)</f>
        <v>No</v>
      </c>
      <c r="G617" s="8" t="str">
        <f>VLOOKUP(A617:A2951,'Medical Examinations'!$A$2:$H$2336,6,0)</f>
        <v>No</v>
      </c>
      <c r="H617" s="8">
        <f>VLOOKUP(A617:A2951,'Medical Examinations'!$A$2:$H$2336,7,0)</f>
        <v>3</v>
      </c>
      <c r="I617" t="str">
        <f>VLOOKUP(A617:A2951,'Medical Examinations'!$A$2:$K$2336,11,0)</f>
        <v>No</v>
      </c>
      <c r="J617" s="8" t="str">
        <f>VLOOKUP(A617:A2951,'Medical Examinations'!$A$2:$M$2336,12,0)</f>
        <v>Obesity</v>
      </c>
      <c r="K617" s="8" t="str">
        <f>VLOOKUP(A617:A2951,'Medical Examinations'!$A$2:$M$2336,13,0)</f>
        <v>Diabetes</v>
      </c>
      <c r="L617" s="8" t="str">
        <f>VLOOKUP(Table1[CUSTOMER ID],'Hospitalisation Details'!$A$1:$N$2344,12,0)</f>
        <v>22/Oct/1958</v>
      </c>
      <c r="M617" s="22">
        <f>VLOOKUP(Table1[CUSTOMER ID],'Hospitalisation Details'!$A$2:$N$2344,14,0)</f>
        <v>16069.08</v>
      </c>
      <c r="N617" s="8" t="str">
        <f>VLOOKUP(Table1[CUSTOMER ID],'Hospitalisation Details'!$A$2:$I$2344,7,0)</f>
        <v>tier - 2</v>
      </c>
      <c r="O617" s="8" t="str">
        <f>VLOOKUP(Table1[CUSTOMER ID],'Hospitalisation Details'!$A$2:$I$2344,8,0)</f>
        <v>tier - 2</v>
      </c>
      <c r="P617" s="8" t="str">
        <f>VLOOKUP(Table1[CUSTOMER ID],'Hospitalisation Details'!$A$2:$I$2344,9,0)</f>
        <v>R1024</v>
      </c>
      <c r="Q617" s="8">
        <f ca="1">VLOOKUP(Table1[CUSTOMER ID],'Hospitalisation Details'!$A$2:$N$2344,13,0)</f>
        <v>66</v>
      </c>
    </row>
    <row r="618" spans="1:17" ht="15.75" x14ac:dyDescent="0.25">
      <c r="A618" s="1" t="s">
        <v>1753</v>
      </c>
      <c r="B618" s="8" t="str">
        <f>VLOOKUP(A618:A2952,'Customer Names'!$A$2:$D$2336,2,0)</f>
        <v xml:space="preserve">  Sarah</v>
      </c>
      <c r="C618" s="8">
        <f>VLOOKUP(A618:A2952,'Medical Examinations'!$A$2:$H$2336,2,0)</f>
        <v>46.43</v>
      </c>
      <c r="D618" s="8">
        <f>VLOOKUP(A618:A2952,'Medical Examinations'!$A$2:$H$2336,3,0)</f>
        <v>6.72</v>
      </c>
      <c r="E618" s="8" t="str">
        <f>VLOOKUP(A618:A2952,'Medical Examinations'!$A$1:$M$2336,10,0)</f>
        <v>No</v>
      </c>
      <c r="F618" s="8" t="str">
        <f>VLOOKUP(A618:A2952,'Medical Examinations'!$A$2:$H$2336,5,0)</f>
        <v>No</v>
      </c>
      <c r="G618" s="8" t="str">
        <f>VLOOKUP(A618:A2952,'Medical Examinations'!$A$2:$H$2336,6,0)</f>
        <v>No</v>
      </c>
      <c r="H618" s="8">
        <f>VLOOKUP(A618:A2952,'Medical Examinations'!$A$2:$H$2336,7,0)</f>
        <v>0</v>
      </c>
      <c r="I618" t="str">
        <f>VLOOKUP(A618:A2952,'Medical Examinations'!$A$2:$K$2336,11,0)</f>
        <v>No</v>
      </c>
      <c r="J618" s="8" t="str">
        <f>VLOOKUP(A618:A2952,'Medical Examinations'!$A$2:$M$2336,12,0)</f>
        <v>Obesity</v>
      </c>
      <c r="K618" s="8" t="str">
        <f>VLOOKUP(A618:A2952,'Medical Examinations'!$A$2:$M$2336,13,0)</f>
        <v>Diabetes</v>
      </c>
      <c r="L618" s="8" t="str">
        <f>VLOOKUP(Table1[CUSTOMER ID],'Hospitalisation Details'!$A$1:$N$2344,12,0)</f>
        <v>16/Sep/1978</v>
      </c>
      <c r="M618" s="22">
        <f>VLOOKUP(Table1[CUSTOMER ID],'Hospitalisation Details'!$A$2:$N$2344,14,0)</f>
        <v>16062.89</v>
      </c>
      <c r="N618" s="8" t="str">
        <f>VLOOKUP(Table1[CUSTOMER ID],'Hospitalisation Details'!$A$2:$I$2344,7,0)</f>
        <v>tier - 2</v>
      </c>
      <c r="O618" s="8" t="str">
        <f>VLOOKUP(Table1[CUSTOMER ID],'Hospitalisation Details'!$A$2:$I$2344,8,0)</f>
        <v>tier - 2</v>
      </c>
      <c r="P618" s="8" t="str">
        <f>VLOOKUP(Table1[CUSTOMER ID],'Hospitalisation Details'!$A$2:$I$2344,9,0)</f>
        <v>R1026</v>
      </c>
      <c r="Q618" s="8">
        <f ca="1">VLOOKUP(Table1[CUSTOMER ID],'Hospitalisation Details'!$A$2:$N$2344,13,0)</f>
        <v>46</v>
      </c>
    </row>
    <row r="619" spans="1:17" ht="15.75" x14ac:dyDescent="0.25">
      <c r="A619" s="1" t="s">
        <v>1752</v>
      </c>
      <c r="B619" s="8" t="str">
        <f>VLOOKUP(A619:A2953,'Customer Names'!$A$2:$D$2336,2,0)</f>
        <v xml:space="preserve">  Amy</v>
      </c>
      <c r="C619" s="8">
        <f>VLOOKUP(A619:A2953,'Medical Examinations'!$A$2:$H$2336,2,0)</f>
        <v>53.63</v>
      </c>
      <c r="D619" s="8">
        <f>VLOOKUP(A619:A2953,'Medical Examinations'!$A$2:$H$2336,3,0)</f>
        <v>5.47</v>
      </c>
      <c r="E619" s="8" t="str">
        <f>VLOOKUP(A619:A2953,'Medical Examinations'!$A$1:$M$2336,10,0)</f>
        <v>Yes</v>
      </c>
      <c r="F619" s="8" t="str">
        <f>VLOOKUP(A619:A2953,'Medical Examinations'!$A$2:$H$2336,5,0)</f>
        <v>No</v>
      </c>
      <c r="G619" s="8" t="str">
        <f>VLOOKUP(A619:A2953,'Medical Examinations'!$A$2:$H$2336,6,0)</f>
        <v>No</v>
      </c>
      <c r="H619" s="8">
        <f>VLOOKUP(A619:A2953,'Medical Examinations'!$A$2:$H$2336,7,0)</f>
        <v>1</v>
      </c>
      <c r="I619" t="str">
        <f>VLOOKUP(A619:A2953,'Medical Examinations'!$A$2:$K$2336,11,0)</f>
        <v>No</v>
      </c>
      <c r="J619" s="8" t="str">
        <f>VLOOKUP(A619:A2953,'Medical Examinations'!$A$2:$M$2336,12,0)</f>
        <v>Obesity</v>
      </c>
      <c r="K619" s="8" t="str">
        <f>VLOOKUP(A619:A2953,'Medical Examinations'!$A$2:$M$2336,13,0)</f>
        <v>Normal</v>
      </c>
      <c r="L619" s="8" t="str">
        <f>VLOOKUP(Table1[CUSTOMER ID],'Hospitalisation Details'!$A$1:$N$2344,12,0)</f>
        <v>5/Dec/1988</v>
      </c>
      <c r="M619" s="22">
        <f>VLOOKUP(Table1[CUSTOMER ID],'Hospitalisation Details'!$A$2:$N$2344,14,0)</f>
        <v>16059.06</v>
      </c>
      <c r="N619" s="8" t="str">
        <f>VLOOKUP(Table1[CUSTOMER ID],'Hospitalisation Details'!$A$2:$I$2344,7,0)</f>
        <v>tier - 2</v>
      </c>
      <c r="O619" s="8" t="str">
        <f>VLOOKUP(Table1[CUSTOMER ID],'Hospitalisation Details'!$A$2:$I$2344,8,0)</f>
        <v>tier - 3</v>
      </c>
      <c r="P619" s="8" t="str">
        <f>VLOOKUP(Table1[CUSTOMER ID],'Hospitalisation Details'!$A$2:$I$2344,9,0)</f>
        <v>R1012</v>
      </c>
      <c r="Q619" s="8">
        <f ca="1">VLOOKUP(Table1[CUSTOMER ID],'Hospitalisation Details'!$A$2:$N$2344,13,0)</f>
        <v>35</v>
      </c>
    </row>
    <row r="620" spans="1:17" ht="15.75" x14ac:dyDescent="0.25">
      <c r="A620" s="1" t="s">
        <v>1751</v>
      </c>
      <c r="B620" s="8" t="str">
        <f>VLOOKUP(A620:A2954,'Customer Names'!$A$2:$D$2336,2,0)</f>
        <v xml:space="preserve">  Brittany L</v>
      </c>
      <c r="C620" s="8">
        <f>VLOOKUP(A620:A2954,'Medical Examinations'!$A$2:$H$2336,2,0)</f>
        <v>48.7</v>
      </c>
      <c r="D620" s="8">
        <f>VLOOKUP(A620:A2954,'Medical Examinations'!$A$2:$H$2336,3,0)</f>
        <v>4.71</v>
      </c>
      <c r="E620" s="8" t="str">
        <f>VLOOKUP(A620:A2954,'Medical Examinations'!$A$1:$M$2336,10,0)</f>
        <v>No</v>
      </c>
      <c r="F620" s="8" t="str">
        <f>VLOOKUP(A620:A2954,'Medical Examinations'!$A$2:$H$2336,5,0)</f>
        <v>No</v>
      </c>
      <c r="G620" s="8" t="str">
        <f>VLOOKUP(A620:A2954,'Medical Examinations'!$A$2:$H$2336,6,0)</f>
        <v>No</v>
      </c>
      <c r="H620" s="8">
        <f>VLOOKUP(A620:A2954,'Medical Examinations'!$A$2:$H$2336,7,0)</f>
        <v>0</v>
      </c>
      <c r="I620" t="str">
        <f>VLOOKUP(A620:A2954,'Medical Examinations'!$A$2:$K$2336,11,0)</f>
        <v>No</v>
      </c>
      <c r="J620" s="8" t="str">
        <f>VLOOKUP(A620:A2954,'Medical Examinations'!$A$2:$M$2336,12,0)</f>
        <v>Obesity</v>
      </c>
      <c r="K620" s="8" t="str">
        <f>VLOOKUP(A620:A2954,'Medical Examinations'!$A$2:$M$2336,13,0)</f>
        <v>Normal</v>
      </c>
      <c r="L620" s="8" t="str">
        <f>VLOOKUP(Table1[CUSTOMER ID],'Hospitalisation Details'!$A$1:$N$2344,12,0)</f>
        <v>19/Sep/1980</v>
      </c>
      <c r="M620" s="22">
        <f>VLOOKUP(Table1[CUSTOMER ID],'Hospitalisation Details'!$A$2:$N$2344,14,0)</f>
        <v>15966.19</v>
      </c>
      <c r="N620" s="8" t="str">
        <f>VLOOKUP(Table1[CUSTOMER ID],'Hospitalisation Details'!$A$2:$I$2344,7,0)</f>
        <v>tier - 2</v>
      </c>
      <c r="O620" s="8" t="str">
        <f>VLOOKUP(Table1[CUSTOMER ID],'Hospitalisation Details'!$A$2:$I$2344,8,0)</f>
        <v>tier - 2</v>
      </c>
      <c r="P620" s="8" t="str">
        <f>VLOOKUP(Table1[CUSTOMER ID],'Hospitalisation Details'!$A$2:$I$2344,9,0)</f>
        <v>R1012</v>
      </c>
      <c r="Q620" s="8">
        <f ca="1">VLOOKUP(Table1[CUSTOMER ID],'Hospitalisation Details'!$A$2:$N$2344,13,0)</f>
        <v>44</v>
      </c>
    </row>
    <row r="621" spans="1:17" ht="15.75" x14ac:dyDescent="0.25">
      <c r="A621" s="1" t="s">
        <v>1750</v>
      </c>
      <c r="B621" s="8" t="str">
        <f>VLOOKUP(A621:A2955,'Customer Names'!$A$2:$D$2336,2,0)</f>
        <v xml:space="preserve">  Jessica L</v>
      </c>
      <c r="C621" s="8">
        <f>VLOOKUP(A621:A2955,'Medical Examinations'!$A$2:$H$2336,2,0)</f>
        <v>48.81</v>
      </c>
      <c r="D621" s="8">
        <f>VLOOKUP(A621:A2955,'Medical Examinations'!$A$2:$H$2336,3,0)</f>
        <v>5.49</v>
      </c>
      <c r="E621" s="8" t="str">
        <f>VLOOKUP(A621:A2955,'Medical Examinations'!$A$1:$M$2336,10,0)</f>
        <v>No</v>
      </c>
      <c r="F621" s="8" t="str">
        <f>VLOOKUP(A621:A2955,'Medical Examinations'!$A$2:$H$2336,5,0)</f>
        <v>No</v>
      </c>
      <c r="G621" s="8" t="str">
        <f>VLOOKUP(A621:A2955,'Medical Examinations'!$A$2:$H$2336,6,0)</f>
        <v>No</v>
      </c>
      <c r="H621" s="8">
        <f>VLOOKUP(A621:A2955,'Medical Examinations'!$A$2:$H$2336,7,0)</f>
        <v>0</v>
      </c>
      <c r="I621" t="str">
        <f>VLOOKUP(A621:A2955,'Medical Examinations'!$A$2:$K$2336,11,0)</f>
        <v>No</v>
      </c>
      <c r="J621" s="8" t="str">
        <f>VLOOKUP(A621:A2955,'Medical Examinations'!$A$2:$M$2336,12,0)</f>
        <v>Obesity</v>
      </c>
      <c r="K621" s="8" t="str">
        <f>VLOOKUP(A621:A2955,'Medical Examinations'!$A$2:$M$2336,13,0)</f>
        <v>Normal</v>
      </c>
      <c r="L621" s="8" t="str">
        <f>VLOOKUP(Table1[CUSTOMER ID],'Hospitalisation Details'!$A$1:$N$2344,12,0)</f>
        <v>24/Jul/1982</v>
      </c>
      <c r="M621" s="22">
        <f>VLOOKUP(Table1[CUSTOMER ID],'Hospitalisation Details'!$A$2:$N$2344,14,0)</f>
        <v>15965.29</v>
      </c>
      <c r="N621" s="8" t="str">
        <f>VLOOKUP(Table1[CUSTOMER ID],'Hospitalisation Details'!$A$2:$I$2344,7,0)</f>
        <v>tier - 2</v>
      </c>
      <c r="O621" s="8" t="str">
        <f>VLOOKUP(Table1[CUSTOMER ID],'Hospitalisation Details'!$A$2:$I$2344,8,0)</f>
        <v>tier - 1</v>
      </c>
      <c r="P621" s="8" t="str">
        <f>VLOOKUP(Table1[CUSTOMER ID],'Hospitalisation Details'!$A$2:$I$2344,9,0)</f>
        <v>R1012</v>
      </c>
      <c r="Q621" s="8">
        <f ca="1">VLOOKUP(Table1[CUSTOMER ID],'Hospitalisation Details'!$A$2:$N$2344,13,0)</f>
        <v>42</v>
      </c>
    </row>
    <row r="622" spans="1:17" ht="15.75" x14ac:dyDescent="0.25">
      <c r="A622" s="1" t="s">
        <v>1749</v>
      </c>
      <c r="B622" s="8" t="str">
        <f>VLOOKUP(A622:A2956,'Customer Names'!$A$2:$D$2336,2,0)</f>
        <v xml:space="preserve">  Kristina K</v>
      </c>
      <c r="C622" s="8">
        <f>VLOOKUP(A622:A2956,'Medical Examinations'!$A$2:$H$2336,2,0)</f>
        <v>47.53</v>
      </c>
      <c r="D622" s="8">
        <f>VLOOKUP(A622:A2956,'Medical Examinations'!$A$2:$H$2336,3,0)</f>
        <v>4.72</v>
      </c>
      <c r="E622" s="8" t="str">
        <f>VLOOKUP(A622:A2956,'Medical Examinations'!$A$1:$M$2336,10,0)</f>
        <v>No</v>
      </c>
      <c r="F622" s="8" t="str">
        <f>VLOOKUP(A622:A2956,'Medical Examinations'!$A$2:$H$2336,5,0)</f>
        <v>No</v>
      </c>
      <c r="G622" s="8" t="str">
        <f>VLOOKUP(A622:A2956,'Medical Examinations'!$A$2:$H$2336,6,0)</f>
        <v>No</v>
      </c>
      <c r="H622" s="8">
        <f>VLOOKUP(A622:A2956,'Medical Examinations'!$A$2:$H$2336,7,0)</f>
        <v>0</v>
      </c>
      <c r="I622" t="str">
        <f>VLOOKUP(A622:A2956,'Medical Examinations'!$A$2:$K$2336,11,0)</f>
        <v>No</v>
      </c>
      <c r="J622" s="8" t="str">
        <f>VLOOKUP(A622:A2956,'Medical Examinations'!$A$2:$M$2336,12,0)</f>
        <v>Obesity</v>
      </c>
      <c r="K622" s="8" t="str">
        <f>VLOOKUP(A622:A2956,'Medical Examinations'!$A$2:$M$2336,13,0)</f>
        <v>Normal</v>
      </c>
      <c r="L622" s="8" t="str">
        <f>VLOOKUP(Table1[CUSTOMER ID],'Hospitalisation Details'!$A$1:$N$2344,12,0)</f>
        <v>12/Oct/1980</v>
      </c>
      <c r="M622" s="22">
        <f>VLOOKUP(Table1[CUSTOMER ID],'Hospitalisation Details'!$A$2:$N$2344,14,0)</f>
        <v>15922.29</v>
      </c>
      <c r="N622" s="8" t="str">
        <f>VLOOKUP(Table1[CUSTOMER ID],'Hospitalisation Details'!$A$2:$I$2344,7,0)</f>
        <v>tier - 2</v>
      </c>
      <c r="O622" s="8" t="str">
        <f>VLOOKUP(Table1[CUSTOMER ID],'Hospitalisation Details'!$A$2:$I$2344,8,0)</f>
        <v>tier - 3</v>
      </c>
      <c r="P622" s="8" t="str">
        <f>VLOOKUP(Table1[CUSTOMER ID],'Hospitalisation Details'!$A$2:$I$2344,9,0)</f>
        <v>R1026</v>
      </c>
      <c r="Q622" s="8">
        <f ca="1">VLOOKUP(Table1[CUSTOMER ID],'Hospitalisation Details'!$A$2:$N$2344,13,0)</f>
        <v>44</v>
      </c>
    </row>
    <row r="623" spans="1:17" ht="15.75" x14ac:dyDescent="0.25">
      <c r="A623" s="1" t="s">
        <v>1748</v>
      </c>
      <c r="B623" s="8" t="str">
        <f>VLOOKUP(A623:A2957,'Customer Names'!$A$2:$D$2336,2,0)</f>
        <v xml:space="preserve">  Brad</v>
      </c>
      <c r="C623" s="8">
        <f>VLOOKUP(A623:A2957,'Medical Examinations'!$A$2:$H$2336,2,0)</f>
        <v>36.85</v>
      </c>
      <c r="D623" s="8">
        <f>VLOOKUP(A623:A2957,'Medical Examinations'!$A$2:$H$2336,3,0)</f>
        <v>6.7</v>
      </c>
      <c r="E623" s="8" t="str">
        <f>VLOOKUP(A623:A2957,'Medical Examinations'!$A$1:$M$2336,10,0)</f>
        <v>No</v>
      </c>
      <c r="F623" s="8" t="str">
        <f>VLOOKUP(A623:A2957,'Medical Examinations'!$A$2:$H$2336,5,0)</f>
        <v>No</v>
      </c>
      <c r="G623" s="8" t="str">
        <f>VLOOKUP(A623:A2957,'Medical Examinations'!$A$2:$H$2336,6,0)</f>
        <v>No</v>
      </c>
      <c r="H623" s="8">
        <f>VLOOKUP(A623:A2957,'Medical Examinations'!$A$2:$H$2336,7,0)</f>
        <v>0</v>
      </c>
      <c r="I623" t="str">
        <f>VLOOKUP(A623:A2957,'Medical Examinations'!$A$2:$K$2336,11,0)</f>
        <v>No</v>
      </c>
      <c r="J623" s="8" t="str">
        <f>VLOOKUP(A623:A2957,'Medical Examinations'!$A$2:$M$2336,12,0)</f>
        <v>Obesity</v>
      </c>
      <c r="K623" s="8" t="str">
        <f>VLOOKUP(A623:A2957,'Medical Examinations'!$A$2:$M$2336,13,0)</f>
        <v>Diabetes</v>
      </c>
      <c r="L623" s="8" t="str">
        <f>VLOOKUP(Table1[CUSTOMER ID],'Hospitalisation Details'!$A$1:$N$2344,12,0)</f>
        <v>25/Dec/1962</v>
      </c>
      <c r="M623" s="22">
        <f>VLOOKUP(Table1[CUSTOMER ID],'Hospitalisation Details'!$A$2:$N$2344,14,0)</f>
        <v>15840.81</v>
      </c>
      <c r="N623" s="8" t="str">
        <f>VLOOKUP(Table1[CUSTOMER ID],'Hospitalisation Details'!$A$2:$I$2344,7,0)</f>
        <v>tier - 2</v>
      </c>
      <c r="O623" s="8" t="str">
        <f>VLOOKUP(Table1[CUSTOMER ID],'Hospitalisation Details'!$A$2:$I$2344,8,0)</f>
        <v>tier - 1</v>
      </c>
      <c r="P623" s="8" t="str">
        <f>VLOOKUP(Table1[CUSTOMER ID],'Hospitalisation Details'!$A$2:$I$2344,9,0)</f>
        <v>R1022</v>
      </c>
      <c r="Q623" s="8">
        <f ca="1">VLOOKUP(Table1[CUSTOMER ID],'Hospitalisation Details'!$A$2:$N$2344,13,0)</f>
        <v>61</v>
      </c>
    </row>
    <row r="624" spans="1:17" ht="15.75" x14ac:dyDescent="0.25">
      <c r="A624" s="1" t="s">
        <v>1747</v>
      </c>
      <c r="B624" s="8" t="str">
        <f>VLOOKUP(A624:A2958,'Customer Names'!$A$2:$D$2336,2,0)</f>
        <v xml:space="preserve">  Margaret O</v>
      </c>
      <c r="C624" s="8">
        <f>VLOOKUP(A624:A2958,'Medical Examinations'!$A$2:$H$2336,2,0)</f>
        <v>29.3</v>
      </c>
      <c r="D624" s="8">
        <f>VLOOKUP(A624:A2958,'Medical Examinations'!$A$2:$H$2336,3,0)</f>
        <v>5.5</v>
      </c>
      <c r="E624" s="8" t="str">
        <f>VLOOKUP(A624:A2958,'Medical Examinations'!$A$1:$M$2336,10,0)</f>
        <v>No</v>
      </c>
      <c r="F624" s="8" t="str">
        <f>VLOOKUP(A624:A2958,'Medical Examinations'!$A$2:$H$2336,5,0)</f>
        <v>No</v>
      </c>
      <c r="G624" s="8" t="str">
        <f>VLOOKUP(A624:A2958,'Medical Examinations'!$A$2:$H$2336,6,0)</f>
        <v>No</v>
      </c>
      <c r="H624" s="8">
        <f>VLOOKUP(A624:A2958,'Medical Examinations'!$A$2:$H$2336,7,0)</f>
        <v>0</v>
      </c>
      <c r="I624" t="str">
        <f>VLOOKUP(A624:A2958,'Medical Examinations'!$A$2:$K$2336,11,0)</f>
        <v>No</v>
      </c>
      <c r="J624" s="8" t="str">
        <f>VLOOKUP(A624:A2958,'Medical Examinations'!$A$2:$M$2336,12,0)</f>
        <v>Overweight</v>
      </c>
      <c r="K624" s="8" t="str">
        <f>VLOOKUP(A624:A2958,'Medical Examinations'!$A$2:$M$2336,13,0)</f>
        <v>Normal</v>
      </c>
      <c r="L624" s="8" t="str">
        <f>VLOOKUP(Table1[CUSTOMER ID],'Hospitalisation Details'!$A$1:$N$2344,12,0)</f>
        <v>11/Nov/1982</v>
      </c>
      <c r="M624" s="22">
        <f>VLOOKUP(Table1[CUSTOMER ID],'Hospitalisation Details'!$A$2:$N$2344,14,0)</f>
        <v>15828.82</v>
      </c>
      <c r="N624" s="8" t="str">
        <f>VLOOKUP(Table1[CUSTOMER ID],'Hospitalisation Details'!$A$2:$I$2344,7,0)</f>
        <v>tier - 2</v>
      </c>
      <c r="O624" s="8" t="str">
        <f>VLOOKUP(Table1[CUSTOMER ID],'Hospitalisation Details'!$A$2:$I$2344,8,0)</f>
        <v>tier - 3</v>
      </c>
      <c r="P624" s="8" t="str">
        <f>VLOOKUP(Table1[CUSTOMER ID],'Hospitalisation Details'!$A$2:$I$2344,9,0)</f>
        <v>R1011</v>
      </c>
      <c r="Q624" s="8">
        <f ca="1">VLOOKUP(Table1[CUSTOMER ID],'Hospitalisation Details'!$A$2:$N$2344,13,0)</f>
        <v>42</v>
      </c>
    </row>
    <row r="625" spans="1:17" ht="15.75" x14ac:dyDescent="0.25">
      <c r="A625" s="1" t="s">
        <v>1746</v>
      </c>
      <c r="B625" s="8" t="str">
        <f>VLOOKUP(A625:A2959,'Customer Names'!$A$2:$D$2336,2,0)</f>
        <v xml:space="preserve">  Craig R</v>
      </c>
      <c r="C625" s="8">
        <f>VLOOKUP(A625:A2959,'Medical Examinations'!$A$2:$H$2336,2,0)</f>
        <v>19.3</v>
      </c>
      <c r="D625" s="8">
        <f>VLOOKUP(A625:A2959,'Medical Examinations'!$A$2:$H$2336,3,0)</f>
        <v>4.46</v>
      </c>
      <c r="E625" s="8" t="str">
        <f>VLOOKUP(A625:A2959,'Medical Examinations'!$A$1:$M$2336,10,0)</f>
        <v>No</v>
      </c>
      <c r="F625" s="8" t="str">
        <f>VLOOKUP(A625:A2959,'Medical Examinations'!$A$2:$H$2336,5,0)</f>
        <v>No</v>
      </c>
      <c r="G625" s="8" t="str">
        <f>VLOOKUP(A625:A2959,'Medical Examinations'!$A$2:$H$2336,6,0)</f>
        <v>No</v>
      </c>
      <c r="H625" s="8">
        <f>VLOOKUP(A625:A2959,'Medical Examinations'!$A$2:$H$2336,7,0)</f>
        <v>1</v>
      </c>
      <c r="I625" t="str">
        <f>VLOOKUP(A625:A2959,'Medical Examinations'!$A$2:$K$2336,11,0)</f>
        <v>Yes</v>
      </c>
      <c r="J625" s="8" t="str">
        <f>VLOOKUP(A625:A2959,'Medical Examinations'!$A$2:$M$2336,12,0)</f>
        <v>Normal Weight</v>
      </c>
      <c r="K625" s="8" t="str">
        <f>VLOOKUP(A625:A2959,'Medical Examinations'!$A$2:$M$2336,13,0)</f>
        <v>Normal</v>
      </c>
      <c r="L625" s="8" t="str">
        <f>VLOOKUP(Table1[CUSTOMER ID],'Hospitalisation Details'!$A$1:$N$2344,12,0)</f>
        <v>26/Jun/1984</v>
      </c>
      <c r="M625" s="22">
        <f>VLOOKUP(Table1[CUSTOMER ID],'Hospitalisation Details'!$A$2:$N$2344,14,0)</f>
        <v>15820.7</v>
      </c>
      <c r="N625" s="8" t="str">
        <f>VLOOKUP(Table1[CUSTOMER ID],'Hospitalisation Details'!$A$2:$I$2344,7,0)</f>
        <v>tier - 2</v>
      </c>
      <c r="O625" s="8" t="str">
        <f>VLOOKUP(Table1[CUSTOMER ID],'Hospitalisation Details'!$A$2:$I$2344,8,0)</f>
        <v>tier - 3</v>
      </c>
      <c r="P625" s="8" t="str">
        <f>VLOOKUP(Table1[CUSTOMER ID],'Hospitalisation Details'!$A$2:$I$2344,9,0)</f>
        <v>R1011</v>
      </c>
      <c r="Q625" s="8">
        <f ca="1">VLOOKUP(Table1[CUSTOMER ID],'Hospitalisation Details'!$A$2:$N$2344,13,0)</f>
        <v>40</v>
      </c>
    </row>
    <row r="626" spans="1:17" ht="15.75" x14ac:dyDescent="0.25">
      <c r="A626" s="1" t="s">
        <v>1745</v>
      </c>
      <c r="B626" s="8" t="str">
        <f>VLOOKUP(A626:A2960,'Customer Names'!$A$2:$D$2336,2,0)</f>
        <v xml:space="preserve">  Simo</v>
      </c>
      <c r="C626" s="8">
        <f>VLOOKUP(A626:A2960,'Medical Examinations'!$A$2:$H$2336,2,0)</f>
        <v>24.13</v>
      </c>
      <c r="D626" s="8">
        <f>VLOOKUP(A626:A2960,'Medical Examinations'!$A$2:$H$2336,3,0)</f>
        <v>5.29</v>
      </c>
      <c r="E626" s="8" t="str">
        <f>VLOOKUP(A626:A2960,'Medical Examinations'!$A$1:$M$2336,10,0)</f>
        <v>Yes</v>
      </c>
      <c r="F626" s="8" t="str">
        <f>VLOOKUP(A626:A2960,'Medical Examinations'!$A$2:$H$2336,5,0)</f>
        <v>No</v>
      </c>
      <c r="G626" s="8" t="str">
        <f>VLOOKUP(A626:A2960,'Medical Examinations'!$A$2:$H$2336,6,0)</f>
        <v>Yes</v>
      </c>
      <c r="H626" s="8">
        <f>VLOOKUP(A626:A2960,'Medical Examinations'!$A$2:$H$2336,7,0)</f>
        <v>1</v>
      </c>
      <c r="I626" t="str">
        <f>VLOOKUP(A626:A2960,'Medical Examinations'!$A$2:$K$2336,11,0)</f>
        <v>Yes</v>
      </c>
      <c r="J626" s="8" t="str">
        <f>VLOOKUP(A626:A2960,'Medical Examinations'!$A$2:$M$2336,12,0)</f>
        <v>Normal Weight</v>
      </c>
      <c r="K626" s="8" t="str">
        <f>VLOOKUP(A626:A2960,'Medical Examinations'!$A$2:$M$2336,13,0)</f>
        <v>Normal</v>
      </c>
      <c r="L626" s="8" t="str">
        <f>VLOOKUP(Table1[CUSTOMER ID],'Hospitalisation Details'!$A$1:$N$2344,12,0)</f>
        <v>9/Oct/1997</v>
      </c>
      <c r="M626" s="22">
        <f>VLOOKUP(Table1[CUSTOMER ID],'Hospitalisation Details'!$A$2:$N$2344,14,0)</f>
        <v>15817.99</v>
      </c>
      <c r="N626" s="8" t="str">
        <f>VLOOKUP(Table1[CUSTOMER ID],'Hospitalisation Details'!$A$2:$I$2344,7,0)</f>
        <v>tier - 2</v>
      </c>
      <c r="O626" s="8" t="str">
        <f>VLOOKUP(Table1[CUSTOMER ID],'Hospitalisation Details'!$A$2:$I$2344,8,0)</f>
        <v>tier - 2</v>
      </c>
      <c r="P626" s="8" t="str">
        <f>VLOOKUP(Table1[CUSTOMER ID],'Hospitalisation Details'!$A$2:$I$2344,9,0)</f>
        <v>R1012</v>
      </c>
      <c r="Q626" s="8">
        <f ca="1">VLOOKUP(Table1[CUSTOMER ID],'Hospitalisation Details'!$A$2:$N$2344,13,0)</f>
        <v>27</v>
      </c>
    </row>
    <row r="627" spans="1:17" ht="15.75" x14ac:dyDescent="0.25">
      <c r="A627" s="1" t="s">
        <v>1744</v>
      </c>
      <c r="B627" s="8" t="str">
        <f>VLOOKUP(A627:A2961,'Customer Names'!$A$2:$D$2336,2,0)</f>
        <v xml:space="preserve">  Christopher J</v>
      </c>
      <c r="C627" s="8">
        <f>VLOOKUP(A627:A2961,'Medical Examinations'!$A$2:$H$2336,2,0)</f>
        <v>46.7</v>
      </c>
      <c r="D627" s="8">
        <f>VLOOKUP(A627:A2961,'Medical Examinations'!$A$2:$H$2336,3,0)</f>
        <v>10.99</v>
      </c>
      <c r="E627" s="8" t="str">
        <f>VLOOKUP(A627:A2961,'Medical Examinations'!$A$1:$M$2336,10,0)</f>
        <v>No</v>
      </c>
      <c r="F627" s="8" t="str">
        <f>VLOOKUP(A627:A2961,'Medical Examinations'!$A$2:$H$2336,5,0)</f>
        <v>No</v>
      </c>
      <c r="G627" s="8" t="str">
        <f>VLOOKUP(A627:A2961,'Medical Examinations'!$A$2:$H$2336,6,0)</f>
        <v>No</v>
      </c>
      <c r="H627" s="8">
        <f>VLOOKUP(A627:A2961,'Medical Examinations'!$A$2:$H$2336,7,0)</f>
        <v>0</v>
      </c>
      <c r="I627" t="str">
        <f>VLOOKUP(A627:A2961,'Medical Examinations'!$A$2:$K$2336,11,0)</f>
        <v>No</v>
      </c>
      <c r="J627" s="8" t="str">
        <f>VLOOKUP(A627:A2961,'Medical Examinations'!$A$2:$M$2336,12,0)</f>
        <v>Obesity</v>
      </c>
      <c r="K627" s="8" t="str">
        <f>VLOOKUP(A627:A2961,'Medical Examinations'!$A$2:$M$2336,13,0)</f>
        <v>Diabetes</v>
      </c>
      <c r="L627" s="8" t="str">
        <f>VLOOKUP(Table1[CUSTOMER ID],'Hospitalisation Details'!$A$1:$N$2344,12,0)</f>
        <v>29/Aug/1974</v>
      </c>
      <c r="M627" s="22">
        <f>VLOOKUP(Table1[CUSTOMER ID],'Hospitalisation Details'!$A$2:$N$2344,14,0)</f>
        <v>15746.62</v>
      </c>
      <c r="N627" s="8" t="str">
        <f>VLOOKUP(Table1[CUSTOMER ID],'Hospitalisation Details'!$A$2:$I$2344,7,0)</f>
        <v>tier - 2</v>
      </c>
      <c r="O627" s="8" t="str">
        <f>VLOOKUP(Table1[CUSTOMER ID],'Hospitalisation Details'!$A$2:$I$2344,8,0)</f>
        <v>tier - 1</v>
      </c>
      <c r="P627" s="8" t="str">
        <f>VLOOKUP(Table1[CUSTOMER ID],'Hospitalisation Details'!$A$2:$I$2344,9,0)</f>
        <v>R1012</v>
      </c>
      <c r="Q627" s="8">
        <f ca="1">VLOOKUP(Table1[CUSTOMER ID],'Hospitalisation Details'!$A$2:$N$2344,13,0)</f>
        <v>50</v>
      </c>
    </row>
    <row r="628" spans="1:17" ht="15.75" x14ac:dyDescent="0.25">
      <c r="A628" s="1" t="s">
        <v>1743</v>
      </c>
      <c r="B628" s="8" t="str">
        <f>VLOOKUP(A628:A2962,'Customer Names'!$A$2:$D$2336,2,0)</f>
        <v xml:space="preserve">  Mario Sr</v>
      </c>
      <c r="C628" s="8">
        <f>VLOOKUP(A628:A2962,'Medical Examinations'!$A$2:$H$2336,2,0)</f>
        <v>45.27</v>
      </c>
      <c r="D628" s="8">
        <f>VLOOKUP(A628:A2962,'Medical Examinations'!$A$2:$H$2336,3,0)</f>
        <v>5.2</v>
      </c>
      <c r="E628" s="8" t="str">
        <f>VLOOKUP(A628:A2962,'Medical Examinations'!$A$1:$M$2336,10,0)</f>
        <v>Yes</v>
      </c>
      <c r="F628" s="8" t="str">
        <f>VLOOKUP(A628:A2962,'Medical Examinations'!$A$2:$H$2336,5,0)</f>
        <v>No</v>
      </c>
      <c r="G628" s="8" t="str">
        <f>VLOOKUP(A628:A2962,'Medical Examinations'!$A$2:$H$2336,6,0)</f>
        <v>No</v>
      </c>
      <c r="H628" s="8">
        <f>VLOOKUP(A628:A2962,'Medical Examinations'!$A$2:$H$2336,7,0)</f>
        <v>0</v>
      </c>
      <c r="I628" t="str">
        <f>VLOOKUP(A628:A2962,'Medical Examinations'!$A$2:$K$2336,11,0)</f>
        <v>No</v>
      </c>
      <c r="J628" s="8" t="str">
        <f>VLOOKUP(A628:A2962,'Medical Examinations'!$A$2:$M$2336,12,0)</f>
        <v>Obesity</v>
      </c>
      <c r="K628" s="8" t="str">
        <f>VLOOKUP(A628:A2962,'Medical Examinations'!$A$2:$M$2336,13,0)</f>
        <v>Normal</v>
      </c>
      <c r="L628" s="8" t="str">
        <f>VLOOKUP(Table1[CUSTOMER ID],'Hospitalisation Details'!$A$1:$N$2344,12,0)</f>
        <v>20/Sep/1976</v>
      </c>
      <c r="M628" s="22">
        <f>VLOOKUP(Table1[CUSTOMER ID],'Hospitalisation Details'!$A$2:$N$2344,14,0)</f>
        <v>15698.86</v>
      </c>
      <c r="N628" s="8" t="str">
        <f>VLOOKUP(Table1[CUSTOMER ID],'Hospitalisation Details'!$A$2:$I$2344,7,0)</f>
        <v>tier - 2</v>
      </c>
      <c r="O628" s="8" t="str">
        <f>VLOOKUP(Table1[CUSTOMER ID],'Hospitalisation Details'!$A$2:$I$2344,8,0)</f>
        <v>tier - 2</v>
      </c>
      <c r="P628" s="8" t="str">
        <f>VLOOKUP(Table1[CUSTOMER ID],'Hospitalisation Details'!$A$2:$I$2344,9,0)</f>
        <v>R1012</v>
      </c>
      <c r="Q628" s="8">
        <f ca="1">VLOOKUP(Table1[CUSTOMER ID],'Hospitalisation Details'!$A$2:$N$2344,13,0)</f>
        <v>48</v>
      </c>
    </row>
    <row r="629" spans="1:17" ht="15.75" x14ac:dyDescent="0.25">
      <c r="A629" s="1" t="s">
        <v>1742</v>
      </c>
      <c r="B629" s="8" t="str">
        <f>VLOOKUP(A629:A2963,'Customer Names'!$A$2:$D$2336,2,0)</f>
        <v xml:space="preserve">  Meghann R</v>
      </c>
      <c r="C629" s="8">
        <f>VLOOKUP(A629:A2963,'Medical Examinations'!$A$2:$H$2336,2,0)</f>
        <v>44.29</v>
      </c>
      <c r="D629" s="8">
        <f>VLOOKUP(A629:A2963,'Medical Examinations'!$A$2:$H$2336,3,0)</f>
        <v>9.66</v>
      </c>
      <c r="E629" s="8" t="str">
        <f>VLOOKUP(A629:A2963,'Medical Examinations'!$A$1:$M$2336,10,0)</f>
        <v>No</v>
      </c>
      <c r="F629" s="8" t="str">
        <f>VLOOKUP(A629:A2963,'Medical Examinations'!$A$2:$H$2336,5,0)</f>
        <v>No</v>
      </c>
      <c r="G629" s="8" t="str">
        <f>VLOOKUP(A629:A2963,'Medical Examinations'!$A$2:$H$2336,6,0)</f>
        <v>No</v>
      </c>
      <c r="H629" s="8">
        <f>VLOOKUP(A629:A2963,'Medical Examinations'!$A$2:$H$2336,7,0)</f>
        <v>2</v>
      </c>
      <c r="I629" t="str">
        <f>VLOOKUP(A629:A2963,'Medical Examinations'!$A$2:$K$2336,11,0)</f>
        <v>No</v>
      </c>
      <c r="J629" s="8" t="str">
        <f>VLOOKUP(A629:A2963,'Medical Examinations'!$A$2:$M$2336,12,0)</f>
        <v>Obesity</v>
      </c>
      <c r="K629" s="8" t="str">
        <f>VLOOKUP(A629:A2963,'Medical Examinations'!$A$2:$M$2336,13,0)</f>
        <v>Diabetes</v>
      </c>
      <c r="L629" s="8" t="str">
        <f>VLOOKUP(Table1[CUSTOMER ID],'Hospitalisation Details'!$A$1:$N$2344,12,0)</f>
        <v>26/Jun/1973</v>
      </c>
      <c r="M629" s="22">
        <f>VLOOKUP(Table1[CUSTOMER ID],'Hospitalisation Details'!$A$2:$N$2344,14,0)</f>
        <v>15670.3</v>
      </c>
      <c r="N629" s="8" t="str">
        <f>VLOOKUP(Table1[CUSTOMER ID],'Hospitalisation Details'!$A$2:$I$2344,7,0)</f>
        <v>tier - 2</v>
      </c>
      <c r="O629" s="8" t="str">
        <f>VLOOKUP(Table1[CUSTOMER ID],'Hospitalisation Details'!$A$2:$I$2344,8,0)</f>
        <v>tier - 2</v>
      </c>
      <c r="P629" s="8" t="str">
        <f>VLOOKUP(Table1[CUSTOMER ID],'Hospitalisation Details'!$A$2:$I$2344,9,0)</f>
        <v>R1026</v>
      </c>
      <c r="Q629" s="8">
        <f ca="1">VLOOKUP(Table1[CUSTOMER ID],'Hospitalisation Details'!$A$2:$N$2344,13,0)</f>
        <v>51</v>
      </c>
    </row>
    <row r="630" spans="1:17" ht="15.75" x14ac:dyDescent="0.25">
      <c r="A630" s="1" t="s">
        <v>1741</v>
      </c>
      <c r="B630" s="8" t="str">
        <f>VLOOKUP(A630:A2964,'Customer Names'!$A$2:$D$2336,2,0)</f>
        <v xml:space="preserve">  Scott M</v>
      </c>
      <c r="C630" s="8">
        <f>VLOOKUP(A630:A2964,'Medical Examinations'!$A$2:$H$2336,2,0)</f>
        <v>54.59</v>
      </c>
      <c r="D630" s="8">
        <f>VLOOKUP(A630:A2964,'Medical Examinations'!$A$2:$H$2336,3,0)</f>
        <v>4.22</v>
      </c>
      <c r="E630" s="8" t="str">
        <f>VLOOKUP(A630:A2964,'Medical Examinations'!$A$1:$M$2336,10,0)</f>
        <v>Yes</v>
      </c>
      <c r="F630" s="8" t="str">
        <f>VLOOKUP(A630:A2964,'Medical Examinations'!$A$2:$H$2336,5,0)</f>
        <v>No</v>
      </c>
      <c r="G630" s="8" t="str">
        <f>VLOOKUP(A630:A2964,'Medical Examinations'!$A$2:$H$2336,6,0)</f>
        <v>No</v>
      </c>
      <c r="H630" s="8">
        <f>VLOOKUP(A630:A2964,'Medical Examinations'!$A$2:$H$2336,7,0)</f>
        <v>1</v>
      </c>
      <c r="I630" t="str">
        <f>VLOOKUP(A630:A2964,'Medical Examinations'!$A$2:$K$2336,11,0)</f>
        <v>No</v>
      </c>
      <c r="J630" s="8" t="str">
        <f>VLOOKUP(A630:A2964,'Medical Examinations'!$A$2:$M$2336,12,0)</f>
        <v>Obesity</v>
      </c>
      <c r="K630" s="8" t="str">
        <f>VLOOKUP(A630:A2964,'Medical Examinations'!$A$2:$M$2336,13,0)</f>
        <v>Normal</v>
      </c>
      <c r="L630" s="8" t="str">
        <f>VLOOKUP(Table1[CUSTOMER ID],'Hospitalisation Details'!$A$1:$N$2344,12,0)</f>
        <v>22/Dec/1988</v>
      </c>
      <c r="M630" s="22">
        <f>VLOOKUP(Table1[CUSTOMER ID],'Hospitalisation Details'!$A$2:$N$2344,14,0)</f>
        <v>15646.28</v>
      </c>
      <c r="N630" s="8" t="str">
        <f>VLOOKUP(Table1[CUSTOMER ID],'Hospitalisation Details'!$A$2:$I$2344,7,0)</f>
        <v>tier - 2</v>
      </c>
      <c r="O630" s="8" t="str">
        <f>VLOOKUP(Table1[CUSTOMER ID],'Hospitalisation Details'!$A$2:$I$2344,8,0)</f>
        <v>tier - 2</v>
      </c>
      <c r="P630" s="8" t="str">
        <f>VLOOKUP(Table1[CUSTOMER ID],'Hospitalisation Details'!$A$2:$I$2344,9,0)</f>
        <v>R1011</v>
      </c>
      <c r="Q630" s="8">
        <f ca="1">VLOOKUP(Table1[CUSTOMER ID],'Hospitalisation Details'!$A$2:$N$2344,13,0)</f>
        <v>35</v>
      </c>
    </row>
    <row r="631" spans="1:17" ht="15.75" x14ac:dyDescent="0.25">
      <c r="A631" s="1" t="s">
        <v>1740</v>
      </c>
      <c r="B631" s="8" t="str">
        <f>VLOOKUP(A631:A2965,'Customer Names'!$A$2:$D$2336,2,0)</f>
        <v xml:space="preserve">  Caitlin E</v>
      </c>
      <c r="C631" s="8">
        <f>VLOOKUP(A631:A2965,'Medical Examinations'!$A$2:$H$2336,2,0)</f>
        <v>32.965000000000003</v>
      </c>
      <c r="D631" s="8">
        <f>VLOOKUP(A631:A2965,'Medical Examinations'!$A$2:$H$2336,3,0)</f>
        <v>11.78</v>
      </c>
      <c r="E631" s="8" t="str">
        <f>VLOOKUP(A631:A2965,'Medical Examinations'!$A$1:$M$2336,10,0)</f>
        <v>No</v>
      </c>
      <c r="F631" s="8" t="str">
        <f>VLOOKUP(A631:A2965,'Medical Examinations'!$A$2:$H$2336,5,0)</f>
        <v>No</v>
      </c>
      <c r="G631" s="8" t="str">
        <f>VLOOKUP(A631:A2965,'Medical Examinations'!$A$2:$H$2336,6,0)</f>
        <v>No</v>
      </c>
      <c r="H631" s="8">
        <f>VLOOKUP(A631:A2965,'Medical Examinations'!$A$2:$H$2336,7,0)</f>
        <v>0</v>
      </c>
      <c r="I631" t="str">
        <f>VLOOKUP(A631:A2965,'Medical Examinations'!$A$2:$K$2336,11,0)</f>
        <v>No</v>
      </c>
      <c r="J631" s="8" t="str">
        <f>VLOOKUP(A631:A2965,'Medical Examinations'!$A$2:$M$2336,12,0)</f>
        <v>Obesity</v>
      </c>
      <c r="K631" s="8" t="str">
        <f>VLOOKUP(A631:A2965,'Medical Examinations'!$A$2:$M$2336,13,0)</f>
        <v>Diabetes</v>
      </c>
      <c r="L631" s="8" t="str">
        <f>VLOOKUP(Table1[CUSTOMER ID],'Hospitalisation Details'!$A$1:$N$2344,12,0)</f>
        <v>6/Jun/1960</v>
      </c>
      <c r="M631" s="22">
        <f>VLOOKUP(Table1[CUSTOMER ID],'Hospitalisation Details'!$A$2:$N$2344,14,0)</f>
        <v>15612.19</v>
      </c>
      <c r="N631" s="8" t="str">
        <f>VLOOKUP(Table1[CUSTOMER ID],'Hospitalisation Details'!$A$2:$I$2344,7,0)</f>
        <v>tier - 2</v>
      </c>
      <c r="O631" s="8" t="str">
        <f>VLOOKUP(Table1[CUSTOMER ID],'Hospitalisation Details'!$A$2:$I$2344,8,0)</f>
        <v>tier - 2</v>
      </c>
      <c r="P631" s="8" t="str">
        <f>VLOOKUP(Table1[CUSTOMER ID],'Hospitalisation Details'!$A$2:$I$2344,9,0)</f>
        <v>R1012</v>
      </c>
      <c r="Q631" s="8">
        <f ca="1">VLOOKUP(Table1[CUSTOMER ID],'Hospitalisation Details'!$A$2:$N$2344,13,0)</f>
        <v>64</v>
      </c>
    </row>
    <row r="632" spans="1:17" ht="15.75" x14ac:dyDescent="0.25">
      <c r="A632" s="1" t="s">
        <v>1739</v>
      </c>
      <c r="B632" s="8" t="str">
        <f>VLOOKUP(A632:A2966,'Customer Names'!$A$2:$D$2336,2,0)</f>
        <v xml:space="preserve">  Samantha A</v>
      </c>
      <c r="C632" s="8">
        <f>VLOOKUP(A632:A2966,'Medical Examinations'!$A$2:$H$2336,2,0)</f>
        <v>38.049999999999997</v>
      </c>
      <c r="D632" s="8">
        <f>VLOOKUP(A632:A2966,'Medical Examinations'!$A$2:$H$2336,3,0)</f>
        <v>9.6199999999999992</v>
      </c>
      <c r="E632" s="8" t="str">
        <f>VLOOKUP(A632:A2966,'Medical Examinations'!$A$1:$M$2336,10,0)</f>
        <v>No</v>
      </c>
      <c r="F632" s="8" t="str">
        <f>VLOOKUP(A632:A2966,'Medical Examinations'!$A$2:$H$2336,5,0)</f>
        <v>No</v>
      </c>
      <c r="G632" s="8" t="str">
        <f>VLOOKUP(A632:A2966,'Medical Examinations'!$A$2:$H$2336,6,0)</f>
        <v>No</v>
      </c>
      <c r="H632" s="8">
        <f>VLOOKUP(A632:A2966,'Medical Examinations'!$A$2:$H$2336,7,0)</f>
        <v>0</v>
      </c>
      <c r="I632" t="str">
        <f>VLOOKUP(A632:A2966,'Medical Examinations'!$A$2:$K$2336,11,0)</f>
        <v>No</v>
      </c>
      <c r="J632" s="8" t="str">
        <f>VLOOKUP(A632:A2966,'Medical Examinations'!$A$2:$M$2336,12,0)</f>
        <v>Obesity</v>
      </c>
      <c r="K632" s="8" t="str">
        <f>VLOOKUP(A632:A2966,'Medical Examinations'!$A$2:$M$2336,13,0)</f>
        <v>Diabetes</v>
      </c>
      <c r="L632" s="8" t="str">
        <f>VLOOKUP(Table1[CUSTOMER ID],'Hospitalisation Details'!$A$1:$N$2344,12,0)</f>
        <v>28/Oct/1965</v>
      </c>
      <c r="M632" s="22">
        <f>VLOOKUP(Table1[CUSTOMER ID],'Hospitalisation Details'!$A$2:$N$2344,14,0)</f>
        <v>15608.58</v>
      </c>
      <c r="N632" s="8" t="str">
        <f>VLOOKUP(Table1[CUSTOMER ID],'Hospitalisation Details'!$A$2:$I$2344,7,0)</f>
        <v>tier - 2</v>
      </c>
      <c r="O632" s="8" t="str">
        <f>VLOOKUP(Table1[CUSTOMER ID],'Hospitalisation Details'!$A$2:$I$2344,8,0)</f>
        <v>tier - 2</v>
      </c>
      <c r="P632" s="8" t="str">
        <f>VLOOKUP(Table1[CUSTOMER ID],'Hospitalisation Details'!$A$2:$I$2344,9,0)</f>
        <v>R1026</v>
      </c>
      <c r="Q632" s="8">
        <f ca="1">VLOOKUP(Table1[CUSTOMER ID],'Hospitalisation Details'!$A$2:$N$2344,13,0)</f>
        <v>59</v>
      </c>
    </row>
    <row r="633" spans="1:17" ht="15.75" x14ac:dyDescent="0.25">
      <c r="A633" s="1" t="s">
        <v>1738</v>
      </c>
      <c r="B633" s="8" t="str">
        <f>VLOOKUP(A633:A2967,'Customer Names'!$A$2:$D$2336,2,0)</f>
        <v xml:space="preserve">  Erik</v>
      </c>
      <c r="C633" s="8">
        <f>VLOOKUP(A633:A2967,'Medical Examinations'!$A$2:$H$2336,2,0)</f>
        <v>46.14</v>
      </c>
      <c r="D633" s="8">
        <f>VLOOKUP(A633:A2967,'Medical Examinations'!$A$2:$H$2336,3,0)</f>
        <v>10.78</v>
      </c>
      <c r="E633" s="8" t="str">
        <f>VLOOKUP(A633:A2967,'Medical Examinations'!$A$1:$M$2336,10,0)</f>
        <v>No</v>
      </c>
      <c r="F633" s="8" t="str">
        <f>VLOOKUP(A633:A2967,'Medical Examinations'!$A$2:$H$2336,5,0)</f>
        <v>No</v>
      </c>
      <c r="G633" s="8" t="str">
        <f>VLOOKUP(A633:A2967,'Medical Examinations'!$A$2:$H$2336,6,0)</f>
        <v>No</v>
      </c>
      <c r="H633" s="8">
        <f>VLOOKUP(A633:A2967,'Medical Examinations'!$A$2:$H$2336,7,0)</f>
        <v>0</v>
      </c>
      <c r="I633" t="str">
        <f>VLOOKUP(A633:A2967,'Medical Examinations'!$A$2:$K$2336,11,0)</f>
        <v>No</v>
      </c>
      <c r="J633" s="8" t="str">
        <f>VLOOKUP(A633:A2967,'Medical Examinations'!$A$2:$M$2336,12,0)</f>
        <v>Obesity</v>
      </c>
      <c r="K633" s="8" t="str">
        <f>VLOOKUP(A633:A2967,'Medical Examinations'!$A$2:$M$2336,13,0)</f>
        <v>Diabetes</v>
      </c>
      <c r="L633" s="8" t="str">
        <f>VLOOKUP(Table1[CUSTOMER ID],'Hospitalisation Details'!$A$1:$N$2344,12,0)</f>
        <v>30/Jul/1974</v>
      </c>
      <c r="M633" s="22">
        <f>VLOOKUP(Table1[CUSTOMER ID],'Hospitalisation Details'!$A$2:$N$2344,14,0)</f>
        <v>15556.67</v>
      </c>
      <c r="N633" s="8" t="str">
        <f>VLOOKUP(Table1[CUSTOMER ID],'Hospitalisation Details'!$A$2:$I$2344,7,0)</f>
        <v>tier - 2</v>
      </c>
      <c r="O633" s="8" t="str">
        <f>VLOOKUP(Table1[CUSTOMER ID],'Hospitalisation Details'!$A$2:$I$2344,8,0)</f>
        <v>tier - 2</v>
      </c>
      <c r="P633" s="8" t="str">
        <f>VLOOKUP(Table1[CUSTOMER ID],'Hospitalisation Details'!$A$2:$I$2344,9,0)</f>
        <v>R1012</v>
      </c>
      <c r="Q633" s="8">
        <f ca="1">VLOOKUP(Table1[CUSTOMER ID],'Hospitalisation Details'!$A$2:$N$2344,13,0)</f>
        <v>50</v>
      </c>
    </row>
    <row r="634" spans="1:17" ht="15.75" x14ac:dyDescent="0.25">
      <c r="A634" s="1" t="s">
        <v>1737</v>
      </c>
      <c r="B634" s="8" t="str">
        <f>VLOOKUP(A634:A2968,'Customer Names'!$A$2:$D$2336,2,0)</f>
        <v xml:space="preserve">  Christopher</v>
      </c>
      <c r="C634" s="8">
        <f>VLOOKUP(A634:A2968,'Medical Examinations'!$A$2:$H$2336,2,0)</f>
        <v>41.325000000000003</v>
      </c>
      <c r="D634" s="8">
        <f>VLOOKUP(A634:A2968,'Medical Examinations'!$A$2:$H$2336,3,0)</f>
        <v>5.1100000000000003</v>
      </c>
      <c r="E634" s="8" t="str">
        <f>VLOOKUP(A634:A2968,'Medical Examinations'!$A$1:$M$2336,10,0)</f>
        <v>Yes</v>
      </c>
      <c r="F634" s="8" t="str">
        <f>VLOOKUP(A634:A2968,'Medical Examinations'!$A$2:$H$2336,5,0)</f>
        <v>No</v>
      </c>
      <c r="G634" s="8" t="str">
        <f>VLOOKUP(A634:A2968,'Medical Examinations'!$A$2:$H$2336,6,0)</f>
        <v>No</v>
      </c>
      <c r="H634" s="8">
        <f>VLOOKUP(A634:A2968,'Medical Examinations'!$A$2:$H$2336,7,0)</f>
        <v>2</v>
      </c>
      <c r="I634" t="str">
        <f>VLOOKUP(A634:A2968,'Medical Examinations'!$A$2:$K$2336,11,0)</f>
        <v>No</v>
      </c>
      <c r="J634" s="8" t="str">
        <f>VLOOKUP(A634:A2968,'Medical Examinations'!$A$2:$M$2336,12,0)</f>
        <v>Obesity</v>
      </c>
      <c r="K634" s="8" t="str">
        <f>VLOOKUP(A634:A2968,'Medical Examinations'!$A$2:$M$2336,13,0)</f>
        <v>Normal</v>
      </c>
      <c r="L634" s="8" t="str">
        <f>VLOOKUP(Table1[CUSTOMER ID],'Hospitalisation Details'!$A$1:$N$2344,12,0)</f>
        <v>2/Oct/1959</v>
      </c>
      <c r="M634" s="22">
        <f>VLOOKUP(Table1[CUSTOMER ID],'Hospitalisation Details'!$A$2:$N$2344,14,0)</f>
        <v>15555.19</v>
      </c>
      <c r="N634" s="8" t="str">
        <f>VLOOKUP(Table1[CUSTOMER ID],'Hospitalisation Details'!$A$2:$I$2344,7,0)</f>
        <v>tier - 2</v>
      </c>
      <c r="O634" s="8" t="str">
        <f>VLOOKUP(Table1[CUSTOMER ID],'Hospitalisation Details'!$A$2:$I$2344,8,0)</f>
        <v>tier - 3</v>
      </c>
      <c r="P634" s="8" t="str">
        <f>VLOOKUP(Table1[CUSTOMER ID],'Hospitalisation Details'!$A$2:$I$2344,9,0)</f>
        <v>R1012</v>
      </c>
      <c r="Q634" s="8">
        <f ca="1">VLOOKUP(Table1[CUSTOMER ID],'Hospitalisation Details'!$A$2:$N$2344,13,0)</f>
        <v>65</v>
      </c>
    </row>
    <row r="635" spans="1:17" ht="15.75" x14ac:dyDescent="0.25">
      <c r="A635" s="1" t="s">
        <v>1736</v>
      </c>
      <c r="B635" s="8" t="str">
        <f>VLOOKUP(A635:A2969,'Customer Names'!$A$2:$D$2336,2,0)</f>
        <v xml:space="preserve">  Maya</v>
      </c>
      <c r="C635" s="8">
        <f>VLOOKUP(A635:A2969,'Medical Examinations'!$A$2:$H$2336,2,0)</f>
        <v>44.64</v>
      </c>
      <c r="D635" s="8">
        <f>VLOOKUP(A635:A2969,'Medical Examinations'!$A$2:$H$2336,3,0)</f>
        <v>7.18</v>
      </c>
      <c r="E635" s="8" t="str">
        <f>VLOOKUP(A635:A2969,'Medical Examinations'!$A$1:$M$2336,10,0)</f>
        <v>No</v>
      </c>
      <c r="F635" s="8" t="str">
        <f>VLOOKUP(A635:A2969,'Medical Examinations'!$A$2:$H$2336,5,0)</f>
        <v>No</v>
      </c>
      <c r="G635" s="8" t="str">
        <f>VLOOKUP(A635:A2969,'Medical Examinations'!$A$2:$H$2336,6,0)</f>
        <v>No</v>
      </c>
      <c r="H635" s="8">
        <f>VLOOKUP(A635:A2969,'Medical Examinations'!$A$2:$H$2336,7,0)</f>
        <v>0</v>
      </c>
      <c r="I635" t="str">
        <f>VLOOKUP(A635:A2969,'Medical Examinations'!$A$2:$K$2336,11,0)</f>
        <v>No</v>
      </c>
      <c r="J635" s="8" t="str">
        <f>VLOOKUP(A635:A2969,'Medical Examinations'!$A$2:$M$2336,12,0)</f>
        <v>Obesity</v>
      </c>
      <c r="K635" s="8" t="str">
        <f>VLOOKUP(A635:A2969,'Medical Examinations'!$A$2:$M$2336,13,0)</f>
        <v>Diabetes</v>
      </c>
      <c r="L635" s="8" t="str">
        <f>VLOOKUP(Table1[CUSTOMER ID],'Hospitalisation Details'!$A$1:$N$2344,12,0)</f>
        <v>28/Jun/1974</v>
      </c>
      <c r="M635" s="22">
        <f>VLOOKUP(Table1[CUSTOMER ID],'Hospitalisation Details'!$A$2:$N$2344,14,0)</f>
        <v>15532.16</v>
      </c>
      <c r="N635" s="8" t="str">
        <f>VLOOKUP(Table1[CUSTOMER ID],'Hospitalisation Details'!$A$2:$I$2344,7,0)</f>
        <v>tier - 2</v>
      </c>
      <c r="O635" s="8" t="str">
        <f>VLOOKUP(Table1[CUSTOMER ID],'Hospitalisation Details'!$A$2:$I$2344,8,0)</f>
        <v>tier - 2</v>
      </c>
      <c r="P635" s="8" t="str">
        <f>VLOOKUP(Table1[CUSTOMER ID],'Hospitalisation Details'!$A$2:$I$2344,9,0)</f>
        <v>R1026</v>
      </c>
      <c r="Q635" s="8">
        <f ca="1">VLOOKUP(Table1[CUSTOMER ID],'Hospitalisation Details'!$A$2:$N$2344,13,0)</f>
        <v>50</v>
      </c>
    </row>
    <row r="636" spans="1:17" ht="15.75" x14ac:dyDescent="0.25">
      <c r="A636" s="1" t="s">
        <v>1735</v>
      </c>
      <c r="B636" s="8" t="str">
        <f>VLOOKUP(A636:A2970,'Customer Names'!$A$2:$D$2336,2,0)</f>
        <v xml:space="preserve">  Zachary T</v>
      </c>
      <c r="C636" s="8">
        <f>VLOOKUP(A636:A2970,'Medical Examinations'!$A$2:$H$2336,2,0)</f>
        <v>25.175000000000001</v>
      </c>
      <c r="D636" s="8">
        <f>VLOOKUP(A636:A2970,'Medical Examinations'!$A$2:$H$2336,3,0)</f>
        <v>4.96</v>
      </c>
      <c r="E636" s="8" t="str">
        <f>VLOOKUP(A636:A2970,'Medical Examinations'!$A$1:$M$2336,10,0)</f>
        <v>No</v>
      </c>
      <c r="F636" s="8" t="str">
        <f>VLOOKUP(A636:A2970,'Medical Examinations'!$A$2:$H$2336,5,0)</f>
        <v>yes</v>
      </c>
      <c r="G636" s="8" t="str">
        <f>VLOOKUP(A636:A2970,'Medical Examinations'!$A$2:$H$2336,6,0)</f>
        <v>No</v>
      </c>
      <c r="H636" s="8">
        <f>VLOOKUP(A636:A2970,'Medical Examinations'!$A$2:$H$2336,7,0)</f>
        <v>1</v>
      </c>
      <c r="I636" t="str">
        <f>VLOOKUP(A636:A2970,'Medical Examinations'!$A$2:$K$2336,11,0)</f>
        <v>No</v>
      </c>
      <c r="J636" s="8" t="str">
        <f>VLOOKUP(A636:A2970,'Medical Examinations'!$A$2:$M$2336,12,0)</f>
        <v>Overweight</v>
      </c>
      <c r="K636" s="8" t="str">
        <f>VLOOKUP(A636:A2970,'Medical Examinations'!$A$2:$M$2336,13,0)</f>
        <v>Normal</v>
      </c>
      <c r="L636" s="8" t="str">
        <f>VLOOKUP(Table1[CUSTOMER ID],'Hospitalisation Details'!$A$1:$N$2344,12,0)</f>
        <v>17/Jul/2004</v>
      </c>
      <c r="M636" s="22">
        <f>VLOOKUP(Table1[CUSTOMER ID],'Hospitalisation Details'!$A$2:$N$2344,14,0)</f>
        <v>15518.18</v>
      </c>
      <c r="N636" s="8" t="str">
        <f>VLOOKUP(Table1[CUSTOMER ID],'Hospitalisation Details'!$A$2:$I$2344,7,0)</f>
        <v>tier - 2</v>
      </c>
      <c r="O636" s="8" t="str">
        <f>VLOOKUP(Table1[CUSTOMER ID],'Hospitalisation Details'!$A$2:$I$2344,8,0)</f>
        <v>tier - 3</v>
      </c>
      <c r="P636" s="8" t="str">
        <f>VLOOKUP(Table1[CUSTOMER ID],'Hospitalisation Details'!$A$2:$I$2344,9,0)</f>
        <v>R1015</v>
      </c>
      <c r="Q636" s="8">
        <f ca="1">VLOOKUP(Table1[CUSTOMER ID],'Hospitalisation Details'!$A$2:$N$2344,13,0)</f>
        <v>20</v>
      </c>
    </row>
    <row r="637" spans="1:17" ht="15.75" x14ac:dyDescent="0.25">
      <c r="A637" s="1" t="s">
        <v>1734</v>
      </c>
      <c r="B637" s="8" t="str">
        <f>VLOOKUP(A637:A2971,'Customer Names'!$A$2:$D$2336,2,0)</f>
        <v xml:space="preserve">  Hilda</v>
      </c>
      <c r="C637" s="8">
        <f>VLOOKUP(A637:A2971,'Medical Examinations'!$A$2:$H$2336,2,0)</f>
        <v>43.11</v>
      </c>
      <c r="D637" s="8">
        <f>VLOOKUP(A637:A2971,'Medical Examinations'!$A$2:$H$2336,3,0)</f>
        <v>4.67</v>
      </c>
      <c r="E637" s="8" t="str">
        <f>VLOOKUP(A637:A2971,'Medical Examinations'!$A$1:$M$2336,10,0)</f>
        <v>Yes</v>
      </c>
      <c r="F637" s="8" t="str">
        <f>VLOOKUP(A637:A2971,'Medical Examinations'!$A$2:$H$2336,5,0)</f>
        <v>No</v>
      </c>
      <c r="G637" s="8" t="str">
        <f>VLOOKUP(A637:A2971,'Medical Examinations'!$A$2:$H$2336,6,0)</f>
        <v>No</v>
      </c>
      <c r="H637" s="8">
        <f>VLOOKUP(A637:A2971,'Medical Examinations'!$A$2:$H$2336,7,0)</f>
        <v>0</v>
      </c>
      <c r="I637" t="str">
        <f>VLOOKUP(A637:A2971,'Medical Examinations'!$A$2:$K$2336,11,0)</f>
        <v>No</v>
      </c>
      <c r="J637" s="8" t="str">
        <f>VLOOKUP(A637:A2971,'Medical Examinations'!$A$2:$M$2336,12,0)</f>
        <v>Obesity</v>
      </c>
      <c r="K637" s="8" t="str">
        <f>VLOOKUP(A637:A2971,'Medical Examinations'!$A$2:$M$2336,13,0)</f>
        <v>Normal</v>
      </c>
      <c r="L637" s="8" t="str">
        <f>VLOOKUP(Table1[CUSTOMER ID],'Hospitalisation Details'!$A$1:$N$2344,12,0)</f>
        <v>20/Jul/1976</v>
      </c>
      <c r="M637" s="22">
        <f>VLOOKUP(Table1[CUSTOMER ID],'Hospitalisation Details'!$A$2:$N$2344,14,0)</f>
        <v>15450.48</v>
      </c>
      <c r="N637" s="8" t="str">
        <f>VLOOKUP(Table1[CUSTOMER ID],'Hospitalisation Details'!$A$2:$I$2344,7,0)</f>
        <v>tier - 2</v>
      </c>
      <c r="O637" s="8" t="str">
        <f>VLOOKUP(Table1[CUSTOMER ID],'Hospitalisation Details'!$A$2:$I$2344,8,0)</f>
        <v>tier - 1</v>
      </c>
      <c r="P637" s="8" t="str">
        <f>VLOOKUP(Table1[CUSTOMER ID],'Hospitalisation Details'!$A$2:$I$2344,9,0)</f>
        <v>R1026</v>
      </c>
      <c r="Q637" s="8">
        <f ca="1">VLOOKUP(Table1[CUSTOMER ID],'Hospitalisation Details'!$A$2:$N$2344,13,0)</f>
        <v>48</v>
      </c>
    </row>
    <row r="638" spans="1:17" ht="15.75" x14ac:dyDescent="0.25">
      <c r="A638" s="1" t="s">
        <v>1733</v>
      </c>
      <c r="B638" s="8" t="str">
        <f>VLOOKUP(A638:A2972,'Customer Names'!$A$2:$D$2336,2,0)</f>
        <v xml:space="preserve">  Stephanie</v>
      </c>
      <c r="C638" s="8">
        <f>VLOOKUP(A638:A2972,'Medical Examinations'!$A$2:$H$2336,2,0)</f>
        <v>53.32</v>
      </c>
      <c r="D638" s="8">
        <f>VLOOKUP(A638:A2972,'Medical Examinations'!$A$2:$H$2336,3,0)</f>
        <v>5.0599999999999996</v>
      </c>
      <c r="E638" s="8" t="str">
        <f>VLOOKUP(A638:A2972,'Medical Examinations'!$A$1:$M$2336,10,0)</f>
        <v>No</v>
      </c>
      <c r="F638" s="8" t="str">
        <f>VLOOKUP(A638:A2972,'Medical Examinations'!$A$2:$H$2336,5,0)</f>
        <v>No</v>
      </c>
      <c r="G638" s="8" t="str">
        <f>VLOOKUP(A638:A2972,'Medical Examinations'!$A$2:$H$2336,6,0)</f>
        <v>No</v>
      </c>
      <c r="H638" s="8">
        <f>VLOOKUP(A638:A2972,'Medical Examinations'!$A$2:$H$2336,7,0)</f>
        <v>0</v>
      </c>
      <c r="I638" t="str">
        <f>VLOOKUP(A638:A2972,'Medical Examinations'!$A$2:$K$2336,11,0)</f>
        <v>No</v>
      </c>
      <c r="J638" s="8" t="str">
        <f>VLOOKUP(A638:A2972,'Medical Examinations'!$A$2:$M$2336,12,0)</f>
        <v>Obesity</v>
      </c>
      <c r="K638" s="8" t="str">
        <f>VLOOKUP(A638:A2972,'Medical Examinations'!$A$2:$M$2336,13,0)</f>
        <v>Normal</v>
      </c>
      <c r="L638" s="8" t="str">
        <f>VLOOKUP(Table1[CUSTOMER ID],'Hospitalisation Details'!$A$1:$N$2344,12,0)</f>
        <v>25/Oct/1990</v>
      </c>
      <c r="M638" s="22">
        <f>VLOOKUP(Table1[CUSTOMER ID],'Hospitalisation Details'!$A$2:$N$2344,14,0)</f>
        <v>15440.2</v>
      </c>
      <c r="N638" s="8" t="str">
        <f>VLOOKUP(Table1[CUSTOMER ID],'Hospitalisation Details'!$A$2:$I$2344,7,0)</f>
        <v>tier - 2</v>
      </c>
      <c r="O638" s="8" t="str">
        <f>VLOOKUP(Table1[CUSTOMER ID],'Hospitalisation Details'!$A$2:$I$2344,8,0)</f>
        <v>tier - 1</v>
      </c>
      <c r="P638" s="8" t="str">
        <f>VLOOKUP(Table1[CUSTOMER ID],'Hospitalisation Details'!$A$2:$I$2344,9,0)</f>
        <v>R1012</v>
      </c>
      <c r="Q638" s="8">
        <f ca="1">VLOOKUP(Table1[CUSTOMER ID],'Hospitalisation Details'!$A$2:$N$2344,13,0)</f>
        <v>34</v>
      </c>
    </row>
    <row r="639" spans="1:17" ht="15.75" x14ac:dyDescent="0.25">
      <c r="A639" s="1" t="s">
        <v>1732</v>
      </c>
      <c r="B639" s="8" t="str">
        <f>VLOOKUP(A639:A2973,'Customer Names'!$A$2:$D$2336,2,0)</f>
        <v xml:space="preserve">  Doug</v>
      </c>
      <c r="C639" s="8">
        <f>VLOOKUP(A639:A2973,'Medical Examinations'!$A$2:$H$2336,2,0)</f>
        <v>38.04</v>
      </c>
      <c r="D639" s="8">
        <f>VLOOKUP(A639:A2973,'Medical Examinations'!$A$2:$H$2336,3,0)</f>
        <v>5.0199999999999996</v>
      </c>
      <c r="E639" s="8" t="str">
        <f>VLOOKUP(A639:A2973,'Medical Examinations'!$A$1:$M$2336,10,0)</f>
        <v>Yes</v>
      </c>
      <c r="F639" s="8" t="str">
        <f>VLOOKUP(A639:A2973,'Medical Examinations'!$A$2:$H$2336,5,0)</f>
        <v>No</v>
      </c>
      <c r="G639" s="8" t="str">
        <f>VLOOKUP(A639:A2973,'Medical Examinations'!$A$2:$H$2336,6,0)</f>
        <v>No</v>
      </c>
      <c r="H639" s="8">
        <f>VLOOKUP(A639:A2973,'Medical Examinations'!$A$2:$H$2336,7,0)</f>
        <v>1</v>
      </c>
      <c r="I639" t="str">
        <f>VLOOKUP(A639:A2973,'Medical Examinations'!$A$2:$K$2336,11,0)</f>
        <v>No</v>
      </c>
      <c r="J639" s="8" t="str">
        <f>VLOOKUP(A639:A2973,'Medical Examinations'!$A$2:$M$2336,12,0)</f>
        <v>Obesity</v>
      </c>
      <c r="K639" s="8" t="str">
        <f>VLOOKUP(A639:A2973,'Medical Examinations'!$A$2:$M$2336,13,0)</f>
        <v>Normal</v>
      </c>
      <c r="L639" s="8" t="str">
        <f>VLOOKUP(Table1[CUSTOMER ID],'Hospitalisation Details'!$A$1:$N$2344,12,0)</f>
        <v>4/Sep/1964</v>
      </c>
      <c r="M639" s="22">
        <f>VLOOKUP(Table1[CUSTOMER ID],'Hospitalisation Details'!$A$2:$N$2344,14,0)</f>
        <v>15377.77</v>
      </c>
      <c r="N639" s="8" t="str">
        <f>VLOOKUP(Table1[CUSTOMER ID],'Hospitalisation Details'!$A$2:$I$2344,7,0)</f>
        <v>tier - 2</v>
      </c>
      <c r="O639" s="8" t="str">
        <f>VLOOKUP(Table1[CUSTOMER ID],'Hospitalisation Details'!$A$2:$I$2344,8,0)</f>
        <v>tier - 2</v>
      </c>
      <c r="P639" s="8" t="str">
        <f>VLOOKUP(Table1[CUSTOMER ID],'Hospitalisation Details'!$A$2:$I$2344,9,0)</f>
        <v>R1012</v>
      </c>
      <c r="Q639" s="8">
        <f ca="1">VLOOKUP(Table1[CUSTOMER ID],'Hospitalisation Details'!$A$2:$N$2344,13,0)</f>
        <v>60</v>
      </c>
    </row>
    <row r="640" spans="1:17" ht="15.75" x14ac:dyDescent="0.25">
      <c r="A640" s="1" t="s">
        <v>1731</v>
      </c>
      <c r="B640" s="8" t="str">
        <f>VLOOKUP(A640:A2974,'Customer Names'!$A$2:$D$2336,2,0)</f>
        <v xml:space="preserve">  Bethany N</v>
      </c>
      <c r="C640" s="8">
        <f>VLOOKUP(A640:A2974,'Medical Examinations'!$A$2:$H$2336,2,0)</f>
        <v>37.9</v>
      </c>
      <c r="D640" s="8">
        <f>VLOOKUP(A640:A2974,'Medical Examinations'!$A$2:$H$2336,3,0)</f>
        <v>7.76</v>
      </c>
      <c r="E640" s="8" t="str">
        <f>VLOOKUP(A640:A2974,'Medical Examinations'!$A$1:$M$2336,10,0)</f>
        <v>No</v>
      </c>
      <c r="F640" s="8" t="str">
        <f>VLOOKUP(A640:A2974,'Medical Examinations'!$A$2:$H$2336,5,0)</f>
        <v>No</v>
      </c>
      <c r="G640" s="8" t="str">
        <f>VLOOKUP(A640:A2974,'Medical Examinations'!$A$2:$H$2336,6,0)</f>
        <v>No</v>
      </c>
      <c r="H640" s="8">
        <f>VLOOKUP(A640:A2974,'Medical Examinations'!$A$2:$H$2336,7,0)</f>
        <v>0</v>
      </c>
      <c r="I640" t="str">
        <f>VLOOKUP(A640:A2974,'Medical Examinations'!$A$2:$K$2336,11,0)</f>
        <v>No</v>
      </c>
      <c r="J640" s="8" t="str">
        <f>VLOOKUP(A640:A2974,'Medical Examinations'!$A$2:$M$2336,12,0)</f>
        <v>Obesity</v>
      </c>
      <c r="K640" s="8" t="str">
        <f>VLOOKUP(A640:A2974,'Medical Examinations'!$A$2:$M$2336,13,0)</f>
        <v>Diabetes</v>
      </c>
      <c r="L640" s="8" t="str">
        <f>VLOOKUP(Table1[CUSTOMER ID],'Hospitalisation Details'!$A$1:$N$2344,12,0)</f>
        <v>6/Sep/1962</v>
      </c>
      <c r="M640" s="22">
        <f>VLOOKUP(Table1[CUSTOMER ID],'Hospitalisation Details'!$A$2:$N$2344,14,0)</f>
        <v>15368.22</v>
      </c>
      <c r="N640" s="8" t="str">
        <f>VLOOKUP(Table1[CUSTOMER ID],'Hospitalisation Details'!$A$2:$I$2344,7,0)</f>
        <v>tier - 2</v>
      </c>
      <c r="O640" s="8" t="str">
        <f>VLOOKUP(Table1[CUSTOMER ID],'Hospitalisation Details'!$A$2:$I$2344,8,0)</f>
        <v>tier - 2</v>
      </c>
      <c r="P640" s="8" t="str">
        <f>VLOOKUP(Table1[CUSTOMER ID],'Hospitalisation Details'!$A$2:$I$2344,9,0)</f>
        <v>R1011</v>
      </c>
      <c r="Q640" s="8">
        <f ca="1">VLOOKUP(Table1[CUSTOMER ID],'Hospitalisation Details'!$A$2:$N$2344,13,0)</f>
        <v>62</v>
      </c>
    </row>
    <row r="641" spans="1:17" ht="15.75" x14ac:dyDescent="0.25">
      <c r="A641" s="1" t="s">
        <v>1730</v>
      </c>
      <c r="B641" s="8" t="str">
        <f>VLOOKUP(A641:A2975,'Customer Names'!$A$2:$D$2336,2,0)</f>
        <v xml:space="preserve">  Sandra H</v>
      </c>
      <c r="C641" s="8">
        <f>VLOOKUP(A641:A2975,'Medical Examinations'!$A$2:$H$2336,2,0)</f>
        <v>39.6</v>
      </c>
      <c r="D641" s="8">
        <f>VLOOKUP(A641:A2975,'Medical Examinations'!$A$2:$H$2336,3,0)</f>
        <v>9.32</v>
      </c>
      <c r="E641" s="8" t="str">
        <f>VLOOKUP(A641:A2975,'Medical Examinations'!$A$1:$M$2336,10,0)</f>
        <v>No</v>
      </c>
      <c r="F641" s="8" t="str">
        <f>VLOOKUP(A641:A2975,'Medical Examinations'!$A$2:$H$2336,5,0)</f>
        <v>No</v>
      </c>
      <c r="G641" s="8" t="str">
        <f>VLOOKUP(A641:A2975,'Medical Examinations'!$A$2:$H$2336,6,0)</f>
        <v>No</v>
      </c>
      <c r="H641" s="8">
        <f>VLOOKUP(A641:A2975,'Medical Examinations'!$A$2:$H$2336,7,0)</f>
        <v>0</v>
      </c>
      <c r="I641" t="str">
        <f>VLOOKUP(A641:A2975,'Medical Examinations'!$A$2:$K$2336,11,0)</f>
        <v>No</v>
      </c>
      <c r="J641" s="8" t="str">
        <f>VLOOKUP(A641:A2975,'Medical Examinations'!$A$2:$M$2336,12,0)</f>
        <v>Obesity</v>
      </c>
      <c r="K641" s="8" t="str">
        <f>VLOOKUP(A641:A2975,'Medical Examinations'!$A$2:$M$2336,13,0)</f>
        <v>Diabetes</v>
      </c>
      <c r="L641" s="8" t="str">
        <f>VLOOKUP(Table1[CUSTOMER ID],'Hospitalisation Details'!$A$1:$N$2344,12,0)</f>
        <v>18/Jul/1968</v>
      </c>
      <c r="M641" s="22">
        <f>VLOOKUP(Table1[CUSTOMER ID],'Hospitalisation Details'!$A$2:$N$2344,14,0)</f>
        <v>15363.77</v>
      </c>
      <c r="N641" s="8" t="str">
        <f>VLOOKUP(Table1[CUSTOMER ID],'Hospitalisation Details'!$A$2:$I$2344,7,0)</f>
        <v>tier - 2</v>
      </c>
      <c r="O641" s="8" t="str">
        <f>VLOOKUP(Table1[CUSTOMER ID],'Hospitalisation Details'!$A$2:$I$2344,8,0)</f>
        <v>tier - 1</v>
      </c>
      <c r="P641" s="8" t="str">
        <f>VLOOKUP(Table1[CUSTOMER ID],'Hospitalisation Details'!$A$2:$I$2344,9,0)</f>
        <v>R1026</v>
      </c>
      <c r="Q641" s="8">
        <f ca="1">VLOOKUP(Table1[CUSTOMER ID],'Hospitalisation Details'!$A$2:$N$2344,13,0)</f>
        <v>56</v>
      </c>
    </row>
    <row r="642" spans="1:17" ht="15.75" x14ac:dyDescent="0.25">
      <c r="A642" s="1" t="s">
        <v>1729</v>
      </c>
      <c r="B642" s="8" t="str">
        <f>VLOOKUP(A642:A2976,'Customer Names'!$A$2:$D$2336,2,0)</f>
        <v xml:space="preserve">  Takuo</v>
      </c>
      <c r="C642" s="8">
        <f>VLOOKUP(A642:A2976,'Medical Examinations'!$A$2:$H$2336,2,0)</f>
        <v>50.92</v>
      </c>
      <c r="D642" s="8">
        <f>VLOOKUP(A642:A2976,'Medical Examinations'!$A$2:$H$2336,3,0)</f>
        <v>5.31</v>
      </c>
      <c r="E642" s="8" t="str">
        <f>VLOOKUP(A642:A2976,'Medical Examinations'!$A$1:$M$2336,10,0)</f>
        <v>Yes</v>
      </c>
      <c r="F642" s="8" t="str">
        <f>VLOOKUP(A642:A2976,'Medical Examinations'!$A$2:$H$2336,5,0)</f>
        <v>No</v>
      </c>
      <c r="G642" s="8" t="str">
        <f>VLOOKUP(A642:A2976,'Medical Examinations'!$A$2:$H$2336,6,0)</f>
        <v>No</v>
      </c>
      <c r="H642" s="8">
        <f>VLOOKUP(A642:A2976,'Medical Examinations'!$A$2:$H$2336,7,0)</f>
        <v>1</v>
      </c>
      <c r="I642" t="str">
        <f>VLOOKUP(A642:A2976,'Medical Examinations'!$A$2:$K$2336,11,0)</f>
        <v>No</v>
      </c>
      <c r="J642" s="8" t="str">
        <f>VLOOKUP(A642:A2976,'Medical Examinations'!$A$2:$M$2336,12,0)</f>
        <v>Obesity</v>
      </c>
      <c r="K642" s="8" t="str">
        <f>VLOOKUP(A642:A2976,'Medical Examinations'!$A$2:$M$2336,13,0)</f>
        <v>Normal</v>
      </c>
      <c r="L642" s="8" t="str">
        <f>VLOOKUP(Table1[CUSTOMER ID],'Hospitalisation Details'!$A$1:$N$2344,12,0)</f>
        <v>17/Dec/1988</v>
      </c>
      <c r="M642" s="22">
        <f>VLOOKUP(Table1[CUSTOMER ID],'Hospitalisation Details'!$A$2:$N$2344,14,0)</f>
        <v>15361.5</v>
      </c>
      <c r="N642" s="8" t="str">
        <f>VLOOKUP(Table1[CUSTOMER ID],'Hospitalisation Details'!$A$2:$I$2344,7,0)</f>
        <v>tier - 2</v>
      </c>
      <c r="O642" s="8" t="str">
        <f>VLOOKUP(Table1[CUSTOMER ID],'Hospitalisation Details'!$A$2:$I$2344,8,0)</f>
        <v>tier - 3</v>
      </c>
      <c r="P642" s="8" t="str">
        <f>VLOOKUP(Table1[CUSTOMER ID],'Hospitalisation Details'!$A$2:$I$2344,9,0)</f>
        <v>R1023</v>
      </c>
      <c r="Q642" s="8">
        <f ca="1">VLOOKUP(Table1[CUSTOMER ID],'Hospitalisation Details'!$A$2:$N$2344,13,0)</f>
        <v>35</v>
      </c>
    </row>
    <row r="643" spans="1:17" ht="15.75" x14ac:dyDescent="0.25">
      <c r="A643" s="1" t="s">
        <v>1728</v>
      </c>
      <c r="B643" s="8" t="str">
        <f>VLOOKUP(A643:A2977,'Customer Names'!$A$2:$D$2336,2,0)</f>
        <v xml:space="preserve">  Kelly A</v>
      </c>
      <c r="C643" s="8">
        <f>VLOOKUP(A643:A2977,'Medical Examinations'!$A$2:$H$2336,2,0)</f>
        <v>21.85</v>
      </c>
      <c r="D643" s="8">
        <f>VLOOKUP(A643:A2977,'Medical Examinations'!$A$2:$H$2336,3,0)</f>
        <v>5.56</v>
      </c>
      <c r="E643" s="8" t="str">
        <f>VLOOKUP(A643:A2977,'Medical Examinations'!$A$1:$M$2336,10,0)</f>
        <v>Yes</v>
      </c>
      <c r="F643" s="8" t="str">
        <f>VLOOKUP(A643:A2977,'Medical Examinations'!$A$2:$H$2336,5,0)</f>
        <v>No</v>
      </c>
      <c r="G643" s="8" t="str">
        <f>VLOOKUP(A643:A2977,'Medical Examinations'!$A$2:$H$2336,6,0)</f>
        <v>No</v>
      </c>
      <c r="H643" s="8">
        <f>VLOOKUP(A643:A2977,'Medical Examinations'!$A$2:$H$2336,7,0)</f>
        <v>0</v>
      </c>
      <c r="I643" t="str">
        <f>VLOOKUP(A643:A2977,'Medical Examinations'!$A$2:$K$2336,11,0)</f>
        <v>Yes</v>
      </c>
      <c r="J643" s="8" t="str">
        <f>VLOOKUP(A643:A2977,'Medical Examinations'!$A$2:$M$2336,12,0)</f>
        <v>Normal Weight</v>
      </c>
      <c r="K643" s="8" t="str">
        <f>VLOOKUP(A643:A2977,'Medical Examinations'!$A$2:$M$2336,13,0)</f>
        <v>Normal</v>
      </c>
      <c r="L643" s="8" t="str">
        <f>VLOOKUP(Table1[CUSTOMER ID],'Hospitalisation Details'!$A$1:$N$2344,12,0)</f>
        <v>14/Jul/2001</v>
      </c>
      <c r="M643" s="22">
        <f>VLOOKUP(Table1[CUSTOMER ID],'Hospitalisation Details'!$A$2:$N$2344,14,0)</f>
        <v>15359.1</v>
      </c>
      <c r="N643" s="8" t="str">
        <f>VLOOKUP(Table1[CUSTOMER ID],'Hospitalisation Details'!$A$2:$I$2344,7,0)</f>
        <v>tier - 2</v>
      </c>
      <c r="O643" s="8" t="str">
        <f>VLOOKUP(Table1[CUSTOMER ID],'Hospitalisation Details'!$A$2:$I$2344,8,0)</f>
        <v>tier - 3</v>
      </c>
      <c r="P643" s="8" t="str">
        <f>VLOOKUP(Table1[CUSTOMER ID],'Hospitalisation Details'!$A$2:$I$2344,9,0)</f>
        <v>R1024</v>
      </c>
      <c r="Q643" s="8">
        <f ca="1">VLOOKUP(Table1[CUSTOMER ID],'Hospitalisation Details'!$A$2:$N$2344,13,0)</f>
        <v>23</v>
      </c>
    </row>
    <row r="644" spans="1:17" ht="15.75" x14ac:dyDescent="0.25">
      <c r="A644" s="1" t="s">
        <v>1727</v>
      </c>
      <c r="B644" s="8" t="str">
        <f>VLOOKUP(A644:A2978,'Customer Names'!$A$2:$D$2336,2,0)</f>
        <v xml:space="preserve">  Scott</v>
      </c>
      <c r="C644" s="8">
        <f>VLOOKUP(A644:A2978,'Medical Examinations'!$A$2:$H$2336,2,0)</f>
        <v>36.08</v>
      </c>
      <c r="D644" s="8">
        <f>VLOOKUP(A644:A2978,'Medical Examinations'!$A$2:$H$2336,3,0)</f>
        <v>7.11</v>
      </c>
      <c r="E644" s="8" t="str">
        <f>VLOOKUP(A644:A2978,'Medical Examinations'!$A$1:$M$2336,10,0)</f>
        <v>Yes</v>
      </c>
      <c r="F644" s="8" t="str">
        <f>VLOOKUP(A644:A2978,'Medical Examinations'!$A$2:$H$2336,5,0)</f>
        <v>No</v>
      </c>
      <c r="G644" s="8" t="str">
        <f>VLOOKUP(A644:A2978,'Medical Examinations'!$A$2:$H$2336,6,0)</f>
        <v>Yes</v>
      </c>
      <c r="H644" s="8">
        <f>VLOOKUP(A644:A2978,'Medical Examinations'!$A$2:$H$2336,7,0)</f>
        <v>1</v>
      </c>
      <c r="I644" t="str">
        <f>VLOOKUP(A644:A2978,'Medical Examinations'!$A$2:$K$2336,11,0)</f>
        <v>No</v>
      </c>
      <c r="J644" s="8" t="str">
        <f>VLOOKUP(A644:A2978,'Medical Examinations'!$A$2:$M$2336,12,0)</f>
        <v>Obesity</v>
      </c>
      <c r="K644" s="8" t="str">
        <f>VLOOKUP(A644:A2978,'Medical Examinations'!$A$2:$M$2336,13,0)</f>
        <v>Diabetes</v>
      </c>
      <c r="L644" s="8" t="str">
        <f>VLOOKUP(Table1[CUSTOMER ID],'Hospitalisation Details'!$A$1:$N$2344,12,0)</f>
        <v>13/Dec/1963</v>
      </c>
      <c r="M644" s="22">
        <f>VLOOKUP(Table1[CUSTOMER ID],'Hospitalisation Details'!$A$2:$N$2344,14,0)</f>
        <v>15322.77</v>
      </c>
      <c r="N644" s="8" t="str">
        <f>VLOOKUP(Table1[CUSTOMER ID],'Hospitalisation Details'!$A$2:$I$2344,7,0)</f>
        <v>tier - 2</v>
      </c>
      <c r="O644" s="8" t="str">
        <f>VLOOKUP(Table1[CUSTOMER ID],'Hospitalisation Details'!$A$2:$I$2344,8,0)</f>
        <v>tier - 3</v>
      </c>
      <c r="P644" s="8" t="str">
        <f>VLOOKUP(Table1[CUSTOMER ID],'Hospitalisation Details'!$A$2:$I$2344,9,0)</f>
        <v>R1021</v>
      </c>
      <c r="Q644" s="8">
        <f ca="1">VLOOKUP(Table1[CUSTOMER ID],'Hospitalisation Details'!$A$2:$N$2344,13,0)</f>
        <v>60</v>
      </c>
    </row>
    <row r="645" spans="1:17" ht="15.75" x14ac:dyDescent="0.25">
      <c r="A645" s="1" t="s">
        <v>1726</v>
      </c>
      <c r="B645" s="8" t="str">
        <f>VLOOKUP(A645:A2979,'Customer Names'!$A$2:$D$2336,2,0)</f>
        <v xml:space="preserve">  Benoit</v>
      </c>
      <c r="C645" s="8">
        <f>VLOOKUP(A645:A2979,'Medical Examinations'!$A$2:$H$2336,2,0)</f>
        <v>40.44</v>
      </c>
      <c r="D645" s="8">
        <f>VLOOKUP(A645:A2979,'Medical Examinations'!$A$2:$H$2336,3,0)</f>
        <v>5.13</v>
      </c>
      <c r="E645" s="8" t="str">
        <f>VLOOKUP(A645:A2979,'Medical Examinations'!$A$1:$M$2336,10,0)</f>
        <v>Yes</v>
      </c>
      <c r="F645" s="8" t="str">
        <f>VLOOKUP(A645:A2979,'Medical Examinations'!$A$2:$H$2336,5,0)</f>
        <v>No</v>
      </c>
      <c r="G645" s="8" t="str">
        <f>VLOOKUP(A645:A2979,'Medical Examinations'!$A$2:$H$2336,6,0)</f>
        <v>Yes</v>
      </c>
      <c r="H645" s="8">
        <f>VLOOKUP(A645:A2979,'Medical Examinations'!$A$2:$H$2336,7,0)</f>
        <v>1</v>
      </c>
      <c r="I645" t="str">
        <f>VLOOKUP(A645:A2979,'Medical Examinations'!$A$2:$K$2336,11,0)</f>
        <v>No</v>
      </c>
      <c r="J645" s="8" t="str">
        <f>VLOOKUP(A645:A2979,'Medical Examinations'!$A$2:$M$2336,12,0)</f>
        <v>Obesity</v>
      </c>
      <c r="K645" s="8" t="str">
        <f>VLOOKUP(A645:A2979,'Medical Examinations'!$A$2:$M$2336,13,0)</f>
        <v>Normal</v>
      </c>
      <c r="L645" s="8" t="str">
        <f>VLOOKUP(Table1[CUSTOMER ID],'Hospitalisation Details'!$A$1:$N$2344,12,0)</f>
        <v>16/Sep/1969</v>
      </c>
      <c r="M645" s="22">
        <f>VLOOKUP(Table1[CUSTOMER ID],'Hospitalisation Details'!$A$2:$N$2344,14,0)</f>
        <v>15260.52</v>
      </c>
      <c r="N645" s="8" t="str">
        <f>VLOOKUP(Table1[CUSTOMER ID],'Hospitalisation Details'!$A$2:$I$2344,7,0)</f>
        <v>tier - 2</v>
      </c>
      <c r="O645" s="8" t="str">
        <f>VLOOKUP(Table1[CUSTOMER ID],'Hospitalisation Details'!$A$2:$I$2344,8,0)</f>
        <v>tier - 2</v>
      </c>
      <c r="P645" s="8" t="str">
        <f>VLOOKUP(Table1[CUSTOMER ID],'Hospitalisation Details'!$A$2:$I$2344,9,0)</f>
        <v>R1023</v>
      </c>
      <c r="Q645" s="8">
        <f ca="1">VLOOKUP(Table1[CUSTOMER ID],'Hospitalisation Details'!$A$2:$N$2344,13,0)</f>
        <v>55</v>
      </c>
    </row>
    <row r="646" spans="1:17" ht="15.75" x14ac:dyDescent="0.25">
      <c r="A646" s="1" t="s">
        <v>1725</v>
      </c>
      <c r="B646" s="8" t="str">
        <f>VLOOKUP(A646:A2980,'Customer Names'!$A$2:$D$2336,2,0)</f>
        <v xml:space="preserve">  Elizabeth M</v>
      </c>
      <c r="C646" s="8">
        <f>VLOOKUP(A646:A2980,'Medical Examinations'!$A$2:$H$2336,2,0)</f>
        <v>38.094999999999999</v>
      </c>
      <c r="D646" s="8">
        <f>VLOOKUP(A646:A2980,'Medical Examinations'!$A$2:$H$2336,3,0)</f>
        <v>10.199999999999999</v>
      </c>
      <c r="E646" s="8" t="str">
        <f>VLOOKUP(A646:A2980,'Medical Examinations'!$A$1:$M$2336,10,0)</f>
        <v>No</v>
      </c>
      <c r="F646" s="8" t="str">
        <f>VLOOKUP(A646:A2980,'Medical Examinations'!$A$2:$H$2336,5,0)</f>
        <v>No</v>
      </c>
      <c r="G646" s="8" t="str">
        <f>VLOOKUP(A646:A2980,'Medical Examinations'!$A$2:$H$2336,6,0)</f>
        <v>No</v>
      </c>
      <c r="H646" s="8">
        <f>VLOOKUP(A646:A2980,'Medical Examinations'!$A$2:$H$2336,7,0)</f>
        <v>0</v>
      </c>
      <c r="I646" t="str">
        <f>VLOOKUP(A646:A2980,'Medical Examinations'!$A$2:$K$2336,11,0)</f>
        <v>No</v>
      </c>
      <c r="J646" s="8" t="str">
        <f>VLOOKUP(A646:A2980,'Medical Examinations'!$A$2:$M$2336,12,0)</f>
        <v>Obesity</v>
      </c>
      <c r="K646" s="8" t="str">
        <f>VLOOKUP(A646:A2980,'Medical Examinations'!$A$2:$M$2336,13,0)</f>
        <v>Diabetes</v>
      </c>
      <c r="L646" s="8" t="str">
        <f>VLOOKUP(Table1[CUSTOMER ID],'Hospitalisation Details'!$A$1:$N$2344,12,0)</f>
        <v>25/Jul/1960</v>
      </c>
      <c r="M646" s="22">
        <f>VLOOKUP(Table1[CUSTOMER ID],'Hospitalisation Details'!$A$2:$N$2344,14,0)</f>
        <v>15230.32</v>
      </c>
      <c r="N646" s="8" t="str">
        <f>VLOOKUP(Table1[CUSTOMER ID],'Hospitalisation Details'!$A$2:$I$2344,7,0)</f>
        <v>tier - 2</v>
      </c>
      <c r="O646" s="8" t="str">
        <f>VLOOKUP(Table1[CUSTOMER ID],'Hospitalisation Details'!$A$2:$I$2344,8,0)</f>
        <v>tier - 2</v>
      </c>
      <c r="P646" s="8" t="str">
        <f>VLOOKUP(Table1[CUSTOMER ID],'Hospitalisation Details'!$A$2:$I$2344,9,0)</f>
        <v>R1024</v>
      </c>
      <c r="Q646" s="8">
        <f ca="1">VLOOKUP(Table1[CUSTOMER ID],'Hospitalisation Details'!$A$2:$N$2344,13,0)</f>
        <v>64</v>
      </c>
    </row>
    <row r="647" spans="1:17" ht="15.75" x14ac:dyDescent="0.25">
      <c r="A647" s="1" t="s">
        <v>1724</v>
      </c>
      <c r="B647" s="8" t="str">
        <f>VLOOKUP(A647:A2981,'Customer Names'!$A$2:$D$2336,2,0)</f>
        <v xml:space="preserve">  Jessica A</v>
      </c>
      <c r="C647" s="8">
        <f>VLOOKUP(A647:A2981,'Medical Examinations'!$A$2:$H$2336,2,0)</f>
        <v>44.95</v>
      </c>
      <c r="D647" s="8">
        <f>VLOOKUP(A647:A2981,'Medical Examinations'!$A$2:$H$2336,3,0)</f>
        <v>10.4</v>
      </c>
      <c r="E647" s="8" t="str">
        <f>VLOOKUP(A647:A2981,'Medical Examinations'!$A$1:$M$2336,10,0)</f>
        <v>No</v>
      </c>
      <c r="F647" s="8" t="str">
        <f>VLOOKUP(A647:A2981,'Medical Examinations'!$A$2:$H$2336,5,0)</f>
        <v>No</v>
      </c>
      <c r="G647" s="8" t="str">
        <f>VLOOKUP(A647:A2981,'Medical Examinations'!$A$2:$H$2336,6,0)</f>
        <v>No</v>
      </c>
      <c r="H647" s="8">
        <f>VLOOKUP(A647:A2981,'Medical Examinations'!$A$2:$H$2336,7,0)</f>
        <v>0</v>
      </c>
      <c r="I647" t="str">
        <f>VLOOKUP(A647:A2981,'Medical Examinations'!$A$2:$K$2336,11,0)</f>
        <v>No</v>
      </c>
      <c r="J647" s="8" t="str">
        <f>VLOOKUP(A647:A2981,'Medical Examinations'!$A$2:$M$2336,12,0)</f>
        <v>Obesity</v>
      </c>
      <c r="K647" s="8" t="str">
        <f>VLOOKUP(A647:A2981,'Medical Examinations'!$A$2:$M$2336,13,0)</f>
        <v>Diabetes</v>
      </c>
      <c r="L647" s="8" t="str">
        <f>VLOOKUP(Table1[CUSTOMER ID],'Hospitalisation Details'!$A$1:$N$2344,12,0)</f>
        <v>23/Nov/1978</v>
      </c>
      <c r="M647" s="22">
        <f>VLOOKUP(Table1[CUSTOMER ID],'Hospitalisation Details'!$A$2:$N$2344,14,0)</f>
        <v>15207.92</v>
      </c>
      <c r="N647" s="8" t="str">
        <f>VLOOKUP(Table1[CUSTOMER ID],'Hospitalisation Details'!$A$2:$I$2344,7,0)</f>
        <v>tier - 2</v>
      </c>
      <c r="O647" s="8" t="str">
        <f>VLOOKUP(Table1[CUSTOMER ID],'Hospitalisation Details'!$A$2:$I$2344,8,0)</f>
        <v>tier - 1</v>
      </c>
      <c r="P647" s="8" t="str">
        <f>VLOOKUP(Table1[CUSTOMER ID],'Hospitalisation Details'!$A$2:$I$2344,9,0)</f>
        <v>R1012</v>
      </c>
      <c r="Q647" s="8">
        <f ca="1">VLOOKUP(Table1[CUSTOMER ID],'Hospitalisation Details'!$A$2:$N$2344,13,0)</f>
        <v>45</v>
      </c>
    </row>
    <row r="648" spans="1:17" ht="15.75" x14ac:dyDescent="0.25">
      <c r="A648" s="1" t="s">
        <v>1723</v>
      </c>
      <c r="B648" s="8" t="str">
        <f>VLOOKUP(A648:A2982,'Customer Names'!$A$2:$D$2336,2,0)</f>
        <v xml:space="preserve">  Monica K</v>
      </c>
      <c r="C648" s="8">
        <f>VLOOKUP(A648:A2982,'Medical Examinations'!$A$2:$H$2336,2,0)</f>
        <v>35.54</v>
      </c>
      <c r="D648" s="8">
        <f>VLOOKUP(A648:A2982,'Medical Examinations'!$A$2:$H$2336,3,0)</f>
        <v>10.67</v>
      </c>
      <c r="E648" s="8" t="str">
        <f>VLOOKUP(A648:A2982,'Medical Examinations'!$A$1:$M$2336,10,0)</f>
        <v>No</v>
      </c>
      <c r="F648" s="8" t="str">
        <f>VLOOKUP(A648:A2982,'Medical Examinations'!$A$2:$H$2336,5,0)</f>
        <v>No</v>
      </c>
      <c r="G648" s="8" t="str">
        <f>VLOOKUP(A648:A2982,'Medical Examinations'!$A$2:$H$2336,6,0)</f>
        <v>No</v>
      </c>
      <c r="H648" s="8">
        <f>VLOOKUP(A648:A2982,'Medical Examinations'!$A$2:$H$2336,7,0)</f>
        <v>0</v>
      </c>
      <c r="I648" t="str">
        <f>VLOOKUP(A648:A2982,'Medical Examinations'!$A$2:$K$2336,11,0)</f>
        <v>No</v>
      </c>
      <c r="J648" s="8" t="str">
        <f>VLOOKUP(A648:A2982,'Medical Examinations'!$A$2:$M$2336,12,0)</f>
        <v>Obesity</v>
      </c>
      <c r="K648" s="8" t="str">
        <f>VLOOKUP(A648:A2982,'Medical Examinations'!$A$2:$M$2336,13,0)</f>
        <v>Diabetes</v>
      </c>
      <c r="L648" s="8" t="str">
        <f>VLOOKUP(Table1[CUSTOMER ID],'Hospitalisation Details'!$A$1:$N$2344,12,0)</f>
        <v>17/Jun/1962</v>
      </c>
      <c r="M648" s="22">
        <f>VLOOKUP(Table1[CUSTOMER ID],'Hospitalisation Details'!$A$2:$N$2344,14,0)</f>
        <v>15174.81</v>
      </c>
      <c r="N648" s="8" t="str">
        <f>VLOOKUP(Table1[CUSTOMER ID],'Hospitalisation Details'!$A$2:$I$2344,7,0)</f>
        <v>tier - 2</v>
      </c>
      <c r="O648" s="8" t="str">
        <f>VLOOKUP(Table1[CUSTOMER ID],'Hospitalisation Details'!$A$2:$I$2344,8,0)</f>
        <v>tier - 1</v>
      </c>
      <c r="P648" s="8" t="str">
        <f>VLOOKUP(Table1[CUSTOMER ID],'Hospitalisation Details'!$A$2:$I$2344,9,0)</f>
        <v>R1012</v>
      </c>
      <c r="Q648" s="8">
        <f ca="1">VLOOKUP(Table1[CUSTOMER ID],'Hospitalisation Details'!$A$2:$N$2344,13,0)</f>
        <v>62</v>
      </c>
    </row>
    <row r="649" spans="1:17" ht="15.75" x14ac:dyDescent="0.25">
      <c r="A649" s="1" t="s">
        <v>1722</v>
      </c>
      <c r="B649" s="8" t="str">
        <f>VLOOKUP(A649:A2983,'Customer Names'!$A$2:$D$2336,2,0)</f>
        <v xml:space="preserve">  Kevin L</v>
      </c>
      <c r="C649" s="8">
        <f>VLOOKUP(A649:A2983,'Medical Examinations'!$A$2:$H$2336,2,0)</f>
        <v>39.799999999999997</v>
      </c>
      <c r="D649" s="8">
        <f>VLOOKUP(A649:A2983,'Medical Examinations'!$A$2:$H$2336,3,0)</f>
        <v>4.6500000000000004</v>
      </c>
      <c r="E649" s="8" t="str">
        <f>VLOOKUP(A649:A2983,'Medical Examinations'!$A$1:$M$2336,10,0)</f>
        <v>Yes</v>
      </c>
      <c r="F649" s="8" t="str">
        <f>VLOOKUP(A649:A2983,'Medical Examinations'!$A$2:$H$2336,5,0)</f>
        <v>No</v>
      </c>
      <c r="G649" s="8" t="str">
        <f>VLOOKUP(A649:A2983,'Medical Examinations'!$A$2:$H$2336,6,0)</f>
        <v>No</v>
      </c>
      <c r="H649" s="8">
        <f>VLOOKUP(A649:A2983,'Medical Examinations'!$A$2:$H$2336,7,0)</f>
        <v>2</v>
      </c>
      <c r="I649" t="str">
        <f>VLOOKUP(A649:A2983,'Medical Examinations'!$A$2:$K$2336,11,0)</f>
        <v>No</v>
      </c>
      <c r="J649" s="8" t="str">
        <f>VLOOKUP(A649:A2983,'Medical Examinations'!$A$2:$M$2336,12,0)</f>
        <v>Obesity</v>
      </c>
      <c r="K649" s="8" t="str">
        <f>VLOOKUP(A649:A2983,'Medical Examinations'!$A$2:$M$2336,13,0)</f>
        <v>Normal</v>
      </c>
      <c r="L649" s="8" t="str">
        <f>VLOOKUP(Table1[CUSTOMER ID],'Hospitalisation Details'!$A$1:$N$2344,12,0)</f>
        <v>3/Dec/1959</v>
      </c>
      <c r="M649" s="22">
        <f>VLOOKUP(Table1[CUSTOMER ID],'Hospitalisation Details'!$A$2:$N$2344,14,0)</f>
        <v>15170.07</v>
      </c>
      <c r="N649" s="8" t="str">
        <f>VLOOKUP(Table1[CUSTOMER ID],'Hospitalisation Details'!$A$2:$I$2344,7,0)</f>
        <v>tier - 2</v>
      </c>
      <c r="O649" s="8" t="str">
        <f>VLOOKUP(Table1[CUSTOMER ID],'Hospitalisation Details'!$A$2:$I$2344,8,0)</f>
        <v>tier - 3</v>
      </c>
      <c r="P649" s="8" t="str">
        <f>VLOOKUP(Table1[CUSTOMER ID],'Hospitalisation Details'!$A$2:$I$2344,9,0)</f>
        <v>R1011</v>
      </c>
      <c r="Q649" s="8">
        <f ca="1">VLOOKUP(Table1[CUSTOMER ID],'Hospitalisation Details'!$A$2:$N$2344,13,0)</f>
        <v>64</v>
      </c>
    </row>
    <row r="650" spans="1:17" ht="15.75" x14ac:dyDescent="0.25">
      <c r="A650" s="1" t="s">
        <v>1721</v>
      </c>
      <c r="B650" s="8" t="str">
        <f>VLOOKUP(A650:A2984,'Customer Names'!$A$2:$D$2336,2,0)</f>
        <v xml:space="preserve">  Gregory</v>
      </c>
      <c r="C650" s="8">
        <f>VLOOKUP(A650:A2984,'Medical Examinations'!$A$2:$H$2336,2,0)</f>
        <v>33.659999999999997</v>
      </c>
      <c r="D650" s="8">
        <f>VLOOKUP(A650:A2984,'Medical Examinations'!$A$2:$H$2336,3,0)</f>
        <v>5.65</v>
      </c>
      <c r="E650" s="8" t="str">
        <f>VLOOKUP(A650:A2984,'Medical Examinations'!$A$1:$M$2336,10,0)</f>
        <v>Yes</v>
      </c>
      <c r="F650" s="8" t="str">
        <f>VLOOKUP(A650:A2984,'Medical Examinations'!$A$2:$H$2336,5,0)</f>
        <v>No</v>
      </c>
      <c r="G650" s="8" t="str">
        <f>VLOOKUP(A650:A2984,'Medical Examinations'!$A$2:$H$2336,6,0)</f>
        <v>No</v>
      </c>
      <c r="H650" s="8">
        <f>VLOOKUP(A650:A2984,'Medical Examinations'!$A$2:$H$2336,7,0)</f>
        <v>2</v>
      </c>
      <c r="I650" t="str">
        <f>VLOOKUP(A650:A2984,'Medical Examinations'!$A$2:$K$2336,11,0)</f>
        <v>No</v>
      </c>
      <c r="J650" s="8" t="str">
        <f>VLOOKUP(A650:A2984,'Medical Examinations'!$A$2:$M$2336,12,0)</f>
        <v>Obesity</v>
      </c>
      <c r="K650" s="8" t="str">
        <f>VLOOKUP(A650:A2984,'Medical Examinations'!$A$2:$M$2336,13,0)</f>
        <v>Normal</v>
      </c>
      <c r="L650" s="8" t="str">
        <f>VLOOKUP(Table1[CUSTOMER ID],'Hospitalisation Details'!$A$1:$N$2344,12,0)</f>
        <v>4/Jun/1959</v>
      </c>
      <c r="M650" s="22">
        <f>VLOOKUP(Table1[CUSTOMER ID],'Hospitalisation Details'!$A$2:$N$2344,14,0)</f>
        <v>15161.53</v>
      </c>
      <c r="N650" s="8" t="str">
        <f>VLOOKUP(Table1[CUSTOMER ID],'Hospitalisation Details'!$A$2:$I$2344,7,0)</f>
        <v>tier - 2</v>
      </c>
      <c r="O650" s="8" t="str">
        <f>VLOOKUP(Table1[CUSTOMER ID],'Hospitalisation Details'!$A$2:$I$2344,8,0)</f>
        <v>tier - 1</v>
      </c>
      <c r="P650" s="8" t="str">
        <f>VLOOKUP(Table1[CUSTOMER ID],'Hospitalisation Details'!$A$2:$I$2344,9,0)</f>
        <v>R1013</v>
      </c>
      <c r="Q650" s="8">
        <f ca="1">VLOOKUP(Table1[CUSTOMER ID],'Hospitalisation Details'!$A$2:$N$2344,13,0)</f>
        <v>65</v>
      </c>
    </row>
    <row r="651" spans="1:17" ht="15.75" x14ac:dyDescent="0.25">
      <c r="A651" s="1" t="s">
        <v>1720</v>
      </c>
      <c r="B651" s="8" t="str">
        <f>VLOOKUP(A651:A2985,'Customer Names'!$A$2:$D$2336,2,0)</f>
        <v xml:space="preserve">  Della</v>
      </c>
      <c r="C651" s="8">
        <f>VLOOKUP(A651:A2985,'Medical Examinations'!$A$2:$H$2336,2,0)</f>
        <v>35.5</v>
      </c>
      <c r="D651" s="8">
        <f>VLOOKUP(A651:A2985,'Medical Examinations'!$A$2:$H$2336,3,0)</f>
        <v>11.97</v>
      </c>
      <c r="E651" s="8" t="str">
        <f>VLOOKUP(A651:A2985,'Medical Examinations'!$A$1:$M$2336,10,0)</f>
        <v>No</v>
      </c>
      <c r="F651" s="8" t="str">
        <f>VLOOKUP(A651:A2985,'Medical Examinations'!$A$2:$H$2336,5,0)</f>
        <v>No</v>
      </c>
      <c r="G651" s="8" t="str">
        <f>VLOOKUP(A651:A2985,'Medical Examinations'!$A$2:$H$2336,6,0)</f>
        <v>No</v>
      </c>
      <c r="H651" s="8">
        <f>VLOOKUP(A651:A2985,'Medical Examinations'!$A$2:$H$2336,7,0)</f>
        <v>0</v>
      </c>
      <c r="I651" t="str">
        <f>VLOOKUP(A651:A2985,'Medical Examinations'!$A$2:$K$2336,11,0)</f>
        <v>No</v>
      </c>
      <c r="J651" s="8" t="str">
        <f>VLOOKUP(A651:A2985,'Medical Examinations'!$A$2:$M$2336,12,0)</f>
        <v>Obesity</v>
      </c>
      <c r="K651" s="8" t="str">
        <f>VLOOKUP(A651:A2985,'Medical Examinations'!$A$2:$M$2336,13,0)</f>
        <v>Diabetes</v>
      </c>
      <c r="L651" s="8" t="str">
        <f>VLOOKUP(Table1[CUSTOMER ID],'Hospitalisation Details'!$A$1:$N$2344,12,0)</f>
        <v>25/Oct/1962</v>
      </c>
      <c r="M651" s="22">
        <f>VLOOKUP(Table1[CUSTOMER ID],'Hospitalisation Details'!$A$2:$N$2344,14,0)</f>
        <v>15161.25</v>
      </c>
      <c r="N651" s="8" t="str">
        <f>VLOOKUP(Table1[CUSTOMER ID],'Hospitalisation Details'!$A$2:$I$2344,7,0)</f>
        <v>tier - 2</v>
      </c>
      <c r="O651" s="8" t="str">
        <f>VLOOKUP(Table1[CUSTOMER ID],'Hospitalisation Details'!$A$2:$I$2344,8,0)</f>
        <v>tier - 2</v>
      </c>
      <c r="P651" s="8" t="str">
        <f>VLOOKUP(Table1[CUSTOMER ID],'Hospitalisation Details'!$A$2:$I$2344,9,0)</f>
        <v>R1012</v>
      </c>
      <c r="Q651" s="8">
        <f ca="1">VLOOKUP(Table1[CUSTOMER ID],'Hospitalisation Details'!$A$2:$N$2344,13,0)</f>
        <v>62</v>
      </c>
    </row>
    <row r="652" spans="1:17" ht="15.75" x14ac:dyDescent="0.25">
      <c r="A652" s="1" t="s">
        <v>1719</v>
      </c>
      <c r="B652" s="8" t="str">
        <f>VLOOKUP(A652:A2986,'Customer Names'!$A$2:$D$2336,2,0)</f>
        <v xml:space="preserve">  David</v>
      </c>
      <c r="C652" s="8">
        <f>VLOOKUP(A652:A2986,'Medical Examinations'!$A$2:$H$2336,2,0)</f>
        <v>41.63</v>
      </c>
      <c r="D652" s="8">
        <f>VLOOKUP(A652:A2986,'Medical Examinations'!$A$2:$H$2336,3,0)</f>
        <v>6.71</v>
      </c>
      <c r="E652" s="8" t="str">
        <f>VLOOKUP(A652:A2986,'Medical Examinations'!$A$1:$M$2336,10,0)</f>
        <v>No</v>
      </c>
      <c r="F652" s="8" t="str">
        <f>VLOOKUP(A652:A2986,'Medical Examinations'!$A$2:$H$2336,5,0)</f>
        <v>No</v>
      </c>
      <c r="G652" s="8" t="str">
        <f>VLOOKUP(A652:A2986,'Medical Examinations'!$A$2:$H$2336,6,0)</f>
        <v>No</v>
      </c>
      <c r="H652" s="8">
        <f>VLOOKUP(A652:A2986,'Medical Examinations'!$A$2:$H$2336,7,0)</f>
        <v>0</v>
      </c>
      <c r="I652" t="str">
        <f>VLOOKUP(A652:A2986,'Medical Examinations'!$A$2:$K$2336,11,0)</f>
        <v>No</v>
      </c>
      <c r="J652" s="8" t="str">
        <f>VLOOKUP(A652:A2986,'Medical Examinations'!$A$2:$M$2336,12,0)</f>
        <v>Obesity</v>
      </c>
      <c r="K652" s="8" t="str">
        <f>VLOOKUP(A652:A2986,'Medical Examinations'!$A$2:$M$2336,13,0)</f>
        <v>Diabetes</v>
      </c>
      <c r="L652" s="8" t="str">
        <f>VLOOKUP(Table1[CUSTOMER ID],'Hospitalisation Details'!$A$1:$N$2344,12,0)</f>
        <v>25/Nov/1971</v>
      </c>
      <c r="M652" s="22">
        <f>VLOOKUP(Table1[CUSTOMER ID],'Hospitalisation Details'!$A$2:$N$2344,14,0)</f>
        <v>15150.44</v>
      </c>
      <c r="N652" s="8" t="str">
        <f>VLOOKUP(Table1[CUSTOMER ID],'Hospitalisation Details'!$A$2:$I$2344,7,0)</f>
        <v>tier - 2</v>
      </c>
      <c r="O652" s="8" t="str">
        <f>VLOOKUP(Table1[CUSTOMER ID],'Hospitalisation Details'!$A$2:$I$2344,8,0)</f>
        <v>tier - 1</v>
      </c>
      <c r="P652" s="8" t="str">
        <f>VLOOKUP(Table1[CUSTOMER ID],'Hospitalisation Details'!$A$2:$I$2344,9,0)</f>
        <v>R1023</v>
      </c>
      <c r="Q652" s="8">
        <f ca="1">VLOOKUP(Table1[CUSTOMER ID],'Hospitalisation Details'!$A$2:$N$2344,13,0)</f>
        <v>52</v>
      </c>
    </row>
    <row r="653" spans="1:17" ht="15.75" x14ac:dyDescent="0.25">
      <c r="A653" s="1" t="s">
        <v>1718</v>
      </c>
      <c r="B653" s="8" t="str">
        <f>VLOOKUP(A653:A2987,'Customer Names'!$A$2:$D$2336,2,0)</f>
        <v xml:space="preserve">  Victoria</v>
      </c>
      <c r="C653" s="8">
        <f>VLOOKUP(A653:A2987,'Medical Examinations'!$A$2:$H$2336,2,0)</f>
        <v>46.49</v>
      </c>
      <c r="D653" s="8">
        <f>VLOOKUP(A653:A2987,'Medical Examinations'!$A$2:$H$2336,3,0)</f>
        <v>11.92</v>
      </c>
      <c r="E653" s="8" t="str">
        <f>VLOOKUP(A653:A2987,'Medical Examinations'!$A$1:$M$2336,10,0)</f>
        <v>No</v>
      </c>
      <c r="F653" s="8" t="str">
        <f>VLOOKUP(A653:A2987,'Medical Examinations'!$A$2:$H$2336,5,0)</f>
        <v>No</v>
      </c>
      <c r="G653" s="8" t="str">
        <f>VLOOKUP(A653:A2987,'Medical Examinations'!$A$2:$H$2336,6,0)</f>
        <v>No</v>
      </c>
      <c r="H653" s="8">
        <f>VLOOKUP(A653:A2987,'Medical Examinations'!$A$2:$H$2336,7,0)</f>
        <v>0</v>
      </c>
      <c r="I653" t="str">
        <f>VLOOKUP(A653:A2987,'Medical Examinations'!$A$2:$K$2336,11,0)</f>
        <v>No</v>
      </c>
      <c r="J653" s="8" t="str">
        <f>VLOOKUP(A653:A2987,'Medical Examinations'!$A$2:$M$2336,12,0)</f>
        <v>Obesity</v>
      </c>
      <c r="K653" s="8" t="str">
        <f>VLOOKUP(A653:A2987,'Medical Examinations'!$A$2:$M$2336,13,0)</f>
        <v>Diabetes</v>
      </c>
      <c r="L653" s="8" t="str">
        <f>VLOOKUP(Table1[CUSTOMER ID],'Hospitalisation Details'!$A$1:$N$2344,12,0)</f>
        <v>5/Sep/1978</v>
      </c>
      <c r="M653" s="22">
        <f>VLOOKUP(Table1[CUSTOMER ID],'Hospitalisation Details'!$A$2:$N$2344,14,0)</f>
        <v>15123.19</v>
      </c>
      <c r="N653" s="8" t="str">
        <f>VLOOKUP(Table1[CUSTOMER ID],'Hospitalisation Details'!$A$2:$I$2344,7,0)</f>
        <v>tier - 2</v>
      </c>
      <c r="O653" s="8" t="str">
        <f>VLOOKUP(Table1[CUSTOMER ID],'Hospitalisation Details'!$A$2:$I$2344,8,0)</f>
        <v>tier - 1</v>
      </c>
      <c r="P653" s="8" t="str">
        <f>VLOOKUP(Table1[CUSTOMER ID],'Hospitalisation Details'!$A$2:$I$2344,9,0)</f>
        <v>R1011</v>
      </c>
      <c r="Q653" s="8">
        <f ca="1">VLOOKUP(Table1[CUSTOMER ID],'Hospitalisation Details'!$A$2:$N$2344,13,0)</f>
        <v>46</v>
      </c>
    </row>
    <row r="654" spans="1:17" ht="15.75" x14ac:dyDescent="0.25">
      <c r="A654" s="1" t="s">
        <v>1717</v>
      </c>
      <c r="B654" s="8" t="str">
        <f>VLOOKUP(A654:A2988,'Customer Names'!$A$2:$D$2336,2,0)</f>
        <v xml:space="preserve">  Tasos</v>
      </c>
      <c r="C654" s="8">
        <f>VLOOKUP(A654:A2988,'Medical Examinations'!$A$2:$H$2336,2,0)</f>
        <v>43.29</v>
      </c>
      <c r="D654" s="8">
        <f>VLOOKUP(A654:A2988,'Medical Examinations'!$A$2:$H$2336,3,0)</f>
        <v>5.35</v>
      </c>
      <c r="E654" s="8" t="str">
        <f>VLOOKUP(A654:A2988,'Medical Examinations'!$A$1:$M$2336,10,0)</f>
        <v>No</v>
      </c>
      <c r="F654" s="8" t="str">
        <f>VLOOKUP(A654:A2988,'Medical Examinations'!$A$2:$H$2336,5,0)</f>
        <v>No</v>
      </c>
      <c r="G654" s="8" t="str">
        <f>VLOOKUP(A654:A2988,'Medical Examinations'!$A$2:$H$2336,6,0)</f>
        <v>No</v>
      </c>
      <c r="H654" s="8">
        <f>VLOOKUP(A654:A2988,'Medical Examinations'!$A$2:$H$2336,7,0)</f>
        <v>2</v>
      </c>
      <c r="I654" t="str">
        <f>VLOOKUP(A654:A2988,'Medical Examinations'!$A$2:$K$2336,11,0)</f>
        <v>No</v>
      </c>
      <c r="J654" s="8" t="str">
        <f>VLOOKUP(A654:A2988,'Medical Examinations'!$A$2:$M$2336,12,0)</f>
        <v>Obesity</v>
      </c>
      <c r="K654" s="8" t="str">
        <f>VLOOKUP(A654:A2988,'Medical Examinations'!$A$2:$M$2336,13,0)</f>
        <v>Normal</v>
      </c>
      <c r="L654" s="8" t="str">
        <f>VLOOKUP(Table1[CUSTOMER ID],'Hospitalisation Details'!$A$1:$N$2344,12,0)</f>
        <v>7/Nov/1972</v>
      </c>
      <c r="M654" s="22">
        <f>VLOOKUP(Table1[CUSTOMER ID],'Hospitalisation Details'!$A$2:$N$2344,14,0)</f>
        <v>15103.69</v>
      </c>
      <c r="N654" s="8" t="str">
        <f>VLOOKUP(Table1[CUSTOMER ID],'Hospitalisation Details'!$A$2:$I$2344,7,0)</f>
        <v>tier - 2</v>
      </c>
      <c r="O654" s="8" t="str">
        <f>VLOOKUP(Table1[CUSTOMER ID],'Hospitalisation Details'!$A$2:$I$2344,8,0)</f>
        <v>tier - 1</v>
      </c>
      <c r="P654" s="8" t="str">
        <f>VLOOKUP(Table1[CUSTOMER ID],'Hospitalisation Details'!$A$2:$I$2344,9,0)</f>
        <v>R1012</v>
      </c>
      <c r="Q654" s="8">
        <f ca="1">VLOOKUP(Table1[CUSTOMER ID],'Hospitalisation Details'!$A$2:$N$2344,13,0)</f>
        <v>52</v>
      </c>
    </row>
    <row r="655" spans="1:17" ht="15.75" x14ac:dyDescent="0.25">
      <c r="A655" s="1" t="s">
        <v>1716</v>
      </c>
      <c r="B655" s="8" t="str">
        <f>VLOOKUP(A655:A2989,'Customer Names'!$A$2:$D$2336,2,0)</f>
        <v xml:space="preserve">  Thomas</v>
      </c>
      <c r="C655" s="8">
        <f>VLOOKUP(A655:A2989,'Medical Examinations'!$A$2:$H$2336,2,0)</f>
        <v>43.08</v>
      </c>
      <c r="D655" s="8">
        <f>VLOOKUP(A655:A2989,'Medical Examinations'!$A$2:$H$2336,3,0)</f>
        <v>8.9600000000000009</v>
      </c>
      <c r="E655" s="8" t="str">
        <f>VLOOKUP(A655:A2989,'Medical Examinations'!$A$1:$M$2336,10,0)</f>
        <v>Yes</v>
      </c>
      <c r="F655" s="8" t="str">
        <f>VLOOKUP(A655:A2989,'Medical Examinations'!$A$2:$H$2336,5,0)</f>
        <v>No</v>
      </c>
      <c r="G655" s="8" t="str">
        <f>VLOOKUP(A655:A2989,'Medical Examinations'!$A$2:$H$2336,6,0)</f>
        <v>No</v>
      </c>
      <c r="H655" s="8">
        <f>VLOOKUP(A655:A2989,'Medical Examinations'!$A$2:$H$2336,7,0)</f>
        <v>1</v>
      </c>
      <c r="I655" t="str">
        <f>VLOOKUP(A655:A2989,'Medical Examinations'!$A$2:$K$2336,11,0)</f>
        <v>No</v>
      </c>
      <c r="J655" s="8" t="str">
        <f>VLOOKUP(A655:A2989,'Medical Examinations'!$A$2:$M$2336,12,0)</f>
        <v>Obesity</v>
      </c>
      <c r="K655" s="8" t="str">
        <f>VLOOKUP(A655:A2989,'Medical Examinations'!$A$2:$M$2336,13,0)</f>
        <v>Diabetes</v>
      </c>
      <c r="L655" s="8" t="str">
        <f>VLOOKUP(Table1[CUSTOMER ID],'Hospitalisation Details'!$A$1:$N$2344,12,0)</f>
        <v>26/Oct/1975</v>
      </c>
      <c r="M655" s="22">
        <f>VLOOKUP(Table1[CUSTOMER ID],'Hospitalisation Details'!$A$2:$N$2344,14,0)</f>
        <v>15090.35</v>
      </c>
      <c r="N655" s="8" t="str">
        <f>VLOOKUP(Table1[CUSTOMER ID],'Hospitalisation Details'!$A$2:$I$2344,7,0)</f>
        <v>tier - 2</v>
      </c>
      <c r="O655" s="8" t="str">
        <f>VLOOKUP(Table1[CUSTOMER ID],'Hospitalisation Details'!$A$2:$I$2344,8,0)</f>
        <v>tier - 1</v>
      </c>
      <c r="P655" s="8" t="str">
        <f>VLOOKUP(Table1[CUSTOMER ID],'Hospitalisation Details'!$A$2:$I$2344,9,0)</f>
        <v>R1023</v>
      </c>
      <c r="Q655" s="8">
        <f ca="1">VLOOKUP(Table1[CUSTOMER ID],'Hospitalisation Details'!$A$2:$N$2344,13,0)</f>
        <v>49</v>
      </c>
    </row>
    <row r="656" spans="1:17" ht="15.75" x14ac:dyDescent="0.25">
      <c r="A656" s="1" t="s">
        <v>1715</v>
      </c>
      <c r="B656" s="8" t="str">
        <f>VLOOKUP(A656:A2990,'Customer Names'!$A$2:$D$2336,2,0)</f>
        <v xml:space="preserve">  Lukasz</v>
      </c>
      <c r="C656" s="8">
        <f>VLOOKUP(A656:A2990,'Medical Examinations'!$A$2:$H$2336,2,0)</f>
        <v>39.07</v>
      </c>
      <c r="D656" s="8">
        <f>VLOOKUP(A656:A2990,'Medical Examinations'!$A$2:$H$2336,3,0)</f>
        <v>11.93</v>
      </c>
      <c r="E656" s="8" t="str">
        <f>VLOOKUP(A656:A2990,'Medical Examinations'!$A$1:$M$2336,10,0)</f>
        <v>No</v>
      </c>
      <c r="F656" s="8" t="str">
        <f>VLOOKUP(A656:A2990,'Medical Examinations'!$A$2:$H$2336,5,0)</f>
        <v>No</v>
      </c>
      <c r="G656" s="8" t="str">
        <f>VLOOKUP(A656:A2990,'Medical Examinations'!$A$2:$H$2336,6,0)</f>
        <v>No</v>
      </c>
      <c r="H656" s="8">
        <f>VLOOKUP(A656:A2990,'Medical Examinations'!$A$2:$H$2336,7,0)</f>
        <v>0</v>
      </c>
      <c r="I656" t="str">
        <f>VLOOKUP(A656:A2990,'Medical Examinations'!$A$2:$K$2336,11,0)</f>
        <v>No</v>
      </c>
      <c r="J656" s="8" t="str">
        <f>VLOOKUP(A656:A2990,'Medical Examinations'!$A$2:$M$2336,12,0)</f>
        <v>Obesity</v>
      </c>
      <c r="K656" s="8" t="str">
        <f>VLOOKUP(A656:A2990,'Medical Examinations'!$A$2:$M$2336,13,0)</f>
        <v>Diabetes</v>
      </c>
      <c r="L656" s="8" t="str">
        <f>VLOOKUP(Table1[CUSTOMER ID],'Hospitalisation Details'!$A$1:$N$2344,12,0)</f>
        <v>12/Jun/1968</v>
      </c>
      <c r="M656" s="22">
        <f>VLOOKUP(Table1[CUSTOMER ID],'Hospitalisation Details'!$A$2:$N$2344,14,0)</f>
        <v>15052.68</v>
      </c>
      <c r="N656" s="8" t="str">
        <f>VLOOKUP(Table1[CUSTOMER ID],'Hospitalisation Details'!$A$2:$I$2344,7,0)</f>
        <v>tier - 2</v>
      </c>
      <c r="O656" s="8" t="str">
        <f>VLOOKUP(Table1[CUSTOMER ID],'Hospitalisation Details'!$A$2:$I$2344,8,0)</f>
        <v>tier - 2</v>
      </c>
      <c r="P656" s="8" t="str">
        <f>VLOOKUP(Table1[CUSTOMER ID],'Hospitalisation Details'!$A$2:$I$2344,9,0)</f>
        <v>R1022</v>
      </c>
      <c r="Q656" s="8">
        <f ca="1">VLOOKUP(Table1[CUSTOMER ID],'Hospitalisation Details'!$A$2:$N$2344,13,0)</f>
        <v>56</v>
      </c>
    </row>
    <row r="657" spans="1:17" ht="15.75" x14ac:dyDescent="0.25">
      <c r="A657" s="1" t="s">
        <v>1714</v>
      </c>
      <c r="B657" s="8" t="str">
        <f>VLOOKUP(A657:A2991,'Customer Names'!$A$2:$D$2336,2,0)</f>
        <v xml:space="preserve">  Matthew A</v>
      </c>
      <c r="C657" s="8">
        <f>VLOOKUP(A657:A2991,'Medical Examinations'!$A$2:$H$2336,2,0)</f>
        <v>41.3</v>
      </c>
      <c r="D657" s="8">
        <f>VLOOKUP(A657:A2991,'Medical Examinations'!$A$2:$H$2336,3,0)</f>
        <v>9.59</v>
      </c>
      <c r="E657" s="8" t="str">
        <f>VLOOKUP(A657:A2991,'Medical Examinations'!$A$1:$M$2336,10,0)</f>
        <v>No</v>
      </c>
      <c r="F657" s="8" t="str">
        <f>VLOOKUP(A657:A2991,'Medical Examinations'!$A$2:$H$2336,5,0)</f>
        <v>No</v>
      </c>
      <c r="G657" s="8" t="str">
        <f>VLOOKUP(A657:A2991,'Medical Examinations'!$A$2:$H$2336,6,0)</f>
        <v>No</v>
      </c>
      <c r="H657" s="8">
        <f>VLOOKUP(A657:A2991,'Medical Examinations'!$A$2:$H$2336,7,0)</f>
        <v>0</v>
      </c>
      <c r="I657" t="str">
        <f>VLOOKUP(A657:A2991,'Medical Examinations'!$A$2:$K$2336,11,0)</f>
        <v>No</v>
      </c>
      <c r="J657" s="8" t="str">
        <f>VLOOKUP(A657:A2991,'Medical Examinations'!$A$2:$M$2336,12,0)</f>
        <v>Obesity</v>
      </c>
      <c r="K657" s="8" t="str">
        <f>VLOOKUP(A657:A2991,'Medical Examinations'!$A$2:$M$2336,13,0)</f>
        <v>Diabetes</v>
      </c>
      <c r="L657" s="8" t="str">
        <f>VLOOKUP(Table1[CUSTOMER ID],'Hospitalisation Details'!$A$1:$N$2344,12,0)</f>
        <v>15/Aug/1971</v>
      </c>
      <c r="M657" s="22">
        <f>VLOOKUP(Table1[CUSTOMER ID],'Hospitalisation Details'!$A$2:$N$2344,14,0)</f>
        <v>15038.51</v>
      </c>
      <c r="N657" s="8" t="str">
        <f>VLOOKUP(Table1[CUSTOMER ID],'Hospitalisation Details'!$A$2:$I$2344,7,0)</f>
        <v>tier - 2</v>
      </c>
      <c r="O657" s="8" t="str">
        <f>VLOOKUP(Table1[CUSTOMER ID],'Hospitalisation Details'!$A$2:$I$2344,8,0)</f>
        <v>tier - 3</v>
      </c>
      <c r="P657" s="8" t="str">
        <f>VLOOKUP(Table1[CUSTOMER ID],'Hospitalisation Details'!$A$2:$I$2344,9,0)</f>
        <v>R1023</v>
      </c>
      <c r="Q657" s="8">
        <f ca="1">VLOOKUP(Table1[CUSTOMER ID],'Hospitalisation Details'!$A$2:$N$2344,13,0)</f>
        <v>53</v>
      </c>
    </row>
    <row r="658" spans="1:17" ht="15.75" x14ac:dyDescent="0.25">
      <c r="A658" s="1" t="s">
        <v>1713</v>
      </c>
      <c r="B658" s="8" t="str">
        <f>VLOOKUP(A658:A2992,'Customer Names'!$A$2:$D$2336,2,0)</f>
        <v xml:space="preserve">  Meta</v>
      </c>
      <c r="C658" s="8">
        <f>VLOOKUP(A658:A2992,'Medical Examinations'!$A$2:$H$2336,2,0)</f>
        <v>42.95</v>
      </c>
      <c r="D658" s="8">
        <f>VLOOKUP(A658:A2992,'Medical Examinations'!$A$2:$H$2336,3,0)</f>
        <v>11.88</v>
      </c>
      <c r="E658" s="8" t="str">
        <f>VLOOKUP(A658:A2992,'Medical Examinations'!$A$1:$M$2336,10,0)</f>
        <v>Yes</v>
      </c>
      <c r="F658" s="8" t="str">
        <f>VLOOKUP(A658:A2992,'Medical Examinations'!$A$2:$H$2336,5,0)</f>
        <v>No</v>
      </c>
      <c r="G658" s="8" t="str">
        <f>VLOOKUP(A658:A2992,'Medical Examinations'!$A$2:$H$2336,6,0)</f>
        <v>No</v>
      </c>
      <c r="H658" s="8">
        <f>VLOOKUP(A658:A2992,'Medical Examinations'!$A$2:$H$2336,7,0)</f>
        <v>2</v>
      </c>
      <c r="I658" t="str">
        <f>VLOOKUP(A658:A2992,'Medical Examinations'!$A$2:$K$2336,11,0)</f>
        <v>No</v>
      </c>
      <c r="J658" s="8" t="str">
        <f>VLOOKUP(A658:A2992,'Medical Examinations'!$A$2:$M$2336,12,0)</f>
        <v>Obesity</v>
      </c>
      <c r="K658" s="8" t="str">
        <f>VLOOKUP(A658:A2992,'Medical Examinations'!$A$2:$M$2336,13,0)</f>
        <v>Diabetes</v>
      </c>
      <c r="L658" s="8" t="str">
        <f>VLOOKUP(Table1[CUSTOMER ID],'Hospitalisation Details'!$A$1:$N$2344,12,0)</f>
        <v>11/Sep/1970</v>
      </c>
      <c r="M658" s="22">
        <f>VLOOKUP(Table1[CUSTOMER ID],'Hospitalisation Details'!$A$2:$N$2344,14,0)</f>
        <v>15026.3</v>
      </c>
      <c r="N658" s="8" t="str">
        <f>VLOOKUP(Table1[CUSTOMER ID],'Hospitalisation Details'!$A$2:$I$2344,7,0)</f>
        <v>tier - 2</v>
      </c>
      <c r="O658" s="8" t="str">
        <f>VLOOKUP(Table1[CUSTOMER ID],'Hospitalisation Details'!$A$2:$I$2344,8,0)</f>
        <v>tier - 3</v>
      </c>
      <c r="P658" s="8" t="str">
        <f>VLOOKUP(Table1[CUSTOMER ID],'Hospitalisation Details'!$A$2:$I$2344,9,0)</f>
        <v>R1011</v>
      </c>
      <c r="Q658" s="8">
        <f ca="1">VLOOKUP(Table1[CUSTOMER ID],'Hospitalisation Details'!$A$2:$N$2344,13,0)</f>
        <v>54</v>
      </c>
    </row>
    <row r="659" spans="1:17" ht="15.75" x14ac:dyDescent="0.25">
      <c r="A659" s="1" t="s">
        <v>1712</v>
      </c>
      <c r="B659" s="8" t="str">
        <f>VLOOKUP(A659:A2993,'Customer Names'!$A$2:$D$2336,2,0)</f>
        <v xml:space="preserve">  Rachel E</v>
      </c>
      <c r="C659" s="8">
        <f>VLOOKUP(A659:A2993,'Medical Examinations'!$A$2:$H$2336,2,0)</f>
        <v>46.96</v>
      </c>
      <c r="D659" s="8">
        <f>VLOOKUP(A659:A2993,'Medical Examinations'!$A$2:$H$2336,3,0)</f>
        <v>4.6399999999999997</v>
      </c>
      <c r="E659" s="8" t="str">
        <f>VLOOKUP(A659:A2993,'Medical Examinations'!$A$1:$M$2336,10,0)</f>
        <v>No</v>
      </c>
      <c r="F659" s="8" t="str">
        <f>VLOOKUP(A659:A2993,'Medical Examinations'!$A$2:$H$2336,5,0)</f>
        <v>No</v>
      </c>
      <c r="G659" s="8" t="str">
        <f>VLOOKUP(A659:A2993,'Medical Examinations'!$A$2:$H$2336,6,0)</f>
        <v>Yes</v>
      </c>
      <c r="H659" s="8">
        <f>VLOOKUP(A659:A2993,'Medical Examinations'!$A$2:$H$2336,7,0)</f>
        <v>1</v>
      </c>
      <c r="I659" t="str">
        <f>VLOOKUP(A659:A2993,'Medical Examinations'!$A$2:$K$2336,11,0)</f>
        <v>No</v>
      </c>
      <c r="J659" s="8" t="str">
        <f>VLOOKUP(A659:A2993,'Medical Examinations'!$A$2:$M$2336,12,0)</f>
        <v>Obesity</v>
      </c>
      <c r="K659" s="8" t="str">
        <f>VLOOKUP(A659:A2993,'Medical Examinations'!$A$2:$M$2336,13,0)</f>
        <v>Normal</v>
      </c>
      <c r="L659" s="8" t="str">
        <f>VLOOKUP(Table1[CUSTOMER ID],'Hospitalisation Details'!$A$1:$N$2344,12,0)</f>
        <v>25/Nov/1979</v>
      </c>
      <c r="M659" s="22">
        <f>VLOOKUP(Table1[CUSTOMER ID],'Hospitalisation Details'!$A$2:$N$2344,14,0)</f>
        <v>15025.76</v>
      </c>
      <c r="N659" s="8" t="str">
        <f>VLOOKUP(Table1[CUSTOMER ID],'Hospitalisation Details'!$A$2:$I$2344,7,0)</f>
        <v>tier - 2</v>
      </c>
      <c r="O659" s="8" t="str">
        <f>VLOOKUP(Table1[CUSTOMER ID],'Hospitalisation Details'!$A$2:$I$2344,8,0)</f>
        <v>tier - 1</v>
      </c>
      <c r="P659" s="8" t="str">
        <f>VLOOKUP(Table1[CUSTOMER ID],'Hospitalisation Details'!$A$2:$I$2344,9,0)</f>
        <v>R1011</v>
      </c>
      <c r="Q659" s="8">
        <f ca="1">VLOOKUP(Table1[CUSTOMER ID],'Hospitalisation Details'!$A$2:$N$2344,13,0)</f>
        <v>44</v>
      </c>
    </row>
    <row r="660" spans="1:17" ht="15.75" x14ac:dyDescent="0.25">
      <c r="A660" s="1" t="s">
        <v>1711</v>
      </c>
      <c r="B660" s="8" t="str">
        <f>VLOOKUP(A660:A2994,'Customer Names'!$A$2:$D$2336,2,0)</f>
        <v xml:space="preserve">  Angelica</v>
      </c>
      <c r="C660" s="8">
        <f>VLOOKUP(A660:A2994,'Medical Examinations'!$A$2:$H$2336,2,0)</f>
        <v>30.495000000000001</v>
      </c>
      <c r="D660" s="8">
        <f>VLOOKUP(A660:A2994,'Medical Examinations'!$A$2:$H$2336,3,0)</f>
        <v>9.5299999999999994</v>
      </c>
      <c r="E660" s="8" t="str">
        <f>VLOOKUP(A660:A2994,'Medical Examinations'!$A$1:$M$2336,10,0)</f>
        <v>No</v>
      </c>
      <c r="F660" s="8" t="str">
        <f>VLOOKUP(A660:A2994,'Medical Examinations'!$A$2:$H$2336,5,0)</f>
        <v>No</v>
      </c>
      <c r="G660" s="8" t="str">
        <f>VLOOKUP(A660:A2994,'Medical Examinations'!$A$2:$H$2336,6,0)</f>
        <v>No</v>
      </c>
      <c r="H660" s="8">
        <f>VLOOKUP(A660:A2994,'Medical Examinations'!$A$2:$H$2336,7,0)</f>
        <v>0</v>
      </c>
      <c r="I660" t="str">
        <f>VLOOKUP(A660:A2994,'Medical Examinations'!$A$2:$K$2336,11,0)</f>
        <v>No</v>
      </c>
      <c r="J660" s="8" t="str">
        <f>VLOOKUP(A660:A2994,'Medical Examinations'!$A$2:$M$2336,12,0)</f>
        <v>Obesity</v>
      </c>
      <c r="K660" s="8" t="str">
        <f>VLOOKUP(A660:A2994,'Medical Examinations'!$A$2:$M$2336,13,0)</f>
        <v>Diabetes</v>
      </c>
      <c r="L660" s="8" t="str">
        <f>VLOOKUP(Table1[CUSTOMER ID],'Hospitalisation Details'!$A$1:$N$2344,12,0)</f>
        <v>8/Aug/1960</v>
      </c>
      <c r="M660" s="22">
        <f>VLOOKUP(Table1[CUSTOMER ID],'Hospitalisation Details'!$A$2:$N$2344,14,0)</f>
        <v>15019.76</v>
      </c>
      <c r="N660" s="8" t="str">
        <f>VLOOKUP(Table1[CUSTOMER ID],'Hospitalisation Details'!$A$2:$I$2344,7,0)</f>
        <v>tier - 2</v>
      </c>
      <c r="O660" s="8" t="str">
        <f>VLOOKUP(Table1[CUSTOMER ID],'Hospitalisation Details'!$A$2:$I$2344,8,0)</f>
        <v>tier - 2</v>
      </c>
      <c r="P660" s="8" t="str">
        <f>VLOOKUP(Table1[CUSTOMER ID],'Hospitalisation Details'!$A$2:$I$2344,9,0)</f>
        <v>R1012</v>
      </c>
      <c r="Q660" s="8">
        <f ca="1">VLOOKUP(Table1[CUSTOMER ID],'Hospitalisation Details'!$A$2:$N$2344,13,0)</f>
        <v>64</v>
      </c>
    </row>
    <row r="661" spans="1:17" ht="15.75" x14ac:dyDescent="0.25">
      <c r="A661" s="1" t="s">
        <v>1710</v>
      </c>
      <c r="B661" s="8" t="str">
        <f>VLOOKUP(A661:A2995,'Customer Names'!$A$2:$D$2336,2,0)</f>
        <v xml:space="preserve">  Kathleen</v>
      </c>
      <c r="C661" s="8">
        <f>VLOOKUP(A661:A2995,'Medical Examinations'!$A$2:$H$2336,2,0)</f>
        <v>17.954999999999998</v>
      </c>
      <c r="D661" s="8">
        <f>VLOOKUP(A661:A2995,'Medical Examinations'!$A$2:$H$2336,3,0)</f>
        <v>5.29</v>
      </c>
      <c r="E661" s="8" t="str">
        <f>VLOOKUP(A661:A2995,'Medical Examinations'!$A$1:$M$2336,10,0)</f>
        <v>Yes</v>
      </c>
      <c r="F661" s="8" t="str">
        <f>VLOOKUP(A661:A2995,'Medical Examinations'!$A$2:$H$2336,5,0)</f>
        <v>No</v>
      </c>
      <c r="G661" s="8" t="str">
        <f>VLOOKUP(A661:A2995,'Medical Examinations'!$A$2:$H$2336,6,0)</f>
        <v>No</v>
      </c>
      <c r="H661" s="8">
        <f>VLOOKUP(A661:A2995,'Medical Examinations'!$A$2:$H$2336,7,0)</f>
        <v>1</v>
      </c>
      <c r="I661" t="str">
        <f>VLOOKUP(A661:A2995,'Medical Examinations'!$A$2:$K$2336,11,0)</f>
        <v>Yes</v>
      </c>
      <c r="J661" s="8" t="str">
        <f>VLOOKUP(A661:A2995,'Medical Examinations'!$A$2:$M$2336,12,0)</f>
        <v>Underweight</v>
      </c>
      <c r="K661" s="8" t="str">
        <f>VLOOKUP(A661:A2995,'Medical Examinations'!$A$2:$M$2336,13,0)</f>
        <v>Normal</v>
      </c>
      <c r="L661" s="8" t="str">
        <f>VLOOKUP(Table1[CUSTOMER ID],'Hospitalisation Details'!$A$1:$N$2344,12,0)</f>
        <v>2/Aug/1995</v>
      </c>
      <c r="M661" s="22">
        <f>VLOOKUP(Table1[CUSTOMER ID],'Hospitalisation Details'!$A$2:$N$2344,14,0)</f>
        <v>15006.58</v>
      </c>
      <c r="N661" s="8" t="str">
        <f>VLOOKUP(Table1[CUSTOMER ID],'Hospitalisation Details'!$A$2:$I$2344,7,0)</f>
        <v>tier - 2</v>
      </c>
      <c r="O661" s="8" t="str">
        <f>VLOOKUP(Table1[CUSTOMER ID],'Hospitalisation Details'!$A$2:$I$2344,8,0)</f>
        <v>tier - 2</v>
      </c>
      <c r="P661" s="8" t="str">
        <f>VLOOKUP(Table1[CUSTOMER ID],'Hospitalisation Details'!$A$2:$I$2344,9,0)</f>
        <v>R1024</v>
      </c>
      <c r="Q661" s="8">
        <f ca="1">VLOOKUP(Table1[CUSTOMER ID],'Hospitalisation Details'!$A$2:$N$2344,13,0)</f>
        <v>29</v>
      </c>
    </row>
    <row r="662" spans="1:17" ht="15.75" x14ac:dyDescent="0.25">
      <c r="A662" s="1" t="s">
        <v>1709</v>
      </c>
      <c r="B662" s="8" t="str">
        <f>VLOOKUP(A662:A2996,'Customer Names'!$A$2:$D$2336,2,0)</f>
        <v xml:space="preserve">  Gabriel D</v>
      </c>
      <c r="C662" s="8">
        <f>VLOOKUP(A662:A2996,'Medical Examinations'!$A$2:$H$2336,2,0)</f>
        <v>25.6</v>
      </c>
      <c r="D662" s="8">
        <f>VLOOKUP(A662:A2996,'Medical Examinations'!$A$2:$H$2336,3,0)</f>
        <v>10.95</v>
      </c>
      <c r="E662" s="8" t="str">
        <f>VLOOKUP(A662:A2996,'Medical Examinations'!$A$1:$M$2336,10,0)</f>
        <v>No</v>
      </c>
      <c r="F662" s="8" t="str">
        <f>VLOOKUP(A662:A2996,'Medical Examinations'!$A$2:$H$2336,5,0)</f>
        <v>No</v>
      </c>
      <c r="G662" s="8" t="str">
        <f>VLOOKUP(A662:A2996,'Medical Examinations'!$A$2:$H$2336,6,0)</f>
        <v>No</v>
      </c>
      <c r="H662" s="8">
        <f>VLOOKUP(A662:A2996,'Medical Examinations'!$A$2:$H$2336,7,0)</f>
        <v>3</v>
      </c>
      <c r="I662" t="str">
        <f>VLOOKUP(A662:A2996,'Medical Examinations'!$A$2:$K$2336,11,0)</f>
        <v>No</v>
      </c>
      <c r="J662" s="8" t="str">
        <f>VLOOKUP(A662:A2996,'Medical Examinations'!$A$2:$M$2336,12,0)</f>
        <v>Overweight</v>
      </c>
      <c r="K662" s="8" t="str">
        <f>VLOOKUP(A662:A2996,'Medical Examinations'!$A$2:$M$2336,13,0)</f>
        <v>Diabetes</v>
      </c>
      <c r="L662" s="8" t="str">
        <f>VLOOKUP(Table1[CUSTOMER ID],'Hospitalisation Details'!$A$1:$N$2344,12,0)</f>
        <v>29/Jul/1958</v>
      </c>
      <c r="M662" s="22">
        <f>VLOOKUP(Table1[CUSTOMER ID],'Hospitalisation Details'!$A$2:$N$2344,14,0)</f>
        <v>14988.43</v>
      </c>
      <c r="N662" s="8" t="str">
        <f>VLOOKUP(Table1[CUSTOMER ID],'Hospitalisation Details'!$A$2:$I$2344,7,0)</f>
        <v>tier - 2</v>
      </c>
      <c r="O662" s="8" t="str">
        <f>VLOOKUP(Table1[CUSTOMER ID],'Hospitalisation Details'!$A$2:$I$2344,8,0)</f>
        <v>tier - 3</v>
      </c>
      <c r="P662" s="8" t="str">
        <f>VLOOKUP(Table1[CUSTOMER ID],'Hospitalisation Details'!$A$2:$I$2344,9,0)</f>
        <v>R1011</v>
      </c>
      <c r="Q662" s="8">
        <f ca="1">VLOOKUP(Table1[CUSTOMER ID],'Hospitalisation Details'!$A$2:$N$2344,13,0)</f>
        <v>66</v>
      </c>
    </row>
    <row r="663" spans="1:17" ht="15.75" x14ac:dyDescent="0.25">
      <c r="A663" s="1" t="s">
        <v>1708</v>
      </c>
      <c r="B663" s="8" t="str">
        <f>VLOOKUP(A663:A2997,'Customer Names'!$A$2:$D$2336,2,0)</f>
        <v xml:space="preserve">  Jeff T</v>
      </c>
      <c r="C663" s="8">
        <f>VLOOKUP(A663:A2997,'Medical Examinations'!$A$2:$H$2336,2,0)</f>
        <v>34.21</v>
      </c>
      <c r="D663" s="8">
        <f>VLOOKUP(A663:A2997,'Medical Examinations'!$A$2:$H$2336,3,0)</f>
        <v>9.17</v>
      </c>
      <c r="E663" s="8" t="str">
        <f>VLOOKUP(A663:A2997,'Medical Examinations'!$A$1:$M$2336,10,0)</f>
        <v>No</v>
      </c>
      <c r="F663" s="8" t="str">
        <f>VLOOKUP(A663:A2997,'Medical Examinations'!$A$2:$H$2336,5,0)</f>
        <v>No</v>
      </c>
      <c r="G663" s="8" t="str">
        <f>VLOOKUP(A663:A2997,'Medical Examinations'!$A$2:$H$2336,6,0)</f>
        <v>No</v>
      </c>
      <c r="H663" s="8">
        <f>VLOOKUP(A663:A2997,'Medical Examinations'!$A$2:$H$2336,7,0)</f>
        <v>0</v>
      </c>
      <c r="I663" t="str">
        <f>VLOOKUP(A663:A2997,'Medical Examinations'!$A$2:$K$2336,11,0)</f>
        <v>No</v>
      </c>
      <c r="J663" s="8" t="str">
        <f>VLOOKUP(A663:A2997,'Medical Examinations'!$A$2:$M$2336,12,0)</f>
        <v>Obesity</v>
      </c>
      <c r="K663" s="8" t="str">
        <f>VLOOKUP(A663:A2997,'Medical Examinations'!$A$2:$M$2336,13,0)</f>
        <v>Diabetes</v>
      </c>
      <c r="L663" s="8" t="str">
        <f>VLOOKUP(Table1[CUSTOMER ID],'Hospitalisation Details'!$A$1:$N$2344,12,0)</f>
        <v>29/Nov/1962</v>
      </c>
      <c r="M663" s="22">
        <f>VLOOKUP(Table1[CUSTOMER ID],'Hospitalisation Details'!$A$2:$N$2344,14,0)</f>
        <v>14945.34</v>
      </c>
      <c r="N663" s="8" t="str">
        <f>VLOOKUP(Table1[CUSTOMER ID],'Hospitalisation Details'!$A$2:$I$2344,7,0)</f>
        <v>tier - 2</v>
      </c>
      <c r="O663" s="8" t="str">
        <f>VLOOKUP(Table1[CUSTOMER ID],'Hospitalisation Details'!$A$2:$I$2344,8,0)</f>
        <v>tier - 1</v>
      </c>
      <c r="P663" s="8" t="str">
        <f>VLOOKUP(Table1[CUSTOMER ID],'Hospitalisation Details'!$A$2:$I$2344,9,0)</f>
        <v>R1021</v>
      </c>
      <c r="Q663" s="8">
        <f ca="1">VLOOKUP(Table1[CUSTOMER ID],'Hospitalisation Details'!$A$2:$N$2344,13,0)</f>
        <v>61</v>
      </c>
    </row>
    <row r="664" spans="1:17" ht="15.75" x14ac:dyDescent="0.25">
      <c r="A664" s="1" t="s">
        <v>1707</v>
      </c>
      <c r="B664" s="8" t="str">
        <f>VLOOKUP(A664:A2998,'Customer Names'!$A$2:$D$2336,2,0)</f>
        <v xml:space="preserve">  Neil D</v>
      </c>
      <c r="C664" s="8">
        <f>VLOOKUP(A664:A2998,'Medical Examinations'!$A$2:$H$2336,2,0)</f>
        <v>39.74</v>
      </c>
      <c r="D664" s="8">
        <f>VLOOKUP(A664:A2998,'Medical Examinations'!$A$2:$H$2336,3,0)</f>
        <v>7.39</v>
      </c>
      <c r="E664" s="8" t="str">
        <f>VLOOKUP(A664:A2998,'Medical Examinations'!$A$1:$M$2336,10,0)</f>
        <v>No</v>
      </c>
      <c r="F664" s="8" t="str">
        <f>VLOOKUP(A664:A2998,'Medical Examinations'!$A$2:$H$2336,5,0)</f>
        <v>No</v>
      </c>
      <c r="G664" s="8" t="str">
        <f>VLOOKUP(A664:A2998,'Medical Examinations'!$A$2:$H$2336,6,0)</f>
        <v>No</v>
      </c>
      <c r="H664" s="8">
        <f>VLOOKUP(A664:A2998,'Medical Examinations'!$A$2:$H$2336,7,0)</f>
        <v>0</v>
      </c>
      <c r="I664" t="str">
        <f>VLOOKUP(A664:A2998,'Medical Examinations'!$A$2:$K$2336,11,0)</f>
        <v>No</v>
      </c>
      <c r="J664" s="8" t="str">
        <f>VLOOKUP(A664:A2998,'Medical Examinations'!$A$2:$M$2336,12,0)</f>
        <v>Obesity</v>
      </c>
      <c r="K664" s="8" t="str">
        <f>VLOOKUP(A664:A2998,'Medical Examinations'!$A$2:$M$2336,13,0)</f>
        <v>Diabetes</v>
      </c>
      <c r="L664" s="8" t="str">
        <f>VLOOKUP(Table1[CUSTOMER ID],'Hospitalisation Details'!$A$1:$N$2344,12,0)</f>
        <v>8/Nov/1968</v>
      </c>
      <c r="M664" s="22">
        <f>VLOOKUP(Table1[CUSTOMER ID],'Hospitalisation Details'!$A$2:$N$2344,14,0)</f>
        <v>14926.97</v>
      </c>
      <c r="N664" s="8" t="str">
        <f>VLOOKUP(Table1[CUSTOMER ID],'Hospitalisation Details'!$A$2:$I$2344,7,0)</f>
        <v>tier - 2</v>
      </c>
      <c r="O664" s="8" t="str">
        <f>VLOOKUP(Table1[CUSTOMER ID],'Hospitalisation Details'!$A$2:$I$2344,8,0)</f>
        <v>tier - 2</v>
      </c>
      <c r="P664" s="8" t="str">
        <f>VLOOKUP(Table1[CUSTOMER ID],'Hospitalisation Details'!$A$2:$I$2344,9,0)</f>
        <v>R1012</v>
      </c>
      <c r="Q664" s="8">
        <f ca="1">VLOOKUP(Table1[CUSTOMER ID],'Hospitalisation Details'!$A$2:$N$2344,13,0)</f>
        <v>56</v>
      </c>
    </row>
    <row r="665" spans="1:17" ht="15.75" x14ac:dyDescent="0.25">
      <c r="A665" s="1" t="s">
        <v>1706</v>
      </c>
      <c r="B665" s="8" t="str">
        <f>VLOOKUP(A665:A2999,'Customer Names'!$A$2:$D$2336,2,0)</f>
        <v xml:space="preserve">  Katherine L</v>
      </c>
      <c r="C665" s="8">
        <f>VLOOKUP(A665:A2999,'Medical Examinations'!$A$2:$H$2336,2,0)</f>
        <v>49.53</v>
      </c>
      <c r="D665" s="8">
        <f>VLOOKUP(A665:A2999,'Medical Examinations'!$A$2:$H$2336,3,0)</f>
        <v>9.1300000000000008</v>
      </c>
      <c r="E665" s="8" t="str">
        <f>VLOOKUP(A665:A2999,'Medical Examinations'!$A$1:$M$2336,10,0)</f>
        <v>Yes</v>
      </c>
      <c r="F665" s="8" t="str">
        <f>VLOOKUP(A665:A2999,'Medical Examinations'!$A$2:$H$2336,5,0)</f>
        <v>No</v>
      </c>
      <c r="G665" s="8" t="str">
        <f>VLOOKUP(A665:A2999,'Medical Examinations'!$A$2:$H$2336,6,0)</f>
        <v>No</v>
      </c>
      <c r="H665" s="8">
        <f>VLOOKUP(A665:A2999,'Medical Examinations'!$A$2:$H$2336,7,0)</f>
        <v>0</v>
      </c>
      <c r="I665" t="str">
        <f>VLOOKUP(A665:A2999,'Medical Examinations'!$A$2:$K$2336,11,0)</f>
        <v>No</v>
      </c>
      <c r="J665" s="8" t="str">
        <f>VLOOKUP(A665:A2999,'Medical Examinations'!$A$2:$M$2336,12,0)</f>
        <v>Obesity</v>
      </c>
      <c r="K665" s="8" t="str">
        <f>VLOOKUP(A665:A2999,'Medical Examinations'!$A$2:$M$2336,13,0)</f>
        <v>Diabetes</v>
      </c>
      <c r="L665" s="8" t="str">
        <f>VLOOKUP(Table1[CUSTOMER ID],'Hospitalisation Details'!$A$1:$N$2344,12,0)</f>
        <v>4/Jul/1981</v>
      </c>
      <c r="M665" s="22">
        <f>VLOOKUP(Table1[CUSTOMER ID],'Hospitalisation Details'!$A$2:$N$2344,14,0)</f>
        <v>14908.27</v>
      </c>
      <c r="N665" s="8" t="str">
        <f>VLOOKUP(Table1[CUSTOMER ID],'Hospitalisation Details'!$A$2:$I$2344,7,0)</f>
        <v>tier - 2</v>
      </c>
      <c r="O665" s="8" t="str">
        <f>VLOOKUP(Table1[CUSTOMER ID],'Hospitalisation Details'!$A$2:$I$2344,8,0)</f>
        <v>tier - 1</v>
      </c>
      <c r="P665" s="8" t="str">
        <f>VLOOKUP(Table1[CUSTOMER ID],'Hospitalisation Details'!$A$2:$I$2344,9,0)</f>
        <v>R1011</v>
      </c>
      <c r="Q665" s="8">
        <f ca="1">VLOOKUP(Table1[CUSTOMER ID],'Hospitalisation Details'!$A$2:$N$2344,13,0)</f>
        <v>43</v>
      </c>
    </row>
    <row r="666" spans="1:17" ht="15.75" x14ac:dyDescent="0.25">
      <c r="A666" s="1" t="s">
        <v>1705</v>
      </c>
      <c r="B666" s="8" t="str">
        <f>VLOOKUP(A666:A3000,'Customer Names'!$A$2:$D$2336,2,0)</f>
        <v xml:space="preserve">  Ariel E</v>
      </c>
      <c r="C666" s="8">
        <f>VLOOKUP(A666:A3000,'Medical Examinations'!$A$2:$H$2336,2,0)</f>
        <v>39.33</v>
      </c>
      <c r="D666" s="8">
        <f>VLOOKUP(A666:A3000,'Medical Examinations'!$A$2:$H$2336,3,0)</f>
        <v>10.4</v>
      </c>
      <c r="E666" s="8" t="str">
        <f>VLOOKUP(A666:A3000,'Medical Examinations'!$A$1:$M$2336,10,0)</f>
        <v>No</v>
      </c>
      <c r="F666" s="8" t="str">
        <f>VLOOKUP(A666:A3000,'Medical Examinations'!$A$2:$H$2336,5,0)</f>
        <v>No</v>
      </c>
      <c r="G666" s="8" t="str">
        <f>VLOOKUP(A666:A3000,'Medical Examinations'!$A$2:$H$2336,6,0)</f>
        <v>No</v>
      </c>
      <c r="H666" s="8">
        <f>VLOOKUP(A666:A3000,'Medical Examinations'!$A$2:$H$2336,7,0)</f>
        <v>3</v>
      </c>
      <c r="I666" t="str">
        <f>VLOOKUP(A666:A3000,'Medical Examinations'!$A$2:$K$2336,11,0)</f>
        <v>No</v>
      </c>
      <c r="J666" s="8" t="str">
        <f>VLOOKUP(A666:A3000,'Medical Examinations'!$A$2:$M$2336,12,0)</f>
        <v>Obesity</v>
      </c>
      <c r="K666" s="8" t="str">
        <f>VLOOKUP(A666:A3000,'Medical Examinations'!$A$2:$M$2336,13,0)</f>
        <v>Diabetes</v>
      </c>
      <c r="L666" s="8" t="str">
        <f>VLOOKUP(Table1[CUSTOMER ID],'Hospitalisation Details'!$A$1:$N$2344,12,0)</f>
        <v>17/Oct/1958</v>
      </c>
      <c r="M666" s="22">
        <f>VLOOKUP(Table1[CUSTOMER ID],'Hospitalisation Details'!$A$2:$N$2344,14,0)</f>
        <v>14901.52</v>
      </c>
      <c r="N666" s="8" t="str">
        <f>VLOOKUP(Table1[CUSTOMER ID],'Hospitalisation Details'!$A$2:$I$2344,7,0)</f>
        <v>tier - 2</v>
      </c>
      <c r="O666" s="8" t="str">
        <f>VLOOKUP(Table1[CUSTOMER ID],'Hospitalisation Details'!$A$2:$I$2344,8,0)</f>
        <v>tier - 2</v>
      </c>
      <c r="P666" s="8" t="str">
        <f>VLOOKUP(Table1[CUSTOMER ID],'Hospitalisation Details'!$A$2:$I$2344,9,0)</f>
        <v>R1024</v>
      </c>
      <c r="Q666" s="8">
        <f ca="1">VLOOKUP(Table1[CUSTOMER ID],'Hospitalisation Details'!$A$2:$N$2344,13,0)</f>
        <v>66</v>
      </c>
    </row>
    <row r="667" spans="1:17" ht="15.75" x14ac:dyDescent="0.25">
      <c r="A667" s="1" t="s">
        <v>1704</v>
      </c>
      <c r="B667" s="8" t="str">
        <f>VLOOKUP(A667:A3001,'Customer Names'!$A$2:$D$2336,2,0)</f>
        <v xml:space="preserve">  Christopher P</v>
      </c>
      <c r="C667" s="8">
        <f>VLOOKUP(A667:A3001,'Medical Examinations'!$A$2:$H$2336,2,0)</f>
        <v>39.979999999999997</v>
      </c>
      <c r="D667" s="8">
        <f>VLOOKUP(A667:A3001,'Medical Examinations'!$A$2:$H$2336,3,0)</f>
        <v>9.4600000000000009</v>
      </c>
      <c r="E667" s="8" t="str">
        <f>VLOOKUP(A667:A3001,'Medical Examinations'!$A$1:$M$2336,10,0)</f>
        <v>Yes</v>
      </c>
      <c r="F667" s="8" t="str">
        <f>VLOOKUP(A667:A3001,'Medical Examinations'!$A$2:$H$2336,5,0)</f>
        <v>No</v>
      </c>
      <c r="G667" s="8" t="str">
        <f>VLOOKUP(A667:A3001,'Medical Examinations'!$A$2:$H$2336,6,0)</f>
        <v>No</v>
      </c>
      <c r="H667" s="8">
        <f>VLOOKUP(A667:A3001,'Medical Examinations'!$A$2:$H$2336,7,0)</f>
        <v>2</v>
      </c>
      <c r="I667" t="str">
        <f>VLOOKUP(A667:A3001,'Medical Examinations'!$A$2:$K$2336,11,0)</f>
        <v>No</v>
      </c>
      <c r="J667" s="8" t="str">
        <f>VLOOKUP(A667:A3001,'Medical Examinations'!$A$2:$M$2336,12,0)</f>
        <v>Obesity</v>
      </c>
      <c r="K667" s="8" t="str">
        <f>VLOOKUP(A667:A3001,'Medical Examinations'!$A$2:$M$2336,13,0)</f>
        <v>Diabetes</v>
      </c>
      <c r="L667" s="8" t="str">
        <f>VLOOKUP(Table1[CUSTOMER ID],'Hospitalisation Details'!$A$1:$N$2344,12,0)</f>
        <v>11/Nov/1970</v>
      </c>
      <c r="M667" s="22">
        <f>VLOOKUP(Table1[CUSTOMER ID],'Hospitalisation Details'!$A$2:$N$2344,14,0)</f>
        <v>14847.63</v>
      </c>
      <c r="N667" s="8" t="str">
        <f>VLOOKUP(Table1[CUSTOMER ID],'Hospitalisation Details'!$A$2:$I$2344,7,0)</f>
        <v>tier - 2</v>
      </c>
      <c r="O667" s="8" t="str">
        <f>VLOOKUP(Table1[CUSTOMER ID],'Hospitalisation Details'!$A$2:$I$2344,8,0)</f>
        <v>tier - 2</v>
      </c>
      <c r="P667" s="8" t="str">
        <f>VLOOKUP(Table1[CUSTOMER ID],'Hospitalisation Details'!$A$2:$I$2344,9,0)</f>
        <v>R1023</v>
      </c>
      <c r="Q667" s="8">
        <f ca="1">VLOOKUP(Table1[CUSTOMER ID],'Hospitalisation Details'!$A$2:$N$2344,13,0)</f>
        <v>54</v>
      </c>
    </row>
    <row r="668" spans="1:17" ht="15.75" x14ac:dyDescent="0.25">
      <c r="A668" s="1" t="s">
        <v>1703</v>
      </c>
      <c r="B668" s="8" t="str">
        <f>VLOOKUP(A668:A3002,'Customer Names'!$A$2:$D$2336,2,0)</f>
        <v xml:space="preserve">  Erin M</v>
      </c>
      <c r="C668" s="8">
        <f>VLOOKUP(A668:A3002,'Medical Examinations'!$A$2:$H$2336,2,0)</f>
        <v>46.51</v>
      </c>
      <c r="D668" s="8">
        <f>VLOOKUP(A668:A3002,'Medical Examinations'!$A$2:$H$2336,3,0)</f>
        <v>8.69</v>
      </c>
      <c r="E668" s="8" t="str">
        <f>VLOOKUP(A668:A3002,'Medical Examinations'!$A$1:$M$2336,10,0)</f>
        <v>Yes</v>
      </c>
      <c r="F668" s="8" t="str">
        <f>VLOOKUP(A668:A3002,'Medical Examinations'!$A$2:$H$2336,5,0)</f>
        <v>No</v>
      </c>
      <c r="G668" s="8" t="str">
        <f>VLOOKUP(A668:A3002,'Medical Examinations'!$A$2:$H$2336,6,0)</f>
        <v>No</v>
      </c>
      <c r="H668" s="8">
        <f>VLOOKUP(A668:A3002,'Medical Examinations'!$A$2:$H$2336,7,0)</f>
        <v>0</v>
      </c>
      <c r="I668" t="str">
        <f>VLOOKUP(A668:A3002,'Medical Examinations'!$A$2:$K$2336,11,0)</f>
        <v>No</v>
      </c>
      <c r="J668" s="8" t="str">
        <f>VLOOKUP(A668:A3002,'Medical Examinations'!$A$2:$M$2336,12,0)</f>
        <v>Obesity</v>
      </c>
      <c r="K668" s="8" t="str">
        <f>VLOOKUP(A668:A3002,'Medical Examinations'!$A$2:$M$2336,13,0)</f>
        <v>Diabetes</v>
      </c>
      <c r="L668" s="8" t="str">
        <f>VLOOKUP(Table1[CUSTOMER ID],'Hospitalisation Details'!$A$1:$N$2344,12,0)</f>
        <v>5/Jun/1981</v>
      </c>
      <c r="M668" s="22">
        <f>VLOOKUP(Table1[CUSTOMER ID],'Hospitalisation Details'!$A$2:$N$2344,14,0)</f>
        <v>14843.96</v>
      </c>
      <c r="N668" s="8" t="str">
        <f>VLOOKUP(Table1[CUSTOMER ID],'Hospitalisation Details'!$A$2:$I$2344,7,0)</f>
        <v>tier - 2</v>
      </c>
      <c r="O668" s="8" t="str">
        <f>VLOOKUP(Table1[CUSTOMER ID],'Hospitalisation Details'!$A$2:$I$2344,8,0)</f>
        <v>tier - 3</v>
      </c>
      <c r="P668" s="8" t="str">
        <f>VLOOKUP(Table1[CUSTOMER ID],'Hospitalisation Details'!$A$2:$I$2344,9,0)</f>
        <v>R1026</v>
      </c>
      <c r="Q668" s="8">
        <f ca="1">VLOOKUP(Table1[CUSTOMER ID],'Hospitalisation Details'!$A$2:$N$2344,13,0)</f>
        <v>43</v>
      </c>
    </row>
    <row r="669" spans="1:17" ht="15.75" x14ac:dyDescent="0.25">
      <c r="A669" s="1" t="s">
        <v>1702</v>
      </c>
      <c r="B669" s="8" t="str">
        <f>VLOOKUP(A669:A3003,'Customer Names'!$A$2:$D$2336,2,0)</f>
        <v xml:space="preserve">  Molly K</v>
      </c>
      <c r="C669" s="8">
        <f>VLOOKUP(A669:A3003,'Medical Examinations'!$A$2:$H$2336,2,0)</f>
        <v>43.58</v>
      </c>
      <c r="D669" s="8">
        <f>VLOOKUP(A669:A3003,'Medical Examinations'!$A$2:$H$2336,3,0)</f>
        <v>4.2300000000000004</v>
      </c>
      <c r="E669" s="8" t="str">
        <f>VLOOKUP(A669:A3003,'Medical Examinations'!$A$1:$M$2336,10,0)</f>
        <v>No</v>
      </c>
      <c r="F669" s="8" t="str">
        <f>VLOOKUP(A669:A3003,'Medical Examinations'!$A$2:$H$2336,5,0)</f>
        <v>No</v>
      </c>
      <c r="G669" s="8" t="str">
        <f>VLOOKUP(A669:A3003,'Medical Examinations'!$A$2:$H$2336,6,0)</f>
        <v>Yes</v>
      </c>
      <c r="H669" s="8">
        <f>VLOOKUP(A669:A3003,'Medical Examinations'!$A$2:$H$2336,7,0)</f>
        <v>1</v>
      </c>
      <c r="I669" t="str">
        <f>VLOOKUP(A669:A3003,'Medical Examinations'!$A$2:$K$2336,11,0)</f>
        <v>No</v>
      </c>
      <c r="J669" s="8" t="str">
        <f>VLOOKUP(A669:A3003,'Medical Examinations'!$A$2:$M$2336,12,0)</f>
        <v>Obesity</v>
      </c>
      <c r="K669" s="8" t="str">
        <f>VLOOKUP(A669:A3003,'Medical Examinations'!$A$2:$M$2336,13,0)</f>
        <v>Normal</v>
      </c>
      <c r="L669" s="8" t="str">
        <f>VLOOKUP(Table1[CUSTOMER ID],'Hospitalisation Details'!$A$1:$N$2344,12,0)</f>
        <v>18/Oct/1979</v>
      </c>
      <c r="M669" s="22">
        <f>VLOOKUP(Table1[CUSTOMER ID],'Hospitalisation Details'!$A$2:$N$2344,14,0)</f>
        <v>14839.34</v>
      </c>
      <c r="N669" s="8" t="str">
        <f>VLOOKUP(Table1[CUSTOMER ID],'Hospitalisation Details'!$A$2:$I$2344,7,0)</f>
        <v>tier - 2</v>
      </c>
      <c r="O669" s="8" t="str">
        <f>VLOOKUP(Table1[CUSTOMER ID],'Hospitalisation Details'!$A$2:$I$2344,8,0)</f>
        <v>tier - 3</v>
      </c>
      <c r="P669" s="8" t="str">
        <f>VLOOKUP(Table1[CUSTOMER ID],'Hospitalisation Details'!$A$2:$I$2344,9,0)</f>
        <v>R1026</v>
      </c>
      <c r="Q669" s="8">
        <f ca="1">VLOOKUP(Table1[CUSTOMER ID],'Hospitalisation Details'!$A$2:$N$2344,13,0)</f>
        <v>45</v>
      </c>
    </row>
    <row r="670" spans="1:17" ht="15.75" x14ac:dyDescent="0.25">
      <c r="A670" s="1" t="s">
        <v>1701</v>
      </c>
      <c r="B670" s="8" t="str">
        <f>VLOOKUP(A670:A3004,'Customer Names'!$A$2:$D$2336,2,0)</f>
        <v xml:space="preserve">  Ryan J</v>
      </c>
      <c r="C670" s="8">
        <f>VLOOKUP(A670:A3004,'Medical Examinations'!$A$2:$H$2336,2,0)</f>
        <v>42.28</v>
      </c>
      <c r="D670" s="8">
        <f>VLOOKUP(A670:A3004,'Medical Examinations'!$A$2:$H$2336,3,0)</f>
        <v>9.16</v>
      </c>
      <c r="E670" s="8" t="str">
        <f>VLOOKUP(A670:A3004,'Medical Examinations'!$A$1:$M$2336,10,0)</f>
        <v>Yes</v>
      </c>
      <c r="F670" s="8" t="str">
        <f>VLOOKUP(A670:A3004,'Medical Examinations'!$A$2:$H$2336,5,0)</f>
        <v>No</v>
      </c>
      <c r="G670" s="8" t="str">
        <f>VLOOKUP(A670:A3004,'Medical Examinations'!$A$2:$H$2336,6,0)</f>
        <v>No</v>
      </c>
      <c r="H670" s="8">
        <f>VLOOKUP(A670:A3004,'Medical Examinations'!$A$2:$H$2336,7,0)</f>
        <v>1</v>
      </c>
      <c r="I670" t="str">
        <f>VLOOKUP(A670:A3004,'Medical Examinations'!$A$2:$K$2336,11,0)</f>
        <v>No</v>
      </c>
      <c r="J670" s="8" t="str">
        <f>VLOOKUP(A670:A3004,'Medical Examinations'!$A$2:$M$2336,12,0)</f>
        <v>Obesity</v>
      </c>
      <c r="K670" s="8" t="str">
        <f>VLOOKUP(A670:A3004,'Medical Examinations'!$A$2:$M$2336,13,0)</f>
        <v>Diabetes</v>
      </c>
      <c r="L670" s="8" t="str">
        <f>VLOOKUP(Table1[CUSTOMER ID],'Hospitalisation Details'!$A$1:$N$2344,12,0)</f>
        <v>10/Dec/1975</v>
      </c>
      <c r="M670" s="22">
        <f>VLOOKUP(Table1[CUSTOMER ID],'Hospitalisation Details'!$A$2:$N$2344,14,0)</f>
        <v>14819</v>
      </c>
      <c r="N670" s="8" t="str">
        <f>VLOOKUP(Table1[CUSTOMER ID],'Hospitalisation Details'!$A$2:$I$2344,7,0)</f>
        <v>tier - 2</v>
      </c>
      <c r="O670" s="8" t="str">
        <f>VLOOKUP(Table1[CUSTOMER ID],'Hospitalisation Details'!$A$2:$I$2344,8,0)</f>
        <v>tier - 3</v>
      </c>
      <c r="P670" s="8" t="str">
        <f>VLOOKUP(Table1[CUSTOMER ID],'Hospitalisation Details'!$A$2:$I$2344,9,0)</f>
        <v>R1023</v>
      </c>
      <c r="Q670" s="8">
        <f ca="1">VLOOKUP(Table1[CUSTOMER ID],'Hospitalisation Details'!$A$2:$N$2344,13,0)</f>
        <v>48</v>
      </c>
    </row>
    <row r="671" spans="1:17" ht="15.75" x14ac:dyDescent="0.25">
      <c r="A671" s="1" t="s">
        <v>1700</v>
      </c>
      <c r="B671" s="8" t="str">
        <f>VLOOKUP(A671:A3005,'Customer Names'!$A$2:$D$2336,2,0)</f>
        <v xml:space="preserve">  Jennifer</v>
      </c>
      <c r="C671" s="8">
        <f>VLOOKUP(A671:A3005,'Medical Examinations'!$A$2:$H$2336,2,0)</f>
        <v>35.520000000000003</v>
      </c>
      <c r="D671" s="8">
        <f>VLOOKUP(A671:A3005,'Medical Examinations'!$A$2:$H$2336,3,0)</f>
        <v>8.26</v>
      </c>
      <c r="E671" s="8" t="str">
        <f>VLOOKUP(A671:A3005,'Medical Examinations'!$A$1:$M$2336,10,0)</f>
        <v>No</v>
      </c>
      <c r="F671" s="8" t="str">
        <f>VLOOKUP(A671:A3005,'Medical Examinations'!$A$2:$H$2336,5,0)</f>
        <v>No</v>
      </c>
      <c r="G671" s="8" t="str">
        <f>VLOOKUP(A671:A3005,'Medical Examinations'!$A$2:$H$2336,6,0)</f>
        <v>No</v>
      </c>
      <c r="H671" s="8">
        <f>VLOOKUP(A671:A3005,'Medical Examinations'!$A$2:$H$2336,7,0)</f>
        <v>0</v>
      </c>
      <c r="I671" t="str">
        <f>VLOOKUP(A671:A3005,'Medical Examinations'!$A$2:$K$2336,11,0)</f>
        <v>No</v>
      </c>
      <c r="J671" s="8" t="str">
        <f>VLOOKUP(A671:A3005,'Medical Examinations'!$A$2:$M$2336,12,0)</f>
        <v>Obesity</v>
      </c>
      <c r="K671" s="8" t="str">
        <f>VLOOKUP(A671:A3005,'Medical Examinations'!$A$2:$M$2336,13,0)</f>
        <v>Diabetes</v>
      </c>
      <c r="L671" s="8" t="str">
        <f>VLOOKUP(Table1[CUSTOMER ID],'Hospitalisation Details'!$A$1:$N$2344,12,0)</f>
        <v>27/Jul/1965</v>
      </c>
      <c r="M671" s="22">
        <f>VLOOKUP(Table1[CUSTOMER ID],'Hospitalisation Details'!$A$2:$N$2344,14,0)</f>
        <v>14750.42</v>
      </c>
      <c r="N671" s="8" t="str">
        <f>VLOOKUP(Table1[CUSTOMER ID],'Hospitalisation Details'!$A$2:$I$2344,7,0)</f>
        <v>tier - 2</v>
      </c>
      <c r="O671" s="8" t="str">
        <f>VLOOKUP(Table1[CUSTOMER ID],'Hospitalisation Details'!$A$2:$I$2344,8,0)</f>
        <v>tier - 2</v>
      </c>
      <c r="P671" s="8" t="str">
        <f>VLOOKUP(Table1[CUSTOMER ID],'Hospitalisation Details'!$A$2:$I$2344,9,0)</f>
        <v>R1026</v>
      </c>
      <c r="Q671" s="8">
        <f ca="1">VLOOKUP(Table1[CUSTOMER ID],'Hospitalisation Details'!$A$2:$N$2344,13,0)</f>
        <v>59</v>
      </c>
    </row>
    <row r="672" spans="1:17" ht="15.75" x14ac:dyDescent="0.25">
      <c r="A672" s="1" t="s">
        <v>1699</v>
      </c>
      <c r="B672" s="8" t="str">
        <f>VLOOKUP(A672:A3006,'Customer Names'!$A$2:$D$2336,2,0)</f>
        <v xml:space="preserve">  Daniel M</v>
      </c>
      <c r="C672" s="8">
        <f>VLOOKUP(A672:A3006,'Medical Examinations'!$A$2:$H$2336,2,0)</f>
        <v>33.6</v>
      </c>
      <c r="D672" s="8">
        <f>VLOOKUP(A672:A3006,'Medical Examinations'!$A$2:$H$2336,3,0)</f>
        <v>11.25</v>
      </c>
      <c r="E672" s="8" t="str">
        <f>VLOOKUP(A672:A3006,'Medical Examinations'!$A$1:$M$2336,10,0)</f>
        <v>No</v>
      </c>
      <c r="F672" s="8" t="str">
        <f>VLOOKUP(A672:A3006,'Medical Examinations'!$A$2:$H$2336,5,0)</f>
        <v>No</v>
      </c>
      <c r="G672" s="8" t="str">
        <f>VLOOKUP(A672:A3006,'Medical Examinations'!$A$2:$H$2336,6,0)</f>
        <v>No</v>
      </c>
      <c r="H672" s="8">
        <f>VLOOKUP(A672:A3006,'Medical Examinations'!$A$2:$H$2336,7,0)</f>
        <v>0</v>
      </c>
      <c r="I672" t="str">
        <f>VLOOKUP(A672:A3006,'Medical Examinations'!$A$2:$K$2336,11,0)</f>
        <v>No</v>
      </c>
      <c r="J672" s="8" t="str">
        <f>VLOOKUP(A672:A3006,'Medical Examinations'!$A$2:$M$2336,12,0)</f>
        <v>Obesity</v>
      </c>
      <c r="K672" s="8" t="str">
        <f>VLOOKUP(A672:A3006,'Medical Examinations'!$A$2:$M$2336,13,0)</f>
        <v>Diabetes</v>
      </c>
      <c r="L672" s="8" t="str">
        <f>VLOOKUP(Table1[CUSTOMER ID],'Hospitalisation Details'!$A$1:$N$2344,12,0)</f>
        <v>29/Jul/1962</v>
      </c>
      <c r="M672" s="22">
        <f>VLOOKUP(Table1[CUSTOMER ID],'Hospitalisation Details'!$A$2:$N$2344,14,0)</f>
        <v>14738.43</v>
      </c>
      <c r="N672" s="8" t="str">
        <f>VLOOKUP(Table1[CUSTOMER ID],'Hospitalisation Details'!$A$2:$I$2344,7,0)</f>
        <v>tier - 2</v>
      </c>
      <c r="O672" s="8" t="str">
        <f>VLOOKUP(Table1[CUSTOMER ID],'Hospitalisation Details'!$A$2:$I$2344,8,0)</f>
        <v>tier - 3</v>
      </c>
      <c r="P672" s="8" t="str">
        <f>VLOOKUP(Table1[CUSTOMER ID],'Hospitalisation Details'!$A$2:$I$2344,9,0)</f>
        <v>R1021</v>
      </c>
      <c r="Q672" s="8">
        <f ca="1">VLOOKUP(Table1[CUSTOMER ID],'Hospitalisation Details'!$A$2:$N$2344,13,0)</f>
        <v>62</v>
      </c>
    </row>
    <row r="673" spans="1:17" ht="15.75" x14ac:dyDescent="0.25">
      <c r="A673" s="1" t="s">
        <v>1698</v>
      </c>
      <c r="B673" s="8" t="str">
        <f>VLOOKUP(A673:A3007,'Customer Names'!$A$2:$D$2336,2,0)</f>
        <v xml:space="preserve">  Hiruni</v>
      </c>
      <c r="C673" s="8">
        <f>VLOOKUP(A673:A3007,'Medical Examinations'!$A$2:$H$2336,2,0)</f>
        <v>22.42</v>
      </c>
      <c r="D673" s="8">
        <f>VLOOKUP(A673:A3007,'Medical Examinations'!$A$2:$H$2336,3,0)</f>
        <v>6.74</v>
      </c>
      <c r="E673" s="8" t="str">
        <f>VLOOKUP(A673:A3007,'Medical Examinations'!$A$1:$M$2336,10,0)</f>
        <v>No</v>
      </c>
      <c r="F673" s="8" t="str">
        <f>VLOOKUP(A673:A3007,'Medical Examinations'!$A$2:$H$2336,5,0)</f>
        <v>No</v>
      </c>
      <c r="G673" s="8" t="str">
        <f>VLOOKUP(A673:A3007,'Medical Examinations'!$A$2:$H$2336,6,0)</f>
        <v>No</v>
      </c>
      <c r="H673" s="8">
        <f>VLOOKUP(A673:A3007,'Medical Examinations'!$A$2:$H$2336,7,0)</f>
        <v>0</v>
      </c>
      <c r="I673" t="str">
        <f>VLOOKUP(A673:A3007,'Medical Examinations'!$A$2:$K$2336,11,0)</f>
        <v>Yes</v>
      </c>
      <c r="J673" s="8" t="str">
        <f>VLOOKUP(A673:A3007,'Medical Examinations'!$A$2:$M$2336,12,0)</f>
        <v>Normal Weight</v>
      </c>
      <c r="K673" s="8" t="str">
        <f>VLOOKUP(A673:A3007,'Medical Examinations'!$A$2:$M$2336,13,0)</f>
        <v>Diabetes</v>
      </c>
      <c r="L673" s="8" t="str">
        <f>VLOOKUP(Table1[CUSTOMER ID],'Hospitalisation Details'!$A$1:$N$2344,12,0)</f>
        <v>24/Sep/2002</v>
      </c>
      <c r="M673" s="22">
        <f>VLOOKUP(Table1[CUSTOMER ID],'Hospitalisation Details'!$A$2:$N$2344,14,0)</f>
        <v>14711.74</v>
      </c>
      <c r="N673" s="8" t="str">
        <f>VLOOKUP(Table1[CUSTOMER ID],'Hospitalisation Details'!$A$2:$I$2344,7,0)</f>
        <v>tier - 2</v>
      </c>
      <c r="O673" s="8" t="str">
        <f>VLOOKUP(Table1[CUSTOMER ID],'Hospitalisation Details'!$A$2:$I$2344,8,0)</f>
        <v>tier - 2</v>
      </c>
      <c r="P673" s="8" t="str">
        <f>VLOOKUP(Table1[CUSTOMER ID],'Hospitalisation Details'!$A$2:$I$2344,9,0)</f>
        <v>R1012</v>
      </c>
      <c r="Q673" s="8">
        <f ca="1">VLOOKUP(Table1[CUSTOMER ID],'Hospitalisation Details'!$A$2:$N$2344,13,0)</f>
        <v>22</v>
      </c>
    </row>
    <row r="674" spans="1:17" ht="15.75" x14ac:dyDescent="0.25">
      <c r="A674" s="1" t="s">
        <v>1697</v>
      </c>
      <c r="B674" s="8" t="str">
        <f>VLOOKUP(A674:A3008,'Customer Names'!$A$2:$D$2336,2,0)</f>
        <v xml:space="preserve">  Reina H</v>
      </c>
      <c r="C674" s="8">
        <f>VLOOKUP(A674:A3008,'Medical Examinations'!$A$2:$H$2336,2,0)</f>
        <v>46.86</v>
      </c>
      <c r="D674" s="8">
        <f>VLOOKUP(A674:A3008,'Medical Examinations'!$A$2:$H$2336,3,0)</f>
        <v>4.87</v>
      </c>
      <c r="E674" s="8" t="str">
        <f>VLOOKUP(A674:A3008,'Medical Examinations'!$A$1:$M$2336,10,0)</f>
        <v>No</v>
      </c>
      <c r="F674" s="8" t="str">
        <f>VLOOKUP(A674:A3008,'Medical Examinations'!$A$2:$H$2336,5,0)</f>
        <v>No</v>
      </c>
      <c r="G674" s="8" t="str">
        <f>VLOOKUP(A674:A3008,'Medical Examinations'!$A$2:$H$2336,6,0)</f>
        <v>No</v>
      </c>
      <c r="H674" s="8">
        <f>VLOOKUP(A674:A3008,'Medical Examinations'!$A$2:$H$2336,7,0)</f>
        <v>0</v>
      </c>
      <c r="I674" t="str">
        <f>VLOOKUP(A674:A3008,'Medical Examinations'!$A$2:$K$2336,11,0)</f>
        <v>No</v>
      </c>
      <c r="J674" s="8" t="str">
        <f>VLOOKUP(A674:A3008,'Medical Examinations'!$A$2:$M$2336,12,0)</f>
        <v>Obesity</v>
      </c>
      <c r="K674" s="8" t="str">
        <f>VLOOKUP(A674:A3008,'Medical Examinations'!$A$2:$M$2336,13,0)</f>
        <v>Normal</v>
      </c>
      <c r="L674" s="8" t="str">
        <f>VLOOKUP(Table1[CUSTOMER ID],'Hospitalisation Details'!$A$1:$N$2344,12,0)</f>
        <v>4/Sep/1982</v>
      </c>
      <c r="M674" s="22">
        <f>VLOOKUP(Table1[CUSTOMER ID],'Hospitalisation Details'!$A$2:$N$2344,14,0)</f>
        <v>14696.77</v>
      </c>
      <c r="N674" s="8" t="str">
        <f>VLOOKUP(Table1[CUSTOMER ID],'Hospitalisation Details'!$A$2:$I$2344,7,0)</f>
        <v>tier - 2</v>
      </c>
      <c r="O674" s="8" t="str">
        <f>VLOOKUP(Table1[CUSTOMER ID],'Hospitalisation Details'!$A$2:$I$2344,8,0)</f>
        <v>tier - 2</v>
      </c>
      <c r="P674" s="8" t="str">
        <f>VLOOKUP(Table1[CUSTOMER ID],'Hospitalisation Details'!$A$2:$I$2344,9,0)</f>
        <v>R1011</v>
      </c>
      <c r="Q674" s="8">
        <f ca="1">VLOOKUP(Table1[CUSTOMER ID],'Hospitalisation Details'!$A$2:$N$2344,13,0)</f>
        <v>42</v>
      </c>
    </row>
    <row r="675" spans="1:17" ht="15.75" x14ac:dyDescent="0.25">
      <c r="A675" s="1" t="s">
        <v>1696</v>
      </c>
      <c r="B675" s="8" t="str">
        <f>VLOOKUP(A675:A3009,'Customer Names'!$A$2:$D$2336,2,0)</f>
        <v xml:space="preserve">  Kristi</v>
      </c>
      <c r="C675" s="8">
        <f>VLOOKUP(A675:A3009,'Medical Examinations'!$A$2:$H$2336,2,0)</f>
        <v>32.965000000000003</v>
      </c>
      <c r="D675" s="8">
        <f>VLOOKUP(A675:A3009,'Medical Examinations'!$A$2:$H$2336,3,0)</f>
        <v>6.68</v>
      </c>
      <c r="E675" s="8" t="str">
        <f>VLOOKUP(A675:A3009,'Medical Examinations'!$A$1:$M$2336,10,0)</f>
        <v>No</v>
      </c>
      <c r="F675" s="8" t="str">
        <f>VLOOKUP(A675:A3009,'Medical Examinations'!$A$2:$H$2336,5,0)</f>
        <v>No</v>
      </c>
      <c r="G675" s="8" t="str">
        <f>VLOOKUP(A675:A3009,'Medical Examinations'!$A$2:$H$2336,6,0)</f>
        <v>No</v>
      </c>
      <c r="H675" s="8">
        <f>VLOOKUP(A675:A3009,'Medical Examinations'!$A$2:$H$2336,7,0)</f>
        <v>3</v>
      </c>
      <c r="I675" t="str">
        <f>VLOOKUP(A675:A3009,'Medical Examinations'!$A$2:$K$2336,11,0)</f>
        <v>No</v>
      </c>
      <c r="J675" s="8" t="str">
        <f>VLOOKUP(A675:A3009,'Medical Examinations'!$A$2:$M$2336,12,0)</f>
        <v>Obesity</v>
      </c>
      <c r="K675" s="8" t="str">
        <f>VLOOKUP(A675:A3009,'Medical Examinations'!$A$2:$M$2336,13,0)</f>
        <v>Diabetes</v>
      </c>
      <c r="L675" s="8" t="str">
        <f>VLOOKUP(Table1[CUSTOMER ID],'Hospitalisation Details'!$A$1:$N$2344,12,0)</f>
        <v>23/Jul/1958</v>
      </c>
      <c r="M675" s="22">
        <f>VLOOKUP(Table1[CUSTOMER ID],'Hospitalisation Details'!$A$2:$N$2344,14,0)</f>
        <v>14692.67</v>
      </c>
      <c r="N675" s="8" t="str">
        <f>VLOOKUP(Table1[CUSTOMER ID],'Hospitalisation Details'!$A$2:$I$2344,7,0)</f>
        <v>tier - 2</v>
      </c>
      <c r="O675" s="8" t="str">
        <f>VLOOKUP(Table1[CUSTOMER ID],'Hospitalisation Details'!$A$2:$I$2344,8,0)</f>
        <v>tier - 1</v>
      </c>
      <c r="P675" s="8" t="str">
        <f>VLOOKUP(Table1[CUSTOMER ID],'Hospitalisation Details'!$A$2:$I$2344,9,0)</f>
        <v>R1012</v>
      </c>
      <c r="Q675" s="8">
        <f ca="1">VLOOKUP(Table1[CUSTOMER ID],'Hospitalisation Details'!$A$2:$N$2344,13,0)</f>
        <v>66</v>
      </c>
    </row>
    <row r="676" spans="1:17" ht="15.75" x14ac:dyDescent="0.25">
      <c r="A676" s="1" t="s">
        <v>1695</v>
      </c>
      <c r="B676" s="8" t="str">
        <f>VLOOKUP(A676:A3010,'Customer Names'!$A$2:$D$2336,2,0)</f>
        <v xml:space="preserve">  Meredith L</v>
      </c>
      <c r="C676" s="8">
        <f>VLOOKUP(A676:A3010,'Medical Examinations'!$A$2:$H$2336,2,0)</f>
        <v>39.340000000000003</v>
      </c>
      <c r="D676" s="8">
        <f>VLOOKUP(A676:A3010,'Medical Examinations'!$A$2:$H$2336,3,0)</f>
        <v>5.0199999999999996</v>
      </c>
      <c r="E676" s="8" t="str">
        <f>VLOOKUP(A676:A3010,'Medical Examinations'!$A$1:$M$2336,10,0)</f>
        <v>Yes</v>
      </c>
      <c r="F676" s="8" t="str">
        <f>VLOOKUP(A676:A3010,'Medical Examinations'!$A$2:$H$2336,5,0)</f>
        <v>No</v>
      </c>
      <c r="G676" s="8" t="str">
        <f>VLOOKUP(A676:A3010,'Medical Examinations'!$A$2:$H$2336,6,0)</f>
        <v>Yes</v>
      </c>
      <c r="H676" s="8">
        <f>VLOOKUP(A676:A3010,'Medical Examinations'!$A$2:$H$2336,7,0)</f>
        <v>1</v>
      </c>
      <c r="I676" t="str">
        <f>VLOOKUP(A676:A3010,'Medical Examinations'!$A$2:$K$2336,11,0)</f>
        <v>No</v>
      </c>
      <c r="J676" s="8" t="str">
        <f>VLOOKUP(A676:A3010,'Medical Examinations'!$A$2:$M$2336,12,0)</f>
        <v>Obesity</v>
      </c>
      <c r="K676" s="8" t="str">
        <f>VLOOKUP(A676:A3010,'Medical Examinations'!$A$2:$M$2336,13,0)</f>
        <v>Normal</v>
      </c>
      <c r="L676" s="8" t="str">
        <f>VLOOKUP(Table1[CUSTOMER ID],'Hospitalisation Details'!$A$1:$N$2344,12,0)</f>
        <v>20/Oct/1969</v>
      </c>
      <c r="M676" s="22">
        <f>VLOOKUP(Table1[CUSTOMER ID],'Hospitalisation Details'!$A$2:$N$2344,14,0)</f>
        <v>14665.75</v>
      </c>
      <c r="N676" s="8" t="str">
        <f>VLOOKUP(Table1[CUSTOMER ID],'Hospitalisation Details'!$A$2:$I$2344,7,0)</f>
        <v>tier - 2</v>
      </c>
      <c r="O676" s="8" t="str">
        <f>VLOOKUP(Table1[CUSTOMER ID],'Hospitalisation Details'!$A$2:$I$2344,8,0)</f>
        <v>tier - 1</v>
      </c>
      <c r="P676" s="8" t="str">
        <f>VLOOKUP(Table1[CUSTOMER ID],'Hospitalisation Details'!$A$2:$I$2344,9,0)</f>
        <v>R1012</v>
      </c>
      <c r="Q676" s="8">
        <f ca="1">VLOOKUP(Table1[CUSTOMER ID],'Hospitalisation Details'!$A$2:$N$2344,13,0)</f>
        <v>55</v>
      </c>
    </row>
    <row r="677" spans="1:17" ht="15.75" x14ac:dyDescent="0.25">
      <c r="A677" s="1" t="s">
        <v>1694</v>
      </c>
      <c r="B677" s="8" t="str">
        <f>VLOOKUP(A677:A3011,'Customer Names'!$A$2:$D$2336,2,0)</f>
        <v xml:space="preserve">  Jocelyn</v>
      </c>
      <c r="C677" s="8">
        <f>VLOOKUP(A677:A3011,'Medical Examinations'!$A$2:$H$2336,2,0)</f>
        <v>47</v>
      </c>
      <c r="D677" s="8">
        <f>VLOOKUP(A677:A3011,'Medical Examinations'!$A$2:$H$2336,3,0)</f>
        <v>10.64</v>
      </c>
      <c r="E677" s="8" t="str">
        <f>VLOOKUP(A677:A3011,'Medical Examinations'!$A$1:$M$2336,10,0)</f>
        <v>Yes</v>
      </c>
      <c r="F677" s="8" t="str">
        <f>VLOOKUP(A677:A3011,'Medical Examinations'!$A$2:$H$2336,5,0)</f>
        <v>No</v>
      </c>
      <c r="G677" s="8" t="str">
        <f>VLOOKUP(A677:A3011,'Medical Examinations'!$A$2:$H$2336,6,0)</f>
        <v>No</v>
      </c>
      <c r="H677" s="8">
        <f>VLOOKUP(A677:A3011,'Medical Examinations'!$A$2:$H$2336,7,0)</f>
        <v>0</v>
      </c>
      <c r="I677" t="str">
        <f>VLOOKUP(A677:A3011,'Medical Examinations'!$A$2:$K$2336,11,0)</f>
        <v>No</v>
      </c>
      <c r="J677" s="8" t="str">
        <f>VLOOKUP(A677:A3011,'Medical Examinations'!$A$2:$M$2336,12,0)</f>
        <v>Obesity</v>
      </c>
      <c r="K677" s="8" t="str">
        <f>VLOOKUP(A677:A3011,'Medical Examinations'!$A$2:$M$2336,13,0)</f>
        <v>Diabetes</v>
      </c>
      <c r="L677" s="8" t="str">
        <f>VLOOKUP(Table1[CUSTOMER ID],'Hospitalisation Details'!$A$1:$N$2344,12,0)</f>
        <v>13/Nov/1981</v>
      </c>
      <c r="M677" s="22">
        <f>VLOOKUP(Table1[CUSTOMER ID],'Hospitalisation Details'!$A$2:$N$2344,14,0)</f>
        <v>14657.2</v>
      </c>
      <c r="N677" s="8" t="str">
        <f>VLOOKUP(Table1[CUSTOMER ID],'Hospitalisation Details'!$A$2:$I$2344,7,0)</f>
        <v>tier - 2</v>
      </c>
      <c r="O677" s="8" t="str">
        <f>VLOOKUP(Table1[CUSTOMER ID],'Hospitalisation Details'!$A$2:$I$2344,8,0)</f>
        <v>tier - 1</v>
      </c>
      <c r="P677" s="8" t="str">
        <f>VLOOKUP(Table1[CUSTOMER ID],'Hospitalisation Details'!$A$2:$I$2344,9,0)</f>
        <v>R1012</v>
      </c>
      <c r="Q677" s="8">
        <f ca="1">VLOOKUP(Table1[CUSTOMER ID],'Hospitalisation Details'!$A$2:$N$2344,13,0)</f>
        <v>43</v>
      </c>
    </row>
    <row r="678" spans="1:17" ht="15.75" x14ac:dyDescent="0.25">
      <c r="A678" s="1" t="s">
        <v>1693</v>
      </c>
      <c r="B678" s="8" t="str">
        <f>VLOOKUP(A678:A3012,'Customer Names'!$A$2:$D$2336,2,0)</f>
        <v xml:space="preserve">  Daphne</v>
      </c>
      <c r="C678" s="8">
        <f>VLOOKUP(A678:A3012,'Medical Examinations'!$A$2:$H$2336,2,0)</f>
        <v>36.71</v>
      </c>
      <c r="D678" s="8">
        <f>VLOOKUP(A678:A3012,'Medical Examinations'!$A$2:$H$2336,3,0)</f>
        <v>8.74</v>
      </c>
      <c r="E678" s="8" t="str">
        <f>VLOOKUP(A678:A3012,'Medical Examinations'!$A$1:$M$2336,10,0)</f>
        <v>Yes</v>
      </c>
      <c r="F678" s="8" t="str">
        <f>VLOOKUP(A678:A3012,'Medical Examinations'!$A$2:$H$2336,5,0)</f>
        <v>No</v>
      </c>
      <c r="G678" s="8" t="str">
        <f>VLOOKUP(A678:A3012,'Medical Examinations'!$A$2:$H$2336,6,0)</f>
        <v>No</v>
      </c>
      <c r="H678" s="8">
        <f>VLOOKUP(A678:A3012,'Medical Examinations'!$A$2:$H$2336,7,0)</f>
        <v>0</v>
      </c>
      <c r="I678" t="str">
        <f>VLOOKUP(A678:A3012,'Medical Examinations'!$A$2:$K$2336,11,0)</f>
        <v>No</v>
      </c>
      <c r="J678" s="8" t="str">
        <f>VLOOKUP(A678:A3012,'Medical Examinations'!$A$2:$M$2336,12,0)</f>
        <v>Obesity</v>
      </c>
      <c r="K678" s="8" t="str">
        <f>VLOOKUP(A678:A3012,'Medical Examinations'!$A$2:$M$2336,13,0)</f>
        <v>Diabetes</v>
      </c>
      <c r="L678" s="8" t="str">
        <f>VLOOKUP(Table1[CUSTOMER ID],'Hospitalisation Details'!$A$1:$N$2344,12,0)</f>
        <v>1/Sep/1967</v>
      </c>
      <c r="M678" s="22">
        <f>VLOOKUP(Table1[CUSTOMER ID],'Hospitalisation Details'!$A$2:$N$2344,14,0)</f>
        <v>14640.35</v>
      </c>
      <c r="N678" s="8" t="str">
        <f>VLOOKUP(Table1[CUSTOMER ID],'Hospitalisation Details'!$A$2:$I$2344,7,0)</f>
        <v>tier - 2</v>
      </c>
      <c r="O678" s="8" t="str">
        <f>VLOOKUP(Table1[CUSTOMER ID],'Hospitalisation Details'!$A$2:$I$2344,8,0)</f>
        <v>tier - 3</v>
      </c>
      <c r="P678" s="8" t="str">
        <f>VLOOKUP(Table1[CUSTOMER ID],'Hospitalisation Details'!$A$2:$I$2344,9,0)</f>
        <v>R1026</v>
      </c>
      <c r="Q678" s="8">
        <f ca="1">VLOOKUP(Table1[CUSTOMER ID],'Hospitalisation Details'!$A$2:$N$2344,13,0)</f>
        <v>57</v>
      </c>
    </row>
    <row r="679" spans="1:17" ht="15.75" x14ac:dyDescent="0.25">
      <c r="A679" s="1" t="s">
        <v>1692</v>
      </c>
      <c r="B679" s="8" t="str">
        <f>VLOOKUP(A679:A3013,'Customer Names'!$A$2:$D$2336,2,0)</f>
        <v xml:space="preserve">  Margaret E</v>
      </c>
      <c r="C679" s="8">
        <f>VLOOKUP(A679:A3013,'Medical Examinations'!$A$2:$H$2336,2,0)</f>
        <v>53.48</v>
      </c>
      <c r="D679" s="8">
        <f>VLOOKUP(A679:A3013,'Medical Examinations'!$A$2:$H$2336,3,0)</f>
        <v>5.64</v>
      </c>
      <c r="E679" s="8" t="str">
        <f>VLOOKUP(A679:A3013,'Medical Examinations'!$A$1:$M$2336,10,0)</f>
        <v>No</v>
      </c>
      <c r="F679" s="8" t="str">
        <f>VLOOKUP(A679:A3013,'Medical Examinations'!$A$2:$H$2336,5,0)</f>
        <v>No</v>
      </c>
      <c r="G679" s="8" t="str">
        <f>VLOOKUP(A679:A3013,'Medical Examinations'!$A$2:$H$2336,6,0)</f>
        <v>No</v>
      </c>
      <c r="H679" s="8">
        <f>VLOOKUP(A679:A3013,'Medical Examinations'!$A$2:$H$2336,7,0)</f>
        <v>0</v>
      </c>
      <c r="I679" t="str">
        <f>VLOOKUP(A679:A3013,'Medical Examinations'!$A$2:$K$2336,11,0)</f>
        <v>No</v>
      </c>
      <c r="J679" s="8" t="str">
        <f>VLOOKUP(A679:A3013,'Medical Examinations'!$A$2:$M$2336,12,0)</f>
        <v>Obesity</v>
      </c>
      <c r="K679" s="8" t="str">
        <f>VLOOKUP(A679:A3013,'Medical Examinations'!$A$2:$M$2336,13,0)</f>
        <v>Normal</v>
      </c>
      <c r="L679" s="8" t="str">
        <f>VLOOKUP(Table1[CUSTOMER ID],'Hospitalisation Details'!$A$1:$N$2344,12,0)</f>
        <v>21/Aug/1991</v>
      </c>
      <c r="M679" s="22">
        <f>VLOOKUP(Table1[CUSTOMER ID],'Hospitalisation Details'!$A$2:$N$2344,14,0)</f>
        <v>14630.52</v>
      </c>
      <c r="N679" s="8" t="str">
        <f>VLOOKUP(Table1[CUSTOMER ID],'Hospitalisation Details'!$A$2:$I$2344,7,0)</f>
        <v>tier - 2</v>
      </c>
      <c r="O679" s="8" t="str">
        <f>VLOOKUP(Table1[CUSTOMER ID],'Hospitalisation Details'!$A$2:$I$2344,8,0)</f>
        <v>tier - 3</v>
      </c>
      <c r="P679" s="8" t="str">
        <f>VLOOKUP(Table1[CUSTOMER ID],'Hospitalisation Details'!$A$2:$I$2344,9,0)</f>
        <v>R1011</v>
      </c>
      <c r="Q679" s="8">
        <f ca="1">VLOOKUP(Table1[CUSTOMER ID],'Hospitalisation Details'!$A$2:$N$2344,13,0)</f>
        <v>33</v>
      </c>
    </row>
    <row r="680" spans="1:17" ht="15.75" x14ac:dyDescent="0.25">
      <c r="A680" s="1" t="s">
        <v>1691</v>
      </c>
      <c r="B680" s="8" t="str">
        <f>VLOOKUP(A680:A3014,'Customer Names'!$A$2:$D$2336,2,0)</f>
        <v xml:space="preserve">  Mario J</v>
      </c>
      <c r="C680" s="8">
        <f>VLOOKUP(A680:A3014,'Medical Examinations'!$A$2:$H$2336,2,0)</f>
        <v>35.5</v>
      </c>
      <c r="D680" s="8">
        <f>VLOOKUP(A680:A3014,'Medical Examinations'!$A$2:$H$2336,3,0)</f>
        <v>10.37</v>
      </c>
      <c r="E680" s="8" t="str">
        <f>VLOOKUP(A680:A3014,'Medical Examinations'!$A$1:$M$2336,10,0)</f>
        <v>No</v>
      </c>
      <c r="F680" s="8" t="str">
        <f>VLOOKUP(A680:A3014,'Medical Examinations'!$A$2:$H$2336,5,0)</f>
        <v>No</v>
      </c>
      <c r="G680" s="8" t="str">
        <f>VLOOKUP(A680:A3014,'Medical Examinations'!$A$2:$H$2336,6,0)</f>
        <v>No</v>
      </c>
      <c r="H680" s="8">
        <f>VLOOKUP(A680:A3014,'Medical Examinations'!$A$2:$H$2336,7,0)</f>
        <v>0</v>
      </c>
      <c r="I680" t="str">
        <f>VLOOKUP(A680:A3014,'Medical Examinations'!$A$2:$K$2336,11,0)</f>
        <v>No</v>
      </c>
      <c r="J680" s="8" t="str">
        <f>VLOOKUP(A680:A3014,'Medical Examinations'!$A$2:$M$2336,12,0)</f>
        <v>Obesity</v>
      </c>
      <c r="K680" s="8" t="str">
        <f>VLOOKUP(A680:A3014,'Medical Examinations'!$A$2:$M$2336,13,0)</f>
        <v>Diabetes</v>
      </c>
      <c r="L680" s="8" t="str">
        <f>VLOOKUP(Table1[CUSTOMER ID],'Hospitalisation Details'!$A$1:$N$2344,12,0)</f>
        <v>8/Nov/1965</v>
      </c>
      <c r="M680" s="22">
        <f>VLOOKUP(Table1[CUSTOMER ID],'Hospitalisation Details'!$A$2:$N$2344,14,0)</f>
        <v>14612.33</v>
      </c>
      <c r="N680" s="8" t="str">
        <f>VLOOKUP(Table1[CUSTOMER ID],'Hospitalisation Details'!$A$2:$I$2344,7,0)</f>
        <v>tier - 2</v>
      </c>
      <c r="O680" s="8" t="str">
        <f>VLOOKUP(Table1[CUSTOMER ID],'Hospitalisation Details'!$A$2:$I$2344,8,0)</f>
        <v>tier - 3</v>
      </c>
      <c r="P680" s="8" t="str">
        <f>VLOOKUP(Table1[CUSTOMER ID],'Hospitalisation Details'!$A$2:$I$2344,9,0)</f>
        <v>R1021</v>
      </c>
      <c r="Q680" s="8">
        <f ca="1">VLOOKUP(Table1[CUSTOMER ID],'Hospitalisation Details'!$A$2:$N$2344,13,0)</f>
        <v>59</v>
      </c>
    </row>
    <row r="681" spans="1:17" ht="15.75" x14ac:dyDescent="0.25">
      <c r="A681" s="1" t="s">
        <v>1690</v>
      </c>
      <c r="B681" s="8" t="str">
        <f>VLOOKUP(A681:A3015,'Customer Names'!$A$2:$D$2336,2,0)</f>
        <v xml:space="preserve">  Peter</v>
      </c>
      <c r="C681" s="8">
        <f>VLOOKUP(A681:A3015,'Medical Examinations'!$A$2:$H$2336,2,0)</f>
        <v>36.979999999999997</v>
      </c>
      <c r="D681" s="8">
        <f>VLOOKUP(A681:A3015,'Medical Examinations'!$A$2:$H$2336,3,0)</f>
        <v>9.56</v>
      </c>
      <c r="E681" s="8" t="str">
        <f>VLOOKUP(A681:A3015,'Medical Examinations'!$A$1:$M$2336,10,0)</f>
        <v>Yes</v>
      </c>
      <c r="F681" s="8" t="str">
        <f>VLOOKUP(A681:A3015,'Medical Examinations'!$A$2:$H$2336,5,0)</f>
        <v>No</v>
      </c>
      <c r="G681" s="8" t="str">
        <f>VLOOKUP(A681:A3015,'Medical Examinations'!$A$2:$H$2336,6,0)</f>
        <v>No</v>
      </c>
      <c r="H681" s="8">
        <f>VLOOKUP(A681:A3015,'Medical Examinations'!$A$2:$H$2336,7,0)</f>
        <v>0</v>
      </c>
      <c r="I681" t="str">
        <f>VLOOKUP(A681:A3015,'Medical Examinations'!$A$2:$K$2336,11,0)</f>
        <v>No</v>
      </c>
      <c r="J681" s="8" t="str">
        <f>VLOOKUP(A681:A3015,'Medical Examinations'!$A$2:$M$2336,12,0)</f>
        <v>Obesity</v>
      </c>
      <c r="K681" s="8" t="str">
        <f>VLOOKUP(A681:A3015,'Medical Examinations'!$A$2:$M$2336,13,0)</f>
        <v>Diabetes</v>
      </c>
      <c r="L681" s="8" t="str">
        <f>VLOOKUP(Table1[CUSTOMER ID],'Hospitalisation Details'!$A$1:$N$2344,12,0)</f>
        <v>18/Jul/1967</v>
      </c>
      <c r="M681" s="22">
        <f>VLOOKUP(Table1[CUSTOMER ID],'Hospitalisation Details'!$A$2:$N$2344,14,0)</f>
        <v>14600.62</v>
      </c>
      <c r="N681" s="8" t="str">
        <f>VLOOKUP(Table1[CUSTOMER ID],'Hospitalisation Details'!$A$2:$I$2344,7,0)</f>
        <v>tier - 2</v>
      </c>
      <c r="O681" s="8" t="str">
        <f>VLOOKUP(Table1[CUSTOMER ID],'Hospitalisation Details'!$A$2:$I$2344,8,0)</f>
        <v>tier - 3</v>
      </c>
      <c r="P681" s="8" t="str">
        <f>VLOOKUP(Table1[CUSTOMER ID],'Hospitalisation Details'!$A$2:$I$2344,9,0)</f>
        <v>R1022</v>
      </c>
      <c r="Q681" s="8">
        <f ca="1">VLOOKUP(Table1[CUSTOMER ID],'Hospitalisation Details'!$A$2:$N$2344,13,0)</f>
        <v>57</v>
      </c>
    </row>
    <row r="682" spans="1:17" ht="15.75" x14ac:dyDescent="0.25">
      <c r="A682" s="1" t="s">
        <v>1689</v>
      </c>
      <c r="B682" s="8" t="str">
        <f>VLOOKUP(A682:A3016,'Customer Names'!$A$2:$D$2336,2,0)</f>
        <v xml:space="preserve">  Carolina</v>
      </c>
      <c r="C682" s="8">
        <f>VLOOKUP(A682:A3016,'Medical Examinations'!$A$2:$H$2336,2,0)</f>
        <v>32.395000000000003</v>
      </c>
      <c r="D682" s="8">
        <f>VLOOKUP(A682:A3016,'Medical Examinations'!$A$2:$H$2336,3,0)</f>
        <v>8.23</v>
      </c>
      <c r="E682" s="8" t="str">
        <f>VLOOKUP(A682:A3016,'Medical Examinations'!$A$1:$M$2336,10,0)</f>
        <v>Yes</v>
      </c>
      <c r="F682" s="8" t="str">
        <f>VLOOKUP(A682:A3016,'Medical Examinations'!$A$2:$H$2336,5,0)</f>
        <v>No</v>
      </c>
      <c r="G682" s="8" t="str">
        <f>VLOOKUP(A682:A3016,'Medical Examinations'!$A$2:$H$2336,6,0)</f>
        <v>Yes</v>
      </c>
      <c r="H682" s="8">
        <f>VLOOKUP(A682:A3016,'Medical Examinations'!$A$2:$H$2336,7,0)</f>
        <v>1</v>
      </c>
      <c r="I682" t="str">
        <f>VLOOKUP(A682:A3016,'Medical Examinations'!$A$2:$K$2336,11,0)</f>
        <v>No</v>
      </c>
      <c r="J682" s="8" t="str">
        <f>VLOOKUP(A682:A3016,'Medical Examinations'!$A$2:$M$2336,12,0)</f>
        <v>Obesity</v>
      </c>
      <c r="K682" s="8" t="str">
        <f>VLOOKUP(A682:A3016,'Medical Examinations'!$A$2:$M$2336,13,0)</f>
        <v>Diabetes</v>
      </c>
      <c r="L682" s="8" t="str">
        <f>VLOOKUP(Table1[CUSTOMER ID],'Hospitalisation Details'!$A$1:$N$2344,12,0)</f>
        <v>14/Oct/1963</v>
      </c>
      <c r="M682" s="22">
        <f>VLOOKUP(Table1[CUSTOMER ID],'Hospitalisation Details'!$A$2:$N$2344,14,0)</f>
        <v>14590.63</v>
      </c>
      <c r="N682" s="8" t="str">
        <f>VLOOKUP(Table1[CUSTOMER ID],'Hospitalisation Details'!$A$2:$I$2344,7,0)</f>
        <v>tier - 2</v>
      </c>
      <c r="O682" s="8" t="str">
        <f>VLOOKUP(Table1[CUSTOMER ID],'Hospitalisation Details'!$A$2:$I$2344,8,0)</f>
        <v>tier - 1</v>
      </c>
      <c r="P682" s="8" t="str">
        <f>VLOOKUP(Table1[CUSTOMER ID],'Hospitalisation Details'!$A$2:$I$2344,9,0)</f>
        <v>R1024</v>
      </c>
      <c r="Q682" s="8">
        <f ca="1">VLOOKUP(Table1[CUSTOMER ID],'Hospitalisation Details'!$A$2:$N$2344,13,0)</f>
        <v>61</v>
      </c>
    </row>
    <row r="683" spans="1:17" ht="15.75" x14ac:dyDescent="0.25">
      <c r="A683" s="1" t="s">
        <v>1688</v>
      </c>
      <c r="B683" s="8" t="str">
        <f>VLOOKUP(A683:A3017,'Customer Names'!$A$2:$D$2336,2,0)</f>
        <v xml:space="preserve">  Jenny K</v>
      </c>
      <c r="C683" s="8">
        <f>VLOOKUP(A683:A3017,'Medical Examinations'!$A$2:$H$2336,2,0)</f>
        <v>32.729999999999997</v>
      </c>
      <c r="D683" s="8">
        <f>VLOOKUP(A683:A3017,'Medical Examinations'!$A$2:$H$2336,3,0)</f>
        <v>7.03</v>
      </c>
      <c r="E683" s="8" t="str">
        <f>VLOOKUP(A683:A3017,'Medical Examinations'!$A$1:$M$2336,10,0)</f>
        <v>No</v>
      </c>
      <c r="F683" s="8" t="str">
        <f>VLOOKUP(A683:A3017,'Medical Examinations'!$A$2:$H$2336,5,0)</f>
        <v>No</v>
      </c>
      <c r="G683" s="8" t="str">
        <f>VLOOKUP(A683:A3017,'Medical Examinations'!$A$2:$H$2336,6,0)</f>
        <v>No</v>
      </c>
      <c r="H683" s="8">
        <f>VLOOKUP(A683:A3017,'Medical Examinations'!$A$2:$H$2336,7,0)</f>
        <v>0</v>
      </c>
      <c r="I683" t="str">
        <f>VLOOKUP(A683:A3017,'Medical Examinations'!$A$2:$K$2336,11,0)</f>
        <v>No</v>
      </c>
      <c r="J683" s="8" t="str">
        <f>VLOOKUP(A683:A3017,'Medical Examinations'!$A$2:$M$2336,12,0)</f>
        <v>Obesity</v>
      </c>
      <c r="K683" s="8" t="str">
        <f>VLOOKUP(A683:A3017,'Medical Examinations'!$A$2:$M$2336,13,0)</f>
        <v>Diabetes</v>
      </c>
      <c r="L683" s="8" t="str">
        <f>VLOOKUP(Table1[CUSTOMER ID],'Hospitalisation Details'!$A$1:$N$2344,12,0)</f>
        <v>3/Dec/1962</v>
      </c>
      <c r="M683" s="22">
        <f>VLOOKUP(Table1[CUSTOMER ID],'Hospitalisation Details'!$A$2:$N$2344,14,0)</f>
        <v>14574.64</v>
      </c>
      <c r="N683" s="8" t="str">
        <f>VLOOKUP(Table1[CUSTOMER ID],'Hospitalisation Details'!$A$2:$I$2344,7,0)</f>
        <v>tier - 2</v>
      </c>
      <c r="O683" s="8" t="str">
        <f>VLOOKUP(Table1[CUSTOMER ID],'Hospitalisation Details'!$A$2:$I$2344,8,0)</f>
        <v>tier - 1</v>
      </c>
      <c r="P683" s="8" t="str">
        <f>VLOOKUP(Table1[CUSTOMER ID],'Hospitalisation Details'!$A$2:$I$2344,9,0)</f>
        <v>R1025</v>
      </c>
      <c r="Q683" s="8">
        <f ca="1">VLOOKUP(Table1[CUSTOMER ID],'Hospitalisation Details'!$A$2:$N$2344,13,0)</f>
        <v>61</v>
      </c>
    </row>
    <row r="684" spans="1:17" ht="15.75" x14ac:dyDescent="0.25">
      <c r="A684" s="1" t="s">
        <v>1687</v>
      </c>
      <c r="B684" s="8" t="str">
        <f>VLOOKUP(A684:A3018,'Customer Names'!$A$2:$D$2336,2,0)</f>
        <v xml:space="preserve">  Jessica</v>
      </c>
      <c r="C684" s="8">
        <f>VLOOKUP(A684:A3018,'Medical Examinations'!$A$2:$H$2336,2,0)</f>
        <v>20.52</v>
      </c>
      <c r="D684" s="8">
        <f>VLOOKUP(A684:A3018,'Medical Examinations'!$A$2:$H$2336,3,0)</f>
        <v>5.45</v>
      </c>
      <c r="E684" s="8" t="str">
        <f>VLOOKUP(A684:A3018,'Medical Examinations'!$A$1:$M$2336,10,0)</f>
        <v>No</v>
      </c>
      <c r="F684" s="8" t="str">
        <f>VLOOKUP(A684:A3018,'Medical Examinations'!$A$2:$H$2336,5,0)</f>
        <v>No</v>
      </c>
      <c r="G684" s="8" t="str">
        <f>VLOOKUP(A684:A3018,'Medical Examinations'!$A$2:$H$2336,6,0)</f>
        <v>No</v>
      </c>
      <c r="H684" s="8">
        <f>VLOOKUP(A684:A3018,'Medical Examinations'!$A$2:$H$2336,7,0)</f>
        <v>1</v>
      </c>
      <c r="I684" t="str">
        <f>VLOOKUP(A684:A3018,'Medical Examinations'!$A$2:$K$2336,11,0)</f>
        <v>Yes</v>
      </c>
      <c r="J684" s="8" t="str">
        <f>VLOOKUP(A684:A3018,'Medical Examinations'!$A$2:$M$2336,12,0)</f>
        <v>Normal Weight</v>
      </c>
      <c r="K684" s="8" t="str">
        <f>VLOOKUP(A684:A3018,'Medical Examinations'!$A$2:$M$2336,13,0)</f>
        <v>Normal</v>
      </c>
      <c r="L684" s="8" t="str">
        <f>VLOOKUP(Table1[CUSTOMER ID],'Hospitalisation Details'!$A$1:$N$2344,12,0)</f>
        <v>12/Sep/1998</v>
      </c>
      <c r="M684" s="22">
        <f>VLOOKUP(Table1[CUSTOMER ID],'Hospitalisation Details'!$A$2:$N$2344,14,0)</f>
        <v>14571.89</v>
      </c>
      <c r="N684" s="8" t="str">
        <f>VLOOKUP(Table1[CUSTOMER ID],'Hospitalisation Details'!$A$2:$I$2344,7,0)</f>
        <v>tier - 2</v>
      </c>
      <c r="O684" s="8" t="str">
        <f>VLOOKUP(Table1[CUSTOMER ID],'Hospitalisation Details'!$A$2:$I$2344,8,0)</f>
        <v>tier - 1</v>
      </c>
      <c r="P684" s="8" t="str">
        <f>VLOOKUP(Table1[CUSTOMER ID],'Hospitalisation Details'!$A$2:$I$2344,9,0)</f>
        <v>R1024</v>
      </c>
      <c r="Q684" s="8">
        <f ca="1">VLOOKUP(Table1[CUSTOMER ID],'Hospitalisation Details'!$A$2:$N$2344,13,0)</f>
        <v>26</v>
      </c>
    </row>
    <row r="685" spans="1:17" ht="15.75" x14ac:dyDescent="0.25">
      <c r="A685" s="1" t="s">
        <v>1686</v>
      </c>
      <c r="B685" s="8" t="str">
        <f>VLOOKUP(A685:A3019,'Customer Names'!$A$2:$D$2336,2,0)</f>
        <v xml:space="preserve">  Kimberly D</v>
      </c>
      <c r="C685" s="8">
        <f>VLOOKUP(A685:A3019,'Medical Examinations'!$A$2:$H$2336,2,0)</f>
        <v>51.72</v>
      </c>
      <c r="D685" s="8">
        <f>VLOOKUP(A685:A3019,'Medical Examinations'!$A$2:$H$2336,3,0)</f>
        <v>5.76</v>
      </c>
      <c r="E685" s="8" t="str">
        <f>VLOOKUP(A685:A3019,'Medical Examinations'!$A$1:$M$2336,10,0)</f>
        <v>No</v>
      </c>
      <c r="F685" s="8" t="str">
        <f>VLOOKUP(A685:A3019,'Medical Examinations'!$A$2:$H$2336,5,0)</f>
        <v>No</v>
      </c>
      <c r="G685" s="8" t="str">
        <f>VLOOKUP(A685:A3019,'Medical Examinations'!$A$2:$H$2336,6,0)</f>
        <v>No</v>
      </c>
      <c r="H685" s="8">
        <f>VLOOKUP(A685:A3019,'Medical Examinations'!$A$2:$H$2336,7,0)</f>
        <v>0</v>
      </c>
      <c r="I685" t="str">
        <f>VLOOKUP(A685:A3019,'Medical Examinations'!$A$2:$K$2336,11,0)</f>
        <v>No</v>
      </c>
      <c r="J685" s="8" t="str">
        <f>VLOOKUP(A685:A3019,'Medical Examinations'!$A$2:$M$2336,12,0)</f>
        <v>Obesity</v>
      </c>
      <c r="K685" s="8" t="str">
        <f>VLOOKUP(A685:A3019,'Medical Examinations'!$A$2:$M$2336,13,0)</f>
        <v>Prediabetes</v>
      </c>
      <c r="L685" s="8" t="str">
        <f>VLOOKUP(Table1[CUSTOMER ID],'Hospitalisation Details'!$A$1:$N$2344,12,0)</f>
        <v>14/Jul/1989</v>
      </c>
      <c r="M685" s="22">
        <f>VLOOKUP(Table1[CUSTOMER ID],'Hospitalisation Details'!$A$2:$N$2344,14,0)</f>
        <v>14547.26</v>
      </c>
      <c r="N685" s="8" t="str">
        <f>VLOOKUP(Table1[CUSTOMER ID],'Hospitalisation Details'!$A$2:$I$2344,7,0)</f>
        <v>tier - 2</v>
      </c>
      <c r="O685" s="8" t="str">
        <f>VLOOKUP(Table1[CUSTOMER ID],'Hospitalisation Details'!$A$2:$I$2344,8,0)</f>
        <v>tier - 3</v>
      </c>
      <c r="P685" s="8" t="str">
        <f>VLOOKUP(Table1[CUSTOMER ID],'Hospitalisation Details'!$A$2:$I$2344,9,0)</f>
        <v>R1011</v>
      </c>
      <c r="Q685" s="8">
        <f ca="1">VLOOKUP(Table1[CUSTOMER ID],'Hospitalisation Details'!$A$2:$N$2344,13,0)</f>
        <v>35</v>
      </c>
    </row>
    <row r="686" spans="1:17" ht="15.75" x14ac:dyDescent="0.25">
      <c r="A686" s="1" t="s">
        <v>1685</v>
      </c>
      <c r="B686" s="8" t="str">
        <f>VLOOKUP(A686:A3020,'Customer Names'!$A$2:$D$2336,2,0)</f>
        <v xml:space="preserve">  Marc-Olivier</v>
      </c>
      <c r="C686" s="8">
        <f>VLOOKUP(A686:A3020,'Medical Examinations'!$A$2:$H$2336,2,0)</f>
        <v>50.2</v>
      </c>
      <c r="D686" s="8">
        <f>VLOOKUP(A686:A3020,'Medical Examinations'!$A$2:$H$2336,3,0)</f>
        <v>5.4</v>
      </c>
      <c r="E686" s="8" t="str">
        <f>VLOOKUP(A686:A3020,'Medical Examinations'!$A$1:$M$2336,10,0)</f>
        <v>No</v>
      </c>
      <c r="F686" s="8" t="str">
        <f>VLOOKUP(A686:A3020,'Medical Examinations'!$A$2:$H$2336,5,0)</f>
        <v>No</v>
      </c>
      <c r="G686" s="8" t="str">
        <f>VLOOKUP(A686:A3020,'Medical Examinations'!$A$2:$H$2336,6,0)</f>
        <v>No</v>
      </c>
      <c r="H686" s="8">
        <f>VLOOKUP(A686:A3020,'Medical Examinations'!$A$2:$H$2336,7,0)</f>
        <v>0</v>
      </c>
      <c r="I686" t="str">
        <f>VLOOKUP(A686:A3020,'Medical Examinations'!$A$2:$K$2336,11,0)</f>
        <v>No</v>
      </c>
      <c r="J686" s="8" t="str">
        <f>VLOOKUP(A686:A3020,'Medical Examinations'!$A$2:$M$2336,12,0)</f>
        <v>Obesity</v>
      </c>
      <c r="K686" s="8" t="str">
        <f>VLOOKUP(A686:A3020,'Medical Examinations'!$A$2:$M$2336,13,0)</f>
        <v>Normal</v>
      </c>
      <c r="L686" s="8" t="str">
        <f>VLOOKUP(Table1[CUSTOMER ID],'Hospitalisation Details'!$A$1:$N$2344,12,0)</f>
        <v>22/Jul/1989</v>
      </c>
      <c r="M686" s="22">
        <f>VLOOKUP(Table1[CUSTOMER ID],'Hospitalisation Details'!$A$2:$N$2344,14,0)</f>
        <v>14507.46</v>
      </c>
      <c r="N686" s="8" t="str">
        <f>VLOOKUP(Table1[CUSTOMER ID],'Hospitalisation Details'!$A$2:$I$2344,7,0)</f>
        <v>tier - 2</v>
      </c>
      <c r="O686" s="8" t="str">
        <f>VLOOKUP(Table1[CUSTOMER ID],'Hospitalisation Details'!$A$2:$I$2344,8,0)</f>
        <v>tier - 3</v>
      </c>
      <c r="P686" s="8" t="str">
        <f>VLOOKUP(Table1[CUSTOMER ID],'Hospitalisation Details'!$A$2:$I$2344,9,0)</f>
        <v>R1012</v>
      </c>
      <c r="Q686" s="8">
        <f ca="1">VLOOKUP(Table1[CUSTOMER ID],'Hospitalisation Details'!$A$2:$N$2344,13,0)</f>
        <v>35</v>
      </c>
    </row>
    <row r="687" spans="1:17" ht="15.75" x14ac:dyDescent="0.25">
      <c r="A687" s="1" t="s">
        <v>1684</v>
      </c>
      <c r="B687" s="8" t="str">
        <f>VLOOKUP(A687:A3021,'Customer Names'!$A$2:$D$2336,2,0)</f>
        <v xml:space="preserve">  Russell J</v>
      </c>
      <c r="C687" s="8">
        <f>VLOOKUP(A687:A3021,'Medical Examinations'!$A$2:$H$2336,2,0)</f>
        <v>25.52</v>
      </c>
      <c r="D687" s="8">
        <f>VLOOKUP(A687:A3021,'Medical Examinations'!$A$2:$H$2336,3,0)</f>
        <v>6.35</v>
      </c>
      <c r="E687" s="8" t="str">
        <f>VLOOKUP(A687:A3021,'Medical Examinations'!$A$1:$M$2336,10,0)</f>
        <v>No</v>
      </c>
      <c r="F687" s="8" t="str">
        <f>VLOOKUP(A687:A3021,'Medical Examinations'!$A$2:$H$2336,5,0)</f>
        <v>No</v>
      </c>
      <c r="G687" s="8" t="str">
        <f>VLOOKUP(A687:A3021,'Medical Examinations'!$A$2:$H$2336,6,0)</f>
        <v>Yes</v>
      </c>
      <c r="H687" s="8">
        <f>VLOOKUP(A687:A3021,'Medical Examinations'!$A$2:$H$2336,7,0)</f>
        <v>1</v>
      </c>
      <c r="I687" t="str">
        <f>VLOOKUP(A687:A3021,'Medical Examinations'!$A$2:$K$2336,11,0)</f>
        <v>No</v>
      </c>
      <c r="J687" s="8" t="str">
        <f>VLOOKUP(A687:A3021,'Medical Examinations'!$A$2:$M$2336,12,0)</f>
        <v>Overweight</v>
      </c>
      <c r="K687" s="8" t="str">
        <f>VLOOKUP(A687:A3021,'Medical Examinations'!$A$2:$M$2336,13,0)</f>
        <v>Prediabetes</v>
      </c>
      <c r="L687" s="8" t="str">
        <f>VLOOKUP(Table1[CUSTOMER ID],'Hospitalisation Details'!$A$1:$N$2344,12,0)</f>
        <v>20/Oct/1979</v>
      </c>
      <c r="M687" s="22">
        <f>VLOOKUP(Table1[CUSTOMER ID],'Hospitalisation Details'!$A$2:$N$2344,14,0)</f>
        <v>14478.33</v>
      </c>
      <c r="N687" s="8" t="str">
        <f>VLOOKUP(Table1[CUSTOMER ID],'Hospitalisation Details'!$A$2:$I$2344,7,0)</f>
        <v>tier - 2</v>
      </c>
      <c r="O687" s="8" t="str">
        <f>VLOOKUP(Table1[CUSTOMER ID],'Hospitalisation Details'!$A$2:$I$2344,8,0)</f>
        <v>tier - 2</v>
      </c>
      <c r="P687" s="8" t="str">
        <f>VLOOKUP(Table1[CUSTOMER ID],'Hospitalisation Details'!$A$2:$I$2344,9,0)</f>
        <v>R1013</v>
      </c>
      <c r="Q687" s="8">
        <f ca="1">VLOOKUP(Table1[CUSTOMER ID],'Hospitalisation Details'!$A$2:$N$2344,13,0)</f>
        <v>45</v>
      </c>
    </row>
    <row r="688" spans="1:17" ht="15.75" x14ac:dyDescent="0.25">
      <c r="A688" s="1" t="s">
        <v>1683</v>
      </c>
      <c r="B688" s="8" t="str">
        <f>VLOOKUP(A688:A3022,'Customer Names'!$A$2:$D$2336,2,0)</f>
        <v xml:space="preserve">  Karine</v>
      </c>
      <c r="C688" s="8">
        <f>VLOOKUP(A688:A3022,'Medical Examinations'!$A$2:$H$2336,2,0)</f>
        <v>35.200000000000003</v>
      </c>
      <c r="D688" s="8">
        <f>VLOOKUP(A688:A3022,'Medical Examinations'!$A$2:$H$2336,3,0)</f>
        <v>6.26</v>
      </c>
      <c r="E688" s="8" t="str">
        <f>VLOOKUP(A688:A3022,'Medical Examinations'!$A$1:$M$2336,10,0)</f>
        <v>Yes</v>
      </c>
      <c r="F688" s="8" t="str">
        <f>VLOOKUP(A688:A3022,'Medical Examinations'!$A$2:$H$2336,5,0)</f>
        <v>No</v>
      </c>
      <c r="G688" s="8" t="str">
        <f>VLOOKUP(A688:A3022,'Medical Examinations'!$A$2:$H$2336,6,0)</f>
        <v>No</v>
      </c>
      <c r="H688" s="8">
        <f>VLOOKUP(A688:A3022,'Medical Examinations'!$A$2:$H$2336,7,0)</f>
        <v>2</v>
      </c>
      <c r="I688" t="str">
        <f>VLOOKUP(A688:A3022,'Medical Examinations'!$A$2:$K$2336,11,0)</f>
        <v>No</v>
      </c>
      <c r="J688" s="8" t="str">
        <f>VLOOKUP(A688:A3022,'Medical Examinations'!$A$2:$M$2336,12,0)</f>
        <v>Obesity</v>
      </c>
      <c r="K688" s="8" t="str">
        <f>VLOOKUP(A688:A3022,'Medical Examinations'!$A$2:$M$2336,13,0)</f>
        <v>Prediabetes</v>
      </c>
      <c r="L688" s="8" t="str">
        <f>VLOOKUP(Table1[CUSTOMER ID],'Hospitalisation Details'!$A$1:$N$2344,12,0)</f>
        <v>20/Nov/1959</v>
      </c>
      <c r="M688" s="22">
        <f>VLOOKUP(Table1[CUSTOMER ID],'Hospitalisation Details'!$A$2:$N$2344,14,0)</f>
        <v>14474.68</v>
      </c>
      <c r="N688" s="8" t="str">
        <f>VLOOKUP(Table1[CUSTOMER ID],'Hospitalisation Details'!$A$2:$I$2344,7,0)</f>
        <v>tier - 2</v>
      </c>
      <c r="O688" s="8" t="str">
        <f>VLOOKUP(Table1[CUSTOMER ID],'Hospitalisation Details'!$A$2:$I$2344,8,0)</f>
        <v>tier - 2</v>
      </c>
      <c r="P688" s="8" t="str">
        <f>VLOOKUP(Table1[CUSTOMER ID],'Hospitalisation Details'!$A$2:$I$2344,9,0)</f>
        <v>R1013</v>
      </c>
      <c r="Q688" s="8">
        <f ca="1">VLOOKUP(Table1[CUSTOMER ID],'Hospitalisation Details'!$A$2:$N$2344,13,0)</f>
        <v>65</v>
      </c>
    </row>
    <row r="689" spans="1:17" ht="15.75" x14ac:dyDescent="0.25">
      <c r="A689" s="1" t="s">
        <v>1682</v>
      </c>
      <c r="B689" s="8" t="str">
        <f>VLOOKUP(A689:A3023,'Customer Names'!$A$2:$D$2336,2,0)</f>
        <v xml:space="preserve">  Cheryl</v>
      </c>
      <c r="C689" s="8">
        <f>VLOOKUP(A689:A3023,'Medical Examinations'!$A$2:$H$2336,2,0)</f>
        <v>41.26</v>
      </c>
      <c r="D689" s="8">
        <f>VLOOKUP(A689:A3023,'Medical Examinations'!$A$2:$H$2336,3,0)</f>
        <v>5.97</v>
      </c>
      <c r="E689" s="8" t="str">
        <f>VLOOKUP(A689:A3023,'Medical Examinations'!$A$1:$M$2336,10,0)</f>
        <v>Yes</v>
      </c>
      <c r="F689" s="8" t="str">
        <f>VLOOKUP(A689:A3023,'Medical Examinations'!$A$2:$H$2336,5,0)</f>
        <v>No</v>
      </c>
      <c r="G689" s="8" t="str">
        <f>VLOOKUP(A689:A3023,'Medical Examinations'!$A$2:$H$2336,6,0)</f>
        <v>No</v>
      </c>
      <c r="H689" s="8">
        <f>VLOOKUP(A689:A3023,'Medical Examinations'!$A$2:$H$2336,7,0)</f>
        <v>0</v>
      </c>
      <c r="I689" t="str">
        <f>VLOOKUP(A689:A3023,'Medical Examinations'!$A$2:$K$2336,11,0)</f>
        <v>No</v>
      </c>
      <c r="J689" s="8" t="str">
        <f>VLOOKUP(A689:A3023,'Medical Examinations'!$A$2:$M$2336,12,0)</f>
        <v>Obesity</v>
      </c>
      <c r="K689" s="8" t="str">
        <f>VLOOKUP(A689:A3023,'Medical Examinations'!$A$2:$M$2336,13,0)</f>
        <v>Prediabetes</v>
      </c>
      <c r="L689" s="8" t="str">
        <f>VLOOKUP(Table1[CUSTOMER ID],'Hospitalisation Details'!$A$1:$N$2344,12,0)</f>
        <v>27/Nov/1976</v>
      </c>
      <c r="M689" s="22">
        <f>VLOOKUP(Table1[CUSTOMER ID],'Hospitalisation Details'!$A$2:$N$2344,14,0)</f>
        <v>14470.01</v>
      </c>
      <c r="N689" s="8" t="str">
        <f>VLOOKUP(Table1[CUSTOMER ID],'Hospitalisation Details'!$A$2:$I$2344,7,0)</f>
        <v>tier - 2</v>
      </c>
      <c r="O689" s="8" t="str">
        <f>VLOOKUP(Table1[CUSTOMER ID],'Hospitalisation Details'!$A$2:$I$2344,8,0)</f>
        <v>tier - 3</v>
      </c>
      <c r="P689" s="8" t="str">
        <f>VLOOKUP(Table1[CUSTOMER ID],'Hospitalisation Details'!$A$2:$I$2344,9,0)</f>
        <v>R1012</v>
      </c>
      <c r="Q689" s="8">
        <f ca="1">VLOOKUP(Table1[CUSTOMER ID],'Hospitalisation Details'!$A$2:$N$2344,13,0)</f>
        <v>47</v>
      </c>
    </row>
    <row r="690" spans="1:17" ht="15.75" x14ac:dyDescent="0.25">
      <c r="A690" s="1" t="s">
        <v>1681</v>
      </c>
      <c r="B690" s="8" t="str">
        <f>VLOOKUP(A690:A3024,'Customer Names'!$A$2:$D$2336,2,0)</f>
        <v xml:space="preserve">  Allison M</v>
      </c>
      <c r="C690" s="8">
        <f>VLOOKUP(A690:A3024,'Medical Examinations'!$A$2:$H$2336,2,0)</f>
        <v>17.195</v>
      </c>
      <c r="D690" s="8">
        <f>VLOOKUP(A690:A3024,'Medical Examinations'!$A$2:$H$2336,3,0)</f>
        <v>5.29</v>
      </c>
      <c r="E690" s="8" t="str">
        <f>VLOOKUP(A690:A3024,'Medical Examinations'!$A$1:$M$2336,10,0)</f>
        <v>Yes</v>
      </c>
      <c r="F690" s="8" t="str">
        <f>VLOOKUP(A690:A3024,'Medical Examinations'!$A$2:$H$2336,5,0)</f>
        <v>No</v>
      </c>
      <c r="G690" s="8" t="str">
        <f>VLOOKUP(A690:A3024,'Medical Examinations'!$A$2:$H$2336,6,0)</f>
        <v>No</v>
      </c>
      <c r="H690" s="8">
        <f>VLOOKUP(A690:A3024,'Medical Examinations'!$A$2:$H$2336,7,0)</f>
        <v>0</v>
      </c>
      <c r="I690" t="str">
        <f>VLOOKUP(A690:A3024,'Medical Examinations'!$A$2:$K$2336,11,0)</f>
        <v>Yes</v>
      </c>
      <c r="J690" s="8" t="str">
        <f>VLOOKUP(A690:A3024,'Medical Examinations'!$A$2:$M$2336,12,0)</f>
        <v>Underweight</v>
      </c>
      <c r="K690" s="8" t="str">
        <f>VLOOKUP(A690:A3024,'Medical Examinations'!$A$2:$M$2336,13,0)</f>
        <v>Normal</v>
      </c>
      <c r="L690" s="8" t="str">
        <f>VLOOKUP(Table1[CUSTOMER ID],'Hospitalisation Details'!$A$1:$N$2344,12,0)</f>
        <v>10/Nov/1996</v>
      </c>
      <c r="M690" s="22">
        <f>VLOOKUP(Table1[CUSTOMER ID],'Hospitalisation Details'!$A$2:$N$2344,14,0)</f>
        <v>14455.64</v>
      </c>
      <c r="N690" s="8" t="str">
        <f>VLOOKUP(Table1[CUSTOMER ID],'Hospitalisation Details'!$A$2:$I$2344,7,0)</f>
        <v>tier - 2</v>
      </c>
      <c r="O690" s="8" t="str">
        <f>VLOOKUP(Table1[CUSTOMER ID],'Hospitalisation Details'!$A$2:$I$2344,8,0)</f>
        <v>tier - 3</v>
      </c>
      <c r="P690" s="8" t="str">
        <f>VLOOKUP(Table1[CUSTOMER ID],'Hospitalisation Details'!$A$2:$I$2344,9,0)</f>
        <v>R1024</v>
      </c>
      <c r="Q690" s="8">
        <f ca="1">VLOOKUP(Table1[CUSTOMER ID],'Hospitalisation Details'!$A$2:$N$2344,13,0)</f>
        <v>28</v>
      </c>
    </row>
    <row r="691" spans="1:17" ht="15.75" x14ac:dyDescent="0.25">
      <c r="A691" s="1" t="s">
        <v>1680</v>
      </c>
      <c r="B691" s="8" t="str">
        <f>VLOOKUP(A691:A3025,'Customer Names'!$A$2:$D$2336,2,0)</f>
        <v xml:space="preserve">  Adriana</v>
      </c>
      <c r="C691" s="8">
        <f>VLOOKUP(A691:A3025,'Medical Examinations'!$A$2:$H$2336,2,0)</f>
        <v>23.085000000000001</v>
      </c>
      <c r="D691" s="8">
        <f>VLOOKUP(A691:A3025,'Medical Examinations'!$A$2:$H$2336,3,0)</f>
        <v>4.2699999999999996</v>
      </c>
      <c r="E691" s="8" t="str">
        <f>VLOOKUP(A691:A3025,'Medical Examinations'!$A$1:$M$2336,10,0)</f>
        <v>Yes</v>
      </c>
      <c r="F691" s="8" t="str">
        <f>VLOOKUP(A691:A3025,'Medical Examinations'!$A$2:$H$2336,5,0)</f>
        <v>No</v>
      </c>
      <c r="G691" s="8" t="str">
        <f>VLOOKUP(A691:A3025,'Medical Examinations'!$A$2:$H$2336,6,0)</f>
        <v>No</v>
      </c>
      <c r="H691" s="8">
        <f>VLOOKUP(A691:A3025,'Medical Examinations'!$A$2:$H$2336,7,0)</f>
        <v>2</v>
      </c>
      <c r="I691" t="str">
        <f>VLOOKUP(A691:A3025,'Medical Examinations'!$A$2:$K$2336,11,0)</f>
        <v>No</v>
      </c>
      <c r="J691" s="8" t="str">
        <f>VLOOKUP(A691:A3025,'Medical Examinations'!$A$2:$M$2336,12,0)</f>
        <v>Normal Weight</v>
      </c>
      <c r="K691" s="8" t="str">
        <f>VLOOKUP(A691:A3025,'Medical Examinations'!$A$2:$M$2336,13,0)</f>
        <v>Normal</v>
      </c>
      <c r="L691" s="8" t="str">
        <f>VLOOKUP(Table1[CUSTOMER ID],'Hospitalisation Details'!$A$1:$N$2344,12,0)</f>
        <v>3/Aug/1959</v>
      </c>
      <c r="M691" s="22">
        <f>VLOOKUP(Table1[CUSTOMER ID],'Hospitalisation Details'!$A$2:$N$2344,14,0)</f>
        <v>14451.84</v>
      </c>
      <c r="N691" s="8" t="str">
        <f>VLOOKUP(Table1[CUSTOMER ID],'Hospitalisation Details'!$A$2:$I$2344,7,0)</f>
        <v>tier - 2</v>
      </c>
      <c r="O691" s="8" t="str">
        <f>VLOOKUP(Table1[CUSTOMER ID],'Hospitalisation Details'!$A$2:$I$2344,8,0)</f>
        <v>tier - 3</v>
      </c>
      <c r="P691" s="8" t="str">
        <f>VLOOKUP(Table1[CUSTOMER ID],'Hospitalisation Details'!$A$2:$I$2344,9,0)</f>
        <v>R1023</v>
      </c>
      <c r="Q691" s="8">
        <f ca="1">VLOOKUP(Table1[CUSTOMER ID],'Hospitalisation Details'!$A$2:$N$2344,13,0)</f>
        <v>65</v>
      </c>
    </row>
    <row r="692" spans="1:17" ht="15.75" x14ac:dyDescent="0.25">
      <c r="A692" s="1" t="s">
        <v>1679</v>
      </c>
      <c r="B692" s="8" t="str">
        <f>VLOOKUP(A692:A3026,'Customer Names'!$A$2:$D$2336,2,0)</f>
        <v xml:space="preserve">  Miranda J</v>
      </c>
      <c r="C692" s="8">
        <f>VLOOKUP(A692:A3026,'Medical Examinations'!$A$2:$H$2336,2,0)</f>
        <v>21.66</v>
      </c>
      <c r="D692" s="8">
        <f>VLOOKUP(A692:A3026,'Medical Examinations'!$A$2:$H$2336,3,0)</f>
        <v>5.2</v>
      </c>
      <c r="E692" s="8" t="str">
        <f>VLOOKUP(A692:A3026,'Medical Examinations'!$A$1:$M$2336,10,0)</f>
        <v>Yes</v>
      </c>
      <c r="F692" s="8" t="str">
        <f>VLOOKUP(A692:A3026,'Medical Examinations'!$A$2:$H$2336,5,0)</f>
        <v>No</v>
      </c>
      <c r="G692" s="8" t="str">
        <f>VLOOKUP(A692:A3026,'Medical Examinations'!$A$2:$H$2336,6,0)</f>
        <v>No</v>
      </c>
      <c r="H692" s="8">
        <f>VLOOKUP(A692:A3026,'Medical Examinations'!$A$2:$H$2336,7,0)</f>
        <v>2</v>
      </c>
      <c r="I692" t="str">
        <f>VLOOKUP(A692:A3026,'Medical Examinations'!$A$2:$K$2336,11,0)</f>
        <v>No</v>
      </c>
      <c r="J692" s="8" t="str">
        <f>VLOOKUP(A692:A3026,'Medical Examinations'!$A$2:$M$2336,12,0)</f>
        <v>Normal Weight</v>
      </c>
      <c r="K692" s="8" t="str">
        <f>VLOOKUP(A692:A3026,'Medical Examinations'!$A$2:$M$2336,13,0)</f>
        <v>Normal</v>
      </c>
      <c r="L692" s="8" t="str">
        <f>VLOOKUP(Table1[CUSTOMER ID],'Hospitalisation Details'!$A$1:$N$2344,12,0)</f>
        <v>29/Jun/1959</v>
      </c>
      <c r="M692" s="22">
        <f>VLOOKUP(Table1[CUSTOMER ID],'Hospitalisation Details'!$A$2:$N$2344,14,0)</f>
        <v>14449.85</v>
      </c>
      <c r="N692" s="8" t="str">
        <f>VLOOKUP(Table1[CUSTOMER ID],'Hospitalisation Details'!$A$2:$I$2344,7,0)</f>
        <v>tier - 2</v>
      </c>
      <c r="O692" s="8" t="str">
        <f>VLOOKUP(Table1[CUSTOMER ID],'Hospitalisation Details'!$A$2:$I$2344,8,0)</f>
        <v>tier - 1</v>
      </c>
      <c r="P692" s="8" t="str">
        <f>VLOOKUP(Table1[CUSTOMER ID],'Hospitalisation Details'!$A$2:$I$2344,9,0)</f>
        <v>R1024</v>
      </c>
      <c r="Q692" s="8">
        <f ca="1">VLOOKUP(Table1[CUSTOMER ID],'Hospitalisation Details'!$A$2:$N$2344,13,0)</f>
        <v>65</v>
      </c>
    </row>
    <row r="693" spans="1:17" ht="15.75" x14ac:dyDescent="0.25">
      <c r="A693" s="1" t="s">
        <v>1678</v>
      </c>
      <c r="B693" s="8" t="str">
        <f>VLOOKUP(A693:A3027,'Customer Names'!$A$2:$D$2336,2,0)</f>
        <v xml:space="preserve">  Roberto</v>
      </c>
      <c r="C693" s="8">
        <f>VLOOKUP(A693:A3027,'Medical Examinations'!$A$2:$H$2336,2,0)</f>
        <v>36.47</v>
      </c>
      <c r="D693" s="8">
        <f>VLOOKUP(A693:A3027,'Medical Examinations'!$A$2:$H$2336,3,0)</f>
        <v>8.23</v>
      </c>
      <c r="E693" s="8" t="str">
        <f>VLOOKUP(A693:A3027,'Medical Examinations'!$A$1:$M$2336,10,0)</f>
        <v>Yes</v>
      </c>
      <c r="F693" s="8" t="str">
        <f>VLOOKUP(A693:A3027,'Medical Examinations'!$A$2:$H$2336,5,0)</f>
        <v>No</v>
      </c>
      <c r="G693" s="8" t="str">
        <f>VLOOKUP(A693:A3027,'Medical Examinations'!$A$2:$H$2336,6,0)</f>
        <v>No</v>
      </c>
      <c r="H693" s="8">
        <f>VLOOKUP(A693:A3027,'Medical Examinations'!$A$2:$H$2336,7,0)</f>
        <v>0</v>
      </c>
      <c r="I693" t="str">
        <f>VLOOKUP(A693:A3027,'Medical Examinations'!$A$2:$K$2336,11,0)</f>
        <v>No</v>
      </c>
      <c r="J693" s="8" t="str">
        <f>VLOOKUP(A693:A3027,'Medical Examinations'!$A$2:$M$2336,12,0)</f>
        <v>Obesity</v>
      </c>
      <c r="K693" s="8" t="str">
        <f>VLOOKUP(A693:A3027,'Medical Examinations'!$A$2:$M$2336,13,0)</f>
        <v>Diabetes</v>
      </c>
      <c r="L693" s="8" t="str">
        <f>VLOOKUP(Table1[CUSTOMER ID],'Hospitalisation Details'!$A$1:$N$2344,12,0)</f>
        <v>4/Nov/1967</v>
      </c>
      <c r="M693" s="22">
        <f>VLOOKUP(Table1[CUSTOMER ID],'Hospitalisation Details'!$A$2:$N$2344,14,0)</f>
        <v>14427.63</v>
      </c>
      <c r="N693" s="8" t="str">
        <f>VLOOKUP(Table1[CUSTOMER ID],'Hospitalisation Details'!$A$2:$I$2344,7,0)</f>
        <v>tier - 2</v>
      </c>
      <c r="O693" s="8" t="str">
        <f>VLOOKUP(Table1[CUSTOMER ID],'Hospitalisation Details'!$A$2:$I$2344,8,0)</f>
        <v>tier - 2</v>
      </c>
      <c r="P693" s="8" t="str">
        <f>VLOOKUP(Table1[CUSTOMER ID],'Hospitalisation Details'!$A$2:$I$2344,9,0)</f>
        <v>R1021</v>
      </c>
      <c r="Q693" s="8">
        <f ca="1">VLOOKUP(Table1[CUSTOMER ID],'Hospitalisation Details'!$A$2:$N$2344,13,0)</f>
        <v>57</v>
      </c>
    </row>
    <row r="694" spans="1:17" ht="15.75" x14ac:dyDescent="0.25">
      <c r="A694" s="1" t="s">
        <v>1677</v>
      </c>
      <c r="B694" s="8" t="str">
        <f>VLOOKUP(A694:A3028,'Customer Names'!$A$2:$D$2336,2,0)</f>
        <v xml:space="preserve">  Rebecca B</v>
      </c>
      <c r="C694" s="8">
        <f>VLOOKUP(A694:A3028,'Medical Examinations'!$A$2:$H$2336,2,0)</f>
        <v>36.08</v>
      </c>
      <c r="D694" s="8">
        <f>VLOOKUP(A694:A3028,'Medical Examinations'!$A$2:$H$2336,3,0)</f>
        <v>10.33</v>
      </c>
      <c r="E694" s="8" t="str">
        <f>VLOOKUP(A694:A3028,'Medical Examinations'!$A$1:$M$2336,10,0)</f>
        <v>Yes</v>
      </c>
      <c r="F694" s="8" t="str">
        <f>VLOOKUP(A694:A3028,'Medical Examinations'!$A$2:$H$2336,5,0)</f>
        <v>No</v>
      </c>
      <c r="G694" s="8" t="str">
        <f>VLOOKUP(A694:A3028,'Medical Examinations'!$A$2:$H$2336,6,0)</f>
        <v>No</v>
      </c>
      <c r="H694" s="8">
        <f>VLOOKUP(A694:A3028,'Medical Examinations'!$A$2:$H$2336,7,0)</f>
        <v>0</v>
      </c>
      <c r="I694" t="str">
        <f>VLOOKUP(A694:A3028,'Medical Examinations'!$A$2:$K$2336,11,0)</f>
        <v>No</v>
      </c>
      <c r="J694" s="8" t="str">
        <f>VLOOKUP(A694:A3028,'Medical Examinations'!$A$2:$M$2336,12,0)</f>
        <v>Obesity</v>
      </c>
      <c r="K694" s="8" t="str">
        <f>VLOOKUP(A694:A3028,'Medical Examinations'!$A$2:$M$2336,13,0)</f>
        <v>Diabetes</v>
      </c>
      <c r="L694" s="8" t="str">
        <f>VLOOKUP(Table1[CUSTOMER ID],'Hospitalisation Details'!$A$1:$N$2344,12,0)</f>
        <v>15/Aug/1967</v>
      </c>
      <c r="M694" s="22">
        <f>VLOOKUP(Table1[CUSTOMER ID],'Hospitalisation Details'!$A$2:$N$2344,14,0)</f>
        <v>14426.66</v>
      </c>
      <c r="N694" s="8" t="str">
        <f>VLOOKUP(Table1[CUSTOMER ID],'Hospitalisation Details'!$A$2:$I$2344,7,0)</f>
        <v>tier - 2</v>
      </c>
      <c r="O694" s="8" t="str">
        <f>VLOOKUP(Table1[CUSTOMER ID],'Hospitalisation Details'!$A$2:$I$2344,8,0)</f>
        <v>tier - 2</v>
      </c>
      <c r="P694" s="8" t="str">
        <f>VLOOKUP(Table1[CUSTOMER ID],'Hospitalisation Details'!$A$2:$I$2344,9,0)</f>
        <v>R1026</v>
      </c>
      <c r="Q694" s="8">
        <f ca="1">VLOOKUP(Table1[CUSTOMER ID],'Hospitalisation Details'!$A$2:$N$2344,13,0)</f>
        <v>57</v>
      </c>
    </row>
    <row r="695" spans="1:17" ht="15.75" x14ac:dyDescent="0.25">
      <c r="A695" s="1" t="s">
        <v>1676</v>
      </c>
      <c r="B695" s="8" t="str">
        <f>VLOOKUP(A695:A3029,'Customer Names'!$A$2:$D$2336,2,0)</f>
        <v xml:space="preserve">  Tiffany</v>
      </c>
      <c r="C695" s="8">
        <f>VLOOKUP(A695:A3029,'Medical Examinations'!$A$2:$H$2336,2,0)</f>
        <v>23.18</v>
      </c>
      <c r="D695" s="8">
        <f>VLOOKUP(A695:A3029,'Medical Examinations'!$A$2:$H$2336,3,0)</f>
        <v>6.13</v>
      </c>
      <c r="E695" s="8" t="str">
        <f>VLOOKUP(A695:A3029,'Medical Examinations'!$A$1:$M$2336,10,0)</f>
        <v>No</v>
      </c>
      <c r="F695" s="8" t="str">
        <f>VLOOKUP(A695:A3029,'Medical Examinations'!$A$2:$H$2336,5,0)</f>
        <v>No</v>
      </c>
      <c r="G695" s="8" t="str">
        <f>VLOOKUP(A695:A3029,'Medical Examinations'!$A$2:$H$2336,6,0)</f>
        <v>No</v>
      </c>
      <c r="H695" s="8">
        <f>VLOOKUP(A695:A3029,'Medical Examinations'!$A$2:$H$2336,7,0)</f>
        <v>0</v>
      </c>
      <c r="I695" t="str">
        <f>VLOOKUP(A695:A3029,'Medical Examinations'!$A$2:$K$2336,11,0)</f>
        <v>No</v>
      </c>
      <c r="J695" s="8" t="str">
        <f>VLOOKUP(A695:A3029,'Medical Examinations'!$A$2:$M$2336,12,0)</f>
        <v>Normal Weight</v>
      </c>
      <c r="K695" s="8" t="str">
        <f>VLOOKUP(A695:A3029,'Medical Examinations'!$A$2:$M$2336,13,0)</f>
        <v>Prediabetes</v>
      </c>
      <c r="L695" s="8" t="str">
        <f>VLOOKUP(Table1[CUSTOMER ID],'Hospitalisation Details'!$A$1:$N$2344,12,0)</f>
        <v>10/Aug/1999</v>
      </c>
      <c r="M695" s="22">
        <f>VLOOKUP(Table1[CUSTOMER ID],'Hospitalisation Details'!$A$2:$N$2344,14,0)</f>
        <v>14426.07</v>
      </c>
      <c r="N695" s="8" t="str">
        <f>VLOOKUP(Table1[CUSTOMER ID],'Hospitalisation Details'!$A$2:$I$2344,7,0)</f>
        <v>tier - 2</v>
      </c>
      <c r="O695" s="8" t="str">
        <f>VLOOKUP(Table1[CUSTOMER ID],'Hospitalisation Details'!$A$2:$I$2344,8,0)</f>
        <v>tier - 1</v>
      </c>
      <c r="P695" s="8" t="str">
        <f>VLOOKUP(Table1[CUSTOMER ID],'Hospitalisation Details'!$A$2:$I$2344,9,0)</f>
        <v>R1012</v>
      </c>
      <c r="Q695" s="8">
        <f ca="1">VLOOKUP(Table1[CUSTOMER ID],'Hospitalisation Details'!$A$2:$N$2344,13,0)</f>
        <v>25</v>
      </c>
    </row>
    <row r="696" spans="1:17" ht="15.75" x14ac:dyDescent="0.25">
      <c r="A696" s="1" t="s">
        <v>1675</v>
      </c>
      <c r="B696" s="8" t="str">
        <f>VLOOKUP(A696:A3030,'Customer Names'!$A$2:$D$2336,2,0)</f>
        <v xml:space="preserve">  Alexander</v>
      </c>
      <c r="C696" s="8">
        <f>VLOOKUP(A696:A3030,'Medical Examinations'!$A$2:$H$2336,2,0)</f>
        <v>39.159999999999997</v>
      </c>
      <c r="D696" s="8">
        <f>VLOOKUP(A696:A3030,'Medical Examinations'!$A$2:$H$2336,3,0)</f>
        <v>8.08</v>
      </c>
      <c r="E696" s="8" t="str">
        <f>VLOOKUP(A696:A3030,'Medical Examinations'!$A$1:$M$2336,10,0)</f>
        <v>No</v>
      </c>
      <c r="F696" s="8" t="str">
        <f>VLOOKUP(A696:A3030,'Medical Examinations'!$A$2:$H$2336,5,0)</f>
        <v>No</v>
      </c>
      <c r="G696" s="8" t="str">
        <f>VLOOKUP(A696:A3030,'Medical Examinations'!$A$2:$H$2336,6,0)</f>
        <v>No</v>
      </c>
      <c r="H696" s="8">
        <f>VLOOKUP(A696:A3030,'Medical Examinations'!$A$2:$H$2336,7,0)</f>
        <v>3</v>
      </c>
      <c r="I696" t="str">
        <f>VLOOKUP(A696:A3030,'Medical Examinations'!$A$2:$K$2336,11,0)</f>
        <v>No</v>
      </c>
      <c r="J696" s="8" t="str">
        <f>VLOOKUP(A696:A3030,'Medical Examinations'!$A$2:$M$2336,12,0)</f>
        <v>Obesity</v>
      </c>
      <c r="K696" s="8" t="str">
        <f>VLOOKUP(A696:A3030,'Medical Examinations'!$A$2:$M$2336,13,0)</f>
        <v>Diabetes</v>
      </c>
      <c r="L696" s="8" t="str">
        <f>VLOOKUP(Table1[CUSTOMER ID],'Hospitalisation Details'!$A$1:$N$2344,12,0)</f>
        <v>20/Sep/1958</v>
      </c>
      <c r="M696" s="22">
        <f>VLOOKUP(Table1[CUSTOMER ID],'Hospitalisation Details'!$A$2:$N$2344,14,0)</f>
        <v>14418.28</v>
      </c>
      <c r="N696" s="8" t="str">
        <f>VLOOKUP(Table1[CUSTOMER ID],'Hospitalisation Details'!$A$2:$I$2344,7,0)</f>
        <v>tier - 2</v>
      </c>
      <c r="O696" s="8" t="str">
        <f>VLOOKUP(Table1[CUSTOMER ID],'Hospitalisation Details'!$A$2:$I$2344,8,0)</f>
        <v>tier - 3</v>
      </c>
      <c r="P696" s="8" t="str">
        <f>VLOOKUP(Table1[CUSTOMER ID],'Hospitalisation Details'!$A$2:$I$2344,9,0)</f>
        <v>R1013</v>
      </c>
      <c r="Q696" s="8">
        <f ca="1">VLOOKUP(Table1[CUSTOMER ID],'Hospitalisation Details'!$A$2:$N$2344,13,0)</f>
        <v>66</v>
      </c>
    </row>
    <row r="697" spans="1:17" ht="15.75" x14ac:dyDescent="0.25">
      <c r="A697" s="1" t="s">
        <v>1674</v>
      </c>
      <c r="B697" s="8" t="str">
        <f>VLOOKUP(A697:A3031,'Customer Names'!$A$2:$D$2336,2,0)</f>
        <v xml:space="preserve">  Rich M</v>
      </c>
      <c r="C697" s="8">
        <f>VLOOKUP(A697:A3031,'Medical Examinations'!$A$2:$H$2336,2,0)</f>
        <v>38.19</v>
      </c>
      <c r="D697" s="8">
        <f>VLOOKUP(A697:A3031,'Medical Examinations'!$A$2:$H$2336,3,0)</f>
        <v>10.49</v>
      </c>
      <c r="E697" s="8" t="str">
        <f>VLOOKUP(A697:A3031,'Medical Examinations'!$A$1:$M$2336,10,0)</f>
        <v>No</v>
      </c>
      <c r="F697" s="8" t="str">
        <f>VLOOKUP(A697:A3031,'Medical Examinations'!$A$2:$H$2336,5,0)</f>
        <v>No</v>
      </c>
      <c r="G697" s="8" t="str">
        <f>VLOOKUP(A697:A3031,'Medical Examinations'!$A$2:$H$2336,6,0)</f>
        <v>No</v>
      </c>
      <c r="H697" s="8">
        <f>VLOOKUP(A697:A3031,'Medical Examinations'!$A$2:$H$2336,7,0)</f>
        <v>3</v>
      </c>
      <c r="I697" t="str">
        <f>VLOOKUP(A697:A3031,'Medical Examinations'!$A$2:$K$2336,11,0)</f>
        <v>No</v>
      </c>
      <c r="J697" s="8" t="str">
        <f>VLOOKUP(A697:A3031,'Medical Examinations'!$A$2:$M$2336,12,0)</f>
        <v>Obesity</v>
      </c>
      <c r="K697" s="8" t="str">
        <f>VLOOKUP(A697:A3031,'Medical Examinations'!$A$2:$M$2336,13,0)</f>
        <v>Diabetes</v>
      </c>
      <c r="L697" s="8" t="str">
        <f>VLOOKUP(Table1[CUSTOMER ID],'Hospitalisation Details'!$A$1:$N$2344,12,0)</f>
        <v>29/Jul/1958</v>
      </c>
      <c r="M697" s="22">
        <f>VLOOKUP(Table1[CUSTOMER ID],'Hospitalisation Details'!$A$2:$N$2344,14,0)</f>
        <v>14410.93</v>
      </c>
      <c r="N697" s="8" t="str">
        <f>VLOOKUP(Table1[CUSTOMER ID],'Hospitalisation Details'!$A$2:$I$2344,7,0)</f>
        <v>tier - 2</v>
      </c>
      <c r="O697" s="8" t="str">
        <f>VLOOKUP(Table1[CUSTOMER ID],'Hospitalisation Details'!$A$2:$I$2344,8,0)</f>
        <v>tier - 2</v>
      </c>
      <c r="P697" s="8" t="str">
        <f>VLOOKUP(Table1[CUSTOMER ID],'Hospitalisation Details'!$A$2:$I$2344,9,0)</f>
        <v>R1016</v>
      </c>
      <c r="Q697" s="8">
        <f ca="1">VLOOKUP(Table1[CUSTOMER ID],'Hospitalisation Details'!$A$2:$N$2344,13,0)</f>
        <v>66</v>
      </c>
    </row>
    <row r="698" spans="1:17" ht="15.75" x14ac:dyDescent="0.25">
      <c r="A698" s="1" t="s">
        <v>1673</v>
      </c>
      <c r="B698" s="8" t="str">
        <f>VLOOKUP(A698:A3032,'Customer Names'!$A$2:$D$2336,2,0)</f>
        <v xml:space="preserve">  Aaron C</v>
      </c>
      <c r="C698" s="8">
        <f>VLOOKUP(A698:A3032,'Medical Examinations'!$A$2:$H$2336,2,0)</f>
        <v>26.41</v>
      </c>
      <c r="D698" s="8">
        <f>VLOOKUP(A698:A3032,'Medical Examinations'!$A$2:$H$2336,3,0)</f>
        <v>8.11</v>
      </c>
      <c r="E698" s="8" t="str">
        <f>VLOOKUP(A698:A3032,'Medical Examinations'!$A$1:$M$2336,10,0)</f>
        <v>No</v>
      </c>
      <c r="F698" s="8" t="str">
        <f>VLOOKUP(A698:A3032,'Medical Examinations'!$A$2:$H$2336,5,0)</f>
        <v>No</v>
      </c>
      <c r="G698" s="8" t="str">
        <f>VLOOKUP(A698:A3032,'Medical Examinations'!$A$2:$H$2336,6,0)</f>
        <v>No</v>
      </c>
      <c r="H698" s="8">
        <f>VLOOKUP(A698:A3032,'Medical Examinations'!$A$2:$H$2336,7,0)</f>
        <v>3</v>
      </c>
      <c r="I698" t="str">
        <f>VLOOKUP(A698:A3032,'Medical Examinations'!$A$2:$K$2336,11,0)</f>
        <v>No</v>
      </c>
      <c r="J698" s="8" t="str">
        <f>VLOOKUP(A698:A3032,'Medical Examinations'!$A$2:$M$2336,12,0)</f>
        <v>Overweight</v>
      </c>
      <c r="K698" s="8" t="str">
        <f>VLOOKUP(A698:A3032,'Medical Examinations'!$A$2:$M$2336,13,0)</f>
        <v>Diabetes</v>
      </c>
      <c r="L698" s="8" t="str">
        <f>VLOOKUP(Table1[CUSTOMER ID],'Hospitalisation Details'!$A$1:$N$2344,12,0)</f>
        <v>14/Sep/1958</v>
      </c>
      <c r="M698" s="22">
        <f>VLOOKUP(Table1[CUSTOMER ID],'Hospitalisation Details'!$A$2:$N$2344,14,0)</f>
        <v>14394.56</v>
      </c>
      <c r="N698" s="8" t="str">
        <f>VLOOKUP(Table1[CUSTOMER ID],'Hospitalisation Details'!$A$2:$I$2344,7,0)</f>
        <v>tier - 2</v>
      </c>
      <c r="O698" s="8" t="str">
        <f>VLOOKUP(Table1[CUSTOMER ID],'Hospitalisation Details'!$A$2:$I$2344,8,0)</f>
        <v>tier - 1</v>
      </c>
      <c r="P698" s="8" t="str">
        <f>VLOOKUP(Table1[CUSTOMER ID],'Hospitalisation Details'!$A$2:$I$2344,9,0)</f>
        <v>R1018</v>
      </c>
      <c r="Q698" s="8">
        <f ca="1">VLOOKUP(Table1[CUSTOMER ID],'Hospitalisation Details'!$A$2:$N$2344,13,0)</f>
        <v>66</v>
      </c>
    </row>
    <row r="699" spans="1:17" ht="15.75" x14ac:dyDescent="0.25">
      <c r="A699" s="1" t="s">
        <v>1672</v>
      </c>
      <c r="B699" s="8" t="str">
        <f>VLOOKUP(A699:A3033,'Customer Names'!$A$2:$D$2336,2,0)</f>
        <v xml:space="preserve">  Kate</v>
      </c>
      <c r="C699" s="8">
        <f>VLOOKUP(A699:A3033,'Medical Examinations'!$A$2:$H$2336,2,0)</f>
        <v>28.785</v>
      </c>
      <c r="D699" s="8">
        <f>VLOOKUP(A699:A3033,'Medical Examinations'!$A$2:$H$2336,3,0)</f>
        <v>6.6</v>
      </c>
      <c r="E699" s="8" t="str">
        <f>VLOOKUP(A699:A3033,'Medical Examinations'!$A$1:$M$2336,10,0)</f>
        <v>No</v>
      </c>
      <c r="F699" s="8" t="str">
        <f>VLOOKUP(A699:A3033,'Medical Examinations'!$A$2:$H$2336,5,0)</f>
        <v>No</v>
      </c>
      <c r="G699" s="8" t="str">
        <f>VLOOKUP(A699:A3033,'Medical Examinations'!$A$2:$H$2336,6,0)</f>
        <v>No</v>
      </c>
      <c r="H699" s="8">
        <f>VLOOKUP(A699:A3033,'Medical Examinations'!$A$2:$H$2336,7,0)</f>
        <v>0</v>
      </c>
      <c r="I699" t="str">
        <f>VLOOKUP(A699:A3033,'Medical Examinations'!$A$2:$K$2336,11,0)</f>
        <v>No</v>
      </c>
      <c r="J699" s="8" t="str">
        <f>VLOOKUP(A699:A3033,'Medical Examinations'!$A$2:$M$2336,12,0)</f>
        <v>Overweight</v>
      </c>
      <c r="K699" s="8" t="str">
        <f>VLOOKUP(A699:A3033,'Medical Examinations'!$A$2:$M$2336,13,0)</f>
        <v>Diabetes</v>
      </c>
      <c r="L699" s="8" t="str">
        <f>VLOOKUP(Table1[CUSTOMER ID],'Hospitalisation Details'!$A$1:$N$2344,12,0)</f>
        <v>22/Jun/1965</v>
      </c>
      <c r="M699" s="22">
        <f>VLOOKUP(Table1[CUSTOMER ID],'Hospitalisation Details'!$A$2:$N$2344,14,0)</f>
        <v>14394.4</v>
      </c>
      <c r="N699" s="8" t="str">
        <f>VLOOKUP(Table1[CUSTOMER ID],'Hospitalisation Details'!$A$2:$I$2344,7,0)</f>
        <v>tier - 2</v>
      </c>
      <c r="O699" s="8" t="str">
        <f>VLOOKUP(Table1[CUSTOMER ID],'Hospitalisation Details'!$A$2:$I$2344,8,0)</f>
        <v>tier - 3</v>
      </c>
      <c r="P699" s="8" t="str">
        <f>VLOOKUP(Table1[CUSTOMER ID],'Hospitalisation Details'!$A$2:$I$2344,9,0)</f>
        <v>R1024</v>
      </c>
      <c r="Q699" s="8">
        <f ca="1">VLOOKUP(Table1[CUSTOMER ID],'Hospitalisation Details'!$A$2:$N$2344,13,0)</f>
        <v>59</v>
      </c>
    </row>
    <row r="700" spans="1:17" ht="15.75" x14ac:dyDescent="0.25">
      <c r="A700" s="1" t="s">
        <v>1671</v>
      </c>
      <c r="B700" s="8" t="str">
        <f>VLOOKUP(A700:A3034,'Customer Names'!$A$2:$D$2336,2,0)</f>
        <v xml:space="preserve">  Maria M</v>
      </c>
      <c r="C700" s="8">
        <f>VLOOKUP(A700:A3034,'Medical Examinations'!$A$2:$H$2336,2,0)</f>
        <v>26.695</v>
      </c>
      <c r="D700" s="8">
        <f>VLOOKUP(A700:A3034,'Medical Examinations'!$A$2:$H$2336,3,0)</f>
        <v>10.14</v>
      </c>
      <c r="E700" s="8" t="str">
        <f>VLOOKUP(A700:A3034,'Medical Examinations'!$A$1:$M$2336,10,0)</f>
        <v>Yes</v>
      </c>
      <c r="F700" s="8" t="str">
        <f>VLOOKUP(A700:A3034,'Medical Examinations'!$A$2:$H$2336,5,0)</f>
        <v>No</v>
      </c>
      <c r="G700" s="8" t="str">
        <f>VLOOKUP(A700:A3034,'Medical Examinations'!$A$2:$H$2336,6,0)</f>
        <v>Yes</v>
      </c>
      <c r="H700" s="8">
        <f>VLOOKUP(A700:A3034,'Medical Examinations'!$A$2:$H$2336,7,0)</f>
        <v>1</v>
      </c>
      <c r="I700" t="str">
        <f>VLOOKUP(A700:A3034,'Medical Examinations'!$A$2:$K$2336,11,0)</f>
        <v>No</v>
      </c>
      <c r="J700" s="8" t="str">
        <f>VLOOKUP(A700:A3034,'Medical Examinations'!$A$2:$M$2336,12,0)</f>
        <v>Overweight</v>
      </c>
      <c r="K700" s="8" t="str">
        <f>VLOOKUP(A700:A3034,'Medical Examinations'!$A$2:$M$2336,13,0)</f>
        <v>Diabetes</v>
      </c>
      <c r="L700" s="8" t="str">
        <f>VLOOKUP(Table1[CUSTOMER ID],'Hospitalisation Details'!$A$1:$N$2344,12,0)</f>
        <v>16/Jul/1963</v>
      </c>
      <c r="M700" s="22">
        <f>VLOOKUP(Table1[CUSTOMER ID],'Hospitalisation Details'!$A$2:$N$2344,14,0)</f>
        <v>14382.71</v>
      </c>
      <c r="N700" s="8" t="str">
        <f>VLOOKUP(Table1[CUSTOMER ID],'Hospitalisation Details'!$A$2:$I$2344,7,0)</f>
        <v>tier - 2</v>
      </c>
      <c r="O700" s="8" t="str">
        <f>VLOOKUP(Table1[CUSTOMER ID],'Hospitalisation Details'!$A$2:$I$2344,8,0)</f>
        <v>tier - 2</v>
      </c>
      <c r="P700" s="8" t="str">
        <f>VLOOKUP(Table1[CUSTOMER ID],'Hospitalisation Details'!$A$2:$I$2344,9,0)</f>
        <v>R1012</v>
      </c>
      <c r="Q700" s="8">
        <f ca="1">VLOOKUP(Table1[CUSTOMER ID],'Hospitalisation Details'!$A$2:$N$2344,13,0)</f>
        <v>61</v>
      </c>
    </row>
    <row r="701" spans="1:17" ht="15.75" x14ac:dyDescent="0.25">
      <c r="A701" s="1" t="s">
        <v>1670</v>
      </c>
      <c r="B701" s="8" t="str">
        <f>VLOOKUP(A701:A3035,'Customer Names'!$A$2:$D$2336,2,0)</f>
        <v xml:space="preserve">  Daven W</v>
      </c>
      <c r="C701" s="8">
        <f>VLOOKUP(A701:A3035,'Medical Examinations'!$A$2:$H$2336,2,0)</f>
        <v>32.799999999999997</v>
      </c>
      <c r="D701" s="8">
        <f>VLOOKUP(A701:A3035,'Medical Examinations'!$A$2:$H$2336,3,0)</f>
        <v>6.06</v>
      </c>
      <c r="E701" s="8" t="str">
        <f>VLOOKUP(A701:A3035,'Medical Examinations'!$A$1:$M$2336,10,0)</f>
        <v>Yes</v>
      </c>
      <c r="F701" s="8" t="str">
        <f>VLOOKUP(A701:A3035,'Medical Examinations'!$A$2:$H$2336,5,0)</f>
        <v>No</v>
      </c>
      <c r="G701" s="8" t="str">
        <f>VLOOKUP(A701:A3035,'Medical Examinations'!$A$2:$H$2336,6,0)</f>
        <v>No</v>
      </c>
      <c r="H701" s="8">
        <f>VLOOKUP(A701:A3035,'Medical Examinations'!$A$2:$H$2336,7,0)</f>
        <v>1</v>
      </c>
      <c r="I701" t="str">
        <f>VLOOKUP(A701:A3035,'Medical Examinations'!$A$2:$K$2336,11,0)</f>
        <v>No</v>
      </c>
      <c r="J701" s="8" t="str">
        <f>VLOOKUP(A701:A3035,'Medical Examinations'!$A$2:$M$2336,12,0)</f>
        <v>Obesity</v>
      </c>
      <c r="K701" s="8" t="str">
        <f>VLOOKUP(A701:A3035,'Medical Examinations'!$A$2:$M$2336,13,0)</f>
        <v>Prediabetes</v>
      </c>
      <c r="L701" s="8" t="str">
        <f>VLOOKUP(Table1[CUSTOMER ID],'Hospitalisation Details'!$A$1:$N$2344,12,0)</f>
        <v>16/Nov/1988</v>
      </c>
      <c r="M701" s="22">
        <f>VLOOKUP(Table1[CUSTOMER ID],'Hospitalisation Details'!$A$2:$N$2344,14,0)</f>
        <v>14358.36</v>
      </c>
      <c r="N701" s="8" t="str">
        <f>VLOOKUP(Table1[CUSTOMER ID],'Hospitalisation Details'!$A$2:$I$2344,7,0)</f>
        <v>tier - 2</v>
      </c>
      <c r="O701" s="8" t="str">
        <f>VLOOKUP(Table1[CUSTOMER ID],'Hospitalisation Details'!$A$2:$I$2344,8,0)</f>
        <v>tier - 2</v>
      </c>
      <c r="P701" s="8" t="str">
        <f>VLOOKUP(Table1[CUSTOMER ID],'Hospitalisation Details'!$A$2:$I$2344,9,0)</f>
        <v>R1011</v>
      </c>
      <c r="Q701" s="8">
        <f ca="1">VLOOKUP(Table1[CUSTOMER ID],'Hospitalisation Details'!$A$2:$N$2344,13,0)</f>
        <v>36</v>
      </c>
    </row>
    <row r="702" spans="1:17" ht="15.75" x14ac:dyDescent="0.25">
      <c r="A702" s="1" t="s">
        <v>1669</v>
      </c>
      <c r="B702" s="8" t="str">
        <f>VLOOKUP(A702:A3036,'Customer Names'!$A$2:$D$2336,2,0)</f>
        <v xml:space="preserve">  Brianne</v>
      </c>
      <c r="C702" s="8">
        <f>VLOOKUP(A702:A3036,'Medical Examinations'!$A$2:$H$2336,2,0)</f>
        <v>35.869999999999997</v>
      </c>
      <c r="D702" s="8">
        <f>VLOOKUP(A702:A3036,'Medical Examinations'!$A$2:$H$2336,3,0)</f>
        <v>9.91</v>
      </c>
      <c r="E702" s="8" t="str">
        <f>VLOOKUP(A702:A3036,'Medical Examinations'!$A$1:$M$2336,10,0)</f>
        <v>Yes</v>
      </c>
      <c r="F702" s="8" t="str">
        <f>VLOOKUP(A702:A3036,'Medical Examinations'!$A$2:$H$2336,5,0)</f>
        <v>No</v>
      </c>
      <c r="G702" s="8" t="str">
        <f>VLOOKUP(A702:A3036,'Medical Examinations'!$A$2:$H$2336,6,0)</f>
        <v>No</v>
      </c>
      <c r="H702" s="8">
        <f>VLOOKUP(A702:A3036,'Medical Examinations'!$A$2:$H$2336,7,0)</f>
        <v>0</v>
      </c>
      <c r="I702" t="str">
        <f>VLOOKUP(A702:A3036,'Medical Examinations'!$A$2:$K$2336,11,0)</f>
        <v>No</v>
      </c>
      <c r="J702" s="8" t="str">
        <f>VLOOKUP(A702:A3036,'Medical Examinations'!$A$2:$M$2336,12,0)</f>
        <v>Obesity</v>
      </c>
      <c r="K702" s="8" t="str">
        <f>VLOOKUP(A702:A3036,'Medical Examinations'!$A$2:$M$2336,13,0)</f>
        <v>Diabetes</v>
      </c>
      <c r="L702" s="8" t="str">
        <f>VLOOKUP(Table1[CUSTOMER ID],'Hospitalisation Details'!$A$1:$N$2344,12,0)</f>
        <v>10/Oct/1967</v>
      </c>
      <c r="M702" s="22">
        <f>VLOOKUP(Table1[CUSTOMER ID],'Hospitalisation Details'!$A$2:$N$2344,14,0)</f>
        <v>14355.43</v>
      </c>
      <c r="N702" s="8" t="str">
        <f>VLOOKUP(Table1[CUSTOMER ID],'Hospitalisation Details'!$A$2:$I$2344,7,0)</f>
        <v>tier - 2</v>
      </c>
      <c r="O702" s="8" t="str">
        <f>VLOOKUP(Table1[CUSTOMER ID],'Hospitalisation Details'!$A$2:$I$2344,8,0)</f>
        <v>tier - 1</v>
      </c>
      <c r="P702" s="8" t="str">
        <f>VLOOKUP(Table1[CUSTOMER ID],'Hospitalisation Details'!$A$2:$I$2344,9,0)</f>
        <v>R1026</v>
      </c>
      <c r="Q702" s="8">
        <f ca="1">VLOOKUP(Table1[CUSTOMER ID],'Hospitalisation Details'!$A$2:$N$2344,13,0)</f>
        <v>57</v>
      </c>
    </row>
    <row r="703" spans="1:17" ht="15.75" x14ac:dyDescent="0.25">
      <c r="A703" s="1" t="s">
        <v>1668</v>
      </c>
      <c r="B703" s="8" t="str">
        <f>VLOOKUP(A703:A3037,'Customer Names'!$A$2:$D$2336,2,0)</f>
        <v xml:space="preserve">  Hiroki</v>
      </c>
      <c r="C703" s="8">
        <f>VLOOKUP(A703:A3037,'Medical Examinations'!$A$2:$H$2336,2,0)</f>
        <v>21.66</v>
      </c>
      <c r="D703" s="8">
        <f>VLOOKUP(A703:A3037,'Medical Examinations'!$A$2:$H$2336,3,0)</f>
        <v>4.1399999999999997</v>
      </c>
      <c r="E703" s="8" t="str">
        <f>VLOOKUP(A703:A3037,'Medical Examinations'!$A$1:$M$2336,10,0)</f>
        <v>Yes</v>
      </c>
      <c r="F703" s="8" t="str">
        <f>VLOOKUP(A703:A3037,'Medical Examinations'!$A$2:$H$2336,5,0)</f>
        <v>No</v>
      </c>
      <c r="G703" s="8" t="str">
        <f>VLOOKUP(A703:A3037,'Medical Examinations'!$A$2:$H$2336,6,0)</f>
        <v>No</v>
      </c>
      <c r="H703" s="8">
        <f>VLOOKUP(A703:A3037,'Medical Examinations'!$A$2:$H$2336,7,0)</f>
        <v>2</v>
      </c>
      <c r="I703" t="str">
        <f>VLOOKUP(A703:A3037,'Medical Examinations'!$A$2:$K$2336,11,0)</f>
        <v>No</v>
      </c>
      <c r="J703" s="8" t="str">
        <f>VLOOKUP(A703:A3037,'Medical Examinations'!$A$2:$M$2336,12,0)</f>
        <v>Normal Weight</v>
      </c>
      <c r="K703" s="8" t="str">
        <f>VLOOKUP(A703:A3037,'Medical Examinations'!$A$2:$M$2336,13,0)</f>
        <v>Normal</v>
      </c>
      <c r="L703" s="8" t="str">
        <f>VLOOKUP(Table1[CUSTOMER ID],'Hospitalisation Details'!$A$1:$N$2344,12,0)</f>
        <v>24/Dec/1959</v>
      </c>
      <c r="M703" s="22">
        <f>VLOOKUP(Table1[CUSTOMER ID],'Hospitalisation Details'!$A$2:$N$2344,14,0)</f>
        <v>14349.85</v>
      </c>
      <c r="N703" s="8" t="str">
        <f>VLOOKUP(Table1[CUSTOMER ID],'Hospitalisation Details'!$A$2:$I$2344,7,0)</f>
        <v>tier - 2</v>
      </c>
      <c r="O703" s="8" t="str">
        <f>VLOOKUP(Table1[CUSTOMER ID],'Hospitalisation Details'!$A$2:$I$2344,8,0)</f>
        <v>tier - 2</v>
      </c>
      <c r="P703" s="8" t="str">
        <f>VLOOKUP(Table1[CUSTOMER ID],'Hospitalisation Details'!$A$2:$I$2344,9,0)</f>
        <v>R1012</v>
      </c>
      <c r="Q703" s="8">
        <f ca="1">VLOOKUP(Table1[CUSTOMER ID],'Hospitalisation Details'!$A$2:$N$2344,13,0)</f>
        <v>64</v>
      </c>
    </row>
    <row r="704" spans="1:17" ht="15.75" x14ac:dyDescent="0.25">
      <c r="A704" s="1" t="s">
        <v>1667</v>
      </c>
      <c r="B704" s="8" t="str">
        <f>VLOOKUP(A704:A3038,'Customer Names'!$A$2:$D$2336,2,0)</f>
        <v xml:space="preserve">  Anders</v>
      </c>
      <c r="C704" s="8">
        <f>VLOOKUP(A704:A3038,'Medical Examinations'!$A$2:$H$2336,2,0)</f>
        <v>37.72</v>
      </c>
      <c r="D704" s="8">
        <f>VLOOKUP(A704:A3038,'Medical Examinations'!$A$2:$H$2336,3,0)</f>
        <v>4.38</v>
      </c>
      <c r="E704" s="8" t="str">
        <f>VLOOKUP(A704:A3038,'Medical Examinations'!$A$1:$M$2336,10,0)</f>
        <v>Yes</v>
      </c>
      <c r="F704" s="8" t="str">
        <f>VLOOKUP(A704:A3038,'Medical Examinations'!$A$2:$H$2336,5,0)</f>
        <v>No</v>
      </c>
      <c r="G704" s="8" t="str">
        <f>VLOOKUP(A704:A3038,'Medical Examinations'!$A$2:$H$2336,6,0)</f>
        <v>Yes</v>
      </c>
      <c r="H704" s="8">
        <f>VLOOKUP(A704:A3038,'Medical Examinations'!$A$2:$H$2336,7,0)</f>
        <v>1</v>
      </c>
      <c r="I704" t="str">
        <f>VLOOKUP(A704:A3038,'Medical Examinations'!$A$2:$K$2336,11,0)</f>
        <v>No</v>
      </c>
      <c r="J704" s="8" t="str">
        <f>VLOOKUP(A704:A3038,'Medical Examinations'!$A$2:$M$2336,12,0)</f>
        <v>Obesity</v>
      </c>
      <c r="K704" s="8" t="str">
        <f>VLOOKUP(A704:A3038,'Medical Examinations'!$A$2:$M$2336,13,0)</f>
        <v>Normal</v>
      </c>
      <c r="L704" s="8" t="str">
        <f>VLOOKUP(Table1[CUSTOMER ID],'Hospitalisation Details'!$A$1:$N$2344,12,0)</f>
        <v>26/Sep/1969</v>
      </c>
      <c r="M704" s="22">
        <f>VLOOKUP(Table1[CUSTOMER ID],'Hospitalisation Details'!$A$2:$N$2344,14,0)</f>
        <v>14337.91</v>
      </c>
      <c r="N704" s="8" t="str">
        <f>VLOOKUP(Table1[CUSTOMER ID],'Hospitalisation Details'!$A$2:$I$2344,7,0)</f>
        <v>tier - 2</v>
      </c>
      <c r="O704" s="8" t="str">
        <f>VLOOKUP(Table1[CUSTOMER ID],'Hospitalisation Details'!$A$2:$I$2344,8,0)</f>
        <v>tier - 3</v>
      </c>
      <c r="P704" s="8" t="str">
        <f>VLOOKUP(Table1[CUSTOMER ID],'Hospitalisation Details'!$A$2:$I$2344,9,0)</f>
        <v>R1022</v>
      </c>
      <c r="Q704" s="8">
        <f ca="1">VLOOKUP(Table1[CUSTOMER ID],'Hospitalisation Details'!$A$2:$N$2344,13,0)</f>
        <v>55</v>
      </c>
    </row>
    <row r="705" spans="1:17" ht="15.75" x14ac:dyDescent="0.25">
      <c r="A705" s="1" t="s">
        <v>1666</v>
      </c>
      <c r="B705" s="8" t="str">
        <f>VLOOKUP(A705:A3039,'Customer Names'!$A$2:$D$2336,2,0)</f>
        <v xml:space="preserve">  Danielle</v>
      </c>
      <c r="C705" s="8">
        <f>VLOOKUP(A705:A3039,'Medical Examinations'!$A$2:$H$2336,2,0)</f>
        <v>39.700000000000003</v>
      </c>
      <c r="D705" s="8">
        <f>VLOOKUP(A705:A3039,'Medical Examinations'!$A$2:$H$2336,3,0)</f>
        <v>9.83</v>
      </c>
      <c r="E705" s="8" t="str">
        <f>VLOOKUP(A705:A3039,'Medical Examinations'!$A$1:$M$2336,10,0)</f>
        <v>No</v>
      </c>
      <c r="F705" s="8" t="str">
        <f>VLOOKUP(A705:A3039,'Medical Examinations'!$A$2:$H$2336,5,0)</f>
        <v>No</v>
      </c>
      <c r="G705" s="8" t="str">
        <f>VLOOKUP(A705:A3039,'Medical Examinations'!$A$2:$H$2336,6,0)</f>
        <v>No</v>
      </c>
      <c r="H705" s="8">
        <f>VLOOKUP(A705:A3039,'Medical Examinations'!$A$2:$H$2336,7,0)</f>
        <v>3</v>
      </c>
      <c r="I705" t="str">
        <f>VLOOKUP(A705:A3039,'Medical Examinations'!$A$2:$K$2336,11,0)</f>
        <v>No</v>
      </c>
      <c r="J705" s="8" t="str">
        <f>VLOOKUP(A705:A3039,'Medical Examinations'!$A$2:$M$2336,12,0)</f>
        <v>Obesity</v>
      </c>
      <c r="K705" s="8" t="str">
        <f>VLOOKUP(A705:A3039,'Medical Examinations'!$A$2:$M$2336,13,0)</f>
        <v>Diabetes</v>
      </c>
      <c r="L705" s="8" t="str">
        <f>VLOOKUP(Table1[CUSTOMER ID],'Hospitalisation Details'!$A$1:$N$2344,12,0)</f>
        <v>10/Jul/1958</v>
      </c>
      <c r="M705" s="22">
        <f>VLOOKUP(Table1[CUSTOMER ID],'Hospitalisation Details'!$A$2:$N$2344,14,0)</f>
        <v>14319.03</v>
      </c>
      <c r="N705" s="8" t="str">
        <f>VLOOKUP(Table1[CUSTOMER ID],'Hospitalisation Details'!$A$2:$I$2344,7,0)</f>
        <v>tier - 2</v>
      </c>
      <c r="O705" s="8" t="str">
        <f>VLOOKUP(Table1[CUSTOMER ID],'Hospitalisation Details'!$A$2:$I$2344,8,0)</f>
        <v>tier - 2</v>
      </c>
      <c r="P705" s="8" t="str">
        <f>VLOOKUP(Table1[CUSTOMER ID],'Hospitalisation Details'!$A$2:$I$2344,9,0)</f>
        <v>R1011</v>
      </c>
      <c r="Q705" s="8">
        <f ca="1">VLOOKUP(Table1[CUSTOMER ID],'Hospitalisation Details'!$A$2:$N$2344,13,0)</f>
        <v>66</v>
      </c>
    </row>
    <row r="706" spans="1:17" ht="15.75" x14ac:dyDescent="0.25">
      <c r="A706" s="1" t="s">
        <v>1665</v>
      </c>
      <c r="B706" s="8" t="str">
        <f>VLOOKUP(A706:A3040,'Customer Names'!$A$2:$D$2336,2,0)</f>
        <v xml:space="preserve">  Candace N</v>
      </c>
      <c r="C706" s="8">
        <f>VLOOKUP(A706:A3040,'Medical Examinations'!$A$2:$H$2336,2,0)</f>
        <v>35.97</v>
      </c>
      <c r="D706" s="8">
        <f>VLOOKUP(A706:A3040,'Medical Examinations'!$A$2:$H$2336,3,0)</f>
        <v>11.08</v>
      </c>
      <c r="E706" s="8" t="str">
        <f>VLOOKUP(A706:A3040,'Medical Examinations'!$A$1:$M$2336,10,0)</f>
        <v>No</v>
      </c>
      <c r="F706" s="8" t="str">
        <f>VLOOKUP(A706:A3040,'Medical Examinations'!$A$2:$H$2336,5,0)</f>
        <v>No</v>
      </c>
      <c r="G706" s="8" t="str">
        <f>VLOOKUP(A706:A3040,'Medical Examinations'!$A$2:$H$2336,6,0)</f>
        <v>No</v>
      </c>
      <c r="H706" s="8">
        <f>VLOOKUP(A706:A3040,'Medical Examinations'!$A$2:$H$2336,7,0)</f>
        <v>3</v>
      </c>
      <c r="I706" t="str">
        <f>VLOOKUP(A706:A3040,'Medical Examinations'!$A$2:$K$2336,11,0)</f>
        <v>No</v>
      </c>
      <c r="J706" s="8" t="str">
        <f>VLOOKUP(A706:A3040,'Medical Examinations'!$A$2:$M$2336,12,0)</f>
        <v>Obesity</v>
      </c>
      <c r="K706" s="8" t="str">
        <f>VLOOKUP(A706:A3040,'Medical Examinations'!$A$2:$M$2336,13,0)</f>
        <v>Diabetes</v>
      </c>
      <c r="L706" s="8" t="str">
        <f>VLOOKUP(Table1[CUSTOMER ID],'Hospitalisation Details'!$A$1:$N$2344,12,0)</f>
        <v>15/Oct/1958</v>
      </c>
      <c r="M706" s="22">
        <f>VLOOKUP(Table1[CUSTOMER ID],'Hospitalisation Details'!$A$2:$N$2344,14,0)</f>
        <v>14313.85</v>
      </c>
      <c r="N706" s="8" t="str">
        <f>VLOOKUP(Table1[CUSTOMER ID],'Hospitalisation Details'!$A$2:$I$2344,7,0)</f>
        <v>tier - 2</v>
      </c>
      <c r="O706" s="8" t="str">
        <f>VLOOKUP(Table1[CUSTOMER ID],'Hospitalisation Details'!$A$2:$I$2344,8,0)</f>
        <v>tier - 3</v>
      </c>
      <c r="P706" s="8" t="str">
        <f>VLOOKUP(Table1[CUSTOMER ID],'Hospitalisation Details'!$A$2:$I$2344,9,0)</f>
        <v>R1013</v>
      </c>
      <c r="Q706" s="8">
        <f ca="1">VLOOKUP(Table1[CUSTOMER ID],'Hospitalisation Details'!$A$2:$N$2344,13,0)</f>
        <v>66</v>
      </c>
    </row>
    <row r="707" spans="1:17" ht="15.75" x14ac:dyDescent="0.25">
      <c r="A707" s="1" t="s">
        <v>1664</v>
      </c>
      <c r="B707" s="8" t="str">
        <f>VLOOKUP(A707:A3041,'Customer Names'!$A$2:$D$2336,2,0)</f>
        <v xml:space="preserve">  Bruno F</v>
      </c>
      <c r="C707" s="8">
        <f>VLOOKUP(A707:A3041,'Medical Examinations'!$A$2:$H$2336,2,0)</f>
        <v>37.85</v>
      </c>
      <c r="D707" s="8">
        <f>VLOOKUP(A707:A3041,'Medical Examinations'!$A$2:$H$2336,3,0)</f>
        <v>11.01</v>
      </c>
      <c r="E707" s="8" t="str">
        <f>VLOOKUP(A707:A3041,'Medical Examinations'!$A$1:$M$2336,10,0)</f>
        <v>No</v>
      </c>
      <c r="F707" s="8" t="str">
        <f>VLOOKUP(A707:A3041,'Medical Examinations'!$A$2:$H$2336,5,0)</f>
        <v>No</v>
      </c>
      <c r="G707" s="8" t="str">
        <f>VLOOKUP(A707:A3041,'Medical Examinations'!$A$2:$H$2336,6,0)</f>
        <v>No</v>
      </c>
      <c r="H707" s="8">
        <f>VLOOKUP(A707:A3041,'Medical Examinations'!$A$2:$H$2336,7,0)</f>
        <v>0</v>
      </c>
      <c r="I707" t="str">
        <f>VLOOKUP(A707:A3041,'Medical Examinations'!$A$2:$K$2336,11,0)</f>
        <v>No</v>
      </c>
      <c r="J707" s="8" t="str">
        <f>VLOOKUP(A707:A3041,'Medical Examinations'!$A$2:$M$2336,12,0)</f>
        <v>Obesity</v>
      </c>
      <c r="K707" s="8" t="str">
        <f>VLOOKUP(A707:A3041,'Medical Examinations'!$A$2:$M$2336,13,0)</f>
        <v>Diabetes</v>
      </c>
      <c r="L707" s="8" t="str">
        <f>VLOOKUP(Table1[CUSTOMER ID],'Hospitalisation Details'!$A$1:$N$2344,12,0)</f>
        <v>15/Dec/1968</v>
      </c>
      <c r="M707" s="22">
        <f>VLOOKUP(Table1[CUSTOMER ID],'Hospitalisation Details'!$A$2:$N$2344,14,0)</f>
        <v>14285.9</v>
      </c>
      <c r="N707" s="8" t="str">
        <f>VLOOKUP(Table1[CUSTOMER ID],'Hospitalisation Details'!$A$2:$I$2344,7,0)</f>
        <v>tier - 2</v>
      </c>
      <c r="O707" s="8" t="str">
        <f>VLOOKUP(Table1[CUSTOMER ID],'Hospitalisation Details'!$A$2:$I$2344,8,0)</f>
        <v>tier - 3</v>
      </c>
      <c r="P707" s="8" t="str">
        <f>VLOOKUP(Table1[CUSTOMER ID],'Hospitalisation Details'!$A$2:$I$2344,9,0)</f>
        <v>R1012</v>
      </c>
      <c r="Q707" s="8">
        <f ca="1">VLOOKUP(Table1[CUSTOMER ID],'Hospitalisation Details'!$A$2:$N$2344,13,0)</f>
        <v>55</v>
      </c>
    </row>
    <row r="708" spans="1:17" ht="15.75" x14ac:dyDescent="0.25">
      <c r="A708" s="1" t="s">
        <v>1663</v>
      </c>
      <c r="B708" s="8" t="str">
        <f>VLOOKUP(A708:A3042,'Customer Names'!$A$2:$D$2336,2,0)</f>
        <v xml:space="preserve">  Emily</v>
      </c>
      <c r="C708" s="8">
        <f>VLOOKUP(A708:A3042,'Medical Examinations'!$A$2:$H$2336,2,0)</f>
        <v>21.66</v>
      </c>
      <c r="D708" s="8">
        <f>VLOOKUP(A708:A3042,'Medical Examinations'!$A$2:$H$2336,3,0)</f>
        <v>4.37</v>
      </c>
      <c r="E708" s="8" t="str">
        <f>VLOOKUP(A708:A3042,'Medical Examinations'!$A$1:$M$2336,10,0)</f>
        <v>No</v>
      </c>
      <c r="F708" s="8" t="str">
        <f>VLOOKUP(A708:A3042,'Medical Examinations'!$A$2:$H$2336,5,0)</f>
        <v>yes</v>
      </c>
      <c r="G708" s="8" t="str">
        <f>VLOOKUP(A708:A3042,'Medical Examinations'!$A$2:$H$2336,6,0)</f>
        <v>No</v>
      </c>
      <c r="H708" s="8">
        <f>VLOOKUP(A708:A3042,'Medical Examinations'!$A$2:$H$2336,7,0)</f>
        <v>1</v>
      </c>
      <c r="I708" t="str">
        <f>VLOOKUP(A708:A3042,'Medical Examinations'!$A$2:$K$2336,11,0)</f>
        <v>Yes</v>
      </c>
      <c r="J708" s="8" t="str">
        <f>VLOOKUP(A708:A3042,'Medical Examinations'!$A$2:$M$2336,12,0)</f>
        <v>Normal Weight</v>
      </c>
      <c r="K708" s="8" t="str">
        <f>VLOOKUP(A708:A3042,'Medical Examinations'!$A$2:$M$2336,13,0)</f>
        <v>Normal</v>
      </c>
      <c r="L708" s="8" t="str">
        <f>VLOOKUP(Table1[CUSTOMER ID],'Hospitalisation Details'!$A$1:$N$2344,12,0)</f>
        <v>6/Sep/2004</v>
      </c>
      <c r="M708" s="22">
        <f>VLOOKUP(Table1[CUSTOMER ID],'Hospitalisation Details'!$A$2:$N$2344,14,0)</f>
        <v>14283.46</v>
      </c>
      <c r="N708" s="8" t="str">
        <f>VLOOKUP(Table1[CUSTOMER ID],'Hospitalisation Details'!$A$2:$I$2344,7,0)</f>
        <v>tier - 2</v>
      </c>
      <c r="O708" s="8" t="str">
        <f>VLOOKUP(Table1[CUSTOMER ID],'Hospitalisation Details'!$A$2:$I$2344,8,0)</f>
        <v>tier - 2</v>
      </c>
      <c r="P708" s="8" t="str">
        <f>VLOOKUP(Table1[CUSTOMER ID],'Hospitalisation Details'!$A$2:$I$2344,9,0)</f>
        <v>R1024</v>
      </c>
      <c r="Q708" s="8">
        <f ca="1">VLOOKUP(Table1[CUSTOMER ID],'Hospitalisation Details'!$A$2:$N$2344,13,0)</f>
        <v>20</v>
      </c>
    </row>
    <row r="709" spans="1:17" ht="15.75" x14ac:dyDescent="0.25">
      <c r="A709" s="1" t="s">
        <v>1662</v>
      </c>
      <c r="B709" s="8" t="str">
        <f>VLOOKUP(A709:A3043,'Customer Names'!$A$2:$D$2336,2,0)</f>
        <v xml:space="preserve">  Katie</v>
      </c>
      <c r="C709" s="8">
        <f>VLOOKUP(A709:A3043,'Medical Examinations'!$A$2:$H$2336,2,0)</f>
        <v>39.369999999999997</v>
      </c>
      <c r="D709" s="8">
        <f>VLOOKUP(A709:A3043,'Medical Examinations'!$A$2:$H$2336,3,0)</f>
        <v>5.91</v>
      </c>
      <c r="E709" s="8" t="str">
        <f>VLOOKUP(A709:A3043,'Medical Examinations'!$A$1:$M$2336,10,0)</f>
        <v>No</v>
      </c>
      <c r="F709" s="8" t="str">
        <f>VLOOKUP(A709:A3043,'Medical Examinations'!$A$2:$H$2336,5,0)</f>
        <v>No</v>
      </c>
      <c r="G709" s="8" t="str">
        <f>VLOOKUP(A709:A3043,'Medical Examinations'!$A$2:$H$2336,6,0)</f>
        <v>No</v>
      </c>
      <c r="H709" s="8">
        <f>VLOOKUP(A709:A3043,'Medical Examinations'!$A$2:$H$2336,7,0)</f>
        <v>2</v>
      </c>
      <c r="I709" t="str">
        <f>VLOOKUP(A709:A3043,'Medical Examinations'!$A$2:$K$2336,11,0)</f>
        <v>No</v>
      </c>
      <c r="J709" s="8" t="str">
        <f>VLOOKUP(A709:A3043,'Medical Examinations'!$A$2:$M$2336,12,0)</f>
        <v>Obesity</v>
      </c>
      <c r="K709" s="8" t="str">
        <f>VLOOKUP(A709:A3043,'Medical Examinations'!$A$2:$M$2336,13,0)</f>
        <v>Prediabetes</v>
      </c>
      <c r="L709" s="8" t="str">
        <f>VLOOKUP(Table1[CUSTOMER ID],'Hospitalisation Details'!$A$1:$N$2344,12,0)</f>
        <v>13/Jul/1972</v>
      </c>
      <c r="M709" s="22">
        <f>VLOOKUP(Table1[CUSTOMER ID],'Hospitalisation Details'!$A$2:$N$2344,14,0)</f>
        <v>14258.33</v>
      </c>
      <c r="N709" s="8" t="str">
        <f>VLOOKUP(Table1[CUSTOMER ID],'Hospitalisation Details'!$A$2:$I$2344,7,0)</f>
        <v>tier - 2</v>
      </c>
      <c r="O709" s="8" t="str">
        <f>VLOOKUP(Table1[CUSTOMER ID],'Hospitalisation Details'!$A$2:$I$2344,8,0)</f>
        <v>tier - 2</v>
      </c>
      <c r="P709" s="8" t="str">
        <f>VLOOKUP(Table1[CUSTOMER ID],'Hospitalisation Details'!$A$2:$I$2344,9,0)</f>
        <v>R1026</v>
      </c>
      <c r="Q709" s="8">
        <f ca="1">VLOOKUP(Table1[CUSTOMER ID],'Hospitalisation Details'!$A$2:$N$2344,13,0)</f>
        <v>52</v>
      </c>
    </row>
    <row r="710" spans="1:17" ht="15.75" x14ac:dyDescent="0.25">
      <c r="A710" s="1" t="s">
        <v>1661</v>
      </c>
      <c r="B710" s="8" t="str">
        <f>VLOOKUP(A710:A3044,'Customer Names'!$A$2:$D$2336,2,0)</f>
        <v xml:space="preserve">  Sally</v>
      </c>
      <c r="C710" s="8">
        <f>VLOOKUP(A710:A3044,'Medical Examinations'!$A$2:$H$2336,2,0)</f>
        <v>40.880000000000003</v>
      </c>
      <c r="D710" s="8">
        <f>VLOOKUP(A710:A3044,'Medical Examinations'!$A$2:$H$2336,3,0)</f>
        <v>7.65</v>
      </c>
      <c r="E710" s="8" t="str">
        <f>VLOOKUP(A710:A3044,'Medical Examinations'!$A$1:$M$2336,10,0)</f>
        <v>No</v>
      </c>
      <c r="F710" s="8" t="str">
        <f>VLOOKUP(A710:A3044,'Medical Examinations'!$A$2:$H$2336,5,0)</f>
        <v>No</v>
      </c>
      <c r="G710" s="8" t="str">
        <f>VLOOKUP(A710:A3044,'Medical Examinations'!$A$2:$H$2336,6,0)</f>
        <v>No</v>
      </c>
      <c r="H710" s="8">
        <f>VLOOKUP(A710:A3044,'Medical Examinations'!$A$2:$H$2336,7,0)</f>
        <v>0</v>
      </c>
      <c r="I710" t="str">
        <f>VLOOKUP(A710:A3044,'Medical Examinations'!$A$2:$K$2336,11,0)</f>
        <v>No</v>
      </c>
      <c r="J710" s="8" t="str">
        <f>VLOOKUP(A710:A3044,'Medical Examinations'!$A$2:$M$2336,12,0)</f>
        <v>Obesity</v>
      </c>
      <c r="K710" s="8" t="str">
        <f>VLOOKUP(A710:A3044,'Medical Examinations'!$A$2:$M$2336,13,0)</f>
        <v>Diabetes</v>
      </c>
      <c r="L710" s="8" t="str">
        <f>VLOOKUP(Table1[CUSTOMER ID],'Hospitalisation Details'!$A$1:$N$2344,12,0)</f>
        <v>26/Dec/1974</v>
      </c>
      <c r="M710" s="22">
        <f>VLOOKUP(Table1[CUSTOMER ID],'Hospitalisation Details'!$A$2:$N$2344,14,0)</f>
        <v>14256.79</v>
      </c>
      <c r="N710" s="8" t="str">
        <f>VLOOKUP(Table1[CUSTOMER ID],'Hospitalisation Details'!$A$2:$I$2344,7,0)</f>
        <v>tier - 2</v>
      </c>
      <c r="O710" s="8" t="str">
        <f>VLOOKUP(Table1[CUSTOMER ID],'Hospitalisation Details'!$A$2:$I$2344,8,0)</f>
        <v>tier - 2</v>
      </c>
      <c r="P710" s="8" t="str">
        <f>VLOOKUP(Table1[CUSTOMER ID],'Hospitalisation Details'!$A$2:$I$2344,9,0)</f>
        <v>R1026</v>
      </c>
      <c r="Q710" s="8">
        <f ca="1">VLOOKUP(Table1[CUSTOMER ID],'Hospitalisation Details'!$A$2:$N$2344,13,0)</f>
        <v>49</v>
      </c>
    </row>
    <row r="711" spans="1:17" ht="15.75" x14ac:dyDescent="0.25">
      <c r="A711" s="1" t="s">
        <v>1660</v>
      </c>
      <c r="B711" s="8" t="str">
        <f>VLOOKUP(A711:A3045,'Customer Names'!$A$2:$D$2336,2,0)</f>
        <v xml:space="preserve">  Meaghan J</v>
      </c>
      <c r="C711" s="8">
        <f>VLOOKUP(A711:A3045,'Medical Examinations'!$A$2:$H$2336,2,0)</f>
        <v>26.22</v>
      </c>
      <c r="D711" s="8">
        <f>VLOOKUP(A711:A3045,'Medical Examinations'!$A$2:$H$2336,3,0)</f>
        <v>5.37</v>
      </c>
      <c r="E711" s="8" t="str">
        <f>VLOOKUP(A711:A3045,'Medical Examinations'!$A$1:$M$2336,10,0)</f>
        <v>Yes</v>
      </c>
      <c r="F711" s="8" t="str">
        <f>VLOOKUP(A711:A3045,'Medical Examinations'!$A$2:$H$2336,5,0)</f>
        <v>No</v>
      </c>
      <c r="G711" s="8" t="str">
        <f>VLOOKUP(A711:A3045,'Medical Examinations'!$A$2:$H$2336,6,0)</f>
        <v>No</v>
      </c>
      <c r="H711" s="8">
        <f>VLOOKUP(A711:A3045,'Medical Examinations'!$A$2:$H$2336,7,0)</f>
        <v>2</v>
      </c>
      <c r="I711" t="str">
        <f>VLOOKUP(A711:A3045,'Medical Examinations'!$A$2:$K$2336,11,0)</f>
        <v>No</v>
      </c>
      <c r="J711" s="8" t="str">
        <f>VLOOKUP(A711:A3045,'Medical Examinations'!$A$2:$M$2336,12,0)</f>
        <v>Overweight</v>
      </c>
      <c r="K711" s="8" t="str">
        <f>VLOOKUP(A711:A3045,'Medical Examinations'!$A$2:$M$2336,13,0)</f>
        <v>Normal</v>
      </c>
      <c r="L711" s="8" t="str">
        <f>VLOOKUP(Table1[CUSTOMER ID],'Hospitalisation Details'!$A$1:$N$2344,12,0)</f>
        <v>8/Nov/1959</v>
      </c>
      <c r="M711" s="22">
        <f>VLOOKUP(Table1[CUSTOMER ID],'Hospitalisation Details'!$A$2:$N$2344,14,0)</f>
        <v>14256.19</v>
      </c>
      <c r="N711" s="8" t="str">
        <f>VLOOKUP(Table1[CUSTOMER ID],'Hospitalisation Details'!$A$2:$I$2344,7,0)</f>
        <v>tier - 2</v>
      </c>
      <c r="O711" s="8" t="str">
        <f>VLOOKUP(Table1[CUSTOMER ID],'Hospitalisation Details'!$A$2:$I$2344,8,0)</f>
        <v>tier - 3</v>
      </c>
      <c r="P711" s="8" t="str">
        <f>VLOOKUP(Table1[CUSTOMER ID],'Hospitalisation Details'!$A$2:$I$2344,9,0)</f>
        <v>R1012</v>
      </c>
      <c r="Q711" s="8">
        <f ca="1">VLOOKUP(Table1[CUSTOMER ID],'Hospitalisation Details'!$A$2:$N$2344,13,0)</f>
        <v>65</v>
      </c>
    </row>
    <row r="712" spans="1:17" ht="15.75" x14ac:dyDescent="0.25">
      <c r="A712" s="1" t="s">
        <v>1659</v>
      </c>
      <c r="B712" s="8" t="str">
        <f>VLOOKUP(A712:A3046,'Customer Names'!$A$2:$D$2336,2,0)</f>
        <v xml:space="preserve">  Rina</v>
      </c>
      <c r="C712" s="8">
        <f>VLOOKUP(A712:A3046,'Medical Examinations'!$A$2:$H$2336,2,0)</f>
        <v>25.08</v>
      </c>
      <c r="D712" s="8">
        <f>VLOOKUP(A712:A3046,'Medical Examinations'!$A$2:$H$2336,3,0)</f>
        <v>5.75</v>
      </c>
      <c r="E712" s="8" t="str">
        <f>VLOOKUP(A712:A3046,'Medical Examinations'!$A$1:$M$2336,10,0)</f>
        <v>Yes</v>
      </c>
      <c r="F712" s="8" t="str">
        <f>VLOOKUP(A712:A3046,'Medical Examinations'!$A$2:$H$2336,5,0)</f>
        <v>No</v>
      </c>
      <c r="G712" s="8" t="str">
        <f>VLOOKUP(A712:A3046,'Medical Examinations'!$A$2:$H$2336,6,0)</f>
        <v>No</v>
      </c>
      <c r="H712" s="8">
        <f>VLOOKUP(A712:A3046,'Medical Examinations'!$A$2:$H$2336,7,0)</f>
        <v>2</v>
      </c>
      <c r="I712" t="str">
        <f>VLOOKUP(A712:A3046,'Medical Examinations'!$A$2:$K$2336,11,0)</f>
        <v>No</v>
      </c>
      <c r="J712" s="8" t="str">
        <f>VLOOKUP(A712:A3046,'Medical Examinations'!$A$2:$M$2336,12,0)</f>
        <v>Overweight</v>
      </c>
      <c r="K712" s="8" t="str">
        <f>VLOOKUP(A712:A3046,'Medical Examinations'!$A$2:$M$2336,13,0)</f>
        <v>Prediabetes</v>
      </c>
      <c r="L712" s="8" t="str">
        <f>VLOOKUP(Table1[CUSTOMER ID],'Hospitalisation Details'!$A$1:$N$2344,12,0)</f>
        <v>10/Oct/1959</v>
      </c>
      <c r="M712" s="22">
        <f>VLOOKUP(Table1[CUSTOMER ID],'Hospitalisation Details'!$A$2:$N$2344,14,0)</f>
        <v>14254.61</v>
      </c>
      <c r="N712" s="8" t="str">
        <f>VLOOKUP(Table1[CUSTOMER ID],'Hospitalisation Details'!$A$2:$I$2344,7,0)</f>
        <v>tier - 2</v>
      </c>
      <c r="O712" s="8" t="str">
        <f>VLOOKUP(Table1[CUSTOMER ID],'Hospitalisation Details'!$A$2:$I$2344,8,0)</f>
        <v>tier - 1</v>
      </c>
      <c r="P712" s="8" t="str">
        <f>VLOOKUP(Table1[CUSTOMER ID],'Hospitalisation Details'!$A$2:$I$2344,9,0)</f>
        <v>R1012</v>
      </c>
      <c r="Q712" s="8">
        <f ca="1">VLOOKUP(Table1[CUSTOMER ID],'Hospitalisation Details'!$A$2:$N$2344,13,0)</f>
        <v>65</v>
      </c>
    </row>
    <row r="713" spans="1:17" ht="15.75" x14ac:dyDescent="0.25">
      <c r="A713" s="1" t="s">
        <v>1658</v>
      </c>
      <c r="B713" s="8" t="str">
        <f>VLOOKUP(A713:A3047,'Customer Names'!$A$2:$D$2336,2,0)</f>
        <v xml:space="preserve">  Kristin P</v>
      </c>
      <c r="C713" s="8">
        <f>VLOOKUP(A713:A3047,'Medical Examinations'!$A$2:$H$2336,2,0)</f>
        <v>39.1</v>
      </c>
      <c r="D713" s="8">
        <f>VLOOKUP(A713:A3047,'Medical Examinations'!$A$2:$H$2336,3,0)</f>
        <v>6.79</v>
      </c>
      <c r="E713" s="8" t="str">
        <f>VLOOKUP(A713:A3047,'Medical Examinations'!$A$1:$M$2336,10,0)</f>
        <v>Yes</v>
      </c>
      <c r="F713" s="8" t="str">
        <f>VLOOKUP(A713:A3047,'Medical Examinations'!$A$2:$H$2336,5,0)</f>
        <v>No</v>
      </c>
      <c r="G713" s="8" t="str">
        <f>VLOOKUP(A713:A3047,'Medical Examinations'!$A$2:$H$2336,6,0)</f>
        <v>No</v>
      </c>
      <c r="H713" s="8">
        <f>VLOOKUP(A713:A3047,'Medical Examinations'!$A$2:$H$2336,7,0)</f>
        <v>2</v>
      </c>
      <c r="I713" t="str">
        <f>VLOOKUP(A713:A3047,'Medical Examinations'!$A$2:$K$2336,11,0)</f>
        <v>No</v>
      </c>
      <c r="J713" s="8" t="str">
        <f>VLOOKUP(A713:A3047,'Medical Examinations'!$A$2:$M$2336,12,0)</f>
        <v>Obesity</v>
      </c>
      <c r="K713" s="8" t="str">
        <f>VLOOKUP(A713:A3047,'Medical Examinations'!$A$2:$M$2336,13,0)</f>
        <v>Diabetes</v>
      </c>
      <c r="L713" s="8" t="str">
        <f>VLOOKUP(Table1[CUSTOMER ID],'Hospitalisation Details'!$A$1:$N$2344,12,0)</f>
        <v>25/Sep/1961</v>
      </c>
      <c r="M713" s="22">
        <f>VLOOKUP(Table1[CUSTOMER ID],'Hospitalisation Details'!$A$2:$N$2344,14,0)</f>
        <v>14235.07</v>
      </c>
      <c r="N713" s="8" t="str">
        <f>VLOOKUP(Table1[CUSTOMER ID],'Hospitalisation Details'!$A$2:$I$2344,7,0)</f>
        <v>tier - 2</v>
      </c>
      <c r="O713" s="8" t="str">
        <f>VLOOKUP(Table1[CUSTOMER ID],'Hospitalisation Details'!$A$2:$I$2344,8,0)</f>
        <v>tier - 1</v>
      </c>
      <c r="P713" s="8" t="str">
        <f>VLOOKUP(Table1[CUSTOMER ID],'Hospitalisation Details'!$A$2:$I$2344,9,0)</f>
        <v>R1011</v>
      </c>
      <c r="Q713" s="8">
        <f ca="1">VLOOKUP(Table1[CUSTOMER ID],'Hospitalisation Details'!$A$2:$N$2344,13,0)</f>
        <v>63</v>
      </c>
    </row>
    <row r="714" spans="1:17" ht="15.75" x14ac:dyDescent="0.25">
      <c r="A714" s="1" t="s">
        <v>1657</v>
      </c>
      <c r="B714" s="8" t="str">
        <f>VLOOKUP(A714:A3048,'Customer Names'!$A$2:$D$2336,2,0)</f>
        <v xml:space="preserve">  Albert</v>
      </c>
      <c r="C714" s="8">
        <f>VLOOKUP(A714:A3048,'Medical Examinations'!$A$2:$H$2336,2,0)</f>
        <v>37.905000000000001</v>
      </c>
      <c r="D714" s="8">
        <f>VLOOKUP(A714:A3048,'Medical Examinations'!$A$2:$H$2336,3,0)</f>
        <v>7.03</v>
      </c>
      <c r="E714" s="8" t="str">
        <f>VLOOKUP(A714:A3048,'Medical Examinations'!$A$1:$M$2336,10,0)</f>
        <v>No</v>
      </c>
      <c r="F714" s="8" t="str">
        <f>VLOOKUP(A714:A3048,'Medical Examinations'!$A$2:$H$2336,5,0)</f>
        <v>No</v>
      </c>
      <c r="G714" s="8" t="str">
        <f>VLOOKUP(A714:A3048,'Medical Examinations'!$A$2:$H$2336,6,0)</f>
        <v>No</v>
      </c>
      <c r="H714" s="8">
        <f>VLOOKUP(A714:A3048,'Medical Examinations'!$A$2:$H$2336,7,0)</f>
        <v>3</v>
      </c>
      <c r="I714" t="str">
        <f>VLOOKUP(A714:A3048,'Medical Examinations'!$A$2:$K$2336,11,0)</f>
        <v>No</v>
      </c>
      <c r="J714" s="8" t="str">
        <f>VLOOKUP(A714:A3048,'Medical Examinations'!$A$2:$M$2336,12,0)</f>
        <v>Obesity</v>
      </c>
      <c r="K714" s="8" t="str">
        <f>VLOOKUP(A714:A3048,'Medical Examinations'!$A$2:$M$2336,13,0)</f>
        <v>Diabetes</v>
      </c>
      <c r="L714" s="8" t="str">
        <f>VLOOKUP(Table1[CUSTOMER ID],'Hospitalisation Details'!$A$1:$N$2344,12,0)</f>
        <v>21/Sep/1958</v>
      </c>
      <c r="M714" s="22">
        <f>VLOOKUP(Table1[CUSTOMER ID],'Hospitalisation Details'!$A$2:$N$2344,14,0)</f>
        <v>14210.54</v>
      </c>
      <c r="N714" s="8" t="str">
        <f>VLOOKUP(Table1[CUSTOMER ID],'Hospitalisation Details'!$A$2:$I$2344,7,0)</f>
        <v>tier - 2</v>
      </c>
      <c r="O714" s="8" t="str">
        <f>VLOOKUP(Table1[CUSTOMER ID],'Hospitalisation Details'!$A$2:$I$2344,8,0)</f>
        <v>tier - 2</v>
      </c>
      <c r="P714" s="8" t="str">
        <f>VLOOKUP(Table1[CUSTOMER ID],'Hospitalisation Details'!$A$2:$I$2344,9,0)</f>
        <v>R1012</v>
      </c>
      <c r="Q714" s="8">
        <f ca="1">VLOOKUP(Table1[CUSTOMER ID],'Hospitalisation Details'!$A$2:$N$2344,13,0)</f>
        <v>66</v>
      </c>
    </row>
    <row r="715" spans="1:17" ht="15.75" x14ac:dyDescent="0.25">
      <c r="A715" s="1" t="s">
        <v>1656</v>
      </c>
      <c r="B715" s="8" t="str">
        <f>VLOOKUP(A715:A3049,'Customer Names'!$A$2:$D$2336,2,0)</f>
        <v xml:space="preserve">  Ashley</v>
      </c>
      <c r="C715" s="8">
        <f>VLOOKUP(A715:A3049,'Medical Examinations'!$A$2:$H$2336,2,0)</f>
        <v>43.35</v>
      </c>
      <c r="D715" s="8">
        <f>VLOOKUP(A715:A3049,'Medical Examinations'!$A$2:$H$2336,3,0)</f>
        <v>5.41</v>
      </c>
      <c r="E715" s="8" t="str">
        <f>VLOOKUP(A715:A3049,'Medical Examinations'!$A$1:$M$2336,10,0)</f>
        <v>Yes</v>
      </c>
      <c r="F715" s="8" t="str">
        <f>VLOOKUP(A715:A3049,'Medical Examinations'!$A$2:$H$2336,5,0)</f>
        <v>No</v>
      </c>
      <c r="G715" s="8" t="str">
        <f>VLOOKUP(A715:A3049,'Medical Examinations'!$A$2:$H$2336,6,0)</f>
        <v>Yes</v>
      </c>
      <c r="H715" s="8">
        <f>VLOOKUP(A715:A3049,'Medical Examinations'!$A$2:$H$2336,7,0)</f>
        <v>1</v>
      </c>
      <c r="I715" t="str">
        <f>VLOOKUP(A715:A3049,'Medical Examinations'!$A$2:$K$2336,11,0)</f>
        <v>No</v>
      </c>
      <c r="J715" s="8" t="str">
        <f>VLOOKUP(A715:A3049,'Medical Examinations'!$A$2:$M$2336,12,0)</f>
        <v>Obesity</v>
      </c>
      <c r="K715" s="8" t="str">
        <f>VLOOKUP(A715:A3049,'Medical Examinations'!$A$2:$M$2336,13,0)</f>
        <v>Normal</v>
      </c>
      <c r="L715" s="8" t="str">
        <f>VLOOKUP(Table1[CUSTOMER ID],'Hospitalisation Details'!$A$1:$N$2344,12,0)</f>
        <v>17/Nov/1983</v>
      </c>
      <c r="M715" s="22">
        <f>VLOOKUP(Table1[CUSTOMER ID],'Hospitalisation Details'!$A$2:$N$2344,14,0)</f>
        <v>14209.4</v>
      </c>
      <c r="N715" s="8" t="str">
        <f>VLOOKUP(Table1[CUSTOMER ID],'Hospitalisation Details'!$A$2:$I$2344,7,0)</f>
        <v>tier - 2</v>
      </c>
      <c r="O715" s="8" t="str">
        <f>VLOOKUP(Table1[CUSTOMER ID],'Hospitalisation Details'!$A$2:$I$2344,8,0)</f>
        <v>tier - 1</v>
      </c>
      <c r="P715" s="8" t="str">
        <f>VLOOKUP(Table1[CUSTOMER ID],'Hospitalisation Details'!$A$2:$I$2344,9,0)</f>
        <v>R1026</v>
      </c>
      <c r="Q715" s="8">
        <f ca="1">VLOOKUP(Table1[CUSTOMER ID],'Hospitalisation Details'!$A$2:$N$2344,13,0)</f>
        <v>41</v>
      </c>
    </row>
    <row r="716" spans="1:17" ht="15.75" x14ac:dyDescent="0.25">
      <c r="A716" s="1" t="s">
        <v>1655</v>
      </c>
      <c r="B716" s="8" t="str">
        <f>VLOOKUP(A716:A3050,'Customer Names'!$A$2:$D$2336,2,0)</f>
        <v xml:space="preserve">  Shannon L</v>
      </c>
      <c r="C716" s="8">
        <f>VLOOKUP(A716:A3050,'Medical Examinations'!$A$2:$H$2336,2,0)</f>
        <v>36.15</v>
      </c>
      <c r="D716" s="8">
        <f>VLOOKUP(A716:A3050,'Medical Examinations'!$A$2:$H$2336,3,0)</f>
        <v>8.0500000000000007</v>
      </c>
      <c r="E716" s="8" t="str">
        <f>VLOOKUP(A716:A3050,'Medical Examinations'!$A$1:$M$2336,10,0)</f>
        <v>No</v>
      </c>
      <c r="F716" s="8" t="str">
        <f>VLOOKUP(A716:A3050,'Medical Examinations'!$A$2:$H$2336,5,0)</f>
        <v>No</v>
      </c>
      <c r="G716" s="8" t="str">
        <f>VLOOKUP(A716:A3050,'Medical Examinations'!$A$2:$H$2336,6,0)</f>
        <v>No</v>
      </c>
      <c r="H716" s="8">
        <f>VLOOKUP(A716:A3050,'Medical Examinations'!$A$2:$H$2336,7,0)</f>
        <v>0</v>
      </c>
      <c r="I716" t="str">
        <f>VLOOKUP(A716:A3050,'Medical Examinations'!$A$2:$K$2336,11,0)</f>
        <v>No</v>
      </c>
      <c r="J716" s="8" t="str">
        <f>VLOOKUP(A716:A3050,'Medical Examinations'!$A$2:$M$2336,12,0)</f>
        <v>Obesity</v>
      </c>
      <c r="K716" s="8" t="str">
        <f>VLOOKUP(A716:A3050,'Medical Examinations'!$A$2:$M$2336,13,0)</f>
        <v>Diabetes</v>
      </c>
      <c r="L716" s="8" t="str">
        <f>VLOOKUP(Table1[CUSTOMER ID],'Hospitalisation Details'!$A$1:$N$2344,12,0)</f>
        <v>25/Dec/1968</v>
      </c>
      <c r="M716" s="22">
        <f>VLOOKUP(Table1[CUSTOMER ID],'Hospitalisation Details'!$A$2:$N$2344,14,0)</f>
        <v>14193.55</v>
      </c>
      <c r="N716" s="8" t="str">
        <f>VLOOKUP(Table1[CUSTOMER ID],'Hospitalisation Details'!$A$2:$I$2344,7,0)</f>
        <v>tier - 2</v>
      </c>
      <c r="O716" s="8" t="str">
        <f>VLOOKUP(Table1[CUSTOMER ID],'Hospitalisation Details'!$A$2:$I$2344,8,0)</f>
        <v>tier - 1</v>
      </c>
      <c r="P716" s="8" t="str">
        <f>VLOOKUP(Table1[CUSTOMER ID],'Hospitalisation Details'!$A$2:$I$2344,9,0)</f>
        <v>R1026</v>
      </c>
      <c r="Q716" s="8">
        <f ca="1">VLOOKUP(Table1[CUSTOMER ID],'Hospitalisation Details'!$A$2:$N$2344,13,0)</f>
        <v>55</v>
      </c>
    </row>
    <row r="717" spans="1:17" ht="15.75" x14ac:dyDescent="0.25">
      <c r="A717" s="1" t="s">
        <v>1654</v>
      </c>
      <c r="B717" s="8" t="str">
        <f>VLOOKUP(A717:A3051,'Customer Names'!$A$2:$D$2336,2,0)</f>
        <v xml:space="preserve">  Amy B</v>
      </c>
      <c r="C717" s="8">
        <f>VLOOKUP(A717:A3051,'Medical Examinations'!$A$2:$H$2336,2,0)</f>
        <v>44.98</v>
      </c>
      <c r="D717" s="8">
        <f>VLOOKUP(A717:A3051,'Medical Examinations'!$A$2:$H$2336,3,0)</f>
        <v>5.94</v>
      </c>
      <c r="E717" s="8" t="str">
        <f>VLOOKUP(A717:A3051,'Medical Examinations'!$A$1:$M$2336,10,0)</f>
        <v>No</v>
      </c>
      <c r="F717" s="8" t="str">
        <f>VLOOKUP(A717:A3051,'Medical Examinations'!$A$2:$H$2336,5,0)</f>
        <v>No</v>
      </c>
      <c r="G717" s="8" t="str">
        <f>VLOOKUP(A717:A3051,'Medical Examinations'!$A$2:$H$2336,6,0)</f>
        <v>No</v>
      </c>
      <c r="H717" s="8">
        <f>VLOOKUP(A717:A3051,'Medical Examinations'!$A$2:$H$2336,7,0)</f>
        <v>1</v>
      </c>
      <c r="I717" t="str">
        <f>VLOOKUP(A717:A3051,'Medical Examinations'!$A$2:$K$2336,11,0)</f>
        <v>No</v>
      </c>
      <c r="J717" s="8" t="str">
        <f>VLOOKUP(A717:A3051,'Medical Examinations'!$A$2:$M$2336,12,0)</f>
        <v>Obesity</v>
      </c>
      <c r="K717" s="8" t="str">
        <f>VLOOKUP(A717:A3051,'Medical Examinations'!$A$2:$M$2336,13,0)</f>
        <v>Prediabetes</v>
      </c>
      <c r="L717" s="8" t="str">
        <f>VLOOKUP(Table1[CUSTOMER ID],'Hospitalisation Details'!$A$1:$N$2344,12,0)</f>
        <v>7/Jul/1984</v>
      </c>
      <c r="M717" s="22">
        <f>VLOOKUP(Table1[CUSTOMER ID],'Hospitalisation Details'!$A$2:$N$2344,14,0)</f>
        <v>14152.46</v>
      </c>
      <c r="N717" s="8" t="str">
        <f>VLOOKUP(Table1[CUSTOMER ID],'Hospitalisation Details'!$A$2:$I$2344,7,0)</f>
        <v>tier - 2</v>
      </c>
      <c r="O717" s="8" t="str">
        <f>VLOOKUP(Table1[CUSTOMER ID],'Hospitalisation Details'!$A$2:$I$2344,8,0)</f>
        <v>tier - 1</v>
      </c>
      <c r="P717" s="8" t="str">
        <f>VLOOKUP(Table1[CUSTOMER ID],'Hospitalisation Details'!$A$2:$I$2344,9,0)</f>
        <v>R1012</v>
      </c>
      <c r="Q717" s="8">
        <f ca="1">VLOOKUP(Table1[CUSTOMER ID],'Hospitalisation Details'!$A$2:$N$2344,13,0)</f>
        <v>40</v>
      </c>
    </row>
    <row r="718" spans="1:17" ht="15.75" x14ac:dyDescent="0.25">
      <c r="A718" s="1" t="s">
        <v>1653</v>
      </c>
      <c r="B718" s="8" t="str">
        <f>VLOOKUP(A718:A3052,'Customer Names'!$A$2:$D$2336,2,0)</f>
        <v xml:space="preserve">  A Danielle</v>
      </c>
      <c r="C718" s="8">
        <f>VLOOKUP(A718:A3052,'Medical Examinations'!$A$2:$H$2336,2,0)</f>
        <v>38.28</v>
      </c>
      <c r="D718" s="8">
        <f>VLOOKUP(A718:A3052,'Medical Examinations'!$A$2:$H$2336,3,0)</f>
        <v>5.51</v>
      </c>
      <c r="E718" s="8" t="str">
        <f>VLOOKUP(A718:A3052,'Medical Examinations'!$A$1:$M$2336,10,0)</f>
        <v>No</v>
      </c>
      <c r="F718" s="8" t="str">
        <f>VLOOKUP(A718:A3052,'Medical Examinations'!$A$2:$H$2336,5,0)</f>
        <v>yes</v>
      </c>
      <c r="G718" s="8" t="str">
        <f>VLOOKUP(A718:A3052,'Medical Examinations'!$A$2:$H$2336,6,0)</f>
        <v>No</v>
      </c>
      <c r="H718" s="8">
        <f>VLOOKUP(A718:A3052,'Medical Examinations'!$A$2:$H$2336,7,0)</f>
        <v>1</v>
      </c>
      <c r="I718" t="str">
        <f>VLOOKUP(A718:A3052,'Medical Examinations'!$A$2:$K$2336,11,0)</f>
        <v>No</v>
      </c>
      <c r="J718" s="8" t="str">
        <f>VLOOKUP(A718:A3052,'Medical Examinations'!$A$2:$M$2336,12,0)</f>
        <v>Obesity</v>
      </c>
      <c r="K718" s="8" t="str">
        <f>VLOOKUP(A718:A3052,'Medical Examinations'!$A$2:$M$2336,13,0)</f>
        <v>Normal</v>
      </c>
      <c r="L718" s="8" t="str">
        <f>VLOOKUP(Table1[CUSTOMER ID],'Hospitalisation Details'!$A$1:$N$2344,12,0)</f>
        <v>6/Jul/2004</v>
      </c>
      <c r="M718" s="22">
        <f>VLOOKUP(Table1[CUSTOMER ID],'Hospitalisation Details'!$A$2:$N$2344,14,0)</f>
        <v>14133.04</v>
      </c>
      <c r="N718" s="8" t="str">
        <f>VLOOKUP(Table1[CUSTOMER ID],'Hospitalisation Details'!$A$2:$I$2344,7,0)</f>
        <v>tier - 2</v>
      </c>
      <c r="O718" s="8" t="str">
        <f>VLOOKUP(Table1[CUSTOMER ID],'Hospitalisation Details'!$A$2:$I$2344,8,0)</f>
        <v>tier - 3</v>
      </c>
      <c r="P718" s="8" t="str">
        <f>VLOOKUP(Table1[CUSTOMER ID],'Hospitalisation Details'!$A$2:$I$2344,9,0)</f>
        <v>R1013</v>
      </c>
      <c r="Q718" s="8">
        <f ca="1">VLOOKUP(Table1[CUSTOMER ID],'Hospitalisation Details'!$A$2:$N$2344,13,0)</f>
        <v>20</v>
      </c>
    </row>
    <row r="719" spans="1:17" ht="15.75" x14ac:dyDescent="0.25">
      <c r="A719" s="1" t="s">
        <v>1652</v>
      </c>
      <c r="B719" s="8" t="str">
        <f>VLOOKUP(A719:A3053,'Customer Names'!$A$2:$D$2336,2,0)</f>
        <v xml:space="preserve">  Conrad F</v>
      </c>
      <c r="C719" s="8">
        <f>VLOOKUP(A719:A3053,'Medical Examinations'!$A$2:$H$2336,2,0)</f>
        <v>32.299999999999997</v>
      </c>
      <c r="D719" s="8">
        <f>VLOOKUP(A719:A3053,'Medical Examinations'!$A$2:$H$2336,3,0)</f>
        <v>6.55</v>
      </c>
      <c r="E719" s="8" t="str">
        <f>VLOOKUP(A719:A3053,'Medical Examinations'!$A$1:$M$2336,10,0)</f>
        <v>Yes</v>
      </c>
      <c r="F719" s="8" t="str">
        <f>VLOOKUP(A719:A3053,'Medical Examinations'!$A$2:$H$2336,5,0)</f>
        <v>No</v>
      </c>
      <c r="G719" s="8" t="str">
        <f>VLOOKUP(A719:A3053,'Medical Examinations'!$A$2:$H$2336,6,0)</f>
        <v>No</v>
      </c>
      <c r="H719" s="8">
        <f>VLOOKUP(A719:A3053,'Medical Examinations'!$A$2:$H$2336,7,0)</f>
        <v>2</v>
      </c>
      <c r="I719" t="str">
        <f>VLOOKUP(A719:A3053,'Medical Examinations'!$A$2:$K$2336,11,0)</f>
        <v>No</v>
      </c>
      <c r="J719" s="8" t="str">
        <f>VLOOKUP(A719:A3053,'Medical Examinations'!$A$2:$M$2336,12,0)</f>
        <v>Obesity</v>
      </c>
      <c r="K719" s="8" t="str">
        <f>VLOOKUP(A719:A3053,'Medical Examinations'!$A$2:$M$2336,13,0)</f>
        <v>Diabetes</v>
      </c>
      <c r="L719" s="8" t="str">
        <f>VLOOKUP(Table1[CUSTOMER ID],'Hospitalisation Details'!$A$1:$N$2344,12,0)</f>
        <v>14/Jun/1961</v>
      </c>
      <c r="M719" s="22">
        <f>VLOOKUP(Table1[CUSTOMER ID],'Hospitalisation Details'!$A$2:$N$2344,14,0)</f>
        <v>14119.62</v>
      </c>
      <c r="N719" s="8" t="str">
        <f>VLOOKUP(Table1[CUSTOMER ID],'Hospitalisation Details'!$A$2:$I$2344,7,0)</f>
        <v>tier - 2</v>
      </c>
      <c r="O719" s="8" t="str">
        <f>VLOOKUP(Table1[CUSTOMER ID],'Hospitalisation Details'!$A$2:$I$2344,8,0)</f>
        <v>tier - 1</v>
      </c>
      <c r="P719" s="8" t="str">
        <f>VLOOKUP(Table1[CUSTOMER ID],'Hospitalisation Details'!$A$2:$I$2344,9,0)</f>
        <v>R1012</v>
      </c>
      <c r="Q719" s="8">
        <f ca="1">VLOOKUP(Table1[CUSTOMER ID],'Hospitalisation Details'!$A$2:$N$2344,13,0)</f>
        <v>63</v>
      </c>
    </row>
    <row r="720" spans="1:17" ht="15.75" x14ac:dyDescent="0.25">
      <c r="A720" s="1" t="s">
        <v>1651</v>
      </c>
      <c r="B720" s="8" t="str">
        <f>VLOOKUP(A720:A3054,'Customer Names'!$A$2:$D$2336,2,0)</f>
        <v xml:space="preserve">  Josh</v>
      </c>
      <c r="C720" s="8">
        <f>VLOOKUP(A720:A3054,'Medical Examinations'!$A$2:$H$2336,2,0)</f>
        <v>39.51</v>
      </c>
      <c r="D720" s="8">
        <f>VLOOKUP(A720:A3054,'Medical Examinations'!$A$2:$H$2336,3,0)</f>
        <v>5.79</v>
      </c>
      <c r="E720" s="8" t="str">
        <f>VLOOKUP(A720:A3054,'Medical Examinations'!$A$1:$M$2336,10,0)</f>
        <v>Yes</v>
      </c>
      <c r="F720" s="8" t="str">
        <f>VLOOKUP(A720:A3054,'Medical Examinations'!$A$2:$H$2336,5,0)</f>
        <v>No</v>
      </c>
      <c r="G720" s="8" t="str">
        <f>VLOOKUP(A720:A3054,'Medical Examinations'!$A$2:$H$2336,6,0)</f>
        <v>No</v>
      </c>
      <c r="H720" s="8">
        <f>VLOOKUP(A720:A3054,'Medical Examinations'!$A$2:$H$2336,7,0)</f>
        <v>0</v>
      </c>
      <c r="I720" t="str">
        <f>VLOOKUP(A720:A3054,'Medical Examinations'!$A$2:$K$2336,11,0)</f>
        <v>No</v>
      </c>
      <c r="J720" s="8" t="str">
        <f>VLOOKUP(A720:A3054,'Medical Examinations'!$A$2:$M$2336,12,0)</f>
        <v>Obesity</v>
      </c>
      <c r="K720" s="8" t="str">
        <f>VLOOKUP(A720:A3054,'Medical Examinations'!$A$2:$M$2336,13,0)</f>
        <v>Prediabetes</v>
      </c>
      <c r="L720" s="8" t="str">
        <f>VLOOKUP(Table1[CUSTOMER ID],'Hospitalisation Details'!$A$1:$N$2344,12,0)</f>
        <v>26/Sep/1976</v>
      </c>
      <c r="M720" s="22">
        <f>VLOOKUP(Table1[CUSTOMER ID],'Hospitalisation Details'!$A$2:$N$2344,14,0)</f>
        <v>14098.07</v>
      </c>
      <c r="N720" s="8" t="str">
        <f>VLOOKUP(Table1[CUSTOMER ID],'Hospitalisation Details'!$A$2:$I$2344,7,0)</f>
        <v>tier - 2</v>
      </c>
      <c r="O720" s="8" t="str">
        <f>VLOOKUP(Table1[CUSTOMER ID],'Hospitalisation Details'!$A$2:$I$2344,8,0)</f>
        <v>tier - 3</v>
      </c>
      <c r="P720" s="8" t="str">
        <f>VLOOKUP(Table1[CUSTOMER ID],'Hospitalisation Details'!$A$2:$I$2344,9,0)</f>
        <v>R1023</v>
      </c>
      <c r="Q720" s="8">
        <f ca="1">VLOOKUP(Table1[CUSTOMER ID],'Hospitalisation Details'!$A$2:$N$2344,13,0)</f>
        <v>48</v>
      </c>
    </row>
    <row r="721" spans="1:17" ht="15.75" x14ac:dyDescent="0.25">
      <c r="A721" s="1" t="s">
        <v>1650</v>
      </c>
      <c r="B721" s="8" t="str">
        <f>VLOOKUP(A721:A3055,'Customer Names'!$A$2:$D$2336,2,0)</f>
        <v xml:space="preserve">  Maxime</v>
      </c>
      <c r="C721" s="8">
        <f>VLOOKUP(A721:A3055,'Medical Examinations'!$A$2:$H$2336,2,0)</f>
        <v>50.46</v>
      </c>
      <c r="D721" s="8">
        <f>VLOOKUP(A721:A3055,'Medical Examinations'!$A$2:$H$2336,3,0)</f>
        <v>4.5599999999999996</v>
      </c>
      <c r="E721" s="8" t="str">
        <f>VLOOKUP(A721:A3055,'Medical Examinations'!$A$1:$M$2336,10,0)</f>
        <v>No</v>
      </c>
      <c r="F721" s="8" t="str">
        <f>VLOOKUP(A721:A3055,'Medical Examinations'!$A$2:$H$2336,5,0)</f>
        <v>No</v>
      </c>
      <c r="G721" s="8" t="str">
        <f>VLOOKUP(A721:A3055,'Medical Examinations'!$A$2:$H$2336,6,0)</f>
        <v>No</v>
      </c>
      <c r="H721" s="8">
        <f>VLOOKUP(A721:A3055,'Medical Examinations'!$A$2:$H$2336,7,0)</f>
        <v>0</v>
      </c>
      <c r="I721" t="str">
        <f>VLOOKUP(A721:A3055,'Medical Examinations'!$A$2:$K$2336,11,0)</f>
        <v>No</v>
      </c>
      <c r="J721" s="8" t="str">
        <f>VLOOKUP(A721:A3055,'Medical Examinations'!$A$2:$M$2336,12,0)</f>
        <v>Obesity</v>
      </c>
      <c r="K721" s="8" t="str">
        <f>VLOOKUP(A721:A3055,'Medical Examinations'!$A$2:$M$2336,13,0)</f>
        <v>Normal</v>
      </c>
      <c r="L721" s="8" t="str">
        <f>VLOOKUP(Table1[CUSTOMER ID],'Hospitalisation Details'!$A$1:$N$2344,12,0)</f>
        <v>12/Sep/1991</v>
      </c>
      <c r="M721" s="22">
        <f>VLOOKUP(Table1[CUSTOMER ID],'Hospitalisation Details'!$A$2:$N$2344,14,0)</f>
        <v>14081.93</v>
      </c>
      <c r="N721" s="8" t="str">
        <f>VLOOKUP(Table1[CUSTOMER ID],'Hospitalisation Details'!$A$2:$I$2344,7,0)</f>
        <v>tier - 2</v>
      </c>
      <c r="O721" s="8" t="str">
        <f>VLOOKUP(Table1[CUSTOMER ID],'Hospitalisation Details'!$A$2:$I$2344,8,0)</f>
        <v>tier - 3</v>
      </c>
      <c r="P721" s="8" t="str">
        <f>VLOOKUP(Table1[CUSTOMER ID],'Hospitalisation Details'!$A$2:$I$2344,9,0)</f>
        <v>R1012</v>
      </c>
      <c r="Q721" s="8">
        <f ca="1">VLOOKUP(Table1[CUSTOMER ID],'Hospitalisation Details'!$A$2:$N$2344,13,0)</f>
        <v>33</v>
      </c>
    </row>
    <row r="722" spans="1:17" ht="15.75" x14ac:dyDescent="0.25">
      <c r="A722" s="1" t="s">
        <v>1649</v>
      </c>
      <c r="B722" s="8" t="str">
        <f>VLOOKUP(A722:A3056,'Customer Names'!$A$2:$D$2336,2,0)</f>
        <v xml:space="preserve">  Natalie</v>
      </c>
      <c r="C722" s="8">
        <f>VLOOKUP(A722:A3056,'Medical Examinations'!$A$2:$H$2336,2,0)</f>
        <v>31.73</v>
      </c>
      <c r="D722" s="8">
        <f>VLOOKUP(A722:A3056,'Medical Examinations'!$A$2:$H$2336,3,0)</f>
        <v>7</v>
      </c>
      <c r="E722" s="8" t="str">
        <f>VLOOKUP(A722:A3056,'Medical Examinations'!$A$1:$M$2336,10,0)</f>
        <v>No</v>
      </c>
      <c r="F722" s="8" t="str">
        <f>VLOOKUP(A722:A3056,'Medical Examinations'!$A$2:$H$2336,5,0)</f>
        <v>No</v>
      </c>
      <c r="G722" s="8" t="str">
        <f>VLOOKUP(A722:A3056,'Medical Examinations'!$A$2:$H$2336,6,0)</f>
        <v>No</v>
      </c>
      <c r="H722" s="8">
        <f>VLOOKUP(A722:A3056,'Medical Examinations'!$A$2:$H$2336,7,0)</f>
        <v>0</v>
      </c>
      <c r="I722" t="str">
        <f>VLOOKUP(A722:A3056,'Medical Examinations'!$A$2:$K$2336,11,0)</f>
        <v>No</v>
      </c>
      <c r="J722" s="8" t="str">
        <f>VLOOKUP(A722:A3056,'Medical Examinations'!$A$2:$M$2336,12,0)</f>
        <v>Obesity</v>
      </c>
      <c r="K722" s="8" t="str">
        <f>VLOOKUP(A722:A3056,'Medical Examinations'!$A$2:$M$2336,13,0)</f>
        <v>Diabetes</v>
      </c>
      <c r="L722" s="8" t="str">
        <f>VLOOKUP(Table1[CUSTOMER ID],'Hospitalisation Details'!$A$1:$N$2344,12,0)</f>
        <v>8/Nov/1960</v>
      </c>
      <c r="M722" s="22">
        <f>VLOOKUP(Table1[CUSTOMER ID],'Hospitalisation Details'!$A$2:$N$2344,14,0)</f>
        <v>14043.48</v>
      </c>
      <c r="N722" s="8" t="str">
        <f>VLOOKUP(Table1[CUSTOMER ID],'Hospitalisation Details'!$A$2:$I$2344,7,0)</f>
        <v>tier - 2</v>
      </c>
      <c r="O722" s="8" t="str">
        <f>VLOOKUP(Table1[CUSTOMER ID],'Hospitalisation Details'!$A$2:$I$2344,8,0)</f>
        <v>tier - 3</v>
      </c>
      <c r="P722" s="8" t="str">
        <f>VLOOKUP(Table1[CUSTOMER ID],'Hospitalisation Details'!$A$2:$I$2344,9,0)</f>
        <v>R1024</v>
      </c>
      <c r="Q722" s="8">
        <f ca="1">VLOOKUP(Table1[CUSTOMER ID],'Hospitalisation Details'!$A$2:$N$2344,13,0)</f>
        <v>64</v>
      </c>
    </row>
    <row r="723" spans="1:17" ht="15.75" x14ac:dyDescent="0.25">
      <c r="A723" s="1" t="s">
        <v>1648</v>
      </c>
      <c r="B723" s="8" t="str">
        <f>VLOOKUP(A723:A3057,'Customer Names'!$A$2:$D$2336,2,0)</f>
        <v xml:space="preserve">  Melissa</v>
      </c>
      <c r="C723" s="8">
        <f>VLOOKUP(A723:A3057,'Medical Examinations'!$A$2:$H$2336,2,0)</f>
        <v>32.1</v>
      </c>
      <c r="D723" s="8">
        <f>VLOOKUP(A723:A3057,'Medical Examinations'!$A$2:$H$2336,3,0)</f>
        <v>6.57</v>
      </c>
      <c r="E723" s="8" t="str">
        <f>VLOOKUP(A723:A3057,'Medical Examinations'!$A$1:$M$2336,10,0)</f>
        <v>Yes</v>
      </c>
      <c r="F723" s="8" t="str">
        <f>VLOOKUP(A723:A3057,'Medical Examinations'!$A$2:$H$2336,5,0)</f>
        <v>No</v>
      </c>
      <c r="G723" s="8" t="str">
        <f>VLOOKUP(A723:A3057,'Medical Examinations'!$A$2:$H$2336,6,0)</f>
        <v>Yes</v>
      </c>
      <c r="H723" s="8">
        <f>VLOOKUP(A723:A3057,'Medical Examinations'!$A$2:$H$2336,7,0)</f>
        <v>1</v>
      </c>
      <c r="I723" t="str">
        <f>VLOOKUP(A723:A3057,'Medical Examinations'!$A$2:$K$2336,11,0)</f>
        <v>No</v>
      </c>
      <c r="J723" s="8" t="str">
        <f>VLOOKUP(A723:A3057,'Medical Examinations'!$A$2:$M$2336,12,0)</f>
        <v>Obesity</v>
      </c>
      <c r="K723" s="8" t="str">
        <f>VLOOKUP(A723:A3057,'Medical Examinations'!$A$2:$M$2336,13,0)</f>
        <v>Diabetes</v>
      </c>
      <c r="L723" s="8" t="str">
        <f>VLOOKUP(Table1[CUSTOMER ID],'Hospitalisation Details'!$A$1:$N$2344,12,0)</f>
        <v>8/Jul/1963</v>
      </c>
      <c r="M723" s="22">
        <f>VLOOKUP(Table1[CUSTOMER ID],'Hospitalisation Details'!$A$2:$N$2344,14,0)</f>
        <v>14007.22</v>
      </c>
      <c r="N723" s="8" t="str">
        <f>VLOOKUP(Table1[CUSTOMER ID],'Hospitalisation Details'!$A$2:$I$2344,7,0)</f>
        <v>tier - 2</v>
      </c>
      <c r="O723" s="8" t="str">
        <f>VLOOKUP(Table1[CUSTOMER ID],'Hospitalisation Details'!$A$2:$I$2344,8,0)</f>
        <v>tier - 3</v>
      </c>
      <c r="P723" s="8" t="str">
        <f>VLOOKUP(Table1[CUSTOMER ID],'Hospitalisation Details'!$A$2:$I$2344,9,0)</f>
        <v>R1011</v>
      </c>
      <c r="Q723" s="8">
        <f ca="1">VLOOKUP(Table1[CUSTOMER ID],'Hospitalisation Details'!$A$2:$N$2344,13,0)</f>
        <v>61</v>
      </c>
    </row>
    <row r="724" spans="1:17" ht="15.75" x14ac:dyDescent="0.25">
      <c r="A724" s="1" t="s">
        <v>1647</v>
      </c>
      <c r="B724" s="8" t="str">
        <f>VLOOKUP(A724:A3058,'Customer Names'!$A$2:$D$2336,2,0)</f>
        <v xml:space="preserve">  Laura P</v>
      </c>
      <c r="C724" s="8">
        <f>VLOOKUP(A724:A3058,'Medical Examinations'!$A$2:$H$2336,2,0)</f>
        <v>27.83</v>
      </c>
      <c r="D724" s="8">
        <f>VLOOKUP(A724:A3058,'Medical Examinations'!$A$2:$H$2336,3,0)</f>
        <v>11.61</v>
      </c>
      <c r="E724" s="8" t="str">
        <f>VLOOKUP(A724:A3058,'Medical Examinations'!$A$1:$M$2336,10,0)</f>
        <v>Yes</v>
      </c>
      <c r="F724" s="8" t="str">
        <f>VLOOKUP(A724:A3058,'Medical Examinations'!$A$2:$H$2336,5,0)</f>
        <v>No</v>
      </c>
      <c r="G724" s="8" t="str">
        <f>VLOOKUP(A724:A3058,'Medical Examinations'!$A$2:$H$2336,6,0)</f>
        <v>Yes</v>
      </c>
      <c r="H724" s="8">
        <f>VLOOKUP(A724:A3058,'Medical Examinations'!$A$2:$H$2336,7,0)</f>
        <v>1</v>
      </c>
      <c r="I724" t="str">
        <f>VLOOKUP(A724:A3058,'Medical Examinations'!$A$2:$K$2336,11,0)</f>
        <v>No</v>
      </c>
      <c r="J724" s="8" t="str">
        <f>VLOOKUP(A724:A3058,'Medical Examinations'!$A$2:$M$2336,12,0)</f>
        <v>Overweight</v>
      </c>
      <c r="K724" s="8" t="str">
        <f>VLOOKUP(A724:A3058,'Medical Examinations'!$A$2:$M$2336,13,0)</f>
        <v>Diabetes</v>
      </c>
      <c r="L724" s="8" t="str">
        <f>VLOOKUP(Table1[CUSTOMER ID],'Hospitalisation Details'!$A$1:$N$2344,12,0)</f>
        <v>6/Jul/1963</v>
      </c>
      <c r="M724" s="22">
        <f>VLOOKUP(Table1[CUSTOMER ID],'Hospitalisation Details'!$A$2:$N$2344,14,0)</f>
        <v>14001.29</v>
      </c>
      <c r="N724" s="8" t="str">
        <f>VLOOKUP(Table1[CUSTOMER ID],'Hospitalisation Details'!$A$2:$I$2344,7,0)</f>
        <v>tier - 2</v>
      </c>
      <c r="O724" s="8" t="str">
        <f>VLOOKUP(Table1[CUSTOMER ID],'Hospitalisation Details'!$A$2:$I$2344,8,0)</f>
        <v>tier - 2</v>
      </c>
      <c r="P724" s="8" t="str">
        <f>VLOOKUP(Table1[CUSTOMER ID],'Hospitalisation Details'!$A$2:$I$2344,9,0)</f>
        <v>R1013</v>
      </c>
      <c r="Q724" s="8">
        <f ca="1">VLOOKUP(Table1[CUSTOMER ID],'Hospitalisation Details'!$A$2:$N$2344,13,0)</f>
        <v>61</v>
      </c>
    </row>
    <row r="725" spans="1:17" ht="15.75" x14ac:dyDescent="0.25">
      <c r="A725" s="1" t="s">
        <v>1646</v>
      </c>
      <c r="B725" s="8" t="str">
        <f>VLOOKUP(A725:A3059,'Customer Names'!$A$2:$D$2336,2,0)</f>
        <v xml:space="preserve">  Lisa</v>
      </c>
      <c r="C725" s="8">
        <f>VLOOKUP(A725:A3059,'Medical Examinations'!$A$2:$H$2336,2,0)</f>
        <v>27.72</v>
      </c>
      <c r="D725" s="8">
        <f>VLOOKUP(A725:A3059,'Medical Examinations'!$A$2:$H$2336,3,0)</f>
        <v>8.16</v>
      </c>
      <c r="E725" s="8" t="str">
        <f>VLOOKUP(A725:A3059,'Medical Examinations'!$A$1:$M$2336,10,0)</f>
        <v>Yes</v>
      </c>
      <c r="F725" s="8" t="str">
        <f>VLOOKUP(A725:A3059,'Medical Examinations'!$A$2:$H$2336,5,0)</f>
        <v>No</v>
      </c>
      <c r="G725" s="8" t="str">
        <f>VLOOKUP(A725:A3059,'Medical Examinations'!$A$2:$H$2336,6,0)</f>
        <v>Yes</v>
      </c>
      <c r="H725" s="8">
        <f>VLOOKUP(A725:A3059,'Medical Examinations'!$A$2:$H$2336,7,0)</f>
        <v>1</v>
      </c>
      <c r="I725" t="str">
        <f>VLOOKUP(A725:A3059,'Medical Examinations'!$A$2:$K$2336,11,0)</f>
        <v>No</v>
      </c>
      <c r="J725" s="8" t="str">
        <f>VLOOKUP(A725:A3059,'Medical Examinations'!$A$2:$M$2336,12,0)</f>
        <v>Overweight</v>
      </c>
      <c r="K725" s="8" t="str">
        <f>VLOOKUP(A725:A3059,'Medical Examinations'!$A$2:$M$2336,13,0)</f>
        <v>Diabetes</v>
      </c>
      <c r="L725" s="8" t="str">
        <f>VLOOKUP(Table1[CUSTOMER ID],'Hospitalisation Details'!$A$1:$N$2344,12,0)</f>
        <v>23/Dec/1963</v>
      </c>
      <c r="M725" s="22">
        <f>VLOOKUP(Table1[CUSTOMER ID],'Hospitalisation Details'!$A$2:$N$2344,14,0)</f>
        <v>14001.13</v>
      </c>
      <c r="N725" s="8" t="str">
        <f>VLOOKUP(Table1[CUSTOMER ID],'Hospitalisation Details'!$A$2:$I$2344,7,0)</f>
        <v>tier - 2</v>
      </c>
      <c r="O725" s="8" t="str">
        <f>VLOOKUP(Table1[CUSTOMER ID],'Hospitalisation Details'!$A$2:$I$2344,8,0)</f>
        <v>tier - 1</v>
      </c>
      <c r="P725" s="8" t="str">
        <f>VLOOKUP(Table1[CUSTOMER ID],'Hospitalisation Details'!$A$2:$I$2344,9,0)</f>
        <v>R1013</v>
      </c>
      <c r="Q725" s="8">
        <f ca="1">VLOOKUP(Table1[CUSTOMER ID],'Hospitalisation Details'!$A$2:$N$2344,13,0)</f>
        <v>60</v>
      </c>
    </row>
    <row r="726" spans="1:17" ht="15.75" x14ac:dyDescent="0.25">
      <c r="A726" s="1" t="s">
        <v>1645</v>
      </c>
      <c r="B726" s="8" t="str">
        <f>VLOOKUP(A726:A3060,'Customer Names'!$A$2:$D$2336,2,0)</f>
        <v xml:space="preserve">  William D</v>
      </c>
      <c r="C726" s="8">
        <f>VLOOKUP(A726:A3060,'Medical Examinations'!$A$2:$H$2336,2,0)</f>
        <v>36.765000000000001</v>
      </c>
      <c r="D726" s="8">
        <f>VLOOKUP(A726:A3060,'Medical Examinations'!$A$2:$H$2336,3,0)</f>
        <v>4.4800000000000004</v>
      </c>
      <c r="E726" s="8" t="str">
        <f>VLOOKUP(A726:A3060,'Medical Examinations'!$A$1:$M$2336,10,0)</f>
        <v>Yes</v>
      </c>
      <c r="F726" s="8" t="str">
        <f>VLOOKUP(A726:A3060,'Medical Examinations'!$A$2:$H$2336,5,0)</f>
        <v>No</v>
      </c>
      <c r="G726" s="8" t="str">
        <f>VLOOKUP(A726:A3060,'Medical Examinations'!$A$2:$H$2336,6,0)</f>
        <v>No</v>
      </c>
      <c r="H726" s="8">
        <f>VLOOKUP(A726:A3060,'Medical Examinations'!$A$2:$H$2336,7,0)</f>
        <v>2</v>
      </c>
      <c r="I726" t="str">
        <f>VLOOKUP(A726:A3060,'Medical Examinations'!$A$2:$K$2336,11,0)</f>
        <v>No</v>
      </c>
      <c r="J726" s="8" t="str">
        <f>VLOOKUP(A726:A3060,'Medical Examinations'!$A$2:$M$2336,12,0)</f>
        <v>Obesity</v>
      </c>
      <c r="K726" s="8" t="str">
        <f>VLOOKUP(A726:A3060,'Medical Examinations'!$A$2:$M$2336,13,0)</f>
        <v>Normal</v>
      </c>
      <c r="L726" s="8" t="str">
        <f>VLOOKUP(Table1[CUSTOMER ID],'Hospitalisation Details'!$A$1:$N$2344,12,0)</f>
        <v>6/Sep/1959</v>
      </c>
      <c r="M726" s="22">
        <f>VLOOKUP(Table1[CUSTOMER ID],'Hospitalisation Details'!$A$2:$N$2344,14,0)</f>
        <v>13981.85</v>
      </c>
      <c r="N726" s="8" t="str">
        <f>VLOOKUP(Table1[CUSTOMER ID],'Hospitalisation Details'!$A$2:$I$2344,7,0)</f>
        <v>tier - 2</v>
      </c>
      <c r="O726" s="8" t="str">
        <f>VLOOKUP(Table1[CUSTOMER ID],'Hospitalisation Details'!$A$2:$I$2344,8,0)</f>
        <v>tier - 1</v>
      </c>
      <c r="P726" s="8" t="str">
        <f>VLOOKUP(Table1[CUSTOMER ID],'Hospitalisation Details'!$A$2:$I$2344,9,0)</f>
        <v>R1016</v>
      </c>
      <c r="Q726" s="8">
        <f ca="1">VLOOKUP(Table1[CUSTOMER ID],'Hospitalisation Details'!$A$2:$N$2344,13,0)</f>
        <v>65</v>
      </c>
    </row>
    <row r="727" spans="1:17" ht="15.75" x14ac:dyDescent="0.25">
      <c r="A727" s="1" t="s">
        <v>1644</v>
      </c>
      <c r="B727" s="8" t="str">
        <f>VLOOKUP(A727:A3061,'Customer Names'!$A$2:$D$2336,2,0)</f>
        <v xml:space="preserve">  James</v>
      </c>
      <c r="C727" s="8">
        <f>VLOOKUP(A727:A3061,'Medical Examinations'!$A$2:$H$2336,2,0)</f>
        <v>48.36</v>
      </c>
      <c r="D727" s="8">
        <f>VLOOKUP(A727:A3061,'Medical Examinations'!$A$2:$H$2336,3,0)</f>
        <v>4.08</v>
      </c>
      <c r="E727" s="8" t="str">
        <f>VLOOKUP(A727:A3061,'Medical Examinations'!$A$1:$M$2336,10,0)</f>
        <v>No</v>
      </c>
      <c r="F727" s="8" t="str">
        <f>VLOOKUP(A727:A3061,'Medical Examinations'!$A$2:$H$2336,5,0)</f>
        <v>No</v>
      </c>
      <c r="G727" s="8" t="str">
        <f>VLOOKUP(A727:A3061,'Medical Examinations'!$A$2:$H$2336,6,0)</f>
        <v>No</v>
      </c>
      <c r="H727" s="8">
        <f>VLOOKUP(A727:A3061,'Medical Examinations'!$A$2:$H$2336,7,0)</f>
        <v>0</v>
      </c>
      <c r="I727" t="str">
        <f>VLOOKUP(A727:A3061,'Medical Examinations'!$A$2:$K$2336,11,0)</f>
        <v>No</v>
      </c>
      <c r="J727" s="8" t="str">
        <f>VLOOKUP(A727:A3061,'Medical Examinations'!$A$2:$M$2336,12,0)</f>
        <v>Obesity</v>
      </c>
      <c r="K727" s="8" t="str">
        <f>VLOOKUP(A727:A3061,'Medical Examinations'!$A$2:$M$2336,13,0)</f>
        <v>Normal</v>
      </c>
      <c r="L727" s="8" t="str">
        <f>VLOOKUP(Table1[CUSTOMER ID],'Hospitalisation Details'!$A$1:$N$2344,12,0)</f>
        <v>13/Jul/1990</v>
      </c>
      <c r="M727" s="22">
        <f>VLOOKUP(Table1[CUSTOMER ID],'Hospitalisation Details'!$A$2:$N$2344,14,0)</f>
        <v>13979.45</v>
      </c>
      <c r="N727" s="8" t="str">
        <f>VLOOKUP(Table1[CUSTOMER ID],'Hospitalisation Details'!$A$2:$I$2344,7,0)</f>
        <v>tier - 2</v>
      </c>
      <c r="O727" s="8" t="str">
        <f>VLOOKUP(Table1[CUSTOMER ID],'Hospitalisation Details'!$A$2:$I$2344,8,0)</f>
        <v>tier - 1</v>
      </c>
      <c r="P727" s="8" t="str">
        <f>VLOOKUP(Table1[CUSTOMER ID],'Hospitalisation Details'!$A$2:$I$2344,9,0)</f>
        <v>R1023</v>
      </c>
      <c r="Q727" s="8">
        <f ca="1">VLOOKUP(Table1[CUSTOMER ID],'Hospitalisation Details'!$A$2:$N$2344,13,0)</f>
        <v>34</v>
      </c>
    </row>
    <row r="728" spans="1:17" ht="15.75" x14ac:dyDescent="0.25">
      <c r="A728" s="1" t="s">
        <v>1643</v>
      </c>
      <c r="B728" s="8" t="str">
        <f>VLOOKUP(A728:A3062,'Customer Names'!$A$2:$D$2336,2,0)</f>
        <v xml:space="preserve">  John</v>
      </c>
      <c r="C728" s="8">
        <f>VLOOKUP(A728:A3062,'Medical Examinations'!$A$2:$H$2336,2,0)</f>
        <v>31.445</v>
      </c>
      <c r="D728" s="8">
        <f>VLOOKUP(A728:A3062,'Medical Examinations'!$A$2:$H$2336,3,0)</f>
        <v>4.4000000000000004</v>
      </c>
      <c r="E728" s="8" t="str">
        <f>VLOOKUP(A728:A3062,'Medical Examinations'!$A$1:$M$2336,10,0)</f>
        <v>Yes</v>
      </c>
      <c r="F728" s="8" t="str">
        <f>VLOOKUP(A728:A3062,'Medical Examinations'!$A$2:$H$2336,5,0)</f>
        <v>No</v>
      </c>
      <c r="G728" s="8" t="str">
        <f>VLOOKUP(A728:A3062,'Medical Examinations'!$A$2:$H$2336,6,0)</f>
        <v>No</v>
      </c>
      <c r="H728" s="8">
        <f>VLOOKUP(A728:A3062,'Medical Examinations'!$A$2:$H$2336,7,0)</f>
        <v>2</v>
      </c>
      <c r="I728" t="str">
        <f>VLOOKUP(A728:A3062,'Medical Examinations'!$A$2:$K$2336,11,0)</f>
        <v>No</v>
      </c>
      <c r="J728" s="8" t="str">
        <f>VLOOKUP(A728:A3062,'Medical Examinations'!$A$2:$M$2336,12,0)</f>
        <v>Obesity</v>
      </c>
      <c r="K728" s="8" t="str">
        <f>VLOOKUP(A728:A3062,'Medical Examinations'!$A$2:$M$2336,13,0)</f>
        <v>Normal</v>
      </c>
      <c r="L728" s="8" t="str">
        <f>VLOOKUP(Table1[CUSTOMER ID],'Hospitalisation Details'!$A$1:$N$2344,12,0)</f>
        <v>29/Aug/1959</v>
      </c>
      <c r="M728" s="22">
        <f>VLOOKUP(Table1[CUSTOMER ID],'Hospitalisation Details'!$A$2:$N$2344,14,0)</f>
        <v>13974.46</v>
      </c>
      <c r="N728" s="8" t="str">
        <f>VLOOKUP(Table1[CUSTOMER ID],'Hospitalisation Details'!$A$2:$I$2344,7,0)</f>
        <v>tier - 2</v>
      </c>
      <c r="O728" s="8" t="str">
        <f>VLOOKUP(Table1[CUSTOMER ID],'Hospitalisation Details'!$A$2:$I$2344,8,0)</f>
        <v>tier - 2</v>
      </c>
      <c r="P728" s="8" t="str">
        <f>VLOOKUP(Table1[CUSTOMER ID],'Hospitalisation Details'!$A$2:$I$2344,9,0)</f>
        <v>R1019</v>
      </c>
      <c r="Q728" s="8">
        <f ca="1">VLOOKUP(Table1[CUSTOMER ID],'Hospitalisation Details'!$A$2:$N$2344,13,0)</f>
        <v>65</v>
      </c>
    </row>
    <row r="729" spans="1:17" ht="15.75" x14ac:dyDescent="0.25">
      <c r="A729" s="1" t="s">
        <v>1642</v>
      </c>
      <c r="B729" s="8" t="str">
        <f>VLOOKUP(A729:A3063,'Customer Names'!$A$2:$D$2336,2,0)</f>
        <v xml:space="preserve">  Adam S</v>
      </c>
      <c r="C729" s="8">
        <f>VLOOKUP(A729:A3063,'Medical Examinations'!$A$2:$H$2336,2,0)</f>
        <v>27.55</v>
      </c>
      <c r="D729" s="8">
        <f>VLOOKUP(A729:A3063,'Medical Examinations'!$A$2:$H$2336,3,0)</f>
        <v>9.02</v>
      </c>
      <c r="E729" s="8" t="str">
        <f>VLOOKUP(A729:A3063,'Medical Examinations'!$A$1:$M$2336,10,0)</f>
        <v>No</v>
      </c>
      <c r="F729" s="8" t="str">
        <f>VLOOKUP(A729:A3063,'Medical Examinations'!$A$2:$H$2336,5,0)</f>
        <v>No</v>
      </c>
      <c r="G729" s="8" t="str">
        <f>VLOOKUP(A729:A3063,'Medical Examinations'!$A$2:$H$2336,6,0)</f>
        <v>No</v>
      </c>
      <c r="H729" s="8">
        <f>VLOOKUP(A729:A3063,'Medical Examinations'!$A$2:$H$2336,7,0)</f>
        <v>0</v>
      </c>
      <c r="I729" t="str">
        <f>VLOOKUP(A729:A3063,'Medical Examinations'!$A$2:$K$2336,11,0)</f>
        <v>No</v>
      </c>
      <c r="J729" s="8" t="str">
        <f>VLOOKUP(A729:A3063,'Medical Examinations'!$A$2:$M$2336,12,0)</f>
        <v>Overweight</v>
      </c>
      <c r="K729" s="8" t="str">
        <f>VLOOKUP(A729:A3063,'Medical Examinations'!$A$2:$M$2336,13,0)</f>
        <v>Diabetes</v>
      </c>
      <c r="L729" s="8" t="str">
        <f>VLOOKUP(Table1[CUSTOMER ID],'Hospitalisation Details'!$A$1:$N$2344,12,0)</f>
        <v>18/Jun/1960</v>
      </c>
      <c r="M729" s="22">
        <f>VLOOKUP(Table1[CUSTOMER ID],'Hospitalisation Details'!$A$2:$N$2344,14,0)</f>
        <v>13937.67</v>
      </c>
      <c r="N729" s="8" t="str">
        <f>VLOOKUP(Table1[CUSTOMER ID],'Hospitalisation Details'!$A$2:$I$2344,7,0)</f>
        <v>tier - 2</v>
      </c>
      <c r="O729" s="8" t="str">
        <f>VLOOKUP(Table1[CUSTOMER ID],'Hospitalisation Details'!$A$2:$I$2344,8,0)</f>
        <v>tier - 1</v>
      </c>
      <c r="P729" s="8" t="str">
        <f>VLOOKUP(Table1[CUSTOMER ID],'Hospitalisation Details'!$A$2:$I$2344,9,0)</f>
        <v>R1012</v>
      </c>
      <c r="Q729" s="8">
        <f ca="1">VLOOKUP(Table1[CUSTOMER ID],'Hospitalisation Details'!$A$2:$N$2344,13,0)</f>
        <v>64</v>
      </c>
    </row>
    <row r="730" spans="1:17" ht="15.75" x14ac:dyDescent="0.25">
      <c r="A730" s="1" t="s">
        <v>1641</v>
      </c>
      <c r="B730" s="8" t="str">
        <f>VLOOKUP(A730:A3064,'Customer Names'!$A$2:$D$2336,2,0)</f>
        <v xml:space="preserve">  Armando</v>
      </c>
      <c r="C730" s="8">
        <f>VLOOKUP(A730:A3064,'Medical Examinations'!$A$2:$H$2336,2,0)</f>
        <v>33.11</v>
      </c>
      <c r="D730" s="8">
        <f>VLOOKUP(A730:A3064,'Medical Examinations'!$A$2:$H$2336,3,0)</f>
        <v>8.06</v>
      </c>
      <c r="E730" s="8" t="str">
        <f>VLOOKUP(A730:A3064,'Medical Examinations'!$A$1:$M$2336,10,0)</f>
        <v>No</v>
      </c>
      <c r="F730" s="8" t="str">
        <f>VLOOKUP(A730:A3064,'Medical Examinations'!$A$2:$H$2336,5,0)</f>
        <v>No</v>
      </c>
      <c r="G730" s="8" t="str">
        <f>VLOOKUP(A730:A3064,'Medical Examinations'!$A$2:$H$2336,6,0)</f>
        <v>No</v>
      </c>
      <c r="H730" s="8">
        <f>VLOOKUP(A730:A3064,'Medical Examinations'!$A$2:$H$2336,7,0)</f>
        <v>0</v>
      </c>
      <c r="I730" t="str">
        <f>VLOOKUP(A730:A3064,'Medical Examinations'!$A$2:$K$2336,11,0)</f>
        <v>No</v>
      </c>
      <c r="J730" s="8" t="str">
        <f>VLOOKUP(A730:A3064,'Medical Examinations'!$A$2:$M$2336,12,0)</f>
        <v>Obesity</v>
      </c>
      <c r="K730" s="8" t="str">
        <f>VLOOKUP(A730:A3064,'Medical Examinations'!$A$2:$M$2336,13,0)</f>
        <v>Diabetes</v>
      </c>
      <c r="L730" s="8" t="str">
        <f>VLOOKUP(Table1[CUSTOMER ID],'Hospitalisation Details'!$A$1:$N$2344,12,0)</f>
        <v>27/Jul/1962</v>
      </c>
      <c r="M730" s="22">
        <f>VLOOKUP(Table1[CUSTOMER ID],'Hospitalisation Details'!$A$2:$N$2344,14,0)</f>
        <v>13919.82</v>
      </c>
      <c r="N730" s="8" t="str">
        <f>VLOOKUP(Table1[CUSTOMER ID],'Hospitalisation Details'!$A$2:$I$2344,7,0)</f>
        <v>tier - 2</v>
      </c>
      <c r="O730" s="8" t="str">
        <f>VLOOKUP(Table1[CUSTOMER ID],'Hospitalisation Details'!$A$2:$I$2344,8,0)</f>
        <v>tier - 2</v>
      </c>
      <c r="P730" s="8" t="str">
        <f>VLOOKUP(Table1[CUSTOMER ID],'Hospitalisation Details'!$A$2:$I$2344,9,0)</f>
        <v>R1013</v>
      </c>
      <c r="Q730" s="8">
        <f ca="1">VLOOKUP(Table1[CUSTOMER ID],'Hospitalisation Details'!$A$2:$N$2344,13,0)</f>
        <v>62</v>
      </c>
    </row>
    <row r="731" spans="1:17" ht="15.75" x14ac:dyDescent="0.25">
      <c r="A731" s="1" t="s">
        <v>1640</v>
      </c>
      <c r="B731" s="8" t="str">
        <f>VLOOKUP(A731:A3065,'Customer Names'!$A$2:$D$2336,2,0)</f>
        <v xml:space="preserve">  Dana</v>
      </c>
      <c r="C731" s="8">
        <f>VLOOKUP(A731:A3065,'Medical Examinations'!$A$2:$H$2336,2,0)</f>
        <v>36.85</v>
      </c>
      <c r="D731" s="8">
        <f>VLOOKUP(A731:A3065,'Medical Examinations'!$A$2:$H$2336,3,0)</f>
        <v>6.21</v>
      </c>
      <c r="E731" s="8" t="str">
        <f>VLOOKUP(A731:A3065,'Medical Examinations'!$A$1:$M$2336,10,0)</f>
        <v>Yes</v>
      </c>
      <c r="F731" s="8" t="str">
        <f>VLOOKUP(A731:A3065,'Medical Examinations'!$A$2:$H$2336,5,0)</f>
        <v>No</v>
      </c>
      <c r="G731" s="8" t="str">
        <f>VLOOKUP(A731:A3065,'Medical Examinations'!$A$2:$H$2336,6,0)</f>
        <v>No</v>
      </c>
      <c r="H731" s="8">
        <f>VLOOKUP(A731:A3065,'Medical Examinations'!$A$2:$H$2336,7,0)</f>
        <v>2</v>
      </c>
      <c r="I731" t="str">
        <f>VLOOKUP(A731:A3065,'Medical Examinations'!$A$2:$K$2336,11,0)</f>
        <v>No</v>
      </c>
      <c r="J731" s="8" t="str">
        <f>VLOOKUP(A731:A3065,'Medical Examinations'!$A$2:$M$2336,12,0)</f>
        <v>Obesity</v>
      </c>
      <c r="K731" s="8" t="str">
        <f>VLOOKUP(A731:A3065,'Medical Examinations'!$A$2:$M$2336,13,0)</f>
        <v>Prediabetes</v>
      </c>
      <c r="L731" s="8" t="str">
        <f>VLOOKUP(Table1[CUSTOMER ID],'Hospitalisation Details'!$A$1:$N$2344,12,0)</f>
        <v>7/Jul/1959</v>
      </c>
      <c r="M731" s="22">
        <f>VLOOKUP(Table1[CUSTOMER ID],'Hospitalisation Details'!$A$2:$N$2344,14,0)</f>
        <v>13887.97</v>
      </c>
      <c r="N731" s="8" t="str">
        <f>VLOOKUP(Table1[CUSTOMER ID],'Hospitalisation Details'!$A$2:$I$2344,7,0)</f>
        <v>tier - 2</v>
      </c>
      <c r="O731" s="8" t="str">
        <f>VLOOKUP(Table1[CUSTOMER ID],'Hospitalisation Details'!$A$2:$I$2344,8,0)</f>
        <v>tier - 2</v>
      </c>
      <c r="P731" s="8" t="str">
        <f>VLOOKUP(Table1[CUSTOMER ID],'Hospitalisation Details'!$A$2:$I$2344,9,0)</f>
        <v>R1013</v>
      </c>
      <c r="Q731" s="8">
        <f ca="1">VLOOKUP(Table1[CUSTOMER ID],'Hospitalisation Details'!$A$2:$N$2344,13,0)</f>
        <v>65</v>
      </c>
    </row>
    <row r="732" spans="1:17" ht="15.75" x14ac:dyDescent="0.25">
      <c r="A732" s="1" t="s">
        <v>1639</v>
      </c>
      <c r="B732" s="8" t="str">
        <f>VLOOKUP(A732:A3066,'Customer Names'!$A$2:$D$2336,2,0)</f>
        <v xml:space="preserve">  Jennifer L</v>
      </c>
      <c r="C732" s="8">
        <f>VLOOKUP(A732:A3066,'Medical Examinations'!$A$2:$H$2336,2,0)</f>
        <v>36.299999999999997</v>
      </c>
      <c r="D732" s="8">
        <f>VLOOKUP(A732:A3066,'Medical Examinations'!$A$2:$H$2336,3,0)</f>
        <v>5.79</v>
      </c>
      <c r="E732" s="8" t="str">
        <f>VLOOKUP(A732:A3066,'Medical Examinations'!$A$1:$M$2336,10,0)</f>
        <v>Yes</v>
      </c>
      <c r="F732" s="8" t="str">
        <f>VLOOKUP(A732:A3066,'Medical Examinations'!$A$2:$H$2336,5,0)</f>
        <v>No</v>
      </c>
      <c r="G732" s="8" t="str">
        <f>VLOOKUP(A732:A3066,'Medical Examinations'!$A$2:$H$2336,6,0)</f>
        <v>No</v>
      </c>
      <c r="H732" s="8">
        <f>VLOOKUP(A732:A3066,'Medical Examinations'!$A$2:$H$2336,7,0)</f>
        <v>2</v>
      </c>
      <c r="I732" t="str">
        <f>VLOOKUP(A732:A3066,'Medical Examinations'!$A$2:$K$2336,11,0)</f>
        <v>No</v>
      </c>
      <c r="J732" s="8" t="str">
        <f>VLOOKUP(A732:A3066,'Medical Examinations'!$A$2:$M$2336,12,0)</f>
        <v>Obesity</v>
      </c>
      <c r="K732" s="8" t="str">
        <f>VLOOKUP(A732:A3066,'Medical Examinations'!$A$2:$M$2336,13,0)</f>
        <v>Prediabetes</v>
      </c>
      <c r="L732" s="8" t="str">
        <f>VLOOKUP(Table1[CUSTOMER ID],'Hospitalisation Details'!$A$1:$N$2344,12,0)</f>
        <v>29/Dec/1959</v>
      </c>
      <c r="M732" s="22">
        <f>VLOOKUP(Table1[CUSTOMER ID],'Hospitalisation Details'!$A$2:$N$2344,14,0)</f>
        <v>13887.2</v>
      </c>
      <c r="N732" s="8" t="str">
        <f>VLOOKUP(Table1[CUSTOMER ID],'Hospitalisation Details'!$A$2:$I$2344,7,0)</f>
        <v>tier - 2</v>
      </c>
      <c r="O732" s="8" t="str">
        <f>VLOOKUP(Table1[CUSTOMER ID],'Hospitalisation Details'!$A$2:$I$2344,8,0)</f>
        <v>tier - 3</v>
      </c>
      <c r="P732" s="8" t="str">
        <f>VLOOKUP(Table1[CUSTOMER ID],'Hospitalisation Details'!$A$2:$I$2344,9,0)</f>
        <v>R1013</v>
      </c>
      <c r="Q732" s="8">
        <f ca="1">VLOOKUP(Table1[CUSTOMER ID],'Hospitalisation Details'!$A$2:$N$2344,13,0)</f>
        <v>64</v>
      </c>
    </row>
    <row r="733" spans="1:17" ht="15.75" x14ac:dyDescent="0.25">
      <c r="A733" s="1" t="s">
        <v>1638</v>
      </c>
      <c r="B733" s="8" t="str">
        <f>VLOOKUP(A733:A3067,'Customer Names'!$A$2:$D$2336,2,0)</f>
        <v xml:space="preserve">  Benjamin</v>
      </c>
      <c r="C733" s="8">
        <f>VLOOKUP(A733:A3067,'Medical Examinations'!$A$2:$H$2336,2,0)</f>
        <v>45.34</v>
      </c>
      <c r="D733" s="8">
        <f>VLOOKUP(A733:A3067,'Medical Examinations'!$A$2:$H$2336,3,0)</f>
        <v>5.69</v>
      </c>
      <c r="E733" s="8" t="str">
        <f>VLOOKUP(A733:A3067,'Medical Examinations'!$A$1:$M$2336,10,0)</f>
        <v>Yes</v>
      </c>
      <c r="F733" s="8" t="str">
        <f>VLOOKUP(A733:A3067,'Medical Examinations'!$A$2:$H$2336,5,0)</f>
        <v>No</v>
      </c>
      <c r="G733" s="8" t="str">
        <f>VLOOKUP(A733:A3067,'Medical Examinations'!$A$2:$H$2336,6,0)</f>
        <v>No</v>
      </c>
      <c r="H733" s="8">
        <f>VLOOKUP(A733:A3067,'Medical Examinations'!$A$2:$H$2336,7,0)</f>
        <v>0</v>
      </c>
      <c r="I733" t="str">
        <f>VLOOKUP(A733:A3067,'Medical Examinations'!$A$2:$K$2336,11,0)</f>
        <v>No</v>
      </c>
      <c r="J733" s="8" t="str">
        <f>VLOOKUP(A733:A3067,'Medical Examinations'!$A$2:$M$2336,12,0)</f>
        <v>Obesity</v>
      </c>
      <c r="K733" s="8" t="str">
        <f>VLOOKUP(A733:A3067,'Medical Examinations'!$A$2:$M$2336,13,0)</f>
        <v>Normal</v>
      </c>
      <c r="L733" s="8" t="str">
        <f>VLOOKUP(Table1[CUSTOMER ID],'Hospitalisation Details'!$A$1:$N$2344,12,0)</f>
        <v>25/Sep/1985</v>
      </c>
      <c r="M733" s="22">
        <f>VLOOKUP(Table1[CUSTOMER ID],'Hospitalisation Details'!$A$2:$N$2344,14,0)</f>
        <v>13886.4</v>
      </c>
      <c r="N733" s="8" t="str">
        <f>VLOOKUP(Table1[CUSTOMER ID],'Hospitalisation Details'!$A$2:$I$2344,7,0)</f>
        <v>tier - 2</v>
      </c>
      <c r="O733" s="8" t="str">
        <f>VLOOKUP(Table1[CUSTOMER ID],'Hospitalisation Details'!$A$2:$I$2344,8,0)</f>
        <v>tier - 2</v>
      </c>
      <c r="P733" s="8" t="str">
        <f>VLOOKUP(Table1[CUSTOMER ID],'Hospitalisation Details'!$A$2:$I$2344,9,0)</f>
        <v>R1012</v>
      </c>
      <c r="Q733" s="8">
        <f ca="1">VLOOKUP(Table1[CUSTOMER ID],'Hospitalisation Details'!$A$2:$N$2344,13,0)</f>
        <v>39</v>
      </c>
    </row>
    <row r="734" spans="1:17" ht="15.75" x14ac:dyDescent="0.25">
      <c r="A734" s="1" t="s">
        <v>1637</v>
      </c>
      <c r="B734" s="8" t="str">
        <f>VLOOKUP(A734:A3068,'Customer Names'!$A$2:$D$2336,2,0)</f>
        <v xml:space="preserve">  Tanya</v>
      </c>
      <c r="C734" s="8">
        <f>VLOOKUP(A734:A3068,'Medical Examinations'!$A$2:$H$2336,2,0)</f>
        <v>31.8</v>
      </c>
      <c r="D734" s="8">
        <f>VLOOKUP(A734:A3068,'Medical Examinations'!$A$2:$H$2336,3,0)</f>
        <v>5.36</v>
      </c>
      <c r="E734" s="8" t="str">
        <f>VLOOKUP(A734:A3068,'Medical Examinations'!$A$1:$M$2336,10,0)</f>
        <v>Yes</v>
      </c>
      <c r="F734" s="8" t="str">
        <f>VLOOKUP(A734:A3068,'Medical Examinations'!$A$2:$H$2336,5,0)</f>
        <v>No</v>
      </c>
      <c r="G734" s="8" t="str">
        <f>VLOOKUP(A734:A3068,'Medical Examinations'!$A$2:$H$2336,6,0)</f>
        <v>No</v>
      </c>
      <c r="H734" s="8">
        <f>VLOOKUP(A734:A3068,'Medical Examinations'!$A$2:$H$2336,7,0)</f>
        <v>2</v>
      </c>
      <c r="I734" t="str">
        <f>VLOOKUP(A734:A3068,'Medical Examinations'!$A$2:$K$2336,11,0)</f>
        <v>No</v>
      </c>
      <c r="J734" s="8" t="str">
        <f>VLOOKUP(A734:A3068,'Medical Examinations'!$A$2:$M$2336,12,0)</f>
        <v>Obesity</v>
      </c>
      <c r="K734" s="8" t="str">
        <f>VLOOKUP(A734:A3068,'Medical Examinations'!$A$2:$M$2336,13,0)</f>
        <v>Normal</v>
      </c>
      <c r="L734" s="8" t="str">
        <f>VLOOKUP(Table1[CUSTOMER ID],'Hospitalisation Details'!$A$1:$N$2344,12,0)</f>
        <v>5/Oct/1959</v>
      </c>
      <c r="M734" s="22">
        <f>VLOOKUP(Table1[CUSTOMER ID],'Hospitalisation Details'!$A$2:$N$2344,14,0)</f>
        <v>13880.95</v>
      </c>
      <c r="N734" s="8" t="str">
        <f>VLOOKUP(Table1[CUSTOMER ID],'Hospitalisation Details'!$A$2:$I$2344,7,0)</f>
        <v>tier - 2</v>
      </c>
      <c r="O734" s="8" t="str">
        <f>VLOOKUP(Table1[CUSTOMER ID],'Hospitalisation Details'!$A$2:$I$2344,8,0)</f>
        <v>tier - 2</v>
      </c>
      <c r="P734" s="8" t="str">
        <f>VLOOKUP(Table1[CUSTOMER ID],'Hospitalisation Details'!$A$2:$I$2344,9,0)</f>
        <v>R1011</v>
      </c>
      <c r="Q734" s="8">
        <f ca="1">VLOOKUP(Table1[CUSTOMER ID],'Hospitalisation Details'!$A$2:$N$2344,13,0)</f>
        <v>65</v>
      </c>
    </row>
    <row r="735" spans="1:17" ht="15.75" x14ac:dyDescent="0.25">
      <c r="A735" s="1" t="s">
        <v>1636</v>
      </c>
      <c r="B735" s="8" t="str">
        <f>VLOOKUP(A735:A3069,'Customer Names'!$A$2:$D$2336,2,0)</f>
        <v xml:space="preserve">  Tracy</v>
      </c>
      <c r="C735" s="8">
        <f>VLOOKUP(A735:A3069,'Medical Examinations'!$A$2:$H$2336,2,0)</f>
        <v>41.02</v>
      </c>
      <c r="D735" s="8">
        <f>VLOOKUP(A735:A3069,'Medical Examinations'!$A$2:$H$2336,3,0)</f>
        <v>11.37</v>
      </c>
      <c r="E735" s="8" t="str">
        <f>VLOOKUP(A735:A3069,'Medical Examinations'!$A$1:$M$2336,10,0)</f>
        <v>No</v>
      </c>
      <c r="F735" s="8" t="str">
        <f>VLOOKUP(A735:A3069,'Medical Examinations'!$A$2:$H$2336,5,0)</f>
        <v>No</v>
      </c>
      <c r="G735" s="8" t="str">
        <f>VLOOKUP(A735:A3069,'Medical Examinations'!$A$2:$H$2336,6,0)</f>
        <v>No</v>
      </c>
      <c r="H735" s="8">
        <f>VLOOKUP(A735:A3069,'Medical Examinations'!$A$2:$H$2336,7,0)</f>
        <v>0</v>
      </c>
      <c r="I735" t="str">
        <f>VLOOKUP(A735:A3069,'Medical Examinations'!$A$2:$K$2336,11,0)</f>
        <v>No</v>
      </c>
      <c r="J735" s="8" t="str">
        <f>VLOOKUP(A735:A3069,'Medical Examinations'!$A$2:$M$2336,12,0)</f>
        <v>Obesity</v>
      </c>
      <c r="K735" s="8" t="str">
        <f>VLOOKUP(A735:A3069,'Medical Examinations'!$A$2:$M$2336,13,0)</f>
        <v>Diabetes</v>
      </c>
      <c r="L735" s="8" t="str">
        <f>VLOOKUP(Table1[CUSTOMER ID],'Hospitalisation Details'!$A$1:$N$2344,12,0)</f>
        <v>19/Dec/1978</v>
      </c>
      <c r="M735" s="22">
        <f>VLOOKUP(Table1[CUSTOMER ID],'Hospitalisation Details'!$A$2:$N$2344,14,0)</f>
        <v>13874.89</v>
      </c>
      <c r="N735" s="8" t="str">
        <f>VLOOKUP(Table1[CUSTOMER ID],'Hospitalisation Details'!$A$2:$I$2344,7,0)</f>
        <v>tier - 2</v>
      </c>
      <c r="O735" s="8" t="str">
        <f>VLOOKUP(Table1[CUSTOMER ID],'Hospitalisation Details'!$A$2:$I$2344,8,0)</f>
        <v>tier - 1</v>
      </c>
      <c r="P735" s="8" t="str">
        <f>VLOOKUP(Table1[CUSTOMER ID],'Hospitalisation Details'!$A$2:$I$2344,9,0)</f>
        <v>R1012</v>
      </c>
      <c r="Q735" s="8">
        <f ca="1">VLOOKUP(Table1[CUSTOMER ID],'Hospitalisation Details'!$A$2:$N$2344,13,0)</f>
        <v>45</v>
      </c>
    </row>
    <row r="736" spans="1:17" ht="15.75" x14ac:dyDescent="0.25">
      <c r="A736" s="1" t="s">
        <v>1635</v>
      </c>
      <c r="B736" s="8" t="str">
        <f>VLOOKUP(A736:A3070,'Customer Names'!$A$2:$D$2336,2,0)</f>
        <v xml:space="preserve">  Emily S</v>
      </c>
      <c r="C736" s="8">
        <f>VLOOKUP(A736:A3070,'Medical Examinations'!$A$2:$H$2336,2,0)</f>
        <v>32.68</v>
      </c>
      <c r="D736" s="8">
        <f>VLOOKUP(A736:A3070,'Medical Examinations'!$A$2:$H$2336,3,0)</f>
        <v>11.87</v>
      </c>
      <c r="E736" s="8" t="str">
        <f>VLOOKUP(A736:A3070,'Medical Examinations'!$A$1:$M$2336,10,0)</f>
        <v>No</v>
      </c>
      <c r="F736" s="8" t="str">
        <f>VLOOKUP(A736:A3070,'Medical Examinations'!$A$2:$H$2336,5,0)</f>
        <v>No</v>
      </c>
      <c r="G736" s="8" t="str">
        <f>VLOOKUP(A736:A3070,'Medical Examinations'!$A$2:$H$2336,6,0)</f>
        <v>No</v>
      </c>
      <c r="H736" s="8">
        <f>VLOOKUP(A736:A3070,'Medical Examinations'!$A$2:$H$2336,7,0)</f>
        <v>0</v>
      </c>
      <c r="I736" t="str">
        <f>VLOOKUP(A736:A3070,'Medical Examinations'!$A$2:$K$2336,11,0)</f>
        <v>No</v>
      </c>
      <c r="J736" s="8" t="str">
        <f>VLOOKUP(A736:A3070,'Medical Examinations'!$A$2:$M$2336,12,0)</f>
        <v>Obesity</v>
      </c>
      <c r="K736" s="8" t="str">
        <f>VLOOKUP(A736:A3070,'Medical Examinations'!$A$2:$M$2336,13,0)</f>
        <v>Diabetes</v>
      </c>
      <c r="L736" s="8" t="str">
        <f>VLOOKUP(Table1[CUSTOMER ID],'Hospitalisation Details'!$A$1:$N$2344,12,0)</f>
        <v>21/Jul/1960</v>
      </c>
      <c r="M736" s="22">
        <f>VLOOKUP(Table1[CUSTOMER ID],'Hospitalisation Details'!$A$2:$N$2344,14,0)</f>
        <v>13844.8</v>
      </c>
      <c r="N736" s="8" t="str">
        <f>VLOOKUP(Table1[CUSTOMER ID],'Hospitalisation Details'!$A$2:$I$2344,7,0)</f>
        <v>tier - 2</v>
      </c>
      <c r="O736" s="8" t="str">
        <f>VLOOKUP(Table1[CUSTOMER ID],'Hospitalisation Details'!$A$2:$I$2344,8,0)</f>
        <v>tier - 2</v>
      </c>
      <c r="P736" s="8" t="str">
        <f>VLOOKUP(Table1[CUSTOMER ID],'Hospitalisation Details'!$A$2:$I$2344,9,0)</f>
        <v>R1012</v>
      </c>
      <c r="Q736" s="8">
        <f ca="1">VLOOKUP(Table1[CUSTOMER ID],'Hospitalisation Details'!$A$2:$N$2344,13,0)</f>
        <v>64</v>
      </c>
    </row>
    <row r="737" spans="1:17" ht="15.75" x14ac:dyDescent="0.25">
      <c r="A737" s="1" t="s">
        <v>1634</v>
      </c>
      <c r="B737" s="8" t="str">
        <f>VLOOKUP(A737:A3071,'Customer Names'!$A$2:$D$2336,2,0)</f>
        <v xml:space="preserve">  Kelly R</v>
      </c>
      <c r="C737" s="8">
        <f>VLOOKUP(A737:A3071,'Medical Examinations'!$A$2:$H$2336,2,0)</f>
        <v>21.7</v>
      </c>
      <c r="D737" s="8">
        <f>VLOOKUP(A737:A3071,'Medical Examinations'!$A$2:$H$2336,3,0)</f>
        <v>4.9000000000000004</v>
      </c>
      <c r="E737" s="8" t="str">
        <f>VLOOKUP(A737:A3071,'Medical Examinations'!$A$1:$M$2336,10,0)</f>
        <v>No</v>
      </c>
      <c r="F737" s="8" t="str">
        <f>VLOOKUP(A737:A3071,'Medical Examinations'!$A$2:$H$2336,5,0)</f>
        <v>No</v>
      </c>
      <c r="G737" s="8" t="str">
        <f>VLOOKUP(A737:A3071,'Medical Examinations'!$A$2:$H$2336,6,0)</f>
        <v>Yes</v>
      </c>
      <c r="H737" s="8">
        <f>VLOOKUP(A737:A3071,'Medical Examinations'!$A$2:$H$2336,7,0)</f>
        <v>1</v>
      </c>
      <c r="I737" t="str">
        <f>VLOOKUP(A737:A3071,'Medical Examinations'!$A$2:$K$2336,11,0)</f>
        <v>Yes</v>
      </c>
      <c r="J737" s="8" t="str">
        <f>VLOOKUP(A737:A3071,'Medical Examinations'!$A$2:$M$2336,12,0)</f>
        <v>Normal Weight</v>
      </c>
      <c r="K737" s="8" t="str">
        <f>VLOOKUP(A737:A3071,'Medical Examinations'!$A$2:$M$2336,13,0)</f>
        <v>Normal</v>
      </c>
      <c r="L737" s="8" t="str">
        <f>VLOOKUP(Table1[CUSTOMER ID],'Hospitalisation Details'!$A$1:$N$2344,12,0)</f>
        <v>7/Jun/2003</v>
      </c>
      <c r="M737" s="22">
        <f>VLOOKUP(Table1[CUSTOMER ID],'Hospitalisation Details'!$A$2:$N$2344,14,0)</f>
        <v>13844.51</v>
      </c>
      <c r="N737" s="8" t="str">
        <f>VLOOKUP(Table1[CUSTOMER ID],'Hospitalisation Details'!$A$2:$I$2344,7,0)</f>
        <v>tier - 2</v>
      </c>
      <c r="O737" s="8" t="str">
        <f>VLOOKUP(Table1[CUSTOMER ID],'Hospitalisation Details'!$A$2:$I$2344,8,0)</f>
        <v>tier - 1</v>
      </c>
      <c r="P737" s="8" t="str">
        <f>VLOOKUP(Table1[CUSTOMER ID],'Hospitalisation Details'!$A$2:$I$2344,9,0)</f>
        <v>R1011</v>
      </c>
      <c r="Q737" s="8">
        <f ca="1">VLOOKUP(Table1[CUSTOMER ID],'Hospitalisation Details'!$A$2:$N$2344,13,0)</f>
        <v>21</v>
      </c>
    </row>
    <row r="738" spans="1:17" ht="15.75" x14ac:dyDescent="0.25">
      <c r="A738" s="1" t="s">
        <v>1633</v>
      </c>
      <c r="B738" s="8" t="str">
        <f>VLOOKUP(A738:A3072,'Customer Names'!$A$2:$D$2336,2,0)</f>
        <v xml:space="preserve">  Kyle</v>
      </c>
      <c r="C738" s="8">
        <f>VLOOKUP(A738:A3072,'Medical Examinations'!$A$2:$H$2336,2,0)</f>
        <v>40.479999999999997</v>
      </c>
      <c r="D738" s="8">
        <f>VLOOKUP(A738:A3072,'Medical Examinations'!$A$2:$H$2336,3,0)</f>
        <v>6.7</v>
      </c>
      <c r="E738" s="8" t="str">
        <f>VLOOKUP(A738:A3072,'Medical Examinations'!$A$1:$M$2336,10,0)</f>
        <v>No</v>
      </c>
      <c r="F738" s="8" t="str">
        <f>VLOOKUP(A738:A3072,'Medical Examinations'!$A$2:$H$2336,5,0)</f>
        <v>No</v>
      </c>
      <c r="G738" s="8" t="str">
        <f>VLOOKUP(A738:A3072,'Medical Examinations'!$A$2:$H$2336,6,0)</f>
        <v>No</v>
      </c>
      <c r="H738" s="8">
        <f>VLOOKUP(A738:A3072,'Medical Examinations'!$A$2:$H$2336,7,0)</f>
        <v>3</v>
      </c>
      <c r="I738" t="str">
        <f>VLOOKUP(A738:A3072,'Medical Examinations'!$A$2:$K$2336,11,0)</f>
        <v>No</v>
      </c>
      <c r="J738" s="8" t="str">
        <f>VLOOKUP(A738:A3072,'Medical Examinations'!$A$2:$M$2336,12,0)</f>
        <v>Obesity</v>
      </c>
      <c r="K738" s="8" t="str">
        <f>VLOOKUP(A738:A3072,'Medical Examinations'!$A$2:$M$2336,13,0)</f>
        <v>Diabetes</v>
      </c>
      <c r="L738" s="8" t="str">
        <f>VLOOKUP(Table1[CUSTOMER ID],'Hospitalisation Details'!$A$1:$N$2344,12,0)</f>
        <v>10/Dec/1958</v>
      </c>
      <c r="M738" s="22">
        <f>VLOOKUP(Table1[CUSTOMER ID],'Hospitalisation Details'!$A$2:$N$2344,14,0)</f>
        <v>13831.12</v>
      </c>
      <c r="N738" s="8" t="str">
        <f>VLOOKUP(Table1[CUSTOMER ID],'Hospitalisation Details'!$A$2:$I$2344,7,0)</f>
        <v>tier - 3</v>
      </c>
      <c r="O738" s="8" t="str">
        <f>VLOOKUP(Table1[CUSTOMER ID],'Hospitalisation Details'!$A$2:$I$2344,8,0)</f>
        <v>tier - 1</v>
      </c>
      <c r="P738" s="8" t="str">
        <f>VLOOKUP(Table1[CUSTOMER ID],'Hospitalisation Details'!$A$2:$I$2344,9,0)</f>
        <v>R1013</v>
      </c>
      <c r="Q738" s="8">
        <f ca="1">VLOOKUP(Table1[CUSTOMER ID],'Hospitalisation Details'!$A$2:$N$2344,13,0)</f>
        <v>65</v>
      </c>
    </row>
    <row r="739" spans="1:17" ht="15.75" x14ac:dyDescent="0.25">
      <c r="A739" s="1" t="s">
        <v>1632</v>
      </c>
      <c r="B739" s="8" t="str">
        <f>VLOOKUP(A739:A3073,'Customer Names'!$A$2:$D$2336,2,0)</f>
        <v xml:space="preserve">  Bruce A Jr</v>
      </c>
      <c r="C739" s="8">
        <f>VLOOKUP(A739:A3073,'Medical Examinations'!$A$2:$H$2336,2,0)</f>
        <v>34.5</v>
      </c>
      <c r="D739" s="8">
        <f>VLOOKUP(A739:A3073,'Medical Examinations'!$A$2:$H$2336,3,0)</f>
        <v>10.3</v>
      </c>
      <c r="E739" s="8" t="str">
        <f>VLOOKUP(A739:A3073,'Medical Examinations'!$A$1:$M$2336,10,0)</f>
        <v>No</v>
      </c>
      <c r="F739" s="8" t="str">
        <f>VLOOKUP(A739:A3073,'Medical Examinations'!$A$2:$H$2336,5,0)</f>
        <v>No</v>
      </c>
      <c r="G739" s="8" t="str">
        <f>VLOOKUP(A739:A3073,'Medical Examinations'!$A$2:$H$2336,6,0)</f>
        <v>No</v>
      </c>
      <c r="H739" s="8">
        <f>VLOOKUP(A739:A3073,'Medical Examinations'!$A$2:$H$2336,7,0)</f>
        <v>3</v>
      </c>
      <c r="I739" t="str">
        <f>VLOOKUP(A739:A3073,'Medical Examinations'!$A$2:$K$2336,11,0)</f>
        <v>No</v>
      </c>
      <c r="J739" s="8" t="str">
        <f>VLOOKUP(A739:A3073,'Medical Examinations'!$A$2:$M$2336,12,0)</f>
        <v>Obesity</v>
      </c>
      <c r="K739" s="8" t="str">
        <f>VLOOKUP(A739:A3073,'Medical Examinations'!$A$2:$M$2336,13,0)</f>
        <v>Diabetes</v>
      </c>
      <c r="L739" s="8" t="str">
        <f>VLOOKUP(Table1[CUSTOMER ID],'Hospitalisation Details'!$A$1:$N$2344,12,0)</f>
        <v>25/Nov/1958</v>
      </c>
      <c r="M739" s="22">
        <f>VLOOKUP(Table1[CUSTOMER ID],'Hospitalisation Details'!$A$2:$N$2344,14,0)</f>
        <v>13822.8</v>
      </c>
      <c r="N739" s="8" t="str">
        <f>VLOOKUP(Table1[CUSTOMER ID],'Hospitalisation Details'!$A$2:$I$2344,7,0)</f>
        <v>tier - 3</v>
      </c>
      <c r="O739" s="8" t="str">
        <f>VLOOKUP(Table1[CUSTOMER ID],'Hospitalisation Details'!$A$2:$I$2344,8,0)</f>
        <v>tier - 3</v>
      </c>
      <c r="P739" s="8" t="str">
        <f>VLOOKUP(Table1[CUSTOMER ID],'Hospitalisation Details'!$A$2:$I$2344,9,0)</f>
        <v>R1011</v>
      </c>
      <c r="Q739" s="8">
        <f ca="1">VLOOKUP(Table1[CUSTOMER ID],'Hospitalisation Details'!$A$2:$N$2344,13,0)</f>
        <v>65</v>
      </c>
    </row>
    <row r="740" spans="1:17" ht="15.75" x14ac:dyDescent="0.25">
      <c r="A740" s="1" t="s">
        <v>1631</v>
      </c>
      <c r="B740" s="8" t="str">
        <f>VLOOKUP(A740:A3074,'Customer Names'!$A$2:$D$2336,2,0)</f>
        <v xml:space="preserve">  Cary J</v>
      </c>
      <c r="C740" s="8">
        <f>VLOOKUP(A740:A3074,'Medical Examinations'!$A$2:$H$2336,2,0)</f>
        <v>45.9</v>
      </c>
      <c r="D740" s="8">
        <f>VLOOKUP(A740:A3074,'Medical Examinations'!$A$2:$H$2336,3,0)</f>
        <v>11.14</v>
      </c>
      <c r="E740" s="8" t="str">
        <f>VLOOKUP(A740:A3074,'Medical Examinations'!$A$1:$M$2336,10,0)</f>
        <v>Yes</v>
      </c>
      <c r="F740" s="8" t="str">
        <f>VLOOKUP(A740:A3074,'Medical Examinations'!$A$2:$H$2336,5,0)</f>
        <v>No</v>
      </c>
      <c r="G740" s="8" t="str">
        <f>VLOOKUP(A740:A3074,'Medical Examinations'!$A$2:$H$2336,6,0)</f>
        <v>No</v>
      </c>
      <c r="H740" s="8">
        <f>VLOOKUP(A740:A3074,'Medical Examinations'!$A$2:$H$2336,7,0)</f>
        <v>1</v>
      </c>
      <c r="I740" t="str">
        <f>VLOOKUP(A740:A3074,'Medical Examinations'!$A$2:$K$2336,11,0)</f>
        <v>No</v>
      </c>
      <c r="J740" s="8" t="str">
        <f>VLOOKUP(A740:A3074,'Medical Examinations'!$A$2:$M$2336,12,0)</f>
        <v>Obesity</v>
      </c>
      <c r="K740" s="8" t="str">
        <f>VLOOKUP(A740:A3074,'Medical Examinations'!$A$2:$M$2336,13,0)</f>
        <v>Diabetes</v>
      </c>
      <c r="L740" s="8" t="str">
        <f>VLOOKUP(Table1[CUSTOMER ID],'Hospitalisation Details'!$A$1:$N$2344,12,0)</f>
        <v>8/Dec/1986</v>
      </c>
      <c r="M740" s="22">
        <f>VLOOKUP(Table1[CUSTOMER ID],'Hospitalisation Details'!$A$2:$N$2344,14,0)</f>
        <v>13819.49</v>
      </c>
      <c r="N740" s="8" t="str">
        <f>VLOOKUP(Table1[CUSTOMER ID],'Hospitalisation Details'!$A$2:$I$2344,7,0)</f>
        <v>tier - 3</v>
      </c>
      <c r="O740" s="8" t="str">
        <f>VLOOKUP(Table1[CUSTOMER ID],'Hospitalisation Details'!$A$2:$I$2344,8,0)</f>
        <v>tier - 2</v>
      </c>
      <c r="P740" s="8" t="str">
        <f>VLOOKUP(Table1[CUSTOMER ID],'Hospitalisation Details'!$A$2:$I$2344,9,0)</f>
        <v>R1012</v>
      </c>
      <c r="Q740" s="8">
        <f ca="1">VLOOKUP(Table1[CUSTOMER ID],'Hospitalisation Details'!$A$2:$N$2344,13,0)</f>
        <v>37</v>
      </c>
    </row>
    <row r="741" spans="1:17" ht="15.75" x14ac:dyDescent="0.25">
      <c r="A741" s="1" t="s">
        <v>1630</v>
      </c>
      <c r="B741" s="8" t="str">
        <f>VLOOKUP(A741:A3075,'Customer Names'!$A$2:$D$2336,2,0)</f>
        <v xml:space="preserve">  Jill M</v>
      </c>
      <c r="C741" s="8">
        <f>VLOOKUP(A741:A3075,'Medical Examinations'!$A$2:$H$2336,2,0)</f>
        <v>33.479999999999997</v>
      </c>
      <c r="D741" s="8">
        <f>VLOOKUP(A741:A3075,'Medical Examinations'!$A$2:$H$2336,3,0)</f>
        <v>4.74</v>
      </c>
      <c r="E741" s="8" t="str">
        <f>VLOOKUP(A741:A3075,'Medical Examinations'!$A$1:$M$2336,10,0)</f>
        <v>Yes</v>
      </c>
      <c r="F741" s="8" t="str">
        <f>VLOOKUP(A741:A3075,'Medical Examinations'!$A$2:$H$2336,5,0)</f>
        <v>No</v>
      </c>
      <c r="G741" s="8" t="str">
        <f>VLOOKUP(A741:A3075,'Medical Examinations'!$A$2:$H$2336,6,0)</f>
        <v>No</v>
      </c>
      <c r="H741" s="8">
        <f>VLOOKUP(A741:A3075,'Medical Examinations'!$A$2:$H$2336,7,0)</f>
        <v>2</v>
      </c>
      <c r="I741" t="str">
        <f>VLOOKUP(A741:A3075,'Medical Examinations'!$A$2:$K$2336,11,0)</f>
        <v>No</v>
      </c>
      <c r="J741" s="8" t="str">
        <f>VLOOKUP(A741:A3075,'Medical Examinations'!$A$2:$M$2336,12,0)</f>
        <v>Obesity</v>
      </c>
      <c r="K741" s="8" t="str">
        <f>VLOOKUP(A741:A3075,'Medical Examinations'!$A$2:$M$2336,13,0)</f>
        <v>Normal</v>
      </c>
      <c r="L741" s="8" t="str">
        <f>VLOOKUP(Table1[CUSTOMER ID],'Hospitalisation Details'!$A$1:$N$2344,12,0)</f>
        <v>10/Nov/1966</v>
      </c>
      <c r="M741" s="22">
        <f>VLOOKUP(Table1[CUSTOMER ID],'Hospitalisation Details'!$A$2:$N$2344,14,0)</f>
        <v>13801.61</v>
      </c>
      <c r="N741" s="8" t="str">
        <f>VLOOKUP(Table1[CUSTOMER ID],'Hospitalisation Details'!$A$2:$I$2344,7,0)</f>
        <v>tier - 3</v>
      </c>
      <c r="O741" s="8" t="str">
        <f>VLOOKUP(Table1[CUSTOMER ID],'Hospitalisation Details'!$A$2:$I$2344,8,0)</f>
        <v>tier - 3</v>
      </c>
      <c r="P741" s="8" t="str">
        <f>VLOOKUP(Table1[CUSTOMER ID],'Hospitalisation Details'!$A$2:$I$2344,9,0)</f>
        <v>R1026</v>
      </c>
      <c r="Q741" s="8">
        <f ca="1">VLOOKUP(Table1[CUSTOMER ID],'Hospitalisation Details'!$A$2:$N$2344,13,0)</f>
        <v>58</v>
      </c>
    </row>
    <row r="742" spans="1:17" ht="15.75" x14ac:dyDescent="0.25">
      <c r="A742" s="1" t="s">
        <v>1629</v>
      </c>
      <c r="B742" s="8" t="str">
        <f>VLOOKUP(A742:A3076,'Customer Names'!$A$2:$D$2336,2,0)</f>
        <v xml:space="preserve">  Chris</v>
      </c>
      <c r="C742" s="8">
        <f>VLOOKUP(A742:A3076,'Medical Examinations'!$A$2:$H$2336,2,0)</f>
        <v>28.31</v>
      </c>
      <c r="D742" s="8">
        <f>VLOOKUP(A742:A3076,'Medical Examinations'!$A$2:$H$2336,3,0)</f>
        <v>5.96</v>
      </c>
      <c r="E742" s="8" t="str">
        <f>VLOOKUP(A742:A3076,'Medical Examinations'!$A$1:$M$2336,10,0)</f>
        <v>Yes</v>
      </c>
      <c r="F742" s="8" t="str">
        <f>VLOOKUP(A742:A3076,'Medical Examinations'!$A$2:$H$2336,5,0)</f>
        <v>No</v>
      </c>
      <c r="G742" s="8" t="str">
        <f>VLOOKUP(A742:A3076,'Medical Examinations'!$A$2:$H$2336,6,0)</f>
        <v>No</v>
      </c>
      <c r="H742" s="8">
        <f>VLOOKUP(A742:A3076,'Medical Examinations'!$A$2:$H$2336,7,0)</f>
        <v>2</v>
      </c>
      <c r="I742" t="str">
        <f>VLOOKUP(A742:A3076,'Medical Examinations'!$A$2:$K$2336,11,0)</f>
        <v>No</v>
      </c>
      <c r="J742" s="8" t="str">
        <f>VLOOKUP(A742:A3076,'Medical Examinations'!$A$2:$M$2336,12,0)</f>
        <v>Overweight</v>
      </c>
      <c r="K742" s="8" t="str">
        <f>VLOOKUP(A742:A3076,'Medical Examinations'!$A$2:$M$2336,13,0)</f>
        <v>Prediabetes</v>
      </c>
      <c r="L742" s="8" t="str">
        <f>VLOOKUP(Table1[CUSTOMER ID],'Hospitalisation Details'!$A$1:$N$2344,12,0)</f>
        <v>6/Aug/1959</v>
      </c>
      <c r="M742" s="22">
        <f>VLOOKUP(Table1[CUSTOMER ID],'Hospitalisation Details'!$A$2:$N$2344,14,0)</f>
        <v>13770.1</v>
      </c>
      <c r="N742" s="8" t="str">
        <f>VLOOKUP(Table1[CUSTOMER ID],'Hospitalisation Details'!$A$2:$I$2344,7,0)</f>
        <v>tier - 3</v>
      </c>
      <c r="O742" s="8" t="str">
        <f>VLOOKUP(Table1[CUSTOMER ID],'Hospitalisation Details'!$A$2:$I$2344,8,0)</f>
        <v>tier - 1</v>
      </c>
      <c r="P742" s="8" t="str">
        <f>VLOOKUP(Table1[CUSTOMER ID],'Hospitalisation Details'!$A$2:$I$2344,9,0)</f>
        <v>R1012</v>
      </c>
      <c r="Q742" s="8">
        <f ca="1">VLOOKUP(Table1[CUSTOMER ID],'Hospitalisation Details'!$A$2:$N$2344,13,0)</f>
        <v>65</v>
      </c>
    </row>
    <row r="743" spans="1:17" ht="15.75" x14ac:dyDescent="0.25">
      <c r="A743" s="1" t="s">
        <v>1628</v>
      </c>
      <c r="B743" s="8" t="str">
        <f>VLOOKUP(A743:A3077,'Customer Names'!$A$2:$D$2336,2,0)</f>
        <v xml:space="preserve">  Michael E</v>
      </c>
      <c r="C743" s="8">
        <f>VLOOKUP(A743:A3077,'Medical Examinations'!$A$2:$H$2336,2,0)</f>
        <v>21.565000000000001</v>
      </c>
      <c r="D743" s="8">
        <f>VLOOKUP(A743:A3077,'Medical Examinations'!$A$2:$H$2336,3,0)</f>
        <v>4.95</v>
      </c>
      <c r="E743" s="8" t="str">
        <f>VLOOKUP(A743:A3077,'Medical Examinations'!$A$1:$M$2336,10,0)</f>
        <v>No</v>
      </c>
      <c r="F743" s="8" t="str">
        <f>VLOOKUP(A743:A3077,'Medical Examinations'!$A$2:$H$2336,5,0)</f>
        <v>yes</v>
      </c>
      <c r="G743" s="8" t="str">
        <f>VLOOKUP(A743:A3077,'Medical Examinations'!$A$2:$H$2336,6,0)</f>
        <v>No</v>
      </c>
      <c r="H743" s="8">
        <f>VLOOKUP(A743:A3077,'Medical Examinations'!$A$2:$H$2336,7,0)</f>
        <v>1</v>
      </c>
      <c r="I743" t="str">
        <f>VLOOKUP(A743:A3077,'Medical Examinations'!$A$2:$K$2336,11,0)</f>
        <v>Yes</v>
      </c>
      <c r="J743" s="8" t="str">
        <f>VLOOKUP(A743:A3077,'Medical Examinations'!$A$2:$M$2336,12,0)</f>
        <v>Normal Weight</v>
      </c>
      <c r="K743" s="8" t="str">
        <f>VLOOKUP(A743:A3077,'Medical Examinations'!$A$2:$M$2336,13,0)</f>
        <v>Normal</v>
      </c>
      <c r="L743" s="8" t="str">
        <f>VLOOKUP(Table1[CUSTOMER ID],'Hospitalisation Details'!$A$1:$N$2344,12,0)</f>
        <v>16/Jul/2004</v>
      </c>
      <c r="M743" s="22">
        <f>VLOOKUP(Table1[CUSTOMER ID],'Hospitalisation Details'!$A$2:$N$2344,14,0)</f>
        <v>13747.87</v>
      </c>
      <c r="N743" s="8" t="str">
        <f>VLOOKUP(Table1[CUSTOMER ID],'Hospitalisation Details'!$A$2:$I$2344,7,0)</f>
        <v>tier - 3</v>
      </c>
      <c r="O743" s="8" t="str">
        <f>VLOOKUP(Table1[CUSTOMER ID],'Hospitalisation Details'!$A$2:$I$2344,8,0)</f>
        <v>tier - 2</v>
      </c>
      <c r="P743" s="8" t="str">
        <f>VLOOKUP(Table1[CUSTOMER ID],'Hospitalisation Details'!$A$2:$I$2344,9,0)</f>
        <v>R1018</v>
      </c>
      <c r="Q743" s="8">
        <f ca="1">VLOOKUP(Table1[CUSTOMER ID],'Hospitalisation Details'!$A$2:$N$2344,13,0)</f>
        <v>20</v>
      </c>
    </row>
    <row r="744" spans="1:17" ht="15.75" x14ac:dyDescent="0.25">
      <c r="A744" s="1" t="s">
        <v>1627</v>
      </c>
      <c r="B744" s="8" t="str">
        <f>VLOOKUP(A744:A3078,'Customer Names'!$A$2:$D$2336,2,0)</f>
        <v xml:space="preserve">  Lauren</v>
      </c>
      <c r="C744" s="8">
        <f>VLOOKUP(A744:A3078,'Medical Examinations'!$A$2:$H$2336,2,0)</f>
        <v>35.590000000000003</v>
      </c>
      <c r="D744" s="8">
        <f>VLOOKUP(A744:A3078,'Medical Examinations'!$A$2:$H$2336,3,0)</f>
        <v>5.21</v>
      </c>
      <c r="E744" s="8" t="str">
        <f>VLOOKUP(A744:A3078,'Medical Examinations'!$A$1:$M$2336,10,0)</f>
        <v>Yes</v>
      </c>
      <c r="F744" s="8" t="str">
        <f>VLOOKUP(A744:A3078,'Medical Examinations'!$A$2:$H$2336,5,0)</f>
        <v>No</v>
      </c>
      <c r="G744" s="8" t="str">
        <f>VLOOKUP(A744:A3078,'Medical Examinations'!$A$2:$H$2336,6,0)</f>
        <v>Yes</v>
      </c>
      <c r="H744" s="8">
        <f>VLOOKUP(A744:A3078,'Medical Examinations'!$A$2:$H$2336,7,0)</f>
        <v>1</v>
      </c>
      <c r="I744" t="str">
        <f>VLOOKUP(A744:A3078,'Medical Examinations'!$A$2:$K$2336,11,0)</f>
        <v>No</v>
      </c>
      <c r="J744" s="8" t="str">
        <f>VLOOKUP(A744:A3078,'Medical Examinations'!$A$2:$M$2336,12,0)</f>
        <v>Obesity</v>
      </c>
      <c r="K744" s="8" t="str">
        <f>VLOOKUP(A744:A3078,'Medical Examinations'!$A$2:$M$2336,13,0)</f>
        <v>Normal</v>
      </c>
      <c r="L744" s="8" t="str">
        <f>VLOOKUP(Table1[CUSTOMER ID],'Hospitalisation Details'!$A$1:$N$2344,12,0)</f>
        <v>23/Oct/1969</v>
      </c>
      <c r="M744" s="22">
        <f>VLOOKUP(Table1[CUSTOMER ID],'Hospitalisation Details'!$A$2:$N$2344,14,0)</f>
        <v>13746.74</v>
      </c>
      <c r="N744" s="8" t="str">
        <f>VLOOKUP(Table1[CUSTOMER ID],'Hospitalisation Details'!$A$2:$I$2344,7,0)</f>
        <v>tier - 3</v>
      </c>
      <c r="O744" s="8" t="str">
        <f>VLOOKUP(Table1[CUSTOMER ID],'Hospitalisation Details'!$A$2:$I$2344,8,0)</f>
        <v>tier - 2</v>
      </c>
      <c r="P744" s="8" t="str">
        <f>VLOOKUP(Table1[CUSTOMER ID],'Hospitalisation Details'!$A$2:$I$2344,9,0)</f>
        <v>R1026</v>
      </c>
      <c r="Q744" s="8">
        <f ca="1">VLOOKUP(Table1[CUSTOMER ID],'Hospitalisation Details'!$A$2:$N$2344,13,0)</f>
        <v>55</v>
      </c>
    </row>
    <row r="745" spans="1:17" ht="15.75" x14ac:dyDescent="0.25">
      <c r="A745" s="1" t="s">
        <v>1626</v>
      </c>
      <c r="B745" s="8" t="str">
        <f>VLOOKUP(A745:A3079,'Customer Names'!$A$2:$D$2336,2,0)</f>
        <v xml:space="preserve">  Kathryn E</v>
      </c>
      <c r="C745" s="8">
        <f>VLOOKUP(A745:A3079,'Medical Examinations'!$A$2:$H$2336,2,0)</f>
        <v>43.44</v>
      </c>
      <c r="D745" s="8">
        <f>VLOOKUP(A745:A3079,'Medical Examinations'!$A$2:$H$2336,3,0)</f>
        <v>4.8600000000000003</v>
      </c>
      <c r="E745" s="8" t="str">
        <f>VLOOKUP(A745:A3079,'Medical Examinations'!$A$1:$M$2336,10,0)</f>
        <v>Yes</v>
      </c>
      <c r="F745" s="8" t="str">
        <f>VLOOKUP(A745:A3079,'Medical Examinations'!$A$2:$H$2336,5,0)</f>
        <v>No</v>
      </c>
      <c r="G745" s="8" t="str">
        <f>VLOOKUP(A745:A3079,'Medical Examinations'!$A$2:$H$2336,6,0)</f>
        <v>No</v>
      </c>
      <c r="H745" s="8">
        <f>VLOOKUP(A745:A3079,'Medical Examinations'!$A$2:$H$2336,7,0)</f>
        <v>0</v>
      </c>
      <c r="I745" t="str">
        <f>VLOOKUP(A745:A3079,'Medical Examinations'!$A$2:$K$2336,11,0)</f>
        <v>No</v>
      </c>
      <c r="J745" s="8" t="str">
        <f>VLOOKUP(A745:A3079,'Medical Examinations'!$A$2:$M$2336,12,0)</f>
        <v>Obesity</v>
      </c>
      <c r="K745" s="8" t="str">
        <f>VLOOKUP(A745:A3079,'Medical Examinations'!$A$2:$M$2336,13,0)</f>
        <v>Normal</v>
      </c>
      <c r="L745" s="8" t="str">
        <f>VLOOKUP(Table1[CUSTOMER ID],'Hospitalisation Details'!$A$1:$N$2344,12,0)</f>
        <v>29/Aug/1985</v>
      </c>
      <c r="M745" s="22">
        <f>VLOOKUP(Table1[CUSTOMER ID],'Hospitalisation Details'!$A$2:$N$2344,14,0)</f>
        <v>13726.21</v>
      </c>
      <c r="N745" s="8" t="str">
        <f>VLOOKUP(Table1[CUSTOMER ID],'Hospitalisation Details'!$A$2:$I$2344,7,0)</f>
        <v>tier - 3</v>
      </c>
      <c r="O745" s="8" t="str">
        <f>VLOOKUP(Table1[CUSTOMER ID],'Hospitalisation Details'!$A$2:$I$2344,8,0)</f>
        <v>tier - 3</v>
      </c>
      <c r="P745" s="8" t="str">
        <f>VLOOKUP(Table1[CUSTOMER ID],'Hospitalisation Details'!$A$2:$I$2344,9,0)</f>
        <v>R1026</v>
      </c>
      <c r="Q745" s="8">
        <f ca="1">VLOOKUP(Table1[CUSTOMER ID],'Hospitalisation Details'!$A$2:$N$2344,13,0)</f>
        <v>39</v>
      </c>
    </row>
    <row r="746" spans="1:17" ht="15.75" x14ac:dyDescent="0.25">
      <c r="A746" s="1" t="s">
        <v>1625</v>
      </c>
      <c r="B746" s="8" t="str">
        <f>VLOOKUP(A746:A3080,'Customer Names'!$A$2:$D$2336,2,0)</f>
        <v xml:space="preserve">  Polly</v>
      </c>
      <c r="C746" s="8">
        <f>VLOOKUP(A746:A3080,'Medical Examinations'!$A$2:$H$2336,2,0)</f>
        <v>21.754999999999999</v>
      </c>
      <c r="D746" s="8">
        <f>VLOOKUP(A746:A3080,'Medical Examinations'!$A$2:$H$2336,3,0)</f>
        <v>7.79</v>
      </c>
      <c r="E746" s="8" t="str">
        <f>VLOOKUP(A746:A3080,'Medical Examinations'!$A$1:$M$2336,10,0)</f>
        <v>Yes</v>
      </c>
      <c r="F746" s="8" t="str">
        <f>VLOOKUP(A746:A3080,'Medical Examinations'!$A$2:$H$2336,5,0)</f>
        <v>No</v>
      </c>
      <c r="G746" s="8" t="str">
        <f>VLOOKUP(A746:A3080,'Medical Examinations'!$A$2:$H$2336,6,0)</f>
        <v>No</v>
      </c>
      <c r="H746" s="8">
        <f>VLOOKUP(A746:A3080,'Medical Examinations'!$A$2:$H$2336,7,0)</f>
        <v>0</v>
      </c>
      <c r="I746" t="str">
        <f>VLOOKUP(A746:A3080,'Medical Examinations'!$A$2:$K$2336,11,0)</f>
        <v>No</v>
      </c>
      <c r="J746" s="8" t="str">
        <f>VLOOKUP(A746:A3080,'Medical Examinations'!$A$2:$M$2336,12,0)</f>
        <v>Normal Weight</v>
      </c>
      <c r="K746" s="8" t="str">
        <f>VLOOKUP(A746:A3080,'Medical Examinations'!$A$2:$M$2336,13,0)</f>
        <v>Diabetes</v>
      </c>
      <c r="L746" s="8" t="str">
        <f>VLOOKUP(Table1[CUSTOMER ID],'Hospitalisation Details'!$A$1:$N$2344,12,0)</f>
        <v>2/Aug/1981</v>
      </c>
      <c r="M746" s="22">
        <f>VLOOKUP(Table1[CUSTOMER ID],'Hospitalisation Details'!$A$2:$N$2344,14,0)</f>
        <v>13725.47</v>
      </c>
      <c r="N746" s="8" t="str">
        <f>VLOOKUP(Table1[CUSTOMER ID],'Hospitalisation Details'!$A$2:$I$2344,7,0)</f>
        <v>tier - 3</v>
      </c>
      <c r="O746" s="8" t="str">
        <f>VLOOKUP(Table1[CUSTOMER ID],'Hospitalisation Details'!$A$2:$I$2344,8,0)</f>
        <v>tier - 2</v>
      </c>
      <c r="P746" s="8" t="str">
        <f>VLOOKUP(Table1[CUSTOMER ID],'Hospitalisation Details'!$A$2:$I$2344,9,0)</f>
        <v>R1024</v>
      </c>
      <c r="Q746" s="8">
        <f ca="1">VLOOKUP(Table1[CUSTOMER ID],'Hospitalisation Details'!$A$2:$N$2344,13,0)</f>
        <v>43</v>
      </c>
    </row>
    <row r="747" spans="1:17" ht="15.75" x14ac:dyDescent="0.25">
      <c r="A747" s="1" t="s">
        <v>1624</v>
      </c>
      <c r="B747" s="8" t="str">
        <f>VLOOKUP(A747:A3081,'Customer Names'!$A$2:$D$2336,2,0)</f>
        <v xml:space="preserve">  Mark H</v>
      </c>
      <c r="C747" s="8">
        <f>VLOOKUP(A747:A3081,'Medical Examinations'!$A$2:$H$2336,2,0)</f>
        <v>44.55</v>
      </c>
      <c r="D747" s="8">
        <f>VLOOKUP(A747:A3081,'Medical Examinations'!$A$2:$H$2336,3,0)</f>
        <v>7.12</v>
      </c>
      <c r="E747" s="8" t="str">
        <f>VLOOKUP(A747:A3081,'Medical Examinations'!$A$1:$M$2336,10,0)</f>
        <v>Yes</v>
      </c>
      <c r="F747" s="8" t="str">
        <f>VLOOKUP(A747:A3081,'Medical Examinations'!$A$2:$H$2336,5,0)</f>
        <v>No</v>
      </c>
      <c r="G747" s="8" t="str">
        <f>VLOOKUP(A747:A3081,'Medical Examinations'!$A$2:$H$2336,6,0)</f>
        <v>No</v>
      </c>
      <c r="H747" s="8">
        <f>VLOOKUP(A747:A3081,'Medical Examinations'!$A$2:$H$2336,7,0)</f>
        <v>1</v>
      </c>
      <c r="I747" t="str">
        <f>VLOOKUP(A747:A3081,'Medical Examinations'!$A$2:$K$2336,11,0)</f>
        <v>No</v>
      </c>
      <c r="J747" s="8" t="str">
        <f>VLOOKUP(A747:A3081,'Medical Examinations'!$A$2:$M$2336,12,0)</f>
        <v>Obesity</v>
      </c>
      <c r="K747" s="8" t="str">
        <f>VLOOKUP(A747:A3081,'Medical Examinations'!$A$2:$M$2336,13,0)</f>
        <v>Diabetes</v>
      </c>
      <c r="L747" s="8" t="str">
        <f>VLOOKUP(Table1[CUSTOMER ID],'Hospitalisation Details'!$A$1:$N$2344,12,0)</f>
        <v>24/Nov/1986</v>
      </c>
      <c r="M747" s="22">
        <f>VLOOKUP(Table1[CUSTOMER ID],'Hospitalisation Details'!$A$2:$N$2344,14,0)</f>
        <v>13714.55</v>
      </c>
      <c r="N747" s="8" t="str">
        <f>VLOOKUP(Table1[CUSTOMER ID],'Hospitalisation Details'!$A$2:$I$2344,7,0)</f>
        <v>tier - 3</v>
      </c>
      <c r="O747" s="8" t="str">
        <f>VLOOKUP(Table1[CUSTOMER ID],'Hospitalisation Details'!$A$2:$I$2344,8,0)</f>
        <v>tier - 2</v>
      </c>
      <c r="P747" s="8" t="str">
        <f>VLOOKUP(Table1[CUSTOMER ID],'Hospitalisation Details'!$A$2:$I$2344,9,0)</f>
        <v>R1023</v>
      </c>
      <c r="Q747" s="8">
        <f ca="1">VLOOKUP(Table1[CUSTOMER ID],'Hospitalisation Details'!$A$2:$N$2344,13,0)</f>
        <v>37</v>
      </c>
    </row>
    <row r="748" spans="1:17" ht="15.75" x14ac:dyDescent="0.25">
      <c r="A748" s="1" t="s">
        <v>1623</v>
      </c>
      <c r="B748" s="8" t="str">
        <f>VLOOKUP(A748:A3082,'Customer Names'!$A$2:$D$2336,2,0)</f>
        <v xml:space="preserve">  Jessie M</v>
      </c>
      <c r="C748" s="8">
        <f>VLOOKUP(A748:A3082,'Medical Examinations'!$A$2:$H$2336,2,0)</f>
        <v>43.32</v>
      </c>
      <c r="D748" s="8">
        <f>VLOOKUP(A748:A3082,'Medical Examinations'!$A$2:$H$2336,3,0)</f>
        <v>4.67</v>
      </c>
      <c r="E748" s="8" t="str">
        <f>VLOOKUP(A748:A3082,'Medical Examinations'!$A$1:$M$2336,10,0)</f>
        <v>Yes</v>
      </c>
      <c r="F748" s="8" t="str">
        <f>VLOOKUP(A748:A3082,'Medical Examinations'!$A$2:$H$2336,5,0)</f>
        <v>No</v>
      </c>
      <c r="G748" s="8" t="str">
        <f>VLOOKUP(A748:A3082,'Medical Examinations'!$A$2:$H$2336,6,0)</f>
        <v>No</v>
      </c>
      <c r="H748" s="8">
        <f>VLOOKUP(A748:A3082,'Medical Examinations'!$A$2:$H$2336,7,0)</f>
        <v>0</v>
      </c>
      <c r="I748" t="str">
        <f>VLOOKUP(A748:A3082,'Medical Examinations'!$A$2:$K$2336,11,0)</f>
        <v>No</v>
      </c>
      <c r="J748" s="8" t="str">
        <f>VLOOKUP(A748:A3082,'Medical Examinations'!$A$2:$M$2336,12,0)</f>
        <v>Obesity</v>
      </c>
      <c r="K748" s="8" t="str">
        <f>VLOOKUP(A748:A3082,'Medical Examinations'!$A$2:$M$2336,13,0)</f>
        <v>Normal</v>
      </c>
      <c r="L748" s="8" t="str">
        <f>VLOOKUP(Table1[CUSTOMER ID],'Hospitalisation Details'!$A$1:$N$2344,12,0)</f>
        <v>14/Sep/1985</v>
      </c>
      <c r="M748" s="22">
        <f>VLOOKUP(Table1[CUSTOMER ID],'Hospitalisation Details'!$A$2:$N$2344,14,0)</f>
        <v>13685.51</v>
      </c>
      <c r="N748" s="8" t="str">
        <f>VLOOKUP(Table1[CUSTOMER ID],'Hospitalisation Details'!$A$2:$I$2344,7,0)</f>
        <v>tier - 3</v>
      </c>
      <c r="O748" s="8" t="str">
        <f>VLOOKUP(Table1[CUSTOMER ID],'Hospitalisation Details'!$A$2:$I$2344,8,0)</f>
        <v>tier - 1</v>
      </c>
      <c r="P748" s="8" t="str">
        <f>VLOOKUP(Table1[CUSTOMER ID],'Hospitalisation Details'!$A$2:$I$2344,9,0)</f>
        <v>R1026</v>
      </c>
      <c r="Q748" s="8">
        <f ca="1">VLOOKUP(Table1[CUSTOMER ID],'Hospitalisation Details'!$A$2:$N$2344,13,0)</f>
        <v>39</v>
      </c>
    </row>
    <row r="749" spans="1:17" ht="15.75" x14ac:dyDescent="0.25">
      <c r="A749" s="1" t="s">
        <v>1622</v>
      </c>
      <c r="B749" s="8" t="str">
        <f>VLOOKUP(A749:A3083,'Customer Names'!$A$2:$D$2336,2,0)</f>
        <v xml:space="preserve">  Chris</v>
      </c>
      <c r="C749" s="8">
        <f>VLOOKUP(A749:A3083,'Medical Examinations'!$A$2:$H$2336,2,0)</f>
        <v>31.23</v>
      </c>
      <c r="D749" s="8">
        <f>VLOOKUP(A749:A3083,'Medical Examinations'!$A$2:$H$2336,3,0)</f>
        <v>9.1199999999999992</v>
      </c>
      <c r="E749" s="8" t="str">
        <f>VLOOKUP(A749:A3083,'Medical Examinations'!$A$1:$M$2336,10,0)</f>
        <v>Yes</v>
      </c>
      <c r="F749" s="8" t="str">
        <f>VLOOKUP(A749:A3083,'Medical Examinations'!$A$2:$H$2336,5,0)</f>
        <v>No</v>
      </c>
      <c r="G749" s="8" t="str">
        <f>VLOOKUP(A749:A3083,'Medical Examinations'!$A$2:$H$2336,6,0)</f>
        <v>Yes</v>
      </c>
      <c r="H749" s="8">
        <f>VLOOKUP(A749:A3083,'Medical Examinations'!$A$2:$H$2336,7,0)</f>
        <v>1</v>
      </c>
      <c r="I749" t="str">
        <f>VLOOKUP(A749:A3083,'Medical Examinations'!$A$2:$K$2336,11,0)</f>
        <v>No</v>
      </c>
      <c r="J749" s="8" t="str">
        <f>VLOOKUP(A749:A3083,'Medical Examinations'!$A$2:$M$2336,12,0)</f>
        <v>Obesity</v>
      </c>
      <c r="K749" s="8" t="str">
        <f>VLOOKUP(A749:A3083,'Medical Examinations'!$A$2:$M$2336,13,0)</f>
        <v>Diabetes</v>
      </c>
      <c r="L749" s="8" t="str">
        <f>VLOOKUP(Table1[CUSTOMER ID],'Hospitalisation Details'!$A$1:$N$2344,12,0)</f>
        <v>4/Aug/1963</v>
      </c>
      <c r="M749" s="22">
        <f>VLOOKUP(Table1[CUSTOMER ID],'Hospitalisation Details'!$A$2:$N$2344,14,0)</f>
        <v>13677.68</v>
      </c>
      <c r="N749" s="8" t="str">
        <f>VLOOKUP(Table1[CUSTOMER ID],'Hospitalisation Details'!$A$2:$I$2344,7,0)</f>
        <v>tier - 3</v>
      </c>
      <c r="O749" s="8" t="str">
        <f>VLOOKUP(Table1[CUSTOMER ID],'Hospitalisation Details'!$A$2:$I$2344,8,0)</f>
        <v>tier - 2</v>
      </c>
      <c r="P749" s="8" t="str">
        <f>VLOOKUP(Table1[CUSTOMER ID],'Hospitalisation Details'!$A$2:$I$2344,9,0)</f>
        <v>R1021</v>
      </c>
      <c r="Q749" s="8">
        <f ca="1">VLOOKUP(Table1[CUSTOMER ID],'Hospitalisation Details'!$A$2:$N$2344,13,0)</f>
        <v>61</v>
      </c>
    </row>
    <row r="750" spans="1:17" ht="15.75" x14ac:dyDescent="0.25">
      <c r="A750" s="1" t="s">
        <v>1621</v>
      </c>
      <c r="B750" s="8" t="str">
        <f>VLOOKUP(A750:A3084,'Customer Names'!$A$2:$D$2336,2,0)</f>
        <v xml:space="preserve">  Daniel</v>
      </c>
      <c r="C750" s="8">
        <f>VLOOKUP(A750:A3084,'Medical Examinations'!$A$2:$H$2336,2,0)</f>
        <v>42.81</v>
      </c>
      <c r="D750" s="8">
        <f>VLOOKUP(A750:A3084,'Medical Examinations'!$A$2:$H$2336,3,0)</f>
        <v>4.1500000000000004</v>
      </c>
      <c r="E750" s="8" t="str">
        <f>VLOOKUP(A750:A3084,'Medical Examinations'!$A$1:$M$2336,10,0)</f>
        <v>No</v>
      </c>
      <c r="F750" s="8" t="str">
        <f>VLOOKUP(A750:A3084,'Medical Examinations'!$A$2:$H$2336,5,0)</f>
        <v>No</v>
      </c>
      <c r="G750" s="8" t="str">
        <f>VLOOKUP(A750:A3084,'Medical Examinations'!$A$2:$H$2336,6,0)</f>
        <v>No</v>
      </c>
      <c r="H750" s="8">
        <f>VLOOKUP(A750:A3084,'Medical Examinations'!$A$2:$H$2336,7,0)</f>
        <v>1</v>
      </c>
      <c r="I750" t="str">
        <f>VLOOKUP(A750:A3084,'Medical Examinations'!$A$2:$K$2336,11,0)</f>
        <v>No</v>
      </c>
      <c r="J750" s="8" t="str">
        <f>VLOOKUP(A750:A3084,'Medical Examinations'!$A$2:$M$2336,12,0)</f>
        <v>Obesity</v>
      </c>
      <c r="K750" s="8" t="str">
        <f>VLOOKUP(A750:A3084,'Medical Examinations'!$A$2:$M$2336,13,0)</f>
        <v>Normal</v>
      </c>
      <c r="L750" s="8" t="str">
        <f>VLOOKUP(Table1[CUSTOMER ID],'Hospitalisation Details'!$A$1:$N$2344,12,0)</f>
        <v>20/Jul/1984</v>
      </c>
      <c r="M750" s="22">
        <f>VLOOKUP(Table1[CUSTOMER ID],'Hospitalisation Details'!$A$2:$N$2344,14,0)</f>
        <v>13638.06</v>
      </c>
      <c r="N750" s="8" t="str">
        <f>VLOOKUP(Table1[CUSTOMER ID],'Hospitalisation Details'!$A$2:$I$2344,7,0)</f>
        <v>tier - 3</v>
      </c>
      <c r="O750" s="8" t="str">
        <f>VLOOKUP(Table1[CUSTOMER ID],'Hospitalisation Details'!$A$2:$I$2344,8,0)</f>
        <v>tier - 3</v>
      </c>
      <c r="P750" s="8" t="str">
        <f>VLOOKUP(Table1[CUSTOMER ID],'Hospitalisation Details'!$A$2:$I$2344,9,0)</f>
        <v>R1023</v>
      </c>
      <c r="Q750" s="8">
        <f ca="1">VLOOKUP(Table1[CUSTOMER ID],'Hospitalisation Details'!$A$2:$N$2344,13,0)</f>
        <v>40</v>
      </c>
    </row>
    <row r="751" spans="1:17" ht="15.75" x14ac:dyDescent="0.25">
      <c r="A751" s="1" t="s">
        <v>1620</v>
      </c>
      <c r="B751" s="8" t="str">
        <f>VLOOKUP(A751:A3085,'Customer Names'!$A$2:$D$2336,2,0)</f>
        <v xml:space="preserve">  Megan</v>
      </c>
      <c r="C751" s="8">
        <f>VLOOKUP(A751:A3085,'Medical Examinations'!$A$2:$H$2336,2,0)</f>
        <v>35.909999999999997</v>
      </c>
      <c r="D751" s="8">
        <f>VLOOKUP(A751:A3085,'Medical Examinations'!$A$2:$H$2336,3,0)</f>
        <v>6.72</v>
      </c>
      <c r="E751" s="8" t="str">
        <f>VLOOKUP(A751:A3085,'Medical Examinations'!$A$1:$M$2336,10,0)</f>
        <v>Yes</v>
      </c>
      <c r="F751" s="8" t="str">
        <f>VLOOKUP(A751:A3085,'Medical Examinations'!$A$2:$H$2336,5,0)</f>
        <v>No</v>
      </c>
      <c r="G751" s="8" t="str">
        <f>VLOOKUP(A751:A3085,'Medical Examinations'!$A$2:$H$2336,6,0)</f>
        <v>No</v>
      </c>
      <c r="H751" s="8">
        <f>VLOOKUP(A751:A3085,'Medical Examinations'!$A$2:$H$2336,7,0)</f>
        <v>2</v>
      </c>
      <c r="I751" t="str">
        <f>VLOOKUP(A751:A3085,'Medical Examinations'!$A$2:$K$2336,11,0)</f>
        <v>No</v>
      </c>
      <c r="J751" s="8" t="str">
        <f>VLOOKUP(A751:A3085,'Medical Examinations'!$A$2:$M$2336,12,0)</f>
        <v>Obesity</v>
      </c>
      <c r="K751" s="8" t="str">
        <f>VLOOKUP(A751:A3085,'Medical Examinations'!$A$2:$M$2336,13,0)</f>
        <v>Diabetes</v>
      </c>
      <c r="L751" s="8" t="str">
        <f>VLOOKUP(Table1[CUSTOMER ID],'Hospitalisation Details'!$A$1:$N$2344,12,0)</f>
        <v>24/Dec/1961</v>
      </c>
      <c r="M751" s="22">
        <f>VLOOKUP(Table1[CUSTOMER ID],'Hospitalisation Details'!$A$2:$N$2344,14,0)</f>
        <v>13635.64</v>
      </c>
      <c r="N751" s="8" t="str">
        <f>VLOOKUP(Table1[CUSTOMER ID],'Hospitalisation Details'!$A$2:$I$2344,7,0)</f>
        <v>tier - 3</v>
      </c>
      <c r="O751" s="8" t="str">
        <f>VLOOKUP(Table1[CUSTOMER ID],'Hospitalisation Details'!$A$2:$I$2344,8,0)</f>
        <v>tier - 3</v>
      </c>
      <c r="P751" s="8" t="str">
        <f>VLOOKUP(Table1[CUSTOMER ID],'Hospitalisation Details'!$A$2:$I$2344,9,0)</f>
        <v>R1024</v>
      </c>
      <c r="Q751" s="8">
        <f ca="1">VLOOKUP(Table1[CUSTOMER ID],'Hospitalisation Details'!$A$2:$N$2344,13,0)</f>
        <v>62</v>
      </c>
    </row>
    <row r="752" spans="1:17" ht="15.75" x14ac:dyDescent="0.25">
      <c r="A752" s="1" t="s">
        <v>1619</v>
      </c>
      <c r="B752" s="8" t="str">
        <f>VLOOKUP(A752:A3086,'Customer Names'!$A$2:$D$2336,2,0)</f>
        <v xml:space="preserve">  Kevin</v>
      </c>
      <c r="C752" s="8">
        <f>VLOOKUP(A752:A3086,'Medical Examinations'!$A$2:$H$2336,2,0)</f>
        <v>36.65</v>
      </c>
      <c r="D752" s="8">
        <f>VLOOKUP(A752:A3086,'Medical Examinations'!$A$2:$H$2336,3,0)</f>
        <v>5.01</v>
      </c>
      <c r="E752" s="8" t="str">
        <f>VLOOKUP(A752:A3086,'Medical Examinations'!$A$1:$M$2336,10,0)</f>
        <v>Yes</v>
      </c>
      <c r="F752" s="8" t="str">
        <f>VLOOKUP(A752:A3086,'Medical Examinations'!$A$2:$H$2336,5,0)</f>
        <v>No</v>
      </c>
      <c r="G752" s="8" t="str">
        <f>VLOOKUP(A752:A3086,'Medical Examinations'!$A$2:$H$2336,6,0)</f>
        <v>Yes</v>
      </c>
      <c r="H752" s="8">
        <f>VLOOKUP(A752:A3086,'Medical Examinations'!$A$2:$H$2336,7,0)</f>
        <v>1</v>
      </c>
      <c r="I752" t="str">
        <f>VLOOKUP(A752:A3086,'Medical Examinations'!$A$2:$K$2336,11,0)</f>
        <v>No</v>
      </c>
      <c r="J752" s="8" t="str">
        <f>VLOOKUP(A752:A3086,'Medical Examinations'!$A$2:$M$2336,12,0)</f>
        <v>Obesity</v>
      </c>
      <c r="K752" s="8" t="str">
        <f>VLOOKUP(A752:A3086,'Medical Examinations'!$A$2:$M$2336,13,0)</f>
        <v>Normal</v>
      </c>
      <c r="L752" s="8" t="str">
        <f>VLOOKUP(Table1[CUSTOMER ID],'Hospitalisation Details'!$A$1:$N$2344,12,0)</f>
        <v>26/Jul/1969</v>
      </c>
      <c r="M752" s="22">
        <f>VLOOKUP(Table1[CUSTOMER ID],'Hospitalisation Details'!$A$2:$N$2344,14,0)</f>
        <v>13622.01</v>
      </c>
      <c r="N752" s="8" t="str">
        <f>VLOOKUP(Table1[CUSTOMER ID],'Hospitalisation Details'!$A$2:$I$2344,7,0)</f>
        <v>tier - 3</v>
      </c>
      <c r="O752" s="8" t="str">
        <f>VLOOKUP(Table1[CUSTOMER ID],'Hospitalisation Details'!$A$2:$I$2344,8,0)</f>
        <v>tier - 3</v>
      </c>
      <c r="P752" s="8" t="str">
        <f>VLOOKUP(Table1[CUSTOMER ID],'Hospitalisation Details'!$A$2:$I$2344,9,0)</f>
        <v>R1012</v>
      </c>
      <c r="Q752" s="8">
        <f ca="1">VLOOKUP(Table1[CUSTOMER ID],'Hospitalisation Details'!$A$2:$N$2344,13,0)</f>
        <v>55</v>
      </c>
    </row>
    <row r="753" spans="1:17" ht="15.75" x14ac:dyDescent="0.25">
      <c r="A753" s="1" t="s">
        <v>1618</v>
      </c>
      <c r="B753" s="8" t="str">
        <f>VLOOKUP(A753:A3087,'Customer Names'!$A$2:$D$2336,2,0)</f>
        <v xml:space="preserve">  Caroline S</v>
      </c>
      <c r="C753" s="8">
        <f>VLOOKUP(A753:A3087,'Medical Examinations'!$A$2:$H$2336,2,0)</f>
        <v>22.04</v>
      </c>
      <c r="D753" s="8">
        <f>VLOOKUP(A753:A3087,'Medical Examinations'!$A$2:$H$2336,3,0)</f>
        <v>10.9</v>
      </c>
      <c r="E753" s="8" t="str">
        <f>VLOOKUP(A753:A3087,'Medical Examinations'!$A$1:$M$2336,10,0)</f>
        <v>Yes</v>
      </c>
      <c r="F753" s="8" t="str">
        <f>VLOOKUP(A753:A3087,'Medical Examinations'!$A$2:$H$2336,5,0)</f>
        <v>No</v>
      </c>
      <c r="G753" s="8" t="str">
        <f>VLOOKUP(A753:A3087,'Medical Examinations'!$A$2:$H$2336,6,0)</f>
        <v>No</v>
      </c>
      <c r="H753" s="8">
        <f>VLOOKUP(A753:A3087,'Medical Examinations'!$A$2:$H$2336,7,0)</f>
        <v>2</v>
      </c>
      <c r="I753" t="str">
        <f>VLOOKUP(A753:A3087,'Medical Examinations'!$A$2:$K$2336,11,0)</f>
        <v>No</v>
      </c>
      <c r="J753" s="8" t="str">
        <f>VLOOKUP(A753:A3087,'Medical Examinations'!$A$2:$M$2336,12,0)</f>
        <v>Normal Weight</v>
      </c>
      <c r="K753" s="8" t="str">
        <f>VLOOKUP(A753:A3087,'Medical Examinations'!$A$2:$M$2336,13,0)</f>
        <v>Diabetes</v>
      </c>
      <c r="L753" s="8" t="str">
        <f>VLOOKUP(Table1[CUSTOMER ID],'Hospitalisation Details'!$A$1:$N$2344,12,0)</f>
        <v>18/Nov/1961</v>
      </c>
      <c r="M753" s="22">
        <f>VLOOKUP(Table1[CUSTOMER ID],'Hospitalisation Details'!$A$2:$N$2344,14,0)</f>
        <v>13616.36</v>
      </c>
      <c r="N753" s="8" t="str">
        <f>VLOOKUP(Table1[CUSTOMER ID],'Hospitalisation Details'!$A$2:$I$2344,7,0)</f>
        <v>tier - 3</v>
      </c>
      <c r="O753" s="8" t="str">
        <f>VLOOKUP(Table1[CUSTOMER ID],'Hospitalisation Details'!$A$2:$I$2344,8,0)</f>
        <v>tier - 3</v>
      </c>
      <c r="P753" s="8" t="str">
        <f>VLOOKUP(Table1[CUSTOMER ID],'Hospitalisation Details'!$A$2:$I$2344,9,0)</f>
        <v>R1024</v>
      </c>
      <c r="Q753" s="8">
        <f ca="1">VLOOKUP(Table1[CUSTOMER ID],'Hospitalisation Details'!$A$2:$N$2344,13,0)</f>
        <v>63</v>
      </c>
    </row>
    <row r="754" spans="1:17" ht="15.75" x14ac:dyDescent="0.25">
      <c r="A754" s="1" t="s">
        <v>1617</v>
      </c>
      <c r="B754" s="8" t="str">
        <f>VLOOKUP(A754:A3088,'Customer Names'!$A$2:$D$2336,2,0)</f>
        <v xml:space="preserve">  Nuta</v>
      </c>
      <c r="C754" s="8">
        <f>VLOOKUP(A754:A3088,'Medical Examinations'!$A$2:$H$2336,2,0)</f>
        <v>31.824999999999999</v>
      </c>
      <c r="D754" s="8">
        <f>VLOOKUP(A754:A3088,'Medical Examinations'!$A$2:$H$2336,3,0)</f>
        <v>5.52</v>
      </c>
      <c r="E754" s="8" t="str">
        <f>VLOOKUP(A754:A3088,'Medical Examinations'!$A$1:$M$2336,10,0)</f>
        <v>Yes</v>
      </c>
      <c r="F754" s="8" t="str">
        <f>VLOOKUP(A754:A3088,'Medical Examinations'!$A$2:$H$2336,5,0)</f>
        <v>No</v>
      </c>
      <c r="G754" s="8" t="str">
        <f>VLOOKUP(A754:A3088,'Medical Examinations'!$A$2:$H$2336,6,0)</f>
        <v>No</v>
      </c>
      <c r="H754" s="8">
        <f>VLOOKUP(A754:A3088,'Medical Examinations'!$A$2:$H$2336,7,0)</f>
        <v>1</v>
      </c>
      <c r="I754" t="str">
        <f>VLOOKUP(A754:A3088,'Medical Examinations'!$A$2:$K$2336,11,0)</f>
        <v>No</v>
      </c>
      <c r="J754" s="8" t="str">
        <f>VLOOKUP(A754:A3088,'Medical Examinations'!$A$2:$M$2336,12,0)</f>
        <v>Obesity</v>
      </c>
      <c r="K754" s="8" t="str">
        <f>VLOOKUP(A754:A3088,'Medical Examinations'!$A$2:$M$2336,13,0)</f>
        <v>Normal</v>
      </c>
      <c r="L754" s="8" t="str">
        <f>VLOOKUP(Table1[CUSTOMER ID],'Hospitalisation Details'!$A$1:$N$2344,12,0)</f>
        <v>10/Sep/1964</v>
      </c>
      <c r="M754" s="22">
        <f>VLOOKUP(Table1[CUSTOMER ID],'Hospitalisation Details'!$A$2:$N$2344,14,0)</f>
        <v>13607.37</v>
      </c>
      <c r="N754" s="8" t="str">
        <f>VLOOKUP(Table1[CUSTOMER ID],'Hospitalisation Details'!$A$2:$I$2344,7,0)</f>
        <v>tier - 3</v>
      </c>
      <c r="O754" s="8" t="str">
        <f>VLOOKUP(Table1[CUSTOMER ID],'Hospitalisation Details'!$A$2:$I$2344,8,0)</f>
        <v>tier - 1</v>
      </c>
      <c r="P754" s="8" t="str">
        <f>VLOOKUP(Table1[CUSTOMER ID],'Hospitalisation Details'!$A$2:$I$2344,9,0)</f>
        <v>R1024</v>
      </c>
      <c r="Q754" s="8">
        <f ca="1">VLOOKUP(Table1[CUSTOMER ID],'Hospitalisation Details'!$A$2:$N$2344,13,0)</f>
        <v>60</v>
      </c>
    </row>
    <row r="755" spans="1:17" ht="15.75" x14ac:dyDescent="0.25">
      <c r="A755" s="1" t="s">
        <v>1616</v>
      </c>
      <c r="B755" s="8" t="str">
        <f>VLOOKUP(A755:A3089,'Customer Names'!$A$2:$D$2336,2,0)</f>
        <v xml:space="preserve">  Margie</v>
      </c>
      <c r="C755" s="8">
        <f>VLOOKUP(A755:A3089,'Medical Examinations'!$A$2:$H$2336,2,0)</f>
        <v>53.58</v>
      </c>
      <c r="D755" s="8">
        <f>VLOOKUP(A755:A3089,'Medical Examinations'!$A$2:$H$2336,3,0)</f>
        <v>4.55</v>
      </c>
      <c r="E755" s="8" t="str">
        <f>VLOOKUP(A755:A3089,'Medical Examinations'!$A$1:$M$2336,10,0)</f>
        <v>No</v>
      </c>
      <c r="F755" s="8" t="str">
        <f>VLOOKUP(A755:A3089,'Medical Examinations'!$A$2:$H$2336,5,0)</f>
        <v>No</v>
      </c>
      <c r="G755" s="8" t="str">
        <f>VLOOKUP(A755:A3089,'Medical Examinations'!$A$2:$H$2336,6,0)</f>
        <v>No</v>
      </c>
      <c r="H755" s="8">
        <f>VLOOKUP(A755:A3089,'Medical Examinations'!$A$2:$H$2336,7,0)</f>
        <v>1</v>
      </c>
      <c r="I755" t="str">
        <f>VLOOKUP(A755:A3089,'Medical Examinations'!$A$2:$K$2336,11,0)</f>
        <v>No</v>
      </c>
      <c r="J755" s="8" t="str">
        <f>VLOOKUP(A755:A3089,'Medical Examinations'!$A$2:$M$2336,12,0)</f>
        <v>Obesity</v>
      </c>
      <c r="K755" s="8" t="str">
        <f>VLOOKUP(A755:A3089,'Medical Examinations'!$A$2:$M$2336,13,0)</f>
        <v>Normal</v>
      </c>
      <c r="L755" s="8" t="str">
        <f>VLOOKUP(Table1[CUSTOMER ID],'Hospitalisation Details'!$A$1:$N$2344,12,0)</f>
        <v>14/Aug/1992</v>
      </c>
      <c r="M755" s="22">
        <f>VLOOKUP(Table1[CUSTOMER ID],'Hospitalisation Details'!$A$2:$N$2344,14,0)</f>
        <v>13588.17</v>
      </c>
      <c r="N755" s="8" t="str">
        <f>VLOOKUP(Table1[CUSTOMER ID],'Hospitalisation Details'!$A$2:$I$2344,7,0)</f>
        <v>tier - 3</v>
      </c>
      <c r="O755" s="8" t="str">
        <f>VLOOKUP(Table1[CUSTOMER ID],'Hospitalisation Details'!$A$2:$I$2344,8,0)</f>
        <v>tier - 1</v>
      </c>
      <c r="P755" s="8" t="str">
        <f>VLOOKUP(Table1[CUSTOMER ID],'Hospitalisation Details'!$A$2:$I$2344,9,0)</f>
        <v>R1012</v>
      </c>
      <c r="Q755" s="8">
        <f ca="1">VLOOKUP(Table1[CUSTOMER ID],'Hospitalisation Details'!$A$2:$N$2344,13,0)</f>
        <v>32</v>
      </c>
    </row>
    <row r="756" spans="1:17" ht="15.75" x14ac:dyDescent="0.25">
      <c r="A756" s="1" t="s">
        <v>1615</v>
      </c>
      <c r="B756" s="8" t="str">
        <f>VLOOKUP(A756:A3090,'Customer Names'!$A$2:$D$2336,2,0)</f>
        <v xml:space="preserve">  Heidi</v>
      </c>
      <c r="C756" s="8">
        <f>VLOOKUP(A756:A3090,'Medical Examinations'!$A$2:$H$2336,2,0)</f>
        <v>34.299999999999997</v>
      </c>
      <c r="D756" s="8">
        <f>VLOOKUP(A756:A3090,'Medical Examinations'!$A$2:$H$2336,3,0)</f>
        <v>11.76</v>
      </c>
      <c r="E756" s="8" t="str">
        <f>VLOOKUP(A756:A3090,'Medical Examinations'!$A$1:$M$2336,10,0)</f>
        <v>No</v>
      </c>
      <c r="F756" s="8" t="str">
        <f>VLOOKUP(A756:A3090,'Medical Examinations'!$A$2:$H$2336,5,0)</f>
        <v>No</v>
      </c>
      <c r="G756" s="8" t="str">
        <f>VLOOKUP(A756:A3090,'Medical Examinations'!$A$2:$H$2336,6,0)</f>
        <v>No</v>
      </c>
      <c r="H756" s="8">
        <f>VLOOKUP(A756:A3090,'Medical Examinations'!$A$2:$H$2336,7,0)</f>
        <v>0</v>
      </c>
      <c r="I756" t="str">
        <f>VLOOKUP(A756:A3090,'Medical Examinations'!$A$2:$K$2336,11,0)</f>
        <v>No</v>
      </c>
      <c r="J756" s="8" t="str">
        <f>VLOOKUP(A756:A3090,'Medical Examinations'!$A$2:$M$2336,12,0)</f>
        <v>Obesity</v>
      </c>
      <c r="K756" s="8" t="str">
        <f>VLOOKUP(A756:A3090,'Medical Examinations'!$A$2:$M$2336,13,0)</f>
        <v>Diabetes</v>
      </c>
      <c r="L756" s="8" t="str">
        <f>VLOOKUP(Table1[CUSTOMER ID],'Hospitalisation Details'!$A$1:$N$2344,12,0)</f>
        <v>15/Jul/1968</v>
      </c>
      <c r="M756" s="22">
        <f>VLOOKUP(Table1[CUSTOMER ID],'Hospitalisation Details'!$A$2:$N$2344,14,0)</f>
        <v>13566.04</v>
      </c>
      <c r="N756" s="8" t="str">
        <f>VLOOKUP(Table1[CUSTOMER ID],'Hospitalisation Details'!$A$2:$I$2344,7,0)</f>
        <v>tier - 3</v>
      </c>
      <c r="O756" s="8" t="str">
        <f>VLOOKUP(Table1[CUSTOMER ID],'Hospitalisation Details'!$A$2:$I$2344,8,0)</f>
        <v>tier - 3</v>
      </c>
      <c r="P756" s="8" t="str">
        <f>VLOOKUP(Table1[CUSTOMER ID],'Hospitalisation Details'!$A$2:$I$2344,9,0)</f>
        <v>R1026</v>
      </c>
      <c r="Q756" s="8">
        <f ca="1">VLOOKUP(Table1[CUSTOMER ID],'Hospitalisation Details'!$A$2:$N$2344,13,0)</f>
        <v>56</v>
      </c>
    </row>
    <row r="757" spans="1:17" ht="15.75" x14ac:dyDescent="0.25">
      <c r="A757" s="1" t="s">
        <v>1614</v>
      </c>
      <c r="B757" s="8" t="str">
        <f>VLOOKUP(A757:A3091,'Customer Names'!$A$2:$D$2336,2,0)</f>
        <v xml:space="preserve">  Diego J</v>
      </c>
      <c r="C757" s="8">
        <f>VLOOKUP(A757:A3091,'Medical Examinations'!$A$2:$H$2336,2,0)</f>
        <v>32.11</v>
      </c>
      <c r="D757" s="8">
        <f>VLOOKUP(A757:A3091,'Medical Examinations'!$A$2:$H$2336,3,0)</f>
        <v>7.06</v>
      </c>
      <c r="E757" s="8" t="str">
        <f>VLOOKUP(A757:A3091,'Medical Examinations'!$A$1:$M$2336,10,0)</f>
        <v>No</v>
      </c>
      <c r="F757" s="8" t="str">
        <f>VLOOKUP(A757:A3091,'Medical Examinations'!$A$2:$H$2336,5,0)</f>
        <v>No</v>
      </c>
      <c r="G757" s="8" t="str">
        <f>VLOOKUP(A757:A3091,'Medical Examinations'!$A$2:$H$2336,6,0)</f>
        <v>No</v>
      </c>
      <c r="H757" s="8">
        <f>VLOOKUP(A757:A3091,'Medical Examinations'!$A$2:$H$2336,7,0)</f>
        <v>0</v>
      </c>
      <c r="I757" t="str">
        <f>VLOOKUP(A757:A3091,'Medical Examinations'!$A$2:$K$2336,11,0)</f>
        <v>No</v>
      </c>
      <c r="J757" s="8" t="str">
        <f>VLOOKUP(A757:A3091,'Medical Examinations'!$A$2:$M$2336,12,0)</f>
        <v>Obesity</v>
      </c>
      <c r="K757" s="8" t="str">
        <f>VLOOKUP(A757:A3091,'Medical Examinations'!$A$2:$M$2336,13,0)</f>
        <v>Diabetes</v>
      </c>
      <c r="L757" s="8" t="str">
        <f>VLOOKUP(Table1[CUSTOMER ID],'Hospitalisation Details'!$A$1:$N$2344,12,0)</f>
        <v>11/Jul/1960</v>
      </c>
      <c r="M757" s="22">
        <f>VLOOKUP(Table1[CUSTOMER ID],'Hospitalisation Details'!$A$2:$N$2344,14,0)</f>
        <v>13555</v>
      </c>
      <c r="N757" s="8" t="str">
        <f>VLOOKUP(Table1[CUSTOMER ID],'Hospitalisation Details'!$A$2:$I$2344,7,0)</f>
        <v>tier - 3</v>
      </c>
      <c r="O757" s="8" t="str">
        <f>VLOOKUP(Table1[CUSTOMER ID],'Hospitalisation Details'!$A$2:$I$2344,8,0)</f>
        <v>tier - 3</v>
      </c>
      <c r="P757" s="8" t="str">
        <f>VLOOKUP(Table1[CUSTOMER ID],'Hospitalisation Details'!$A$2:$I$2344,9,0)</f>
        <v>R1017</v>
      </c>
      <c r="Q757" s="8">
        <f ca="1">VLOOKUP(Table1[CUSTOMER ID],'Hospitalisation Details'!$A$2:$N$2344,13,0)</f>
        <v>64</v>
      </c>
    </row>
    <row r="758" spans="1:17" ht="15.75" x14ac:dyDescent="0.25">
      <c r="A758" s="1" t="s">
        <v>1613</v>
      </c>
      <c r="B758" s="8" t="str">
        <f>VLOOKUP(A758:A3092,'Customer Names'!$A$2:$D$2336,2,0)</f>
        <v xml:space="preserve">  Enrique M Sr</v>
      </c>
      <c r="C758" s="8">
        <f>VLOOKUP(A758:A3092,'Medical Examinations'!$A$2:$H$2336,2,0)</f>
        <v>31.78</v>
      </c>
      <c r="D758" s="8">
        <f>VLOOKUP(A758:A3092,'Medical Examinations'!$A$2:$H$2336,3,0)</f>
        <v>11.35</v>
      </c>
      <c r="E758" s="8" t="str">
        <f>VLOOKUP(A758:A3092,'Medical Examinations'!$A$1:$M$2336,10,0)</f>
        <v>Yes</v>
      </c>
      <c r="F758" s="8" t="str">
        <f>VLOOKUP(A758:A3092,'Medical Examinations'!$A$2:$H$2336,5,0)</f>
        <v>No</v>
      </c>
      <c r="G758" s="8" t="str">
        <f>VLOOKUP(A758:A3092,'Medical Examinations'!$A$2:$H$2336,6,0)</f>
        <v>Yes</v>
      </c>
      <c r="H758" s="8">
        <f>VLOOKUP(A758:A3092,'Medical Examinations'!$A$2:$H$2336,7,0)</f>
        <v>1</v>
      </c>
      <c r="I758" t="str">
        <f>VLOOKUP(A758:A3092,'Medical Examinations'!$A$2:$K$2336,11,0)</f>
        <v>No</v>
      </c>
      <c r="J758" s="8" t="str">
        <f>VLOOKUP(A758:A3092,'Medical Examinations'!$A$2:$M$2336,12,0)</f>
        <v>Obesity</v>
      </c>
      <c r="K758" s="8" t="str">
        <f>VLOOKUP(A758:A3092,'Medical Examinations'!$A$2:$M$2336,13,0)</f>
        <v>Diabetes</v>
      </c>
      <c r="L758" s="8" t="str">
        <f>VLOOKUP(Table1[CUSTOMER ID],'Hospitalisation Details'!$A$1:$N$2344,12,0)</f>
        <v>14/Oct/1963</v>
      </c>
      <c r="M758" s="22">
        <f>VLOOKUP(Table1[CUSTOMER ID],'Hospitalisation Details'!$A$2:$N$2344,14,0)</f>
        <v>13511.28</v>
      </c>
      <c r="N758" s="8" t="str">
        <f>VLOOKUP(Table1[CUSTOMER ID],'Hospitalisation Details'!$A$2:$I$2344,7,0)</f>
        <v>tier - 3</v>
      </c>
      <c r="O758" s="8" t="str">
        <f>VLOOKUP(Table1[CUSTOMER ID],'Hospitalisation Details'!$A$2:$I$2344,8,0)</f>
        <v>tier - 1</v>
      </c>
      <c r="P758" s="8" t="str">
        <f>VLOOKUP(Table1[CUSTOMER ID],'Hospitalisation Details'!$A$2:$I$2344,9,0)</f>
        <v>R1012</v>
      </c>
      <c r="Q758" s="8">
        <f ca="1">VLOOKUP(Table1[CUSTOMER ID],'Hospitalisation Details'!$A$2:$N$2344,13,0)</f>
        <v>61</v>
      </c>
    </row>
    <row r="759" spans="1:17" ht="15.75" x14ac:dyDescent="0.25">
      <c r="A759" s="1" t="s">
        <v>1612</v>
      </c>
      <c r="B759" s="8" t="str">
        <f>VLOOKUP(A759:A3093,'Customer Names'!$A$2:$D$2336,2,0)</f>
        <v xml:space="preserve">  Greg</v>
      </c>
      <c r="C759" s="8">
        <f>VLOOKUP(A759:A3093,'Medical Examinations'!$A$2:$H$2336,2,0)</f>
        <v>46.89</v>
      </c>
      <c r="D759" s="8">
        <f>VLOOKUP(A759:A3093,'Medical Examinations'!$A$2:$H$2336,3,0)</f>
        <v>5.52</v>
      </c>
      <c r="E759" s="8" t="str">
        <f>VLOOKUP(A759:A3093,'Medical Examinations'!$A$1:$M$2336,10,0)</f>
        <v>No</v>
      </c>
      <c r="F759" s="8" t="str">
        <f>VLOOKUP(A759:A3093,'Medical Examinations'!$A$2:$H$2336,5,0)</f>
        <v>No</v>
      </c>
      <c r="G759" s="8" t="str">
        <f>VLOOKUP(A759:A3093,'Medical Examinations'!$A$2:$H$2336,6,0)</f>
        <v>No</v>
      </c>
      <c r="H759" s="8">
        <f>VLOOKUP(A759:A3093,'Medical Examinations'!$A$2:$H$2336,7,0)</f>
        <v>0</v>
      </c>
      <c r="I759" t="str">
        <f>VLOOKUP(A759:A3093,'Medical Examinations'!$A$2:$K$2336,11,0)</f>
        <v>No</v>
      </c>
      <c r="J759" s="8" t="str">
        <f>VLOOKUP(A759:A3093,'Medical Examinations'!$A$2:$M$2336,12,0)</f>
        <v>Obesity</v>
      </c>
      <c r="K759" s="8" t="str">
        <f>VLOOKUP(A759:A3093,'Medical Examinations'!$A$2:$M$2336,13,0)</f>
        <v>Normal</v>
      </c>
      <c r="L759" s="8" t="str">
        <f>VLOOKUP(Table1[CUSTOMER ID],'Hospitalisation Details'!$A$1:$N$2344,12,0)</f>
        <v>30/Aug/1990</v>
      </c>
      <c r="M759" s="22">
        <f>VLOOKUP(Table1[CUSTOMER ID],'Hospitalisation Details'!$A$2:$N$2344,14,0)</f>
        <v>13480.83</v>
      </c>
      <c r="N759" s="8" t="str">
        <f>VLOOKUP(Table1[CUSTOMER ID],'Hospitalisation Details'!$A$2:$I$2344,7,0)</f>
        <v>tier - 3</v>
      </c>
      <c r="O759" s="8" t="str">
        <f>VLOOKUP(Table1[CUSTOMER ID],'Hospitalisation Details'!$A$2:$I$2344,8,0)</f>
        <v>tier - 2</v>
      </c>
      <c r="P759" s="8" t="str">
        <f>VLOOKUP(Table1[CUSTOMER ID],'Hospitalisation Details'!$A$2:$I$2344,9,0)</f>
        <v>R1023</v>
      </c>
      <c r="Q759" s="8">
        <f ca="1">VLOOKUP(Table1[CUSTOMER ID],'Hospitalisation Details'!$A$2:$N$2344,13,0)</f>
        <v>34</v>
      </c>
    </row>
    <row r="760" spans="1:17" ht="15.75" x14ac:dyDescent="0.25">
      <c r="A760" s="1" t="s">
        <v>1611</v>
      </c>
      <c r="B760" s="8" t="str">
        <f>VLOOKUP(A760:A3094,'Customer Names'!$A$2:$D$2336,2,0)</f>
        <v xml:space="preserve">  Filip</v>
      </c>
      <c r="C760" s="8">
        <f>VLOOKUP(A760:A3094,'Medical Examinations'!$A$2:$H$2336,2,0)</f>
        <v>39.35</v>
      </c>
      <c r="D760" s="8">
        <f>VLOOKUP(A760:A3094,'Medical Examinations'!$A$2:$H$2336,3,0)</f>
        <v>7.86</v>
      </c>
      <c r="E760" s="8" t="str">
        <f>VLOOKUP(A760:A3094,'Medical Examinations'!$A$1:$M$2336,10,0)</f>
        <v>Yes</v>
      </c>
      <c r="F760" s="8" t="str">
        <f>VLOOKUP(A760:A3094,'Medical Examinations'!$A$2:$H$2336,5,0)</f>
        <v>No</v>
      </c>
      <c r="G760" s="8" t="str">
        <f>VLOOKUP(A760:A3094,'Medical Examinations'!$A$2:$H$2336,6,0)</f>
        <v>No</v>
      </c>
      <c r="H760" s="8">
        <f>VLOOKUP(A760:A3094,'Medical Examinations'!$A$2:$H$2336,7,0)</f>
        <v>1</v>
      </c>
      <c r="I760" t="str">
        <f>VLOOKUP(A760:A3094,'Medical Examinations'!$A$2:$K$2336,11,0)</f>
        <v>No</v>
      </c>
      <c r="J760" s="8" t="str">
        <f>VLOOKUP(A760:A3094,'Medical Examinations'!$A$2:$M$2336,12,0)</f>
        <v>Obesity</v>
      </c>
      <c r="K760" s="8" t="str">
        <f>VLOOKUP(A760:A3094,'Medical Examinations'!$A$2:$M$2336,13,0)</f>
        <v>Diabetes</v>
      </c>
      <c r="L760" s="8" t="str">
        <f>VLOOKUP(Table1[CUSTOMER ID],'Hospitalisation Details'!$A$1:$N$2344,12,0)</f>
        <v>7/Aug/1975</v>
      </c>
      <c r="M760" s="22">
        <f>VLOOKUP(Table1[CUSTOMER ID],'Hospitalisation Details'!$A$2:$N$2344,14,0)</f>
        <v>13472.19</v>
      </c>
      <c r="N760" s="8" t="str">
        <f>VLOOKUP(Table1[CUSTOMER ID],'Hospitalisation Details'!$A$2:$I$2344,7,0)</f>
        <v>tier - 3</v>
      </c>
      <c r="O760" s="8" t="str">
        <f>VLOOKUP(Table1[CUSTOMER ID],'Hospitalisation Details'!$A$2:$I$2344,8,0)</f>
        <v>tier - 2</v>
      </c>
      <c r="P760" s="8" t="str">
        <f>VLOOKUP(Table1[CUSTOMER ID],'Hospitalisation Details'!$A$2:$I$2344,9,0)</f>
        <v>R1012</v>
      </c>
      <c r="Q760" s="8">
        <f ca="1">VLOOKUP(Table1[CUSTOMER ID],'Hospitalisation Details'!$A$2:$N$2344,13,0)</f>
        <v>49</v>
      </c>
    </row>
    <row r="761" spans="1:17" ht="15.75" x14ac:dyDescent="0.25">
      <c r="A761" s="1" t="s">
        <v>1610</v>
      </c>
      <c r="B761" s="8" t="str">
        <f>VLOOKUP(A761:A3095,'Customer Names'!$A$2:$D$2336,2,0)</f>
        <v xml:space="preserve">  Rosemary E</v>
      </c>
      <c r="C761" s="8">
        <f>VLOOKUP(A761:A3095,'Medical Examinations'!$A$2:$H$2336,2,0)</f>
        <v>39.200000000000003</v>
      </c>
      <c r="D761" s="8">
        <f>VLOOKUP(A761:A3095,'Medical Examinations'!$A$2:$H$2336,3,0)</f>
        <v>11.38</v>
      </c>
      <c r="E761" s="8" t="str">
        <f>VLOOKUP(A761:A3095,'Medical Examinations'!$A$1:$M$2336,10,0)</f>
        <v>No</v>
      </c>
      <c r="F761" s="8" t="str">
        <f>VLOOKUP(A761:A3095,'Medical Examinations'!$A$2:$H$2336,5,0)</f>
        <v>No</v>
      </c>
      <c r="G761" s="8" t="str">
        <f>VLOOKUP(A761:A3095,'Medical Examinations'!$A$2:$H$2336,6,0)</f>
        <v>No</v>
      </c>
      <c r="H761" s="8">
        <f>VLOOKUP(A761:A3095,'Medical Examinations'!$A$2:$H$2336,7,0)</f>
        <v>0</v>
      </c>
      <c r="I761" t="str">
        <f>VLOOKUP(A761:A3095,'Medical Examinations'!$A$2:$K$2336,11,0)</f>
        <v>No</v>
      </c>
      <c r="J761" s="8" t="str">
        <f>VLOOKUP(A761:A3095,'Medical Examinations'!$A$2:$M$2336,12,0)</f>
        <v>Obesity</v>
      </c>
      <c r="K761" s="8" t="str">
        <f>VLOOKUP(A761:A3095,'Medical Examinations'!$A$2:$M$2336,13,0)</f>
        <v>Diabetes</v>
      </c>
      <c r="L761" s="8" t="str">
        <f>VLOOKUP(Table1[CUSTOMER ID],'Hospitalisation Details'!$A$1:$N$2344,12,0)</f>
        <v>24/Jul/1960</v>
      </c>
      <c r="M761" s="22">
        <f>VLOOKUP(Table1[CUSTOMER ID],'Hospitalisation Details'!$A$2:$N$2344,14,0)</f>
        <v>13470.86</v>
      </c>
      <c r="N761" s="8" t="str">
        <f>VLOOKUP(Table1[CUSTOMER ID],'Hospitalisation Details'!$A$2:$I$2344,7,0)</f>
        <v>tier - 3</v>
      </c>
      <c r="O761" s="8" t="str">
        <f>VLOOKUP(Table1[CUSTOMER ID],'Hospitalisation Details'!$A$2:$I$2344,8,0)</f>
        <v>tier - 3</v>
      </c>
      <c r="P761" s="8" t="str">
        <f>VLOOKUP(Table1[CUSTOMER ID],'Hospitalisation Details'!$A$2:$I$2344,9,0)</f>
        <v>R1011</v>
      </c>
      <c r="Q761" s="8">
        <f ca="1">VLOOKUP(Table1[CUSTOMER ID],'Hospitalisation Details'!$A$2:$N$2344,13,0)</f>
        <v>64</v>
      </c>
    </row>
    <row r="762" spans="1:17" ht="15.75" x14ac:dyDescent="0.25">
      <c r="A762" s="1" t="s">
        <v>1609</v>
      </c>
      <c r="B762" s="8" t="str">
        <f>VLOOKUP(A762:A3096,'Customer Names'!$A$2:$D$2336,2,0)</f>
        <v xml:space="preserve">  Lisa</v>
      </c>
      <c r="C762" s="8">
        <f>VLOOKUP(A762:A3096,'Medical Examinations'!$A$2:$H$2336,2,0)</f>
        <v>39.159999999999997</v>
      </c>
      <c r="D762" s="8">
        <f>VLOOKUP(A762:A3096,'Medical Examinations'!$A$2:$H$2336,3,0)</f>
        <v>10.48</v>
      </c>
      <c r="E762" s="8" t="str">
        <f>VLOOKUP(A762:A3096,'Medical Examinations'!$A$1:$M$2336,10,0)</f>
        <v>No</v>
      </c>
      <c r="F762" s="8" t="str">
        <f>VLOOKUP(A762:A3096,'Medical Examinations'!$A$2:$H$2336,5,0)</f>
        <v>No</v>
      </c>
      <c r="G762" s="8" t="str">
        <f>VLOOKUP(A762:A3096,'Medical Examinations'!$A$2:$H$2336,6,0)</f>
        <v>No</v>
      </c>
      <c r="H762" s="8">
        <f>VLOOKUP(A762:A3096,'Medical Examinations'!$A$2:$H$2336,7,0)</f>
        <v>0</v>
      </c>
      <c r="I762" t="str">
        <f>VLOOKUP(A762:A3096,'Medical Examinations'!$A$2:$K$2336,11,0)</f>
        <v>No</v>
      </c>
      <c r="J762" s="8" t="str">
        <f>VLOOKUP(A762:A3096,'Medical Examinations'!$A$2:$M$2336,12,0)</f>
        <v>Obesity</v>
      </c>
      <c r="K762" s="8" t="str">
        <f>VLOOKUP(A762:A3096,'Medical Examinations'!$A$2:$M$2336,13,0)</f>
        <v>Diabetes</v>
      </c>
      <c r="L762" s="8" t="str">
        <f>VLOOKUP(Table1[CUSTOMER ID],'Hospitalisation Details'!$A$1:$N$2344,12,0)</f>
        <v>28/Jul/1960</v>
      </c>
      <c r="M762" s="22">
        <f>VLOOKUP(Table1[CUSTOMER ID],'Hospitalisation Details'!$A$2:$N$2344,14,0)</f>
        <v>13470.8</v>
      </c>
      <c r="N762" s="8" t="str">
        <f>VLOOKUP(Table1[CUSTOMER ID],'Hospitalisation Details'!$A$2:$I$2344,7,0)</f>
        <v>tier - 3</v>
      </c>
      <c r="O762" s="8" t="str">
        <f>VLOOKUP(Table1[CUSTOMER ID],'Hospitalisation Details'!$A$2:$I$2344,8,0)</f>
        <v>tier - 2</v>
      </c>
      <c r="P762" s="8" t="str">
        <f>VLOOKUP(Table1[CUSTOMER ID],'Hospitalisation Details'!$A$2:$I$2344,9,0)</f>
        <v>R1013</v>
      </c>
      <c r="Q762" s="8">
        <f ca="1">VLOOKUP(Table1[CUSTOMER ID],'Hospitalisation Details'!$A$2:$N$2344,13,0)</f>
        <v>64</v>
      </c>
    </row>
    <row r="763" spans="1:17" ht="15.75" x14ac:dyDescent="0.25">
      <c r="A763" s="1" t="s">
        <v>1608</v>
      </c>
      <c r="B763" s="8" t="str">
        <f>VLOOKUP(A763:A3097,'Customer Names'!$A$2:$D$2336,2,0)</f>
        <v xml:space="preserve">  Jason</v>
      </c>
      <c r="C763" s="8">
        <f>VLOOKUP(A763:A3097,'Medical Examinations'!$A$2:$H$2336,2,0)</f>
        <v>44.1</v>
      </c>
      <c r="D763" s="8">
        <f>VLOOKUP(A763:A3097,'Medical Examinations'!$A$2:$H$2336,3,0)</f>
        <v>5.04</v>
      </c>
      <c r="E763" s="8" t="str">
        <f>VLOOKUP(A763:A3097,'Medical Examinations'!$A$1:$M$2336,10,0)</f>
        <v>Yes</v>
      </c>
      <c r="F763" s="8" t="str">
        <f>VLOOKUP(A763:A3097,'Medical Examinations'!$A$2:$H$2336,5,0)</f>
        <v>No</v>
      </c>
      <c r="G763" s="8" t="str">
        <f>VLOOKUP(A763:A3097,'Medical Examinations'!$A$2:$H$2336,6,0)</f>
        <v>No</v>
      </c>
      <c r="H763" s="8">
        <f>VLOOKUP(A763:A3097,'Medical Examinations'!$A$2:$H$2336,7,0)</f>
        <v>0</v>
      </c>
      <c r="I763" t="str">
        <f>VLOOKUP(A763:A3097,'Medical Examinations'!$A$2:$K$2336,11,0)</f>
        <v>No</v>
      </c>
      <c r="J763" s="8" t="str">
        <f>VLOOKUP(A763:A3097,'Medical Examinations'!$A$2:$M$2336,12,0)</f>
        <v>Obesity</v>
      </c>
      <c r="K763" s="8" t="str">
        <f>VLOOKUP(A763:A3097,'Medical Examinations'!$A$2:$M$2336,13,0)</f>
        <v>Normal</v>
      </c>
      <c r="L763" s="8" t="str">
        <f>VLOOKUP(Table1[CUSTOMER ID],'Hospitalisation Details'!$A$1:$N$2344,12,0)</f>
        <v>19/Aug/1985</v>
      </c>
      <c r="M763" s="22">
        <f>VLOOKUP(Table1[CUSTOMER ID],'Hospitalisation Details'!$A$2:$N$2344,14,0)</f>
        <v>13465.8</v>
      </c>
      <c r="N763" s="8" t="str">
        <f>VLOOKUP(Table1[CUSTOMER ID],'Hospitalisation Details'!$A$2:$I$2344,7,0)</f>
        <v>tier - 3</v>
      </c>
      <c r="O763" s="8" t="str">
        <f>VLOOKUP(Table1[CUSTOMER ID],'Hospitalisation Details'!$A$2:$I$2344,8,0)</f>
        <v>tier - 1</v>
      </c>
      <c r="P763" s="8" t="str">
        <f>VLOOKUP(Table1[CUSTOMER ID],'Hospitalisation Details'!$A$2:$I$2344,9,0)</f>
        <v>R1012</v>
      </c>
      <c r="Q763" s="8">
        <f ca="1">VLOOKUP(Table1[CUSTOMER ID],'Hospitalisation Details'!$A$2:$N$2344,13,0)</f>
        <v>39</v>
      </c>
    </row>
    <row r="764" spans="1:17" ht="15.75" x14ac:dyDescent="0.25">
      <c r="A764" s="1" t="s">
        <v>1607</v>
      </c>
      <c r="B764" s="8" t="str">
        <f>VLOOKUP(A764:A3098,'Customer Names'!$A$2:$D$2336,2,0)</f>
        <v xml:space="preserve">  Courtney</v>
      </c>
      <c r="C764" s="8">
        <f>VLOOKUP(A764:A3098,'Medical Examinations'!$A$2:$H$2336,2,0)</f>
        <v>33.200000000000003</v>
      </c>
      <c r="D764" s="8">
        <f>VLOOKUP(A764:A3098,'Medical Examinations'!$A$2:$H$2336,3,0)</f>
        <v>9.06</v>
      </c>
      <c r="E764" s="8" t="str">
        <f>VLOOKUP(A764:A3098,'Medical Examinations'!$A$1:$M$2336,10,0)</f>
        <v>No</v>
      </c>
      <c r="F764" s="8" t="str">
        <f>VLOOKUP(A764:A3098,'Medical Examinations'!$A$2:$H$2336,5,0)</f>
        <v>No</v>
      </c>
      <c r="G764" s="8" t="str">
        <f>VLOOKUP(A764:A3098,'Medical Examinations'!$A$2:$H$2336,6,0)</f>
        <v>No</v>
      </c>
      <c r="H764" s="8">
        <f>VLOOKUP(A764:A3098,'Medical Examinations'!$A$2:$H$2336,7,0)</f>
        <v>0</v>
      </c>
      <c r="I764" t="str">
        <f>VLOOKUP(A764:A3098,'Medical Examinations'!$A$2:$K$2336,11,0)</f>
        <v>No</v>
      </c>
      <c r="J764" s="8" t="str">
        <f>VLOOKUP(A764:A3098,'Medical Examinations'!$A$2:$M$2336,12,0)</f>
        <v>Obesity</v>
      </c>
      <c r="K764" s="8" t="str">
        <f>VLOOKUP(A764:A3098,'Medical Examinations'!$A$2:$M$2336,13,0)</f>
        <v>Diabetes</v>
      </c>
      <c r="L764" s="8" t="str">
        <f>VLOOKUP(Table1[CUSTOMER ID],'Hospitalisation Details'!$A$1:$N$2344,12,0)</f>
        <v>16/Dec/1960</v>
      </c>
      <c r="M764" s="22">
        <f>VLOOKUP(Table1[CUSTOMER ID],'Hospitalisation Details'!$A$2:$N$2344,14,0)</f>
        <v>13462.52</v>
      </c>
      <c r="N764" s="8" t="str">
        <f>VLOOKUP(Table1[CUSTOMER ID],'Hospitalisation Details'!$A$2:$I$2344,7,0)</f>
        <v>tier - 3</v>
      </c>
      <c r="O764" s="8" t="str">
        <f>VLOOKUP(Table1[CUSTOMER ID],'Hospitalisation Details'!$A$2:$I$2344,8,0)</f>
        <v>tier - 2</v>
      </c>
      <c r="P764" s="8" t="str">
        <f>VLOOKUP(Table1[CUSTOMER ID],'Hospitalisation Details'!$A$2:$I$2344,9,0)</f>
        <v>R1011</v>
      </c>
      <c r="Q764" s="8">
        <f ca="1">VLOOKUP(Table1[CUSTOMER ID],'Hospitalisation Details'!$A$2:$N$2344,13,0)</f>
        <v>63</v>
      </c>
    </row>
    <row r="765" spans="1:17" ht="15.75" x14ac:dyDescent="0.25">
      <c r="A765" s="1" t="s">
        <v>1606</v>
      </c>
      <c r="B765" s="8" t="str">
        <f>VLOOKUP(A765:A3099,'Customer Names'!$A$2:$D$2336,2,0)</f>
        <v xml:space="preserve">  Jennifer R</v>
      </c>
      <c r="C765" s="8">
        <f>VLOOKUP(A765:A3099,'Medical Examinations'!$A$2:$H$2336,2,0)</f>
        <v>29.92</v>
      </c>
      <c r="D765" s="8">
        <f>VLOOKUP(A765:A3099,'Medical Examinations'!$A$2:$H$2336,3,0)</f>
        <v>11.07</v>
      </c>
      <c r="E765" s="8" t="str">
        <f>VLOOKUP(A765:A3099,'Medical Examinations'!$A$1:$M$2336,10,0)</f>
        <v>No</v>
      </c>
      <c r="F765" s="8" t="str">
        <f>VLOOKUP(A765:A3099,'Medical Examinations'!$A$2:$H$2336,5,0)</f>
        <v>No</v>
      </c>
      <c r="G765" s="8" t="str">
        <f>VLOOKUP(A765:A3099,'Medical Examinations'!$A$2:$H$2336,6,0)</f>
        <v>No</v>
      </c>
      <c r="H765" s="8">
        <f>VLOOKUP(A765:A3099,'Medical Examinations'!$A$2:$H$2336,7,0)</f>
        <v>0</v>
      </c>
      <c r="I765" t="str">
        <f>VLOOKUP(A765:A3099,'Medical Examinations'!$A$2:$K$2336,11,0)</f>
        <v>No</v>
      </c>
      <c r="J765" s="8" t="str">
        <f>VLOOKUP(A765:A3099,'Medical Examinations'!$A$2:$M$2336,12,0)</f>
        <v>Obesity</v>
      </c>
      <c r="K765" s="8" t="str">
        <f>VLOOKUP(A765:A3099,'Medical Examinations'!$A$2:$M$2336,13,0)</f>
        <v>Diabetes</v>
      </c>
      <c r="L765" s="8" t="str">
        <f>VLOOKUP(Table1[CUSTOMER ID],'Hospitalisation Details'!$A$1:$N$2344,12,0)</f>
        <v>11/Jul/1960</v>
      </c>
      <c r="M765" s="22">
        <f>VLOOKUP(Table1[CUSTOMER ID],'Hospitalisation Details'!$A$2:$N$2344,14,0)</f>
        <v>13457.96</v>
      </c>
      <c r="N765" s="8" t="str">
        <f>VLOOKUP(Table1[CUSTOMER ID],'Hospitalisation Details'!$A$2:$I$2344,7,0)</f>
        <v>tier - 3</v>
      </c>
      <c r="O765" s="8" t="str">
        <f>VLOOKUP(Table1[CUSTOMER ID],'Hospitalisation Details'!$A$2:$I$2344,8,0)</f>
        <v>tier - 1</v>
      </c>
      <c r="P765" s="8" t="str">
        <f>VLOOKUP(Table1[CUSTOMER ID],'Hospitalisation Details'!$A$2:$I$2344,9,0)</f>
        <v>R1013</v>
      </c>
      <c r="Q765" s="8">
        <f ca="1">VLOOKUP(Table1[CUSTOMER ID],'Hospitalisation Details'!$A$2:$N$2344,13,0)</f>
        <v>64</v>
      </c>
    </row>
    <row r="766" spans="1:17" ht="15.75" x14ac:dyDescent="0.25">
      <c r="A766" s="1" t="s">
        <v>1605</v>
      </c>
      <c r="B766" s="8" t="str">
        <f>VLOOKUP(A766:A3100,'Customer Names'!$A$2:$D$2336,2,0)</f>
        <v xml:space="preserve">  Lauren E</v>
      </c>
      <c r="C766" s="8">
        <f>VLOOKUP(A766:A3100,'Medical Examinations'!$A$2:$H$2336,2,0)</f>
        <v>25</v>
      </c>
      <c r="D766" s="8">
        <f>VLOOKUP(A766:A3100,'Medical Examinations'!$A$2:$H$2336,3,0)</f>
        <v>10.45</v>
      </c>
      <c r="E766" s="8" t="str">
        <f>VLOOKUP(A766:A3100,'Medical Examinations'!$A$1:$M$2336,10,0)</f>
        <v>No</v>
      </c>
      <c r="F766" s="8" t="str">
        <f>VLOOKUP(A766:A3100,'Medical Examinations'!$A$2:$H$2336,5,0)</f>
        <v>No</v>
      </c>
      <c r="G766" s="8" t="str">
        <f>VLOOKUP(A766:A3100,'Medical Examinations'!$A$2:$H$2336,6,0)</f>
        <v>No</v>
      </c>
      <c r="H766" s="8">
        <f>VLOOKUP(A766:A3100,'Medical Examinations'!$A$2:$H$2336,7,0)</f>
        <v>0</v>
      </c>
      <c r="I766" t="str">
        <f>VLOOKUP(A766:A3100,'Medical Examinations'!$A$2:$K$2336,11,0)</f>
        <v>No</v>
      </c>
      <c r="J766" s="8" t="str">
        <f>VLOOKUP(A766:A3100,'Medical Examinations'!$A$2:$M$2336,12,0)</f>
        <v>Overweight</v>
      </c>
      <c r="K766" s="8" t="str">
        <f>VLOOKUP(A766:A3100,'Medical Examinations'!$A$2:$M$2336,13,0)</f>
        <v>Diabetes</v>
      </c>
      <c r="L766" s="8" t="str">
        <f>VLOOKUP(Table1[CUSTOMER ID],'Hospitalisation Details'!$A$1:$N$2344,12,0)</f>
        <v>13/Aug/1960</v>
      </c>
      <c r="M766" s="22">
        <f>VLOOKUP(Table1[CUSTOMER ID],'Hospitalisation Details'!$A$2:$N$2344,14,0)</f>
        <v>13451.12</v>
      </c>
      <c r="N766" s="8" t="str">
        <f>VLOOKUP(Table1[CUSTOMER ID],'Hospitalisation Details'!$A$2:$I$2344,7,0)</f>
        <v>tier - 3</v>
      </c>
      <c r="O766" s="8" t="str">
        <f>VLOOKUP(Table1[CUSTOMER ID],'Hospitalisation Details'!$A$2:$I$2344,8,0)</f>
        <v>tier - 1</v>
      </c>
      <c r="P766" s="8" t="str">
        <f>VLOOKUP(Table1[CUSTOMER ID],'Hospitalisation Details'!$A$2:$I$2344,9,0)</f>
        <v>R1011</v>
      </c>
      <c r="Q766" s="8">
        <f ca="1">VLOOKUP(Table1[CUSTOMER ID],'Hospitalisation Details'!$A$2:$N$2344,13,0)</f>
        <v>64</v>
      </c>
    </row>
    <row r="767" spans="1:17" ht="15.75" x14ac:dyDescent="0.25">
      <c r="A767" s="1" t="s">
        <v>1604</v>
      </c>
      <c r="B767" s="8" t="str">
        <f>VLOOKUP(A767:A3101,'Customer Names'!$A$2:$D$2336,2,0)</f>
        <v xml:space="preserve">  Ashley M</v>
      </c>
      <c r="C767" s="8">
        <f>VLOOKUP(A767:A3101,'Medical Examinations'!$A$2:$H$2336,2,0)</f>
        <v>38.869999999999997</v>
      </c>
      <c r="D767" s="8">
        <f>VLOOKUP(A767:A3101,'Medical Examinations'!$A$2:$H$2336,3,0)</f>
        <v>8.6300000000000008</v>
      </c>
      <c r="E767" s="8" t="str">
        <f>VLOOKUP(A767:A3101,'Medical Examinations'!$A$1:$M$2336,10,0)</f>
        <v>Yes</v>
      </c>
      <c r="F767" s="8" t="str">
        <f>VLOOKUP(A767:A3101,'Medical Examinations'!$A$2:$H$2336,5,0)</f>
        <v>No</v>
      </c>
      <c r="G767" s="8" t="str">
        <f>VLOOKUP(A767:A3101,'Medical Examinations'!$A$2:$H$2336,6,0)</f>
        <v>No</v>
      </c>
      <c r="H767" s="8">
        <f>VLOOKUP(A767:A3101,'Medical Examinations'!$A$2:$H$2336,7,0)</f>
        <v>1</v>
      </c>
      <c r="I767" t="str">
        <f>VLOOKUP(A767:A3101,'Medical Examinations'!$A$2:$K$2336,11,0)</f>
        <v>No</v>
      </c>
      <c r="J767" s="8" t="str">
        <f>VLOOKUP(A767:A3101,'Medical Examinations'!$A$2:$M$2336,12,0)</f>
        <v>Obesity</v>
      </c>
      <c r="K767" s="8" t="str">
        <f>VLOOKUP(A767:A3101,'Medical Examinations'!$A$2:$M$2336,13,0)</f>
        <v>Diabetes</v>
      </c>
      <c r="L767" s="8" t="str">
        <f>VLOOKUP(Table1[CUSTOMER ID],'Hospitalisation Details'!$A$1:$N$2344,12,0)</f>
        <v>29/Jun/1975</v>
      </c>
      <c r="M767" s="22">
        <f>VLOOKUP(Table1[CUSTOMER ID],'Hospitalisation Details'!$A$2:$N$2344,14,0)</f>
        <v>13440.7</v>
      </c>
      <c r="N767" s="8" t="str">
        <f>VLOOKUP(Table1[CUSTOMER ID],'Hospitalisation Details'!$A$2:$I$2344,7,0)</f>
        <v>tier - 3</v>
      </c>
      <c r="O767" s="8" t="str">
        <f>VLOOKUP(Table1[CUSTOMER ID],'Hospitalisation Details'!$A$2:$I$2344,8,0)</f>
        <v>tier - 2</v>
      </c>
      <c r="P767" s="8" t="str">
        <f>VLOOKUP(Table1[CUSTOMER ID],'Hospitalisation Details'!$A$2:$I$2344,9,0)</f>
        <v>R1012</v>
      </c>
      <c r="Q767" s="8">
        <f ca="1">VLOOKUP(Table1[CUSTOMER ID],'Hospitalisation Details'!$A$2:$N$2344,13,0)</f>
        <v>49</v>
      </c>
    </row>
    <row r="768" spans="1:17" ht="15.75" x14ac:dyDescent="0.25">
      <c r="A768" s="1" t="s">
        <v>1603</v>
      </c>
      <c r="B768" s="8" t="str">
        <f>VLOOKUP(A768:A3102,'Customer Names'!$A$2:$D$2336,2,0)</f>
        <v xml:space="preserve">  Alison R</v>
      </c>
      <c r="C768" s="8">
        <f>VLOOKUP(A768:A3102,'Medical Examinations'!$A$2:$H$2336,2,0)</f>
        <v>32.299999999999997</v>
      </c>
      <c r="D768" s="8">
        <f>VLOOKUP(A768:A3102,'Medical Examinations'!$A$2:$H$2336,3,0)</f>
        <v>5.28</v>
      </c>
      <c r="E768" s="8" t="str">
        <f>VLOOKUP(A768:A3102,'Medical Examinations'!$A$1:$M$2336,10,0)</f>
        <v>Yes</v>
      </c>
      <c r="F768" s="8" t="str">
        <f>VLOOKUP(A768:A3102,'Medical Examinations'!$A$2:$H$2336,5,0)</f>
        <v>No</v>
      </c>
      <c r="G768" s="8" t="str">
        <f>VLOOKUP(A768:A3102,'Medical Examinations'!$A$2:$H$2336,6,0)</f>
        <v>No</v>
      </c>
      <c r="H768" s="8">
        <f>VLOOKUP(A768:A3102,'Medical Examinations'!$A$2:$H$2336,7,0)</f>
        <v>2</v>
      </c>
      <c r="I768" t="str">
        <f>VLOOKUP(A768:A3102,'Medical Examinations'!$A$2:$K$2336,11,0)</f>
        <v>No</v>
      </c>
      <c r="J768" s="8" t="str">
        <f>VLOOKUP(A768:A3102,'Medical Examinations'!$A$2:$M$2336,12,0)</f>
        <v>Obesity</v>
      </c>
      <c r="K768" s="8" t="str">
        <f>VLOOKUP(A768:A3102,'Medical Examinations'!$A$2:$M$2336,13,0)</f>
        <v>Normal</v>
      </c>
      <c r="L768" s="8" t="str">
        <f>VLOOKUP(Table1[CUSTOMER ID],'Hospitalisation Details'!$A$1:$N$2344,12,0)</f>
        <v>14/Nov/1966</v>
      </c>
      <c r="M768" s="22">
        <f>VLOOKUP(Table1[CUSTOMER ID],'Hospitalisation Details'!$A$2:$N$2344,14,0)</f>
        <v>13430.27</v>
      </c>
      <c r="N768" s="8" t="str">
        <f>VLOOKUP(Table1[CUSTOMER ID],'Hospitalisation Details'!$A$2:$I$2344,7,0)</f>
        <v>tier - 3</v>
      </c>
      <c r="O768" s="8" t="str">
        <f>VLOOKUP(Table1[CUSTOMER ID],'Hospitalisation Details'!$A$2:$I$2344,8,0)</f>
        <v>tier - 3</v>
      </c>
      <c r="P768" s="8" t="str">
        <f>VLOOKUP(Table1[CUSTOMER ID],'Hospitalisation Details'!$A$2:$I$2344,9,0)</f>
        <v>R1024</v>
      </c>
      <c r="Q768" s="8">
        <f ca="1">VLOOKUP(Table1[CUSTOMER ID],'Hospitalisation Details'!$A$2:$N$2344,13,0)</f>
        <v>58</v>
      </c>
    </row>
    <row r="769" spans="1:17" ht="15.75" x14ac:dyDescent="0.25">
      <c r="A769" s="1" t="s">
        <v>1602</v>
      </c>
      <c r="B769" s="8" t="str">
        <f>VLOOKUP(A769:A3103,'Customer Names'!$A$2:$D$2336,2,0)</f>
        <v xml:space="preserve">  Madeleine</v>
      </c>
      <c r="C769" s="8">
        <f>VLOOKUP(A769:A3103,'Medical Examinations'!$A$2:$H$2336,2,0)</f>
        <v>31.16</v>
      </c>
      <c r="D769" s="8">
        <f>VLOOKUP(A769:A3103,'Medical Examinations'!$A$2:$H$2336,3,0)</f>
        <v>7.49</v>
      </c>
      <c r="E769" s="8" t="str">
        <f>VLOOKUP(A769:A3103,'Medical Examinations'!$A$1:$M$2336,10,0)</f>
        <v>Yes</v>
      </c>
      <c r="F769" s="8" t="str">
        <f>VLOOKUP(A769:A3103,'Medical Examinations'!$A$2:$H$2336,5,0)</f>
        <v>No</v>
      </c>
      <c r="G769" s="8" t="str">
        <f>VLOOKUP(A769:A3103,'Medical Examinations'!$A$2:$H$2336,6,0)</f>
        <v>No</v>
      </c>
      <c r="H769" s="8">
        <f>VLOOKUP(A769:A3103,'Medical Examinations'!$A$2:$H$2336,7,0)</f>
        <v>2</v>
      </c>
      <c r="I769" t="str">
        <f>VLOOKUP(A769:A3103,'Medical Examinations'!$A$2:$K$2336,11,0)</f>
        <v>No</v>
      </c>
      <c r="J769" s="8" t="str">
        <f>VLOOKUP(A769:A3103,'Medical Examinations'!$A$2:$M$2336,12,0)</f>
        <v>Obesity</v>
      </c>
      <c r="K769" s="8" t="str">
        <f>VLOOKUP(A769:A3103,'Medical Examinations'!$A$2:$M$2336,13,0)</f>
        <v>Diabetes</v>
      </c>
      <c r="L769" s="8" t="str">
        <f>VLOOKUP(Table1[CUSTOMER ID],'Hospitalisation Details'!$A$1:$N$2344,12,0)</f>
        <v>3/Nov/1961</v>
      </c>
      <c r="M769" s="22">
        <f>VLOOKUP(Table1[CUSTOMER ID],'Hospitalisation Details'!$A$2:$N$2344,14,0)</f>
        <v>13429.04</v>
      </c>
      <c r="N769" s="8" t="str">
        <f>VLOOKUP(Table1[CUSTOMER ID],'Hospitalisation Details'!$A$2:$I$2344,7,0)</f>
        <v>tier - 3</v>
      </c>
      <c r="O769" s="8" t="str">
        <f>VLOOKUP(Table1[CUSTOMER ID],'Hospitalisation Details'!$A$2:$I$2344,8,0)</f>
        <v>tier - 3</v>
      </c>
      <c r="P769" s="8" t="str">
        <f>VLOOKUP(Table1[CUSTOMER ID],'Hospitalisation Details'!$A$2:$I$2344,9,0)</f>
        <v>R1012</v>
      </c>
      <c r="Q769" s="8">
        <f ca="1">VLOOKUP(Table1[CUSTOMER ID],'Hospitalisation Details'!$A$2:$N$2344,13,0)</f>
        <v>63</v>
      </c>
    </row>
    <row r="770" spans="1:17" ht="15.75" x14ac:dyDescent="0.25">
      <c r="A770" s="1" t="s">
        <v>1601</v>
      </c>
      <c r="B770" s="8" t="str">
        <f>VLOOKUP(A770:A3104,'Customer Names'!$A$2:$D$2336,2,0)</f>
        <v xml:space="preserve">  Stacey</v>
      </c>
      <c r="C770" s="8">
        <f>VLOOKUP(A770:A3104,'Medical Examinations'!$A$2:$H$2336,2,0)</f>
        <v>54.59</v>
      </c>
      <c r="D770" s="8">
        <f>VLOOKUP(A770:A3104,'Medical Examinations'!$A$2:$H$2336,3,0)</f>
        <v>4.2699999999999996</v>
      </c>
      <c r="E770" s="8" t="str">
        <f>VLOOKUP(A770:A3104,'Medical Examinations'!$A$1:$M$2336,10,0)</f>
        <v>No</v>
      </c>
      <c r="F770" s="8" t="str">
        <f>VLOOKUP(A770:A3104,'Medical Examinations'!$A$2:$H$2336,5,0)</f>
        <v>No</v>
      </c>
      <c r="G770" s="8" t="str">
        <f>VLOOKUP(A770:A3104,'Medical Examinations'!$A$2:$H$2336,6,0)</f>
        <v>No</v>
      </c>
      <c r="H770" s="8">
        <f>VLOOKUP(A770:A3104,'Medical Examinations'!$A$2:$H$2336,7,0)</f>
        <v>0</v>
      </c>
      <c r="I770" t="str">
        <f>VLOOKUP(A770:A3104,'Medical Examinations'!$A$2:$K$2336,11,0)</f>
        <v>No</v>
      </c>
      <c r="J770" s="8" t="str">
        <f>VLOOKUP(A770:A3104,'Medical Examinations'!$A$2:$M$2336,12,0)</f>
        <v>Obesity</v>
      </c>
      <c r="K770" s="8" t="str">
        <f>VLOOKUP(A770:A3104,'Medical Examinations'!$A$2:$M$2336,13,0)</f>
        <v>Normal</v>
      </c>
      <c r="L770" s="8" t="str">
        <f>VLOOKUP(Table1[CUSTOMER ID],'Hospitalisation Details'!$A$1:$N$2344,12,0)</f>
        <v>17/Jun/1994</v>
      </c>
      <c r="M770" s="22">
        <f>VLOOKUP(Table1[CUSTOMER ID],'Hospitalisation Details'!$A$2:$N$2344,14,0)</f>
        <v>13417.05</v>
      </c>
      <c r="N770" s="8" t="str">
        <f>VLOOKUP(Table1[CUSTOMER ID],'Hospitalisation Details'!$A$2:$I$2344,7,0)</f>
        <v>tier - 3</v>
      </c>
      <c r="O770" s="8" t="str">
        <f>VLOOKUP(Table1[CUSTOMER ID],'Hospitalisation Details'!$A$2:$I$2344,8,0)</f>
        <v>tier - 3</v>
      </c>
      <c r="P770" s="8" t="str">
        <f>VLOOKUP(Table1[CUSTOMER ID],'Hospitalisation Details'!$A$2:$I$2344,9,0)</f>
        <v>R1012</v>
      </c>
      <c r="Q770" s="8">
        <f ca="1">VLOOKUP(Table1[CUSTOMER ID],'Hospitalisation Details'!$A$2:$N$2344,13,0)</f>
        <v>30</v>
      </c>
    </row>
    <row r="771" spans="1:17" ht="15.75" x14ac:dyDescent="0.25">
      <c r="A771" s="1" t="s">
        <v>1600</v>
      </c>
      <c r="B771" s="8" t="str">
        <f>VLOOKUP(A771:A3105,'Customer Names'!$A$2:$D$2336,2,0)</f>
        <v xml:space="preserve">  Kimberly</v>
      </c>
      <c r="C771" s="8">
        <f>VLOOKUP(A771:A3105,'Medical Examinations'!$A$2:$H$2336,2,0)</f>
        <v>21.09</v>
      </c>
      <c r="D771" s="8">
        <f>VLOOKUP(A771:A3105,'Medical Examinations'!$A$2:$H$2336,3,0)</f>
        <v>9.2200000000000006</v>
      </c>
      <c r="E771" s="8" t="str">
        <f>VLOOKUP(A771:A3105,'Medical Examinations'!$A$1:$M$2336,10,0)</f>
        <v>Yes</v>
      </c>
      <c r="F771" s="8" t="str">
        <f>VLOOKUP(A771:A3105,'Medical Examinations'!$A$2:$H$2336,5,0)</f>
        <v>No</v>
      </c>
      <c r="G771" s="8" t="str">
        <f>VLOOKUP(A771:A3105,'Medical Examinations'!$A$2:$H$2336,6,0)</f>
        <v>No</v>
      </c>
      <c r="H771" s="8">
        <f>VLOOKUP(A771:A3105,'Medical Examinations'!$A$2:$H$2336,7,0)</f>
        <v>2</v>
      </c>
      <c r="I771" t="str">
        <f>VLOOKUP(A771:A3105,'Medical Examinations'!$A$2:$K$2336,11,0)</f>
        <v>No</v>
      </c>
      <c r="J771" s="8" t="str">
        <f>VLOOKUP(A771:A3105,'Medical Examinations'!$A$2:$M$2336,12,0)</f>
        <v>Normal Weight</v>
      </c>
      <c r="K771" s="8" t="str">
        <f>VLOOKUP(A771:A3105,'Medical Examinations'!$A$2:$M$2336,13,0)</f>
        <v>Diabetes</v>
      </c>
      <c r="L771" s="8" t="str">
        <f>VLOOKUP(Table1[CUSTOMER ID],'Hospitalisation Details'!$A$1:$N$2344,12,0)</f>
        <v>22/Jul/1961</v>
      </c>
      <c r="M771" s="22">
        <f>VLOOKUP(Table1[CUSTOMER ID],'Hospitalisation Details'!$A$2:$N$2344,14,0)</f>
        <v>13415.04</v>
      </c>
      <c r="N771" s="8" t="str">
        <f>VLOOKUP(Table1[CUSTOMER ID],'Hospitalisation Details'!$A$2:$I$2344,7,0)</f>
        <v>tier - 3</v>
      </c>
      <c r="O771" s="8" t="str">
        <f>VLOOKUP(Table1[CUSTOMER ID],'Hospitalisation Details'!$A$2:$I$2344,8,0)</f>
        <v>tier - 2</v>
      </c>
      <c r="P771" s="8" t="str">
        <f>VLOOKUP(Table1[CUSTOMER ID],'Hospitalisation Details'!$A$2:$I$2344,9,0)</f>
        <v>R1012</v>
      </c>
      <c r="Q771" s="8">
        <f ca="1">VLOOKUP(Table1[CUSTOMER ID],'Hospitalisation Details'!$A$2:$N$2344,13,0)</f>
        <v>63</v>
      </c>
    </row>
    <row r="772" spans="1:17" ht="15.75" x14ac:dyDescent="0.25">
      <c r="A772" s="1" t="s">
        <v>1599</v>
      </c>
      <c r="B772" s="8" t="str">
        <f>VLOOKUP(A772:A3106,'Customer Names'!$A$2:$D$2336,2,0)</f>
        <v xml:space="preserve">  Matthew D</v>
      </c>
      <c r="C772" s="8">
        <f>VLOOKUP(A772:A3106,'Medical Examinations'!$A$2:$H$2336,2,0)</f>
        <v>52.41</v>
      </c>
      <c r="D772" s="8">
        <f>VLOOKUP(A772:A3106,'Medical Examinations'!$A$2:$H$2336,3,0)</f>
        <v>5.99</v>
      </c>
      <c r="E772" s="8" t="str">
        <f>VLOOKUP(A772:A3106,'Medical Examinations'!$A$1:$M$2336,10,0)</f>
        <v>No</v>
      </c>
      <c r="F772" s="8" t="str">
        <f>VLOOKUP(A772:A3106,'Medical Examinations'!$A$2:$H$2336,5,0)</f>
        <v>No</v>
      </c>
      <c r="G772" s="8" t="str">
        <f>VLOOKUP(A772:A3106,'Medical Examinations'!$A$2:$H$2336,6,0)</f>
        <v>No</v>
      </c>
      <c r="H772" s="8">
        <f>VLOOKUP(A772:A3106,'Medical Examinations'!$A$2:$H$2336,7,0)</f>
        <v>1</v>
      </c>
      <c r="I772" t="str">
        <f>VLOOKUP(A772:A3106,'Medical Examinations'!$A$2:$K$2336,11,0)</f>
        <v>No</v>
      </c>
      <c r="J772" s="8" t="str">
        <f>VLOOKUP(A772:A3106,'Medical Examinations'!$A$2:$M$2336,12,0)</f>
        <v>Obesity</v>
      </c>
      <c r="K772" s="8" t="str">
        <f>VLOOKUP(A772:A3106,'Medical Examinations'!$A$2:$M$2336,13,0)</f>
        <v>Prediabetes</v>
      </c>
      <c r="L772" s="8" t="str">
        <f>VLOOKUP(Table1[CUSTOMER ID],'Hospitalisation Details'!$A$1:$N$2344,12,0)</f>
        <v>19/Dec/1992</v>
      </c>
      <c r="M772" s="22">
        <f>VLOOKUP(Table1[CUSTOMER ID],'Hospitalisation Details'!$A$2:$N$2344,14,0)</f>
        <v>13412.97</v>
      </c>
      <c r="N772" s="8" t="str">
        <f>VLOOKUP(Table1[CUSTOMER ID],'Hospitalisation Details'!$A$2:$I$2344,7,0)</f>
        <v>tier - 3</v>
      </c>
      <c r="O772" s="8" t="str">
        <f>VLOOKUP(Table1[CUSTOMER ID],'Hospitalisation Details'!$A$2:$I$2344,8,0)</f>
        <v>tier - 3</v>
      </c>
      <c r="P772" s="8" t="str">
        <f>VLOOKUP(Table1[CUSTOMER ID],'Hospitalisation Details'!$A$2:$I$2344,9,0)</f>
        <v>R1023</v>
      </c>
      <c r="Q772" s="8">
        <f ca="1">VLOOKUP(Table1[CUSTOMER ID],'Hospitalisation Details'!$A$2:$N$2344,13,0)</f>
        <v>31</v>
      </c>
    </row>
    <row r="773" spans="1:17" ht="15.75" x14ac:dyDescent="0.25">
      <c r="A773" s="1" t="s">
        <v>1598</v>
      </c>
      <c r="B773" s="8" t="str">
        <f>VLOOKUP(A773:A3107,'Customer Names'!$A$2:$D$2336,2,0)</f>
        <v xml:space="preserve">  Michael</v>
      </c>
      <c r="C773" s="8">
        <f>VLOOKUP(A773:A3107,'Medical Examinations'!$A$2:$H$2336,2,0)</f>
        <v>41.47</v>
      </c>
      <c r="D773" s="8">
        <f>VLOOKUP(A773:A3107,'Medical Examinations'!$A$2:$H$2336,3,0)</f>
        <v>5.86</v>
      </c>
      <c r="E773" s="8" t="str">
        <f>VLOOKUP(A773:A3107,'Medical Examinations'!$A$1:$M$2336,10,0)</f>
        <v>Yes</v>
      </c>
      <c r="F773" s="8" t="str">
        <f>VLOOKUP(A773:A3107,'Medical Examinations'!$A$2:$H$2336,5,0)</f>
        <v>No</v>
      </c>
      <c r="G773" s="8" t="str">
        <f>VLOOKUP(A773:A3107,'Medical Examinations'!$A$2:$H$2336,6,0)</f>
        <v>No</v>
      </c>
      <c r="H773" s="8">
        <f>VLOOKUP(A773:A3107,'Medical Examinations'!$A$2:$H$2336,7,0)</f>
        <v>2</v>
      </c>
      <c r="I773" t="str">
        <f>VLOOKUP(A773:A3107,'Medical Examinations'!$A$2:$K$2336,11,0)</f>
        <v>No</v>
      </c>
      <c r="J773" s="8" t="str">
        <f>VLOOKUP(A773:A3107,'Medical Examinations'!$A$2:$M$2336,12,0)</f>
        <v>Obesity</v>
      </c>
      <c r="K773" s="8" t="str">
        <f>VLOOKUP(A773:A3107,'Medical Examinations'!$A$2:$M$2336,13,0)</f>
        <v>Prediabetes</v>
      </c>
      <c r="L773" s="8" t="str">
        <f>VLOOKUP(Table1[CUSTOMER ID],'Hospitalisation Details'!$A$1:$N$2344,12,0)</f>
        <v>20/Dec/1959</v>
      </c>
      <c r="M773" s="22">
        <f>VLOOKUP(Table1[CUSTOMER ID],'Hospitalisation Details'!$A$2:$N$2344,14,0)</f>
        <v>13405.39</v>
      </c>
      <c r="N773" s="8" t="str">
        <f>VLOOKUP(Table1[CUSTOMER ID],'Hospitalisation Details'!$A$2:$I$2344,7,0)</f>
        <v>tier - 3</v>
      </c>
      <c r="O773" s="8" t="str">
        <f>VLOOKUP(Table1[CUSTOMER ID],'Hospitalisation Details'!$A$2:$I$2344,8,0)</f>
        <v>tier - 3</v>
      </c>
      <c r="P773" s="8" t="str">
        <f>VLOOKUP(Table1[CUSTOMER ID],'Hospitalisation Details'!$A$2:$I$2344,9,0)</f>
        <v>R1013</v>
      </c>
      <c r="Q773" s="8">
        <f ca="1">VLOOKUP(Table1[CUSTOMER ID],'Hospitalisation Details'!$A$2:$N$2344,13,0)</f>
        <v>64</v>
      </c>
    </row>
    <row r="774" spans="1:17" ht="15.75" x14ac:dyDescent="0.25">
      <c r="A774" s="1" t="s">
        <v>1597</v>
      </c>
      <c r="B774" s="8" t="str">
        <f>VLOOKUP(A774:A3108,'Customer Names'!$A$2:$D$2336,2,0)</f>
        <v xml:space="preserve">  Ben</v>
      </c>
      <c r="C774" s="8">
        <f>VLOOKUP(A774:A3108,'Medical Examinations'!$A$2:$H$2336,2,0)</f>
        <v>33.1</v>
      </c>
      <c r="D774" s="8">
        <f>VLOOKUP(A774:A3108,'Medical Examinations'!$A$2:$H$2336,3,0)</f>
        <v>5.19</v>
      </c>
      <c r="E774" s="8" t="str">
        <f>VLOOKUP(A774:A3108,'Medical Examinations'!$A$1:$M$2336,10,0)</f>
        <v>Yes</v>
      </c>
      <c r="F774" s="8" t="str">
        <f>VLOOKUP(A774:A3108,'Medical Examinations'!$A$2:$H$2336,5,0)</f>
        <v>No</v>
      </c>
      <c r="G774" s="8" t="str">
        <f>VLOOKUP(A774:A3108,'Medical Examinations'!$A$2:$H$2336,6,0)</f>
        <v>No</v>
      </c>
      <c r="H774" s="8">
        <f>VLOOKUP(A774:A3108,'Medical Examinations'!$A$2:$H$2336,7,0)</f>
        <v>2</v>
      </c>
      <c r="I774" t="str">
        <f>VLOOKUP(A774:A3108,'Medical Examinations'!$A$2:$K$2336,11,0)</f>
        <v>No</v>
      </c>
      <c r="J774" s="8" t="str">
        <f>VLOOKUP(A774:A3108,'Medical Examinations'!$A$2:$M$2336,12,0)</f>
        <v>Obesity</v>
      </c>
      <c r="K774" s="8" t="str">
        <f>VLOOKUP(A774:A3108,'Medical Examinations'!$A$2:$M$2336,13,0)</f>
        <v>Normal</v>
      </c>
      <c r="L774" s="8" t="str">
        <f>VLOOKUP(Table1[CUSTOMER ID],'Hospitalisation Details'!$A$1:$N$2344,12,0)</f>
        <v>25/Nov/1959</v>
      </c>
      <c r="M774" s="22">
        <f>VLOOKUP(Table1[CUSTOMER ID],'Hospitalisation Details'!$A$2:$N$2344,14,0)</f>
        <v>13393.76</v>
      </c>
      <c r="N774" s="8" t="str">
        <f>VLOOKUP(Table1[CUSTOMER ID],'Hospitalisation Details'!$A$2:$I$2344,7,0)</f>
        <v>tier - 3</v>
      </c>
      <c r="O774" s="8" t="str">
        <f>VLOOKUP(Table1[CUSTOMER ID],'Hospitalisation Details'!$A$2:$I$2344,8,0)</f>
        <v>tier - 1</v>
      </c>
      <c r="P774" s="8" t="str">
        <f>VLOOKUP(Table1[CUSTOMER ID],'Hospitalisation Details'!$A$2:$I$2344,9,0)</f>
        <v>R1011</v>
      </c>
      <c r="Q774" s="8">
        <f ca="1">VLOOKUP(Table1[CUSTOMER ID],'Hospitalisation Details'!$A$2:$N$2344,13,0)</f>
        <v>64</v>
      </c>
    </row>
    <row r="775" spans="1:17" ht="15.75" x14ac:dyDescent="0.25">
      <c r="A775" s="1" t="s">
        <v>1596</v>
      </c>
      <c r="B775" s="8" t="str">
        <f>VLOOKUP(A775:A3109,'Customer Names'!$A$2:$D$2336,2,0)</f>
        <v xml:space="preserve">  Chris</v>
      </c>
      <c r="C775" s="8">
        <f>VLOOKUP(A775:A3109,'Medical Examinations'!$A$2:$H$2336,2,0)</f>
        <v>30.8</v>
      </c>
      <c r="D775" s="8">
        <f>VLOOKUP(A775:A3109,'Medical Examinations'!$A$2:$H$2336,3,0)</f>
        <v>4.37</v>
      </c>
      <c r="E775" s="8" t="str">
        <f>VLOOKUP(A775:A3109,'Medical Examinations'!$A$1:$M$2336,10,0)</f>
        <v>Yes</v>
      </c>
      <c r="F775" s="8" t="str">
        <f>VLOOKUP(A775:A3109,'Medical Examinations'!$A$2:$H$2336,5,0)</f>
        <v>No</v>
      </c>
      <c r="G775" s="8" t="str">
        <f>VLOOKUP(A775:A3109,'Medical Examinations'!$A$2:$H$2336,6,0)</f>
        <v>No</v>
      </c>
      <c r="H775" s="8">
        <f>VLOOKUP(A775:A3109,'Medical Examinations'!$A$2:$H$2336,7,0)</f>
        <v>2</v>
      </c>
      <c r="I775" t="str">
        <f>VLOOKUP(A775:A3109,'Medical Examinations'!$A$2:$K$2336,11,0)</f>
        <v>No</v>
      </c>
      <c r="J775" s="8" t="str">
        <f>VLOOKUP(A775:A3109,'Medical Examinations'!$A$2:$M$2336,12,0)</f>
        <v>Obesity</v>
      </c>
      <c r="K775" s="8" t="str">
        <f>VLOOKUP(A775:A3109,'Medical Examinations'!$A$2:$M$2336,13,0)</f>
        <v>Normal</v>
      </c>
      <c r="L775" s="8" t="str">
        <f>VLOOKUP(Table1[CUSTOMER ID],'Hospitalisation Details'!$A$1:$N$2344,12,0)</f>
        <v>9/Dec/1959</v>
      </c>
      <c r="M775" s="22">
        <f>VLOOKUP(Table1[CUSTOMER ID],'Hospitalisation Details'!$A$2:$N$2344,14,0)</f>
        <v>13390.56</v>
      </c>
      <c r="N775" s="8" t="str">
        <f>VLOOKUP(Table1[CUSTOMER ID],'Hospitalisation Details'!$A$2:$I$2344,7,0)</f>
        <v>tier - 3</v>
      </c>
      <c r="O775" s="8" t="str">
        <f>VLOOKUP(Table1[CUSTOMER ID],'Hospitalisation Details'!$A$2:$I$2344,8,0)</f>
        <v>tier - 3</v>
      </c>
      <c r="P775" s="8" t="str">
        <f>VLOOKUP(Table1[CUSTOMER ID],'Hospitalisation Details'!$A$2:$I$2344,9,0)</f>
        <v>R1011</v>
      </c>
      <c r="Q775" s="8">
        <f ca="1">VLOOKUP(Table1[CUSTOMER ID],'Hospitalisation Details'!$A$2:$N$2344,13,0)</f>
        <v>64</v>
      </c>
    </row>
    <row r="776" spans="1:17" ht="15.75" x14ac:dyDescent="0.25">
      <c r="A776" s="1" t="s">
        <v>1595</v>
      </c>
      <c r="B776" s="8" t="str">
        <f>VLOOKUP(A776:A3110,'Customer Names'!$A$2:$D$2336,2,0)</f>
        <v xml:space="preserve">  Jeremy J</v>
      </c>
      <c r="C776" s="8">
        <f>VLOOKUP(A776:A3110,'Medical Examinations'!$A$2:$H$2336,2,0)</f>
        <v>42.06</v>
      </c>
      <c r="D776" s="8">
        <f>VLOOKUP(A776:A3110,'Medical Examinations'!$A$2:$H$2336,3,0)</f>
        <v>5.32</v>
      </c>
      <c r="E776" s="8" t="str">
        <f>VLOOKUP(A776:A3110,'Medical Examinations'!$A$1:$M$2336,10,0)</f>
        <v>No</v>
      </c>
      <c r="F776" s="8" t="str">
        <f>VLOOKUP(A776:A3110,'Medical Examinations'!$A$2:$H$2336,5,0)</f>
        <v>No</v>
      </c>
      <c r="G776" s="8" t="str">
        <f>VLOOKUP(A776:A3110,'Medical Examinations'!$A$2:$H$2336,6,0)</f>
        <v>No</v>
      </c>
      <c r="H776" s="8">
        <f>VLOOKUP(A776:A3110,'Medical Examinations'!$A$2:$H$2336,7,0)</f>
        <v>1</v>
      </c>
      <c r="I776" t="str">
        <f>VLOOKUP(A776:A3110,'Medical Examinations'!$A$2:$K$2336,11,0)</f>
        <v>No</v>
      </c>
      <c r="J776" s="8" t="str">
        <f>VLOOKUP(A776:A3110,'Medical Examinations'!$A$2:$M$2336,12,0)</f>
        <v>Obesity</v>
      </c>
      <c r="K776" s="8" t="str">
        <f>VLOOKUP(A776:A3110,'Medical Examinations'!$A$2:$M$2336,13,0)</f>
        <v>Normal</v>
      </c>
      <c r="L776" s="8" t="str">
        <f>VLOOKUP(Table1[CUSTOMER ID],'Hospitalisation Details'!$A$1:$N$2344,12,0)</f>
        <v>6/Jun/1984</v>
      </c>
      <c r="M776" s="22">
        <f>VLOOKUP(Table1[CUSTOMER ID],'Hospitalisation Details'!$A$2:$N$2344,14,0)</f>
        <v>13383.67</v>
      </c>
      <c r="N776" s="8" t="str">
        <f>VLOOKUP(Table1[CUSTOMER ID],'Hospitalisation Details'!$A$2:$I$2344,7,0)</f>
        <v>tier - 3</v>
      </c>
      <c r="O776" s="8" t="str">
        <f>VLOOKUP(Table1[CUSTOMER ID],'Hospitalisation Details'!$A$2:$I$2344,8,0)</f>
        <v>tier - 2</v>
      </c>
      <c r="P776" s="8" t="str">
        <f>VLOOKUP(Table1[CUSTOMER ID],'Hospitalisation Details'!$A$2:$I$2344,9,0)</f>
        <v>R1023</v>
      </c>
      <c r="Q776" s="8">
        <f ca="1">VLOOKUP(Table1[CUSTOMER ID],'Hospitalisation Details'!$A$2:$N$2344,13,0)</f>
        <v>40</v>
      </c>
    </row>
    <row r="777" spans="1:17" ht="15.75" x14ac:dyDescent="0.25">
      <c r="A777" s="1" t="s">
        <v>1594</v>
      </c>
      <c r="B777" s="8" t="str">
        <f>VLOOKUP(A777:A3111,'Customer Names'!$A$2:$D$2336,2,0)</f>
        <v xml:space="preserve">  Amy L</v>
      </c>
      <c r="C777" s="8">
        <f>VLOOKUP(A777:A3111,'Medical Examinations'!$A$2:$H$2336,2,0)</f>
        <v>39.270000000000003</v>
      </c>
      <c r="D777" s="8">
        <f>VLOOKUP(A777:A3111,'Medical Examinations'!$A$2:$H$2336,3,0)</f>
        <v>5.64</v>
      </c>
      <c r="E777" s="8" t="str">
        <f>VLOOKUP(A777:A3111,'Medical Examinations'!$A$1:$M$2336,10,0)</f>
        <v>No</v>
      </c>
      <c r="F777" s="8" t="str">
        <f>VLOOKUP(A777:A3111,'Medical Examinations'!$A$2:$H$2336,5,0)</f>
        <v>No</v>
      </c>
      <c r="G777" s="8" t="str">
        <f>VLOOKUP(A777:A3111,'Medical Examinations'!$A$2:$H$2336,6,0)</f>
        <v>Yes</v>
      </c>
      <c r="H777" s="8">
        <f>VLOOKUP(A777:A3111,'Medical Examinations'!$A$2:$H$2336,7,0)</f>
        <v>1</v>
      </c>
      <c r="I777" t="str">
        <f>VLOOKUP(A777:A3111,'Medical Examinations'!$A$2:$K$2336,11,0)</f>
        <v>No</v>
      </c>
      <c r="J777" s="8" t="str">
        <f>VLOOKUP(A777:A3111,'Medical Examinations'!$A$2:$M$2336,12,0)</f>
        <v>Obesity</v>
      </c>
      <c r="K777" s="8" t="str">
        <f>VLOOKUP(A777:A3111,'Medical Examinations'!$A$2:$M$2336,13,0)</f>
        <v>Normal</v>
      </c>
      <c r="L777" s="8" t="str">
        <f>VLOOKUP(Table1[CUSTOMER ID],'Hospitalisation Details'!$A$1:$N$2344,12,0)</f>
        <v>30/Sep/1979</v>
      </c>
      <c r="M777" s="22">
        <f>VLOOKUP(Table1[CUSTOMER ID],'Hospitalisation Details'!$A$2:$N$2344,14,0)</f>
        <v>13377.41</v>
      </c>
      <c r="N777" s="8" t="str">
        <f>VLOOKUP(Table1[CUSTOMER ID],'Hospitalisation Details'!$A$2:$I$2344,7,0)</f>
        <v>tier - 3</v>
      </c>
      <c r="O777" s="8" t="str">
        <f>VLOOKUP(Table1[CUSTOMER ID],'Hospitalisation Details'!$A$2:$I$2344,8,0)</f>
        <v>tier - 3</v>
      </c>
      <c r="P777" s="8" t="str">
        <f>VLOOKUP(Table1[CUSTOMER ID],'Hospitalisation Details'!$A$2:$I$2344,9,0)</f>
        <v>R1026</v>
      </c>
      <c r="Q777" s="8">
        <f ca="1">VLOOKUP(Table1[CUSTOMER ID],'Hospitalisation Details'!$A$2:$N$2344,13,0)</f>
        <v>45</v>
      </c>
    </row>
    <row r="778" spans="1:17" ht="15.75" x14ac:dyDescent="0.25">
      <c r="A778" s="1" t="s">
        <v>1593</v>
      </c>
      <c r="B778" s="8" t="str">
        <f>VLOOKUP(A778:A3112,'Customer Names'!$A$2:$D$2336,2,0)</f>
        <v xml:space="preserve">  Karen L</v>
      </c>
      <c r="C778" s="8">
        <f>VLOOKUP(A778:A3112,'Medical Examinations'!$A$2:$H$2336,2,0)</f>
        <v>30.71</v>
      </c>
      <c r="D778" s="8">
        <f>VLOOKUP(A778:A3112,'Medical Examinations'!$A$2:$H$2336,3,0)</f>
        <v>5.59</v>
      </c>
      <c r="E778" s="8" t="str">
        <f>VLOOKUP(A778:A3112,'Medical Examinations'!$A$1:$M$2336,10,0)</f>
        <v>Yes</v>
      </c>
      <c r="F778" s="8" t="str">
        <f>VLOOKUP(A778:A3112,'Medical Examinations'!$A$2:$H$2336,5,0)</f>
        <v>No</v>
      </c>
      <c r="G778" s="8" t="str">
        <f>VLOOKUP(A778:A3112,'Medical Examinations'!$A$2:$H$2336,6,0)</f>
        <v>No</v>
      </c>
      <c r="H778" s="8">
        <f>VLOOKUP(A778:A3112,'Medical Examinations'!$A$2:$H$2336,7,0)</f>
        <v>1</v>
      </c>
      <c r="I778" t="str">
        <f>VLOOKUP(A778:A3112,'Medical Examinations'!$A$2:$K$2336,11,0)</f>
        <v>No</v>
      </c>
      <c r="J778" s="8" t="str">
        <f>VLOOKUP(A778:A3112,'Medical Examinations'!$A$2:$M$2336,12,0)</f>
        <v>Obesity</v>
      </c>
      <c r="K778" s="8" t="str">
        <f>VLOOKUP(A778:A3112,'Medical Examinations'!$A$2:$M$2336,13,0)</f>
        <v>Normal</v>
      </c>
      <c r="L778" s="8" t="str">
        <f>VLOOKUP(Table1[CUSTOMER ID],'Hospitalisation Details'!$A$1:$N$2344,12,0)</f>
        <v>24/Sep/1964</v>
      </c>
      <c r="M778" s="22">
        <f>VLOOKUP(Table1[CUSTOMER ID],'Hospitalisation Details'!$A$2:$N$2344,14,0)</f>
        <v>13375.76</v>
      </c>
      <c r="N778" s="8" t="str">
        <f>VLOOKUP(Table1[CUSTOMER ID],'Hospitalisation Details'!$A$2:$I$2344,7,0)</f>
        <v>tier - 3</v>
      </c>
      <c r="O778" s="8" t="str">
        <f>VLOOKUP(Table1[CUSTOMER ID],'Hospitalisation Details'!$A$2:$I$2344,8,0)</f>
        <v>tier - 2</v>
      </c>
      <c r="P778" s="8" t="str">
        <f>VLOOKUP(Table1[CUSTOMER ID],'Hospitalisation Details'!$A$2:$I$2344,9,0)</f>
        <v>R1025</v>
      </c>
      <c r="Q778" s="8">
        <f ca="1">VLOOKUP(Table1[CUSTOMER ID],'Hospitalisation Details'!$A$2:$N$2344,13,0)</f>
        <v>60</v>
      </c>
    </row>
    <row r="779" spans="1:17" ht="15.75" x14ac:dyDescent="0.25">
      <c r="A779" s="1" t="s">
        <v>1592</v>
      </c>
      <c r="B779" s="8" t="str">
        <f>VLOOKUP(A779:A3113,'Customer Names'!$A$2:$D$2336,2,0)</f>
        <v xml:space="preserve">  Tennille</v>
      </c>
      <c r="C779" s="8">
        <f>VLOOKUP(A779:A3113,'Medical Examinations'!$A$2:$H$2336,2,0)</f>
        <v>47.19</v>
      </c>
      <c r="D779" s="8">
        <f>VLOOKUP(A779:A3113,'Medical Examinations'!$A$2:$H$2336,3,0)</f>
        <v>5.29</v>
      </c>
      <c r="E779" s="8" t="str">
        <f>VLOOKUP(A779:A3113,'Medical Examinations'!$A$1:$M$2336,10,0)</f>
        <v>No</v>
      </c>
      <c r="F779" s="8" t="str">
        <f>VLOOKUP(A779:A3113,'Medical Examinations'!$A$2:$H$2336,5,0)</f>
        <v>No</v>
      </c>
      <c r="G779" s="8" t="str">
        <f>VLOOKUP(A779:A3113,'Medical Examinations'!$A$2:$H$2336,6,0)</f>
        <v>No</v>
      </c>
      <c r="H779" s="8">
        <f>VLOOKUP(A779:A3113,'Medical Examinations'!$A$2:$H$2336,7,0)</f>
        <v>0</v>
      </c>
      <c r="I779" t="str">
        <f>VLOOKUP(A779:A3113,'Medical Examinations'!$A$2:$K$2336,11,0)</f>
        <v>No</v>
      </c>
      <c r="J779" s="8" t="str">
        <f>VLOOKUP(A779:A3113,'Medical Examinations'!$A$2:$M$2336,12,0)</f>
        <v>Obesity</v>
      </c>
      <c r="K779" s="8" t="str">
        <f>VLOOKUP(A779:A3113,'Medical Examinations'!$A$2:$M$2336,13,0)</f>
        <v>Normal</v>
      </c>
      <c r="L779" s="8" t="str">
        <f>VLOOKUP(Table1[CUSTOMER ID],'Hospitalisation Details'!$A$1:$N$2344,12,0)</f>
        <v>2/Oct/1990</v>
      </c>
      <c r="M779" s="22">
        <f>VLOOKUP(Table1[CUSTOMER ID],'Hospitalisation Details'!$A$2:$N$2344,14,0)</f>
        <v>13360.94</v>
      </c>
      <c r="N779" s="8" t="str">
        <f>VLOOKUP(Table1[CUSTOMER ID],'Hospitalisation Details'!$A$2:$I$2344,7,0)</f>
        <v>tier - 3</v>
      </c>
      <c r="O779" s="8" t="str">
        <f>VLOOKUP(Table1[CUSTOMER ID],'Hospitalisation Details'!$A$2:$I$2344,8,0)</f>
        <v>tier - 1</v>
      </c>
      <c r="P779" s="8" t="str">
        <f>VLOOKUP(Table1[CUSTOMER ID],'Hospitalisation Details'!$A$2:$I$2344,9,0)</f>
        <v>R1012</v>
      </c>
      <c r="Q779" s="8">
        <f ca="1">VLOOKUP(Table1[CUSTOMER ID],'Hospitalisation Details'!$A$2:$N$2344,13,0)</f>
        <v>34</v>
      </c>
    </row>
    <row r="780" spans="1:17" ht="15.75" x14ac:dyDescent="0.25">
      <c r="A780" s="1" t="s">
        <v>1591</v>
      </c>
      <c r="B780" s="8" t="str">
        <f>VLOOKUP(A780:A3114,'Customer Names'!$A$2:$D$2336,2,0)</f>
        <v xml:space="preserve">  Matt</v>
      </c>
      <c r="C780" s="8">
        <f>VLOOKUP(A780:A3114,'Medical Examinations'!$A$2:$H$2336,2,0)</f>
        <v>30.02</v>
      </c>
      <c r="D780" s="8">
        <f>VLOOKUP(A780:A3114,'Medical Examinations'!$A$2:$H$2336,3,0)</f>
        <v>6.65</v>
      </c>
      <c r="E780" s="8" t="str">
        <f>VLOOKUP(A780:A3114,'Medical Examinations'!$A$1:$M$2336,10,0)</f>
        <v>No</v>
      </c>
      <c r="F780" s="8" t="str">
        <f>VLOOKUP(A780:A3114,'Medical Examinations'!$A$2:$H$2336,5,0)</f>
        <v>No</v>
      </c>
      <c r="G780" s="8" t="str">
        <f>VLOOKUP(A780:A3114,'Medical Examinations'!$A$2:$H$2336,6,0)</f>
        <v>No</v>
      </c>
      <c r="H780" s="8">
        <f>VLOOKUP(A780:A3114,'Medical Examinations'!$A$2:$H$2336,7,0)</f>
        <v>0</v>
      </c>
      <c r="I780" t="str">
        <f>VLOOKUP(A780:A3114,'Medical Examinations'!$A$2:$K$2336,11,0)</f>
        <v>No</v>
      </c>
      <c r="J780" s="8" t="str">
        <f>VLOOKUP(A780:A3114,'Medical Examinations'!$A$2:$M$2336,12,0)</f>
        <v>Obesity</v>
      </c>
      <c r="K780" s="8" t="str">
        <f>VLOOKUP(A780:A3114,'Medical Examinations'!$A$2:$M$2336,13,0)</f>
        <v>Diabetes</v>
      </c>
      <c r="L780" s="8" t="str">
        <f>VLOOKUP(Table1[CUSTOMER ID],'Hospitalisation Details'!$A$1:$N$2344,12,0)</f>
        <v>11/Nov/1960</v>
      </c>
      <c r="M780" s="22">
        <f>VLOOKUP(Table1[CUSTOMER ID],'Hospitalisation Details'!$A$2:$N$2344,14,0)</f>
        <v>13352.1</v>
      </c>
      <c r="N780" s="8" t="str">
        <f>VLOOKUP(Table1[CUSTOMER ID],'Hospitalisation Details'!$A$2:$I$2344,7,0)</f>
        <v>tier - 3</v>
      </c>
      <c r="O780" s="8" t="str">
        <f>VLOOKUP(Table1[CUSTOMER ID],'Hospitalisation Details'!$A$2:$I$2344,8,0)</f>
        <v>tier - 1</v>
      </c>
      <c r="P780" s="8" t="str">
        <f>VLOOKUP(Table1[CUSTOMER ID],'Hospitalisation Details'!$A$2:$I$2344,9,0)</f>
        <v>R1012</v>
      </c>
      <c r="Q780" s="8">
        <f ca="1">VLOOKUP(Table1[CUSTOMER ID],'Hospitalisation Details'!$A$2:$N$2344,13,0)</f>
        <v>64</v>
      </c>
    </row>
    <row r="781" spans="1:17" ht="15.75" x14ac:dyDescent="0.25">
      <c r="A781" s="1" t="s">
        <v>1590</v>
      </c>
      <c r="B781" s="8" t="str">
        <f>VLOOKUP(A781:A3115,'Customer Names'!$A$2:$D$2336,2,0)</f>
        <v xml:space="preserve">  Emily</v>
      </c>
      <c r="C781" s="8">
        <f>VLOOKUP(A781:A3115,'Medical Examinations'!$A$2:$H$2336,2,0)</f>
        <v>37.909999999999997</v>
      </c>
      <c r="D781" s="8">
        <f>VLOOKUP(A781:A3115,'Medical Examinations'!$A$2:$H$2336,3,0)</f>
        <v>5.68</v>
      </c>
      <c r="E781" s="8" t="str">
        <f>VLOOKUP(A781:A3115,'Medical Examinations'!$A$1:$M$2336,10,0)</f>
        <v>Yes</v>
      </c>
      <c r="F781" s="8" t="str">
        <f>VLOOKUP(A781:A3115,'Medical Examinations'!$A$2:$H$2336,5,0)</f>
        <v>No</v>
      </c>
      <c r="G781" s="8" t="str">
        <f>VLOOKUP(A781:A3115,'Medical Examinations'!$A$2:$H$2336,6,0)</f>
        <v>No</v>
      </c>
      <c r="H781" s="8">
        <f>VLOOKUP(A781:A3115,'Medical Examinations'!$A$2:$H$2336,7,0)</f>
        <v>0</v>
      </c>
      <c r="I781" t="str">
        <f>VLOOKUP(A781:A3115,'Medical Examinations'!$A$2:$K$2336,11,0)</f>
        <v>No</v>
      </c>
      <c r="J781" s="8" t="str">
        <f>VLOOKUP(A781:A3115,'Medical Examinations'!$A$2:$M$2336,12,0)</f>
        <v>Obesity</v>
      </c>
      <c r="K781" s="8" t="str">
        <f>VLOOKUP(A781:A3115,'Medical Examinations'!$A$2:$M$2336,13,0)</f>
        <v>Normal</v>
      </c>
      <c r="L781" s="8" t="str">
        <f>VLOOKUP(Table1[CUSTOMER ID],'Hospitalisation Details'!$A$1:$N$2344,12,0)</f>
        <v>23/Aug/1976</v>
      </c>
      <c r="M781" s="22">
        <f>VLOOKUP(Table1[CUSTOMER ID],'Hospitalisation Details'!$A$2:$N$2344,14,0)</f>
        <v>13333.71</v>
      </c>
      <c r="N781" s="8" t="str">
        <f>VLOOKUP(Table1[CUSTOMER ID],'Hospitalisation Details'!$A$2:$I$2344,7,0)</f>
        <v>tier - 3</v>
      </c>
      <c r="O781" s="8" t="str">
        <f>VLOOKUP(Table1[CUSTOMER ID],'Hospitalisation Details'!$A$2:$I$2344,8,0)</f>
        <v>tier - 2</v>
      </c>
      <c r="P781" s="8" t="str">
        <f>VLOOKUP(Table1[CUSTOMER ID],'Hospitalisation Details'!$A$2:$I$2344,9,0)</f>
        <v>R1012</v>
      </c>
      <c r="Q781" s="8">
        <f ca="1">VLOOKUP(Table1[CUSTOMER ID],'Hospitalisation Details'!$A$2:$N$2344,13,0)</f>
        <v>48</v>
      </c>
    </row>
    <row r="782" spans="1:17" ht="15.75" x14ac:dyDescent="0.25">
      <c r="A782" s="1" t="s">
        <v>1589</v>
      </c>
      <c r="B782" s="8" t="str">
        <f>VLOOKUP(A782:A3116,'Customer Names'!$A$2:$D$2336,2,0)</f>
        <v xml:space="preserve">  Justin E</v>
      </c>
      <c r="C782" s="8">
        <f>VLOOKUP(A782:A3116,'Medical Examinations'!$A$2:$H$2336,2,0)</f>
        <v>54.61</v>
      </c>
      <c r="D782" s="8">
        <f>VLOOKUP(A782:A3116,'Medical Examinations'!$A$2:$H$2336,3,0)</f>
        <v>4.49</v>
      </c>
      <c r="E782" s="8" t="str">
        <f>VLOOKUP(A782:A3116,'Medical Examinations'!$A$1:$M$2336,10,0)</f>
        <v>No</v>
      </c>
      <c r="F782" s="8" t="str">
        <f>VLOOKUP(A782:A3116,'Medical Examinations'!$A$2:$H$2336,5,0)</f>
        <v>No</v>
      </c>
      <c r="G782" s="8" t="str">
        <f>VLOOKUP(A782:A3116,'Medical Examinations'!$A$2:$H$2336,6,0)</f>
        <v>No</v>
      </c>
      <c r="H782" s="8">
        <f>VLOOKUP(A782:A3116,'Medical Examinations'!$A$2:$H$2336,7,0)</f>
        <v>0</v>
      </c>
      <c r="I782" t="str">
        <f>VLOOKUP(A782:A3116,'Medical Examinations'!$A$2:$K$2336,11,0)</f>
        <v>No</v>
      </c>
      <c r="J782" s="8" t="str">
        <f>VLOOKUP(A782:A3116,'Medical Examinations'!$A$2:$M$2336,12,0)</f>
        <v>Obesity</v>
      </c>
      <c r="K782" s="8" t="str">
        <f>VLOOKUP(A782:A3116,'Medical Examinations'!$A$2:$M$2336,13,0)</f>
        <v>Normal</v>
      </c>
      <c r="L782" s="8" t="str">
        <f>VLOOKUP(Table1[CUSTOMER ID],'Hospitalisation Details'!$A$1:$N$2344,12,0)</f>
        <v>1/Jul/1994</v>
      </c>
      <c r="M782" s="22">
        <f>VLOOKUP(Table1[CUSTOMER ID],'Hospitalisation Details'!$A$2:$N$2344,14,0)</f>
        <v>13292.52</v>
      </c>
      <c r="N782" s="8" t="str">
        <f>VLOOKUP(Table1[CUSTOMER ID],'Hospitalisation Details'!$A$2:$I$2344,7,0)</f>
        <v>tier - 3</v>
      </c>
      <c r="O782" s="8" t="str">
        <f>VLOOKUP(Table1[CUSTOMER ID],'Hospitalisation Details'!$A$2:$I$2344,8,0)</f>
        <v>tier - 3</v>
      </c>
      <c r="P782" s="8" t="str">
        <f>VLOOKUP(Table1[CUSTOMER ID],'Hospitalisation Details'!$A$2:$I$2344,9,0)</f>
        <v>R1012</v>
      </c>
      <c r="Q782" s="8">
        <f ca="1">VLOOKUP(Table1[CUSTOMER ID],'Hospitalisation Details'!$A$2:$N$2344,13,0)</f>
        <v>30</v>
      </c>
    </row>
    <row r="783" spans="1:17" ht="15.75" x14ac:dyDescent="0.25">
      <c r="A783" s="1" t="s">
        <v>1588</v>
      </c>
      <c r="B783" s="8" t="str">
        <f>VLOOKUP(A783:A3117,'Customer Names'!$A$2:$D$2336,2,0)</f>
        <v xml:space="preserve">  Shalane</v>
      </c>
      <c r="C783" s="8">
        <f>VLOOKUP(A783:A3117,'Medical Examinations'!$A$2:$H$2336,2,0)</f>
        <v>36.005000000000003</v>
      </c>
      <c r="D783" s="8">
        <f>VLOOKUP(A783:A3117,'Medical Examinations'!$A$2:$H$2336,3,0)</f>
        <v>6.9</v>
      </c>
      <c r="E783" s="8" t="str">
        <f>VLOOKUP(A783:A3117,'Medical Examinations'!$A$1:$M$2336,10,0)</f>
        <v>No</v>
      </c>
      <c r="F783" s="8" t="str">
        <f>VLOOKUP(A783:A3117,'Medical Examinations'!$A$2:$H$2336,5,0)</f>
        <v>No</v>
      </c>
      <c r="G783" s="8" t="str">
        <f>VLOOKUP(A783:A3117,'Medical Examinations'!$A$2:$H$2336,6,0)</f>
        <v>No</v>
      </c>
      <c r="H783" s="8">
        <f>VLOOKUP(A783:A3117,'Medical Examinations'!$A$2:$H$2336,7,0)</f>
        <v>0</v>
      </c>
      <c r="I783" t="str">
        <f>VLOOKUP(A783:A3117,'Medical Examinations'!$A$2:$K$2336,11,0)</f>
        <v>No</v>
      </c>
      <c r="J783" s="8" t="str">
        <f>VLOOKUP(A783:A3117,'Medical Examinations'!$A$2:$M$2336,12,0)</f>
        <v>Obesity</v>
      </c>
      <c r="K783" s="8" t="str">
        <f>VLOOKUP(A783:A3117,'Medical Examinations'!$A$2:$M$2336,13,0)</f>
        <v>Diabetes</v>
      </c>
      <c r="L783" s="8" t="str">
        <f>VLOOKUP(Table1[CUSTOMER ID],'Hospitalisation Details'!$A$1:$N$2344,12,0)</f>
        <v>11/Oct/1962</v>
      </c>
      <c r="M783" s="22">
        <f>VLOOKUP(Table1[CUSTOMER ID],'Hospitalisation Details'!$A$2:$N$2344,14,0)</f>
        <v>13228.85</v>
      </c>
      <c r="N783" s="8" t="str">
        <f>VLOOKUP(Table1[CUSTOMER ID],'Hospitalisation Details'!$A$2:$I$2344,7,0)</f>
        <v>tier - 3</v>
      </c>
      <c r="O783" s="8" t="str">
        <f>VLOOKUP(Table1[CUSTOMER ID],'Hospitalisation Details'!$A$2:$I$2344,8,0)</f>
        <v>tier - 3</v>
      </c>
      <c r="P783" s="8" t="str">
        <f>VLOOKUP(Table1[CUSTOMER ID],'Hospitalisation Details'!$A$2:$I$2344,9,0)</f>
        <v>R1023</v>
      </c>
      <c r="Q783" s="8">
        <f ca="1">VLOOKUP(Table1[CUSTOMER ID],'Hospitalisation Details'!$A$2:$N$2344,13,0)</f>
        <v>62</v>
      </c>
    </row>
    <row r="784" spans="1:17" ht="15.75" x14ac:dyDescent="0.25">
      <c r="A784" s="1" t="s">
        <v>1587</v>
      </c>
      <c r="B784" s="8" t="str">
        <f>VLOOKUP(A784:A3118,'Customer Names'!$A$2:$D$2336,2,0)</f>
        <v xml:space="preserve">  Jessica N</v>
      </c>
      <c r="C784" s="8">
        <f>VLOOKUP(A784:A3118,'Medical Examinations'!$A$2:$H$2336,2,0)</f>
        <v>28.7</v>
      </c>
      <c r="D784" s="8">
        <f>VLOOKUP(A784:A3118,'Medical Examinations'!$A$2:$H$2336,3,0)</f>
        <v>11.52</v>
      </c>
      <c r="E784" s="8" t="str">
        <f>VLOOKUP(A784:A3118,'Medical Examinations'!$A$1:$M$2336,10,0)</f>
        <v>No</v>
      </c>
      <c r="F784" s="8" t="str">
        <f>VLOOKUP(A784:A3118,'Medical Examinations'!$A$2:$H$2336,5,0)</f>
        <v>No</v>
      </c>
      <c r="G784" s="8" t="str">
        <f>VLOOKUP(A784:A3118,'Medical Examinations'!$A$2:$H$2336,6,0)</f>
        <v>No</v>
      </c>
      <c r="H784" s="8">
        <f>VLOOKUP(A784:A3118,'Medical Examinations'!$A$2:$H$2336,7,0)</f>
        <v>0</v>
      </c>
      <c r="I784" t="str">
        <f>VLOOKUP(A784:A3118,'Medical Examinations'!$A$2:$K$2336,11,0)</f>
        <v>No</v>
      </c>
      <c r="J784" s="8" t="str">
        <f>VLOOKUP(A784:A3118,'Medical Examinations'!$A$2:$M$2336,12,0)</f>
        <v>Overweight</v>
      </c>
      <c r="K784" s="8" t="str">
        <f>VLOOKUP(A784:A3118,'Medical Examinations'!$A$2:$M$2336,13,0)</f>
        <v>Diabetes</v>
      </c>
      <c r="L784" s="8" t="str">
        <f>VLOOKUP(Table1[CUSTOMER ID],'Hospitalisation Details'!$A$1:$N$2344,12,0)</f>
        <v>24/Nov/1962</v>
      </c>
      <c r="M784" s="22">
        <f>VLOOKUP(Table1[CUSTOMER ID],'Hospitalisation Details'!$A$2:$N$2344,14,0)</f>
        <v>13224.69</v>
      </c>
      <c r="N784" s="8" t="str">
        <f>VLOOKUP(Table1[CUSTOMER ID],'Hospitalisation Details'!$A$2:$I$2344,7,0)</f>
        <v>tier - 3</v>
      </c>
      <c r="O784" s="8" t="str">
        <f>VLOOKUP(Table1[CUSTOMER ID],'Hospitalisation Details'!$A$2:$I$2344,8,0)</f>
        <v>tier - 2</v>
      </c>
      <c r="P784" s="8" t="str">
        <f>VLOOKUP(Table1[CUSTOMER ID],'Hospitalisation Details'!$A$2:$I$2344,9,0)</f>
        <v>R1011</v>
      </c>
      <c r="Q784" s="8">
        <f ca="1">VLOOKUP(Table1[CUSTOMER ID],'Hospitalisation Details'!$A$2:$N$2344,13,0)</f>
        <v>61</v>
      </c>
    </row>
    <row r="785" spans="1:17" ht="15.75" x14ac:dyDescent="0.25">
      <c r="A785" s="1" t="s">
        <v>1586</v>
      </c>
      <c r="B785" s="8" t="str">
        <f>VLOOKUP(A785:A3119,'Customer Names'!$A$2:$D$2336,2,0)</f>
        <v xml:space="preserve">  Melanie</v>
      </c>
      <c r="C785" s="8">
        <f>VLOOKUP(A785:A3119,'Medical Examinations'!$A$2:$H$2336,2,0)</f>
        <v>34.295000000000002</v>
      </c>
      <c r="D785" s="8">
        <f>VLOOKUP(A785:A3119,'Medical Examinations'!$A$2:$H$2336,3,0)</f>
        <v>11.24</v>
      </c>
      <c r="E785" s="8" t="str">
        <f>VLOOKUP(A785:A3119,'Medical Examinations'!$A$1:$M$2336,10,0)</f>
        <v>No</v>
      </c>
      <c r="F785" s="8" t="str">
        <f>VLOOKUP(A785:A3119,'Medical Examinations'!$A$2:$H$2336,5,0)</f>
        <v>No</v>
      </c>
      <c r="G785" s="8" t="str">
        <f>VLOOKUP(A785:A3119,'Medical Examinations'!$A$2:$H$2336,6,0)</f>
        <v>No</v>
      </c>
      <c r="H785" s="8">
        <f>VLOOKUP(A785:A3119,'Medical Examinations'!$A$2:$H$2336,7,0)</f>
        <v>0</v>
      </c>
      <c r="I785" t="str">
        <f>VLOOKUP(A785:A3119,'Medical Examinations'!$A$2:$K$2336,11,0)</f>
        <v>No</v>
      </c>
      <c r="J785" s="8" t="str">
        <f>VLOOKUP(A785:A3119,'Medical Examinations'!$A$2:$M$2336,12,0)</f>
        <v>Obesity</v>
      </c>
      <c r="K785" s="8" t="str">
        <f>VLOOKUP(A785:A3119,'Medical Examinations'!$A$2:$M$2336,13,0)</f>
        <v>Diabetes</v>
      </c>
      <c r="L785" s="8" t="str">
        <f>VLOOKUP(Table1[CUSTOMER ID],'Hospitalisation Details'!$A$1:$N$2344,12,0)</f>
        <v>13/Nov/1965</v>
      </c>
      <c r="M785" s="22">
        <f>VLOOKUP(Table1[CUSTOMER ID],'Hospitalisation Details'!$A$2:$N$2344,14,0)</f>
        <v>13224.06</v>
      </c>
      <c r="N785" s="8" t="str">
        <f>VLOOKUP(Table1[CUSTOMER ID],'Hospitalisation Details'!$A$2:$I$2344,7,0)</f>
        <v>tier - 3</v>
      </c>
      <c r="O785" s="8" t="str">
        <f>VLOOKUP(Table1[CUSTOMER ID],'Hospitalisation Details'!$A$2:$I$2344,8,0)</f>
        <v>tier - 3</v>
      </c>
      <c r="P785" s="8" t="str">
        <f>VLOOKUP(Table1[CUSTOMER ID],'Hospitalisation Details'!$A$2:$I$2344,9,0)</f>
        <v>R1024</v>
      </c>
      <c r="Q785" s="8">
        <f ca="1">VLOOKUP(Table1[CUSTOMER ID],'Hospitalisation Details'!$A$2:$N$2344,13,0)</f>
        <v>59</v>
      </c>
    </row>
    <row r="786" spans="1:17" ht="15.75" x14ac:dyDescent="0.25">
      <c r="A786" s="1" t="s">
        <v>1585</v>
      </c>
      <c r="B786" s="8" t="str">
        <f>VLOOKUP(A786:A3120,'Customer Names'!$A$2:$D$2336,2,0)</f>
        <v xml:space="preserve">  Ruth Angelica</v>
      </c>
      <c r="C786" s="8">
        <f>VLOOKUP(A786:A3120,'Medical Examinations'!$A$2:$H$2336,2,0)</f>
        <v>27.55</v>
      </c>
      <c r="D786" s="8">
        <f>VLOOKUP(A786:A3120,'Medical Examinations'!$A$2:$H$2336,3,0)</f>
        <v>10.98</v>
      </c>
      <c r="E786" s="8" t="str">
        <f>VLOOKUP(A786:A3120,'Medical Examinations'!$A$1:$M$2336,10,0)</f>
        <v>No</v>
      </c>
      <c r="F786" s="8" t="str">
        <f>VLOOKUP(A786:A3120,'Medical Examinations'!$A$2:$H$2336,5,0)</f>
        <v>No</v>
      </c>
      <c r="G786" s="8" t="str">
        <f>VLOOKUP(A786:A3120,'Medical Examinations'!$A$2:$H$2336,6,0)</f>
        <v>No</v>
      </c>
      <c r="H786" s="8">
        <f>VLOOKUP(A786:A3120,'Medical Examinations'!$A$2:$H$2336,7,0)</f>
        <v>0</v>
      </c>
      <c r="I786" t="str">
        <f>VLOOKUP(A786:A3120,'Medical Examinations'!$A$2:$K$2336,11,0)</f>
        <v>No</v>
      </c>
      <c r="J786" s="8" t="str">
        <f>VLOOKUP(A786:A3120,'Medical Examinations'!$A$2:$M$2336,12,0)</f>
        <v>Overweight</v>
      </c>
      <c r="K786" s="8" t="str">
        <f>VLOOKUP(A786:A3120,'Medical Examinations'!$A$2:$M$2336,13,0)</f>
        <v>Diabetes</v>
      </c>
      <c r="L786" s="8" t="str">
        <f>VLOOKUP(Table1[CUSTOMER ID],'Hospitalisation Details'!$A$1:$N$2344,12,0)</f>
        <v>7/Dec/1962</v>
      </c>
      <c r="M786" s="22">
        <f>VLOOKUP(Table1[CUSTOMER ID],'Hospitalisation Details'!$A$2:$N$2344,14,0)</f>
        <v>13217.09</v>
      </c>
      <c r="N786" s="8" t="str">
        <f>VLOOKUP(Table1[CUSTOMER ID],'Hospitalisation Details'!$A$2:$I$2344,7,0)</f>
        <v>tier - 3</v>
      </c>
      <c r="O786" s="8" t="str">
        <f>VLOOKUP(Table1[CUSTOMER ID],'Hospitalisation Details'!$A$2:$I$2344,8,0)</f>
        <v>tier - 1</v>
      </c>
      <c r="P786" s="8" t="str">
        <f>VLOOKUP(Table1[CUSTOMER ID],'Hospitalisation Details'!$A$2:$I$2344,9,0)</f>
        <v>R1024</v>
      </c>
      <c r="Q786" s="8">
        <f ca="1">VLOOKUP(Table1[CUSTOMER ID],'Hospitalisation Details'!$A$2:$N$2344,13,0)</f>
        <v>61</v>
      </c>
    </row>
    <row r="787" spans="1:17" ht="15.75" x14ac:dyDescent="0.25">
      <c r="A787" s="1" t="s">
        <v>1584</v>
      </c>
      <c r="B787" s="8" t="str">
        <f>VLOOKUP(A787:A3121,'Customer Names'!$A$2:$D$2336,2,0)</f>
        <v xml:space="preserve">  Una M</v>
      </c>
      <c r="C787" s="8">
        <f>VLOOKUP(A787:A3121,'Medical Examinations'!$A$2:$H$2336,2,0)</f>
        <v>40.700000000000003</v>
      </c>
      <c r="D787" s="8">
        <f>VLOOKUP(A787:A3121,'Medical Examinations'!$A$2:$H$2336,3,0)</f>
        <v>5.42</v>
      </c>
      <c r="E787" s="8" t="str">
        <f>VLOOKUP(A787:A3121,'Medical Examinations'!$A$1:$M$2336,10,0)</f>
        <v>No</v>
      </c>
      <c r="F787" s="8" t="str">
        <f>VLOOKUP(A787:A3121,'Medical Examinations'!$A$2:$H$2336,5,0)</f>
        <v>No</v>
      </c>
      <c r="G787" s="8" t="str">
        <f>VLOOKUP(A787:A3121,'Medical Examinations'!$A$2:$H$2336,6,0)</f>
        <v>No</v>
      </c>
      <c r="H787" s="8">
        <f>VLOOKUP(A787:A3121,'Medical Examinations'!$A$2:$H$2336,7,0)</f>
        <v>0</v>
      </c>
      <c r="I787" t="str">
        <f>VLOOKUP(A787:A3121,'Medical Examinations'!$A$2:$K$2336,11,0)</f>
        <v>No</v>
      </c>
      <c r="J787" s="8" t="str">
        <f>VLOOKUP(A787:A3121,'Medical Examinations'!$A$2:$M$2336,12,0)</f>
        <v>Obesity</v>
      </c>
      <c r="K787" s="8" t="str">
        <f>VLOOKUP(A787:A3121,'Medical Examinations'!$A$2:$M$2336,13,0)</f>
        <v>Normal</v>
      </c>
      <c r="L787" s="8" t="str">
        <f>VLOOKUP(Table1[CUSTOMER ID],'Hospitalisation Details'!$A$1:$N$2344,12,0)</f>
        <v>15/Oct/1982</v>
      </c>
      <c r="M787" s="22">
        <f>VLOOKUP(Table1[CUSTOMER ID],'Hospitalisation Details'!$A$2:$N$2344,14,0)</f>
        <v>13214.43</v>
      </c>
      <c r="N787" s="8" t="str">
        <f>VLOOKUP(Table1[CUSTOMER ID],'Hospitalisation Details'!$A$2:$I$2344,7,0)</f>
        <v>tier - 3</v>
      </c>
      <c r="O787" s="8" t="str">
        <f>VLOOKUP(Table1[CUSTOMER ID],'Hospitalisation Details'!$A$2:$I$2344,8,0)</f>
        <v>tier - 2</v>
      </c>
      <c r="P787" s="8" t="str">
        <f>VLOOKUP(Table1[CUSTOMER ID],'Hospitalisation Details'!$A$2:$I$2344,9,0)</f>
        <v>R1012</v>
      </c>
      <c r="Q787" s="8">
        <f ca="1">VLOOKUP(Table1[CUSTOMER ID],'Hospitalisation Details'!$A$2:$N$2344,13,0)</f>
        <v>42</v>
      </c>
    </row>
    <row r="788" spans="1:17" ht="15.75" x14ac:dyDescent="0.25">
      <c r="A788" s="1" t="s">
        <v>1583</v>
      </c>
      <c r="B788" s="8" t="str">
        <f>VLOOKUP(A788:A3122,'Customer Names'!$A$2:$D$2336,2,0)</f>
        <v xml:space="preserve">  Taralyn</v>
      </c>
      <c r="C788" s="8">
        <f>VLOOKUP(A788:A3122,'Medical Examinations'!$A$2:$H$2336,2,0)</f>
        <v>18.335000000000001</v>
      </c>
      <c r="D788" s="8">
        <f>VLOOKUP(A788:A3122,'Medical Examinations'!$A$2:$H$2336,3,0)</f>
        <v>10.97</v>
      </c>
      <c r="E788" s="8" t="str">
        <f>VLOOKUP(A788:A3122,'Medical Examinations'!$A$1:$M$2336,10,0)</f>
        <v>No</v>
      </c>
      <c r="F788" s="8" t="str">
        <f>VLOOKUP(A788:A3122,'Medical Examinations'!$A$2:$H$2336,5,0)</f>
        <v>No</v>
      </c>
      <c r="G788" s="8" t="str">
        <f>VLOOKUP(A788:A3122,'Medical Examinations'!$A$2:$H$2336,6,0)</f>
        <v>No</v>
      </c>
      <c r="H788" s="8">
        <f>VLOOKUP(A788:A3122,'Medical Examinations'!$A$2:$H$2336,7,0)</f>
        <v>0</v>
      </c>
      <c r="I788" t="str">
        <f>VLOOKUP(A788:A3122,'Medical Examinations'!$A$2:$K$2336,11,0)</f>
        <v>No</v>
      </c>
      <c r="J788" s="8" t="str">
        <f>VLOOKUP(A788:A3122,'Medical Examinations'!$A$2:$M$2336,12,0)</f>
        <v>Underweight</v>
      </c>
      <c r="K788" s="8" t="str">
        <f>VLOOKUP(A788:A3122,'Medical Examinations'!$A$2:$M$2336,13,0)</f>
        <v>Diabetes</v>
      </c>
      <c r="L788" s="8" t="str">
        <f>VLOOKUP(Table1[CUSTOMER ID],'Hospitalisation Details'!$A$1:$N$2344,12,0)</f>
        <v>5/Aug/1962</v>
      </c>
      <c r="M788" s="22">
        <f>VLOOKUP(Table1[CUSTOMER ID],'Hospitalisation Details'!$A$2:$N$2344,14,0)</f>
        <v>13204.29</v>
      </c>
      <c r="N788" s="8" t="str">
        <f>VLOOKUP(Table1[CUSTOMER ID],'Hospitalisation Details'!$A$2:$I$2344,7,0)</f>
        <v>tier - 3</v>
      </c>
      <c r="O788" s="8" t="str">
        <f>VLOOKUP(Table1[CUSTOMER ID],'Hospitalisation Details'!$A$2:$I$2344,8,0)</f>
        <v>tier - 1</v>
      </c>
      <c r="P788" s="8" t="str">
        <f>VLOOKUP(Table1[CUSTOMER ID],'Hospitalisation Details'!$A$2:$I$2344,9,0)</f>
        <v>R1024</v>
      </c>
      <c r="Q788" s="8">
        <f ca="1">VLOOKUP(Table1[CUSTOMER ID],'Hospitalisation Details'!$A$2:$N$2344,13,0)</f>
        <v>62</v>
      </c>
    </row>
    <row r="789" spans="1:17" ht="15.75" x14ac:dyDescent="0.25">
      <c r="A789" s="1" t="s">
        <v>1582</v>
      </c>
      <c r="B789" s="8" t="str">
        <f>VLOOKUP(A789:A3123,'Customer Names'!$A$2:$D$2336,2,0)</f>
        <v xml:space="preserve">  James A</v>
      </c>
      <c r="C789" s="8">
        <f>VLOOKUP(A789:A3123,'Medical Examinations'!$A$2:$H$2336,2,0)</f>
        <v>33.914999999999999</v>
      </c>
      <c r="D789" s="8">
        <f>VLOOKUP(A789:A3123,'Medical Examinations'!$A$2:$H$2336,3,0)</f>
        <v>9.56</v>
      </c>
      <c r="E789" s="8" t="str">
        <f>VLOOKUP(A789:A3123,'Medical Examinations'!$A$1:$M$2336,10,0)</f>
        <v>Yes</v>
      </c>
      <c r="F789" s="8" t="str">
        <f>VLOOKUP(A789:A3123,'Medical Examinations'!$A$2:$H$2336,5,0)</f>
        <v>No</v>
      </c>
      <c r="G789" s="8" t="str">
        <f>VLOOKUP(A789:A3123,'Medical Examinations'!$A$2:$H$2336,6,0)</f>
        <v>No</v>
      </c>
      <c r="H789" s="8">
        <f>VLOOKUP(A789:A3123,'Medical Examinations'!$A$2:$H$2336,7,0)</f>
        <v>2</v>
      </c>
      <c r="I789" t="str">
        <f>VLOOKUP(A789:A3123,'Medical Examinations'!$A$2:$K$2336,11,0)</f>
        <v>No</v>
      </c>
      <c r="J789" s="8" t="str">
        <f>VLOOKUP(A789:A3123,'Medical Examinations'!$A$2:$M$2336,12,0)</f>
        <v>Obesity</v>
      </c>
      <c r="K789" s="8" t="str">
        <f>VLOOKUP(A789:A3123,'Medical Examinations'!$A$2:$M$2336,13,0)</f>
        <v>Diabetes</v>
      </c>
      <c r="L789" s="8" t="str">
        <f>VLOOKUP(Table1[CUSTOMER ID],'Hospitalisation Details'!$A$1:$N$2344,12,0)</f>
        <v>6/Dec/1961</v>
      </c>
      <c r="M789" s="22">
        <f>VLOOKUP(Table1[CUSTOMER ID],'Hospitalisation Details'!$A$2:$N$2344,14,0)</f>
        <v>13143.86</v>
      </c>
      <c r="N789" s="8" t="str">
        <f>VLOOKUP(Table1[CUSTOMER ID],'Hospitalisation Details'!$A$2:$I$2344,7,0)</f>
        <v>tier - 3</v>
      </c>
      <c r="O789" s="8" t="str">
        <f>VLOOKUP(Table1[CUSTOMER ID],'Hospitalisation Details'!$A$2:$I$2344,8,0)</f>
        <v>tier - 2</v>
      </c>
      <c r="P789" s="8" t="str">
        <f>VLOOKUP(Table1[CUSTOMER ID],'Hospitalisation Details'!$A$2:$I$2344,9,0)</f>
        <v>R1016</v>
      </c>
      <c r="Q789" s="8">
        <f ca="1">VLOOKUP(Table1[CUSTOMER ID],'Hospitalisation Details'!$A$2:$N$2344,13,0)</f>
        <v>62</v>
      </c>
    </row>
    <row r="790" spans="1:17" ht="15.75" x14ac:dyDescent="0.25">
      <c r="A790" s="1" t="s">
        <v>1581</v>
      </c>
      <c r="B790" s="8" t="str">
        <f>VLOOKUP(A790:A3124,'Customer Names'!$A$2:$D$2336,2,0)</f>
        <v xml:space="preserve">  Ning</v>
      </c>
      <c r="C790" s="8">
        <f>VLOOKUP(A790:A3124,'Medical Examinations'!$A$2:$H$2336,2,0)</f>
        <v>33.534999999999997</v>
      </c>
      <c r="D790" s="8">
        <f>VLOOKUP(A790:A3124,'Medical Examinations'!$A$2:$H$2336,3,0)</f>
        <v>9.4</v>
      </c>
      <c r="E790" s="8" t="str">
        <f>VLOOKUP(A790:A3124,'Medical Examinations'!$A$1:$M$2336,10,0)</f>
        <v>Yes</v>
      </c>
      <c r="F790" s="8" t="str">
        <f>VLOOKUP(A790:A3124,'Medical Examinations'!$A$2:$H$2336,5,0)</f>
        <v>No</v>
      </c>
      <c r="G790" s="8" t="str">
        <f>VLOOKUP(A790:A3124,'Medical Examinations'!$A$2:$H$2336,6,0)</f>
        <v>No</v>
      </c>
      <c r="H790" s="8">
        <f>VLOOKUP(A790:A3124,'Medical Examinations'!$A$2:$H$2336,7,0)</f>
        <v>2</v>
      </c>
      <c r="I790" t="str">
        <f>VLOOKUP(A790:A3124,'Medical Examinations'!$A$2:$K$2336,11,0)</f>
        <v>No</v>
      </c>
      <c r="J790" s="8" t="str">
        <f>VLOOKUP(A790:A3124,'Medical Examinations'!$A$2:$M$2336,12,0)</f>
        <v>Obesity</v>
      </c>
      <c r="K790" s="8" t="str">
        <f>VLOOKUP(A790:A3124,'Medical Examinations'!$A$2:$M$2336,13,0)</f>
        <v>Diabetes</v>
      </c>
      <c r="L790" s="8" t="str">
        <f>VLOOKUP(Table1[CUSTOMER ID],'Hospitalisation Details'!$A$1:$N$2344,12,0)</f>
        <v>6/Dec/1961</v>
      </c>
      <c r="M790" s="22">
        <f>VLOOKUP(Table1[CUSTOMER ID],'Hospitalisation Details'!$A$2:$N$2344,14,0)</f>
        <v>13143.34</v>
      </c>
      <c r="N790" s="8" t="str">
        <f>VLOOKUP(Table1[CUSTOMER ID],'Hospitalisation Details'!$A$2:$I$2344,7,0)</f>
        <v>tier - 3</v>
      </c>
      <c r="O790" s="8" t="str">
        <f>VLOOKUP(Table1[CUSTOMER ID],'Hospitalisation Details'!$A$2:$I$2344,8,0)</f>
        <v>tier - 2</v>
      </c>
      <c r="P790" s="8" t="str">
        <f>VLOOKUP(Table1[CUSTOMER ID],'Hospitalisation Details'!$A$2:$I$2344,9,0)</f>
        <v>R1020</v>
      </c>
      <c r="Q790" s="8">
        <f ca="1">VLOOKUP(Table1[CUSTOMER ID],'Hospitalisation Details'!$A$2:$N$2344,13,0)</f>
        <v>62</v>
      </c>
    </row>
    <row r="791" spans="1:17" ht="15.75" x14ac:dyDescent="0.25">
      <c r="A791" s="1" t="s">
        <v>1580</v>
      </c>
      <c r="B791" s="8" t="str">
        <f>VLOOKUP(A791:A3125,'Customer Names'!$A$2:$D$2336,2,0)</f>
        <v xml:space="preserve">  Joel</v>
      </c>
      <c r="C791" s="8">
        <f>VLOOKUP(A791:A3125,'Medical Examinations'!$A$2:$H$2336,2,0)</f>
        <v>23.655000000000001</v>
      </c>
      <c r="D791" s="8">
        <f>VLOOKUP(A791:A3125,'Medical Examinations'!$A$2:$H$2336,3,0)</f>
        <v>8.48</v>
      </c>
      <c r="E791" s="8" t="str">
        <f>VLOOKUP(A791:A3125,'Medical Examinations'!$A$1:$M$2336,10,0)</f>
        <v>Yes</v>
      </c>
      <c r="F791" s="8" t="str">
        <f>VLOOKUP(A791:A3125,'Medical Examinations'!$A$2:$H$2336,5,0)</f>
        <v>No</v>
      </c>
      <c r="G791" s="8" t="str">
        <f>VLOOKUP(A791:A3125,'Medical Examinations'!$A$2:$H$2336,6,0)</f>
        <v>No</v>
      </c>
      <c r="H791" s="8">
        <f>VLOOKUP(A791:A3125,'Medical Examinations'!$A$2:$H$2336,7,0)</f>
        <v>2</v>
      </c>
      <c r="I791" t="str">
        <f>VLOOKUP(A791:A3125,'Medical Examinations'!$A$2:$K$2336,11,0)</f>
        <v>No</v>
      </c>
      <c r="J791" s="8" t="str">
        <f>VLOOKUP(A791:A3125,'Medical Examinations'!$A$2:$M$2336,12,0)</f>
        <v>Normal Weight</v>
      </c>
      <c r="K791" s="8" t="str">
        <f>VLOOKUP(A791:A3125,'Medical Examinations'!$A$2:$M$2336,13,0)</f>
        <v>Diabetes</v>
      </c>
      <c r="L791" s="8" t="str">
        <f>VLOOKUP(Table1[CUSTOMER ID],'Hospitalisation Details'!$A$1:$N$2344,12,0)</f>
        <v>7/Sep/1961</v>
      </c>
      <c r="M791" s="22">
        <f>VLOOKUP(Table1[CUSTOMER ID],'Hospitalisation Details'!$A$2:$N$2344,14,0)</f>
        <v>13129.6</v>
      </c>
      <c r="N791" s="8" t="str">
        <f>VLOOKUP(Table1[CUSTOMER ID],'Hospitalisation Details'!$A$2:$I$2344,7,0)</f>
        <v>tier - 3</v>
      </c>
      <c r="O791" s="8" t="str">
        <f>VLOOKUP(Table1[CUSTOMER ID],'Hospitalisation Details'!$A$2:$I$2344,8,0)</f>
        <v>tier - 2</v>
      </c>
      <c r="P791" s="8" t="str">
        <f>VLOOKUP(Table1[CUSTOMER ID],'Hospitalisation Details'!$A$2:$I$2344,9,0)</f>
        <v>R1017</v>
      </c>
      <c r="Q791" s="8">
        <f ca="1">VLOOKUP(Table1[CUSTOMER ID],'Hospitalisation Details'!$A$2:$N$2344,13,0)</f>
        <v>63</v>
      </c>
    </row>
    <row r="792" spans="1:17" ht="15.75" x14ac:dyDescent="0.25">
      <c r="A792" s="1" t="s">
        <v>1579</v>
      </c>
      <c r="B792" s="8" t="str">
        <f>VLOOKUP(A792:A3126,'Customer Names'!$A$2:$D$2336,2,0)</f>
        <v xml:space="preserve">  Pamela J</v>
      </c>
      <c r="C792" s="8">
        <f>VLOOKUP(A792:A3126,'Medical Examinations'!$A$2:$H$2336,2,0)</f>
        <v>28</v>
      </c>
      <c r="D792" s="8">
        <f>VLOOKUP(A792:A3126,'Medical Examinations'!$A$2:$H$2336,3,0)</f>
        <v>5.57</v>
      </c>
      <c r="E792" s="8" t="str">
        <f>VLOOKUP(A792:A3126,'Medical Examinations'!$A$1:$M$2336,10,0)</f>
        <v>No</v>
      </c>
      <c r="F792" s="8" t="str">
        <f>VLOOKUP(A792:A3126,'Medical Examinations'!$A$2:$H$2336,5,0)</f>
        <v>No</v>
      </c>
      <c r="G792" s="8" t="str">
        <f>VLOOKUP(A792:A3126,'Medical Examinations'!$A$2:$H$2336,6,0)</f>
        <v>No</v>
      </c>
      <c r="H792" s="8">
        <f>VLOOKUP(A792:A3126,'Medical Examinations'!$A$2:$H$2336,7,0)</f>
        <v>0</v>
      </c>
      <c r="I792" t="str">
        <f>VLOOKUP(A792:A3126,'Medical Examinations'!$A$2:$K$2336,11,0)</f>
        <v>No</v>
      </c>
      <c r="J792" s="8" t="str">
        <f>VLOOKUP(A792:A3126,'Medical Examinations'!$A$2:$M$2336,12,0)</f>
        <v>Overweight</v>
      </c>
      <c r="K792" s="8" t="str">
        <f>VLOOKUP(A792:A3126,'Medical Examinations'!$A$2:$M$2336,13,0)</f>
        <v>Normal</v>
      </c>
      <c r="L792" s="8" t="str">
        <f>VLOOKUP(Table1[CUSTOMER ID],'Hospitalisation Details'!$A$1:$N$2344,12,0)</f>
        <v>16/Aug/1999</v>
      </c>
      <c r="M792" s="22">
        <f>VLOOKUP(Table1[CUSTOMER ID],'Hospitalisation Details'!$A$2:$N$2344,14,0)</f>
        <v>13126.68</v>
      </c>
      <c r="N792" s="8" t="str">
        <f>VLOOKUP(Table1[CUSTOMER ID],'Hospitalisation Details'!$A$2:$I$2344,7,0)</f>
        <v>tier - 3</v>
      </c>
      <c r="O792" s="8" t="str">
        <f>VLOOKUP(Table1[CUSTOMER ID],'Hospitalisation Details'!$A$2:$I$2344,8,0)</f>
        <v>tier - 3</v>
      </c>
      <c r="P792" s="8" t="str">
        <f>VLOOKUP(Table1[CUSTOMER ID],'Hospitalisation Details'!$A$2:$I$2344,9,0)</f>
        <v>R1011</v>
      </c>
      <c r="Q792" s="8">
        <f ca="1">VLOOKUP(Table1[CUSTOMER ID],'Hospitalisation Details'!$A$2:$N$2344,13,0)</f>
        <v>25</v>
      </c>
    </row>
    <row r="793" spans="1:17" ht="15.75" x14ac:dyDescent="0.25">
      <c r="A793" s="1" t="s">
        <v>1578</v>
      </c>
      <c r="B793" s="8" t="str">
        <f>VLOOKUP(A793:A3127,'Customer Names'!$A$2:$D$2336,2,0)</f>
        <v xml:space="preserve">  Brittney</v>
      </c>
      <c r="C793" s="8">
        <f>VLOOKUP(A793:A3127,'Medical Examinations'!$A$2:$H$2336,2,0)</f>
        <v>30.23</v>
      </c>
      <c r="D793" s="8">
        <f>VLOOKUP(A793:A3127,'Medical Examinations'!$A$2:$H$2336,3,0)</f>
        <v>6.94</v>
      </c>
      <c r="E793" s="8" t="str">
        <f>VLOOKUP(A793:A3127,'Medical Examinations'!$A$1:$M$2336,10,0)</f>
        <v>Yes</v>
      </c>
      <c r="F793" s="8" t="str">
        <f>VLOOKUP(A793:A3127,'Medical Examinations'!$A$2:$H$2336,5,0)</f>
        <v>No</v>
      </c>
      <c r="G793" s="8" t="str">
        <f>VLOOKUP(A793:A3127,'Medical Examinations'!$A$2:$H$2336,6,0)</f>
        <v>Yes</v>
      </c>
      <c r="H793" s="8">
        <f>VLOOKUP(A793:A3127,'Medical Examinations'!$A$2:$H$2336,7,0)</f>
        <v>1</v>
      </c>
      <c r="I793" t="str">
        <f>VLOOKUP(A793:A3127,'Medical Examinations'!$A$2:$K$2336,11,0)</f>
        <v>No</v>
      </c>
      <c r="J793" s="8" t="str">
        <f>VLOOKUP(A793:A3127,'Medical Examinations'!$A$2:$M$2336,12,0)</f>
        <v>Obesity</v>
      </c>
      <c r="K793" s="8" t="str">
        <f>VLOOKUP(A793:A3127,'Medical Examinations'!$A$2:$M$2336,13,0)</f>
        <v>Diabetes</v>
      </c>
      <c r="L793" s="8" t="str">
        <f>VLOOKUP(Table1[CUSTOMER ID],'Hospitalisation Details'!$A$1:$N$2344,12,0)</f>
        <v>14/Sep/1963</v>
      </c>
      <c r="M793" s="22">
        <f>VLOOKUP(Table1[CUSTOMER ID],'Hospitalisation Details'!$A$2:$N$2344,14,0)</f>
        <v>13116.84</v>
      </c>
      <c r="N793" s="8" t="str">
        <f>VLOOKUP(Table1[CUSTOMER ID],'Hospitalisation Details'!$A$2:$I$2344,7,0)</f>
        <v>tier - 3</v>
      </c>
      <c r="O793" s="8" t="str">
        <f>VLOOKUP(Table1[CUSTOMER ID],'Hospitalisation Details'!$A$2:$I$2344,8,0)</f>
        <v>tier - 1</v>
      </c>
      <c r="P793" s="8" t="str">
        <f>VLOOKUP(Table1[CUSTOMER ID],'Hospitalisation Details'!$A$2:$I$2344,9,0)</f>
        <v>R1012</v>
      </c>
      <c r="Q793" s="8">
        <f ca="1">VLOOKUP(Table1[CUSTOMER ID],'Hospitalisation Details'!$A$2:$N$2344,13,0)</f>
        <v>61</v>
      </c>
    </row>
    <row r="794" spans="1:17" ht="15.75" x14ac:dyDescent="0.25">
      <c r="A794" s="1" t="s">
        <v>1577</v>
      </c>
      <c r="B794" s="8" t="str">
        <f>VLOOKUP(A794:A3128,'Customer Names'!$A$2:$D$2336,2,0)</f>
        <v xml:space="preserve">  Sheila</v>
      </c>
      <c r="C794" s="8">
        <f>VLOOKUP(A794:A3128,'Medical Examinations'!$A$2:$H$2336,2,0)</f>
        <v>51.14</v>
      </c>
      <c r="D794" s="8">
        <f>VLOOKUP(A794:A3128,'Medical Examinations'!$A$2:$H$2336,3,0)</f>
        <v>4.05</v>
      </c>
      <c r="E794" s="8" t="str">
        <f>VLOOKUP(A794:A3128,'Medical Examinations'!$A$1:$M$2336,10,0)</f>
        <v>No</v>
      </c>
      <c r="F794" s="8" t="str">
        <f>VLOOKUP(A794:A3128,'Medical Examinations'!$A$2:$H$2336,5,0)</f>
        <v>No</v>
      </c>
      <c r="G794" s="8" t="str">
        <f>VLOOKUP(A794:A3128,'Medical Examinations'!$A$2:$H$2336,6,0)</f>
        <v>No</v>
      </c>
      <c r="H794" s="8">
        <f>VLOOKUP(A794:A3128,'Medical Examinations'!$A$2:$H$2336,7,0)</f>
        <v>1</v>
      </c>
      <c r="I794" t="str">
        <f>VLOOKUP(A794:A3128,'Medical Examinations'!$A$2:$K$2336,11,0)</f>
        <v>No</v>
      </c>
      <c r="J794" s="8" t="str">
        <f>VLOOKUP(A794:A3128,'Medical Examinations'!$A$2:$M$2336,12,0)</f>
        <v>Obesity</v>
      </c>
      <c r="K794" s="8" t="str">
        <f>VLOOKUP(A794:A3128,'Medical Examinations'!$A$2:$M$2336,13,0)</f>
        <v>Normal</v>
      </c>
      <c r="L794" s="8" t="str">
        <f>VLOOKUP(Table1[CUSTOMER ID],'Hospitalisation Details'!$A$1:$N$2344,12,0)</f>
        <v>12/Aug/1992</v>
      </c>
      <c r="M794" s="22">
        <f>VLOOKUP(Table1[CUSTOMER ID],'Hospitalisation Details'!$A$2:$N$2344,14,0)</f>
        <v>13113.51</v>
      </c>
      <c r="N794" s="8" t="str">
        <f>VLOOKUP(Table1[CUSTOMER ID],'Hospitalisation Details'!$A$2:$I$2344,7,0)</f>
        <v>tier - 3</v>
      </c>
      <c r="O794" s="8" t="str">
        <f>VLOOKUP(Table1[CUSTOMER ID],'Hospitalisation Details'!$A$2:$I$2344,8,0)</f>
        <v>tier - 2</v>
      </c>
      <c r="P794" s="8" t="str">
        <f>VLOOKUP(Table1[CUSTOMER ID],'Hospitalisation Details'!$A$2:$I$2344,9,0)</f>
        <v>R1026</v>
      </c>
      <c r="Q794" s="8">
        <f ca="1">VLOOKUP(Table1[CUSTOMER ID],'Hospitalisation Details'!$A$2:$N$2344,13,0)</f>
        <v>32</v>
      </c>
    </row>
    <row r="795" spans="1:17" ht="15.75" x14ac:dyDescent="0.25">
      <c r="A795" s="1" t="s">
        <v>1576</v>
      </c>
      <c r="B795" s="8" t="str">
        <f>VLOOKUP(A795:A3129,'Customer Names'!$A$2:$D$2336,2,0)</f>
        <v xml:space="preserve">  Koji</v>
      </c>
      <c r="C795" s="8">
        <f>VLOOKUP(A795:A3129,'Medical Examinations'!$A$2:$H$2336,2,0)</f>
        <v>24.32</v>
      </c>
      <c r="D795" s="8">
        <f>VLOOKUP(A795:A3129,'Medical Examinations'!$A$2:$H$2336,3,0)</f>
        <v>10.220000000000001</v>
      </c>
      <c r="E795" s="8" t="str">
        <f>VLOOKUP(A795:A3129,'Medical Examinations'!$A$1:$M$2336,10,0)</f>
        <v>No</v>
      </c>
      <c r="F795" s="8" t="str">
        <f>VLOOKUP(A795:A3129,'Medical Examinations'!$A$2:$H$2336,5,0)</f>
        <v>No</v>
      </c>
      <c r="G795" s="8" t="str">
        <f>VLOOKUP(A795:A3129,'Medical Examinations'!$A$2:$H$2336,6,0)</f>
        <v>No</v>
      </c>
      <c r="H795" s="8">
        <f>VLOOKUP(A795:A3129,'Medical Examinations'!$A$2:$H$2336,7,0)</f>
        <v>0</v>
      </c>
      <c r="I795" t="str">
        <f>VLOOKUP(A795:A3129,'Medical Examinations'!$A$2:$K$2336,11,0)</f>
        <v>No</v>
      </c>
      <c r="J795" s="8" t="str">
        <f>VLOOKUP(A795:A3129,'Medical Examinations'!$A$2:$M$2336,12,0)</f>
        <v>Normal Weight</v>
      </c>
      <c r="K795" s="8" t="str">
        <f>VLOOKUP(A795:A3129,'Medical Examinations'!$A$2:$M$2336,13,0)</f>
        <v>Diabetes</v>
      </c>
      <c r="L795" s="8" t="str">
        <f>VLOOKUP(Table1[CUSTOMER ID],'Hospitalisation Details'!$A$1:$N$2344,12,0)</f>
        <v>2/Aug/1962</v>
      </c>
      <c r="M795" s="22">
        <f>VLOOKUP(Table1[CUSTOMER ID],'Hospitalisation Details'!$A$2:$N$2344,14,0)</f>
        <v>13112.6</v>
      </c>
      <c r="N795" s="8" t="str">
        <f>VLOOKUP(Table1[CUSTOMER ID],'Hospitalisation Details'!$A$2:$I$2344,7,0)</f>
        <v>tier - 3</v>
      </c>
      <c r="O795" s="8" t="str">
        <f>VLOOKUP(Table1[CUSTOMER ID],'Hospitalisation Details'!$A$2:$I$2344,8,0)</f>
        <v>tier - 3</v>
      </c>
      <c r="P795" s="8" t="str">
        <f>VLOOKUP(Table1[CUSTOMER ID],'Hospitalisation Details'!$A$2:$I$2344,9,0)</f>
        <v>R1012</v>
      </c>
      <c r="Q795" s="8">
        <f ca="1">VLOOKUP(Table1[CUSTOMER ID],'Hospitalisation Details'!$A$2:$N$2344,13,0)</f>
        <v>62</v>
      </c>
    </row>
    <row r="796" spans="1:17" ht="15.75" x14ac:dyDescent="0.25">
      <c r="A796" s="1" t="s">
        <v>1575</v>
      </c>
      <c r="B796" s="8" t="str">
        <f>VLOOKUP(A796:A3130,'Customer Names'!$A$2:$D$2336,2,0)</f>
        <v xml:space="preserve">  Sarah</v>
      </c>
      <c r="C796" s="8">
        <f>VLOOKUP(A796:A3130,'Medical Examinations'!$A$2:$H$2336,2,0)</f>
        <v>38.06</v>
      </c>
      <c r="D796" s="8">
        <f>VLOOKUP(A796:A3130,'Medical Examinations'!$A$2:$H$2336,3,0)</f>
        <v>9.24</v>
      </c>
      <c r="E796" s="8" t="str">
        <f>VLOOKUP(A796:A3130,'Medical Examinations'!$A$1:$M$2336,10,0)</f>
        <v>No</v>
      </c>
      <c r="F796" s="8" t="str">
        <f>VLOOKUP(A796:A3130,'Medical Examinations'!$A$2:$H$2336,5,0)</f>
        <v>No</v>
      </c>
      <c r="G796" s="8" t="str">
        <f>VLOOKUP(A796:A3130,'Medical Examinations'!$A$2:$H$2336,6,0)</f>
        <v>No</v>
      </c>
      <c r="H796" s="8">
        <f>VLOOKUP(A796:A3130,'Medical Examinations'!$A$2:$H$2336,7,0)</f>
        <v>0</v>
      </c>
      <c r="I796" t="str">
        <f>VLOOKUP(A796:A3130,'Medical Examinations'!$A$2:$K$2336,11,0)</f>
        <v>No</v>
      </c>
      <c r="J796" s="8" t="str">
        <f>VLOOKUP(A796:A3130,'Medical Examinations'!$A$2:$M$2336,12,0)</f>
        <v>Obesity</v>
      </c>
      <c r="K796" s="8" t="str">
        <f>VLOOKUP(A796:A3130,'Medical Examinations'!$A$2:$M$2336,13,0)</f>
        <v>Diabetes</v>
      </c>
      <c r="L796" s="8" t="str">
        <f>VLOOKUP(Table1[CUSTOMER ID],'Hospitalisation Details'!$A$1:$N$2344,12,0)</f>
        <v>30/Oct/1971</v>
      </c>
      <c r="M796" s="22">
        <f>VLOOKUP(Table1[CUSTOMER ID],'Hospitalisation Details'!$A$2:$N$2344,14,0)</f>
        <v>13110.79</v>
      </c>
      <c r="N796" s="8" t="str">
        <f>VLOOKUP(Table1[CUSTOMER ID],'Hospitalisation Details'!$A$2:$I$2344,7,0)</f>
        <v>tier - 3</v>
      </c>
      <c r="O796" s="8" t="str">
        <f>VLOOKUP(Table1[CUSTOMER ID],'Hospitalisation Details'!$A$2:$I$2344,8,0)</f>
        <v>tier - 2</v>
      </c>
      <c r="P796" s="8" t="str">
        <f>VLOOKUP(Table1[CUSTOMER ID],'Hospitalisation Details'!$A$2:$I$2344,9,0)</f>
        <v>R1011</v>
      </c>
      <c r="Q796" s="8">
        <f ca="1">VLOOKUP(Table1[CUSTOMER ID],'Hospitalisation Details'!$A$2:$N$2344,13,0)</f>
        <v>53</v>
      </c>
    </row>
    <row r="797" spans="1:17" ht="15.75" x14ac:dyDescent="0.25">
      <c r="A797" s="1" t="s">
        <v>1574</v>
      </c>
      <c r="B797" s="8" t="str">
        <f>VLOOKUP(A797:A3131,'Customer Names'!$A$2:$D$2336,2,0)</f>
        <v xml:space="preserve">  Colleen M</v>
      </c>
      <c r="C797" s="8">
        <f>VLOOKUP(A797:A3131,'Medical Examinations'!$A$2:$H$2336,2,0)</f>
        <v>37.700000000000003</v>
      </c>
      <c r="D797" s="8">
        <f>VLOOKUP(A797:A3131,'Medical Examinations'!$A$2:$H$2336,3,0)</f>
        <v>8.6</v>
      </c>
      <c r="E797" s="8" t="str">
        <f>VLOOKUP(A797:A3131,'Medical Examinations'!$A$1:$M$2336,10,0)</f>
        <v>No</v>
      </c>
      <c r="F797" s="8" t="str">
        <f>VLOOKUP(A797:A3131,'Medical Examinations'!$A$2:$H$2336,5,0)</f>
        <v>No</v>
      </c>
      <c r="G797" s="8" t="str">
        <f>VLOOKUP(A797:A3131,'Medical Examinations'!$A$2:$H$2336,6,0)</f>
        <v>No</v>
      </c>
      <c r="H797" s="8">
        <f>VLOOKUP(A797:A3131,'Medical Examinations'!$A$2:$H$2336,7,0)</f>
        <v>0</v>
      </c>
      <c r="I797" t="str">
        <f>VLOOKUP(A797:A3131,'Medical Examinations'!$A$2:$K$2336,11,0)</f>
        <v>No</v>
      </c>
      <c r="J797" s="8" t="str">
        <f>VLOOKUP(A797:A3131,'Medical Examinations'!$A$2:$M$2336,12,0)</f>
        <v>Obesity</v>
      </c>
      <c r="K797" s="8" t="str">
        <f>VLOOKUP(A797:A3131,'Medical Examinations'!$A$2:$M$2336,13,0)</f>
        <v>Diabetes</v>
      </c>
      <c r="L797" s="8" t="str">
        <f>VLOOKUP(Table1[CUSTOMER ID],'Hospitalisation Details'!$A$1:$N$2344,12,0)</f>
        <v>17/Jul/1978</v>
      </c>
      <c r="M797" s="22">
        <f>VLOOKUP(Table1[CUSTOMER ID],'Hospitalisation Details'!$A$2:$N$2344,14,0)</f>
        <v>13101.74</v>
      </c>
      <c r="N797" s="8" t="str">
        <f>VLOOKUP(Table1[CUSTOMER ID],'Hospitalisation Details'!$A$2:$I$2344,7,0)</f>
        <v>tier - 3</v>
      </c>
      <c r="O797" s="8" t="str">
        <f>VLOOKUP(Table1[CUSTOMER ID],'Hospitalisation Details'!$A$2:$I$2344,8,0)</f>
        <v>tier - 2</v>
      </c>
      <c r="P797" s="8" t="str">
        <f>VLOOKUP(Table1[CUSTOMER ID],'Hospitalisation Details'!$A$2:$I$2344,9,0)</f>
        <v>R1026</v>
      </c>
      <c r="Q797" s="8">
        <f ca="1">VLOOKUP(Table1[CUSTOMER ID],'Hospitalisation Details'!$A$2:$N$2344,13,0)</f>
        <v>46</v>
      </c>
    </row>
    <row r="798" spans="1:17" ht="15.75" x14ac:dyDescent="0.25">
      <c r="A798" s="1" t="s">
        <v>1573</v>
      </c>
      <c r="B798" s="8" t="str">
        <f>VLOOKUP(A798:A3132,'Customer Names'!$A$2:$D$2336,2,0)</f>
        <v xml:space="preserve">  Deedra G</v>
      </c>
      <c r="C798" s="8">
        <f>VLOOKUP(A798:A3132,'Medical Examinations'!$A$2:$H$2336,2,0)</f>
        <v>44</v>
      </c>
      <c r="D798" s="8">
        <f>VLOOKUP(A798:A3132,'Medical Examinations'!$A$2:$H$2336,3,0)</f>
        <v>9.32</v>
      </c>
      <c r="E798" s="8" t="str">
        <f>VLOOKUP(A798:A3132,'Medical Examinations'!$A$1:$M$2336,10,0)</f>
        <v>Yes</v>
      </c>
      <c r="F798" s="8" t="str">
        <f>VLOOKUP(A798:A3132,'Medical Examinations'!$A$2:$H$2336,5,0)</f>
        <v>No</v>
      </c>
      <c r="G798" s="8" t="str">
        <f>VLOOKUP(A798:A3132,'Medical Examinations'!$A$2:$H$2336,6,0)</f>
        <v>No</v>
      </c>
      <c r="H798" s="8">
        <f>VLOOKUP(A798:A3132,'Medical Examinations'!$A$2:$H$2336,7,0)</f>
        <v>2</v>
      </c>
      <c r="I798" t="str">
        <f>VLOOKUP(A798:A3132,'Medical Examinations'!$A$2:$K$2336,11,0)</f>
        <v>No</v>
      </c>
      <c r="J798" s="8" t="str">
        <f>VLOOKUP(A798:A3132,'Medical Examinations'!$A$2:$M$2336,12,0)</f>
        <v>Obesity</v>
      </c>
      <c r="K798" s="8" t="str">
        <f>VLOOKUP(A798:A3132,'Medical Examinations'!$A$2:$M$2336,13,0)</f>
        <v>Diabetes</v>
      </c>
      <c r="L798" s="8" t="str">
        <f>VLOOKUP(Table1[CUSTOMER ID],'Hospitalisation Details'!$A$1:$N$2344,12,0)</f>
        <v>6/Nov/1961</v>
      </c>
      <c r="M798" s="22">
        <f>VLOOKUP(Table1[CUSTOMER ID],'Hospitalisation Details'!$A$2:$N$2344,14,0)</f>
        <v>13063.88</v>
      </c>
      <c r="N798" s="8" t="str">
        <f>VLOOKUP(Table1[CUSTOMER ID],'Hospitalisation Details'!$A$2:$I$2344,7,0)</f>
        <v>tier - 3</v>
      </c>
      <c r="O798" s="8" t="str">
        <f>VLOOKUP(Table1[CUSTOMER ID],'Hospitalisation Details'!$A$2:$I$2344,8,0)</f>
        <v>tier - 2</v>
      </c>
      <c r="P798" s="8" t="str">
        <f>VLOOKUP(Table1[CUSTOMER ID],'Hospitalisation Details'!$A$2:$I$2344,9,0)</f>
        <v>R1011</v>
      </c>
      <c r="Q798" s="8">
        <f ca="1">VLOOKUP(Table1[CUSTOMER ID],'Hospitalisation Details'!$A$2:$N$2344,13,0)</f>
        <v>63</v>
      </c>
    </row>
    <row r="799" spans="1:17" ht="15.75" x14ac:dyDescent="0.25">
      <c r="A799" s="1" t="s">
        <v>1572</v>
      </c>
      <c r="B799" s="8" t="str">
        <f>VLOOKUP(A799:A3133,'Customer Names'!$A$2:$D$2336,2,0)</f>
        <v xml:space="preserve">  Kulwinder</v>
      </c>
      <c r="C799" s="8">
        <f>VLOOKUP(A799:A3133,'Medical Examinations'!$A$2:$H$2336,2,0)</f>
        <v>41.45</v>
      </c>
      <c r="D799" s="8">
        <f>VLOOKUP(A799:A3133,'Medical Examinations'!$A$2:$H$2336,3,0)</f>
        <v>6.12</v>
      </c>
      <c r="E799" s="8" t="str">
        <f>VLOOKUP(A799:A3133,'Medical Examinations'!$A$1:$M$2336,10,0)</f>
        <v>Yes</v>
      </c>
      <c r="F799" s="8" t="str">
        <f>VLOOKUP(A799:A3133,'Medical Examinations'!$A$2:$H$2336,5,0)</f>
        <v>No</v>
      </c>
      <c r="G799" s="8" t="str">
        <f>VLOOKUP(A799:A3133,'Medical Examinations'!$A$2:$H$2336,6,0)</f>
        <v>No</v>
      </c>
      <c r="H799" s="8">
        <f>VLOOKUP(A799:A3133,'Medical Examinations'!$A$2:$H$2336,7,0)</f>
        <v>0</v>
      </c>
      <c r="I799" t="str">
        <f>VLOOKUP(A799:A3133,'Medical Examinations'!$A$2:$K$2336,11,0)</f>
        <v>No</v>
      </c>
      <c r="J799" s="8" t="str">
        <f>VLOOKUP(A799:A3133,'Medical Examinations'!$A$2:$M$2336,12,0)</f>
        <v>Obesity</v>
      </c>
      <c r="K799" s="8" t="str">
        <f>VLOOKUP(A799:A3133,'Medical Examinations'!$A$2:$M$2336,13,0)</f>
        <v>Prediabetes</v>
      </c>
      <c r="L799" s="8" t="str">
        <f>VLOOKUP(Table1[CUSTOMER ID],'Hospitalisation Details'!$A$1:$N$2344,12,0)</f>
        <v>26/Oct/1985</v>
      </c>
      <c r="M799" s="22">
        <f>VLOOKUP(Table1[CUSTOMER ID],'Hospitalisation Details'!$A$2:$N$2344,14,0)</f>
        <v>13051.22</v>
      </c>
      <c r="N799" s="8" t="str">
        <f>VLOOKUP(Table1[CUSTOMER ID],'Hospitalisation Details'!$A$2:$I$2344,7,0)</f>
        <v>tier - 3</v>
      </c>
      <c r="O799" s="8" t="str">
        <f>VLOOKUP(Table1[CUSTOMER ID],'Hospitalisation Details'!$A$2:$I$2344,8,0)</f>
        <v>tier - 1</v>
      </c>
      <c r="P799" s="8" t="str">
        <f>VLOOKUP(Table1[CUSTOMER ID],'Hospitalisation Details'!$A$2:$I$2344,9,0)</f>
        <v>R1026</v>
      </c>
      <c r="Q799" s="8">
        <f ca="1">VLOOKUP(Table1[CUSTOMER ID],'Hospitalisation Details'!$A$2:$N$2344,13,0)</f>
        <v>39</v>
      </c>
    </row>
    <row r="800" spans="1:17" ht="15.75" x14ac:dyDescent="0.25">
      <c r="A800" s="1" t="s">
        <v>1571</v>
      </c>
      <c r="B800" s="8" t="str">
        <f>VLOOKUP(A800:A3134,'Customer Names'!$A$2:$D$2336,2,0)</f>
        <v xml:space="preserve">  Ann M</v>
      </c>
      <c r="C800" s="8">
        <f>VLOOKUP(A800:A3134,'Medical Examinations'!$A$2:$H$2336,2,0)</f>
        <v>25.364999999999998</v>
      </c>
      <c r="D800" s="8">
        <f>VLOOKUP(A800:A3134,'Medical Examinations'!$A$2:$H$2336,3,0)</f>
        <v>9.19</v>
      </c>
      <c r="E800" s="8" t="str">
        <f>VLOOKUP(A800:A3134,'Medical Examinations'!$A$1:$M$2336,10,0)</f>
        <v>Yes</v>
      </c>
      <c r="F800" s="8" t="str">
        <f>VLOOKUP(A800:A3134,'Medical Examinations'!$A$2:$H$2336,5,0)</f>
        <v>No</v>
      </c>
      <c r="G800" s="8" t="str">
        <f>VLOOKUP(A800:A3134,'Medical Examinations'!$A$2:$H$2336,6,0)</f>
        <v>No</v>
      </c>
      <c r="H800" s="8">
        <f>VLOOKUP(A800:A3134,'Medical Examinations'!$A$2:$H$2336,7,0)</f>
        <v>0</v>
      </c>
      <c r="I800" t="str">
        <f>VLOOKUP(A800:A3134,'Medical Examinations'!$A$2:$K$2336,11,0)</f>
        <v>No</v>
      </c>
      <c r="J800" s="8" t="str">
        <f>VLOOKUP(A800:A3134,'Medical Examinations'!$A$2:$M$2336,12,0)</f>
        <v>Overweight</v>
      </c>
      <c r="K800" s="8" t="str">
        <f>VLOOKUP(A800:A3134,'Medical Examinations'!$A$2:$M$2336,13,0)</f>
        <v>Diabetes</v>
      </c>
      <c r="L800" s="8" t="str">
        <f>VLOOKUP(Table1[CUSTOMER ID],'Hospitalisation Details'!$A$1:$N$2344,12,0)</f>
        <v>6/Aug/1967</v>
      </c>
      <c r="M800" s="22">
        <f>VLOOKUP(Table1[CUSTOMER ID],'Hospitalisation Details'!$A$2:$N$2344,14,0)</f>
        <v>13047.33</v>
      </c>
      <c r="N800" s="8" t="str">
        <f>VLOOKUP(Table1[CUSTOMER ID],'Hospitalisation Details'!$A$2:$I$2344,7,0)</f>
        <v>tier - 3</v>
      </c>
      <c r="O800" s="8" t="str">
        <f>VLOOKUP(Table1[CUSTOMER ID],'Hospitalisation Details'!$A$2:$I$2344,8,0)</f>
        <v>tier - 3</v>
      </c>
      <c r="P800" s="8" t="str">
        <f>VLOOKUP(Table1[CUSTOMER ID],'Hospitalisation Details'!$A$2:$I$2344,9,0)</f>
        <v>R1024</v>
      </c>
      <c r="Q800" s="8">
        <f ca="1">VLOOKUP(Table1[CUSTOMER ID],'Hospitalisation Details'!$A$2:$N$2344,13,0)</f>
        <v>57</v>
      </c>
    </row>
    <row r="801" spans="1:17" ht="15.75" x14ac:dyDescent="0.25">
      <c r="A801" s="1" t="s">
        <v>1570</v>
      </c>
      <c r="B801" s="8" t="str">
        <f>VLOOKUP(A801:A3135,'Customer Names'!$A$2:$D$2336,2,0)</f>
        <v xml:space="preserve">  Sarah E</v>
      </c>
      <c r="C801" s="8">
        <f>VLOOKUP(A801:A3135,'Medical Examinations'!$A$2:$H$2336,2,0)</f>
        <v>34.56</v>
      </c>
      <c r="D801" s="8">
        <f>VLOOKUP(A801:A3135,'Medical Examinations'!$A$2:$H$2336,3,0)</f>
        <v>5.84</v>
      </c>
      <c r="E801" s="8" t="str">
        <f>VLOOKUP(A801:A3135,'Medical Examinations'!$A$1:$M$2336,10,0)</f>
        <v>Yes</v>
      </c>
      <c r="F801" s="8" t="str">
        <f>VLOOKUP(A801:A3135,'Medical Examinations'!$A$2:$H$2336,5,0)</f>
        <v>No</v>
      </c>
      <c r="G801" s="8" t="str">
        <f>VLOOKUP(A801:A3135,'Medical Examinations'!$A$2:$H$2336,6,0)</f>
        <v>Yes</v>
      </c>
      <c r="H801" s="8">
        <f>VLOOKUP(A801:A3135,'Medical Examinations'!$A$2:$H$2336,7,0)</f>
        <v>1</v>
      </c>
      <c r="I801" t="str">
        <f>VLOOKUP(A801:A3135,'Medical Examinations'!$A$2:$K$2336,11,0)</f>
        <v>No</v>
      </c>
      <c r="J801" s="8" t="str">
        <f>VLOOKUP(A801:A3135,'Medical Examinations'!$A$2:$M$2336,12,0)</f>
        <v>Obesity</v>
      </c>
      <c r="K801" s="8" t="str">
        <f>VLOOKUP(A801:A3135,'Medical Examinations'!$A$2:$M$2336,13,0)</f>
        <v>Prediabetes</v>
      </c>
      <c r="L801" s="8" t="str">
        <f>VLOOKUP(Table1[CUSTOMER ID],'Hospitalisation Details'!$A$1:$N$2344,12,0)</f>
        <v>23/Sep/1969</v>
      </c>
      <c r="M801" s="22">
        <f>VLOOKUP(Table1[CUSTOMER ID],'Hospitalisation Details'!$A$2:$N$2344,14,0)</f>
        <v>13044.41</v>
      </c>
      <c r="N801" s="8" t="str">
        <f>VLOOKUP(Table1[CUSTOMER ID],'Hospitalisation Details'!$A$2:$I$2344,7,0)</f>
        <v>tier - 3</v>
      </c>
      <c r="O801" s="8" t="str">
        <f>VLOOKUP(Table1[CUSTOMER ID],'Hospitalisation Details'!$A$2:$I$2344,8,0)</f>
        <v>tier - 1</v>
      </c>
      <c r="P801" s="8" t="str">
        <f>VLOOKUP(Table1[CUSTOMER ID],'Hospitalisation Details'!$A$2:$I$2344,9,0)</f>
        <v>R1012</v>
      </c>
      <c r="Q801" s="8">
        <f ca="1">VLOOKUP(Table1[CUSTOMER ID],'Hospitalisation Details'!$A$2:$N$2344,13,0)</f>
        <v>55</v>
      </c>
    </row>
    <row r="802" spans="1:17" ht="15.75" x14ac:dyDescent="0.25">
      <c r="A802" s="1" t="s">
        <v>1569</v>
      </c>
      <c r="B802" s="8" t="str">
        <f>VLOOKUP(A802:A3136,'Customer Names'!$A$2:$D$2336,2,0)</f>
        <v xml:space="preserve">  Apryl J</v>
      </c>
      <c r="C802" s="8">
        <f>VLOOKUP(A802:A3136,'Medical Examinations'!$A$2:$H$2336,2,0)</f>
        <v>28.2</v>
      </c>
      <c r="D802" s="8">
        <f>VLOOKUP(A802:A3136,'Medical Examinations'!$A$2:$H$2336,3,0)</f>
        <v>7.19</v>
      </c>
      <c r="E802" s="8" t="str">
        <f>VLOOKUP(A802:A3136,'Medical Examinations'!$A$1:$M$2336,10,0)</f>
        <v>Yes</v>
      </c>
      <c r="F802" s="8" t="str">
        <f>VLOOKUP(A802:A3136,'Medical Examinations'!$A$2:$H$2336,5,0)</f>
        <v>No</v>
      </c>
      <c r="G802" s="8" t="str">
        <f>VLOOKUP(A802:A3136,'Medical Examinations'!$A$2:$H$2336,6,0)</f>
        <v>No</v>
      </c>
      <c r="H802" s="8">
        <f>VLOOKUP(A802:A3136,'Medical Examinations'!$A$2:$H$2336,7,0)</f>
        <v>2</v>
      </c>
      <c r="I802" t="str">
        <f>VLOOKUP(A802:A3136,'Medical Examinations'!$A$2:$K$2336,11,0)</f>
        <v>No</v>
      </c>
      <c r="J802" s="8" t="str">
        <f>VLOOKUP(A802:A3136,'Medical Examinations'!$A$2:$M$2336,12,0)</f>
        <v>Overweight</v>
      </c>
      <c r="K802" s="8" t="str">
        <f>VLOOKUP(A802:A3136,'Medical Examinations'!$A$2:$M$2336,13,0)</f>
        <v>Diabetes</v>
      </c>
      <c r="L802" s="8" t="str">
        <f>VLOOKUP(Table1[CUSTOMER ID],'Hospitalisation Details'!$A$1:$N$2344,12,0)</f>
        <v>9/Nov/1961</v>
      </c>
      <c r="M802" s="22">
        <f>VLOOKUP(Table1[CUSTOMER ID],'Hospitalisation Details'!$A$2:$N$2344,14,0)</f>
        <v>13041.92</v>
      </c>
      <c r="N802" s="8" t="str">
        <f>VLOOKUP(Table1[CUSTOMER ID],'Hospitalisation Details'!$A$2:$I$2344,7,0)</f>
        <v>tier - 3</v>
      </c>
      <c r="O802" s="8" t="str">
        <f>VLOOKUP(Table1[CUSTOMER ID],'Hospitalisation Details'!$A$2:$I$2344,8,0)</f>
        <v>tier - 1</v>
      </c>
      <c r="P802" s="8" t="str">
        <f>VLOOKUP(Table1[CUSTOMER ID],'Hospitalisation Details'!$A$2:$I$2344,9,0)</f>
        <v>R1011</v>
      </c>
      <c r="Q802" s="8">
        <f ca="1">VLOOKUP(Table1[CUSTOMER ID],'Hospitalisation Details'!$A$2:$N$2344,13,0)</f>
        <v>63</v>
      </c>
    </row>
    <row r="803" spans="1:17" ht="15.75" x14ac:dyDescent="0.25">
      <c r="A803" s="1" t="s">
        <v>1568</v>
      </c>
      <c r="B803" s="8" t="str">
        <f>VLOOKUP(A803:A3137,'Customer Names'!$A$2:$D$2336,2,0)</f>
        <v xml:space="preserve">  Ilana</v>
      </c>
      <c r="C803" s="8">
        <f>VLOOKUP(A803:A3137,'Medical Examinations'!$A$2:$H$2336,2,0)</f>
        <v>30.43</v>
      </c>
      <c r="D803" s="8">
        <f>VLOOKUP(A803:A3137,'Medical Examinations'!$A$2:$H$2336,3,0)</f>
        <v>9.39</v>
      </c>
      <c r="E803" s="8" t="str">
        <f>VLOOKUP(A803:A3137,'Medical Examinations'!$A$1:$M$2336,10,0)</f>
        <v>No</v>
      </c>
      <c r="F803" s="8" t="str">
        <f>VLOOKUP(A803:A3137,'Medical Examinations'!$A$2:$H$2336,5,0)</f>
        <v>No</v>
      </c>
      <c r="G803" s="8" t="str">
        <f>VLOOKUP(A803:A3137,'Medical Examinations'!$A$2:$H$2336,6,0)</f>
        <v>No</v>
      </c>
      <c r="H803" s="8">
        <f>VLOOKUP(A803:A3137,'Medical Examinations'!$A$2:$H$2336,7,0)</f>
        <v>0</v>
      </c>
      <c r="I803" t="str">
        <f>VLOOKUP(A803:A3137,'Medical Examinations'!$A$2:$K$2336,11,0)</f>
        <v>No</v>
      </c>
      <c r="J803" s="8" t="str">
        <f>VLOOKUP(A803:A3137,'Medical Examinations'!$A$2:$M$2336,12,0)</f>
        <v>Obesity</v>
      </c>
      <c r="K803" s="8" t="str">
        <f>VLOOKUP(A803:A3137,'Medical Examinations'!$A$2:$M$2336,13,0)</f>
        <v>Diabetes</v>
      </c>
      <c r="L803" s="8" t="str">
        <f>VLOOKUP(Table1[CUSTOMER ID],'Hospitalisation Details'!$A$1:$N$2344,12,0)</f>
        <v>4/Nov/1965</v>
      </c>
      <c r="M803" s="22">
        <f>VLOOKUP(Table1[CUSTOMER ID],'Hospitalisation Details'!$A$2:$N$2344,14,0)</f>
        <v>13023.93</v>
      </c>
      <c r="N803" s="8" t="str">
        <f>VLOOKUP(Table1[CUSTOMER ID],'Hospitalisation Details'!$A$2:$I$2344,7,0)</f>
        <v>tier - 3</v>
      </c>
      <c r="O803" s="8" t="str">
        <f>VLOOKUP(Table1[CUSTOMER ID],'Hospitalisation Details'!$A$2:$I$2344,8,0)</f>
        <v>tier - 2</v>
      </c>
      <c r="P803" s="8" t="str">
        <f>VLOOKUP(Table1[CUSTOMER ID],'Hospitalisation Details'!$A$2:$I$2344,9,0)</f>
        <v>R1025</v>
      </c>
      <c r="Q803" s="8">
        <f ca="1">VLOOKUP(Table1[CUSTOMER ID],'Hospitalisation Details'!$A$2:$N$2344,13,0)</f>
        <v>59</v>
      </c>
    </row>
    <row r="804" spans="1:17" ht="15.75" x14ac:dyDescent="0.25">
      <c r="A804" s="1" t="s">
        <v>1567</v>
      </c>
      <c r="B804" s="8" t="str">
        <f>VLOOKUP(A804:A3138,'Customer Names'!$A$2:$D$2336,2,0)</f>
        <v xml:space="preserve">  Katherine</v>
      </c>
      <c r="C804" s="8">
        <f>VLOOKUP(A804:A3138,'Medical Examinations'!$A$2:$H$2336,2,0)</f>
        <v>32.395000000000003</v>
      </c>
      <c r="D804" s="8">
        <f>VLOOKUP(A804:A3138,'Medical Examinations'!$A$2:$H$2336,3,0)</f>
        <v>4.2699999999999996</v>
      </c>
      <c r="E804" s="8" t="str">
        <f>VLOOKUP(A804:A3138,'Medical Examinations'!$A$1:$M$2336,10,0)</f>
        <v>Yes</v>
      </c>
      <c r="F804" s="8" t="str">
        <f>VLOOKUP(A804:A3138,'Medical Examinations'!$A$2:$H$2336,5,0)</f>
        <v>No</v>
      </c>
      <c r="G804" s="8" t="str">
        <f>VLOOKUP(A804:A3138,'Medical Examinations'!$A$2:$H$2336,6,0)</f>
        <v>No</v>
      </c>
      <c r="H804" s="8">
        <f>VLOOKUP(A804:A3138,'Medical Examinations'!$A$2:$H$2336,7,0)</f>
        <v>1</v>
      </c>
      <c r="I804" t="str">
        <f>VLOOKUP(A804:A3138,'Medical Examinations'!$A$2:$K$2336,11,0)</f>
        <v>No</v>
      </c>
      <c r="J804" s="8" t="str">
        <f>VLOOKUP(A804:A3138,'Medical Examinations'!$A$2:$M$2336,12,0)</f>
        <v>Obesity</v>
      </c>
      <c r="K804" s="8" t="str">
        <f>VLOOKUP(A804:A3138,'Medical Examinations'!$A$2:$M$2336,13,0)</f>
        <v>Normal</v>
      </c>
      <c r="L804" s="8" t="str">
        <f>VLOOKUP(Table1[CUSTOMER ID],'Hospitalisation Details'!$A$1:$N$2344,12,0)</f>
        <v>23/Sep/1964</v>
      </c>
      <c r="M804" s="22">
        <f>VLOOKUP(Table1[CUSTOMER ID],'Hospitalisation Details'!$A$2:$N$2344,14,0)</f>
        <v>13019.16</v>
      </c>
      <c r="N804" s="8" t="str">
        <f>VLOOKUP(Table1[CUSTOMER ID],'Hospitalisation Details'!$A$2:$I$2344,7,0)</f>
        <v>tier - 3</v>
      </c>
      <c r="O804" s="8" t="str">
        <f>VLOOKUP(Table1[CUSTOMER ID],'Hospitalisation Details'!$A$2:$I$2344,8,0)</f>
        <v>tier - 1</v>
      </c>
      <c r="P804" s="8" t="str">
        <f>VLOOKUP(Table1[CUSTOMER ID],'Hospitalisation Details'!$A$2:$I$2344,9,0)</f>
        <v>R1024</v>
      </c>
      <c r="Q804" s="8">
        <f ca="1">VLOOKUP(Table1[CUSTOMER ID],'Hospitalisation Details'!$A$2:$N$2344,13,0)</f>
        <v>60</v>
      </c>
    </row>
    <row r="805" spans="1:17" ht="15.75" x14ac:dyDescent="0.25">
      <c r="A805" s="1" t="s">
        <v>1566</v>
      </c>
      <c r="B805" s="8" t="str">
        <f>VLOOKUP(A805:A3139,'Customer Names'!$A$2:$D$2336,2,0)</f>
        <v xml:space="preserve">  Katherine</v>
      </c>
      <c r="C805" s="8">
        <f>VLOOKUP(A805:A3139,'Medical Examinations'!$A$2:$H$2336,2,0)</f>
        <v>24.035</v>
      </c>
      <c r="D805" s="8">
        <f>VLOOKUP(A805:A3139,'Medical Examinations'!$A$2:$H$2336,3,0)</f>
        <v>11.71</v>
      </c>
      <c r="E805" s="8" t="str">
        <f>VLOOKUP(A805:A3139,'Medical Examinations'!$A$1:$M$2336,10,0)</f>
        <v>No</v>
      </c>
      <c r="F805" s="8" t="str">
        <f>VLOOKUP(A805:A3139,'Medical Examinations'!$A$2:$H$2336,5,0)</f>
        <v>No</v>
      </c>
      <c r="G805" s="8" t="str">
        <f>VLOOKUP(A805:A3139,'Medical Examinations'!$A$2:$H$2336,6,0)</f>
        <v>No</v>
      </c>
      <c r="H805" s="8">
        <f>VLOOKUP(A805:A3139,'Medical Examinations'!$A$2:$H$2336,7,0)</f>
        <v>0</v>
      </c>
      <c r="I805" t="str">
        <f>VLOOKUP(A805:A3139,'Medical Examinations'!$A$2:$K$2336,11,0)</f>
        <v>No</v>
      </c>
      <c r="J805" s="8" t="str">
        <f>VLOOKUP(A805:A3139,'Medical Examinations'!$A$2:$M$2336,12,0)</f>
        <v>Normal Weight</v>
      </c>
      <c r="K805" s="8" t="str">
        <f>VLOOKUP(A805:A3139,'Medical Examinations'!$A$2:$M$2336,13,0)</f>
        <v>Diabetes</v>
      </c>
      <c r="L805" s="8" t="str">
        <f>VLOOKUP(Table1[CUSTOMER ID],'Hospitalisation Details'!$A$1:$N$2344,12,0)</f>
        <v>20/Jul/1962</v>
      </c>
      <c r="M805" s="22">
        <f>VLOOKUP(Table1[CUSTOMER ID],'Hospitalisation Details'!$A$2:$N$2344,14,0)</f>
        <v>13012.21</v>
      </c>
      <c r="N805" s="8" t="str">
        <f>VLOOKUP(Table1[CUSTOMER ID],'Hospitalisation Details'!$A$2:$I$2344,7,0)</f>
        <v>tier - 3</v>
      </c>
      <c r="O805" s="8" t="str">
        <f>VLOOKUP(Table1[CUSTOMER ID],'Hospitalisation Details'!$A$2:$I$2344,8,0)</f>
        <v>tier - 1</v>
      </c>
      <c r="P805" s="8" t="str">
        <f>VLOOKUP(Table1[CUSTOMER ID],'Hospitalisation Details'!$A$2:$I$2344,9,0)</f>
        <v>R1012</v>
      </c>
      <c r="Q805" s="8">
        <f ca="1">VLOOKUP(Table1[CUSTOMER ID],'Hospitalisation Details'!$A$2:$N$2344,13,0)</f>
        <v>62</v>
      </c>
    </row>
    <row r="806" spans="1:17" ht="15.75" x14ac:dyDescent="0.25">
      <c r="A806" s="1" t="s">
        <v>1565</v>
      </c>
      <c r="B806" s="8" t="str">
        <f>VLOOKUP(A806:A3140,'Customer Names'!$A$2:$D$2336,2,0)</f>
        <v xml:space="preserve">  Karl</v>
      </c>
      <c r="C806" s="8">
        <f>VLOOKUP(A806:A3140,'Medical Examinations'!$A$2:$H$2336,2,0)</f>
        <v>37.119999999999997</v>
      </c>
      <c r="D806" s="8">
        <f>VLOOKUP(A806:A3140,'Medical Examinations'!$A$2:$H$2336,3,0)</f>
        <v>5.29</v>
      </c>
      <c r="E806" s="8" t="str">
        <f>VLOOKUP(A806:A3140,'Medical Examinations'!$A$1:$M$2336,10,0)</f>
        <v>No</v>
      </c>
      <c r="F806" s="8" t="str">
        <f>VLOOKUP(A806:A3140,'Medical Examinations'!$A$2:$H$2336,5,0)</f>
        <v>No</v>
      </c>
      <c r="G806" s="8" t="str">
        <f>VLOOKUP(A806:A3140,'Medical Examinations'!$A$2:$H$2336,6,0)</f>
        <v>No</v>
      </c>
      <c r="H806" s="8">
        <f>VLOOKUP(A806:A3140,'Medical Examinations'!$A$2:$H$2336,7,0)</f>
        <v>2</v>
      </c>
      <c r="I806" t="str">
        <f>VLOOKUP(A806:A3140,'Medical Examinations'!$A$2:$K$2336,11,0)</f>
        <v>No</v>
      </c>
      <c r="J806" s="8" t="str">
        <f>VLOOKUP(A806:A3140,'Medical Examinations'!$A$2:$M$2336,12,0)</f>
        <v>Obesity</v>
      </c>
      <c r="K806" s="8" t="str">
        <f>VLOOKUP(A806:A3140,'Medical Examinations'!$A$2:$M$2336,13,0)</f>
        <v>Normal</v>
      </c>
      <c r="L806" s="8" t="str">
        <f>VLOOKUP(Table1[CUSTOMER ID],'Hospitalisation Details'!$A$1:$N$2344,12,0)</f>
        <v>27/Sep/1972</v>
      </c>
      <c r="M806" s="22">
        <f>VLOOKUP(Table1[CUSTOMER ID],'Hospitalisation Details'!$A$2:$N$2344,14,0)</f>
        <v>13010.86</v>
      </c>
      <c r="N806" s="8" t="str">
        <f>VLOOKUP(Table1[CUSTOMER ID],'Hospitalisation Details'!$A$2:$I$2344,7,0)</f>
        <v>tier - 3</v>
      </c>
      <c r="O806" s="8" t="str">
        <f>VLOOKUP(Table1[CUSTOMER ID],'Hospitalisation Details'!$A$2:$I$2344,8,0)</f>
        <v>tier - 2</v>
      </c>
      <c r="P806" s="8" t="str">
        <f>VLOOKUP(Table1[CUSTOMER ID],'Hospitalisation Details'!$A$2:$I$2344,9,0)</f>
        <v>R1012</v>
      </c>
      <c r="Q806" s="8">
        <f ca="1">VLOOKUP(Table1[CUSTOMER ID],'Hospitalisation Details'!$A$2:$N$2344,13,0)</f>
        <v>52</v>
      </c>
    </row>
    <row r="807" spans="1:17" ht="15.75" x14ac:dyDescent="0.25">
      <c r="A807" s="1" t="s">
        <v>1564</v>
      </c>
      <c r="B807" s="8" t="str">
        <f>VLOOKUP(A807:A3141,'Customer Names'!$A$2:$D$2336,2,0)</f>
        <v xml:space="preserve">  Stephen</v>
      </c>
      <c r="C807" s="8">
        <f>VLOOKUP(A807:A3141,'Medical Examinations'!$A$2:$H$2336,2,0)</f>
        <v>34.840000000000003</v>
      </c>
      <c r="D807" s="8">
        <f>VLOOKUP(A807:A3141,'Medical Examinations'!$A$2:$H$2336,3,0)</f>
        <v>6</v>
      </c>
      <c r="E807" s="8" t="str">
        <f>VLOOKUP(A807:A3141,'Medical Examinations'!$A$1:$M$2336,10,0)</f>
        <v>Yes</v>
      </c>
      <c r="F807" s="8" t="str">
        <f>VLOOKUP(A807:A3141,'Medical Examinations'!$A$2:$H$2336,5,0)</f>
        <v>No</v>
      </c>
      <c r="G807" s="8" t="str">
        <f>VLOOKUP(A807:A3141,'Medical Examinations'!$A$2:$H$2336,6,0)</f>
        <v>Yes</v>
      </c>
      <c r="H807" s="8">
        <f>VLOOKUP(A807:A3141,'Medical Examinations'!$A$2:$H$2336,7,0)</f>
        <v>1</v>
      </c>
      <c r="I807" t="str">
        <f>VLOOKUP(A807:A3141,'Medical Examinations'!$A$2:$K$2336,11,0)</f>
        <v>No</v>
      </c>
      <c r="J807" s="8" t="str">
        <f>VLOOKUP(A807:A3141,'Medical Examinations'!$A$2:$M$2336,12,0)</f>
        <v>Obesity</v>
      </c>
      <c r="K807" s="8" t="str">
        <f>VLOOKUP(A807:A3141,'Medical Examinations'!$A$2:$M$2336,13,0)</f>
        <v>Prediabetes</v>
      </c>
      <c r="L807" s="8" t="str">
        <f>VLOOKUP(Table1[CUSTOMER ID],'Hospitalisation Details'!$A$1:$N$2344,12,0)</f>
        <v>13/Dec/1969</v>
      </c>
      <c r="M807" s="22">
        <f>VLOOKUP(Table1[CUSTOMER ID],'Hospitalisation Details'!$A$2:$N$2344,14,0)</f>
        <v>13008.07</v>
      </c>
      <c r="N807" s="8" t="str">
        <f>VLOOKUP(Table1[CUSTOMER ID],'Hospitalisation Details'!$A$2:$I$2344,7,0)</f>
        <v>tier - 3</v>
      </c>
      <c r="O807" s="8" t="str">
        <f>VLOOKUP(Table1[CUSTOMER ID],'Hospitalisation Details'!$A$2:$I$2344,8,0)</f>
        <v>tier - 3</v>
      </c>
      <c r="P807" s="8" t="str">
        <f>VLOOKUP(Table1[CUSTOMER ID],'Hospitalisation Details'!$A$2:$I$2344,9,0)</f>
        <v>R1012</v>
      </c>
      <c r="Q807" s="8">
        <f ca="1">VLOOKUP(Table1[CUSTOMER ID],'Hospitalisation Details'!$A$2:$N$2344,13,0)</f>
        <v>54</v>
      </c>
    </row>
    <row r="808" spans="1:17" ht="15.75" x14ac:dyDescent="0.25">
      <c r="A808" s="1" t="s">
        <v>1563</v>
      </c>
      <c r="B808" s="8" t="str">
        <f>VLOOKUP(A808:A3142,'Customer Names'!$A$2:$D$2336,2,0)</f>
        <v xml:space="preserve">  Will</v>
      </c>
      <c r="C808" s="8">
        <f>VLOOKUP(A808:A3142,'Medical Examinations'!$A$2:$H$2336,2,0)</f>
        <v>29.53</v>
      </c>
      <c r="D808" s="8">
        <f>VLOOKUP(A808:A3142,'Medical Examinations'!$A$2:$H$2336,3,0)</f>
        <v>10.64</v>
      </c>
      <c r="E808" s="8" t="str">
        <f>VLOOKUP(A808:A3142,'Medical Examinations'!$A$1:$M$2336,10,0)</f>
        <v>No</v>
      </c>
      <c r="F808" s="8" t="str">
        <f>VLOOKUP(A808:A3142,'Medical Examinations'!$A$2:$H$2336,5,0)</f>
        <v>No</v>
      </c>
      <c r="G808" s="8" t="str">
        <f>VLOOKUP(A808:A3142,'Medical Examinations'!$A$2:$H$2336,6,0)</f>
        <v>No</v>
      </c>
      <c r="H808" s="8">
        <f>VLOOKUP(A808:A3142,'Medical Examinations'!$A$2:$H$2336,7,0)</f>
        <v>0</v>
      </c>
      <c r="I808" t="str">
        <f>VLOOKUP(A808:A3142,'Medical Examinations'!$A$2:$K$2336,11,0)</f>
        <v>No</v>
      </c>
      <c r="J808" s="8" t="str">
        <f>VLOOKUP(A808:A3142,'Medical Examinations'!$A$2:$M$2336,12,0)</f>
        <v>Overweight</v>
      </c>
      <c r="K808" s="8" t="str">
        <f>VLOOKUP(A808:A3142,'Medical Examinations'!$A$2:$M$2336,13,0)</f>
        <v>Diabetes</v>
      </c>
      <c r="L808" s="8" t="str">
        <f>VLOOKUP(Table1[CUSTOMER ID],'Hospitalisation Details'!$A$1:$N$2344,12,0)</f>
        <v>24/Jun/1962</v>
      </c>
      <c r="M808" s="22">
        <f>VLOOKUP(Table1[CUSTOMER ID],'Hospitalisation Details'!$A$2:$N$2344,14,0)</f>
        <v>13004.95</v>
      </c>
      <c r="N808" s="8" t="str">
        <f>VLOOKUP(Table1[CUSTOMER ID],'Hospitalisation Details'!$A$2:$I$2344,7,0)</f>
        <v>tier - 3</v>
      </c>
      <c r="O808" s="8" t="str">
        <f>VLOOKUP(Table1[CUSTOMER ID],'Hospitalisation Details'!$A$2:$I$2344,8,0)</f>
        <v>tier - 1</v>
      </c>
      <c r="P808" s="8" t="str">
        <f>VLOOKUP(Table1[CUSTOMER ID],'Hospitalisation Details'!$A$2:$I$2344,9,0)</f>
        <v>R1012</v>
      </c>
      <c r="Q808" s="8">
        <f ca="1">VLOOKUP(Table1[CUSTOMER ID],'Hospitalisation Details'!$A$2:$N$2344,13,0)</f>
        <v>62</v>
      </c>
    </row>
    <row r="809" spans="1:17" ht="15.75" x14ac:dyDescent="0.25">
      <c r="A809" s="1" t="s">
        <v>1562</v>
      </c>
      <c r="B809" s="8" t="str">
        <f>VLOOKUP(A809:A3143,'Customer Names'!$A$2:$D$2336,2,0)</f>
        <v xml:space="preserve">  Bradley D</v>
      </c>
      <c r="C809" s="8">
        <f>VLOOKUP(A809:A3143,'Medical Examinations'!$A$2:$H$2336,2,0)</f>
        <v>42.51</v>
      </c>
      <c r="D809" s="8">
        <f>VLOOKUP(A809:A3143,'Medical Examinations'!$A$2:$H$2336,3,0)</f>
        <v>8.2100000000000009</v>
      </c>
      <c r="E809" s="8" t="str">
        <f>VLOOKUP(A809:A3143,'Medical Examinations'!$A$1:$M$2336,10,0)</f>
        <v>Yes</v>
      </c>
      <c r="F809" s="8" t="str">
        <f>VLOOKUP(A809:A3143,'Medical Examinations'!$A$2:$H$2336,5,0)</f>
        <v>No</v>
      </c>
      <c r="G809" s="8" t="str">
        <f>VLOOKUP(A809:A3143,'Medical Examinations'!$A$2:$H$2336,6,0)</f>
        <v>No</v>
      </c>
      <c r="H809" s="8">
        <f>VLOOKUP(A809:A3143,'Medical Examinations'!$A$2:$H$2336,7,0)</f>
        <v>0</v>
      </c>
      <c r="I809" t="str">
        <f>VLOOKUP(A809:A3143,'Medical Examinations'!$A$2:$K$2336,11,0)</f>
        <v>No</v>
      </c>
      <c r="J809" s="8" t="str">
        <f>VLOOKUP(A809:A3143,'Medical Examinations'!$A$2:$M$2336,12,0)</f>
        <v>Obesity</v>
      </c>
      <c r="K809" s="8" t="str">
        <f>VLOOKUP(A809:A3143,'Medical Examinations'!$A$2:$M$2336,13,0)</f>
        <v>Diabetes</v>
      </c>
      <c r="L809" s="8" t="str">
        <f>VLOOKUP(Table1[CUSTOMER ID],'Hospitalisation Details'!$A$1:$N$2344,12,0)</f>
        <v>30/Oct/1981</v>
      </c>
      <c r="M809" s="22">
        <f>VLOOKUP(Table1[CUSTOMER ID],'Hospitalisation Details'!$A$2:$N$2344,14,0)</f>
        <v>13002.91</v>
      </c>
      <c r="N809" s="8" t="str">
        <f>VLOOKUP(Table1[CUSTOMER ID],'Hospitalisation Details'!$A$2:$I$2344,7,0)</f>
        <v>tier - 3</v>
      </c>
      <c r="O809" s="8" t="str">
        <f>VLOOKUP(Table1[CUSTOMER ID],'Hospitalisation Details'!$A$2:$I$2344,8,0)</f>
        <v>tier - 1</v>
      </c>
      <c r="P809" s="8" t="str">
        <f>VLOOKUP(Table1[CUSTOMER ID],'Hospitalisation Details'!$A$2:$I$2344,9,0)</f>
        <v>R1012</v>
      </c>
      <c r="Q809" s="8">
        <f ca="1">VLOOKUP(Table1[CUSTOMER ID],'Hospitalisation Details'!$A$2:$N$2344,13,0)</f>
        <v>43</v>
      </c>
    </row>
    <row r="810" spans="1:17" ht="15.75" x14ac:dyDescent="0.25">
      <c r="A810" s="1" t="s">
        <v>1561</v>
      </c>
      <c r="B810" s="8" t="str">
        <f>VLOOKUP(A810:A3144,'Customer Names'!$A$2:$D$2336,2,0)</f>
        <v xml:space="preserve">  Amy M</v>
      </c>
      <c r="C810" s="8">
        <f>VLOOKUP(A810:A3144,'Medical Examinations'!$A$2:$H$2336,2,0)</f>
        <v>38.14</v>
      </c>
      <c r="D810" s="8">
        <f>VLOOKUP(A810:A3144,'Medical Examinations'!$A$2:$H$2336,3,0)</f>
        <v>5.58</v>
      </c>
      <c r="E810" s="8" t="str">
        <f>VLOOKUP(A810:A3144,'Medical Examinations'!$A$1:$M$2336,10,0)</f>
        <v>No</v>
      </c>
      <c r="F810" s="8" t="str">
        <f>VLOOKUP(A810:A3144,'Medical Examinations'!$A$2:$H$2336,5,0)</f>
        <v>No</v>
      </c>
      <c r="G810" s="8" t="str">
        <f>VLOOKUP(A810:A3144,'Medical Examinations'!$A$2:$H$2336,6,0)</f>
        <v>Yes</v>
      </c>
      <c r="H810" s="8">
        <f>VLOOKUP(A810:A3144,'Medical Examinations'!$A$2:$H$2336,7,0)</f>
        <v>1</v>
      </c>
      <c r="I810" t="str">
        <f>VLOOKUP(A810:A3144,'Medical Examinations'!$A$2:$K$2336,11,0)</f>
        <v>No</v>
      </c>
      <c r="J810" s="8" t="str">
        <f>VLOOKUP(A810:A3144,'Medical Examinations'!$A$2:$M$2336,12,0)</f>
        <v>Obesity</v>
      </c>
      <c r="K810" s="8" t="str">
        <f>VLOOKUP(A810:A3144,'Medical Examinations'!$A$2:$M$2336,13,0)</f>
        <v>Normal</v>
      </c>
      <c r="L810" s="8" t="str">
        <f>VLOOKUP(Table1[CUSTOMER ID],'Hospitalisation Details'!$A$1:$N$2344,12,0)</f>
        <v>27/Nov/1979</v>
      </c>
      <c r="M810" s="22">
        <f>VLOOKUP(Table1[CUSTOMER ID],'Hospitalisation Details'!$A$2:$N$2344,14,0)</f>
        <v>12994.12</v>
      </c>
      <c r="N810" s="8" t="str">
        <f>VLOOKUP(Table1[CUSTOMER ID],'Hospitalisation Details'!$A$2:$I$2344,7,0)</f>
        <v>tier - 3</v>
      </c>
      <c r="O810" s="8" t="str">
        <f>VLOOKUP(Table1[CUSTOMER ID],'Hospitalisation Details'!$A$2:$I$2344,8,0)</f>
        <v>tier - 2</v>
      </c>
      <c r="P810" s="8" t="str">
        <f>VLOOKUP(Table1[CUSTOMER ID],'Hospitalisation Details'!$A$2:$I$2344,9,0)</f>
        <v>R1026</v>
      </c>
      <c r="Q810" s="8">
        <f ca="1">VLOOKUP(Table1[CUSTOMER ID],'Hospitalisation Details'!$A$2:$N$2344,13,0)</f>
        <v>44</v>
      </c>
    </row>
    <row r="811" spans="1:17" ht="15.75" x14ac:dyDescent="0.25">
      <c r="A811" s="1" t="s">
        <v>1560</v>
      </c>
      <c r="B811" s="8" t="str">
        <f>VLOOKUP(A811:A3145,'Customer Names'!$A$2:$D$2336,2,0)</f>
        <v xml:space="preserve">  Matthew W</v>
      </c>
      <c r="C811" s="8">
        <f>VLOOKUP(A811:A3145,'Medical Examinations'!$A$2:$H$2336,2,0)</f>
        <v>39.93</v>
      </c>
      <c r="D811" s="8">
        <f>VLOOKUP(A811:A3145,'Medical Examinations'!$A$2:$H$2336,3,0)</f>
        <v>8.75</v>
      </c>
      <c r="E811" s="8" t="str">
        <f>VLOOKUP(A811:A3145,'Medical Examinations'!$A$1:$M$2336,10,0)</f>
        <v>No</v>
      </c>
      <c r="F811" s="8" t="str">
        <f>VLOOKUP(A811:A3145,'Medical Examinations'!$A$2:$H$2336,5,0)</f>
        <v>No</v>
      </c>
      <c r="G811" s="8" t="str">
        <f>VLOOKUP(A811:A3145,'Medical Examinations'!$A$2:$H$2336,6,0)</f>
        <v>No</v>
      </c>
      <c r="H811" s="8">
        <f>VLOOKUP(A811:A3145,'Medical Examinations'!$A$2:$H$2336,7,0)</f>
        <v>0</v>
      </c>
      <c r="I811" t="str">
        <f>VLOOKUP(A811:A3145,'Medical Examinations'!$A$2:$K$2336,11,0)</f>
        <v>No</v>
      </c>
      <c r="J811" s="8" t="str">
        <f>VLOOKUP(A811:A3145,'Medical Examinations'!$A$2:$M$2336,12,0)</f>
        <v>Obesity</v>
      </c>
      <c r="K811" s="8" t="str">
        <f>VLOOKUP(A811:A3145,'Medical Examinations'!$A$2:$M$2336,13,0)</f>
        <v>Diabetes</v>
      </c>
      <c r="L811" s="8" t="str">
        <f>VLOOKUP(Table1[CUSTOMER ID],'Hospitalisation Details'!$A$1:$N$2344,12,0)</f>
        <v>28/Nov/1960</v>
      </c>
      <c r="M811" s="22">
        <f>VLOOKUP(Table1[CUSTOMER ID],'Hospitalisation Details'!$A$2:$N$2344,14,0)</f>
        <v>12982.87</v>
      </c>
      <c r="N811" s="8" t="str">
        <f>VLOOKUP(Table1[CUSTOMER ID],'Hospitalisation Details'!$A$2:$I$2344,7,0)</f>
        <v>tier - 3</v>
      </c>
      <c r="O811" s="8" t="str">
        <f>VLOOKUP(Table1[CUSTOMER ID],'Hospitalisation Details'!$A$2:$I$2344,8,0)</f>
        <v>tier - 1</v>
      </c>
      <c r="P811" s="8" t="str">
        <f>VLOOKUP(Table1[CUSTOMER ID],'Hospitalisation Details'!$A$2:$I$2344,9,0)</f>
        <v>R1013</v>
      </c>
      <c r="Q811" s="8">
        <f ca="1">VLOOKUP(Table1[CUSTOMER ID],'Hospitalisation Details'!$A$2:$N$2344,13,0)</f>
        <v>63</v>
      </c>
    </row>
    <row r="812" spans="1:17" ht="15.75" x14ac:dyDescent="0.25">
      <c r="A812" s="1" t="s">
        <v>1559</v>
      </c>
      <c r="B812" s="8" t="str">
        <f>VLOOKUP(A812:A3146,'Customer Names'!$A$2:$D$2336,2,0)</f>
        <v xml:space="preserve">  Doug</v>
      </c>
      <c r="C812" s="8">
        <f>VLOOKUP(A812:A3146,'Medical Examinations'!$A$2:$H$2336,2,0)</f>
        <v>38.83</v>
      </c>
      <c r="D812" s="8">
        <f>VLOOKUP(A812:A3146,'Medical Examinations'!$A$2:$H$2336,3,0)</f>
        <v>11.86</v>
      </c>
      <c r="E812" s="8" t="str">
        <f>VLOOKUP(A812:A3146,'Medical Examinations'!$A$1:$M$2336,10,0)</f>
        <v>No</v>
      </c>
      <c r="F812" s="8" t="str">
        <f>VLOOKUP(A812:A3146,'Medical Examinations'!$A$2:$H$2336,5,0)</f>
        <v>No</v>
      </c>
      <c r="G812" s="8" t="str">
        <f>VLOOKUP(A812:A3146,'Medical Examinations'!$A$2:$H$2336,6,0)</f>
        <v>No</v>
      </c>
      <c r="H812" s="8">
        <f>VLOOKUP(A812:A3146,'Medical Examinations'!$A$2:$H$2336,7,0)</f>
        <v>0</v>
      </c>
      <c r="I812" t="str">
        <f>VLOOKUP(A812:A3146,'Medical Examinations'!$A$2:$K$2336,11,0)</f>
        <v>No</v>
      </c>
      <c r="J812" s="8" t="str">
        <f>VLOOKUP(A812:A3146,'Medical Examinations'!$A$2:$M$2336,12,0)</f>
        <v>Obesity</v>
      </c>
      <c r="K812" s="8" t="str">
        <f>VLOOKUP(A812:A3146,'Medical Examinations'!$A$2:$M$2336,13,0)</f>
        <v>Diabetes</v>
      </c>
      <c r="L812" s="8" t="str">
        <f>VLOOKUP(Table1[CUSTOMER ID],'Hospitalisation Details'!$A$1:$N$2344,12,0)</f>
        <v>23/Sep/1960</v>
      </c>
      <c r="M812" s="22">
        <f>VLOOKUP(Table1[CUSTOMER ID],'Hospitalisation Details'!$A$2:$N$2344,14,0)</f>
        <v>12981.35</v>
      </c>
      <c r="N812" s="8" t="str">
        <f>VLOOKUP(Table1[CUSTOMER ID],'Hospitalisation Details'!$A$2:$I$2344,7,0)</f>
        <v>tier - 3</v>
      </c>
      <c r="O812" s="8" t="str">
        <f>VLOOKUP(Table1[CUSTOMER ID],'Hospitalisation Details'!$A$2:$I$2344,8,0)</f>
        <v>tier - 3</v>
      </c>
      <c r="P812" s="8" t="str">
        <f>VLOOKUP(Table1[CUSTOMER ID],'Hospitalisation Details'!$A$2:$I$2344,9,0)</f>
        <v>R1013</v>
      </c>
      <c r="Q812" s="8">
        <f ca="1">VLOOKUP(Table1[CUSTOMER ID],'Hospitalisation Details'!$A$2:$N$2344,13,0)</f>
        <v>64</v>
      </c>
    </row>
    <row r="813" spans="1:17" ht="15.75" x14ac:dyDescent="0.25">
      <c r="A813" s="1" t="s">
        <v>1558</v>
      </c>
      <c r="B813" s="8" t="str">
        <f>VLOOKUP(A813:A3147,'Customer Names'!$A$2:$D$2336,2,0)</f>
        <v xml:space="preserve">  Tom</v>
      </c>
      <c r="C813" s="8">
        <f>VLOOKUP(A813:A3147,'Medical Examinations'!$A$2:$H$2336,2,0)</f>
        <v>37.4</v>
      </c>
      <c r="D813" s="8">
        <f>VLOOKUP(A813:A3147,'Medical Examinations'!$A$2:$H$2336,3,0)</f>
        <v>11.46</v>
      </c>
      <c r="E813" s="8" t="str">
        <f>VLOOKUP(A813:A3147,'Medical Examinations'!$A$1:$M$2336,10,0)</f>
        <v>No</v>
      </c>
      <c r="F813" s="8" t="str">
        <f>VLOOKUP(A813:A3147,'Medical Examinations'!$A$2:$H$2336,5,0)</f>
        <v>No</v>
      </c>
      <c r="G813" s="8" t="str">
        <f>VLOOKUP(A813:A3147,'Medical Examinations'!$A$2:$H$2336,6,0)</f>
        <v>No</v>
      </c>
      <c r="H813" s="8">
        <f>VLOOKUP(A813:A3147,'Medical Examinations'!$A$2:$H$2336,7,0)</f>
        <v>0</v>
      </c>
      <c r="I813" t="str">
        <f>VLOOKUP(A813:A3147,'Medical Examinations'!$A$2:$K$2336,11,0)</f>
        <v>No</v>
      </c>
      <c r="J813" s="8" t="str">
        <f>VLOOKUP(A813:A3147,'Medical Examinations'!$A$2:$M$2336,12,0)</f>
        <v>Obesity</v>
      </c>
      <c r="K813" s="8" t="str">
        <f>VLOOKUP(A813:A3147,'Medical Examinations'!$A$2:$M$2336,13,0)</f>
        <v>Diabetes</v>
      </c>
      <c r="L813" s="8" t="str">
        <f>VLOOKUP(Table1[CUSTOMER ID],'Hospitalisation Details'!$A$1:$N$2344,12,0)</f>
        <v>22/Jun/1960</v>
      </c>
      <c r="M813" s="22">
        <f>VLOOKUP(Table1[CUSTOMER ID],'Hospitalisation Details'!$A$2:$N$2344,14,0)</f>
        <v>12979.36</v>
      </c>
      <c r="N813" s="8" t="str">
        <f>VLOOKUP(Table1[CUSTOMER ID],'Hospitalisation Details'!$A$2:$I$2344,7,0)</f>
        <v>tier - 3</v>
      </c>
      <c r="O813" s="8" t="str">
        <f>VLOOKUP(Table1[CUSTOMER ID],'Hospitalisation Details'!$A$2:$I$2344,8,0)</f>
        <v>tier - 1</v>
      </c>
      <c r="P813" s="8" t="str">
        <f>VLOOKUP(Table1[CUSTOMER ID],'Hospitalisation Details'!$A$2:$I$2344,9,0)</f>
        <v>R1011</v>
      </c>
      <c r="Q813" s="8">
        <f ca="1">VLOOKUP(Table1[CUSTOMER ID],'Hospitalisation Details'!$A$2:$N$2344,13,0)</f>
        <v>64</v>
      </c>
    </row>
    <row r="814" spans="1:17" ht="15.75" x14ac:dyDescent="0.25">
      <c r="A814" s="1" t="s">
        <v>1557</v>
      </c>
      <c r="B814" s="8" t="str">
        <f>VLOOKUP(A814:A3148,'Customer Names'!$A$2:$D$2336,2,0)</f>
        <v xml:space="preserve">  Jonathan</v>
      </c>
      <c r="C814" s="8">
        <f>VLOOKUP(A814:A3148,'Medical Examinations'!$A$2:$H$2336,2,0)</f>
        <v>21.4</v>
      </c>
      <c r="D814" s="8">
        <f>VLOOKUP(A814:A3148,'Medical Examinations'!$A$2:$H$2336,3,0)</f>
        <v>9.0299999999999994</v>
      </c>
      <c r="E814" s="8" t="str">
        <f>VLOOKUP(A814:A3148,'Medical Examinations'!$A$1:$M$2336,10,0)</f>
        <v>No</v>
      </c>
      <c r="F814" s="8" t="str">
        <f>VLOOKUP(A814:A3148,'Medical Examinations'!$A$2:$H$2336,5,0)</f>
        <v>No</v>
      </c>
      <c r="G814" s="8" t="str">
        <f>VLOOKUP(A814:A3148,'Medical Examinations'!$A$2:$H$2336,6,0)</f>
        <v>No</v>
      </c>
      <c r="H814" s="8">
        <f>VLOOKUP(A814:A3148,'Medical Examinations'!$A$2:$H$2336,7,0)</f>
        <v>0</v>
      </c>
      <c r="I814" t="str">
        <f>VLOOKUP(A814:A3148,'Medical Examinations'!$A$2:$K$2336,11,0)</f>
        <v>No</v>
      </c>
      <c r="J814" s="8" t="str">
        <f>VLOOKUP(A814:A3148,'Medical Examinations'!$A$2:$M$2336,12,0)</f>
        <v>Normal Weight</v>
      </c>
      <c r="K814" s="8" t="str">
        <f>VLOOKUP(A814:A3148,'Medical Examinations'!$A$2:$M$2336,13,0)</f>
        <v>Diabetes</v>
      </c>
      <c r="L814" s="8" t="str">
        <f>VLOOKUP(Table1[CUSTOMER ID],'Hospitalisation Details'!$A$1:$N$2344,12,0)</f>
        <v>4/Nov/1960</v>
      </c>
      <c r="M814" s="22">
        <f>VLOOKUP(Table1[CUSTOMER ID],'Hospitalisation Details'!$A$2:$N$2344,14,0)</f>
        <v>12957.12</v>
      </c>
      <c r="N814" s="8" t="str">
        <f>VLOOKUP(Table1[CUSTOMER ID],'Hospitalisation Details'!$A$2:$I$2344,7,0)</f>
        <v>tier - 3</v>
      </c>
      <c r="O814" s="8" t="str">
        <f>VLOOKUP(Table1[CUSTOMER ID],'Hospitalisation Details'!$A$2:$I$2344,8,0)</f>
        <v>tier - 1</v>
      </c>
      <c r="P814" s="8" t="str">
        <f>VLOOKUP(Table1[CUSTOMER ID],'Hospitalisation Details'!$A$2:$I$2344,9,0)</f>
        <v>R1011</v>
      </c>
      <c r="Q814" s="8">
        <f ca="1">VLOOKUP(Table1[CUSTOMER ID],'Hospitalisation Details'!$A$2:$N$2344,13,0)</f>
        <v>64</v>
      </c>
    </row>
    <row r="815" spans="1:17" ht="15.75" x14ac:dyDescent="0.25">
      <c r="A815" s="1" t="s">
        <v>1556</v>
      </c>
      <c r="B815" s="8" t="str">
        <f>VLOOKUP(A815:A3149,'Customer Names'!$A$2:$D$2336,2,0)</f>
        <v xml:space="preserve">  Wayne A</v>
      </c>
      <c r="C815" s="8">
        <f>VLOOKUP(A815:A3149,'Medical Examinations'!$A$2:$H$2336,2,0)</f>
        <v>38.380000000000003</v>
      </c>
      <c r="D815" s="8">
        <f>VLOOKUP(A815:A3149,'Medical Examinations'!$A$2:$H$2336,3,0)</f>
        <v>8.26</v>
      </c>
      <c r="E815" s="8" t="str">
        <f>VLOOKUP(A815:A3149,'Medical Examinations'!$A$1:$M$2336,10,0)</f>
        <v>Yes</v>
      </c>
      <c r="F815" s="8" t="str">
        <f>VLOOKUP(A815:A3149,'Medical Examinations'!$A$2:$H$2336,5,0)</f>
        <v>No</v>
      </c>
      <c r="G815" s="8" t="str">
        <f>VLOOKUP(A815:A3149,'Medical Examinations'!$A$2:$H$2336,6,0)</f>
        <v>No</v>
      </c>
      <c r="H815" s="8">
        <f>VLOOKUP(A815:A3149,'Medical Examinations'!$A$2:$H$2336,7,0)</f>
        <v>2</v>
      </c>
      <c r="I815" t="str">
        <f>VLOOKUP(A815:A3149,'Medical Examinations'!$A$2:$K$2336,11,0)</f>
        <v>No</v>
      </c>
      <c r="J815" s="8" t="str">
        <f>VLOOKUP(A815:A3149,'Medical Examinations'!$A$2:$M$2336,12,0)</f>
        <v>Obesity</v>
      </c>
      <c r="K815" s="8" t="str">
        <f>VLOOKUP(A815:A3149,'Medical Examinations'!$A$2:$M$2336,13,0)</f>
        <v>Diabetes</v>
      </c>
      <c r="L815" s="8" t="str">
        <f>VLOOKUP(Table1[CUSTOMER ID],'Hospitalisation Details'!$A$1:$N$2344,12,0)</f>
        <v>20/Aug/1961</v>
      </c>
      <c r="M815" s="22">
        <f>VLOOKUP(Table1[CUSTOMER ID],'Hospitalisation Details'!$A$2:$N$2344,14,0)</f>
        <v>12950.07</v>
      </c>
      <c r="N815" s="8" t="str">
        <f>VLOOKUP(Table1[CUSTOMER ID],'Hospitalisation Details'!$A$2:$I$2344,7,0)</f>
        <v>tier - 3</v>
      </c>
      <c r="O815" s="8" t="str">
        <f>VLOOKUP(Table1[CUSTOMER ID],'Hospitalisation Details'!$A$2:$I$2344,8,0)</f>
        <v>tier - 1</v>
      </c>
      <c r="P815" s="8" t="str">
        <f>VLOOKUP(Table1[CUSTOMER ID],'Hospitalisation Details'!$A$2:$I$2344,9,0)</f>
        <v>R1012</v>
      </c>
      <c r="Q815" s="8">
        <f ca="1">VLOOKUP(Table1[CUSTOMER ID],'Hospitalisation Details'!$A$2:$N$2344,13,0)</f>
        <v>63</v>
      </c>
    </row>
    <row r="816" spans="1:17" ht="15.75" x14ac:dyDescent="0.25">
      <c r="A816" s="1" t="s">
        <v>1555</v>
      </c>
      <c r="B816" s="8" t="str">
        <f>VLOOKUP(A816:A3150,'Customer Names'!$A$2:$D$2336,2,0)</f>
        <v xml:space="preserve">  Nobuyori</v>
      </c>
      <c r="C816" s="8">
        <f>VLOOKUP(A816:A3150,'Medical Examinations'!$A$2:$H$2336,2,0)</f>
        <v>33.659999999999997</v>
      </c>
      <c r="D816" s="8">
        <f>VLOOKUP(A816:A3150,'Medical Examinations'!$A$2:$H$2336,3,0)</f>
        <v>5.42</v>
      </c>
      <c r="E816" s="8" t="str">
        <f>VLOOKUP(A816:A3150,'Medical Examinations'!$A$1:$M$2336,10,0)</f>
        <v>Yes</v>
      </c>
      <c r="F816" s="8" t="str">
        <f>VLOOKUP(A816:A3150,'Medical Examinations'!$A$2:$H$2336,5,0)</f>
        <v>No</v>
      </c>
      <c r="G816" s="8" t="str">
        <f>VLOOKUP(A816:A3150,'Medical Examinations'!$A$2:$H$2336,6,0)</f>
        <v>No</v>
      </c>
      <c r="H816" s="8">
        <f>VLOOKUP(A816:A3150,'Medical Examinations'!$A$2:$H$2336,7,0)</f>
        <v>2</v>
      </c>
      <c r="I816" t="str">
        <f>VLOOKUP(A816:A3150,'Medical Examinations'!$A$2:$K$2336,11,0)</f>
        <v>No</v>
      </c>
      <c r="J816" s="8" t="str">
        <f>VLOOKUP(A816:A3150,'Medical Examinations'!$A$2:$M$2336,12,0)</f>
        <v>Obesity</v>
      </c>
      <c r="K816" s="8" t="str">
        <f>VLOOKUP(A816:A3150,'Medical Examinations'!$A$2:$M$2336,13,0)</f>
        <v>Normal</v>
      </c>
      <c r="L816" s="8" t="str">
        <f>VLOOKUP(Table1[CUSTOMER ID],'Hospitalisation Details'!$A$1:$N$2344,12,0)</f>
        <v>22/Dec/1966</v>
      </c>
      <c r="M816" s="22">
        <f>VLOOKUP(Table1[CUSTOMER ID],'Hospitalisation Details'!$A$2:$N$2344,14,0)</f>
        <v>12949.16</v>
      </c>
      <c r="N816" s="8" t="str">
        <f>VLOOKUP(Table1[CUSTOMER ID],'Hospitalisation Details'!$A$2:$I$2344,7,0)</f>
        <v>tier - 3</v>
      </c>
      <c r="O816" s="8" t="str">
        <f>VLOOKUP(Table1[CUSTOMER ID],'Hospitalisation Details'!$A$2:$I$2344,8,0)</f>
        <v>tier - 3</v>
      </c>
      <c r="P816" s="8" t="str">
        <f>VLOOKUP(Table1[CUSTOMER ID],'Hospitalisation Details'!$A$2:$I$2344,9,0)</f>
        <v>R1013</v>
      </c>
      <c r="Q816" s="8">
        <f ca="1">VLOOKUP(Table1[CUSTOMER ID],'Hospitalisation Details'!$A$2:$N$2344,13,0)</f>
        <v>57</v>
      </c>
    </row>
    <row r="817" spans="1:17" ht="15.75" x14ac:dyDescent="0.25">
      <c r="A817" s="1" t="s">
        <v>1554</v>
      </c>
      <c r="B817" s="8" t="str">
        <f>VLOOKUP(A817:A3151,'Customer Names'!$A$2:$D$2336,2,0)</f>
        <v xml:space="preserve">  Rich</v>
      </c>
      <c r="C817" s="8">
        <f>VLOOKUP(A817:A3151,'Medical Examinations'!$A$2:$H$2336,2,0)</f>
        <v>31.79</v>
      </c>
      <c r="D817" s="8">
        <f>VLOOKUP(A817:A3151,'Medical Examinations'!$A$2:$H$2336,3,0)</f>
        <v>11.33</v>
      </c>
      <c r="E817" s="8" t="str">
        <f>VLOOKUP(A817:A3151,'Medical Examinations'!$A$1:$M$2336,10,0)</f>
        <v>Yes</v>
      </c>
      <c r="F817" s="8" t="str">
        <f>VLOOKUP(A817:A3151,'Medical Examinations'!$A$2:$H$2336,5,0)</f>
        <v>No</v>
      </c>
      <c r="G817" s="8" t="str">
        <f>VLOOKUP(A817:A3151,'Medical Examinations'!$A$2:$H$2336,6,0)</f>
        <v>Yes</v>
      </c>
      <c r="H817" s="8">
        <f>VLOOKUP(A817:A3151,'Medical Examinations'!$A$2:$H$2336,7,0)</f>
        <v>1</v>
      </c>
      <c r="I817" t="str">
        <f>VLOOKUP(A817:A3151,'Medical Examinations'!$A$2:$K$2336,11,0)</f>
        <v>No</v>
      </c>
      <c r="J817" s="8" t="str">
        <f>VLOOKUP(A817:A3151,'Medical Examinations'!$A$2:$M$2336,12,0)</f>
        <v>Obesity</v>
      </c>
      <c r="K817" s="8" t="str">
        <f>VLOOKUP(A817:A3151,'Medical Examinations'!$A$2:$M$2336,13,0)</f>
        <v>Diabetes</v>
      </c>
      <c r="L817" s="8" t="str">
        <f>VLOOKUP(Table1[CUSTOMER ID],'Hospitalisation Details'!$A$1:$N$2344,12,0)</f>
        <v>14/Aug/1963</v>
      </c>
      <c r="M817" s="22">
        <f>VLOOKUP(Table1[CUSTOMER ID],'Hospitalisation Details'!$A$2:$N$2344,14,0)</f>
        <v>12928.79</v>
      </c>
      <c r="N817" s="8" t="str">
        <f>VLOOKUP(Table1[CUSTOMER ID],'Hospitalisation Details'!$A$2:$I$2344,7,0)</f>
        <v>tier - 3</v>
      </c>
      <c r="O817" s="8" t="str">
        <f>VLOOKUP(Table1[CUSTOMER ID],'Hospitalisation Details'!$A$2:$I$2344,8,0)</f>
        <v>tier - 2</v>
      </c>
      <c r="P817" s="8" t="str">
        <f>VLOOKUP(Table1[CUSTOMER ID],'Hospitalisation Details'!$A$2:$I$2344,9,0)</f>
        <v>R1013</v>
      </c>
      <c r="Q817" s="8">
        <f ca="1">VLOOKUP(Table1[CUSTOMER ID],'Hospitalisation Details'!$A$2:$N$2344,13,0)</f>
        <v>61</v>
      </c>
    </row>
    <row r="818" spans="1:17" ht="15.75" x14ac:dyDescent="0.25">
      <c r="A818" s="1" t="s">
        <v>1553</v>
      </c>
      <c r="B818" s="8" t="str">
        <f>VLOOKUP(A818:A3152,'Customer Names'!$A$2:$D$2336,2,0)</f>
        <v xml:space="preserve">  Marcos S</v>
      </c>
      <c r="C818" s="8">
        <f>VLOOKUP(A818:A3152,'Medical Examinations'!$A$2:$H$2336,2,0)</f>
        <v>29.7</v>
      </c>
      <c r="D818" s="8">
        <f>VLOOKUP(A818:A3152,'Medical Examinations'!$A$2:$H$2336,3,0)</f>
        <v>7.69</v>
      </c>
      <c r="E818" s="8" t="str">
        <f>VLOOKUP(A818:A3152,'Medical Examinations'!$A$1:$M$2336,10,0)</f>
        <v>Yes</v>
      </c>
      <c r="F818" s="8" t="str">
        <f>VLOOKUP(A818:A3152,'Medical Examinations'!$A$2:$H$2336,5,0)</f>
        <v>No</v>
      </c>
      <c r="G818" s="8" t="str">
        <f>VLOOKUP(A818:A3152,'Medical Examinations'!$A$2:$H$2336,6,0)</f>
        <v>Yes</v>
      </c>
      <c r="H818" s="8">
        <f>VLOOKUP(A818:A3152,'Medical Examinations'!$A$2:$H$2336,7,0)</f>
        <v>1</v>
      </c>
      <c r="I818" t="str">
        <f>VLOOKUP(A818:A3152,'Medical Examinations'!$A$2:$K$2336,11,0)</f>
        <v>No</v>
      </c>
      <c r="J818" s="8" t="str">
        <f>VLOOKUP(A818:A3152,'Medical Examinations'!$A$2:$M$2336,12,0)</f>
        <v>Overweight</v>
      </c>
      <c r="K818" s="8" t="str">
        <f>VLOOKUP(A818:A3152,'Medical Examinations'!$A$2:$M$2336,13,0)</f>
        <v>Diabetes</v>
      </c>
      <c r="L818" s="8" t="str">
        <f>VLOOKUP(Table1[CUSTOMER ID],'Hospitalisation Details'!$A$1:$N$2344,12,0)</f>
        <v>1/Sep/1963</v>
      </c>
      <c r="M818" s="22">
        <f>VLOOKUP(Table1[CUSTOMER ID],'Hospitalisation Details'!$A$2:$N$2344,14,0)</f>
        <v>12925.89</v>
      </c>
      <c r="N818" s="8" t="str">
        <f>VLOOKUP(Table1[CUSTOMER ID],'Hospitalisation Details'!$A$2:$I$2344,7,0)</f>
        <v>tier - 3</v>
      </c>
      <c r="O818" s="8" t="str">
        <f>VLOOKUP(Table1[CUSTOMER ID],'Hospitalisation Details'!$A$2:$I$2344,8,0)</f>
        <v>tier - 2</v>
      </c>
      <c r="P818" s="8" t="str">
        <f>VLOOKUP(Table1[CUSTOMER ID],'Hospitalisation Details'!$A$2:$I$2344,9,0)</f>
        <v>R1013</v>
      </c>
      <c r="Q818" s="8">
        <f ca="1">VLOOKUP(Table1[CUSTOMER ID],'Hospitalisation Details'!$A$2:$N$2344,13,0)</f>
        <v>61</v>
      </c>
    </row>
    <row r="819" spans="1:17" ht="15.75" x14ac:dyDescent="0.25">
      <c r="A819" s="1" t="s">
        <v>1552</v>
      </c>
      <c r="B819" s="8" t="str">
        <f>VLOOKUP(A819:A3153,'Customer Names'!$A$2:$D$2336,2,0)</f>
        <v xml:space="preserve">  Dave</v>
      </c>
      <c r="C819" s="8">
        <f>VLOOKUP(A819:A3153,'Medical Examinations'!$A$2:$H$2336,2,0)</f>
        <v>25.46</v>
      </c>
      <c r="D819" s="8">
        <f>VLOOKUP(A819:A3153,'Medical Examinations'!$A$2:$H$2336,3,0)</f>
        <v>8.77</v>
      </c>
      <c r="E819" s="8" t="str">
        <f>VLOOKUP(A819:A3153,'Medical Examinations'!$A$1:$M$2336,10,0)</f>
        <v>Yes</v>
      </c>
      <c r="F819" s="8" t="str">
        <f>VLOOKUP(A819:A3153,'Medical Examinations'!$A$2:$H$2336,5,0)</f>
        <v>No</v>
      </c>
      <c r="G819" s="8" t="str">
        <f>VLOOKUP(A819:A3153,'Medical Examinations'!$A$2:$H$2336,6,0)</f>
        <v>Yes</v>
      </c>
      <c r="H819" s="8">
        <f>VLOOKUP(A819:A3153,'Medical Examinations'!$A$2:$H$2336,7,0)</f>
        <v>1</v>
      </c>
      <c r="I819" t="str">
        <f>VLOOKUP(A819:A3153,'Medical Examinations'!$A$2:$K$2336,11,0)</f>
        <v>No</v>
      </c>
      <c r="J819" s="8" t="str">
        <f>VLOOKUP(A819:A3153,'Medical Examinations'!$A$2:$M$2336,12,0)</f>
        <v>Overweight</v>
      </c>
      <c r="K819" s="8" t="str">
        <f>VLOOKUP(A819:A3153,'Medical Examinations'!$A$2:$M$2336,13,0)</f>
        <v>Diabetes</v>
      </c>
      <c r="L819" s="8" t="str">
        <f>VLOOKUP(Table1[CUSTOMER ID],'Hospitalisation Details'!$A$1:$N$2344,12,0)</f>
        <v>16/Aug/1963</v>
      </c>
      <c r="M819" s="22">
        <f>VLOOKUP(Table1[CUSTOMER ID],'Hospitalisation Details'!$A$2:$N$2344,14,0)</f>
        <v>12913.99</v>
      </c>
      <c r="N819" s="8" t="str">
        <f>VLOOKUP(Table1[CUSTOMER ID],'Hospitalisation Details'!$A$2:$I$2344,7,0)</f>
        <v>tier - 3</v>
      </c>
      <c r="O819" s="8" t="str">
        <f>VLOOKUP(Table1[CUSTOMER ID],'Hospitalisation Details'!$A$2:$I$2344,8,0)</f>
        <v>tier - 2</v>
      </c>
      <c r="P819" s="8" t="str">
        <f>VLOOKUP(Table1[CUSTOMER ID],'Hospitalisation Details'!$A$2:$I$2344,9,0)</f>
        <v>R1016</v>
      </c>
      <c r="Q819" s="8">
        <f ca="1">VLOOKUP(Table1[CUSTOMER ID],'Hospitalisation Details'!$A$2:$N$2344,13,0)</f>
        <v>61</v>
      </c>
    </row>
    <row r="820" spans="1:17" ht="15.75" x14ac:dyDescent="0.25">
      <c r="A820" s="1" t="s">
        <v>1551</v>
      </c>
      <c r="B820" s="8" t="str">
        <f>VLOOKUP(A820:A3154,'Customer Names'!$A$2:$D$2336,2,0)</f>
        <v xml:space="preserve">  Andy</v>
      </c>
      <c r="C820" s="8">
        <f>VLOOKUP(A820:A3154,'Medical Examinations'!$A$2:$H$2336,2,0)</f>
        <v>39.14</v>
      </c>
      <c r="D820" s="8">
        <f>VLOOKUP(A820:A3154,'Medical Examinations'!$A$2:$H$2336,3,0)</f>
        <v>4.91</v>
      </c>
      <c r="E820" s="8" t="str">
        <f>VLOOKUP(A820:A3154,'Medical Examinations'!$A$1:$M$2336,10,0)</f>
        <v>No</v>
      </c>
      <c r="F820" s="8" t="str">
        <f>VLOOKUP(A820:A3154,'Medical Examinations'!$A$2:$H$2336,5,0)</f>
        <v>yes</v>
      </c>
      <c r="G820" s="8" t="str">
        <f>VLOOKUP(A820:A3154,'Medical Examinations'!$A$2:$H$2336,6,0)</f>
        <v>No</v>
      </c>
      <c r="H820" s="8">
        <f>VLOOKUP(A820:A3154,'Medical Examinations'!$A$2:$H$2336,7,0)</f>
        <v>1</v>
      </c>
      <c r="I820" t="str">
        <f>VLOOKUP(A820:A3154,'Medical Examinations'!$A$2:$K$2336,11,0)</f>
        <v>No</v>
      </c>
      <c r="J820" s="8" t="str">
        <f>VLOOKUP(A820:A3154,'Medical Examinations'!$A$2:$M$2336,12,0)</f>
        <v>Obesity</v>
      </c>
      <c r="K820" s="8" t="str">
        <f>VLOOKUP(A820:A3154,'Medical Examinations'!$A$2:$M$2336,13,0)</f>
        <v>Normal</v>
      </c>
      <c r="L820" s="8" t="str">
        <f>VLOOKUP(Table1[CUSTOMER ID],'Hospitalisation Details'!$A$1:$N$2344,12,0)</f>
        <v>9/Jul/2004</v>
      </c>
      <c r="M820" s="22">
        <f>VLOOKUP(Table1[CUSTOMER ID],'Hospitalisation Details'!$A$2:$N$2344,14,0)</f>
        <v>12890.06</v>
      </c>
      <c r="N820" s="8" t="str">
        <f>VLOOKUP(Table1[CUSTOMER ID],'Hospitalisation Details'!$A$2:$I$2344,7,0)</f>
        <v>tier - 3</v>
      </c>
      <c r="O820" s="8" t="str">
        <f>VLOOKUP(Table1[CUSTOMER ID],'Hospitalisation Details'!$A$2:$I$2344,8,0)</f>
        <v>tier - 1</v>
      </c>
      <c r="P820" s="8" t="str">
        <f>VLOOKUP(Table1[CUSTOMER ID],'Hospitalisation Details'!$A$2:$I$2344,9,0)</f>
        <v>R1019</v>
      </c>
      <c r="Q820" s="8">
        <f ca="1">VLOOKUP(Table1[CUSTOMER ID],'Hospitalisation Details'!$A$2:$N$2344,13,0)</f>
        <v>20</v>
      </c>
    </row>
    <row r="821" spans="1:17" ht="15.75" x14ac:dyDescent="0.25">
      <c r="A821" s="1" t="s">
        <v>1550</v>
      </c>
      <c r="B821" s="8" t="str">
        <f>VLOOKUP(A821:A3155,'Customer Names'!$A$2:$D$2336,2,0)</f>
        <v xml:space="preserve">  Mary</v>
      </c>
      <c r="C821" s="8">
        <f>VLOOKUP(A821:A3155,'Medical Examinations'!$A$2:$H$2336,2,0)</f>
        <v>41.2</v>
      </c>
      <c r="D821" s="8">
        <f>VLOOKUP(A821:A3155,'Medical Examinations'!$A$2:$H$2336,3,0)</f>
        <v>4.95</v>
      </c>
      <c r="E821" s="8" t="str">
        <f>VLOOKUP(A821:A3155,'Medical Examinations'!$A$1:$M$2336,10,0)</f>
        <v>No</v>
      </c>
      <c r="F821" s="8" t="str">
        <f>VLOOKUP(A821:A3155,'Medical Examinations'!$A$2:$H$2336,5,0)</f>
        <v>No</v>
      </c>
      <c r="G821" s="8" t="str">
        <f>VLOOKUP(A821:A3155,'Medical Examinations'!$A$2:$H$2336,6,0)</f>
        <v>No</v>
      </c>
      <c r="H821" s="8">
        <f>VLOOKUP(A821:A3155,'Medical Examinations'!$A$2:$H$2336,7,0)</f>
        <v>1</v>
      </c>
      <c r="I821" t="str">
        <f>VLOOKUP(A821:A3155,'Medical Examinations'!$A$2:$K$2336,11,0)</f>
        <v>No</v>
      </c>
      <c r="J821" s="8" t="str">
        <f>VLOOKUP(A821:A3155,'Medical Examinations'!$A$2:$M$2336,12,0)</f>
        <v>Obesity</v>
      </c>
      <c r="K821" s="8" t="str">
        <f>VLOOKUP(A821:A3155,'Medical Examinations'!$A$2:$M$2336,13,0)</f>
        <v>Normal</v>
      </c>
      <c r="L821" s="8" t="str">
        <f>VLOOKUP(Table1[CUSTOMER ID],'Hospitalisation Details'!$A$1:$N$2344,12,0)</f>
        <v>6/Aug/1984</v>
      </c>
      <c r="M821" s="22">
        <f>VLOOKUP(Table1[CUSTOMER ID],'Hospitalisation Details'!$A$2:$N$2344,14,0)</f>
        <v>12870.31</v>
      </c>
      <c r="N821" s="8" t="str">
        <f>VLOOKUP(Table1[CUSTOMER ID],'Hospitalisation Details'!$A$2:$I$2344,7,0)</f>
        <v>tier - 3</v>
      </c>
      <c r="O821" s="8" t="str">
        <f>VLOOKUP(Table1[CUSTOMER ID],'Hospitalisation Details'!$A$2:$I$2344,8,0)</f>
        <v>tier - 3</v>
      </c>
      <c r="P821" s="8" t="str">
        <f>VLOOKUP(Table1[CUSTOMER ID],'Hospitalisation Details'!$A$2:$I$2344,9,0)</f>
        <v>R1012</v>
      </c>
      <c r="Q821" s="8">
        <f ca="1">VLOOKUP(Table1[CUSTOMER ID],'Hospitalisation Details'!$A$2:$N$2344,13,0)</f>
        <v>40</v>
      </c>
    </row>
    <row r="822" spans="1:17" ht="15.75" x14ac:dyDescent="0.25">
      <c r="A822" s="1" t="s">
        <v>1549</v>
      </c>
      <c r="B822" s="8" t="str">
        <f>VLOOKUP(A822:A3156,'Customer Names'!$A$2:$D$2336,2,0)</f>
        <v xml:space="preserve">  Marcus B</v>
      </c>
      <c r="C822" s="8">
        <f>VLOOKUP(A822:A3156,'Medical Examinations'!$A$2:$H$2336,2,0)</f>
        <v>28.81</v>
      </c>
      <c r="D822" s="8">
        <f>VLOOKUP(A822:A3156,'Medical Examinations'!$A$2:$H$2336,3,0)</f>
        <v>10.8</v>
      </c>
      <c r="E822" s="8" t="str">
        <f>VLOOKUP(A822:A3156,'Medical Examinations'!$A$1:$M$2336,10,0)</f>
        <v>Yes</v>
      </c>
      <c r="F822" s="8" t="str">
        <f>VLOOKUP(A822:A3156,'Medical Examinations'!$A$2:$H$2336,5,0)</f>
        <v>No</v>
      </c>
      <c r="G822" s="8" t="str">
        <f>VLOOKUP(A822:A3156,'Medical Examinations'!$A$2:$H$2336,6,0)</f>
        <v>Yes</v>
      </c>
      <c r="H822" s="8">
        <f>VLOOKUP(A822:A3156,'Medical Examinations'!$A$2:$H$2336,7,0)</f>
        <v>1</v>
      </c>
      <c r="I822" t="str">
        <f>VLOOKUP(A822:A3156,'Medical Examinations'!$A$2:$K$2336,11,0)</f>
        <v>No</v>
      </c>
      <c r="J822" s="8" t="str">
        <f>VLOOKUP(A822:A3156,'Medical Examinations'!$A$2:$M$2336,12,0)</f>
        <v>Overweight</v>
      </c>
      <c r="K822" s="8" t="str">
        <f>VLOOKUP(A822:A3156,'Medical Examinations'!$A$2:$M$2336,13,0)</f>
        <v>Diabetes</v>
      </c>
      <c r="L822" s="8" t="str">
        <f>VLOOKUP(Table1[CUSTOMER ID],'Hospitalisation Details'!$A$1:$N$2344,12,0)</f>
        <v>27/Sep/1963</v>
      </c>
      <c r="M822" s="22">
        <f>VLOOKUP(Table1[CUSTOMER ID],'Hospitalisation Details'!$A$2:$N$2344,14,0)</f>
        <v>12856.84</v>
      </c>
      <c r="N822" s="8" t="str">
        <f>VLOOKUP(Table1[CUSTOMER ID],'Hospitalisation Details'!$A$2:$I$2344,7,0)</f>
        <v>tier - 3</v>
      </c>
      <c r="O822" s="8" t="str">
        <f>VLOOKUP(Table1[CUSTOMER ID],'Hospitalisation Details'!$A$2:$I$2344,8,0)</f>
        <v>tier - 3</v>
      </c>
      <c r="P822" s="8" t="str">
        <f>VLOOKUP(Table1[CUSTOMER ID],'Hospitalisation Details'!$A$2:$I$2344,9,0)</f>
        <v>R1021</v>
      </c>
      <c r="Q822" s="8">
        <f ca="1">VLOOKUP(Table1[CUSTOMER ID],'Hospitalisation Details'!$A$2:$N$2344,13,0)</f>
        <v>61</v>
      </c>
    </row>
    <row r="823" spans="1:17" ht="15.75" x14ac:dyDescent="0.25">
      <c r="A823" s="1" t="s">
        <v>1548</v>
      </c>
      <c r="B823" s="8" t="str">
        <f>VLOOKUP(A823:A3157,'Customer Names'!$A$2:$D$2336,2,0)</f>
        <v xml:space="preserve">  Thomas K</v>
      </c>
      <c r="C823" s="8">
        <f>VLOOKUP(A823:A3157,'Medical Examinations'!$A$2:$H$2336,2,0)</f>
        <v>37.409999999999997</v>
      </c>
      <c r="D823" s="8">
        <f>VLOOKUP(A823:A3157,'Medical Examinations'!$A$2:$H$2336,3,0)</f>
        <v>7.21</v>
      </c>
      <c r="E823" s="8" t="str">
        <f>VLOOKUP(A823:A3157,'Medical Examinations'!$A$1:$M$2336,10,0)</f>
        <v>No</v>
      </c>
      <c r="F823" s="8" t="str">
        <f>VLOOKUP(A823:A3157,'Medical Examinations'!$A$2:$H$2336,5,0)</f>
        <v>No</v>
      </c>
      <c r="G823" s="8" t="str">
        <f>VLOOKUP(A823:A3157,'Medical Examinations'!$A$2:$H$2336,6,0)</f>
        <v>No</v>
      </c>
      <c r="H823" s="8">
        <f>VLOOKUP(A823:A3157,'Medical Examinations'!$A$2:$H$2336,7,0)</f>
        <v>2</v>
      </c>
      <c r="I823" t="str">
        <f>VLOOKUP(A823:A3157,'Medical Examinations'!$A$2:$K$2336,11,0)</f>
        <v>No</v>
      </c>
      <c r="J823" s="8" t="str">
        <f>VLOOKUP(A823:A3157,'Medical Examinations'!$A$2:$M$2336,12,0)</f>
        <v>Obesity</v>
      </c>
      <c r="K823" s="8" t="str">
        <f>VLOOKUP(A823:A3157,'Medical Examinations'!$A$2:$M$2336,13,0)</f>
        <v>Diabetes</v>
      </c>
      <c r="L823" s="8" t="str">
        <f>VLOOKUP(Table1[CUSTOMER ID],'Hospitalisation Details'!$A$1:$N$2344,12,0)</f>
        <v>22/Sep/1973</v>
      </c>
      <c r="M823" s="22">
        <f>VLOOKUP(Table1[CUSTOMER ID],'Hospitalisation Details'!$A$2:$N$2344,14,0)</f>
        <v>12852.37</v>
      </c>
      <c r="N823" s="8" t="str">
        <f>VLOOKUP(Table1[CUSTOMER ID],'Hospitalisation Details'!$A$2:$I$2344,7,0)</f>
        <v>tier - 3</v>
      </c>
      <c r="O823" s="8" t="str">
        <f>VLOOKUP(Table1[CUSTOMER ID],'Hospitalisation Details'!$A$2:$I$2344,8,0)</f>
        <v>tier - 1</v>
      </c>
      <c r="P823" s="8" t="str">
        <f>VLOOKUP(Table1[CUSTOMER ID],'Hospitalisation Details'!$A$2:$I$2344,9,0)</f>
        <v>R1012</v>
      </c>
      <c r="Q823" s="8">
        <f ca="1">VLOOKUP(Table1[CUSTOMER ID],'Hospitalisation Details'!$A$2:$N$2344,13,0)</f>
        <v>51</v>
      </c>
    </row>
    <row r="824" spans="1:17" ht="15.75" x14ac:dyDescent="0.25">
      <c r="A824" s="1" t="s">
        <v>1547</v>
      </c>
      <c r="B824" s="8" t="str">
        <f>VLOOKUP(A824:A3158,'Customer Names'!$A$2:$D$2336,2,0)</f>
        <v xml:space="preserve">  Robert</v>
      </c>
      <c r="C824" s="8">
        <f>VLOOKUP(A824:A3158,'Medical Examinations'!$A$2:$H$2336,2,0)</f>
        <v>52.54</v>
      </c>
      <c r="D824" s="8">
        <f>VLOOKUP(A824:A3158,'Medical Examinations'!$A$2:$H$2336,3,0)</f>
        <v>5.12</v>
      </c>
      <c r="E824" s="8" t="str">
        <f>VLOOKUP(A824:A3158,'Medical Examinations'!$A$1:$M$2336,10,0)</f>
        <v>No</v>
      </c>
      <c r="F824" s="8" t="str">
        <f>VLOOKUP(A824:A3158,'Medical Examinations'!$A$2:$H$2336,5,0)</f>
        <v>No</v>
      </c>
      <c r="G824" s="8" t="str">
        <f>VLOOKUP(A824:A3158,'Medical Examinations'!$A$2:$H$2336,6,0)</f>
        <v>Yes</v>
      </c>
      <c r="H824" s="8">
        <f>VLOOKUP(A824:A3158,'Medical Examinations'!$A$2:$H$2336,7,0)</f>
        <v>1</v>
      </c>
      <c r="I824" t="str">
        <f>VLOOKUP(A824:A3158,'Medical Examinations'!$A$2:$K$2336,11,0)</f>
        <v>No</v>
      </c>
      <c r="J824" s="8" t="str">
        <f>VLOOKUP(A824:A3158,'Medical Examinations'!$A$2:$M$2336,12,0)</f>
        <v>Obesity</v>
      </c>
      <c r="K824" s="8" t="str">
        <f>VLOOKUP(A824:A3158,'Medical Examinations'!$A$2:$M$2336,13,0)</f>
        <v>Normal</v>
      </c>
      <c r="L824" s="8" t="str">
        <f>VLOOKUP(Table1[CUSTOMER ID],'Hospitalisation Details'!$A$1:$N$2344,12,0)</f>
        <v>27/Sep/1993</v>
      </c>
      <c r="M824" s="22">
        <f>VLOOKUP(Table1[CUSTOMER ID],'Hospitalisation Details'!$A$2:$N$2344,14,0)</f>
        <v>12847.24</v>
      </c>
      <c r="N824" s="8" t="str">
        <f>VLOOKUP(Table1[CUSTOMER ID],'Hospitalisation Details'!$A$2:$I$2344,7,0)</f>
        <v>tier - 3</v>
      </c>
      <c r="O824" s="8" t="str">
        <f>VLOOKUP(Table1[CUSTOMER ID],'Hospitalisation Details'!$A$2:$I$2344,8,0)</f>
        <v>tier - 2</v>
      </c>
      <c r="P824" s="8" t="str">
        <f>VLOOKUP(Table1[CUSTOMER ID],'Hospitalisation Details'!$A$2:$I$2344,9,0)</f>
        <v>R1012</v>
      </c>
      <c r="Q824" s="8">
        <f ca="1">VLOOKUP(Table1[CUSTOMER ID],'Hospitalisation Details'!$A$2:$N$2344,13,0)</f>
        <v>31</v>
      </c>
    </row>
    <row r="825" spans="1:17" ht="15.75" x14ac:dyDescent="0.25">
      <c r="A825" s="1" t="s">
        <v>1546</v>
      </c>
      <c r="B825" s="8" t="str">
        <f>VLOOKUP(A825:A3159,'Customer Names'!$A$2:$D$2336,2,0)</f>
        <v xml:space="preserve">  Geoff</v>
      </c>
      <c r="C825" s="8">
        <f>VLOOKUP(A825:A3159,'Medical Examinations'!$A$2:$H$2336,2,0)</f>
        <v>17.29</v>
      </c>
      <c r="D825" s="8">
        <f>VLOOKUP(A825:A3159,'Medical Examinations'!$A$2:$H$2336,3,0)</f>
        <v>4.62</v>
      </c>
      <c r="E825" s="8" t="str">
        <f>VLOOKUP(A825:A3159,'Medical Examinations'!$A$1:$M$2336,10,0)</f>
        <v>No</v>
      </c>
      <c r="F825" s="8" t="str">
        <f>VLOOKUP(A825:A3159,'Medical Examinations'!$A$2:$H$2336,5,0)</f>
        <v>yes</v>
      </c>
      <c r="G825" s="8" t="str">
        <f>VLOOKUP(A825:A3159,'Medical Examinations'!$A$2:$H$2336,6,0)</f>
        <v>No</v>
      </c>
      <c r="H825" s="8">
        <f>VLOOKUP(A825:A3159,'Medical Examinations'!$A$2:$H$2336,7,0)</f>
        <v>1</v>
      </c>
      <c r="I825" t="str">
        <f>VLOOKUP(A825:A3159,'Medical Examinations'!$A$2:$K$2336,11,0)</f>
        <v>Yes</v>
      </c>
      <c r="J825" s="8" t="str">
        <f>VLOOKUP(A825:A3159,'Medical Examinations'!$A$2:$M$2336,12,0)</f>
        <v>Underweight</v>
      </c>
      <c r="K825" s="8" t="str">
        <f>VLOOKUP(A825:A3159,'Medical Examinations'!$A$2:$M$2336,13,0)</f>
        <v>Normal</v>
      </c>
      <c r="L825" s="8" t="str">
        <f>VLOOKUP(Table1[CUSTOMER ID],'Hospitalisation Details'!$A$1:$N$2344,12,0)</f>
        <v>9/Nov/2004</v>
      </c>
      <c r="M825" s="22">
        <f>VLOOKUP(Table1[CUSTOMER ID],'Hospitalisation Details'!$A$2:$N$2344,14,0)</f>
        <v>12829.46</v>
      </c>
      <c r="N825" s="8" t="str">
        <f>VLOOKUP(Table1[CUSTOMER ID],'Hospitalisation Details'!$A$2:$I$2344,7,0)</f>
        <v>tier - 3</v>
      </c>
      <c r="O825" s="8" t="str">
        <f>VLOOKUP(Table1[CUSTOMER ID],'Hospitalisation Details'!$A$2:$I$2344,8,0)</f>
        <v>tier - 3</v>
      </c>
      <c r="P825" s="8" t="str">
        <f>VLOOKUP(Table1[CUSTOMER ID],'Hospitalisation Details'!$A$2:$I$2344,9,0)</f>
        <v>R1016</v>
      </c>
      <c r="Q825" s="8">
        <f ca="1">VLOOKUP(Table1[CUSTOMER ID],'Hospitalisation Details'!$A$2:$N$2344,13,0)</f>
        <v>20</v>
      </c>
    </row>
    <row r="826" spans="1:17" ht="15.75" x14ac:dyDescent="0.25">
      <c r="A826" s="1" t="s">
        <v>1545</v>
      </c>
      <c r="B826" s="8" t="str">
        <f>VLOOKUP(A826:A3160,'Customer Names'!$A$2:$D$2336,2,0)</f>
        <v xml:space="preserve">  Chris J</v>
      </c>
      <c r="C826" s="8">
        <f>VLOOKUP(A826:A3160,'Medical Examinations'!$A$2:$H$2336,2,0)</f>
        <v>31.74</v>
      </c>
      <c r="D826" s="8">
        <f>VLOOKUP(A826:A3160,'Medical Examinations'!$A$2:$H$2336,3,0)</f>
        <v>7.68</v>
      </c>
      <c r="E826" s="8" t="str">
        <f>VLOOKUP(A826:A3160,'Medical Examinations'!$A$1:$M$2336,10,0)</f>
        <v>Yes</v>
      </c>
      <c r="F826" s="8" t="str">
        <f>VLOOKUP(A826:A3160,'Medical Examinations'!$A$2:$H$2336,5,0)</f>
        <v>No</v>
      </c>
      <c r="G826" s="8" t="str">
        <f>VLOOKUP(A826:A3160,'Medical Examinations'!$A$2:$H$2336,6,0)</f>
        <v>No</v>
      </c>
      <c r="H826" s="8">
        <f>VLOOKUP(A826:A3160,'Medical Examinations'!$A$2:$H$2336,7,0)</f>
        <v>0</v>
      </c>
      <c r="I826" t="str">
        <f>VLOOKUP(A826:A3160,'Medical Examinations'!$A$2:$K$2336,11,0)</f>
        <v>No</v>
      </c>
      <c r="J826" s="8" t="str">
        <f>VLOOKUP(A826:A3160,'Medical Examinations'!$A$2:$M$2336,12,0)</f>
        <v>Obesity</v>
      </c>
      <c r="K826" s="8" t="str">
        <f>VLOOKUP(A826:A3160,'Medical Examinations'!$A$2:$M$2336,13,0)</f>
        <v>Diabetes</v>
      </c>
      <c r="L826" s="8" t="str">
        <f>VLOOKUP(Table1[CUSTOMER ID],'Hospitalisation Details'!$A$1:$N$2344,12,0)</f>
        <v>25/Sep/1967</v>
      </c>
      <c r="M826" s="22">
        <f>VLOOKUP(Table1[CUSTOMER ID],'Hospitalisation Details'!$A$2:$N$2344,14,0)</f>
        <v>12823.25</v>
      </c>
      <c r="N826" s="8" t="str">
        <f>VLOOKUP(Table1[CUSTOMER ID],'Hospitalisation Details'!$A$2:$I$2344,7,0)</f>
        <v>tier - 3</v>
      </c>
      <c r="O826" s="8" t="str">
        <f>VLOOKUP(Table1[CUSTOMER ID],'Hospitalisation Details'!$A$2:$I$2344,8,0)</f>
        <v>tier - 3</v>
      </c>
      <c r="P826" s="8" t="str">
        <f>VLOOKUP(Table1[CUSTOMER ID],'Hospitalisation Details'!$A$2:$I$2344,9,0)</f>
        <v>R1021</v>
      </c>
      <c r="Q826" s="8">
        <f ca="1">VLOOKUP(Table1[CUSTOMER ID],'Hospitalisation Details'!$A$2:$N$2344,13,0)</f>
        <v>57</v>
      </c>
    </row>
    <row r="827" spans="1:17" ht="15.75" x14ac:dyDescent="0.25">
      <c r="A827" s="1" t="s">
        <v>1544</v>
      </c>
      <c r="B827" s="8" t="str">
        <f>VLOOKUP(A827:A3161,'Customer Names'!$A$2:$D$2336,2,0)</f>
        <v xml:space="preserve">  Kate A</v>
      </c>
      <c r="C827" s="8">
        <f>VLOOKUP(A827:A3161,'Medical Examinations'!$A$2:$H$2336,2,0)</f>
        <v>26.504999999999999</v>
      </c>
      <c r="D827" s="8">
        <f>VLOOKUP(A827:A3161,'Medical Examinations'!$A$2:$H$2336,3,0)</f>
        <v>6.79</v>
      </c>
      <c r="E827" s="8" t="str">
        <f>VLOOKUP(A827:A3161,'Medical Examinations'!$A$1:$M$2336,10,0)</f>
        <v>Yes</v>
      </c>
      <c r="F827" s="8" t="str">
        <f>VLOOKUP(A827:A3161,'Medical Examinations'!$A$2:$H$2336,5,0)</f>
        <v>No</v>
      </c>
      <c r="G827" s="8" t="str">
        <f>VLOOKUP(A827:A3161,'Medical Examinations'!$A$2:$H$2336,6,0)</f>
        <v>Yes</v>
      </c>
      <c r="H827" s="8">
        <f>VLOOKUP(A827:A3161,'Medical Examinations'!$A$2:$H$2336,7,0)</f>
        <v>1</v>
      </c>
      <c r="I827" t="str">
        <f>VLOOKUP(A827:A3161,'Medical Examinations'!$A$2:$K$2336,11,0)</f>
        <v>No</v>
      </c>
      <c r="J827" s="8" t="str">
        <f>VLOOKUP(A827:A3161,'Medical Examinations'!$A$2:$M$2336,12,0)</f>
        <v>Overweight</v>
      </c>
      <c r="K827" s="8" t="str">
        <f>VLOOKUP(A827:A3161,'Medical Examinations'!$A$2:$M$2336,13,0)</f>
        <v>Diabetes</v>
      </c>
      <c r="L827" s="8" t="str">
        <f>VLOOKUP(Table1[CUSTOMER ID],'Hospitalisation Details'!$A$1:$N$2344,12,0)</f>
        <v>20/Jul/1963</v>
      </c>
      <c r="M827" s="22">
        <f>VLOOKUP(Table1[CUSTOMER ID],'Hospitalisation Details'!$A$2:$N$2344,14,0)</f>
        <v>12815.44</v>
      </c>
      <c r="N827" s="8" t="str">
        <f>VLOOKUP(Table1[CUSTOMER ID],'Hospitalisation Details'!$A$2:$I$2344,7,0)</f>
        <v>tier - 3</v>
      </c>
      <c r="O827" s="8" t="str">
        <f>VLOOKUP(Table1[CUSTOMER ID],'Hospitalisation Details'!$A$2:$I$2344,8,0)</f>
        <v>tier - 3</v>
      </c>
      <c r="P827" s="8" t="str">
        <f>VLOOKUP(Table1[CUSTOMER ID],'Hospitalisation Details'!$A$2:$I$2344,9,0)</f>
        <v>R1024</v>
      </c>
      <c r="Q827" s="8">
        <f ca="1">VLOOKUP(Table1[CUSTOMER ID],'Hospitalisation Details'!$A$2:$N$2344,13,0)</f>
        <v>61</v>
      </c>
    </row>
    <row r="828" spans="1:17" ht="15.75" x14ac:dyDescent="0.25">
      <c r="A828" s="1" t="s">
        <v>1543</v>
      </c>
      <c r="B828" s="8" t="str">
        <f>VLOOKUP(A828:A3162,'Customer Names'!$A$2:$D$2336,2,0)</f>
        <v xml:space="preserve">  Kelli</v>
      </c>
      <c r="C828" s="8">
        <f>VLOOKUP(A828:A3162,'Medical Examinations'!$A$2:$H$2336,2,0)</f>
        <v>36.479999999999997</v>
      </c>
      <c r="D828" s="8">
        <f>VLOOKUP(A828:A3162,'Medical Examinations'!$A$2:$H$2336,3,0)</f>
        <v>11.09</v>
      </c>
      <c r="E828" s="8" t="str">
        <f>VLOOKUP(A828:A3162,'Medical Examinations'!$A$1:$M$2336,10,0)</f>
        <v>No</v>
      </c>
      <c r="F828" s="8" t="str">
        <f>VLOOKUP(A828:A3162,'Medical Examinations'!$A$2:$H$2336,5,0)</f>
        <v>No</v>
      </c>
      <c r="G828" s="8" t="str">
        <f>VLOOKUP(A828:A3162,'Medical Examinations'!$A$2:$H$2336,6,0)</f>
        <v>No</v>
      </c>
      <c r="H828" s="8">
        <f>VLOOKUP(A828:A3162,'Medical Examinations'!$A$2:$H$2336,7,0)</f>
        <v>0</v>
      </c>
      <c r="I828" t="str">
        <f>VLOOKUP(A828:A3162,'Medical Examinations'!$A$2:$K$2336,11,0)</f>
        <v>No</v>
      </c>
      <c r="J828" s="8" t="str">
        <f>VLOOKUP(A828:A3162,'Medical Examinations'!$A$2:$M$2336,12,0)</f>
        <v>Obesity</v>
      </c>
      <c r="K828" s="8" t="str">
        <f>VLOOKUP(A828:A3162,'Medical Examinations'!$A$2:$M$2336,13,0)</f>
        <v>Diabetes</v>
      </c>
      <c r="L828" s="8" t="str">
        <f>VLOOKUP(Table1[CUSTOMER ID],'Hospitalisation Details'!$A$1:$N$2344,12,0)</f>
        <v>24/Jul/1978</v>
      </c>
      <c r="M828" s="22">
        <f>VLOOKUP(Table1[CUSTOMER ID],'Hospitalisation Details'!$A$2:$N$2344,14,0)</f>
        <v>12797.21</v>
      </c>
      <c r="N828" s="8" t="str">
        <f>VLOOKUP(Table1[CUSTOMER ID],'Hospitalisation Details'!$A$2:$I$2344,7,0)</f>
        <v>tier - 3</v>
      </c>
      <c r="O828" s="8" t="str">
        <f>VLOOKUP(Table1[CUSTOMER ID],'Hospitalisation Details'!$A$2:$I$2344,8,0)</f>
        <v>tier - 1</v>
      </c>
      <c r="P828" s="8" t="str">
        <f>VLOOKUP(Table1[CUSTOMER ID],'Hospitalisation Details'!$A$2:$I$2344,9,0)</f>
        <v>R1024</v>
      </c>
      <c r="Q828" s="8">
        <f ca="1">VLOOKUP(Table1[CUSTOMER ID],'Hospitalisation Details'!$A$2:$N$2344,13,0)</f>
        <v>46</v>
      </c>
    </row>
    <row r="829" spans="1:17" ht="15.75" x14ac:dyDescent="0.25">
      <c r="A829" s="1" t="s">
        <v>1542</v>
      </c>
      <c r="B829" s="8" t="str">
        <f>VLOOKUP(A829:A3163,'Customer Names'!$A$2:$D$2336,2,0)</f>
        <v xml:space="preserve">  Maggie M</v>
      </c>
      <c r="C829" s="8">
        <f>VLOOKUP(A829:A3163,'Medical Examinations'!$A$2:$H$2336,2,0)</f>
        <v>39.159999999999997</v>
      </c>
      <c r="D829" s="8">
        <f>VLOOKUP(A829:A3163,'Medical Examinations'!$A$2:$H$2336,3,0)</f>
        <v>5.24</v>
      </c>
      <c r="E829" s="8" t="str">
        <f>VLOOKUP(A829:A3163,'Medical Examinations'!$A$1:$M$2336,10,0)</f>
        <v>Yes</v>
      </c>
      <c r="F829" s="8" t="str">
        <f>VLOOKUP(A829:A3163,'Medical Examinations'!$A$2:$H$2336,5,0)</f>
        <v>No</v>
      </c>
      <c r="G829" s="8" t="str">
        <f>VLOOKUP(A829:A3163,'Medical Examinations'!$A$2:$H$2336,6,0)</f>
        <v>Yes</v>
      </c>
      <c r="H829" s="8">
        <f>VLOOKUP(A829:A3163,'Medical Examinations'!$A$2:$H$2336,7,0)</f>
        <v>1</v>
      </c>
      <c r="I829" t="str">
        <f>VLOOKUP(A829:A3163,'Medical Examinations'!$A$2:$K$2336,11,0)</f>
        <v>No</v>
      </c>
      <c r="J829" s="8" t="str">
        <f>VLOOKUP(A829:A3163,'Medical Examinations'!$A$2:$M$2336,12,0)</f>
        <v>Obesity</v>
      </c>
      <c r="K829" s="8" t="str">
        <f>VLOOKUP(A829:A3163,'Medical Examinations'!$A$2:$M$2336,13,0)</f>
        <v>Normal</v>
      </c>
      <c r="L829" s="8" t="str">
        <f>VLOOKUP(Table1[CUSTOMER ID],'Hospitalisation Details'!$A$1:$N$2344,12,0)</f>
        <v>29/Oct/1983</v>
      </c>
      <c r="M829" s="22">
        <f>VLOOKUP(Table1[CUSTOMER ID],'Hospitalisation Details'!$A$2:$N$2344,14,0)</f>
        <v>12788.18</v>
      </c>
      <c r="N829" s="8" t="str">
        <f>VLOOKUP(Table1[CUSTOMER ID],'Hospitalisation Details'!$A$2:$I$2344,7,0)</f>
        <v>tier - 3</v>
      </c>
      <c r="O829" s="8" t="str">
        <f>VLOOKUP(Table1[CUSTOMER ID],'Hospitalisation Details'!$A$2:$I$2344,8,0)</f>
        <v>tier - 1</v>
      </c>
      <c r="P829" s="8" t="str">
        <f>VLOOKUP(Table1[CUSTOMER ID],'Hospitalisation Details'!$A$2:$I$2344,9,0)</f>
        <v>R1026</v>
      </c>
      <c r="Q829" s="8">
        <f ca="1">VLOOKUP(Table1[CUSTOMER ID],'Hospitalisation Details'!$A$2:$N$2344,13,0)</f>
        <v>41</v>
      </c>
    </row>
    <row r="830" spans="1:17" ht="15.75" x14ac:dyDescent="0.25">
      <c r="A830" s="1" t="s">
        <v>1541</v>
      </c>
      <c r="B830" s="8" t="str">
        <f>VLOOKUP(A830:A3164,'Customer Names'!$A$2:$D$2336,2,0)</f>
        <v xml:space="preserve">  Michelle L</v>
      </c>
      <c r="C830" s="8">
        <f>VLOOKUP(A830:A3164,'Medical Examinations'!$A$2:$H$2336,2,0)</f>
        <v>28.22</v>
      </c>
      <c r="D830" s="8">
        <f>VLOOKUP(A830:A3164,'Medical Examinations'!$A$2:$H$2336,3,0)</f>
        <v>7.51</v>
      </c>
      <c r="E830" s="8" t="str">
        <f>VLOOKUP(A830:A3164,'Medical Examinations'!$A$1:$M$2336,10,0)</f>
        <v>Yes</v>
      </c>
      <c r="F830" s="8" t="str">
        <f>VLOOKUP(A830:A3164,'Medical Examinations'!$A$2:$H$2336,5,0)</f>
        <v>No</v>
      </c>
      <c r="G830" s="8" t="str">
        <f>VLOOKUP(A830:A3164,'Medical Examinations'!$A$2:$H$2336,6,0)</f>
        <v>Yes</v>
      </c>
      <c r="H830" s="8">
        <f>VLOOKUP(A830:A3164,'Medical Examinations'!$A$2:$H$2336,7,0)</f>
        <v>1</v>
      </c>
      <c r="I830" t="str">
        <f>VLOOKUP(A830:A3164,'Medical Examinations'!$A$2:$K$2336,11,0)</f>
        <v>No</v>
      </c>
      <c r="J830" s="8" t="str">
        <f>VLOOKUP(A830:A3164,'Medical Examinations'!$A$2:$M$2336,12,0)</f>
        <v>Overweight</v>
      </c>
      <c r="K830" s="8" t="str">
        <f>VLOOKUP(A830:A3164,'Medical Examinations'!$A$2:$M$2336,13,0)</f>
        <v>Diabetes</v>
      </c>
      <c r="L830" s="8" t="str">
        <f>VLOOKUP(Table1[CUSTOMER ID],'Hospitalisation Details'!$A$1:$N$2344,12,0)</f>
        <v>5/Dec/1963</v>
      </c>
      <c r="M830" s="22">
        <f>VLOOKUP(Table1[CUSTOMER ID],'Hospitalisation Details'!$A$2:$N$2344,14,0)</f>
        <v>12788.03</v>
      </c>
      <c r="N830" s="8" t="str">
        <f>VLOOKUP(Table1[CUSTOMER ID],'Hospitalisation Details'!$A$2:$I$2344,7,0)</f>
        <v>tier - 3</v>
      </c>
      <c r="O830" s="8" t="str">
        <f>VLOOKUP(Table1[CUSTOMER ID],'Hospitalisation Details'!$A$2:$I$2344,8,0)</f>
        <v>tier - 3</v>
      </c>
      <c r="P830" s="8" t="str">
        <f>VLOOKUP(Table1[CUSTOMER ID],'Hospitalisation Details'!$A$2:$I$2344,9,0)</f>
        <v>R1025</v>
      </c>
      <c r="Q830" s="8">
        <f ca="1">VLOOKUP(Table1[CUSTOMER ID],'Hospitalisation Details'!$A$2:$N$2344,13,0)</f>
        <v>60</v>
      </c>
    </row>
    <row r="831" spans="1:17" ht="15.75" x14ac:dyDescent="0.25">
      <c r="A831" s="1" t="s">
        <v>1540</v>
      </c>
      <c r="B831" s="8" t="str">
        <f>VLOOKUP(A831:A3165,'Customer Names'!$A$2:$D$2336,2,0)</f>
        <v xml:space="preserve">  Ashley K</v>
      </c>
      <c r="C831" s="8">
        <f>VLOOKUP(A831:A3165,'Medical Examinations'!$A$2:$H$2336,2,0)</f>
        <v>35</v>
      </c>
      <c r="D831" s="8">
        <f>VLOOKUP(A831:A3165,'Medical Examinations'!$A$2:$H$2336,3,0)</f>
        <v>4.13</v>
      </c>
      <c r="E831" s="8" t="str">
        <f>VLOOKUP(A831:A3165,'Medical Examinations'!$A$1:$M$2336,10,0)</f>
        <v>No</v>
      </c>
      <c r="F831" s="8" t="str">
        <f>VLOOKUP(A831:A3165,'Medical Examinations'!$A$2:$H$2336,5,0)</f>
        <v>No</v>
      </c>
      <c r="G831" s="8" t="str">
        <f>VLOOKUP(A831:A3165,'Medical Examinations'!$A$2:$H$2336,6,0)</f>
        <v>No</v>
      </c>
      <c r="H831" s="8">
        <f>VLOOKUP(A831:A3165,'Medical Examinations'!$A$2:$H$2336,7,0)</f>
        <v>2</v>
      </c>
      <c r="I831" t="str">
        <f>VLOOKUP(A831:A3165,'Medical Examinations'!$A$2:$K$2336,11,0)</f>
        <v>No</v>
      </c>
      <c r="J831" s="8" t="str">
        <f>VLOOKUP(A831:A3165,'Medical Examinations'!$A$2:$M$2336,12,0)</f>
        <v>Obesity</v>
      </c>
      <c r="K831" s="8" t="str">
        <f>VLOOKUP(A831:A3165,'Medical Examinations'!$A$2:$M$2336,13,0)</f>
        <v>Normal</v>
      </c>
      <c r="L831" s="8" t="str">
        <f>VLOOKUP(Table1[CUSTOMER ID],'Hospitalisation Details'!$A$1:$N$2344,12,0)</f>
        <v>7/Oct/1972</v>
      </c>
      <c r="M831" s="22">
        <f>VLOOKUP(Table1[CUSTOMER ID],'Hospitalisation Details'!$A$2:$N$2344,14,0)</f>
        <v>12776.05</v>
      </c>
      <c r="N831" s="8" t="str">
        <f>VLOOKUP(Table1[CUSTOMER ID],'Hospitalisation Details'!$A$2:$I$2344,7,0)</f>
        <v>tier - 3</v>
      </c>
      <c r="O831" s="8" t="str">
        <f>VLOOKUP(Table1[CUSTOMER ID],'Hospitalisation Details'!$A$2:$I$2344,8,0)</f>
        <v>tier - 3</v>
      </c>
      <c r="P831" s="8" t="str">
        <f>VLOOKUP(Table1[CUSTOMER ID],'Hospitalisation Details'!$A$2:$I$2344,9,0)</f>
        <v>R1026</v>
      </c>
      <c r="Q831" s="8">
        <f ca="1">VLOOKUP(Table1[CUSTOMER ID],'Hospitalisation Details'!$A$2:$N$2344,13,0)</f>
        <v>52</v>
      </c>
    </row>
    <row r="832" spans="1:17" ht="15.75" x14ac:dyDescent="0.25">
      <c r="A832" s="1" t="s">
        <v>1539</v>
      </c>
      <c r="B832" s="8" t="str">
        <f>VLOOKUP(A832:A3166,'Customer Names'!$A$2:$D$2336,2,0)</f>
        <v xml:space="preserve">  Michael</v>
      </c>
      <c r="C832" s="8">
        <f>VLOOKUP(A832:A3166,'Medical Examinations'!$A$2:$H$2336,2,0)</f>
        <v>36.24</v>
      </c>
      <c r="D832" s="8">
        <f>VLOOKUP(A832:A3166,'Medical Examinations'!$A$2:$H$2336,3,0)</f>
        <v>8.3800000000000008</v>
      </c>
      <c r="E832" s="8" t="str">
        <f>VLOOKUP(A832:A3166,'Medical Examinations'!$A$1:$M$2336,10,0)</f>
        <v>Yes</v>
      </c>
      <c r="F832" s="8" t="str">
        <f>VLOOKUP(A832:A3166,'Medical Examinations'!$A$2:$H$2336,5,0)</f>
        <v>No</v>
      </c>
      <c r="G832" s="8" t="str">
        <f>VLOOKUP(A832:A3166,'Medical Examinations'!$A$2:$H$2336,6,0)</f>
        <v>No</v>
      </c>
      <c r="H832" s="8">
        <f>VLOOKUP(A832:A3166,'Medical Examinations'!$A$2:$H$2336,7,0)</f>
        <v>1</v>
      </c>
      <c r="I832" t="str">
        <f>VLOOKUP(A832:A3166,'Medical Examinations'!$A$2:$K$2336,11,0)</f>
        <v>No</v>
      </c>
      <c r="J832" s="8" t="str">
        <f>VLOOKUP(A832:A3166,'Medical Examinations'!$A$2:$M$2336,12,0)</f>
        <v>Obesity</v>
      </c>
      <c r="K832" s="8" t="str">
        <f>VLOOKUP(A832:A3166,'Medical Examinations'!$A$2:$M$2336,13,0)</f>
        <v>Diabetes</v>
      </c>
      <c r="L832" s="8" t="str">
        <f>VLOOKUP(Table1[CUSTOMER ID],'Hospitalisation Details'!$A$1:$N$2344,12,0)</f>
        <v>25/Sep/1975</v>
      </c>
      <c r="M832" s="22">
        <f>VLOOKUP(Table1[CUSTOMER ID],'Hospitalisation Details'!$A$2:$N$2344,14,0)</f>
        <v>12770.27</v>
      </c>
      <c r="N832" s="8" t="str">
        <f>VLOOKUP(Table1[CUSTOMER ID],'Hospitalisation Details'!$A$2:$I$2344,7,0)</f>
        <v>tier - 3</v>
      </c>
      <c r="O832" s="8" t="str">
        <f>VLOOKUP(Table1[CUSTOMER ID],'Hospitalisation Details'!$A$2:$I$2344,8,0)</f>
        <v>tier - 3</v>
      </c>
      <c r="P832" s="8" t="str">
        <f>VLOOKUP(Table1[CUSTOMER ID],'Hospitalisation Details'!$A$2:$I$2344,9,0)</f>
        <v>R1021</v>
      </c>
      <c r="Q832" s="8">
        <f ca="1">VLOOKUP(Table1[CUSTOMER ID],'Hospitalisation Details'!$A$2:$N$2344,13,0)</f>
        <v>49</v>
      </c>
    </row>
    <row r="833" spans="1:17" ht="15.75" x14ac:dyDescent="0.25">
      <c r="A833" s="1" t="s">
        <v>1538</v>
      </c>
      <c r="B833" s="8" t="str">
        <f>VLOOKUP(A833:A3167,'Customer Names'!$A$2:$D$2336,2,0)</f>
        <v xml:space="preserve">  Ryan K</v>
      </c>
      <c r="C833" s="8">
        <f>VLOOKUP(A833:A3167,'Medical Examinations'!$A$2:$H$2336,2,0)</f>
        <v>36.954999999999998</v>
      </c>
      <c r="D833" s="8">
        <f>VLOOKUP(A833:A3167,'Medical Examinations'!$A$2:$H$2336,3,0)</f>
        <v>8.07</v>
      </c>
      <c r="E833" s="8" t="str">
        <f>VLOOKUP(A833:A3167,'Medical Examinations'!$A$1:$M$2336,10,0)</f>
        <v>No</v>
      </c>
      <c r="F833" s="8" t="str">
        <f>VLOOKUP(A833:A3167,'Medical Examinations'!$A$2:$H$2336,5,0)</f>
        <v>No</v>
      </c>
      <c r="G833" s="8" t="str">
        <f>VLOOKUP(A833:A3167,'Medical Examinations'!$A$2:$H$2336,6,0)</f>
        <v>No</v>
      </c>
      <c r="H833" s="8">
        <f>VLOOKUP(A833:A3167,'Medical Examinations'!$A$2:$H$2336,7,0)</f>
        <v>0</v>
      </c>
      <c r="I833" t="str">
        <f>VLOOKUP(A833:A3167,'Medical Examinations'!$A$2:$K$2336,11,0)</f>
        <v>No</v>
      </c>
      <c r="J833" s="8" t="str">
        <f>VLOOKUP(A833:A3167,'Medical Examinations'!$A$2:$M$2336,12,0)</f>
        <v>Obesity</v>
      </c>
      <c r="K833" s="8" t="str">
        <f>VLOOKUP(A833:A3167,'Medical Examinations'!$A$2:$M$2336,13,0)</f>
        <v>Diabetes</v>
      </c>
      <c r="L833" s="8" t="str">
        <f>VLOOKUP(Table1[CUSTOMER ID],'Hospitalisation Details'!$A$1:$N$2344,12,0)</f>
        <v>1/Oct/1962</v>
      </c>
      <c r="M833" s="22">
        <f>VLOOKUP(Table1[CUSTOMER ID],'Hospitalisation Details'!$A$2:$N$2344,14,0)</f>
        <v>12741.17</v>
      </c>
      <c r="N833" s="8" t="str">
        <f>VLOOKUP(Table1[CUSTOMER ID],'Hospitalisation Details'!$A$2:$I$2344,7,0)</f>
        <v>tier - 3</v>
      </c>
      <c r="O833" s="8" t="str">
        <f>VLOOKUP(Table1[CUSTOMER ID],'Hospitalisation Details'!$A$2:$I$2344,8,0)</f>
        <v>tier - 1</v>
      </c>
      <c r="P833" s="8" t="str">
        <f>VLOOKUP(Table1[CUSTOMER ID],'Hospitalisation Details'!$A$2:$I$2344,9,0)</f>
        <v>R1017</v>
      </c>
      <c r="Q833" s="8">
        <f ca="1">VLOOKUP(Table1[CUSTOMER ID],'Hospitalisation Details'!$A$2:$N$2344,13,0)</f>
        <v>62</v>
      </c>
    </row>
    <row r="834" spans="1:17" ht="15.75" x14ac:dyDescent="0.25">
      <c r="A834" s="1" t="s">
        <v>1537</v>
      </c>
      <c r="B834" s="8" t="str">
        <f>VLOOKUP(A834:A3168,'Customer Names'!$A$2:$D$2336,2,0)</f>
        <v xml:space="preserve">  Matthew J</v>
      </c>
      <c r="C834" s="8">
        <f>VLOOKUP(A834:A3168,'Medical Examinations'!$A$2:$H$2336,2,0)</f>
        <v>29.64</v>
      </c>
      <c r="D834" s="8">
        <f>VLOOKUP(A834:A3168,'Medical Examinations'!$A$2:$H$2336,3,0)</f>
        <v>8.9499999999999993</v>
      </c>
      <c r="E834" s="8" t="str">
        <f>VLOOKUP(A834:A3168,'Medical Examinations'!$A$1:$M$2336,10,0)</f>
        <v>No</v>
      </c>
      <c r="F834" s="8" t="str">
        <f>VLOOKUP(A834:A3168,'Medical Examinations'!$A$2:$H$2336,5,0)</f>
        <v>No</v>
      </c>
      <c r="G834" s="8" t="str">
        <f>VLOOKUP(A834:A3168,'Medical Examinations'!$A$2:$H$2336,6,0)</f>
        <v>No</v>
      </c>
      <c r="H834" s="8">
        <f>VLOOKUP(A834:A3168,'Medical Examinations'!$A$2:$H$2336,7,0)</f>
        <v>0</v>
      </c>
      <c r="I834" t="str">
        <f>VLOOKUP(A834:A3168,'Medical Examinations'!$A$2:$K$2336,11,0)</f>
        <v>No</v>
      </c>
      <c r="J834" s="8" t="str">
        <f>VLOOKUP(A834:A3168,'Medical Examinations'!$A$2:$M$2336,12,0)</f>
        <v>Overweight</v>
      </c>
      <c r="K834" s="8" t="str">
        <f>VLOOKUP(A834:A3168,'Medical Examinations'!$A$2:$M$2336,13,0)</f>
        <v>Diabetes</v>
      </c>
      <c r="L834" s="8" t="str">
        <f>VLOOKUP(Table1[CUSTOMER ID],'Hospitalisation Details'!$A$1:$N$2344,12,0)</f>
        <v>2/Sep/1962</v>
      </c>
      <c r="M834" s="22">
        <f>VLOOKUP(Table1[CUSTOMER ID],'Hospitalisation Details'!$A$2:$N$2344,14,0)</f>
        <v>12731</v>
      </c>
      <c r="N834" s="8" t="str">
        <f>VLOOKUP(Table1[CUSTOMER ID],'Hospitalisation Details'!$A$2:$I$2344,7,0)</f>
        <v>tier - 3</v>
      </c>
      <c r="O834" s="8" t="str">
        <f>VLOOKUP(Table1[CUSTOMER ID],'Hospitalisation Details'!$A$2:$I$2344,8,0)</f>
        <v>tier - 3</v>
      </c>
      <c r="P834" s="8" t="str">
        <f>VLOOKUP(Table1[CUSTOMER ID],'Hospitalisation Details'!$A$2:$I$2344,9,0)</f>
        <v>R1016</v>
      </c>
      <c r="Q834" s="8">
        <f ca="1">VLOOKUP(Table1[CUSTOMER ID],'Hospitalisation Details'!$A$2:$N$2344,13,0)</f>
        <v>62</v>
      </c>
    </row>
    <row r="835" spans="1:17" ht="15.75" x14ac:dyDescent="0.25">
      <c r="A835" s="1" t="s">
        <v>1536</v>
      </c>
      <c r="B835" s="8" t="str">
        <f>VLOOKUP(A835:A3169,'Customer Names'!$A$2:$D$2336,2,0)</f>
        <v xml:space="preserve">  Karine</v>
      </c>
      <c r="C835" s="8">
        <f>VLOOKUP(A835:A3169,'Medical Examinations'!$A$2:$H$2336,2,0)</f>
        <v>42.74</v>
      </c>
      <c r="D835" s="8">
        <f>VLOOKUP(A835:A3169,'Medical Examinations'!$A$2:$H$2336,3,0)</f>
        <v>6.31</v>
      </c>
      <c r="E835" s="8" t="str">
        <f>VLOOKUP(A835:A3169,'Medical Examinations'!$A$1:$M$2336,10,0)</f>
        <v>Yes</v>
      </c>
      <c r="F835" s="8" t="str">
        <f>VLOOKUP(A835:A3169,'Medical Examinations'!$A$2:$H$2336,5,0)</f>
        <v>No</v>
      </c>
      <c r="G835" s="8" t="str">
        <f>VLOOKUP(A835:A3169,'Medical Examinations'!$A$2:$H$2336,6,0)</f>
        <v>No</v>
      </c>
      <c r="H835" s="8">
        <f>VLOOKUP(A835:A3169,'Medical Examinations'!$A$2:$H$2336,7,0)</f>
        <v>1</v>
      </c>
      <c r="I835" t="str">
        <f>VLOOKUP(A835:A3169,'Medical Examinations'!$A$2:$K$2336,11,0)</f>
        <v>No</v>
      </c>
      <c r="J835" s="8" t="str">
        <f>VLOOKUP(A835:A3169,'Medical Examinations'!$A$2:$M$2336,12,0)</f>
        <v>Obesity</v>
      </c>
      <c r="K835" s="8" t="str">
        <f>VLOOKUP(A835:A3169,'Medical Examinations'!$A$2:$M$2336,13,0)</f>
        <v>Prediabetes</v>
      </c>
      <c r="L835" s="8" t="str">
        <f>VLOOKUP(Table1[CUSTOMER ID],'Hospitalisation Details'!$A$1:$N$2344,12,0)</f>
        <v>17/Jul/1988</v>
      </c>
      <c r="M835" s="22">
        <f>VLOOKUP(Table1[CUSTOMER ID],'Hospitalisation Details'!$A$2:$N$2344,14,0)</f>
        <v>12718.21</v>
      </c>
      <c r="N835" s="8" t="str">
        <f>VLOOKUP(Table1[CUSTOMER ID],'Hospitalisation Details'!$A$2:$I$2344,7,0)</f>
        <v>tier - 3</v>
      </c>
      <c r="O835" s="8" t="str">
        <f>VLOOKUP(Table1[CUSTOMER ID],'Hospitalisation Details'!$A$2:$I$2344,8,0)</f>
        <v>tier - 1</v>
      </c>
      <c r="P835" s="8" t="str">
        <f>VLOOKUP(Table1[CUSTOMER ID],'Hospitalisation Details'!$A$2:$I$2344,9,0)</f>
        <v>R1026</v>
      </c>
      <c r="Q835" s="8">
        <f ca="1">VLOOKUP(Table1[CUSTOMER ID],'Hospitalisation Details'!$A$2:$N$2344,13,0)</f>
        <v>36</v>
      </c>
    </row>
    <row r="836" spans="1:17" ht="15.75" x14ac:dyDescent="0.25">
      <c r="A836" s="1" t="s">
        <v>1535</v>
      </c>
      <c r="B836" s="8" t="str">
        <f>VLOOKUP(A836:A3170,'Customer Names'!$A$2:$D$2336,2,0)</f>
        <v xml:space="preserve">  Antonia G</v>
      </c>
      <c r="C836" s="8">
        <f>VLOOKUP(A836:A3170,'Medical Examinations'!$A$2:$H$2336,2,0)</f>
        <v>36.130000000000003</v>
      </c>
      <c r="D836" s="8">
        <f>VLOOKUP(A836:A3170,'Medical Examinations'!$A$2:$H$2336,3,0)</f>
        <v>7.19</v>
      </c>
      <c r="E836" s="8" t="str">
        <f>VLOOKUP(A836:A3170,'Medical Examinations'!$A$1:$M$2336,10,0)</f>
        <v>Yes</v>
      </c>
      <c r="F836" s="8" t="str">
        <f>VLOOKUP(A836:A3170,'Medical Examinations'!$A$2:$H$2336,5,0)</f>
        <v>No</v>
      </c>
      <c r="G836" s="8" t="str">
        <f>VLOOKUP(A836:A3170,'Medical Examinations'!$A$2:$H$2336,6,0)</f>
        <v>No</v>
      </c>
      <c r="H836" s="8">
        <f>VLOOKUP(A836:A3170,'Medical Examinations'!$A$2:$H$2336,7,0)</f>
        <v>2</v>
      </c>
      <c r="I836" t="str">
        <f>VLOOKUP(A836:A3170,'Medical Examinations'!$A$2:$K$2336,11,0)</f>
        <v>No</v>
      </c>
      <c r="J836" s="8" t="str">
        <f>VLOOKUP(A836:A3170,'Medical Examinations'!$A$2:$M$2336,12,0)</f>
        <v>Obesity</v>
      </c>
      <c r="K836" s="8" t="str">
        <f>VLOOKUP(A836:A3170,'Medical Examinations'!$A$2:$M$2336,13,0)</f>
        <v>Diabetes</v>
      </c>
      <c r="L836" s="8" t="str">
        <f>VLOOKUP(Table1[CUSTOMER ID],'Hospitalisation Details'!$A$1:$N$2344,12,0)</f>
        <v>8/Jul/1970</v>
      </c>
      <c r="M836" s="22">
        <f>VLOOKUP(Table1[CUSTOMER ID],'Hospitalisation Details'!$A$2:$N$2344,14,0)</f>
        <v>12713</v>
      </c>
      <c r="N836" s="8" t="str">
        <f>VLOOKUP(Table1[CUSTOMER ID],'Hospitalisation Details'!$A$2:$I$2344,7,0)</f>
        <v>tier - 3</v>
      </c>
      <c r="O836" s="8" t="str">
        <f>VLOOKUP(Table1[CUSTOMER ID],'Hospitalisation Details'!$A$2:$I$2344,8,0)</f>
        <v>tier - 1</v>
      </c>
      <c r="P836" s="8" t="str">
        <f>VLOOKUP(Table1[CUSTOMER ID],'Hospitalisation Details'!$A$2:$I$2344,9,0)</f>
        <v>R1011</v>
      </c>
      <c r="Q836" s="8">
        <f ca="1">VLOOKUP(Table1[CUSTOMER ID],'Hospitalisation Details'!$A$2:$N$2344,13,0)</f>
        <v>54</v>
      </c>
    </row>
    <row r="837" spans="1:17" ht="15.75" x14ac:dyDescent="0.25">
      <c r="A837" s="1" t="s">
        <v>1534</v>
      </c>
      <c r="B837" s="8" t="str">
        <f>VLOOKUP(A837:A3171,'Customer Names'!$A$2:$D$2336,2,0)</f>
        <v xml:space="preserve">  Casondra L</v>
      </c>
      <c r="C837" s="8">
        <f>VLOOKUP(A837:A3171,'Medical Examinations'!$A$2:$H$2336,2,0)</f>
        <v>31.55</v>
      </c>
      <c r="D837" s="8">
        <f>VLOOKUP(A837:A3171,'Medical Examinations'!$A$2:$H$2336,3,0)</f>
        <v>6.11</v>
      </c>
      <c r="E837" s="8" t="str">
        <f>VLOOKUP(A837:A3171,'Medical Examinations'!$A$1:$M$2336,10,0)</f>
        <v>Yes</v>
      </c>
      <c r="F837" s="8" t="str">
        <f>VLOOKUP(A837:A3171,'Medical Examinations'!$A$2:$H$2336,5,0)</f>
        <v>No</v>
      </c>
      <c r="G837" s="8" t="str">
        <f>VLOOKUP(A837:A3171,'Medical Examinations'!$A$2:$H$2336,6,0)</f>
        <v>No</v>
      </c>
      <c r="H837" s="8">
        <f>VLOOKUP(A837:A3171,'Medical Examinations'!$A$2:$H$2336,7,0)</f>
        <v>1</v>
      </c>
      <c r="I837" t="str">
        <f>VLOOKUP(A837:A3171,'Medical Examinations'!$A$2:$K$2336,11,0)</f>
        <v>No</v>
      </c>
      <c r="J837" s="8" t="str">
        <f>VLOOKUP(A837:A3171,'Medical Examinations'!$A$2:$M$2336,12,0)</f>
        <v>Obesity</v>
      </c>
      <c r="K837" s="8" t="str">
        <f>VLOOKUP(A837:A3171,'Medical Examinations'!$A$2:$M$2336,13,0)</f>
        <v>Prediabetes</v>
      </c>
      <c r="L837" s="8" t="str">
        <f>VLOOKUP(Table1[CUSTOMER ID],'Hospitalisation Details'!$A$1:$N$2344,12,0)</f>
        <v>28/Nov/1964</v>
      </c>
      <c r="M837" s="22">
        <f>VLOOKUP(Table1[CUSTOMER ID],'Hospitalisation Details'!$A$2:$N$2344,14,0)</f>
        <v>12700.63</v>
      </c>
      <c r="N837" s="8" t="str">
        <f>VLOOKUP(Table1[CUSTOMER ID],'Hospitalisation Details'!$A$2:$I$2344,7,0)</f>
        <v>tier - 3</v>
      </c>
      <c r="O837" s="8" t="str">
        <f>VLOOKUP(Table1[CUSTOMER ID],'Hospitalisation Details'!$A$2:$I$2344,8,0)</f>
        <v>tier - 3</v>
      </c>
      <c r="P837" s="8" t="str">
        <f>VLOOKUP(Table1[CUSTOMER ID],'Hospitalisation Details'!$A$2:$I$2344,9,0)</f>
        <v>R1011</v>
      </c>
      <c r="Q837" s="8">
        <f ca="1">VLOOKUP(Table1[CUSTOMER ID],'Hospitalisation Details'!$A$2:$N$2344,13,0)</f>
        <v>59</v>
      </c>
    </row>
    <row r="838" spans="1:17" ht="15.75" x14ac:dyDescent="0.25">
      <c r="A838" s="1" t="s">
        <v>1533</v>
      </c>
      <c r="B838" s="8" t="str">
        <f>VLOOKUP(A838:A3172,'Customer Names'!$A$2:$D$2336,2,0)</f>
        <v xml:space="preserve">  Wendy</v>
      </c>
      <c r="C838" s="8">
        <f>VLOOKUP(A838:A3172,'Medical Examinations'!$A$2:$H$2336,2,0)</f>
        <v>52.75</v>
      </c>
      <c r="D838" s="8">
        <f>VLOOKUP(A838:A3172,'Medical Examinations'!$A$2:$H$2336,3,0)</f>
        <v>6.02</v>
      </c>
      <c r="E838" s="8" t="str">
        <f>VLOOKUP(A838:A3172,'Medical Examinations'!$A$1:$M$2336,10,0)</f>
        <v>No</v>
      </c>
      <c r="F838" s="8" t="str">
        <f>VLOOKUP(A838:A3172,'Medical Examinations'!$A$2:$H$2336,5,0)</f>
        <v>No</v>
      </c>
      <c r="G838" s="8" t="str">
        <f>VLOOKUP(A838:A3172,'Medical Examinations'!$A$2:$H$2336,6,0)</f>
        <v>No</v>
      </c>
      <c r="H838" s="8">
        <f>VLOOKUP(A838:A3172,'Medical Examinations'!$A$2:$H$2336,7,0)</f>
        <v>1</v>
      </c>
      <c r="I838" t="str">
        <f>VLOOKUP(A838:A3172,'Medical Examinations'!$A$2:$K$2336,11,0)</f>
        <v>No</v>
      </c>
      <c r="J838" s="8" t="str">
        <f>VLOOKUP(A838:A3172,'Medical Examinations'!$A$2:$M$2336,12,0)</f>
        <v>Obesity</v>
      </c>
      <c r="K838" s="8" t="str">
        <f>VLOOKUP(A838:A3172,'Medical Examinations'!$A$2:$M$2336,13,0)</f>
        <v>Prediabetes</v>
      </c>
      <c r="L838" s="8" t="str">
        <f>VLOOKUP(Table1[CUSTOMER ID],'Hospitalisation Details'!$A$1:$N$2344,12,0)</f>
        <v>7/Jul/1992</v>
      </c>
      <c r="M838" s="22">
        <f>VLOOKUP(Table1[CUSTOMER ID],'Hospitalisation Details'!$A$2:$N$2344,14,0)</f>
        <v>12699.56</v>
      </c>
      <c r="N838" s="8" t="str">
        <f>VLOOKUP(Table1[CUSTOMER ID],'Hospitalisation Details'!$A$2:$I$2344,7,0)</f>
        <v>tier - 3</v>
      </c>
      <c r="O838" s="8" t="str">
        <f>VLOOKUP(Table1[CUSTOMER ID],'Hospitalisation Details'!$A$2:$I$2344,8,0)</f>
        <v>tier - 2</v>
      </c>
      <c r="P838" s="8" t="str">
        <f>VLOOKUP(Table1[CUSTOMER ID],'Hospitalisation Details'!$A$2:$I$2344,9,0)</f>
        <v>R1011</v>
      </c>
      <c r="Q838" s="8">
        <f ca="1">VLOOKUP(Table1[CUSTOMER ID],'Hospitalisation Details'!$A$2:$N$2344,13,0)</f>
        <v>32</v>
      </c>
    </row>
    <row r="839" spans="1:17" ht="15.75" x14ac:dyDescent="0.25">
      <c r="A839" s="1" t="s">
        <v>1532</v>
      </c>
      <c r="B839" s="8" t="str">
        <f>VLOOKUP(A839:A3173,'Customer Names'!$A$2:$D$2336,2,0)</f>
        <v xml:space="preserve">  Eric D</v>
      </c>
      <c r="C839" s="8">
        <f>VLOOKUP(A839:A3173,'Medical Examinations'!$A$2:$H$2336,2,0)</f>
        <v>36.67</v>
      </c>
      <c r="D839" s="8">
        <f>VLOOKUP(A839:A3173,'Medical Examinations'!$A$2:$H$2336,3,0)</f>
        <v>11.86</v>
      </c>
      <c r="E839" s="8" t="str">
        <f>VLOOKUP(A839:A3173,'Medical Examinations'!$A$1:$M$2336,10,0)</f>
        <v>No</v>
      </c>
      <c r="F839" s="8" t="str">
        <f>VLOOKUP(A839:A3173,'Medical Examinations'!$A$2:$H$2336,5,0)</f>
        <v>No</v>
      </c>
      <c r="G839" s="8" t="str">
        <f>VLOOKUP(A839:A3173,'Medical Examinations'!$A$2:$H$2336,6,0)</f>
        <v>No</v>
      </c>
      <c r="H839" s="8">
        <f>VLOOKUP(A839:A3173,'Medical Examinations'!$A$2:$H$2336,7,0)</f>
        <v>0</v>
      </c>
      <c r="I839" t="str">
        <f>VLOOKUP(A839:A3173,'Medical Examinations'!$A$2:$K$2336,11,0)</f>
        <v>No</v>
      </c>
      <c r="J839" s="8" t="str">
        <f>VLOOKUP(A839:A3173,'Medical Examinations'!$A$2:$M$2336,12,0)</f>
        <v>Obesity</v>
      </c>
      <c r="K839" s="8" t="str">
        <f>VLOOKUP(A839:A3173,'Medical Examinations'!$A$2:$M$2336,13,0)</f>
        <v>Diabetes</v>
      </c>
      <c r="L839" s="8" t="str">
        <f>VLOOKUP(Table1[CUSTOMER ID],'Hospitalisation Details'!$A$1:$N$2344,12,0)</f>
        <v>24/Sep/1974</v>
      </c>
      <c r="M839" s="22">
        <f>VLOOKUP(Table1[CUSTOMER ID],'Hospitalisation Details'!$A$2:$N$2344,14,0)</f>
        <v>12697.48</v>
      </c>
      <c r="N839" s="8" t="str">
        <f>VLOOKUP(Table1[CUSTOMER ID],'Hospitalisation Details'!$A$2:$I$2344,7,0)</f>
        <v>tier - 3</v>
      </c>
      <c r="O839" s="8" t="str">
        <f>VLOOKUP(Table1[CUSTOMER ID],'Hospitalisation Details'!$A$2:$I$2344,8,0)</f>
        <v>tier - 3</v>
      </c>
      <c r="P839" s="8" t="str">
        <f>VLOOKUP(Table1[CUSTOMER ID],'Hospitalisation Details'!$A$2:$I$2344,9,0)</f>
        <v>R1021</v>
      </c>
      <c r="Q839" s="8">
        <f ca="1">VLOOKUP(Table1[CUSTOMER ID],'Hospitalisation Details'!$A$2:$N$2344,13,0)</f>
        <v>50</v>
      </c>
    </row>
    <row r="840" spans="1:17" ht="15.75" x14ac:dyDescent="0.25">
      <c r="A840" s="1" t="s">
        <v>1531</v>
      </c>
      <c r="B840" s="8" t="str">
        <f>VLOOKUP(A840:A3174,'Customer Names'!$A$2:$D$2336,2,0)</f>
        <v xml:space="preserve">  Elizabeth</v>
      </c>
      <c r="C840" s="8">
        <f>VLOOKUP(A840:A3174,'Medical Examinations'!$A$2:$H$2336,2,0)</f>
        <v>38.06</v>
      </c>
      <c r="D840" s="8">
        <f>VLOOKUP(A840:A3174,'Medical Examinations'!$A$2:$H$2336,3,0)</f>
        <v>8.25</v>
      </c>
      <c r="E840" s="8" t="str">
        <f>VLOOKUP(A840:A3174,'Medical Examinations'!$A$1:$M$2336,10,0)</f>
        <v>No</v>
      </c>
      <c r="F840" s="8" t="str">
        <f>VLOOKUP(A840:A3174,'Medical Examinations'!$A$2:$H$2336,5,0)</f>
        <v>No</v>
      </c>
      <c r="G840" s="8" t="str">
        <f>VLOOKUP(A840:A3174,'Medical Examinations'!$A$2:$H$2336,6,0)</f>
        <v>No</v>
      </c>
      <c r="H840" s="8">
        <f>VLOOKUP(A840:A3174,'Medical Examinations'!$A$2:$H$2336,7,0)</f>
        <v>0</v>
      </c>
      <c r="I840" t="str">
        <f>VLOOKUP(A840:A3174,'Medical Examinations'!$A$2:$K$2336,11,0)</f>
        <v>No</v>
      </c>
      <c r="J840" s="8" t="str">
        <f>VLOOKUP(A840:A3174,'Medical Examinations'!$A$2:$M$2336,12,0)</f>
        <v>Obesity</v>
      </c>
      <c r="K840" s="8" t="str">
        <f>VLOOKUP(A840:A3174,'Medical Examinations'!$A$2:$M$2336,13,0)</f>
        <v>Diabetes</v>
      </c>
      <c r="L840" s="8" t="str">
        <f>VLOOKUP(Table1[CUSTOMER ID],'Hospitalisation Details'!$A$1:$N$2344,12,0)</f>
        <v>27/Aug/1962</v>
      </c>
      <c r="M840" s="22">
        <f>VLOOKUP(Table1[CUSTOMER ID],'Hospitalisation Details'!$A$2:$N$2344,14,0)</f>
        <v>12648.7</v>
      </c>
      <c r="N840" s="8" t="str">
        <f>VLOOKUP(Table1[CUSTOMER ID],'Hospitalisation Details'!$A$2:$I$2344,7,0)</f>
        <v>tier - 3</v>
      </c>
      <c r="O840" s="8" t="str">
        <f>VLOOKUP(Table1[CUSTOMER ID],'Hospitalisation Details'!$A$2:$I$2344,8,0)</f>
        <v>tier - 2</v>
      </c>
      <c r="P840" s="8" t="str">
        <f>VLOOKUP(Table1[CUSTOMER ID],'Hospitalisation Details'!$A$2:$I$2344,9,0)</f>
        <v>R1013</v>
      </c>
      <c r="Q840" s="8">
        <f ca="1">VLOOKUP(Table1[CUSTOMER ID],'Hospitalisation Details'!$A$2:$N$2344,13,0)</f>
        <v>62</v>
      </c>
    </row>
    <row r="841" spans="1:17" ht="15.75" x14ac:dyDescent="0.25">
      <c r="A841" s="1" t="s">
        <v>1530</v>
      </c>
      <c r="B841" s="8" t="str">
        <f>VLOOKUP(A841:A3175,'Customer Names'!$A$2:$D$2336,2,0)</f>
        <v xml:space="preserve">  Laura F</v>
      </c>
      <c r="C841" s="8">
        <f>VLOOKUP(A841:A3175,'Medical Examinations'!$A$2:$H$2336,2,0)</f>
        <v>38</v>
      </c>
      <c r="D841" s="8">
        <f>VLOOKUP(A841:A3175,'Medical Examinations'!$A$2:$H$2336,3,0)</f>
        <v>8.1300000000000008</v>
      </c>
      <c r="E841" s="8" t="str">
        <f>VLOOKUP(A841:A3175,'Medical Examinations'!$A$1:$M$2336,10,0)</f>
        <v>No</v>
      </c>
      <c r="F841" s="8" t="str">
        <f>VLOOKUP(A841:A3175,'Medical Examinations'!$A$2:$H$2336,5,0)</f>
        <v>No</v>
      </c>
      <c r="G841" s="8" t="str">
        <f>VLOOKUP(A841:A3175,'Medical Examinations'!$A$2:$H$2336,6,0)</f>
        <v>No</v>
      </c>
      <c r="H841" s="8">
        <f>VLOOKUP(A841:A3175,'Medical Examinations'!$A$2:$H$2336,7,0)</f>
        <v>0</v>
      </c>
      <c r="I841" t="str">
        <f>VLOOKUP(A841:A3175,'Medical Examinations'!$A$2:$K$2336,11,0)</f>
        <v>No</v>
      </c>
      <c r="J841" s="8" t="str">
        <f>VLOOKUP(A841:A3175,'Medical Examinations'!$A$2:$M$2336,12,0)</f>
        <v>Obesity</v>
      </c>
      <c r="K841" s="8" t="str">
        <f>VLOOKUP(A841:A3175,'Medical Examinations'!$A$2:$M$2336,13,0)</f>
        <v>Diabetes</v>
      </c>
      <c r="L841" s="8" t="str">
        <f>VLOOKUP(Table1[CUSTOMER ID],'Hospitalisation Details'!$A$1:$N$2344,12,0)</f>
        <v>14/Sep/1965</v>
      </c>
      <c r="M841" s="22">
        <f>VLOOKUP(Table1[CUSTOMER ID],'Hospitalisation Details'!$A$2:$N$2344,14,0)</f>
        <v>12646.21</v>
      </c>
      <c r="N841" s="8" t="str">
        <f>VLOOKUP(Table1[CUSTOMER ID],'Hospitalisation Details'!$A$2:$I$2344,7,0)</f>
        <v>tier - 3</v>
      </c>
      <c r="O841" s="8" t="str">
        <f>VLOOKUP(Table1[CUSTOMER ID],'Hospitalisation Details'!$A$2:$I$2344,8,0)</f>
        <v>tier - 2</v>
      </c>
      <c r="P841" s="8" t="str">
        <f>VLOOKUP(Table1[CUSTOMER ID],'Hospitalisation Details'!$A$2:$I$2344,9,0)</f>
        <v>R1011</v>
      </c>
      <c r="Q841" s="8">
        <f ca="1">VLOOKUP(Table1[CUSTOMER ID],'Hospitalisation Details'!$A$2:$N$2344,13,0)</f>
        <v>59</v>
      </c>
    </row>
    <row r="842" spans="1:17" ht="15.75" x14ac:dyDescent="0.25">
      <c r="A842" s="1" t="s">
        <v>1529</v>
      </c>
      <c r="B842" s="8" t="str">
        <f>VLOOKUP(A842:A3176,'Customer Names'!$A$2:$D$2336,2,0)</f>
        <v xml:space="preserve">  Amelia F</v>
      </c>
      <c r="C842" s="8">
        <f>VLOOKUP(A842:A3176,'Medical Examinations'!$A$2:$H$2336,2,0)</f>
        <v>35.1</v>
      </c>
      <c r="D842" s="8">
        <f>VLOOKUP(A842:A3176,'Medical Examinations'!$A$2:$H$2336,3,0)</f>
        <v>10.1</v>
      </c>
      <c r="E842" s="8" t="str">
        <f>VLOOKUP(A842:A3176,'Medical Examinations'!$A$1:$M$2336,10,0)</f>
        <v>No</v>
      </c>
      <c r="F842" s="8" t="str">
        <f>VLOOKUP(A842:A3176,'Medical Examinations'!$A$2:$H$2336,5,0)</f>
        <v>No</v>
      </c>
      <c r="G842" s="8" t="str">
        <f>VLOOKUP(A842:A3176,'Medical Examinations'!$A$2:$H$2336,6,0)</f>
        <v>No</v>
      </c>
      <c r="H842" s="8">
        <f>VLOOKUP(A842:A3176,'Medical Examinations'!$A$2:$H$2336,7,0)</f>
        <v>0</v>
      </c>
      <c r="I842" t="str">
        <f>VLOOKUP(A842:A3176,'Medical Examinations'!$A$2:$K$2336,11,0)</f>
        <v>No</v>
      </c>
      <c r="J842" s="8" t="str">
        <f>VLOOKUP(A842:A3176,'Medical Examinations'!$A$2:$M$2336,12,0)</f>
        <v>Obesity</v>
      </c>
      <c r="K842" s="8" t="str">
        <f>VLOOKUP(A842:A3176,'Medical Examinations'!$A$2:$M$2336,13,0)</f>
        <v>Diabetes</v>
      </c>
      <c r="L842" s="8" t="str">
        <f>VLOOKUP(Table1[CUSTOMER ID],'Hospitalisation Details'!$A$1:$N$2344,12,0)</f>
        <v>11/Jul/1962</v>
      </c>
      <c r="M842" s="22">
        <f>VLOOKUP(Table1[CUSTOMER ID],'Hospitalisation Details'!$A$2:$N$2344,14,0)</f>
        <v>12644.59</v>
      </c>
      <c r="N842" s="8" t="str">
        <f>VLOOKUP(Table1[CUSTOMER ID],'Hospitalisation Details'!$A$2:$I$2344,7,0)</f>
        <v>tier - 3</v>
      </c>
      <c r="O842" s="8" t="str">
        <f>VLOOKUP(Table1[CUSTOMER ID],'Hospitalisation Details'!$A$2:$I$2344,8,0)</f>
        <v>tier - 2</v>
      </c>
      <c r="P842" s="8" t="str">
        <f>VLOOKUP(Table1[CUSTOMER ID],'Hospitalisation Details'!$A$2:$I$2344,9,0)</f>
        <v>R1011</v>
      </c>
      <c r="Q842" s="8">
        <f ca="1">VLOOKUP(Table1[CUSTOMER ID],'Hospitalisation Details'!$A$2:$N$2344,13,0)</f>
        <v>62</v>
      </c>
    </row>
    <row r="843" spans="1:17" ht="15.75" x14ac:dyDescent="0.25">
      <c r="A843" s="1" t="s">
        <v>1528</v>
      </c>
      <c r="B843" s="8" t="str">
        <f>VLOOKUP(A843:A3177,'Customer Names'!$A$2:$D$2336,2,0)</f>
        <v xml:space="preserve">  Amy L</v>
      </c>
      <c r="C843" s="8">
        <f>VLOOKUP(A843:A3177,'Medical Examinations'!$A$2:$H$2336,2,0)</f>
        <v>33.82</v>
      </c>
      <c r="D843" s="8">
        <f>VLOOKUP(A843:A3177,'Medical Examinations'!$A$2:$H$2336,3,0)</f>
        <v>5.89</v>
      </c>
      <c r="E843" s="8" t="str">
        <f>VLOOKUP(A843:A3177,'Medical Examinations'!$A$1:$M$2336,10,0)</f>
        <v>Yes</v>
      </c>
      <c r="F843" s="8" t="str">
        <f>VLOOKUP(A843:A3177,'Medical Examinations'!$A$2:$H$2336,5,0)</f>
        <v>No</v>
      </c>
      <c r="G843" s="8" t="str">
        <f>VLOOKUP(A843:A3177,'Medical Examinations'!$A$2:$H$2336,6,0)</f>
        <v>No</v>
      </c>
      <c r="H843" s="8">
        <f>VLOOKUP(A843:A3177,'Medical Examinations'!$A$2:$H$2336,7,0)</f>
        <v>2</v>
      </c>
      <c r="I843" t="str">
        <f>VLOOKUP(A843:A3177,'Medical Examinations'!$A$2:$K$2336,11,0)</f>
        <v>No</v>
      </c>
      <c r="J843" s="8" t="str">
        <f>VLOOKUP(A843:A3177,'Medical Examinations'!$A$2:$M$2336,12,0)</f>
        <v>Obesity</v>
      </c>
      <c r="K843" s="8" t="str">
        <f>VLOOKUP(A843:A3177,'Medical Examinations'!$A$2:$M$2336,13,0)</f>
        <v>Prediabetes</v>
      </c>
      <c r="L843" s="8" t="str">
        <f>VLOOKUP(Table1[CUSTOMER ID],'Hospitalisation Details'!$A$1:$N$2344,12,0)</f>
        <v>17/Dec/1966</v>
      </c>
      <c r="M843" s="22">
        <f>VLOOKUP(Table1[CUSTOMER ID],'Hospitalisation Details'!$A$2:$N$2344,14,0)</f>
        <v>12643.38</v>
      </c>
      <c r="N843" s="8" t="str">
        <f>VLOOKUP(Table1[CUSTOMER ID],'Hospitalisation Details'!$A$2:$I$2344,7,0)</f>
        <v>tier - 3</v>
      </c>
      <c r="O843" s="8" t="str">
        <f>VLOOKUP(Table1[CUSTOMER ID],'Hospitalisation Details'!$A$2:$I$2344,8,0)</f>
        <v>tier - 1</v>
      </c>
      <c r="P843" s="8" t="str">
        <f>VLOOKUP(Table1[CUSTOMER ID],'Hospitalisation Details'!$A$2:$I$2344,9,0)</f>
        <v>R1012</v>
      </c>
      <c r="Q843" s="8">
        <f ca="1">VLOOKUP(Table1[CUSTOMER ID],'Hospitalisation Details'!$A$2:$N$2344,13,0)</f>
        <v>57</v>
      </c>
    </row>
    <row r="844" spans="1:17" ht="15.75" x14ac:dyDescent="0.25">
      <c r="A844" s="1" t="s">
        <v>1527</v>
      </c>
      <c r="B844" s="8" t="str">
        <f>VLOOKUP(A844:A3178,'Customer Names'!$A$2:$D$2336,2,0)</f>
        <v xml:space="preserve">  Katie J</v>
      </c>
      <c r="C844" s="8">
        <f>VLOOKUP(A844:A3178,'Medical Examinations'!$A$2:$H$2336,2,0)</f>
        <v>37.43</v>
      </c>
      <c r="D844" s="8">
        <f>VLOOKUP(A844:A3178,'Medical Examinations'!$A$2:$H$2336,3,0)</f>
        <v>4.97</v>
      </c>
      <c r="E844" s="8" t="str">
        <f>VLOOKUP(A844:A3178,'Medical Examinations'!$A$1:$M$2336,10,0)</f>
        <v>No</v>
      </c>
      <c r="F844" s="8" t="str">
        <f>VLOOKUP(A844:A3178,'Medical Examinations'!$A$2:$H$2336,5,0)</f>
        <v>No</v>
      </c>
      <c r="G844" s="8" t="str">
        <f>VLOOKUP(A844:A3178,'Medical Examinations'!$A$2:$H$2336,6,0)</f>
        <v>No</v>
      </c>
      <c r="H844" s="8">
        <f>VLOOKUP(A844:A3178,'Medical Examinations'!$A$2:$H$2336,7,0)</f>
        <v>2</v>
      </c>
      <c r="I844" t="str">
        <f>VLOOKUP(A844:A3178,'Medical Examinations'!$A$2:$K$2336,11,0)</f>
        <v>No</v>
      </c>
      <c r="J844" s="8" t="str">
        <f>VLOOKUP(A844:A3178,'Medical Examinations'!$A$2:$M$2336,12,0)</f>
        <v>Obesity</v>
      </c>
      <c r="K844" s="8" t="str">
        <f>VLOOKUP(A844:A3178,'Medical Examinations'!$A$2:$M$2336,13,0)</f>
        <v>Normal</v>
      </c>
      <c r="L844" s="8" t="str">
        <f>VLOOKUP(Table1[CUSTOMER ID],'Hospitalisation Details'!$A$1:$N$2344,12,0)</f>
        <v>5/Sep/1972</v>
      </c>
      <c r="M844" s="22">
        <f>VLOOKUP(Table1[CUSTOMER ID],'Hospitalisation Details'!$A$2:$N$2344,14,0)</f>
        <v>12640.24</v>
      </c>
      <c r="N844" s="8" t="str">
        <f>VLOOKUP(Table1[CUSTOMER ID],'Hospitalisation Details'!$A$2:$I$2344,7,0)</f>
        <v>tier - 3</v>
      </c>
      <c r="O844" s="8" t="str">
        <f>VLOOKUP(Table1[CUSTOMER ID],'Hospitalisation Details'!$A$2:$I$2344,8,0)</f>
        <v>tier - 1</v>
      </c>
      <c r="P844" s="8" t="str">
        <f>VLOOKUP(Table1[CUSTOMER ID],'Hospitalisation Details'!$A$2:$I$2344,9,0)</f>
        <v>R1011</v>
      </c>
      <c r="Q844" s="8">
        <f ca="1">VLOOKUP(Table1[CUSTOMER ID],'Hospitalisation Details'!$A$2:$N$2344,13,0)</f>
        <v>52</v>
      </c>
    </row>
    <row r="845" spans="1:17" ht="15.75" x14ac:dyDescent="0.25">
      <c r="A845" s="1" t="s">
        <v>1526</v>
      </c>
      <c r="B845" s="8" t="str">
        <f>VLOOKUP(A845:A3179,'Customer Names'!$A$2:$D$2336,2,0)</f>
        <v xml:space="preserve">  Laura E</v>
      </c>
      <c r="C845" s="8">
        <f>VLOOKUP(A845:A3179,'Medical Examinations'!$A$2:$H$2336,2,0)</f>
        <v>30.5</v>
      </c>
      <c r="D845" s="8">
        <f>VLOOKUP(A845:A3179,'Medical Examinations'!$A$2:$H$2336,3,0)</f>
        <v>9.9</v>
      </c>
      <c r="E845" s="8" t="str">
        <f>VLOOKUP(A845:A3179,'Medical Examinations'!$A$1:$M$2336,10,0)</f>
        <v>No</v>
      </c>
      <c r="F845" s="8" t="str">
        <f>VLOOKUP(A845:A3179,'Medical Examinations'!$A$2:$H$2336,5,0)</f>
        <v>No</v>
      </c>
      <c r="G845" s="8" t="str">
        <f>VLOOKUP(A845:A3179,'Medical Examinations'!$A$2:$H$2336,6,0)</f>
        <v>No</v>
      </c>
      <c r="H845" s="8">
        <f>VLOOKUP(A845:A3179,'Medical Examinations'!$A$2:$H$2336,7,0)</f>
        <v>0</v>
      </c>
      <c r="I845" t="str">
        <f>VLOOKUP(A845:A3179,'Medical Examinations'!$A$2:$K$2336,11,0)</f>
        <v>No</v>
      </c>
      <c r="J845" s="8" t="str">
        <f>VLOOKUP(A845:A3179,'Medical Examinations'!$A$2:$M$2336,12,0)</f>
        <v>Obesity</v>
      </c>
      <c r="K845" s="8" t="str">
        <f>VLOOKUP(A845:A3179,'Medical Examinations'!$A$2:$M$2336,13,0)</f>
        <v>Diabetes</v>
      </c>
      <c r="L845" s="8" t="str">
        <f>VLOOKUP(Table1[CUSTOMER ID],'Hospitalisation Details'!$A$1:$N$2344,12,0)</f>
        <v>22/Jul/1962</v>
      </c>
      <c r="M845" s="22">
        <f>VLOOKUP(Table1[CUSTOMER ID],'Hospitalisation Details'!$A$2:$N$2344,14,0)</f>
        <v>12638.2</v>
      </c>
      <c r="N845" s="8" t="str">
        <f>VLOOKUP(Table1[CUSTOMER ID],'Hospitalisation Details'!$A$2:$I$2344,7,0)</f>
        <v>tier - 3</v>
      </c>
      <c r="O845" s="8" t="str">
        <f>VLOOKUP(Table1[CUSTOMER ID],'Hospitalisation Details'!$A$2:$I$2344,8,0)</f>
        <v>tier - 1</v>
      </c>
      <c r="P845" s="8" t="str">
        <f>VLOOKUP(Table1[CUSTOMER ID],'Hospitalisation Details'!$A$2:$I$2344,9,0)</f>
        <v>R1011</v>
      </c>
      <c r="Q845" s="8">
        <f ca="1">VLOOKUP(Table1[CUSTOMER ID],'Hospitalisation Details'!$A$2:$N$2344,13,0)</f>
        <v>62</v>
      </c>
    </row>
    <row r="846" spans="1:17" ht="15.75" x14ac:dyDescent="0.25">
      <c r="A846" s="1" t="s">
        <v>1525</v>
      </c>
      <c r="B846" s="8" t="str">
        <f>VLOOKUP(A846:A3180,'Customer Names'!$A$2:$D$2336,2,0)</f>
        <v xml:space="preserve">  Mayumi</v>
      </c>
      <c r="C846" s="8">
        <f>VLOOKUP(A846:A3180,'Medical Examinations'!$A$2:$H$2336,2,0)</f>
        <v>24.53</v>
      </c>
      <c r="D846" s="8">
        <f>VLOOKUP(A846:A3180,'Medical Examinations'!$A$2:$H$2336,3,0)</f>
        <v>9.0500000000000007</v>
      </c>
      <c r="E846" s="8" t="str">
        <f>VLOOKUP(A846:A3180,'Medical Examinations'!$A$1:$M$2336,10,0)</f>
        <v>No</v>
      </c>
      <c r="F846" s="8" t="str">
        <f>VLOOKUP(A846:A3180,'Medical Examinations'!$A$2:$H$2336,5,0)</f>
        <v>No</v>
      </c>
      <c r="G846" s="8" t="str">
        <f>VLOOKUP(A846:A3180,'Medical Examinations'!$A$2:$H$2336,6,0)</f>
        <v>No</v>
      </c>
      <c r="H846" s="8">
        <f>VLOOKUP(A846:A3180,'Medical Examinations'!$A$2:$H$2336,7,0)</f>
        <v>0</v>
      </c>
      <c r="I846" t="str">
        <f>VLOOKUP(A846:A3180,'Medical Examinations'!$A$2:$K$2336,11,0)</f>
        <v>No</v>
      </c>
      <c r="J846" s="8" t="str">
        <f>VLOOKUP(A846:A3180,'Medical Examinations'!$A$2:$M$2336,12,0)</f>
        <v>Normal Weight</v>
      </c>
      <c r="K846" s="8" t="str">
        <f>VLOOKUP(A846:A3180,'Medical Examinations'!$A$2:$M$2336,13,0)</f>
        <v>Diabetes</v>
      </c>
      <c r="L846" s="8" t="str">
        <f>VLOOKUP(Table1[CUSTOMER ID],'Hospitalisation Details'!$A$1:$N$2344,12,0)</f>
        <v>22/Nov/1962</v>
      </c>
      <c r="M846" s="22">
        <f>VLOOKUP(Table1[CUSTOMER ID],'Hospitalisation Details'!$A$2:$N$2344,14,0)</f>
        <v>12629.9</v>
      </c>
      <c r="N846" s="8" t="str">
        <f>VLOOKUP(Table1[CUSTOMER ID],'Hospitalisation Details'!$A$2:$I$2344,7,0)</f>
        <v>tier - 3</v>
      </c>
      <c r="O846" s="8" t="str">
        <f>VLOOKUP(Table1[CUSTOMER ID],'Hospitalisation Details'!$A$2:$I$2344,8,0)</f>
        <v>tier - 3</v>
      </c>
      <c r="P846" s="8" t="str">
        <f>VLOOKUP(Table1[CUSTOMER ID],'Hospitalisation Details'!$A$2:$I$2344,9,0)</f>
        <v>R1013</v>
      </c>
      <c r="Q846" s="8">
        <f ca="1">VLOOKUP(Table1[CUSTOMER ID],'Hospitalisation Details'!$A$2:$N$2344,13,0)</f>
        <v>61</v>
      </c>
    </row>
    <row r="847" spans="1:17" ht="15.75" x14ac:dyDescent="0.25">
      <c r="A847" s="1" t="s">
        <v>1524</v>
      </c>
      <c r="B847" s="8" t="str">
        <f>VLOOKUP(A847:A3181,'Customer Names'!$A$2:$D$2336,2,0)</f>
        <v xml:space="preserve">  Vanessa</v>
      </c>
      <c r="C847" s="8">
        <f>VLOOKUP(A847:A3181,'Medical Examinations'!$A$2:$H$2336,2,0)</f>
        <v>25.74</v>
      </c>
      <c r="D847" s="8">
        <f>VLOOKUP(A847:A3181,'Medical Examinations'!$A$2:$H$2336,3,0)</f>
        <v>10.93</v>
      </c>
      <c r="E847" s="8" t="str">
        <f>VLOOKUP(A847:A3181,'Medical Examinations'!$A$1:$M$2336,10,0)</f>
        <v>No</v>
      </c>
      <c r="F847" s="8" t="str">
        <f>VLOOKUP(A847:A3181,'Medical Examinations'!$A$2:$H$2336,5,0)</f>
        <v>No</v>
      </c>
      <c r="G847" s="8" t="str">
        <f>VLOOKUP(A847:A3181,'Medical Examinations'!$A$2:$H$2336,6,0)</f>
        <v>No</v>
      </c>
      <c r="H847" s="8">
        <f>VLOOKUP(A847:A3181,'Medical Examinations'!$A$2:$H$2336,7,0)</f>
        <v>0</v>
      </c>
      <c r="I847" t="str">
        <f>VLOOKUP(A847:A3181,'Medical Examinations'!$A$2:$K$2336,11,0)</f>
        <v>No</v>
      </c>
      <c r="J847" s="8" t="str">
        <f>VLOOKUP(A847:A3181,'Medical Examinations'!$A$2:$M$2336,12,0)</f>
        <v>Overweight</v>
      </c>
      <c r="K847" s="8" t="str">
        <f>VLOOKUP(A847:A3181,'Medical Examinations'!$A$2:$M$2336,13,0)</f>
        <v>Diabetes</v>
      </c>
      <c r="L847" s="8" t="str">
        <f>VLOOKUP(Table1[CUSTOMER ID],'Hospitalisation Details'!$A$1:$N$2344,12,0)</f>
        <v>4/Oct/1965</v>
      </c>
      <c r="M847" s="22">
        <f>VLOOKUP(Table1[CUSTOMER ID],'Hospitalisation Details'!$A$2:$N$2344,14,0)</f>
        <v>12629.17</v>
      </c>
      <c r="N847" s="8" t="str">
        <f>VLOOKUP(Table1[CUSTOMER ID],'Hospitalisation Details'!$A$2:$I$2344,7,0)</f>
        <v>tier - 3</v>
      </c>
      <c r="O847" s="8" t="str">
        <f>VLOOKUP(Table1[CUSTOMER ID],'Hospitalisation Details'!$A$2:$I$2344,8,0)</f>
        <v>tier - 1</v>
      </c>
      <c r="P847" s="8" t="str">
        <f>VLOOKUP(Table1[CUSTOMER ID],'Hospitalisation Details'!$A$2:$I$2344,9,0)</f>
        <v>R1013</v>
      </c>
      <c r="Q847" s="8">
        <f ca="1">VLOOKUP(Table1[CUSTOMER ID],'Hospitalisation Details'!$A$2:$N$2344,13,0)</f>
        <v>59</v>
      </c>
    </row>
    <row r="848" spans="1:17" ht="15.75" x14ac:dyDescent="0.25">
      <c r="A848" s="1" t="s">
        <v>1523</v>
      </c>
      <c r="B848" s="8" t="str">
        <f>VLOOKUP(A848:A3182,'Customer Names'!$A$2:$D$2336,2,0)</f>
        <v xml:space="preserve">  Natali N</v>
      </c>
      <c r="C848" s="8">
        <f>VLOOKUP(A848:A3182,'Medical Examinations'!$A$2:$H$2336,2,0)</f>
        <v>34.08</v>
      </c>
      <c r="D848" s="8">
        <f>VLOOKUP(A848:A3182,'Medical Examinations'!$A$2:$H$2336,3,0)</f>
        <v>7.58</v>
      </c>
      <c r="E848" s="8" t="str">
        <f>VLOOKUP(A848:A3182,'Medical Examinations'!$A$1:$M$2336,10,0)</f>
        <v>Yes</v>
      </c>
      <c r="F848" s="8" t="str">
        <f>VLOOKUP(A848:A3182,'Medical Examinations'!$A$2:$H$2336,5,0)</f>
        <v>No</v>
      </c>
      <c r="G848" s="8" t="str">
        <f>VLOOKUP(A848:A3182,'Medical Examinations'!$A$2:$H$2336,6,0)</f>
        <v>No</v>
      </c>
      <c r="H848" s="8">
        <f>VLOOKUP(A848:A3182,'Medical Examinations'!$A$2:$H$2336,7,0)</f>
        <v>2</v>
      </c>
      <c r="I848" t="str">
        <f>VLOOKUP(A848:A3182,'Medical Examinations'!$A$2:$K$2336,11,0)</f>
        <v>No</v>
      </c>
      <c r="J848" s="8" t="str">
        <f>VLOOKUP(A848:A3182,'Medical Examinations'!$A$2:$M$2336,12,0)</f>
        <v>Obesity</v>
      </c>
      <c r="K848" s="8" t="str">
        <f>VLOOKUP(A848:A3182,'Medical Examinations'!$A$2:$M$2336,13,0)</f>
        <v>Diabetes</v>
      </c>
      <c r="L848" s="8" t="str">
        <f>VLOOKUP(Table1[CUSTOMER ID],'Hospitalisation Details'!$A$1:$N$2344,12,0)</f>
        <v>28/Dec/1970</v>
      </c>
      <c r="M848" s="22">
        <f>VLOOKUP(Table1[CUSTOMER ID],'Hospitalisation Details'!$A$2:$N$2344,14,0)</f>
        <v>12624.74</v>
      </c>
      <c r="N848" s="8" t="str">
        <f>VLOOKUP(Table1[CUSTOMER ID],'Hospitalisation Details'!$A$2:$I$2344,7,0)</f>
        <v>tier - 3</v>
      </c>
      <c r="O848" s="8" t="str">
        <f>VLOOKUP(Table1[CUSTOMER ID],'Hospitalisation Details'!$A$2:$I$2344,8,0)</f>
        <v>tier - 1</v>
      </c>
      <c r="P848" s="8" t="str">
        <f>VLOOKUP(Table1[CUSTOMER ID],'Hospitalisation Details'!$A$2:$I$2344,9,0)</f>
        <v>R1012</v>
      </c>
      <c r="Q848" s="8">
        <f ca="1">VLOOKUP(Table1[CUSTOMER ID],'Hospitalisation Details'!$A$2:$N$2344,13,0)</f>
        <v>53</v>
      </c>
    </row>
    <row r="849" spans="1:17" ht="15.75" x14ac:dyDescent="0.25">
      <c r="A849" s="1" t="s">
        <v>1522</v>
      </c>
      <c r="B849" s="8" t="str">
        <f>VLOOKUP(A849:A3183,'Customer Names'!$A$2:$D$2336,2,0)</f>
        <v xml:space="preserve">  Beth</v>
      </c>
      <c r="C849" s="8">
        <f>VLOOKUP(A849:A3183,'Medical Examinations'!$A$2:$H$2336,2,0)</f>
        <v>31.35</v>
      </c>
      <c r="D849" s="8">
        <f>VLOOKUP(A849:A3183,'Medical Examinations'!$A$2:$H$2336,3,0)</f>
        <v>11</v>
      </c>
      <c r="E849" s="8" t="str">
        <f>VLOOKUP(A849:A3183,'Medical Examinations'!$A$1:$M$2336,10,0)</f>
        <v>Yes</v>
      </c>
      <c r="F849" s="8" t="str">
        <f>VLOOKUP(A849:A3183,'Medical Examinations'!$A$2:$H$2336,5,0)</f>
        <v>No</v>
      </c>
      <c r="G849" s="8" t="str">
        <f>VLOOKUP(A849:A3183,'Medical Examinations'!$A$2:$H$2336,6,0)</f>
        <v>Yes</v>
      </c>
      <c r="H849" s="8">
        <f>VLOOKUP(A849:A3183,'Medical Examinations'!$A$2:$H$2336,7,0)</f>
        <v>1</v>
      </c>
      <c r="I849" t="str">
        <f>VLOOKUP(A849:A3183,'Medical Examinations'!$A$2:$K$2336,11,0)</f>
        <v>No</v>
      </c>
      <c r="J849" s="8" t="str">
        <f>VLOOKUP(A849:A3183,'Medical Examinations'!$A$2:$M$2336,12,0)</f>
        <v>Obesity</v>
      </c>
      <c r="K849" s="8" t="str">
        <f>VLOOKUP(A849:A3183,'Medical Examinations'!$A$2:$M$2336,13,0)</f>
        <v>Diabetes</v>
      </c>
      <c r="L849" s="8" t="str">
        <f>VLOOKUP(Table1[CUSTOMER ID],'Hospitalisation Details'!$A$1:$N$2344,12,0)</f>
        <v>19/Aug/1963</v>
      </c>
      <c r="M849" s="22">
        <f>VLOOKUP(Table1[CUSTOMER ID],'Hospitalisation Details'!$A$2:$N$2344,14,0)</f>
        <v>12622.18</v>
      </c>
      <c r="N849" s="8" t="str">
        <f>VLOOKUP(Table1[CUSTOMER ID],'Hospitalisation Details'!$A$2:$I$2344,7,0)</f>
        <v>tier - 3</v>
      </c>
      <c r="O849" s="8" t="str">
        <f>VLOOKUP(Table1[CUSTOMER ID],'Hospitalisation Details'!$A$2:$I$2344,8,0)</f>
        <v>tier - 1</v>
      </c>
      <c r="P849" s="8" t="str">
        <f>VLOOKUP(Table1[CUSTOMER ID],'Hospitalisation Details'!$A$2:$I$2344,9,0)</f>
        <v>R1012</v>
      </c>
      <c r="Q849" s="8">
        <f ca="1">VLOOKUP(Table1[CUSTOMER ID],'Hospitalisation Details'!$A$2:$N$2344,13,0)</f>
        <v>61</v>
      </c>
    </row>
    <row r="850" spans="1:17" ht="15.75" x14ac:dyDescent="0.25">
      <c r="A850" s="1" t="s">
        <v>1521</v>
      </c>
      <c r="B850" s="8" t="str">
        <f>VLOOKUP(A850:A3184,'Customer Names'!$A$2:$D$2336,2,0)</f>
        <v xml:space="preserve">  Alex</v>
      </c>
      <c r="C850" s="8">
        <f>VLOOKUP(A850:A3184,'Medical Examinations'!$A$2:$H$2336,2,0)</f>
        <v>26.79</v>
      </c>
      <c r="D850" s="8">
        <f>VLOOKUP(A850:A3184,'Medical Examinations'!$A$2:$H$2336,3,0)</f>
        <v>5.0599999999999996</v>
      </c>
      <c r="E850" s="8" t="str">
        <f>VLOOKUP(A850:A3184,'Medical Examinations'!$A$1:$M$2336,10,0)</f>
        <v>No</v>
      </c>
      <c r="F850" s="8" t="str">
        <f>VLOOKUP(A850:A3184,'Medical Examinations'!$A$2:$H$2336,5,0)</f>
        <v>No</v>
      </c>
      <c r="G850" s="8" t="str">
        <f>VLOOKUP(A850:A3184,'Medical Examinations'!$A$2:$H$2336,6,0)</f>
        <v>No</v>
      </c>
      <c r="H850" s="8">
        <f>VLOOKUP(A850:A3184,'Medical Examinations'!$A$2:$H$2336,7,0)</f>
        <v>1</v>
      </c>
      <c r="I850" t="str">
        <f>VLOOKUP(A850:A3184,'Medical Examinations'!$A$2:$K$2336,11,0)</f>
        <v>No</v>
      </c>
      <c r="J850" s="8" t="str">
        <f>VLOOKUP(A850:A3184,'Medical Examinations'!$A$2:$M$2336,12,0)</f>
        <v>Overweight</v>
      </c>
      <c r="K850" s="8" t="str">
        <f>VLOOKUP(A850:A3184,'Medical Examinations'!$A$2:$M$2336,13,0)</f>
        <v>Normal</v>
      </c>
      <c r="L850" s="8" t="str">
        <f>VLOOKUP(Table1[CUSTOMER ID],'Hospitalisation Details'!$A$1:$N$2344,12,0)</f>
        <v>18/Nov/1998</v>
      </c>
      <c r="M850" s="22">
        <f>VLOOKUP(Table1[CUSTOMER ID],'Hospitalisation Details'!$A$2:$N$2344,14,0)</f>
        <v>12609.89</v>
      </c>
      <c r="N850" s="8" t="str">
        <f>VLOOKUP(Table1[CUSTOMER ID],'Hospitalisation Details'!$A$2:$I$2344,7,0)</f>
        <v>tier - 3</v>
      </c>
      <c r="O850" s="8" t="str">
        <f>VLOOKUP(Table1[CUSTOMER ID],'Hospitalisation Details'!$A$2:$I$2344,8,0)</f>
        <v>tier - 3</v>
      </c>
      <c r="P850" s="8" t="str">
        <f>VLOOKUP(Table1[CUSTOMER ID],'Hospitalisation Details'!$A$2:$I$2344,9,0)</f>
        <v>R1012</v>
      </c>
      <c r="Q850" s="8">
        <f ca="1">VLOOKUP(Table1[CUSTOMER ID],'Hospitalisation Details'!$A$2:$N$2344,13,0)</f>
        <v>26</v>
      </c>
    </row>
    <row r="851" spans="1:17" ht="15.75" x14ac:dyDescent="0.25">
      <c r="A851" s="1" t="s">
        <v>1520</v>
      </c>
      <c r="B851" s="8" t="str">
        <f>VLOOKUP(A851:A3185,'Customer Names'!$A$2:$D$2336,2,0)</f>
        <v xml:space="preserve">  Spencer</v>
      </c>
      <c r="C851" s="8">
        <f>VLOOKUP(A851:A3185,'Medical Examinations'!$A$2:$H$2336,2,0)</f>
        <v>42.78</v>
      </c>
      <c r="D851" s="8">
        <f>VLOOKUP(A851:A3185,'Medical Examinations'!$A$2:$H$2336,3,0)</f>
        <v>6.11</v>
      </c>
      <c r="E851" s="8" t="str">
        <f>VLOOKUP(A851:A3185,'Medical Examinations'!$A$1:$M$2336,10,0)</f>
        <v>Yes</v>
      </c>
      <c r="F851" s="8" t="str">
        <f>VLOOKUP(A851:A3185,'Medical Examinations'!$A$2:$H$2336,5,0)</f>
        <v>No</v>
      </c>
      <c r="G851" s="8" t="str">
        <f>VLOOKUP(A851:A3185,'Medical Examinations'!$A$2:$H$2336,6,0)</f>
        <v>No</v>
      </c>
      <c r="H851" s="8">
        <f>VLOOKUP(A851:A3185,'Medical Examinations'!$A$2:$H$2336,7,0)</f>
        <v>1</v>
      </c>
      <c r="I851" t="str">
        <f>VLOOKUP(A851:A3185,'Medical Examinations'!$A$2:$K$2336,11,0)</f>
        <v>No</v>
      </c>
      <c r="J851" s="8" t="str">
        <f>VLOOKUP(A851:A3185,'Medical Examinations'!$A$2:$M$2336,12,0)</f>
        <v>Obesity</v>
      </c>
      <c r="K851" s="8" t="str">
        <f>VLOOKUP(A851:A3185,'Medical Examinations'!$A$2:$M$2336,13,0)</f>
        <v>Prediabetes</v>
      </c>
      <c r="L851" s="8" t="str">
        <f>VLOOKUP(Table1[CUSTOMER ID],'Hospitalisation Details'!$A$1:$N$2344,12,0)</f>
        <v>11/Aug/1988</v>
      </c>
      <c r="M851" s="22">
        <f>VLOOKUP(Table1[CUSTOMER ID],'Hospitalisation Details'!$A$2:$N$2344,14,0)</f>
        <v>12600.46</v>
      </c>
      <c r="N851" s="8" t="str">
        <f>VLOOKUP(Table1[CUSTOMER ID],'Hospitalisation Details'!$A$2:$I$2344,7,0)</f>
        <v>tier - 3</v>
      </c>
      <c r="O851" s="8" t="str">
        <f>VLOOKUP(Table1[CUSTOMER ID],'Hospitalisation Details'!$A$2:$I$2344,8,0)</f>
        <v>tier - 1</v>
      </c>
      <c r="P851" s="8" t="str">
        <f>VLOOKUP(Table1[CUSTOMER ID],'Hospitalisation Details'!$A$2:$I$2344,9,0)</f>
        <v>R1023</v>
      </c>
      <c r="Q851" s="8">
        <f ca="1">VLOOKUP(Table1[CUSTOMER ID],'Hospitalisation Details'!$A$2:$N$2344,13,0)</f>
        <v>36</v>
      </c>
    </row>
    <row r="852" spans="1:17" ht="15.75" x14ac:dyDescent="0.25">
      <c r="A852" s="1" t="s">
        <v>1519</v>
      </c>
      <c r="B852" s="8" t="str">
        <f>VLOOKUP(A852:A3186,'Customer Names'!$A$2:$D$2336,2,0)</f>
        <v xml:space="preserve">  Andee W</v>
      </c>
      <c r="C852" s="8">
        <f>VLOOKUP(A852:A3186,'Medical Examinations'!$A$2:$H$2336,2,0)</f>
        <v>46.75</v>
      </c>
      <c r="D852" s="8">
        <f>VLOOKUP(A852:A3186,'Medical Examinations'!$A$2:$H$2336,3,0)</f>
        <v>6.66</v>
      </c>
      <c r="E852" s="8" t="str">
        <f>VLOOKUP(A852:A3186,'Medical Examinations'!$A$1:$M$2336,10,0)</f>
        <v>Yes</v>
      </c>
      <c r="F852" s="8" t="str">
        <f>VLOOKUP(A852:A3186,'Medical Examinations'!$A$2:$H$2336,5,0)</f>
        <v>No</v>
      </c>
      <c r="G852" s="8" t="str">
        <f>VLOOKUP(A852:A3186,'Medical Examinations'!$A$2:$H$2336,6,0)</f>
        <v>No</v>
      </c>
      <c r="H852" s="8">
        <f>VLOOKUP(A852:A3186,'Medical Examinations'!$A$2:$H$2336,7,0)</f>
        <v>2</v>
      </c>
      <c r="I852" t="str">
        <f>VLOOKUP(A852:A3186,'Medical Examinations'!$A$2:$K$2336,11,0)</f>
        <v>No</v>
      </c>
      <c r="J852" s="8" t="str">
        <f>VLOOKUP(A852:A3186,'Medical Examinations'!$A$2:$M$2336,12,0)</f>
        <v>Obesity</v>
      </c>
      <c r="K852" s="8" t="str">
        <f>VLOOKUP(A852:A3186,'Medical Examinations'!$A$2:$M$2336,13,0)</f>
        <v>Diabetes</v>
      </c>
      <c r="L852" s="8" t="str">
        <f>VLOOKUP(Table1[CUSTOMER ID],'Hospitalisation Details'!$A$1:$N$2344,12,0)</f>
        <v>18/Jun/1970</v>
      </c>
      <c r="M852" s="22">
        <f>VLOOKUP(Table1[CUSTOMER ID],'Hospitalisation Details'!$A$2:$N$2344,14,0)</f>
        <v>12592.53</v>
      </c>
      <c r="N852" s="8" t="str">
        <f>VLOOKUP(Table1[CUSTOMER ID],'Hospitalisation Details'!$A$2:$I$2344,7,0)</f>
        <v>tier - 3</v>
      </c>
      <c r="O852" s="8" t="str">
        <f>VLOOKUP(Table1[CUSTOMER ID],'Hospitalisation Details'!$A$2:$I$2344,8,0)</f>
        <v>tier - 2</v>
      </c>
      <c r="P852" s="8" t="str">
        <f>VLOOKUP(Table1[CUSTOMER ID],'Hospitalisation Details'!$A$2:$I$2344,9,0)</f>
        <v>R1013</v>
      </c>
      <c r="Q852" s="8">
        <f ca="1">VLOOKUP(Table1[CUSTOMER ID],'Hospitalisation Details'!$A$2:$N$2344,13,0)</f>
        <v>54</v>
      </c>
    </row>
    <row r="853" spans="1:17" ht="15.75" x14ac:dyDescent="0.25">
      <c r="A853" s="1" t="s">
        <v>1518</v>
      </c>
      <c r="B853" s="8" t="str">
        <f>VLOOKUP(A853:A3187,'Customer Names'!$A$2:$D$2336,2,0)</f>
        <v xml:space="preserve">  Amy</v>
      </c>
      <c r="C853" s="8">
        <f>VLOOKUP(A853:A3187,'Medical Examinations'!$A$2:$H$2336,2,0)</f>
        <v>32.15</v>
      </c>
      <c r="D853" s="8">
        <f>VLOOKUP(A853:A3187,'Medical Examinations'!$A$2:$H$2336,3,0)</f>
        <v>4.0199999999999996</v>
      </c>
      <c r="E853" s="8" t="str">
        <f>VLOOKUP(A853:A3187,'Medical Examinations'!$A$1:$M$2336,10,0)</f>
        <v>Yes</v>
      </c>
      <c r="F853" s="8" t="str">
        <f>VLOOKUP(A853:A3187,'Medical Examinations'!$A$2:$H$2336,5,0)</f>
        <v>No</v>
      </c>
      <c r="G853" s="8" t="str">
        <f>VLOOKUP(A853:A3187,'Medical Examinations'!$A$2:$H$2336,6,0)</f>
        <v>Yes</v>
      </c>
      <c r="H853" s="8">
        <f>VLOOKUP(A853:A3187,'Medical Examinations'!$A$2:$H$2336,7,0)</f>
        <v>1</v>
      </c>
      <c r="I853" t="str">
        <f>VLOOKUP(A853:A3187,'Medical Examinations'!$A$2:$K$2336,11,0)</f>
        <v>No</v>
      </c>
      <c r="J853" s="8" t="str">
        <f>VLOOKUP(A853:A3187,'Medical Examinations'!$A$2:$M$2336,12,0)</f>
        <v>Obesity</v>
      </c>
      <c r="K853" s="8" t="str">
        <f>VLOOKUP(A853:A3187,'Medical Examinations'!$A$2:$M$2336,13,0)</f>
        <v>Normal</v>
      </c>
      <c r="L853" s="8" t="str">
        <f>VLOOKUP(Table1[CUSTOMER ID],'Hospitalisation Details'!$A$1:$N$2344,12,0)</f>
        <v>26/Nov/1969</v>
      </c>
      <c r="M853" s="22">
        <f>VLOOKUP(Table1[CUSTOMER ID],'Hospitalisation Details'!$A$2:$N$2344,14,0)</f>
        <v>12579.92</v>
      </c>
      <c r="N853" s="8" t="str">
        <f>VLOOKUP(Table1[CUSTOMER ID],'Hospitalisation Details'!$A$2:$I$2344,7,0)</f>
        <v>tier - 3</v>
      </c>
      <c r="O853" s="8" t="str">
        <f>VLOOKUP(Table1[CUSTOMER ID],'Hospitalisation Details'!$A$2:$I$2344,8,0)</f>
        <v>tier - 1</v>
      </c>
      <c r="P853" s="8" t="str">
        <f>VLOOKUP(Table1[CUSTOMER ID],'Hospitalisation Details'!$A$2:$I$2344,9,0)</f>
        <v>R1025</v>
      </c>
      <c r="Q853" s="8">
        <f ca="1">VLOOKUP(Table1[CUSTOMER ID],'Hospitalisation Details'!$A$2:$N$2344,13,0)</f>
        <v>54</v>
      </c>
    </row>
    <row r="854" spans="1:17" ht="15.75" x14ac:dyDescent="0.25">
      <c r="A854" s="1" t="s">
        <v>1517</v>
      </c>
      <c r="B854" s="8" t="str">
        <f>VLOOKUP(A854:A3188,'Customer Names'!$A$2:$D$2336,2,0)</f>
        <v xml:space="preserve">  Joshua</v>
      </c>
      <c r="C854" s="8">
        <f>VLOOKUP(A854:A3188,'Medical Examinations'!$A$2:$H$2336,2,0)</f>
        <v>43.4</v>
      </c>
      <c r="D854" s="8">
        <f>VLOOKUP(A854:A3188,'Medical Examinations'!$A$2:$H$2336,3,0)</f>
        <v>8.81</v>
      </c>
      <c r="E854" s="8" t="str">
        <f>VLOOKUP(A854:A3188,'Medical Examinations'!$A$1:$M$2336,10,0)</f>
        <v>Yes</v>
      </c>
      <c r="F854" s="8" t="str">
        <f>VLOOKUP(A854:A3188,'Medical Examinations'!$A$2:$H$2336,5,0)</f>
        <v>No</v>
      </c>
      <c r="G854" s="8" t="str">
        <f>VLOOKUP(A854:A3188,'Medical Examinations'!$A$2:$H$2336,6,0)</f>
        <v>No</v>
      </c>
      <c r="H854" s="8">
        <f>VLOOKUP(A854:A3188,'Medical Examinations'!$A$2:$H$2336,7,0)</f>
        <v>2</v>
      </c>
      <c r="I854" t="str">
        <f>VLOOKUP(A854:A3188,'Medical Examinations'!$A$2:$K$2336,11,0)</f>
        <v>No</v>
      </c>
      <c r="J854" s="8" t="str">
        <f>VLOOKUP(A854:A3188,'Medical Examinations'!$A$2:$M$2336,12,0)</f>
        <v>Obesity</v>
      </c>
      <c r="K854" s="8" t="str">
        <f>VLOOKUP(A854:A3188,'Medical Examinations'!$A$2:$M$2336,13,0)</f>
        <v>Diabetes</v>
      </c>
      <c r="L854" s="8" t="str">
        <f>VLOOKUP(Table1[CUSTOMER ID],'Hospitalisation Details'!$A$1:$N$2344,12,0)</f>
        <v>28/Nov/1961</v>
      </c>
      <c r="M854" s="22">
        <f>VLOOKUP(Table1[CUSTOMER ID],'Hospitalisation Details'!$A$2:$N$2344,14,0)</f>
        <v>12574.05</v>
      </c>
      <c r="N854" s="8" t="str">
        <f>VLOOKUP(Table1[CUSTOMER ID],'Hospitalisation Details'!$A$2:$I$2344,7,0)</f>
        <v>tier - 3</v>
      </c>
      <c r="O854" s="8" t="str">
        <f>VLOOKUP(Table1[CUSTOMER ID],'Hospitalisation Details'!$A$2:$I$2344,8,0)</f>
        <v>tier - 1</v>
      </c>
      <c r="P854" s="8" t="str">
        <f>VLOOKUP(Table1[CUSTOMER ID],'Hospitalisation Details'!$A$2:$I$2344,9,0)</f>
        <v>R1011</v>
      </c>
      <c r="Q854" s="8">
        <f ca="1">VLOOKUP(Table1[CUSTOMER ID],'Hospitalisation Details'!$A$2:$N$2344,13,0)</f>
        <v>62</v>
      </c>
    </row>
    <row r="855" spans="1:17" ht="15.75" x14ac:dyDescent="0.25">
      <c r="A855" s="1" t="s">
        <v>1516</v>
      </c>
      <c r="B855" s="8" t="str">
        <f>VLOOKUP(A855:A3189,'Customer Names'!$A$2:$D$2336,2,0)</f>
        <v xml:space="preserve">  C Fred</v>
      </c>
      <c r="C855" s="8">
        <f>VLOOKUP(A855:A3189,'Medical Examinations'!$A$2:$H$2336,2,0)</f>
        <v>31.57</v>
      </c>
      <c r="D855" s="8">
        <f>VLOOKUP(A855:A3189,'Medical Examinations'!$A$2:$H$2336,3,0)</f>
        <v>7.92</v>
      </c>
      <c r="E855" s="8" t="str">
        <f>VLOOKUP(A855:A3189,'Medical Examinations'!$A$1:$M$2336,10,0)</f>
        <v>Yes</v>
      </c>
      <c r="F855" s="8" t="str">
        <f>VLOOKUP(A855:A3189,'Medical Examinations'!$A$2:$H$2336,5,0)</f>
        <v>No</v>
      </c>
      <c r="G855" s="8" t="str">
        <f>VLOOKUP(A855:A3189,'Medical Examinations'!$A$2:$H$2336,6,0)</f>
        <v>No</v>
      </c>
      <c r="H855" s="8">
        <f>VLOOKUP(A855:A3189,'Medical Examinations'!$A$2:$H$2336,7,0)</f>
        <v>2</v>
      </c>
      <c r="I855" t="str">
        <f>VLOOKUP(A855:A3189,'Medical Examinations'!$A$2:$K$2336,11,0)</f>
        <v>No</v>
      </c>
      <c r="J855" s="8" t="str">
        <f>VLOOKUP(A855:A3189,'Medical Examinations'!$A$2:$M$2336,12,0)</f>
        <v>Obesity</v>
      </c>
      <c r="K855" s="8" t="str">
        <f>VLOOKUP(A855:A3189,'Medical Examinations'!$A$2:$M$2336,13,0)</f>
        <v>Diabetes</v>
      </c>
      <c r="L855" s="8" t="str">
        <f>VLOOKUP(Table1[CUSTOMER ID],'Hospitalisation Details'!$A$1:$N$2344,12,0)</f>
        <v>28/Nov/1961</v>
      </c>
      <c r="M855" s="22">
        <f>VLOOKUP(Table1[CUSTOMER ID],'Hospitalisation Details'!$A$2:$N$2344,14,0)</f>
        <v>12557.61</v>
      </c>
      <c r="N855" s="8" t="str">
        <f>VLOOKUP(Table1[CUSTOMER ID],'Hospitalisation Details'!$A$2:$I$2344,7,0)</f>
        <v>tier - 3</v>
      </c>
      <c r="O855" s="8" t="str">
        <f>VLOOKUP(Table1[CUSTOMER ID],'Hospitalisation Details'!$A$2:$I$2344,8,0)</f>
        <v>tier - 3</v>
      </c>
      <c r="P855" s="8" t="str">
        <f>VLOOKUP(Table1[CUSTOMER ID],'Hospitalisation Details'!$A$2:$I$2344,9,0)</f>
        <v>R1013</v>
      </c>
      <c r="Q855" s="8">
        <f ca="1">VLOOKUP(Table1[CUSTOMER ID],'Hospitalisation Details'!$A$2:$N$2344,13,0)</f>
        <v>62</v>
      </c>
    </row>
    <row r="856" spans="1:17" ht="15.75" x14ac:dyDescent="0.25">
      <c r="A856" s="1" t="s">
        <v>1515</v>
      </c>
      <c r="B856" s="8" t="str">
        <f>VLOOKUP(A856:A3190,'Customer Names'!$A$2:$D$2336,2,0)</f>
        <v xml:space="preserve">  Jeremy</v>
      </c>
      <c r="C856" s="8">
        <f>VLOOKUP(A856:A3190,'Medical Examinations'!$A$2:$H$2336,2,0)</f>
        <v>24.32</v>
      </c>
      <c r="D856" s="8">
        <f>VLOOKUP(A856:A3190,'Medical Examinations'!$A$2:$H$2336,3,0)</f>
        <v>7.48</v>
      </c>
      <c r="E856" s="8" t="str">
        <f>VLOOKUP(A856:A3190,'Medical Examinations'!$A$1:$M$2336,10,0)</f>
        <v>No</v>
      </c>
      <c r="F856" s="8" t="str">
        <f>VLOOKUP(A856:A3190,'Medical Examinations'!$A$2:$H$2336,5,0)</f>
        <v>No</v>
      </c>
      <c r="G856" s="8" t="str">
        <f>VLOOKUP(A856:A3190,'Medical Examinations'!$A$2:$H$2336,6,0)</f>
        <v>No</v>
      </c>
      <c r="H856" s="8">
        <f>VLOOKUP(A856:A3190,'Medical Examinations'!$A$2:$H$2336,7,0)</f>
        <v>0</v>
      </c>
      <c r="I856" t="str">
        <f>VLOOKUP(A856:A3190,'Medical Examinations'!$A$2:$K$2336,11,0)</f>
        <v>No</v>
      </c>
      <c r="J856" s="8" t="str">
        <f>VLOOKUP(A856:A3190,'Medical Examinations'!$A$2:$M$2336,12,0)</f>
        <v>Normal Weight</v>
      </c>
      <c r="K856" s="8" t="str">
        <f>VLOOKUP(A856:A3190,'Medical Examinations'!$A$2:$M$2336,13,0)</f>
        <v>Diabetes</v>
      </c>
      <c r="L856" s="8" t="str">
        <f>VLOOKUP(Table1[CUSTOMER ID],'Hospitalisation Details'!$A$1:$N$2344,12,0)</f>
        <v>16/Oct/1962</v>
      </c>
      <c r="M856" s="22">
        <f>VLOOKUP(Table1[CUSTOMER ID],'Hospitalisation Details'!$A$2:$N$2344,14,0)</f>
        <v>12523.6</v>
      </c>
      <c r="N856" s="8" t="str">
        <f>VLOOKUP(Table1[CUSTOMER ID],'Hospitalisation Details'!$A$2:$I$2344,7,0)</f>
        <v>tier - 3</v>
      </c>
      <c r="O856" s="8" t="str">
        <f>VLOOKUP(Table1[CUSTOMER ID],'Hospitalisation Details'!$A$2:$I$2344,8,0)</f>
        <v>tier - 3</v>
      </c>
      <c r="P856" s="8" t="str">
        <f>VLOOKUP(Table1[CUSTOMER ID],'Hospitalisation Details'!$A$2:$I$2344,9,0)</f>
        <v>R1012</v>
      </c>
      <c r="Q856" s="8">
        <f ca="1">VLOOKUP(Table1[CUSTOMER ID],'Hospitalisation Details'!$A$2:$N$2344,13,0)</f>
        <v>62</v>
      </c>
    </row>
    <row r="857" spans="1:17" ht="15.75" x14ac:dyDescent="0.25">
      <c r="A857" s="1" t="s">
        <v>1514</v>
      </c>
      <c r="B857" s="8" t="str">
        <f>VLOOKUP(A857:A3191,'Customer Names'!$A$2:$D$2336,2,0)</f>
        <v xml:space="preserve">  Patrick Sr</v>
      </c>
      <c r="C857" s="8">
        <f>VLOOKUP(A857:A3191,'Medical Examinations'!$A$2:$H$2336,2,0)</f>
        <v>31.07</v>
      </c>
      <c r="D857" s="8">
        <f>VLOOKUP(A857:A3191,'Medical Examinations'!$A$2:$H$2336,3,0)</f>
        <v>4.62</v>
      </c>
      <c r="E857" s="8" t="str">
        <f>VLOOKUP(A857:A3191,'Medical Examinations'!$A$1:$M$2336,10,0)</f>
        <v>Yes</v>
      </c>
      <c r="F857" s="8" t="str">
        <f>VLOOKUP(A857:A3191,'Medical Examinations'!$A$2:$H$2336,5,0)</f>
        <v>No</v>
      </c>
      <c r="G857" s="8" t="str">
        <f>VLOOKUP(A857:A3191,'Medical Examinations'!$A$2:$H$2336,6,0)</f>
        <v>No</v>
      </c>
      <c r="H857" s="8">
        <f>VLOOKUP(A857:A3191,'Medical Examinations'!$A$2:$H$2336,7,0)</f>
        <v>2</v>
      </c>
      <c r="I857" t="str">
        <f>VLOOKUP(A857:A3191,'Medical Examinations'!$A$2:$K$2336,11,0)</f>
        <v>No</v>
      </c>
      <c r="J857" s="8" t="str">
        <f>VLOOKUP(A857:A3191,'Medical Examinations'!$A$2:$M$2336,12,0)</f>
        <v>Obesity</v>
      </c>
      <c r="K857" s="8" t="str">
        <f>VLOOKUP(A857:A3191,'Medical Examinations'!$A$2:$M$2336,13,0)</f>
        <v>Normal</v>
      </c>
      <c r="L857" s="8" t="str">
        <f>VLOOKUP(Table1[CUSTOMER ID],'Hospitalisation Details'!$A$1:$N$2344,12,0)</f>
        <v>12/Jul/1966</v>
      </c>
      <c r="M857" s="22">
        <f>VLOOKUP(Table1[CUSTOMER ID],'Hospitalisation Details'!$A$2:$N$2344,14,0)</f>
        <v>12499.88</v>
      </c>
      <c r="N857" s="8" t="str">
        <f>VLOOKUP(Table1[CUSTOMER ID],'Hospitalisation Details'!$A$2:$I$2344,7,0)</f>
        <v>tier - 3</v>
      </c>
      <c r="O857" s="8" t="str">
        <f>VLOOKUP(Table1[CUSTOMER ID],'Hospitalisation Details'!$A$2:$I$2344,8,0)</f>
        <v>tier - 2</v>
      </c>
      <c r="P857" s="8" t="str">
        <f>VLOOKUP(Table1[CUSTOMER ID],'Hospitalisation Details'!$A$2:$I$2344,9,0)</f>
        <v>R1012</v>
      </c>
      <c r="Q857" s="8">
        <f ca="1">VLOOKUP(Table1[CUSTOMER ID],'Hospitalisation Details'!$A$2:$N$2344,13,0)</f>
        <v>58</v>
      </c>
    </row>
    <row r="858" spans="1:17" ht="15.75" x14ac:dyDescent="0.25">
      <c r="A858" s="1" t="s">
        <v>1513</v>
      </c>
      <c r="B858" s="8" t="str">
        <f>VLOOKUP(A858:A3192,'Customer Names'!$A$2:$D$2336,2,0)</f>
        <v xml:space="preserve">  Kelly M</v>
      </c>
      <c r="C858" s="8">
        <f>VLOOKUP(A858:A3192,'Medical Examinations'!$A$2:$H$2336,2,0)</f>
        <v>35.814999999999998</v>
      </c>
      <c r="D858" s="8">
        <f>VLOOKUP(A858:A3192,'Medical Examinations'!$A$2:$H$2336,3,0)</f>
        <v>8.4700000000000006</v>
      </c>
      <c r="E858" s="8" t="str">
        <f>VLOOKUP(A858:A3192,'Medical Examinations'!$A$1:$M$2336,10,0)</f>
        <v>No</v>
      </c>
      <c r="F858" s="8" t="str">
        <f>VLOOKUP(A858:A3192,'Medical Examinations'!$A$2:$H$2336,5,0)</f>
        <v>No</v>
      </c>
      <c r="G858" s="8" t="str">
        <f>VLOOKUP(A858:A3192,'Medical Examinations'!$A$2:$H$2336,6,0)</f>
        <v>No</v>
      </c>
      <c r="H858" s="8">
        <f>VLOOKUP(A858:A3192,'Medical Examinations'!$A$2:$H$2336,7,0)</f>
        <v>0</v>
      </c>
      <c r="I858" t="str">
        <f>VLOOKUP(A858:A3192,'Medical Examinations'!$A$2:$K$2336,11,0)</f>
        <v>No</v>
      </c>
      <c r="J858" s="8" t="str">
        <f>VLOOKUP(A858:A3192,'Medical Examinations'!$A$2:$M$2336,12,0)</f>
        <v>Obesity</v>
      </c>
      <c r="K858" s="8" t="str">
        <f>VLOOKUP(A858:A3192,'Medical Examinations'!$A$2:$M$2336,13,0)</f>
        <v>Diabetes</v>
      </c>
      <c r="L858" s="8" t="str">
        <f>VLOOKUP(Table1[CUSTOMER ID],'Hospitalisation Details'!$A$1:$N$2344,12,0)</f>
        <v>3/Dec/1968</v>
      </c>
      <c r="M858" s="22">
        <f>VLOOKUP(Table1[CUSTOMER ID],'Hospitalisation Details'!$A$2:$N$2344,14,0)</f>
        <v>12495.29</v>
      </c>
      <c r="N858" s="8" t="str">
        <f>VLOOKUP(Table1[CUSTOMER ID],'Hospitalisation Details'!$A$2:$I$2344,7,0)</f>
        <v>tier - 3</v>
      </c>
      <c r="O858" s="8" t="str">
        <f>VLOOKUP(Table1[CUSTOMER ID],'Hospitalisation Details'!$A$2:$I$2344,8,0)</f>
        <v>tier - 3</v>
      </c>
      <c r="P858" s="8" t="str">
        <f>VLOOKUP(Table1[CUSTOMER ID],'Hospitalisation Details'!$A$2:$I$2344,9,0)</f>
        <v>R1012</v>
      </c>
      <c r="Q858" s="8">
        <f ca="1">VLOOKUP(Table1[CUSTOMER ID],'Hospitalisation Details'!$A$2:$N$2344,13,0)</f>
        <v>55</v>
      </c>
    </row>
    <row r="859" spans="1:17" ht="15.75" x14ac:dyDescent="0.25">
      <c r="A859" s="1" t="s">
        <v>1512</v>
      </c>
      <c r="B859" s="8" t="str">
        <f>VLOOKUP(A859:A3193,'Customer Names'!$A$2:$D$2336,2,0)</f>
        <v xml:space="preserve">  Katherine</v>
      </c>
      <c r="C859" s="8">
        <f>VLOOKUP(A859:A3193,'Medical Examinations'!$A$2:$H$2336,2,0)</f>
        <v>40.81</v>
      </c>
      <c r="D859" s="8">
        <f>VLOOKUP(A859:A3193,'Medical Examinations'!$A$2:$H$2336,3,0)</f>
        <v>10.58</v>
      </c>
      <c r="E859" s="8" t="str">
        <f>VLOOKUP(A859:A3193,'Medical Examinations'!$A$1:$M$2336,10,0)</f>
        <v>Yes</v>
      </c>
      <c r="F859" s="8" t="str">
        <f>VLOOKUP(A859:A3193,'Medical Examinations'!$A$2:$H$2336,5,0)</f>
        <v>No</v>
      </c>
      <c r="G859" s="8" t="str">
        <f>VLOOKUP(A859:A3193,'Medical Examinations'!$A$2:$H$2336,6,0)</f>
        <v>No</v>
      </c>
      <c r="H859" s="8">
        <f>VLOOKUP(A859:A3193,'Medical Examinations'!$A$2:$H$2336,7,0)</f>
        <v>0</v>
      </c>
      <c r="I859" t="str">
        <f>VLOOKUP(A859:A3193,'Medical Examinations'!$A$2:$K$2336,11,0)</f>
        <v>No</v>
      </c>
      <c r="J859" s="8" t="str">
        <f>VLOOKUP(A859:A3193,'Medical Examinations'!$A$2:$M$2336,12,0)</f>
        <v>Obesity</v>
      </c>
      <c r="K859" s="8" t="str">
        <f>VLOOKUP(A859:A3193,'Medical Examinations'!$A$2:$M$2336,13,0)</f>
        <v>Diabetes</v>
      </c>
      <c r="L859" s="8" t="str">
        <f>VLOOKUP(Table1[CUSTOMER ID],'Hospitalisation Details'!$A$1:$N$2344,12,0)</f>
        <v>1/Sep/1967</v>
      </c>
      <c r="M859" s="22">
        <f>VLOOKUP(Table1[CUSTOMER ID],'Hospitalisation Details'!$A$2:$N$2344,14,0)</f>
        <v>12485.8</v>
      </c>
      <c r="N859" s="8" t="str">
        <f>VLOOKUP(Table1[CUSTOMER ID],'Hospitalisation Details'!$A$2:$I$2344,7,0)</f>
        <v>tier - 3</v>
      </c>
      <c r="O859" s="8" t="str">
        <f>VLOOKUP(Table1[CUSTOMER ID],'Hospitalisation Details'!$A$2:$I$2344,8,0)</f>
        <v>tier - 3</v>
      </c>
      <c r="P859" s="8" t="str">
        <f>VLOOKUP(Table1[CUSTOMER ID],'Hospitalisation Details'!$A$2:$I$2344,9,0)</f>
        <v>R1013</v>
      </c>
      <c r="Q859" s="8">
        <f ca="1">VLOOKUP(Table1[CUSTOMER ID],'Hospitalisation Details'!$A$2:$N$2344,13,0)</f>
        <v>57</v>
      </c>
    </row>
    <row r="860" spans="1:17" ht="15.75" x14ac:dyDescent="0.25">
      <c r="A860" s="1" t="s">
        <v>1511</v>
      </c>
      <c r="B860" s="8" t="str">
        <f>VLOOKUP(A860:A3194,'Customer Names'!$A$2:$D$2336,2,0)</f>
        <v xml:space="preserve">  Keila L</v>
      </c>
      <c r="C860" s="8">
        <f>VLOOKUP(A860:A3194,'Medical Examinations'!$A$2:$H$2336,2,0)</f>
        <v>24.605</v>
      </c>
      <c r="D860" s="8">
        <f>VLOOKUP(A860:A3194,'Medical Examinations'!$A$2:$H$2336,3,0)</f>
        <v>7.48</v>
      </c>
      <c r="E860" s="8" t="str">
        <f>VLOOKUP(A860:A3194,'Medical Examinations'!$A$1:$M$2336,10,0)</f>
        <v>No</v>
      </c>
      <c r="F860" s="8" t="str">
        <f>VLOOKUP(A860:A3194,'Medical Examinations'!$A$2:$H$2336,5,0)</f>
        <v>No</v>
      </c>
      <c r="G860" s="8" t="str">
        <f>VLOOKUP(A860:A3194,'Medical Examinations'!$A$2:$H$2336,6,0)</f>
        <v>No</v>
      </c>
      <c r="H860" s="8">
        <f>VLOOKUP(A860:A3194,'Medical Examinations'!$A$2:$H$2336,7,0)</f>
        <v>0</v>
      </c>
      <c r="I860" t="str">
        <f>VLOOKUP(A860:A3194,'Medical Examinations'!$A$2:$K$2336,11,0)</f>
        <v>No</v>
      </c>
      <c r="J860" s="8" t="str">
        <f>VLOOKUP(A860:A3194,'Medical Examinations'!$A$2:$M$2336,12,0)</f>
        <v>Normal Weight</v>
      </c>
      <c r="K860" s="8" t="str">
        <f>VLOOKUP(A860:A3194,'Medical Examinations'!$A$2:$M$2336,13,0)</f>
        <v>Diabetes</v>
      </c>
      <c r="L860" s="8" t="str">
        <f>VLOOKUP(Table1[CUSTOMER ID],'Hospitalisation Details'!$A$1:$N$2344,12,0)</f>
        <v>12/Nov/1968</v>
      </c>
      <c r="M860" s="22">
        <f>VLOOKUP(Table1[CUSTOMER ID],'Hospitalisation Details'!$A$2:$N$2344,14,0)</f>
        <v>12479.71</v>
      </c>
      <c r="N860" s="8" t="str">
        <f>VLOOKUP(Table1[CUSTOMER ID],'Hospitalisation Details'!$A$2:$I$2344,7,0)</f>
        <v>tier - 3</v>
      </c>
      <c r="O860" s="8" t="str">
        <f>VLOOKUP(Table1[CUSTOMER ID],'Hospitalisation Details'!$A$2:$I$2344,8,0)</f>
        <v>tier - 3</v>
      </c>
      <c r="P860" s="8" t="str">
        <f>VLOOKUP(Table1[CUSTOMER ID],'Hospitalisation Details'!$A$2:$I$2344,9,0)</f>
        <v>R1012</v>
      </c>
      <c r="Q860" s="8">
        <f ca="1">VLOOKUP(Table1[CUSTOMER ID],'Hospitalisation Details'!$A$2:$N$2344,13,0)</f>
        <v>56</v>
      </c>
    </row>
    <row r="861" spans="1:17" ht="15.75" x14ac:dyDescent="0.25">
      <c r="A861" s="1" t="s">
        <v>1510</v>
      </c>
      <c r="B861" s="8" t="str">
        <f>VLOOKUP(A861:A3195,'Customer Names'!$A$2:$D$2336,2,0)</f>
        <v xml:space="preserve">  Zanae E</v>
      </c>
      <c r="C861" s="8">
        <f>VLOOKUP(A861:A3195,'Medical Examinations'!$A$2:$H$2336,2,0)</f>
        <v>21.47</v>
      </c>
      <c r="D861" s="8">
        <f>VLOOKUP(A861:A3195,'Medical Examinations'!$A$2:$H$2336,3,0)</f>
        <v>7.82</v>
      </c>
      <c r="E861" s="8" t="str">
        <f>VLOOKUP(A861:A3195,'Medical Examinations'!$A$1:$M$2336,10,0)</f>
        <v>No</v>
      </c>
      <c r="F861" s="8" t="str">
        <f>VLOOKUP(A861:A3195,'Medical Examinations'!$A$2:$H$2336,5,0)</f>
        <v>No</v>
      </c>
      <c r="G861" s="8" t="str">
        <f>VLOOKUP(A861:A3195,'Medical Examinations'!$A$2:$H$2336,6,0)</f>
        <v>No</v>
      </c>
      <c r="H861" s="8">
        <f>VLOOKUP(A861:A3195,'Medical Examinations'!$A$2:$H$2336,7,0)</f>
        <v>0</v>
      </c>
      <c r="I861" t="str">
        <f>VLOOKUP(A861:A3195,'Medical Examinations'!$A$2:$K$2336,11,0)</f>
        <v>No</v>
      </c>
      <c r="J861" s="8" t="str">
        <f>VLOOKUP(A861:A3195,'Medical Examinations'!$A$2:$M$2336,12,0)</f>
        <v>Normal Weight</v>
      </c>
      <c r="K861" s="8" t="str">
        <f>VLOOKUP(A861:A3195,'Medical Examinations'!$A$2:$M$2336,13,0)</f>
        <v>Diabetes</v>
      </c>
      <c r="L861" s="8" t="str">
        <f>VLOOKUP(Table1[CUSTOMER ID],'Hospitalisation Details'!$A$1:$N$2344,12,0)</f>
        <v>26/Nov/1968</v>
      </c>
      <c r="M861" s="22">
        <f>VLOOKUP(Table1[CUSTOMER ID],'Hospitalisation Details'!$A$2:$N$2344,14,0)</f>
        <v>12475.35</v>
      </c>
      <c r="N861" s="8" t="str">
        <f>VLOOKUP(Table1[CUSTOMER ID],'Hospitalisation Details'!$A$2:$I$2344,7,0)</f>
        <v>tier - 3</v>
      </c>
      <c r="O861" s="8" t="str">
        <f>VLOOKUP(Table1[CUSTOMER ID],'Hospitalisation Details'!$A$2:$I$2344,8,0)</f>
        <v>tier - 1</v>
      </c>
      <c r="P861" s="8" t="str">
        <f>VLOOKUP(Table1[CUSTOMER ID],'Hospitalisation Details'!$A$2:$I$2344,9,0)</f>
        <v>R1012</v>
      </c>
      <c r="Q861" s="8">
        <f ca="1">VLOOKUP(Table1[CUSTOMER ID],'Hospitalisation Details'!$A$2:$N$2344,13,0)</f>
        <v>55</v>
      </c>
    </row>
    <row r="862" spans="1:17" ht="15.75" x14ac:dyDescent="0.25">
      <c r="A862" s="1" t="s">
        <v>1509</v>
      </c>
      <c r="B862" s="8" t="str">
        <f>VLOOKUP(A862:A3196,'Customer Names'!$A$2:$D$2336,2,0)</f>
        <v xml:space="preserve">  Alex</v>
      </c>
      <c r="C862" s="8">
        <f>VLOOKUP(A862:A3196,'Medical Examinations'!$A$2:$H$2336,2,0)</f>
        <v>52.89</v>
      </c>
      <c r="D862" s="8">
        <f>VLOOKUP(A862:A3196,'Medical Examinations'!$A$2:$H$2336,3,0)</f>
        <v>4.96</v>
      </c>
      <c r="E862" s="8" t="str">
        <f>VLOOKUP(A862:A3196,'Medical Examinations'!$A$1:$M$2336,10,0)</f>
        <v>Yes</v>
      </c>
      <c r="F862" s="8" t="str">
        <f>VLOOKUP(A862:A3196,'Medical Examinations'!$A$2:$H$2336,5,0)</f>
        <v>No</v>
      </c>
      <c r="G862" s="8" t="str">
        <f>VLOOKUP(A862:A3196,'Medical Examinations'!$A$2:$H$2336,6,0)</f>
        <v>No</v>
      </c>
      <c r="H862" s="8">
        <f>VLOOKUP(A862:A3196,'Medical Examinations'!$A$2:$H$2336,7,0)</f>
        <v>1</v>
      </c>
      <c r="I862" t="str">
        <f>VLOOKUP(A862:A3196,'Medical Examinations'!$A$2:$K$2336,11,0)</f>
        <v>No</v>
      </c>
      <c r="J862" s="8" t="str">
        <f>VLOOKUP(A862:A3196,'Medical Examinations'!$A$2:$M$2336,12,0)</f>
        <v>Obesity</v>
      </c>
      <c r="K862" s="8" t="str">
        <f>VLOOKUP(A862:A3196,'Medical Examinations'!$A$2:$M$2336,13,0)</f>
        <v>Normal</v>
      </c>
      <c r="L862" s="8" t="str">
        <f>VLOOKUP(Table1[CUSTOMER ID],'Hospitalisation Details'!$A$1:$N$2344,12,0)</f>
        <v>9/Aug/1995</v>
      </c>
      <c r="M862" s="22">
        <f>VLOOKUP(Table1[CUSTOMER ID],'Hospitalisation Details'!$A$2:$N$2344,14,0)</f>
        <v>12452.25</v>
      </c>
      <c r="N862" s="8" t="str">
        <f>VLOOKUP(Table1[CUSTOMER ID],'Hospitalisation Details'!$A$2:$I$2344,7,0)</f>
        <v>tier - 3</v>
      </c>
      <c r="O862" s="8" t="str">
        <f>VLOOKUP(Table1[CUSTOMER ID],'Hospitalisation Details'!$A$2:$I$2344,8,0)</f>
        <v>tier - 3</v>
      </c>
      <c r="P862" s="8" t="str">
        <f>VLOOKUP(Table1[CUSTOMER ID],'Hospitalisation Details'!$A$2:$I$2344,9,0)</f>
        <v>R1012</v>
      </c>
      <c r="Q862" s="8">
        <f ca="1">VLOOKUP(Table1[CUSTOMER ID],'Hospitalisation Details'!$A$2:$N$2344,13,0)</f>
        <v>29</v>
      </c>
    </row>
    <row r="863" spans="1:17" ht="15.75" x14ac:dyDescent="0.25">
      <c r="A863" s="1" t="s">
        <v>1508</v>
      </c>
      <c r="B863" s="8" t="str">
        <f>VLOOKUP(A863:A3197,'Customer Names'!$A$2:$D$2336,2,0)</f>
        <v xml:space="preserve">  Kathryn</v>
      </c>
      <c r="C863" s="8">
        <f>VLOOKUP(A863:A3197,'Medical Examinations'!$A$2:$H$2336,2,0)</f>
        <v>32.965000000000003</v>
      </c>
      <c r="D863" s="8">
        <f>VLOOKUP(A863:A3197,'Medical Examinations'!$A$2:$H$2336,3,0)</f>
        <v>6.15</v>
      </c>
      <c r="E863" s="8" t="str">
        <f>VLOOKUP(A863:A3197,'Medical Examinations'!$A$1:$M$2336,10,0)</f>
        <v>Yes</v>
      </c>
      <c r="F863" s="8" t="str">
        <f>VLOOKUP(A863:A3197,'Medical Examinations'!$A$2:$H$2336,5,0)</f>
        <v>No</v>
      </c>
      <c r="G863" s="8" t="str">
        <f>VLOOKUP(A863:A3197,'Medical Examinations'!$A$2:$H$2336,6,0)</f>
        <v>No</v>
      </c>
      <c r="H863" s="8">
        <f>VLOOKUP(A863:A3197,'Medical Examinations'!$A$2:$H$2336,7,0)</f>
        <v>1</v>
      </c>
      <c r="I863" t="str">
        <f>VLOOKUP(A863:A3197,'Medical Examinations'!$A$2:$K$2336,11,0)</f>
        <v>No</v>
      </c>
      <c r="J863" s="8" t="str">
        <f>VLOOKUP(A863:A3197,'Medical Examinations'!$A$2:$M$2336,12,0)</f>
        <v>Obesity</v>
      </c>
      <c r="K863" s="8" t="str">
        <f>VLOOKUP(A863:A3197,'Medical Examinations'!$A$2:$M$2336,13,0)</f>
        <v>Prediabetes</v>
      </c>
      <c r="L863" s="8" t="str">
        <f>VLOOKUP(Table1[CUSTOMER ID],'Hospitalisation Details'!$A$1:$N$2344,12,0)</f>
        <v>4/Aug/1964</v>
      </c>
      <c r="M863" s="22">
        <f>VLOOKUP(Table1[CUSTOMER ID],'Hospitalisation Details'!$A$2:$N$2344,14,0)</f>
        <v>12430.95</v>
      </c>
      <c r="N863" s="8" t="str">
        <f>VLOOKUP(Table1[CUSTOMER ID],'Hospitalisation Details'!$A$2:$I$2344,7,0)</f>
        <v>tier - 3</v>
      </c>
      <c r="O863" s="8" t="str">
        <f>VLOOKUP(Table1[CUSTOMER ID],'Hospitalisation Details'!$A$2:$I$2344,8,0)</f>
        <v>tier - 3</v>
      </c>
      <c r="P863" s="8" t="str">
        <f>VLOOKUP(Table1[CUSTOMER ID],'Hospitalisation Details'!$A$2:$I$2344,9,0)</f>
        <v>R1024</v>
      </c>
      <c r="Q863" s="8">
        <f ca="1">VLOOKUP(Table1[CUSTOMER ID],'Hospitalisation Details'!$A$2:$N$2344,13,0)</f>
        <v>60</v>
      </c>
    </row>
    <row r="864" spans="1:17" ht="15.75" x14ac:dyDescent="0.25">
      <c r="A864" s="1" t="s">
        <v>1507</v>
      </c>
      <c r="B864" s="8" t="str">
        <f>VLOOKUP(A864:A3198,'Customer Names'!$A$2:$D$2336,2,0)</f>
        <v xml:space="preserve">  Jason L</v>
      </c>
      <c r="C864" s="8">
        <f>VLOOKUP(A864:A3198,'Medical Examinations'!$A$2:$H$2336,2,0)</f>
        <v>36.799999999999997</v>
      </c>
      <c r="D864" s="8">
        <f>VLOOKUP(A864:A3198,'Medical Examinations'!$A$2:$H$2336,3,0)</f>
        <v>4.62</v>
      </c>
      <c r="E864" s="8" t="str">
        <f>VLOOKUP(A864:A3198,'Medical Examinations'!$A$1:$M$2336,10,0)</f>
        <v>No</v>
      </c>
      <c r="F864" s="8" t="str">
        <f>VLOOKUP(A864:A3198,'Medical Examinations'!$A$2:$H$2336,5,0)</f>
        <v>No</v>
      </c>
      <c r="G864" s="8" t="str">
        <f>VLOOKUP(A864:A3198,'Medical Examinations'!$A$2:$H$2336,6,0)</f>
        <v>Yes</v>
      </c>
      <c r="H864" s="8">
        <f>VLOOKUP(A864:A3198,'Medical Examinations'!$A$2:$H$2336,7,0)</f>
        <v>1</v>
      </c>
      <c r="I864" t="str">
        <f>VLOOKUP(A864:A3198,'Medical Examinations'!$A$2:$K$2336,11,0)</f>
        <v>No</v>
      </c>
      <c r="J864" s="8" t="str">
        <f>VLOOKUP(A864:A3198,'Medical Examinations'!$A$2:$M$2336,12,0)</f>
        <v>Obesity</v>
      </c>
      <c r="K864" s="8" t="str">
        <f>VLOOKUP(A864:A3198,'Medical Examinations'!$A$2:$M$2336,13,0)</f>
        <v>Normal</v>
      </c>
      <c r="L864" s="8" t="str">
        <f>VLOOKUP(Table1[CUSTOMER ID],'Hospitalisation Details'!$A$1:$N$2344,12,0)</f>
        <v>14/Jul/1979</v>
      </c>
      <c r="M864" s="22">
        <f>VLOOKUP(Table1[CUSTOMER ID],'Hospitalisation Details'!$A$2:$N$2344,14,0)</f>
        <v>12408.29</v>
      </c>
      <c r="N864" s="8" t="str">
        <f>VLOOKUP(Table1[CUSTOMER ID],'Hospitalisation Details'!$A$2:$I$2344,7,0)</f>
        <v>tier - 3</v>
      </c>
      <c r="O864" s="8" t="str">
        <f>VLOOKUP(Table1[CUSTOMER ID],'Hospitalisation Details'!$A$2:$I$2344,8,0)</f>
        <v>tier - 1</v>
      </c>
      <c r="P864" s="8" t="str">
        <f>VLOOKUP(Table1[CUSTOMER ID],'Hospitalisation Details'!$A$2:$I$2344,9,0)</f>
        <v>R1022</v>
      </c>
      <c r="Q864" s="8">
        <f ca="1">VLOOKUP(Table1[CUSTOMER ID],'Hospitalisation Details'!$A$2:$N$2344,13,0)</f>
        <v>45</v>
      </c>
    </row>
    <row r="865" spans="1:17" ht="15.75" x14ac:dyDescent="0.25">
      <c r="A865" s="1" t="s">
        <v>1506</v>
      </c>
      <c r="B865" s="8" t="str">
        <f>VLOOKUP(A865:A3199,'Customer Names'!$A$2:$D$2336,2,0)</f>
        <v xml:space="preserve">  Benjamin J</v>
      </c>
      <c r="C865" s="8">
        <f>VLOOKUP(A865:A3199,'Medical Examinations'!$A$2:$H$2336,2,0)</f>
        <v>34.299999999999997</v>
      </c>
      <c r="D865" s="8">
        <f>VLOOKUP(A865:A3199,'Medical Examinations'!$A$2:$H$2336,3,0)</f>
        <v>4.87</v>
      </c>
      <c r="E865" s="8" t="str">
        <f>VLOOKUP(A865:A3199,'Medical Examinations'!$A$1:$M$2336,10,0)</f>
        <v>No</v>
      </c>
      <c r="F865" s="8" t="str">
        <f>VLOOKUP(A865:A3199,'Medical Examinations'!$A$2:$H$2336,5,0)</f>
        <v>No</v>
      </c>
      <c r="G865" s="8" t="str">
        <f>VLOOKUP(A865:A3199,'Medical Examinations'!$A$2:$H$2336,6,0)</f>
        <v>No</v>
      </c>
      <c r="H865" s="8">
        <f>VLOOKUP(A865:A3199,'Medical Examinations'!$A$2:$H$2336,7,0)</f>
        <v>2</v>
      </c>
      <c r="I865" t="str">
        <f>VLOOKUP(A865:A3199,'Medical Examinations'!$A$2:$K$2336,11,0)</f>
        <v>No</v>
      </c>
      <c r="J865" s="8" t="str">
        <f>VLOOKUP(A865:A3199,'Medical Examinations'!$A$2:$M$2336,12,0)</f>
        <v>Obesity</v>
      </c>
      <c r="K865" s="8" t="str">
        <f>VLOOKUP(A865:A3199,'Medical Examinations'!$A$2:$M$2336,13,0)</f>
        <v>Normal</v>
      </c>
      <c r="L865" s="8" t="str">
        <f>VLOOKUP(Table1[CUSTOMER ID],'Hospitalisation Details'!$A$1:$N$2344,12,0)</f>
        <v>21/Aug/1972</v>
      </c>
      <c r="M865" s="22">
        <f>VLOOKUP(Table1[CUSTOMER ID],'Hospitalisation Details'!$A$2:$N$2344,14,0)</f>
        <v>12407.3</v>
      </c>
      <c r="N865" s="8" t="str">
        <f>VLOOKUP(Table1[CUSTOMER ID],'Hospitalisation Details'!$A$2:$I$2344,7,0)</f>
        <v>tier - 3</v>
      </c>
      <c r="O865" s="8" t="str">
        <f>VLOOKUP(Table1[CUSTOMER ID],'Hospitalisation Details'!$A$2:$I$2344,8,0)</f>
        <v>tier - 2</v>
      </c>
      <c r="P865" s="8" t="str">
        <f>VLOOKUP(Table1[CUSTOMER ID],'Hospitalisation Details'!$A$2:$I$2344,9,0)</f>
        <v>R1021</v>
      </c>
      <c r="Q865" s="8">
        <f ca="1">VLOOKUP(Table1[CUSTOMER ID],'Hospitalisation Details'!$A$2:$N$2344,13,0)</f>
        <v>52</v>
      </c>
    </row>
    <row r="866" spans="1:17" ht="15.75" x14ac:dyDescent="0.25">
      <c r="A866" s="1" t="s">
        <v>1505</v>
      </c>
      <c r="B866" s="8" t="str">
        <f>VLOOKUP(A866:A3200,'Customer Names'!$A$2:$D$2336,2,0)</f>
        <v xml:space="preserve">  Steven M</v>
      </c>
      <c r="C866" s="8">
        <f>VLOOKUP(A866:A3200,'Medical Examinations'!$A$2:$H$2336,2,0)</f>
        <v>35.244999999999997</v>
      </c>
      <c r="D866" s="8">
        <f>VLOOKUP(A866:A3200,'Medical Examinations'!$A$2:$H$2336,3,0)</f>
        <v>4.63</v>
      </c>
      <c r="E866" s="8" t="str">
        <f>VLOOKUP(A866:A3200,'Medical Examinations'!$A$1:$M$2336,10,0)</f>
        <v>No</v>
      </c>
      <c r="F866" s="8" t="str">
        <f>VLOOKUP(A866:A3200,'Medical Examinations'!$A$2:$H$2336,5,0)</f>
        <v>No</v>
      </c>
      <c r="G866" s="8" t="str">
        <f>VLOOKUP(A866:A3200,'Medical Examinations'!$A$2:$H$2336,6,0)</f>
        <v>No</v>
      </c>
      <c r="H866" s="8">
        <f>VLOOKUP(A866:A3200,'Medical Examinations'!$A$2:$H$2336,7,0)</f>
        <v>0</v>
      </c>
      <c r="I866" t="str">
        <f>VLOOKUP(A866:A3200,'Medical Examinations'!$A$2:$K$2336,11,0)</f>
        <v>No</v>
      </c>
      <c r="J866" s="8" t="str">
        <f>VLOOKUP(A866:A3200,'Medical Examinations'!$A$2:$M$2336,12,0)</f>
        <v>Obesity</v>
      </c>
      <c r="K866" s="8" t="str">
        <f>VLOOKUP(A866:A3200,'Medical Examinations'!$A$2:$M$2336,13,0)</f>
        <v>Normal</v>
      </c>
      <c r="L866" s="8" t="str">
        <f>VLOOKUP(Table1[CUSTOMER ID],'Hospitalisation Details'!$A$1:$N$2344,12,0)</f>
        <v>29/Dec/1989</v>
      </c>
      <c r="M866" s="22">
        <f>VLOOKUP(Table1[CUSTOMER ID],'Hospitalisation Details'!$A$2:$N$2344,14,0)</f>
        <v>12404.88</v>
      </c>
      <c r="N866" s="8" t="str">
        <f>VLOOKUP(Table1[CUSTOMER ID],'Hospitalisation Details'!$A$2:$I$2344,7,0)</f>
        <v>tier - 3</v>
      </c>
      <c r="O866" s="8" t="str">
        <f>VLOOKUP(Table1[CUSTOMER ID],'Hospitalisation Details'!$A$2:$I$2344,8,0)</f>
        <v>tier - 3</v>
      </c>
      <c r="P866" s="8" t="str">
        <f>VLOOKUP(Table1[CUSTOMER ID],'Hospitalisation Details'!$A$2:$I$2344,9,0)</f>
        <v>R1016</v>
      </c>
      <c r="Q866" s="8">
        <f ca="1">VLOOKUP(Table1[CUSTOMER ID],'Hospitalisation Details'!$A$2:$N$2344,13,0)</f>
        <v>34</v>
      </c>
    </row>
    <row r="867" spans="1:17" ht="15.75" x14ac:dyDescent="0.25">
      <c r="A867" s="1" t="s">
        <v>1504</v>
      </c>
      <c r="B867" s="8" t="str">
        <f>VLOOKUP(A867:A3201,'Customer Names'!$A$2:$D$2336,2,0)</f>
        <v xml:space="preserve">  Erika</v>
      </c>
      <c r="C867" s="8">
        <f>VLOOKUP(A867:A3201,'Medical Examinations'!$A$2:$H$2336,2,0)</f>
        <v>26.23</v>
      </c>
      <c r="D867" s="8">
        <f>VLOOKUP(A867:A3201,'Medical Examinations'!$A$2:$H$2336,3,0)</f>
        <v>11.93</v>
      </c>
      <c r="E867" s="8" t="str">
        <f>VLOOKUP(A867:A3201,'Medical Examinations'!$A$1:$M$2336,10,0)</f>
        <v>No</v>
      </c>
      <c r="F867" s="8" t="str">
        <f>VLOOKUP(A867:A3201,'Medical Examinations'!$A$2:$H$2336,5,0)</f>
        <v>No</v>
      </c>
      <c r="G867" s="8" t="str">
        <f>VLOOKUP(A867:A3201,'Medical Examinations'!$A$2:$H$2336,6,0)</f>
        <v>No</v>
      </c>
      <c r="H867" s="8">
        <f>VLOOKUP(A867:A3201,'Medical Examinations'!$A$2:$H$2336,7,0)</f>
        <v>0</v>
      </c>
      <c r="I867" t="str">
        <f>VLOOKUP(A867:A3201,'Medical Examinations'!$A$2:$K$2336,11,0)</f>
        <v>No</v>
      </c>
      <c r="J867" s="8" t="str">
        <f>VLOOKUP(A867:A3201,'Medical Examinations'!$A$2:$M$2336,12,0)</f>
        <v>Overweight</v>
      </c>
      <c r="K867" s="8" t="str">
        <f>VLOOKUP(A867:A3201,'Medical Examinations'!$A$2:$M$2336,13,0)</f>
        <v>Diabetes</v>
      </c>
      <c r="L867" s="8" t="str">
        <f>VLOOKUP(Table1[CUSTOMER ID],'Hospitalisation Details'!$A$1:$N$2344,12,0)</f>
        <v>26/Sep/1962</v>
      </c>
      <c r="M867" s="22">
        <f>VLOOKUP(Table1[CUSTOMER ID],'Hospitalisation Details'!$A$2:$N$2344,14,0)</f>
        <v>12369.89</v>
      </c>
      <c r="N867" s="8" t="str">
        <f>VLOOKUP(Table1[CUSTOMER ID],'Hospitalisation Details'!$A$2:$I$2344,7,0)</f>
        <v>tier - 3</v>
      </c>
      <c r="O867" s="8" t="str">
        <f>VLOOKUP(Table1[CUSTOMER ID],'Hospitalisation Details'!$A$2:$I$2344,8,0)</f>
        <v>tier - 2</v>
      </c>
      <c r="P867" s="8" t="str">
        <f>VLOOKUP(Table1[CUSTOMER ID],'Hospitalisation Details'!$A$2:$I$2344,9,0)</f>
        <v>R1024</v>
      </c>
      <c r="Q867" s="8">
        <f ca="1">VLOOKUP(Table1[CUSTOMER ID],'Hospitalisation Details'!$A$2:$N$2344,13,0)</f>
        <v>62</v>
      </c>
    </row>
    <row r="868" spans="1:17" ht="15.75" x14ac:dyDescent="0.25">
      <c r="A868" s="1" t="s">
        <v>1503</v>
      </c>
      <c r="B868" s="8" t="str">
        <f>VLOOKUP(A868:A3202,'Customer Names'!$A$2:$D$2336,2,0)</f>
        <v xml:space="preserve">  Chad</v>
      </c>
      <c r="C868" s="8">
        <f>VLOOKUP(A868:A3202,'Medical Examinations'!$A$2:$H$2336,2,0)</f>
        <v>36.1</v>
      </c>
      <c r="D868" s="8">
        <f>VLOOKUP(A868:A3202,'Medical Examinations'!$A$2:$H$2336,3,0)</f>
        <v>5.65</v>
      </c>
      <c r="E868" s="8" t="str">
        <f>VLOOKUP(A868:A3202,'Medical Examinations'!$A$1:$M$2336,10,0)</f>
        <v>Yes</v>
      </c>
      <c r="F868" s="8" t="str">
        <f>VLOOKUP(A868:A3202,'Medical Examinations'!$A$2:$H$2336,5,0)</f>
        <v>No</v>
      </c>
      <c r="G868" s="8" t="str">
        <f>VLOOKUP(A868:A3202,'Medical Examinations'!$A$2:$H$2336,6,0)</f>
        <v>No</v>
      </c>
      <c r="H868" s="8">
        <f>VLOOKUP(A868:A3202,'Medical Examinations'!$A$2:$H$2336,7,0)</f>
        <v>2</v>
      </c>
      <c r="I868" t="str">
        <f>VLOOKUP(A868:A3202,'Medical Examinations'!$A$2:$K$2336,11,0)</f>
        <v>No</v>
      </c>
      <c r="J868" s="8" t="str">
        <f>VLOOKUP(A868:A3202,'Medical Examinations'!$A$2:$M$2336,12,0)</f>
        <v>Obesity</v>
      </c>
      <c r="K868" s="8" t="str">
        <f>VLOOKUP(A868:A3202,'Medical Examinations'!$A$2:$M$2336,13,0)</f>
        <v>Normal</v>
      </c>
      <c r="L868" s="8" t="str">
        <f>VLOOKUP(Table1[CUSTOMER ID],'Hospitalisation Details'!$A$1:$N$2344,12,0)</f>
        <v>29/Dec/1966</v>
      </c>
      <c r="M868" s="22">
        <f>VLOOKUP(Table1[CUSTOMER ID],'Hospitalisation Details'!$A$2:$N$2344,14,0)</f>
        <v>12363.55</v>
      </c>
      <c r="N868" s="8" t="str">
        <f>VLOOKUP(Table1[CUSTOMER ID],'Hospitalisation Details'!$A$2:$I$2344,7,0)</f>
        <v>tier - 3</v>
      </c>
      <c r="O868" s="8" t="str">
        <f>VLOOKUP(Table1[CUSTOMER ID],'Hospitalisation Details'!$A$2:$I$2344,8,0)</f>
        <v>tier - 3</v>
      </c>
      <c r="P868" s="8" t="str">
        <f>VLOOKUP(Table1[CUSTOMER ID],'Hospitalisation Details'!$A$2:$I$2344,9,0)</f>
        <v>R1011</v>
      </c>
      <c r="Q868" s="8">
        <f ca="1">VLOOKUP(Table1[CUSTOMER ID],'Hospitalisation Details'!$A$2:$N$2344,13,0)</f>
        <v>57</v>
      </c>
    </row>
    <row r="869" spans="1:17" ht="15.75" x14ac:dyDescent="0.25">
      <c r="A869" s="1" t="s">
        <v>1502</v>
      </c>
      <c r="B869" s="8" t="str">
        <f>VLOOKUP(A869:A3203,'Customer Names'!$A$2:$D$2336,2,0)</f>
        <v xml:space="preserve">  Mark</v>
      </c>
      <c r="C869" s="8">
        <f>VLOOKUP(A869:A3203,'Medical Examinations'!$A$2:$H$2336,2,0)</f>
        <v>37.1</v>
      </c>
      <c r="D869" s="8">
        <f>VLOOKUP(A869:A3203,'Medical Examinations'!$A$2:$H$2336,3,0)</f>
        <v>11.21</v>
      </c>
      <c r="E869" s="8" t="str">
        <f>VLOOKUP(A869:A3203,'Medical Examinations'!$A$1:$M$2336,10,0)</f>
        <v>Yes</v>
      </c>
      <c r="F869" s="8" t="str">
        <f>VLOOKUP(A869:A3203,'Medical Examinations'!$A$2:$H$2336,5,0)</f>
        <v>No</v>
      </c>
      <c r="G869" s="8" t="str">
        <f>VLOOKUP(A869:A3203,'Medical Examinations'!$A$2:$H$2336,6,0)</f>
        <v>Yes</v>
      </c>
      <c r="H869" s="8">
        <f>VLOOKUP(A869:A3203,'Medical Examinations'!$A$2:$H$2336,7,0)</f>
        <v>1</v>
      </c>
      <c r="I869" t="str">
        <f>VLOOKUP(A869:A3203,'Medical Examinations'!$A$2:$K$2336,11,0)</f>
        <v>No</v>
      </c>
      <c r="J869" s="8" t="str">
        <f>VLOOKUP(A869:A3203,'Medical Examinations'!$A$2:$M$2336,12,0)</f>
        <v>Obesity</v>
      </c>
      <c r="K869" s="8" t="str">
        <f>VLOOKUP(A869:A3203,'Medical Examinations'!$A$2:$M$2336,13,0)</f>
        <v>Diabetes</v>
      </c>
      <c r="L869" s="8" t="str">
        <f>VLOOKUP(Table1[CUSTOMER ID],'Hospitalisation Details'!$A$1:$N$2344,12,0)</f>
        <v>22/Sep/1963</v>
      </c>
      <c r="M869" s="22">
        <f>VLOOKUP(Table1[CUSTOMER ID],'Hospitalisation Details'!$A$2:$N$2344,14,0)</f>
        <v>12347.17</v>
      </c>
      <c r="N869" s="8" t="str">
        <f>VLOOKUP(Table1[CUSTOMER ID],'Hospitalisation Details'!$A$2:$I$2344,7,0)</f>
        <v>tier - 3</v>
      </c>
      <c r="O869" s="8" t="str">
        <f>VLOOKUP(Table1[CUSTOMER ID],'Hospitalisation Details'!$A$2:$I$2344,8,0)</f>
        <v>tier - 3</v>
      </c>
      <c r="P869" s="8" t="str">
        <f>VLOOKUP(Table1[CUSTOMER ID],'Hospitalisation Details'!$A$2:$I$2344,9,0)</f>
        <v>R1011</v>
      </c>
      <c r="Q869" s="8">
        <f ca="1">VLOOKUP(Table1[CUSTOMER ID],'Hospitalisation Details'!$A$2:$N$2344,13,0)</f>
        <v>61</v>
      </c>
    </row>
    <row r="870" spans="1:17" ht="15.75" x14ac:dyDescent="0.25">
      <c r="A870" s="1" t="s">
        <v>1501</v>
      </c>
      <c r="B870" s="8" t="str">
        <f>VLOOKUP(A870:A3204,'Customer Names'!$A$2:$D$2336,2,0)</f>
        <v xml:space="preserve">  David</v>
      </c>
      <c r="C870" s="8">
        <f>VLOOKUP(A870:A3204,'Medical Examinations'!$A$2:$H$2336,2,0)</f>
        <v>27.5</v>
      </c>
      <c r="D870" s="8">
        <f>VLOOKUP(A870:A3204,'Medical Examinations'!$A$2:$H$2336,3,0)</f>
        <v>10.62</v>
      </c>
      <c r="E870" s="8" t="str">
        <f>VLOOKUP(A870:A3204,'Medical Examinations'!$A$1:$M$2336,10,0)</f>
        <v>Yes</v>
      </c>
      <c r="F870" s="8" t="str">
        <f>VLOOKUP(A870:A3204,'Medical Examinations'!$A$2:$H$2336,5,0)</f>
        <v>No</v>
      </c>
      <c r="G870" s="8" t="str">
        <f>VLOOKUP(A870:A3204,'Medical Examinations'!$A$2:$H$2336,6,0)</f>
        <v>Yes</v>
      </c>
      <c r="H870" s="8">
        <f>VLOOKUP(A870:A3204,'Medical Examinations'!$A$2:$H$2336,7,0)</f>
        <v>1</v>
      </c>
      <c r="I870" t="str">
        <f>VLOOKUP(A870:A3204,'Medical Examinations'!$A$2:$K$2336,11,0)</f>
        <v>No</v>
      </c>
      <c r="J870" s="8" t="str">
        <f>VLOOKUP(A870:A3204,'Medical Examinations'!$A$2:$M$2336,12,0)</f>
        <v>Overweight</v>
      </c>
      <c r="K870" s="8" t="str">
        <f>VLOOKUP(A870:A3204,'Medical Examinations'!$A$2:$M$2336,13,0)</f>
        <v>Diabetes</v>
      </c>
      <c r="L870" s="8" t="str">
        <f>VLOOKUP(Table1[CUSTOMER ID],'Hospitalisation Details'!$A$1:$N$2344,12,0)</f>
        <v>2/Aug/1963</v>
      </c>
      <c r="M870" s="22">
        <f>VLOOKUP(Table1[CUSTOMER ID],'Hospitalisation Details'!$A$2:$N$2344,14,0)</f>
        <v>12333.83</v>
      </c>
      <c r="N870" s="8" t="str">
        <f>VLOOKUP(Table1[CUSTOMER ID],'Hospitalisation Details'!$A$2:$I$2344,7,0)</f>
        <v>tier - 3</v>
      </c>
      <c r="O870" s="8" t="str">
        <f>VLOOKUP(Table1[CUSTOMER ID],'Hospitalisation Details'!$A$2:$I$2344,8,0)</f>
        <v>tier - 2</v>
      </c>
      <c r="P870" s="8" t="str">
        <f>VLOOKUP(Table1[CUSTOMER ID],'Hospitalisation Details'!$A$2:$I$2344,9,0)</f>
        <v>R1011</v>
      </c>
      <c r="Q870" s="8">
        <f ca="1">VLOOKUP(Table1[CUSTOMER ID],'Hospitalisation Details'!$A$2:$N$2344,13,0)</f>
        <v>61</v>
      </c>
    </row>
    <row r="871" spans="1:17" ht="15.75" x14ac:dyDescent="0.25">
      <c r="A871" s="1" t="s">
        <v>1500</v>
      </c>
      <c r="B871" s="8" t="str">
        <f>VLOOKUP(A871:A3205,'Customer Names'!$A$2:$D$2336,2,0)</f>
        <v xml:space="preserve">  Matthew R</v>
      </c>
      <c r="C871" s="8">
        <f>VLOOKUP(A871:A3205,'Medical Examinations'!$A$2:$H$2336,2,0)</f>
        <v>24.7</v>
      </c>
      <c r="D871" s="8">
        <f>VLOOKUP(A871:A3205,'Medical Examinations'!$A$2:$H$2336,3,0)</f>
        <v>10.7</v>
      </c>
      <c r="E871" s="8" t="str">
        <f>VLOOKUP(A871:A3205,'Medical Examinations'!$A$1:$M$2336,10,0)</f>
        <v>Yes</v>
      </c>
      <c r="F871" s="8" t="str">
        <f>VLOOKUP(A871:A3205,'Medical Examinations'!$A$2:$H$2336,5,0)</f>
        <v>No</v>
      </c>
      <c r="G871" s="8" t="str">
        <f>VLOOKUP(A871:A3205,'Medical Examinations'!$A$2:$H$2336,6,0)</f>
        <v>Yes</v>
      </c>
      <c r="H871" s="8">
        <f>VLOOKUP(A871:A3205,'Medical Examinations'!$A$2:$H$2336,7,0)</f>
        <v>1</v>
      </c>
      <c r="I871" t="str">
        <f>VLOOKUP(A871:A3205,'Medical Examinations'!$A$2:$K$2336,11,0)</f>
        <v>No</v>
      </c>
      <c r="J871" s="8" t="str">
        <f>VLOOKUP(A871:A3205,'Medical Examinations'!$A$2:$M$2336,12,0)</f>
        <v>Normal Weight</v>
      </c>
      <c r="K871" s="8" t="str">
        <f>VLOOKUP(A871:A3205,'Medical Examinations'!$A$2:$M$2336,13,0)</f>
        <v>Diabetes</v>
      </c>
      <c r="L871" s="8" t="str">
        <f>VLOOKUP(Table1[CUSTOMER ID],'Hospitalisation Details'!$A$1:$N$2344,12,0)</f>
        <v>29/Aug/1963</v>
      </c>
      <c r="M871" s="22">
        <f>VLOOKUP(Table1[CUSTOMER ID],'Hospitalisation Details'!$A$2:$N$2344,14,0)</f>
        <v>12323.94</v>
      </c>
      <c r="N871" s="8" t="str">
        <f>VLOOKUP(Table1[CUSTOMER ID],'Hospitalisation Details'!$A$2:$I$2344,7,0)</f>
        <v>tier - 3</v>
      </c>
      <c r="O871" s="8" t="str">
        <f>VLOOKUP(Table1[CUSTOMER ID],'Hospitalisation Details'!$A$2:$I$2344,8,0)</f>
        <v>tier - 3</v>
      </c>
      <c r="P871" s="8" t="str">
        <f>VLOOKUP(Table1[CUSTOMER ID],'Hospitalisation Details'!$A$2:$I$2344,9,0)</f>
        <v>R1017</v>
      </c>
      <c r="Q871" s="8">
        <f ca="1">VLOOKUP(Table1[CUSTOMER ID],'Hospitalisation Details'!$A$2:$N$2344,13,0)</f>
        <v>61</v>
      </c>
    </row>
    <row r="872" spans="1:17" ht="15.75" x14ac:dyDescent="0.25">
      <c r="A872" s="1" t="s">
        <v>1499</v>
      </c>
      <c r="B872" s="8" t="str">
        <f>VLOOKUP(A872:A3206,'Customer Names'!$A$2:$D$2336,2,0)</f>
        <v xml:space="preserve">  Orla</v>
      </c>
      <c r="C872" s="8">
        <f>VLOOKUP(A872:A3206,'Medical Examinations'!$A$2:$H$2336,2,0)</f>
        <v>26.78</v>
      </c>
      <c r="D872" s="8">
        <f>VLOOKUP(A872:A3206,'Medical Examinations'!$A$2:$H$2336,3,0)</f>
        <v>10.02</v>
      </c>
      <c r="E872" s="8" t="str">
        <f>VLOOKUP(A872:A3206,'Medical Examinations'!$A$1:$M$2336,10,0)</f>
        <v>Yes</v>
      </c>
      <c r="F872" s="8" t="str">
        <f>VLOOKUP(A872:A3206,'Medical Examinations'!$A$2:$H$2336,5,0)</f>
        <v>No</v>
      </c>
      <c r="G872" s="8" t="str">
        <f>VLOOKUP(A872:A3206,'Medical Examinations'!$A$2:$H$2336,6,0)</f>
        <v>Yes</v>
      </c>
      <c r="H872" s="8">
        <f>VLOOKUP(A872:A3206,'Medical Examinations'!$A$2:$H$2336,7,0)</f>
        <v>1</v>
      </c>
      <c r="I872" t="str">
        <f>VLOOKUP(A872:A3206,'Medical Examinations'!$A$2:$K$2336,11,0)</f>
        <v>No</v>
      </c>
      <c r="J872" s="8" t="str">
        <f>VLOOKUP(A872:A3206,'Medical Examinations'!$A$2:$M$2336,12,0)</f>
        <v>Overweight</v>
      </c>
      <c r="K872" s="8" t="str">
        <f>VLOOKUP(A872:A3206,'Medical Examinations'!$A$2:$M$2336,13,0)</f>
        <v>Diabetes</v>
      </c>
      <c r="L872" s="8" t="str">
        <f>VLOOKUP(Table1[CUSTOMER ID],'Hospitalisation Details'!$A$1:$N$2344,12,0)</f>
        <v>28/Oct/1963</v>
      </c>
      <c r="M872" s="22">
        <f>VLOOKUP(Table1[CUSTOMER ID],'Hospitalisation Details'!$A$2:$N$2344,14,0)</f>
        <v>12299.59</v>
      </c>
      <c r="N872" s="8" t="str">
        <f>VLOOKUP(Table1[CUSTOMER ID],'Hospitalisation Details'!$A$2:$I$2344,7,0)</f>
        <v>tier - 3</v>
      </c>
      <c r="O872" s="8" t="str">
        <f>VLOOKUP(Table1[CUSTOMER ID],'Hospitalisation Details'!$A$2:$I$2344,8,0)</f>
        <v>tier - 1</v>
      </c>
      <c r="P872" s="8" t="str">
        <f>VLOOKUP(Table1[CUSTOMER ID],'Hospitalisation Details'!$A$2:$I$2344,9,0)</f>
        <v>R1025</v>
      </c>
      <c r="Q872" s="8">
        <f ca="1">VLOOKUP(Table1[CUSTOMER ID],'Hospitalisation Details'!$A$2:$N$2344,13,0)</f>
        <v>61</v>
      </c>
    </row>
    <row r="873" spans="1:17" ht="15.75" x14ac:dyDescent="0.25">
      <c r="A873" s="1" t="s">
        <v>1498</v>
      </c>
      <c r="B873" s="8" t="str">
        <f>VLOOKUP(A873:A3207,'Customer Names'!$A$2:$D$2336,2,0)</f>
        <v xml:space="preserve">  Shaista S</v>
      </c>
      <c r="C873" s="8">
        <f>VLOOKUP(A873:A3207,'Medical Examinations'!$A$2:$H$2336,2,0)</f>
        <v>45.8</v>
      </c>
      <c r="D873" s="8">
        <f>VLOOKUP(A873:A3207,'Medical Examinations'!$A$2:$H$2336,3,0)</f>
        <v>4.8499999999999996</v>
      </c>
      <c r="E873" s="8" t="str">
        <f>VLOOKUP(A873:A3207,'Medical Examinations'!$A$1:$M$2336,10,0)</f>
        <v>No</v>
      </c>
      <c r="F873" s="8" t="str">
        <f>VLOOKUP(A873:A3207,'Medical Examinations'!$A$2:$H$2336,5,0)</f>
        <v>No</v>
      </c>
      <c r="G873" s="8" t="str">
        <f>VLOOKUP(A873:A3207,'Medical Examinations'!$A$2:$H$2336,6,0)</f>
        <v>No</v>
      </c>
      <c r="H873" s="8">
        <f>VLOOKUP(A873:A3207,'Medical Examinations'!$A$2:$H$2336,7,0)</f>
        <v>0</v>
      </c>
      <c r="I873" t="str">
        <f>VLOOKUP(A873:A3207,'Medical Examinations'!$A$2:$K$2336,11,0)</f>
        <v>No</v>
      </c>
      <c r="J873" s="8" t="str">
        <f>VLOOKUP(A873:A3207,'Medical Examinations'!$A$2:$M$2336,12,0)</f>
        <v>Obesity</v>
      </c>
      <c r="K873" s="8" t="str">
        <f>VLOOKUP(A873:A3207,'Medical Examinations'!$A$2:$M$2336,13,0)</f>
        <v>Normal</v>
      </c>
      <c r="L873" s="8" t="str">
        <f>VLOOKUP(Table1[CUSTOMER ID],'Hospitalisation Details'!$A$1:$N$2344,12,0)</f>
        <v>29/Oct/1990</v>
      </c>
      <c r="M873" s="22">
        <f>VLOOKUP(Table1[CUSTOMER ID],'Hospitalisation Details'!$A$2:$N$2344,14,0)</f>
        <v>12282.38</v>
      </c>
      <c r="N873" s="8" t="str">
        <f>VLOOKUP(Table1[CUSTOMER ID],'Hospitalisation Details'!$A$2:$I$2344,7,0)</f>
        <v>tier - 3</v>
      </c>
      <c r="O873" s="8" t="str">
        <f>VLOOKUP(Table1[CUSTOMER ID],'Hospitalisation Details'!$A$2:$I$2344,8,0)</f>
        <v>tier - 1</v>
      </c>
      <c r="P873" s="8" t="str">
        <f>VLOOKUP(Table1[CUSTOMER ID],'Hospitalisation Details'!$A$2:$I$2344,9,0)</f>
        <v>R1011</v>
      </c>
      <c r="Q873" s="8">
        <f ca="1">VLOOKUP(Table1[CUSTOMER ID],'Hospitalisation Details'!$A$2:$N$2344,13,0)</f>
        <v>34</v>
      </c>
    </row>
    <row r="874" spans="1:17" ht="15.75" x14ac:dyDescent="0.25">
      <c r="A874" s="1" t="s">
        <v>1497</v>
      </c>
      <c r="B874" s="8" t="str">
        <f>VLOOKUP(A874:A3208,'Customer Names'!$A$2:$D$2336,2,0)</f>
        <v xml:space="preserve">  Emily</v>
      </c>
      <c r="C874" s="8">
        <f>VLOOKUP(A874:A3208,'Medical Examinations'!$A$2:$H$2336,2,0)</f>
        <v>29</v>
      </c>
      <c r="D874" s="8">
        <f>VLOOKUP(A874:A3208,'Medical Examinations'!$A$2:$H$2336,3,0)</f>
        <v>4.3899999999999997</v>
      </c>
      <c r="E874" s="8" t="str">
        <f>VLOOKUP(A874:A3208,'Medical Examinations'!$A$1:$M$2336,10,0)</f>
        <v>Yes</v>
      </c>
      <c r="F874" s="8" t="str">
        <f>VLOOKUP(A874:A3208,'Medical Examinations'!$A$2:$H$2336,5,0)</f>
        <v>No</v>
      </c>
      <c r="G874" s="8" t="str">
        <f>VLOOKUP(A874:A3208,'Medical Examinations'!$A$2:$H$2336,6,0)</f>
        <v>No</v>
      </c>
      <c r="H874" s="8">
        <f>VLOOKUP(A874:A3208,'Medical Examinations'!$A$2:$H$2336,7,0)</f>
        <v>2</v>
      </c>
      <c r="I874" t="str">
        <f>VLOOKUP(A874:A3208,'Medical Examinations'!$A$2:$K$2336,11,0)</f>
        <v>No</v>
      </c>
      <c r="J874" s="8" t="str">
        <f>VLOOKUP(A874:A3208,'Medical Examinations'!$A$2:$M$2336,12,0)</f>
        <v>Overweight</v>
      </c>
      <c r="K874" s="8" t="str">
        <f>VLOOKUP(A874:A3208,'Medical Examinations'!$A$2:$M$2336,13,0)</f>
        <v>Normal</v>
      </c>
      <c r="L874" s="8" t="str">
        <f>VLOOKUP(Table1[CUSTOMER ID],'Hospitalisation Details'!$A$1:$N$2344,12,0)</f>
        <v>16/Nov/1966</v>
      </c>
      <c r="M874" s="22">
        <f>VLOOKUP(Table1[CUSTOMER ID],'Hospitalisation Details'!$A$2:$N$2344,14,0)</f>
        <v>12282.03</v>
      </c>
      <c r="N874" s="8" t="str">
        <f>VLOOKUP(Table1[CUSTOMER ID],'Hospitalisation Details'!$A$2:$I$2344,7,0)</f>
        <v>tier - 3</v>
      </c>
      <c r="O874" s="8" t="str">
        <f>VLOOKUP(Table1[CUSTOMER ID],'Hospitalisation Details'!$A$2:$I$2344,8,0)</f>
        <v>tier - 1</v>
      </c>
      <c r="P874" s="8" t="str">
        <f>VLOOKUP(Table1[CUSTOMER ID],'Hospitalisation Details'!$A$2:$I$2344,9,0)</f>
        <v>R1025</v>
      </c>
      <c r="Q874" s="8">
        <f ca="1">VLOOKUP(Table1[CUSTOMER ID],'Hospitalisation Details'!$A$2:$N$2344,13,0)</f>
        <v>58</v>
      </c>
    </row>
    <row r="875" spans="1:17" ht="15.75" x14ac:dyDescent="0.25">
      <c r="A875" s="1" t="s">
        <v>1496</v>
      </c>
      <c r="B875" s="8" t="str">
        <f>VLOOKUP(A875:A3209,'Customer Names'!$A$2:$D$2336,2,0)</f>
        <v xml:space="preserve">  Julie A</v>
      </c>
      <c r="C875" s="8">
        <f>VLOOKUP(A875:A3209,'Medical Examinations'!$A$2:$H$2336,2,0)</f>
        <v>33.534999999999997</v>
      </c>
      <c r="D875" s="8">
        <f>VLOOKUP(A875:A3209,'Medical Examinations'!$A$2:$H$2336,3,0)</f>
        <v>8.24</v>
      </c>
      <c r="E875" s="8" t="str">
        <f>VLOOKUP(A875:A3209,'Medical Examinations'!$A$1:$M$2336,10,0)</f>
        <v>Yes</v>
      </c>
      <c r="F875" s="8" t="str">
        <f>VLOOKUP(A875:A3209,'Medical Examinations'!$A$2:$H$2336,5,0)</f>
        <v>No</v>
      </c>
      <c r="G875" s="8" t="str">
        <f>VLOOKUP(A875:A3209,'Medical Examinations'!$A$2:$H$2336,6,0)</f>
        <v>No</v>
      </c>
      <c r="H875" s="8">
        <f>VLOOKUP(A875:A3209,'Medical Examinations'!$A$2:$H$2336,7,0)</f>
        <v>0</v>
      </c>
      <c r="I875" t="str">
        <f>VLOOKUP(A875:A3209,'Medical Examinations'!$A$2:$K$2336,11,0)</f>
        <v>No</v>
      </c>
      <c r="J875" s="8" t="str">
        <f>VLOOKUP(A875:A3209,'Medical Examinations'!$A$2:$M$2336,12,0)</f>
        <v>Obesity</v>
      </c>
      <c r="K875" s="8" t="str">
        <f>VLOOKUP(A875:A3209,'Medical Examinations'!$A$2:$M$2336,13,0)</f>
        <v>Diabetes</v>
      </c>
      <c r="L875" s="8" t="str">
        <f>VLOOKUP(Table1[CUSTOMER ID],'Hospitalisation Details'!$A$1:$N$2344,12,0)</f>
        <v>28/Aug/1967</v>
      </c>
      <c r="M875" s="22">
        <f>VLOOKUP(Table1[CUSTOMER ID],'Hospitalisation Details'!$A$2:$N$2344,14,0)</f>
        <v>12269.69</v>
      </c>
      <c r="N875" s="8" t="str">
        <f>VLOOKUP(Table1[CUSTOMER ID],'Hospitalisation Details'!$A$2:$I$2344,7,0)</f>
        <v>tier - 3</v>
      </c>
      <c r="O875" s="8" t="str">
        <f>VLOOKUP(Table1[CUSTOMER ID],'Hospitalisation Details'!$A$2:$I$2344,8,0)</f>
        <v>tier - 2</v>
      </c>
      <c r="P875" s="8" t="str">
        <f>VLOOKUP(Table1[CUSTOMER ID],'Hospitalisation Details'!$A$2:$I$2344,9,0)</f>
        <v>R1012</v>
      </c>
      <c r="Q875" s="8">
        <f ca="1">VLOOKUP(Table1[CUSTOMER ID],'Hospitalisation Details'!$A$2:$N$2344,13,0)</f>
        <v>57</v>
      </c>
    </row>
    <row r="876" spans="1:17" ht="15.75" x14ac:dyDescent="0.25">
      <c r="A876" s="1" t="s">
        <v>1495</v>
      </c>
      <c r="B876" s="8" t="str">
        <f>VLOOKUP(A876:A3210,'Customer Names'!$A$2:$D$2336,2,0)</f>
        <v xml:space="preserve">  Megumi</v>
      </c>
      <c r="C876" s="8">
        <f>VLOOKUP(A876:A3210,'Medical Examinations'!$A$2:$H$2336,2,0)</f>
        <v>32.774999999999999</v>
      </c>
      <c r="D876" s="8">
        <f>VLOOKUP(A876:A3210,'Medical Examinations'!$A$2:$H$2336,3,0)</f>
        <v>9.77</v>
      </c>
      <c r="E876" s="8" t="str">
        <f>VLOOKUP(A876:A3210,'Medical Examinations'!$A$1:$M$2336,10,0)</f>
        <v>Yes</v>
      </c>
      <c r="F876" s="8" t="str">
        <f>VLOOKUP(A876:A3210,'Medical Examinations'!$A$2:$H$2336,5,0)</f>
        <v>No</v>
      </c>
      <c r="G876" s="8" t="str">
        <f>VLOOKUP(A876:A3210,'Medical Examinations'!$A$2:$H$2336,6,0)</f>
        <v>No</v>
      </c>
      <c r="H876" s="8">
        <f>VLOOKUP(A876:A3210,'Medical Examinations'!$A$2:$H$2336,7,0)</f>
        <v>0</v>
      </c>
      <c r="I876" t="str">
        <f>VLOOKUP(A876:A3210,'Medical Examinations'!$A$2:$K$2336,11,0)</f>
        <v>No</v>
      </c>
      <c r="J876" s="8" t="str">
        <f>VLOOKUP(A876:A3210,'Medical Examinations'!$A$2:$M$2336,12,0)</f>
        <v>Obesity</v>
      </c>
      <c r="K876" s="8" t="str">
        <f>VLOOKUP(A876:A3210,'Medical Examinations'!$A$2:$M$2336,13,0)</f>
        <v>Diabetes</v>
      </c>
      <c r="L876" s="8" t="str">
        <f>VLOOKUP(Table1[CUSTOMER ID],'Hospitalisation Details'!$A$1:$N$2344,12,0)</f>
        <v>30/Dec/1967</v>
      </c>
      <c r="M876" s="22">
        <f>VLOOKUP(Table1[CUSTOMER ID],'Hospitalisation Details'!$A$2:$N$2344,14,0)</f>
        <v>12268.63</v>
      </c>
      <c r="N876" s="8" t="str">
        <f>VLOOKUP(Table1[CUSTOMER ID],'Hospitalisation Details'!$A$2:$I$2344,7,0)</f>
        <v>tier - 3</v>
      </c>
      <c r="O876" s="8" t="str">
        <f>VLOOKUP(Table1[CUSTOMER ID],'Hospitalisation Details'!$A$2:$I$2344,8,0)</f>
        <v>tier - 1</v>
      </c>
      <c r="P876" s="8" t="str">
        <f>VLOOKUP(Table1[CUSTOMER ID],'Hospitalisation Details'!$A$2:$I$2344,9,0)</f>
        <v>R1012</v>
      </c>
      <c r="Q876" s="8">
        <f ca="1">VLOOKUP(Table1[CUSTOMER ID],'Hospitalisation Details'!$A$2:$N$2344,13,0)</f>
        <v>56</v>
      </c>
    </row>
    <row r="877" spans="1:17" ht="15.75" x14ac:dyDescent="0.25">
      <c r="A877" s="1" t="s">
        <v>1494</v>
      </c>
      <c r="B877" s="8" t="str">
        <f>VLOOKUP(A877:A3211,'Customer Names'!$A$2:$D$2336,2,0)</f>
        <v xml:space="preserve">  Skylar</v>
      </c>
      <c r="C877" s="8">
        <f>VLOOKUP(A877:A3211,'Medical Examinations'!$A$2:$H$2336,2,0)</f>
        <v>37.51</v>
      </c>
      <c r="D877" s="8">
        <f>VLOOKUP(A877:A3211,'Medical Examinations'!$A$2:$H$2336,3,0)</f>
        <v>5.5</v>
      </c>
      <c r="E877" s="8" t="str">
        <f>VLOOKUP(A877:A3211,'Medical Examinations'!$A$1:$M$2336,10,0)</f>
        <v>Yes</v>
      </c>
      <c r="F877" s="8" t="str">
        <f>VLOOKUP(A877:A3211,'Medical Examinations'!$A$2:$H$2336,5,0)</f>
        <v>No</v>
      </c>
      <c r="G877" s="8" t="str">
        <f>VLOOKUP(A877:A3211,'Medical Examinations'!$A$2:$H$2336,6,0)</f>
        <v>No</v>
      </c>
      <c r="H877" s="8">
        <f>VLOOKUP(A877:A3211,'Medical Examinations'!$A$2:$H$2336,7,0)</f>
        <v>2</v>
      </c>
      <c r="I877" t="str">
        <f>VLOOKUP(A877:A3211,'Medical Examinations'!$A$2:$K$2336,11,0)</f>
        <v>No</v>
      </c>
      <c r="J877" s="8" t="str">
        <f>VLOOKUP(A877:A3211,'Medical Examinations'!$A$2:$M$2336,12,0)</f>
        <v>Obesity</v>
      </c>
      <c r="K877" s="8" t="str">
        <f>VLOOKUP(A877:A3211,'Medical Examinations'!$A$2:$M$2336,13,0)</f>
        <v>Normal</v>
      </c>
      <c r="L877" s="8" t="str">
        <f>VLOOKUP(Table1[CUSTOMER ID],'Hospitalisation Details'!$A$1:$N$2344,12,0)</f>
        <v>6/Dec/1966</v>
      </c>
      <c r="M877" s="22">
        <f>VLOOKUP(Table1[CUSTOMER ID],'Hospitalisation Details'!$A$2:$N$2344,14,0)</f>
        <v>12265.51</v>
      </c>
      <c r="N877" s="8" t="str">
        <f>VLOOKUP(Table1[CUSTOMER ID],'Hospitalisation Details'!$A$2:$I$2344,7,0)</f>
        <v>tier - 3</v>
      </c>
      <c r="O877" s="8" t="str">
        <f>VLOOKUP(Table1[CUSTOMER ID],'Hospitalisation Details'!$A$2:$I$2344,8,0)</f>
        <v>tier - 3</v>
      </c>
      <c r="P877" s="8" t="str">
        <f>VLOOKUP(Table1[CUSTOMER ID],'Hospitalisation Details'!$A$2:$I$2344,9,0)</f>
        <v>R1013</v>
      </c>
      <c r="Q877" s="8">
        <f ca="1">VLOOKUP(Table1[CUSTOMER ID],'Hospitalisation Details'!$A$2:$N$2344,13,0)</f>
        <v>57</v>
      </c>
    </row>
    <row r="878" spans="1:17" ht="15.75" x14ac:dyDescent="0.25">
      <c r="A878" s="1" t="s">
        <v>1493</v>
      </c>
      <c r="B878" s="8" t="str">
        <f>VLOOKUP(A878:A3212,'Customer Names'!$A$2:$D$2336,2,0)</f>
        <v xml:space="preserve">  Victoria</v>
      </c>
      <c r="C878" s="8">
        <f>VLOOKUP(A878:A3212,'Medical Examinations'!$A$2:$H$2336,2,0)</f>
        <v>39.86</v>
      </c>
      <c r="D878" s="8">
        <f>VLOOKUP(A878:A3212,'Medical Examinations'!$A$2:$H$2336,3,0)</f>
        <v>11.84</v>
      </c>
      <c r="E878" s="8" t="str">
        <f>VLOOKUP(A878:A3212,'Medical Examinations'!$A$1:$M$2336,10,0)</f>
        <v>Yes</v>
      </c>
      <c r="F878" s="8" t="str">
        <f>VLOOKUP(A878:A3212,'Medical Examinations'!$A$2:$H$2336,5,0)</f>
        <v>No</v>
      </c>
      <c r="G878" s="8" t="str">
        <f>VLOOKUP(A878:A3212,'Medical Examinations'!$A$2:$H$2336,6,0)</f>
        <v>No</v>
      </c>
      <c r="H878" s="8">
        <f>VLOOKUP(A878:A3212,'Medical Examinations'!$A$2:$H$2336,7,0)</f>
        <v>1</v>
      </c>
      <c r="I878" t="str">
        <f>VLOOKUP(A878:A3212,'Medical Examinations'!$A$2:$K$2336,11,0)</f>
        <v>No</v>
      </c>
      <c r="J878" s="8" t="str">
        <f>VLOOKUP(A878:A3212,'Medical Examinations'!$A$2:$M$2336,12,0)</f>
        <v>Obesity</v>
      </c>
      <c r="K878" s="8" t="str">
        <f>VLOOKUP(A878:A3212,'Medical Examinations'!$A$2:$M$2336,13,0)</f>
        <v>Diabetes</v>
      </c>
      <c r="L878" s="8" t="str">
        <f>VLOOKUP(Table1[CUSTOMER ID],'Hospitalisation Details'!$A$1:$N$2344,12,0)</f>
        <v>13/Aug/1986</v>
      </c>
      <c r="M878" s="22">
        <f>VLOOKUP(Table1[CUSTOMER ID],'Hospitalisation Details'!$A$2:$N$2344,14,0)</f>
        <v>12255.04</v>
      </c>
      <c r="N878" s="8" t="str">
        <f>VLOOKUP(Table1[CUSTOMER ID],'Hospitalisation Details'!$A$2:$I$2344,7,0)</f>
        <v>tier - 3</v>
      </c>
      <c r="O878" s="8" t="str">
        <f>VLOOKUP(Table1[CUSTOMER ID],'Hospitalisation Details'!$A$2:$I$2344,8,0)</f>
        <v>tier - 2</v>
      </c>
      <c r="P878" s="8" t="str">
        <f>VLOOKUP(Table1[CUSTOMER ID],'Hospitalisation Details'!$A$2:$I$2344,9,0)</f>
        <v>R1026</v>
      </c>
      <c r="Q878" s="8">
        <f ca="1">VLOOKUP(Table1[CUSTOMER ID],'Hospitalisation Details'!$A$2:$N$2344,13,0)</f>
        <v>38</v>
      </c>
    </row>
    <row r="879" spans="1:17" ht="15.75" x14ac:dyDescent="0.25">
      <c r="A879" s="1" t="s">
        <v>1492</v>
      </c>
      <c r="B879" s="8" t="str">
        <f>VLOOKUP(A879:A3213,'Customer Names'!$A$2:$D$2336,2,0)</f>
        <v xml:space="preserve">  Amanda L</v>
      </c>
      <c r="C879" s="8">
        <f>VLOOKUP(A879:A3213,'Medical Examinations'!$A$2:$H$2336,2,0)</f>
        <v>42.13</v>
      </c>
      <c r="D879" s="8">
        <f>VLOOKUP(A879:A3213,'Medical Examinations'!$A$2:$H$2336,3,0)</f>
        <v>4.66</v>
      </c>
      <c r="E879" s="8" t="str">
        <f>VLOOKUP(A879:A3213,'Medical Examinations'!$A$1:$M$2336,10,0)</f>
        <v>No</v>
      </c>
      <c r="F879" s="8" t="str">
        <f>VLOOKUP(A879:A3213,'Medical Examinations'!$A$2:$H$2336,5,0)</f>
        <v>No</v>
      </c>
      <c r="G879" s="8" t="str">
        <f>VLOOKUP(A879:A3213,'Medical Examinations'!$A$2:$H$2336,6,0)</f>
        <v>No</v>
      </c>
      <c r="H879" s="8">
        <f>VLOOKUP(A879:A3213,'Medical Examinations'!$A$2:$H$2336,7,0)</f>
        <v>0</v>
      </c>
      <c r="I879" t="str">
        <f>VLOOKUP(A879:A3213,'Medical Examinations'!$A$2:$K$2336,11,0)</f>
        <v>No</v>
      </c>
      <c r="J879" s="8" t="str">
        <f>VLOOKUP(A879:A3213,'Medical Examinations'!$A$2:$M$2336,12,0)</f>
        <v>Obesity</v>
      </c>
      <c r="K879" s="8" t="str">
        <f>VLOOKUP(A879:A3213,'Medical Examinations'!$A$2:$M$2336,13,0)</f>
        <v>Normal</v>
      </c>
      <c r="L879" s="8" t="str">
        <f>VLOOKUP(Table1[CUSTOMER ID],'Hospitalisation Details'!$A$1:$N$2344,12,0)</f>
        <v>23/Nov/1989</v>
      </c>
      <c r="M879" s="22">
        <f>VLOOKUP(Table1[CUSTOMER ID],'Hospitalisation Details'!$A$2:$N$2344,14,0)</f>
        <v>12254.44</v>
      </c>
      <c r="N879" s="8" t="str">
        <f>VLOOKUP(Table1[CUSTOMER ID],'Hospitalisation Details'!$A$2:$I$2344,7,0)</f>
        <v>tier - 3</v>
      </c>
      <c r="O879" s="8" t="str">
        <f>VLOOKUP(Table1[CUSTOMER ID],'Hospitalisation Details'!$A$2:$I$2344,8,0)</f>
        <v>tier - 3</v>
      </c>
      <c r="P879" s="8" t="str">
        <f>VLOOKUP(Table1[CUSTOMER ID],'Hospitalisation Details'!$A$2:$I$2344,9,0)</f>
        <v>R1026</v>
      </c>
      <c r="Q879" s="8">
        <f ca="1">VLOOKUP(Table1[CUSTOMER ID],'Hospitalisation Details'!$A$2:$N$2344,13,0)</f>
        <v>34</v>
      </c>
    </row>
    <row r="880" spans="1:17" ht="15.75" x14ac:dyDescent="0.25">
      <c r="A880" s="1" t="s">
        <v>1491</v>
      </c>
      <c r="B880" s="8" t="str">
        <f>VLOOKUP(A880:A3214,'Customer Names'!$A$2:$D$2336,2,0)</f>
        <v xml:space="preserve">  Renee</v>
      </c>
      <c r="C880" s="8">
        <f>VLOOKUP(A880:A3214,'Medical Examinations'!$A$2:$H$2336,2,0)</f>
        <v>35.99</v>
      </c>
      <c r="D880" s="8">
        <f>VLOOKUP(A880:A3214,'Medical Examinations'!$A$2:$H$2336,3,0)</f>
        <v>11.11</v>
      </c>
      <c r="E880" s="8" t="str">
        <f>VLOOKUP(A880:A3214,'Medical Examinations'!$A$1:$M$2336,10,0)</f>
        <v>No</v>
      </c>
      <c r="F880" s="8" t="str">
        <f>VLOOKUP(A880:A3214,'Medical Examinations'!$A$2:$H$2336,5,0)</f>
        <v>No</v>
      </c>
      <c r="G880" s="8" t="str">
        <f>VLOOKUP(A880:A3214,'Medical Examinations'!$A$2:$H$2336,6,0)</f>
        <v>No</v>
      </c>
      <c r="H880" s="8">
        <f>VLOOKUP(A880:A3214,'Medical Examinations'!$A$2:$H$2336,7,0)</f>
        <v>0</v>
      </c>
      <c r="I880" t="str">
        <f>VLOOKUP(A880:A3214,'Medical Examinations'!$A$2:$K$2336,11,0)</f>
        <v>No</v>
      </c>
      <c r="J880" s="8" t="str">
        <f>VLOOKUP(A880:A3214,'Medical Examinations'!$A$2:$M$2336,12,0)</f>
        <v>Obesity</v>
      </c>
      <c r="K880" s="8" t="str">
        <f>VLOOKUP(A880:A3214,'Medical Examinations'!$A$2:$M$2336,13,0)</f>
        <v>Diabetes</v>
      </c>
      <c r="L880" s="8" t="str">
        <f>VLOOKUP(Table1[CUSTOMER ID],'Hospitalisation Details'!$A$1:$N$2344,12,0)</f>
        <v>23/Jun/1974</v>
      </c>
      <c r="M880" s="22">
        <f>VLOOKUP(Table1[CUSTOMER ID],'Hospitalisation Details'!$A$2:$N$2344,14,0)</f>
        <v>12245.17</v>
      </c>
      <c r="N880" s="8" t="str">
        <f>VLOOKUP(Table1[CUSTOMER ID],'Hospitalisation Details'!$A$2:$I$2344,7,0)</f>
        <v>tier - 3</v>
      </c>
      <c r="O880" s="8" t="str">
        <f>VLOOKUP(Table1[CUSTOMER ID],'Hospitalisation Details'!$A$2:$I$2344,8,0)</f>
        <v>tier - 1</v>
      </c>
      <c r="P880" s="8" t="str">
        <f>VLOOKUP(Table1[CUSTOMER ID],'Hospitalisation Details'!$A$2:$I$2344,9,0)</f>
        <v>R1012</v>
      </c>
      <c r="Q880" s="8">
        <f ca="1">VLOOKUP(Table1[CUSTOMER ID],'Hospitalisation Details'!$A$2:$N$2344,13,0)</f>
        <v>50</v>
      </c>
    </row>
    <row r="881" spans="1:17" ht="15.75" x14ac:dyDescent="0.25">
      <c r="A881" s="1" t="s">
        <v>1490</v>
      </c>
      <c r="B881" s="8" t="str">
        <f>VLOOKUP(A881:A3215,'Customer Names'!$A$2:$D$2336,2,0)</f>
        <v xml:space="preserve">  Nellie A</v>
      </c>
      <c r="C881" s="8">
        <f>VLOOKUP(A881:A3215,'Medical Examinations'!$A$2:$H$2336,2,0)</f>
        <v>35.200000000000003</v>
      </c>
      <c r="D881" s="8">
        <f>VLOOKUP(A881:A3215,'Medical Examinations'!$A$2:$H$2336,3,0)</f>
        <v>7.72</v>
      </c>
      <c r="E881" s="8" t="str">
        <f>VLOOKUP(A881:A3215,'Medical Examinations'!$A$1:$M$2336,10,0)</f>
        <v>Yes</v>
      </c>
      <c r="F881" s="8" t="str">
        <f>VLOOKUP(A881:A3215,'Medical Examinations'!$A$2:$H$2336,5,0)</f>
        <v>No</v>
      </c>
      <c r="G881" s="8" t="str">
        <f>VLOOKUP(A881:A3215,'Medical Examinations'!$A$2:$H$2336,6,0)</f>
        <v>Yes</v>
      </c>
      <c r="H881" s="8">
        <f>VLOOKUP(A881:A3215,'Medical Examinations'!$A$2:$H$2336,7,0)</f>
        <v>1</v>
      </c>
      <c r="I881" t="str">
        <f>VLOOKUP(A881:A3215,'Medical Examinations'!$A$2:$K$2336,11,0)</f>
        <v>No</v>
      </c>
      <c r="J881" s="8" t="str">
        <f>VLOOKUP(A881:A3215,'Medical Examinations'!$A$2:$M$2336,12,0)</f>
        <v>Obesity</v>
      </c>
      <c r="K881" s="8" t="str">
        <f>VLOOKUP(A881:A3215,'Medical Examinations'!$A$2:$M$2336,13,0)</f>
        <v>Diabetes</v>
      </c>
      <c r="L881" s="8" t="str">
        <f>VLOOKUP(Table1[CUSTOMER ID],'Hospitalisation Details'!$A$1:$N$2344,12,0)</f>
        <v>17/Jul/1963</v>
      </c>
      <c r="M881" s="22">
        <f>VLOOKUP(Table1[CUSTOMER ID],'Hospitalisation Details'!$A$2:$N$2344,14,0)</f>
        <v>12244.53</v>
      </c>
      <c r="N881" s="8" t="str">
        <f>VLOOKUP(Table1[CUSTOMER ID],'Hospitalisation Details'!$A$2:$I$2344,7,0)</f>
        <v>tier - 3</v>
      </c>
      <c r="O881" s="8" t="str">
        <f>VLOOKUP(Table1[CUSTOMER ID],'Hospitalisation Details'!$A$2:$I$2344,8,0)</f>
        <v>tier - 1</v>
      </c>
      <c r="P881" s="8" t="str">
        <f>VLOOKUP(Table1[CUSTOMER ID],'Hospitalisation Details'!$A$2:$I$2344,9,0)</f>
        <v>R1013</v>
      </c>
      <c r="Q881" s="8">
        <f ca="1">VLOOKUP(Table1[CUSTOMER ID],'Hospitalisation Details'!$A$2:$N$2344,13,0)</f>
        <v>61</v>
      </c>
    </row>
    <row r="882" spans="1:17" ht="15.75" x14ac:dyDescent="0.25">
      <c r="A882" s="1" t="s">
        <v>1489</v>
      </c>
      <c r="B882" s="8" t="str">
        <f>VLOOKUP(A882:A3216,'Customer Names'!$A$2:$D$2336,2,0)</f>
        <v xml:space="preserve">  Tamara</v>
      </c>
      <c r="C882" s="8">
        <f>VLOOKUP(A882:A3216,'Medical Examinations'!$A$2:$H$2336,2,0)</f>
        <v>29.91</v>
      </c>
      <c r="D882" s="8">
        <f>VLOOKUP(A882:A3216,'Medical Examinations'!$A$2:$H$2336,3,0)</f>
        <v>5.55</v>
      </c>
      <c r="E882" s="8" t="str">
        <f>VLOOKUP(A882:A3216,'Medical Examinations'!$A$1:$M$2336,10,0)</f>
        <v>Yes</v>
      </c>
      <c r="F882" s="8" t="str">
        <f>VLOOKUP(A882:A3216,'Medical Examinations'!$A$2:$H$2336,5,0)</f>
        <v>No</v>
      </c>
      <c r="G882" s="8" t="str">
        <f>VLOOKUP(A882:A3216,'Medical Examinations'!$A$2:$H$2336,6,0)</f>
        <v>No</v>
      </c>
      <c r="H882" s="8">
        <f>VLOOKUP(A882:A3216,'Medical Examinations'!$A$2:$H$2336,7,0)</f>
        <v>2</v>
      </c>
      <c r="I882" t="str">
        <f>VLOOKUP(A882:A3216,'Medical Examinations'!$A$2:$K$2336,11,0)</f>
        <v>No</v>
      </c>
      <c r="J882" s="8" t="str">
        <f>VLOOKUP(A882:A3216,'Medical Examinations'!$A$2:$M$2336,12,0)</f>
        <v>Obesity</v>
      </c>
      <c r="K882" s="8" t="str">
        <f>VLOOKUP(A882:A3216,'Medical Examinations'!$A$2:$M$2336,13,0)</f>
        <v>Normal</v>
      </c>
      <c r="L882" s="8" t="str">
        <f>VLOOKUP(Table1[CUSTOMER ID],'Hospitalisation Details'!$A$1:$N$2344,12,0)</f>
        <v>29/Jul/1966</v>
      </c>
      <c r="M882" s="22">
        <f>VLOOKUP(Table1[CUSTOMER ID],'Hospitalisation Details'!$A$2:$N$2344,14,0)</f>
        <v>12237.73</v>
      </c>
      <c r="N882" s="8" t="str">
        <f>VLOOKUP(Table1[CUSTOMER ID],'Hospitalisation Details'!$A$2:$I$2344,7,0)</f>
        <v>tier - 3</v>
      </c>
      <c r="O882" s="8" t="str">
        <f>VLOOKUP(Table1[CUSTOMER ID],'Hospitalisation Details'!$A$2:$I$2344,8,0)</f>
        <v>tier - 3</v>
      </c>
      <c r="P882" s="8" t="str">
        <f>VLOOKUP(Table1[CUSTOMER ID],'Hospitalisation Details'!$A$2:$I$2344,9,0)</f>
        <v>R1012</v>
      </c>
      <c r="Q882" s="8">
        <f ca="1">VLOOKUP(Table1[CUSTOMER ID],'Hospitalisation Details'!$A$2:$N$2344,13,0)</f>
        <v>58</v>
      </c>
    </row>
    <row r="883" spans="1:17" ht="15.75" x14ac:dyDescent="0.25">
      <c r="A883" s="1" t="s">
        <v>1488</v>
      </c>
      <c r="B883" s="8" t="str">
        <f>VLOOKUP(A883:A3217,'Customer Names'!$A$2:$D$2336,2,0)</f>
        <v xml:space="preserve">  Joan</v>
      </c>
      <c r="C883" s="8">
        <f>VLOOKUP(A883:A3217,'Medical Examinations'!$A$2:$H$2336,2,0)</f>
        <v>36.479999999999997</v>
      </c>
      <c r="D883" s="8">
        <f>VLOOKUP(A883:A3217,'Medical Examinations'!$A$2:$H$2336,3,0)</f>
        <v>5.05</v>
      </c>
      <c r="E883" s="8" t="str">
        <f>VLOOKUP(A883:A3217,'Medical Examinations'!$A$1:$M$2336,10,0)</f>
        <v>Yes</v>
      </c>
      <c r="F883" s="8" t="str">
        <f>VLOOKUP(A883:A3217,'Medical Examinations'!$A$2:$H$2336,5,0)</f>
        <v>No</v>
      </c>
      <c r="G883" s="8" t="str">
        <f>VLOOKUP(A883:A3217,'Medical Examinations'!$A$2:$H$2336,6,0)</f>
        <v>No</v>
      </c>
      <c r="H883" s="8">
        <f>VLOOKUP(A883:A3217,'Medical Examinations'!$A$2:$H$2336,7,0)</f>
        <v>1</v>
      </c>
      <c r="I883" t="str">
        <f>VLOOKUP(A883:A3217,'Medical Examinations'!$A$2:$K$2336,11,0)</f>
        <v>No</v>
      </c>
      <c r="J883" s="8" t="str">
        <f>VLOOKUP(A883:A3217,'Medical Examinations'!$A$2:$M$2336,12,0)</f>
        <v>Obesity</v>
      </c>
      <c r="K883" s="8" t="str">
        <f>VLOOKUP(A883:A3217,'Medical Examinations'!$A$2:$M$2336,13,0)</f>
        <v>Normal</v>
      </c>
      <c r="L883" s="8" t="str">
        <f>VLOOKUP(Table1[CUSTOMER ID],'Hospitalisation Details'!$A$1:$N$2344,12,0)</f>
        <v>15/Oct/1964</v>
      </c>
      <c r="M883" s="22">
        <f>VLOOKUP(Table1[CUSTOMER ID],'Hospitalisation Details'!$A$2:$N$2344,14,0)</f>
        <v>12235.84</v>
      </c>
      <c r="N883" s="8" t="str">
        <f>VLOOKUP(Table1[CUSTOMER ID],'Hospitalisation Details'!$A$2:$I$2344,7,0)</f>
        <v>tier - 3</v>
      </c>
      <c r="O883" s="8" t="str">
        <f>VLOOKUP(Table1[CUSTOMER ID],'Hospitalisation Details'!$A$2:$I$2344,8,0)</f>
        <v>tier - 3</v>
      </c>
      <c r="P883" s="8" t="str">
        <f>VLOOKUP(Table1[CUSTOMER ID],'Hospitalisation Details'!$A$2:$I$2344,9,0)</f>
        <v>R1012</v>
      </c>
      <c r="Q883" s="8">
        <f ca="1">VLOOKUP(Table1[CUSTOMER ID],'Hospitalisation Details'!$A$2:$N$2344,13,0)</f>
        <v>60</v>
      </c>
    </row>
    <row r="884" spans="1:17" ht="15.75" x14ac:dyDescent="0.25">
      <c r="A884" s="1" t="s">
        <v>1487</v>
      </c>
      <c r="B884" s="8" t="str">
        <f>VLOOKUP(A884:A3218,'Customer Names'!$A$2:$D$2336,2,0)</f>
        <v xml:space="preserve">  Aimee J</v>
      </c>
      <c r="C884" s="8">
        <f>VLOOKUP(A884:A3218,'Medical Examinations'!$A$2:$H$2336,2,0)</f>
        <v>27.5</v>
      </c>
      <c r="D884" s="8">
        <f>VLOOKUP(A884:A3218,'Medical Examinations'!$A$2:$H$2336,3,0)</f>
        <v>8.69</v>
      </c>
      <c r="E884" s="8" t="str">
        <f>VLOOKUP(A884:A3218,'Medical Examinations'!$A$1:$M$2336,10,0)</f>
        <v>Yes</v>
      </c>
      <c r="F884" s="8" t="str">
        <f>VLOOKUP(A884:A3218,'Medical Examinations'!$A$2:$H$2336,5,0)</f>
        <v>No</v>
      </c>
      <c r="G884" s="8" t="str">
        <f>VLOOKUP(A884:A3218,'Medical Examinations'!$A$2:$H$2336,6,0)</f>
        <v>Yes</v>
      </c>
      <c r="H884" s="8">
        <f>VLOOKUP(A884:A3218,'Medical Examinations'!$A$2:$H$2336,7,0)</f>
        <v>1</v>
      </c>
      <c r="I884" t="str">
        <f>VLOOKUP(A884:A3218,'Medical Examinations'!$A$2:$K$2336,11,0)</f>
        <v>No</v>
      </c>
      <c r="J884" s="8" t="str">
        <f>VLOOKUP(A884:A3218,'Medical Examinations'!$A$2:$M$2336,12,0)</f>
        <v>Overweight</v>
      </c>
      <c r="K884" s="8" t="str">
        <f>VLOOKUP(A884:A3218,'Medical Examinations'!$A$2:$M$2336,13,0)</f>
        <v>Diabetes</v>
      </c>
      <c r="L884" s="8" t="str">
        <f>VLOOKUP(Table1[CUSTOMER ID],'Hospitalisation Details'!$A$1:$N$2344,12,0)</f>
        <v>19/Jul/1963</v>
      </c>
      <c r="M884" s="22">
        <f>VLOOKUP(Table1[CUSTOMER ID],'Hospitalisation Details'!$A$2:$N$2344,14,0)</f>
        <v>12233.83</v>
      </c>
      <c r="N884" s="8" t="str">
        <f>VLOOKUP(Table1[CUSTOMER ID],'Hospitalisation Details'!$A$2:$I$2344,7,0)</f>
        <v>tier - 3</v>
      </c>
      <c r="O884" s="8" t="str">
        <f>VLOOKUP(Table1[CUSTOMER ID],'Hospitalisation Details'!$A$2:$I$2344,8,0)</f>
        <v>tier - 1</v>
      </c>
      <c r="P884" s="8" t="str">
        <f>VLOOKUP(Table1[CUSTOMER ID],'Hospitalisation Details'!$A$2:$I$2344,9,0)</f>
        <v>R1011</v>
      </c>
      <c r="Q884" s="8">
        <f ca="1">VLOOKUP(Table1[CUSTOMER ID],'Hospitalisation Details'!$A$2:$N$2344,13,0)</f>
        <v>61</v>
      </c>
    </row>
    <row r="885" spans="1:17" ht="15.75" x14ac:dyDescent="0.25">
      <c r="A885" s="1" t="s">
        <v>1486</v>
      </c>
      <c r="B885" s="8" t="str">
        <f>VLOOKUP(A885:A3219,'Customer Names'!$A$2:$D$2336,2,0)</f>
        <v xml:space="preserve">  Suzanne</v>
      </c>
      <c r="C885" s="8">
        <f>VLOOKUP(A885:A3219,'Medical Examinations'!$A$2:$H$2336,2,0)</f>
        <v>33.44</v>
      </c>
      <c r="D885" s="8">
        <f>VLOOKUP(A885:A3219,'Medical Examinations'!$A$2:$H$2336,3,0)</f>
        <v>5.9</v>
      </c>
      <c r="E885" s="8" t="str">
        <f>VLOOKUP(A885:A3219,'Medical Examinations'!$A$1:$M$2336,10,0)</f>
        <v>Yes</v>
      </c>
      <c r="F885" s="8" t="str">
        <f>VLOOKUP(A885:A3219,'Medical Examinations'!$A$2:$H$2336,5,0)</f>
        <v>No</v>
      </c>
      <c r="G885" s="8" t="str">
        <f>VLOOKUP(A885:A3219,'Medical Examinations'!$A$2:$H$2336,6,0)</f>
        <v>No</v>
      </c>
      <c r="H885" s="8">
        <f>VLOOKUP(A885:A3219,'Medical Examinations'!$A$2:$H$2336,7,0)</f>
        <v>1</v>
      </c>
      <c r="I885" t="str">
        <f>VLOOKUP(A885:A3219,'Medical Examinations'!$A$2:$K$2336,11,0)</f>
        <v>No</v>
      </c>
      <c r="J885" s="8" t="str">
        <f>VLOOKUP(A885:A3219,'Medical Examinations'!$A$2:$M$2336,12,0)</f>
        <v>Obesity</v>
      </c>
      <c r="K885" s="8" t="str">
        <f>VLOOKUP(A885:A3219,'Medical Examinations'!$A$2:$M$2336,13,0)</f>
        <v>Prediabetes</v>
      </c>
      <c r="L885" s="8" t="str">
        <f>VLOOKUP(Table1[CUSTOMER ID],'Hospitalisation Details'!$A$1:$N$2344,12,0)</f>
        <v>24/Jun/1964</v>
      </c>
      <c r="M885" s="22">
        <f>VLOOKUP(Table1[CUSTOMER ID],'Hospitalisation Details'!$A$2:$N$2344,14,0)</f>
        <v>12231.61</v>
      </c>
      <c r="N885" s="8" t="str">
        <f>VLOOKUP(Table1[CUSTOMER ID],'Hospitalisation Details'!$A$2:$I$2344,7,0)</f>
        <v>tier - 3</v>
      </c>
      <c r="O885" s="8" t="str">
        <f>VLOOKUP(Table1[CUSTOMER ID],'Hospitalisation Details'!$A$2:$I$2344,8,0)</f>
        <v>tier - 3</v>
      </c>
      <c r="P885" s="8" t="str">
        <f>VLOOKUP(Table1[CUSTOMER ID],'Hospitalisation Details'!$A$2:$I$2344,9,0)</f>
        <v>R1012</v>
      </c>
      <c r="Q885" s="8">
        <f ca="1">VLOOKUP(Table1[CUSTOMER ID],'Hospitalisation Details'!$A$2:$N$2344,13,0)</f>
        <v>60</v>
      </c>
    </row>
    <row r="886" spans="1:17" ht="15.75" x14ac:dyDescent="0.25">
      <c r="A886" s="1" t="s">
        <v>1485</v>
      </c>
      <c r="B886" s="8" t="str">
        <f>VLOOKUP(A886:A3220,'Customer Names'!$A$2:$D$2336,2,0)</f>
        <v xml:space="preserve">  Kristin A</v>
      </c>
      <c r="C886" s="8">
        <f>VLOOKUP(A886:A3220,'Medical Examinations'!$A$2:$H$2336,2,0)</f>
        <v>28.215</v>
      </c>
      <c r="D886" s="8">
        <f>VLOOKUP(A886:A3220,'Medical Examinations'!$A$2:$H$2336,3,0)</f>
        <v>6.29</v>
      </c>
      <c r="E886" s="8" t="str">
        <f>VLOOKUP(A886:A3220,'Medical Examinations'!$A$1:$M$2336,10,0)</f>
        <v>Yes</v>
      </c>
      <c r="F886" s="8" t="str">
        <f>VLOOKUP(A886:A3220,'Medical Examinations'!$A$2:$H$2336,5,0)</f>
        <v>No</v>
      </c>
      <c r="G886" s="8" t="str">
        <f>VLOOKUP(A886:A3220,'Medical Examinations'!$A$2:$H$2336,6,0)</f>
        <v>No</v>
      </c>
      <c r="H886" s="8">
        <f>VLOOKUP(A886:A3220,'Medical Examinations'!$A$2:$H$2336,7,0)</f>
        <v>1</v>
      </c>
      <c r="I886" t="str">
        <f>VLOOKUP(A886:A3220,'Medical Examinations'!$A$2:$K$2336,11,0)</f>
        <v>No</v>
      </c>
      <c r="J886" s="8" t="str">
        <f>VLOOKUP(A886:A3220,'Medical Examinations'!$A$2:$M$2336,12,0)</f>
        <v>Overweight</v>
      </c>
      <c r="K886" s="8" t="str">
        <f>VLOOKUP(A886:A3220,'Medical Examinations'!$A$2:$M$2336,13,0)</f>
        <v>Prediabetes</v>
      </c>
      <c r="L886" s="8" t="str">
        <f>VLOOKUP(Table1[CUSTOMER ID],'Hospitalisation Details'!$A$1:$N$2344,12,0)</f>
        <v>2/Jul/1964</v>
      </c>
      <c r="M886" s="22">
        <f>VLOOKUP(Table1[CUSTOMER ID],'Hospitalisation Details'!$A$2:$N$2344,14,0)</f>
        <v>12224.35</v>
      </c>
      <c r="N886" s="8" t="str">
        <f>VLOOKUP(Table1[CUSTOMER ID],'Hospitalisation Details'!$A$2:$I$2344,7,0)</f>
        <v>tier - 3</v>
      </c>
      <c r="O886" s="8" t="str">
        <f>VLOOKUP(Table1[CUSTOMER ID],'Hospitalisation Details'!$A$2:$I$2344,8,0)</f>
        <v>tier - 1</v>
      </c>
      <c r="P886" s="8" t="str">
        <f>VLOOKUP(Table1[CUSTOMER ID],'Hospitalisation Details'!$A$2:$I$2344,9,0)</f>
        <v>R1012</v>
      </c>
      <c r="Q886" s="8">
        <f ca="1">VLOOKUP(Table1[CUSTOMER ID],'Hospitalisation Details'!$A$2:$N$2344,13,0)</f>
        <v>60</v>
      </c>
    </row>
    <row r="887" spans="1:17" ht="15.75" x14ac:dyDescent="0.25">
      <c r="A887" s="1" t="s">
        <v>1484</v>
      </c>
      <c r="B887" s="8" t="str">
        <f>VLOOKUP(A887:A3221,'Customer Names'!$A$2:$D$2336,2,0)</f>
        <v xml:space="preserve">  Bronwyn</v>
      </c>
      <c r="C887" s="8">
        <f>VLOOKUP(A887:A3221,'Medical Examinations'!$A$2:$H$2336,2,0)</f>
        <v>27.17</v>
      </c>
      <c r="D887" s="8">
        <f>VLOOKUP(A887:A3221,'Medical Examinations'!$A$2:$H$2336,3,0)</f>
        <v>5.84</v>
      </c>
      <c r="E887" s="8" t="str">
        <f>VLOOKUP(A887:A3221,'Medical Examinations'!$A$1:$M$2336,10,0)</f>
        <v>Yes</v>
      </c>
      <c r="F887" s="8" t="str">
        <f>VLOOKUP(A887:A3221,'Medical Examinations'!$A$2:$H$2336,5,0)</f>
        <v>No</v>
      </c>
      <c r="G887" s="8" t="str">
        <f>VLOOKUP(A887:A3221,'Medical Examinations'!$A$2:$H$2336,6,0)</f>
        <v>No</v>
      </c>
      <c r="H887" s="8">
        <f>VLOOKUP(A887:A3221,'Medical Examinations'!$A$2:$H$2336,7,0)</f>
        <v>1</v>
      </c>
      <c r="I887" t="str">
        <f>VLOOKUP(A887:A3221,'Medical Examinations'!$A$2:$K$2336,11,0)</f>
        <v>No</v>
      </c>
      <c r="J887" s="8" t="str">
        <f>VLOOKUP(A887:A3221,'Medical Examinations'!$A$2:$M$2336,12,0)</f>
        <v>Overweight</v>
      </c>
      <c r="K887" s="8" t="str">
        <f>VLOOKUP(A887:A3221,'Medical Examinations'!$A$2:$M$2336,13,0)</f>
        <v>Prediabetes</v>
      </c>
      <c r="L887" s="8" t="str">
        <f>VLOOKUP(Table1[CUSTOMER ID],'Hospitalisation Details'!$A$1:$N$2344,12,0)</f>
        <v>20/Jul/1964</v>
      </c>
      <c r="M887" s="22">
        <f>VLOOKUP(Table1[CUSTOMER ID],'Hospitalisation Details'!$A$2:$N$2344,14,0)</f>
        <v>12222.9</v>
      </c>
      <c r="N887" s="8" t="str">
        <f>VLOOKUP(Table1[CUSTOMER ID],'Hospitalisation Details'!$A$2:$I$2344,7,0)</f>
        <v>tier - 3</v>
      </c>
      <c r="O887" s="8" t="str">
        <f>VLOOKUP(Table1[CUSTOMER ID],'Hospitalisation Details'!$A$2:$I$2344,8,0)</f>
        <v>tier - 2</v>
      </c>
      <c r="P887" s="8" t="str">
        <f>VLOOKUP(Table1[CUSTOMER ID],'Hospitalisation Details'!$A$2:$I$2344,9,0)</f>
        <v>R1012</v>
      </c>
      <c r="Q887" s="8">
        <f ca="1">VLOOKUP(Table1[CUSTOMER ID],'Hospitalisation Details'!$A$2:$N$2344,13,0)</f>
        <v>60</v>
      </c>
    </row>
    <row r="888" spans="1:17" ht="15.75" x14ac:dyDescent="0.25">
      <c r="A888" s="1" t="s">
        <v>1483</v>
      </c>
      <c r="B888" s="8" t="str">
        <f>VLOOKUP(A888:A3222,'Customer Names'!$A$2:$D$2336,2,0)</f>
        <v xml:space="preserve">  Taylor J</v>
      </c>
      <c r="C888" s="8">
        <f>VLOOKUP(A888:A3222,'Medical Examinations'!$A$2:$H$2336,2,0)</f>
        <v>35.380000000000003</v>
      </c>
      <c r="D888" s="8">
        <f>VLOOKUP(A888:A3222,'Medical Examinations'!$A$2:$H$2336,3,0)</f>
        <v>6.12</v>
      </c>
      <c r="E888" s="8" t="str">
        <f>VLOOKUP(A888:A3222,'Medical Examinations'!$A$1:$M$2336,10,0)</f>
        <v>No</v>
      </c>
      <c r="F888" s="8" t="str">
        <f>VLOOKUP(A888:A3222,'Medical Examinations'!$A$2:$H$2336,5,0)</f>
        <v>No</v>
      </c>
      <c r="G888" s="8" t="str">
        <f>VLOOKUP(A888:A3222,'Medical Examinations'!$A$2:$H$2336,6,0)</f>
        <v>No</v>
      </c>
      <c r="H888" s="8">
        <f>VLOOKUP(A888:A3222,'Medical Examinations'!$A$2:$H$2336,7,0)</f>
        <v>0</v>
      </c>
      <c r="I888" t="str">
        <f>VLOOKUP(A888:A3222,'Medical Examinations'!$A$2:$K$2336,11,0)</f>
        <v>No</v>
      </c>
      <c r="J888" s="8" t="str">
        <f>VLOOKUP(A888:A3222,'Medical Examinations'!$A$2:$M$2336,12,0)</f>
        <v>Obesity</v>
      </c>
      <c r="K888" s="8" t="str">
        <f>VLOOKUP(A888:A3222,'Medical Examinations'!$A$2:$M$2336,13,0)</f>
        <v>Prediabetes</v>
      </c>
      <c r="L888" s="8" t="str">
        <f>VLOOKUP(Table1[CUSTOMER ID],'Hospitalisation Details'!$A$1:$N$2344,12,0)</f>
        <v>14/Aug/1977</v>
      </c>
      <c r="M888" s="22">
        <f>VLOOKUP(Table1[CUSTOMER ID],'Hospitalisation Details'!$A$2:$N$2344,14,0)</f>
        <v>12218.7</v>
      </c>
      <c r="N888" s="8" t="str">
        <f>VLOOKUP(Table1[CUSTOMER ID],'Hospitalisation Details'!$A$2:$I$2344,7,0)</f>
        <v>tier - 3</v>
      </c>
      <c r="O888" s="8" t="str">
        <f>VLOOKUP(Table1[CUSTOMER ID],'Hospitalisation Details'!$A$2:$I$2344,8,0)</f>
        <v>tier - 1</v>
      </c>
      <c r="P888" s="8" t="str">
        <f>VLOOKUP(Table1[CUSTOMER ID],'Hospitalisation Details'!$A$2:$I$2344,9,0)</f>
        <v>R1012</v>
      </c>
      <c r="Q888" s="8">
        <f ca="1">VLOOKUP(Table1[CUSTOMER ID],'Hospitalisation Details'!$A$2:$N$2344,13,0)</f>
        <v>47</v>
      </c>
    </row>
    <row r="889" spans="1:17" ht="15.75" x14ac:dyDescent="0.25">
      <c r="A889" s="1" t="s">
        <v>1482</v>
      </c>
      <c r="B889" s="8" t="str">
        <f>VLOOKUP(A889:A3223,'Customer Names'!$A$2:$D$2336,2,0)</f>
        <v xml:space="preserve">  Kimberly M</v>
      </c>
      <c r="C889" s="8">
        <f>VLOOKUP(A889:A3223,'Medical Examinations'!$A$2:$H$2336,2,0)</f>
        <v>43.48</v>
      </c>
      <c r="D889" s="8">
        <f>VLOOKUP(A889:A3223,'Medical Examinations'!$A$2:$H$2336,3,0)</f>
        <v>6.24</v>
      </c>
      <c r="E889" s="8" t="str">
        <f>VLOOKUP(A889:A3223,'Medical Examinations'!$A$1:$M$2336,10,0)</f>
        <v>No</v>
      </c>
      <c r="F889" s="8" t="str">
        <f>VLOOKUP(A889:A3223,'Medical Examinations'!$A$2:$H$2336,5,0)</f>
        <v>No</v>
      </c>
      <c r="G889" s="8" t="str">
        <f>VLOOKUP(A889:A3223,'Medical Examinations'!$A$2:$H$2336,6,0)</f>
        <v>No</v>
      </c>
      <c r="H889" s="8">
        <f>VLOOKUP(A889:A3223,'Medical Examinations'!$A$2:$H$2336,7,0)</f>
        <v>0</v>
      </c>
      <c r="I889" t="str">
        <f>VLOOKUP(A889:A3223,'Medical Examinations'!$A$2:$K$2336,11,0)</f>
        <v>No</v>
      </c>
      <c r="J889" s="8" t="str">
        <f>VLOOKUP(A889:A3223,'Medical Examinations'!$A$2:$M$2336,12,0)</f>
        <v>Obesity</v>
      </c>
      <c r="K889" s="8" t="str">
        <f>VLOOKUP(A889:A3223,'Medical Examinations'!$A$2:$M$2336,13,0)</f>
        <v>Prediabetes</v>
      </c>
      <c r="L889" s="8" t="str">
        <f>VLOOKUP(Table1[CUSTOMER ID],'Hospitalisation Details'!$A$1:$N$2344,12,0)</f>
        <v>29/Aug/1991</v>
      </c>
      <c r="M889" s="22">
        <f>VLOOKUP(Table1[CUSTOMER ID],'Hospitalisation Details'!$A$2:$N$2344,14,0)</f>
        <v>12198.64</v>
      </c>
      <c r="N889" s="8" t="str">
        <f>VLOOKUP(Table1[CUSTOMER ID],'Hospitalisation Details'!$A$2:$I$2344,7,0)</f>
        <v>tier - 3</v>
      </c>
      <c r="O889" s="8" t="str">
        <f>VLOOKUP(Table1[CUSTOMER ID],'Hospitalisation Details'!$A$2:$I$2344,8,0)</f>
        <v>tier - 3</v>
      </c>
      <c r="P889" s="8" t="str">
        <f>VLOOKUP(Table1[CUSTOMER ID],'Hospitalisation Details'!$A$2:$I$2344,9,0)</f>
        <v>R1026</v>
      </c>
      <c r="Q889" s="8">
        <f ca="1">VLOOKUP(Table1[CUSTOMER ID],'Hospitalisation Details'!$A$2:$N$2344,13,0)</f>
        <v>33</v>
      </c>
    </row>
    <row r="890" spans="1:17" ht="15.75" x14ac:dyDescent="0.25">
      <c r="A890" s="1" t="s">
        <v>1481</v>
      </c>
      <c r="B890" s="8" t="str">
        <f>VLOOKUP(A890:A3224,'Customer Names'!$A$2:$D$2336,2,0)</f>
        <v xml:space="preserve">  Joshua E</v>
      </c>
      <c r="C890" s="8">
        <f>VLOOKUP(A890:A3224,'Medical Examinations'!$A$2:$H$2336,2,0)</f>
        <v>41.73</v>
      </c>
      <c r="D890" s="8">
        <f>VLOOKUP(A890:A3224,'Medical Examinations'!$A$2:$H$2336,3,0)</f>
        <v>6.25</v>
      </c>
      <c r="E890" s="8" t="str">
        <f>VLOOKUP(A890:A3224,'Medical Examinations'!$A$1:$M$2336,10,0)</f>
        <v>No</v>
      </c>
      <c r="F890" s="8" t="str">
        <f>VLOOKUP(A890:A3224,'Medical Examinations'!$A$2:$H$2336,5,0)</f>
        <v>No</v>
      </c>
      <c r="G890" s="8" t="str">
        <f>VLOOKUP(A890:A3224,'Medical Examinations'!$A$2:$H$2336,6,0)</f>
        <v>No</v>
      </c>
      <c r="H890" s="8">
        <f>VLOOKUP(A890:A3224,'Medical Examinations'!$A$2:$H$2336,7,0)</f>
        <v>1</v>
      </c>
      <c r="I890" t="str">
        <f>VLOOKUP(A890:A3224,'Medical Examinations'!$A$2:$K$2336,11,0)</f>
        <v>No</v>
      </c>
      <c r="J890" s="8" t="str">
        <f>VLOOKUP(A890:A3224,'Medical Examinations'!$A$2:$M$2336,12,0)</f>
        <v>Obesity</v>
      </c>
      <c r="K890" s="8" t="str">
        <f>VLOOKUP(A890:A3224,'Medical Examinations'!$A$2:$M$2336,13,0)</f>
        <v>Prediabetes</v>
      </c>
      <c r="L890" s="8" t="str">
        <f>VLOOKUP(Table1[CUSTOMER ID],'Hospitalisation Details'!$A$1:$N$2344,12,0)</f>
        <v>5/Oct/1987</v>
      </c>
      <c r="M890" s="22">
        <f>VLOOKUP(Table1[CUSTOMER ID],'Hospitalisation Details'!$A$2:$N$2344,14,0)</f>
        <v>12148.2</v>
      </c>
      <c r="N890" s="8" t="str">
        <f>VLOOKUP(Table1[CUSTOMER ID],'Hospitalisation Details'!$A$2:$I$2344,7,0)</f>
        <v>tier - 3</v>
      </c>
      <c r="O890" s="8" t="str">
        <f>VLOOKUP(Table1[CUSTOMER ID],'Hospitalisation Details'!$A$2:$I$2344,8,0)</f>
        <v>tier - 3</v>
      </c>
      <c r="P890" s="8" t="str">
        <f>VLOOKUP(Table1[CUSTOMER ID],'Hospitalisation Details'!$A$2:$I$2344,9,0)</f>
        <v>R1012</v>
      </c>
      <c r="Q890" s="8">
        <f ca="1">VLOOKUP(Table1[CUSTOMER ID],'Hospitalisation Details'!$A$2:$N$2344,13,0)</f>
        <v>37</v>
      </c>
    </row>
    <row r="891" spans="1:17" ht="15.75" x14ac:dyDescent="0.25">
      <c r="A891" s="1" t="s">
        <v>1480</v>
      </c>
      <c r="B891" s="8" t="str">
        <f>VLOOKUP(A891:A3225,'Customer Names'!$A$2:$D$2336,2,0)</f>
        <v xml:space="preserve">  Jeffrey</v>
      </c>
      <c r="C891" s="8">
        <f>VLOOKUP(A891:A3225,'Medical Examinations'!$A$2:$H$2336,2,0)</f>
        <v>28.9</v>
      </c>
      <c r="D891" s="8">
        <f>VLOOKUP(A891:A3225,'Medical Examinations'!$A$2:$H$2336,3,0)</f>
        <v>11.96</v>
      </c>
      <c r="E891" s="8" t="str">
        <f>VLOOKUP(A891:A3225,'Medical Examinations'!$A$1:$M$2336,10,0)</f>
        <v>No</v>
      </c>
      <c r="F891" s="8" t="str">
        <f>VLOOKUP(A891:A3225,'Medical Examinations'!$A$2:$H$2336,5,0)</f>
        <v>No</v>
      </c>
      <c r="G891" s="8" t="str">
        <f>VLOOKUP(A891:A3225,'Medical Examinations'!$A$2:$H$2336,6,0)</f>
        <v>No</v>
      </c>
      <c r="H891" s="8">
        <f>VLOOKUP(A891:A3225,'Medical Examinations'!$A$2:$H$2336,7,0)</f>
        <v>0</v>
      </c>
      <c r="I891" t="str">
        <f>VLOOKUP(A891:A3225,'Medical Examinations'!$A$2:$K$2336,11,0)</f>
        <v>No</v>
      </c>
      <c r="J891" s="8" t="str">
        <f>VLOOKUP(A891:A3225,'Medical Examinations'!$A$2:$M$2336,12,0)</f>
        <v>Overweight</v>
      </c>
      <c r="K891" s="8" t="str">
        <f>VLOOKUP(A891:A3225,'Medical Examinations'!$A$2:$M$2336,13,0)</f>
        <v>Diabetes</v>
      </c>
      <c r="L891" s="8" t="str">
        <f>VLOOKUP(Table1[CUSTOMER ID],'Hospitalisation Details'!$A$1:$N$2344,12,0)</f>
        <v>15/Sep/1962</v>
      </c>
      <c r="M891" s="22">
        <f>VLOOKUP(Table1[CUSTOMER ID],'Hospitalisation Details'!$A$2:$N$2344,14,0)</f>
        <v>12146.97</v>
      </c>
      <c r="N891" s="8" t="str">
        <f>VLOOKUP(Table1[CUSTOMER ID],'Hospitalisation Details'!$A$2:$I$2344,7,0)</f>
        <v>tier - 3</v>
      </c>
      <c r="O891" s="8" t="str">
        <f>VLOOKUP(Table1[CUSTOMER ID],'Hospitalisation Details'!$A$2:$I$2344,8,0)</f>
        <v>tier - 3</v>
      </c>
      <c r="P891" s="8" t="str">
        <f>VLOOKUP(Table1[CUSTOMER ID],'Hospitalisation Details'!$A$2:$I$2344,9,0)</f>
        <v>R1011</v>
      </c>
      <c r="Q891" s="8">
        <f ca="1">VLOOKUP(Table1[CUSTOMER ID],'Hospitalisation Details'!$A$2:$N$2344,13,0)</f>
        <v>62</v>
      </c>
    </row>
    <row r="892" spans="1:17" ht="15.75" x14ac:dyDescent="0.25">
      <c r="A892" s="1" t="s">
        <v>1479</v>
      </c>
      <c r="B892" s="8" t="str">
        <f>VLOOKUP(A892:A3226,'Customer Names'!$A$2:$D$2336,2,0)</f>
        <v xml:space="preserve">  Andrew R</v>
      </c>
      <c r="C892" s="8">
        <f>VLOOKUP(A892:A3226,'Medical Examinations'!$A$2:$H$2336,2,0)</f>
        <v>25.74</v>
      </c>
      <c r="D892" s="8">
        <f>VLOOKUP(A892:A3226,'Medical Examinations'!$A$2:$H$2336,3,0)</f>
        <v>7.69</v>
      </c>
      <c r="E892" s="8" t="str">
        <f>VLOOKUP(A892:A3226,'Medical Examinations'!$A$1:$M$2336,10,0)</f>
        <v>No</v>
      </c>
      <c r="F892" s="8" t="str">
        <f>VLOOKUP(A892:A3226,'Medical Examinations'!$A$2:$H$2336,5,0)</f>
        <v>No</v>
      </c>
      <c r="G892" s="8" t="str">
        <f>VLOOKUP(A892:A3226,'Medical Examinations'!$A$2:$H$2336,6,0)</f>
        <v>No</v>
      </c>
      <c r="H892" s="8">
        <f>VLOOKUP(A892:A3226,'Medical Examinations'!$A$2:$H$2336,7,0)</f>
        <v>0</v>
      </c>
      <c r="I892" t="str">
        <f>VLOOKUP(A892:A3226,'Medical Examinations'!$A$2:$K$2336,11,0)</f>
        <v>No</v>
      </c>
      <c r="J892" s="8" t="str">
        <f>VLOOKUP(A892:A3226,'Medical Examinations'!$A$2:$M$2336,12,0)</f>
        <v>Overweight</v>
      </c>
      <c r="K892" s="8" t="str">
        <f>VLOOKUP(A892:A3226,'Medical Examinations'!$A$2:$M$2336,13,0)</f>
        <v>Diabetes</v>
      </c>
      <c r="L892" s="8" t="str">
        <f>VLOOKUP(Table1[CUSTOMER ID],'Hospitalisation Details'!$A$1:$N$2344,12,0)</f>
        <v>4/Nov/1962</v>
      </c>
      <c r="M892" s="22">
        <f>VLOOKUP(Table1[CUSTOMER ID],'Hospitalisation Details'!$A$2:$N$2344,14,0)</f>
        <v>12142.58</v>
      </c>
      <c r="N892" s="8" t="str">
        <f>VLOOKUP(Table1[CUSTOMER ID],'Hospitalisation Details'!$A$2:$I$2344,7,0)</f>
        <v>tier - 3</v>
      </c>
      <c r="O892" s="8" t="str">
        <f>VLOOKUP(Table1[CUSTOMER ID],'Hospitalisation Details'!$A$2:$I$2344,8,0)</f>
        <v>tier - 2</v>
      </c>
      <c r="P892" s="8" t="str">
        <f>VLOOKUP(Table1[CUSTOMER ID],'Hospitalisation Details'!$A$2:$I$2344,9,0)</f>
        <v>R1013</v>
      </c>
      <c r="Q892" s="8">
        <f ca="1">VLOOKUP(Table1[CUSTOMER ID],'Hospitalisation Details'!$A$2:$N$2344,13,0)</f>
        <v>62</v>
      </c>
    </row>
    <row r="893" spans="1:17" ht="15.75" x14ac:dyDescent="0.25">
      <c r="A893" s="1" t="s">
        <v>1478</v>
      </c>
      <c r="B893" s="8" t="str">
        <f>VLOOKUP(A893:A3227,'Customer Names'!$A$2:$D$2336,2,0)</f>
        <v xml:space="preserve">  Francisco J</v>
      </c>
      <c r="C893" s="8">
        <f>VLOOKUP(A893:A3227,'Medical Examinations'!$A$2:$H$2336,2,0)</f>
        <v>36.06</v>
      </c>
      <c r="D893" s="8">
        <f>VLOOKUP(A893:A3227,'Medical Examinations'!$A$2:$H$2336,3,0)</f>
        <v>8.83</v>
      </c>
      <c r="E893" s="8" t="str">
        <f>VLOOKUP(A893:A3227,'Medical Examinations'!$A$1:$M$2336,10,0)</f>
        <v>No</v>
      </c>
      <c r="F893" s="8" t="str">
        <f>VLOOKUP(A893:A3227,'Medical Examinations'!$A$2:$H$2336,5,0)</f>
        <v>No</v>
      </c>
      <c r="G893" s="8" t="str">
        <f>VLOOKUP(A893:A3227,'Medical Examinations'!$A$2:$H$2336,6,0)</f>
        <v>No</v>
      </c>
      <c r="H893" s="8">
        <f>VLOOKUP(A893:A3227,'Medical Examinations'!$A$2:$H$2336,7,0)</f>
        <v>0</v>
      </c>
      <c r="I893" t="str">
        <f>VLOOKUP(A893:A3227,'Medical Examinations'!$A$2:$K$2336,11,0)</f>
        <v>No</v>
      </c>
      <c r="J893" s="8" t="str">
        <f>VLOOKUP(A893:A3227,'Medical Examinations'!$A$2:$M$2336,12,0)</f>
        <v>Obesity</v>
      </c>
      <c r="K893" s="8" t="str">
        <f>VLOOKUP(A893:A3227,'Medical Examinations'!$A$2:$M$2336,13,0)</f>
        <v>Diabetes</v>
      </c>
      <c r="L893" s="8" t="str">
        <f>VLOOKUP(Table1[CUSTOMER ID],'Hospitalisation Details'!$A$1:$N$2344,12,0)</f>
        <v>16/Sep/1974</v>
      </c>
      <c r="M893" s="22">
        <f>VLOOKUP(Table1[CUSTOMER ID],'Hospitalisation Details'!$A$2:$N$2344,14,0)</f>
        <v>12137.6</v>
      </c>
      <c r="N893" s="8" t="str">
        <f>VLOOKUP(Table1[CUSTOMER ID],'Hospitalisation Details'!$A$2:$I$2344,7,0)</f>
        <v>tier - 3</v>
      </c>
      <c r="O893" s="8" t="str">
        <f>VLOOKUP(Table1[CUSTOMER ID],'Hospitalisation Details'!$A$2:$I$2344,8,0)</f>
        <v>tier - 3</v>
      </c>
      <c r="P893" s="8" t="str">
        <f>VLOOKUP(Table1[CUSTOMER ID],'Hospitalisation Details'!$A$2:$I$2344,9,0)</f>
        <v>R1012</v>
      </c>
      <c r="Q893" s="8">
        <f ca="1">VLOOKUP(Table1[CUSTOMER ID],'Hospitalisation Details'!$A$2:$N$2344,13,0)</f>
        <v>50</v>
      </c>
    </row>
    <row r="894" spans="1:17" ht="15.75" x14ac:dyDescent="0.25">
      <c r="A894" s="1" t="s">
        <v>1477</v>
      </c>
      <c r="B894" s="8" t="str">
        <f>VLOOKUP(A894:A3228,'Customer Names'!$A$2:$D$2336,2,0)</f>
        <v xml:space="preserve">  Rhonda</v>
      </c>
      <c r="C894" s="8">
        <f>VLOOKUP(A894:A3228,'Medical Examinations'!$A$2:$H$2336,2,0)</f>
        <v>43.28</v>
      </c>
      <c r="D894" s="8">
        <f>VLOOKUP(A894:A3228,'Medical Examinations'!$A$2:$H$2336,3,0)</f>
        <v>4.41</v>
      </c>
      <c r="E894" s="8" t="str">
        <f>VLOOKUP(A894:A3228,'Medical Examinations'!$A$1:$M$2336,10,0)</f>
        <v>No</v>
      </c>
      <c r="F894" s="8" t="str">
        <f>VLOOKUP(A894:A3228,'Medical Examinations'!$A$2:$H$2336,5,0)</f>
        <v>No</v>
      </c>
      <c r="G894" s="8" t="str">
        <f>VLOOKUP(A894:A3228,'Medical Examinations'!$A$2:$H$2336,6,0)</f>
        <v>No</v>
      </c>
      <c r="H894" s="8">
        <f>VLOOKUP(A894:A3228,'Medical Examinations'!$A$2:$H$2336,7,0)</f>
        <v>0</v>
      </c>
      <c r="I894" t="str">
        <f>VLOOKUP(A894:A3228,'Medical Examinations'!$A$2:$K$2336,11,0)</f>
        <v>No</v>
      </c>
      <c r="J894" s="8" t="str">
        <f>VLOOKUP(A894:A3228,'Medical Examinations'!$A$2:$M$2336,12,0)</f>
        <v>Obesity</v>
      </c>
      <c r="K894" s="8" t="str">
        <f>VLOOKUP(A894:A3228,'Medical Examinations'!$A$2:$M$2336,13,0)</f>
        <v>Normal</v>
      </c>
      <c r="L894" s="8" t="str">
        <f>VLOOKUP(Table1[CUSTOMER ID],'Hospitalisation Details'!$A$1:$N$2344,12,0)</f>
        <v>6/Nov/1991</v>
      </c>
      <c r="M894" s="22">
        <f>VLOOKUP(Table1[CUSTOMER ID],'Hospitalisation Details'!$A$2:$N$2344,14,0)</f>
        <v>12130.8</v>
      </c>
      <c r="N894" s="8" t="str">
        <f>VLOOKUP(Table1[CUSTOMER ID],'Hospitalisation Details'!$A$2:$I$2344,7,0)</f>
        <v>tier - 3</v>
      </c>
      <c r="O894" s="8" t="str">
        <f>VLOOKUP(Table1[CUSTOMER ID],'Hospitalisation Details'!$A$2:$I$2344,8,0)</f>
        <v>tier - 3</v>
      </c>
      <c r="P894" s="8" t="str">
        <f>VLOOKUP(Table1[CUSTOMER ID],'Hospitalisation Details'!$A$2:$I$2344,9,0)</f>
        <v>R1026</v>
      </c>
      <c r="Q894" s="8">
        <f ca="1">VLOOKUP(Table1[CUSTOMER ID],'Hospitalisation Details'!$A$2:$N$2344,13,0)</f>
        <v>33</v>
      </c>
    </row>
    <row r="895" spans="1:17" ht="15.75" x14ac:dyDescent="0.25">
      <c r="A895" s="1" t="s">
        <v>1476</v>
      </c>
      <c r="B895" s="8" t="str">
        <f>VLOOKUP(A895:A3229,'Customer Names'!$A$2:$D$2336,2,0)</f>
        <v xml:space="preserve">  John</v>
      </c>
      <c r="C895" s="8">
        <f>VLOOKUP(A895:A3229,'Medical Examinations'!$A$2:$H$2336,2,0)</f>
        <v>28.785</v>
      </c>
      <c r="D895" s="8">
        <f>VLOOKUP(A895:A3229,'Medical Examinations'!$A$2:$H$2336,3,0)</f>
        <v>9.1</v>
      </c>
      <c r="E895" s="8" t="str">
        <f>VLOOKUP(A895:A3229,'Medical Examinations'!$A$1:$M$2336,10,0)</f>
        <v>Yes</v>
      </c>
      <c r="F895" s="8" t="str">
        <f>VLOOKUP(A895:A3229,'Medical Examinations'!$A$2:$H$2336,5,0)</f>
        <v>No</v>
      </c>
      <c r="G895" s="8" t="str">
        <f>VLOOKUP(A895:A3229,'Medical Examinations'!$A$2:$H$2336,6,0)</f>
        <v>Yes</v>
      </c>
      <c r="H895" s="8">
        <f>VLOOKUP(A895:A3229,'Medical Examinations'!$A$2:$H$2336,7,0)</f>
        <v>1</v>
      </c>
      <c r="I895" t="str">
        <f>VLOOKUP(A895:A3229,'Medical Examinations'!$A$2:$K$2336,11,0)</f>
        <v>No</v>
      </c>
      <c r="J895" s="8" t="str">
        <f>VLOOKUP(A895:A3229,'Medical Examinations'!$A$2:$M$2336,12,0)</f>
        <v>Overweight</v>
      </c>
      <c r="K895" s="8" t="str">
        <f>VLOOKUP(A895:A3229,'Medical Examinations'!$A$2:$M$2336,13,0)</f>
        <v>Diabetes</v>
      </c>
      <c r="L895" s="8" t="str">
        <f>VLOOKUP(Table1[CUSTOMER ID],'Hospitalisation Details'!$A$1:$N$2344,12,0)</f>
        <v>4/Jun/1963</v>
      </c>
      <c r="M895" s="22">
        <f>VLOOKUP(Table1[CUSTOMER ID],'Hospitalisation Details'!$A$2:$N$2344,14,0)</f>
        <v>12129.61</v>
      </c>
      <c r="N895" s="8" t="str">
        <f>VLOOKUP(Table1[CUSTOMER ID],'Hospitalisation Details'!$A$2:$I$2344,7,0)</f>
        <v>tier - 3</v>
      </c>
      <c r="O895" s="8" t="str">
        <f>VLOOKUP(Table1[CUSTOMER ID],'Hospitalisation Details'!$A$2:$I$2344,8,0)</f>
        <v>tier - 1</v>
      </c>
      <c r="P895" s="8" t="str">
        <f>VLOOKUP(Table1[CUSTOMER ID],'Hospitalisation Details'!$A$2:$I$2344,9,0)</f>
        <v>R1012</v>
      </c>
      <c r="Q895" s="8">
        <f ca="1">VLOOKUP(Table1[CUSTOMER ID],'Hospitalisation Details'!$A$2:$N$2344,13,0)</f>
        <v>61</v>
      </c>
    </row>
    <row r="896" spans="1:17" ht="15.75" x14ac:dyDescent="0.25">
      <c r="A896" s="1" t="s">
        <v>1475</v>
      </c>
      <c r="B896" s="8" t="str">
        <f>VLOOKUP(A896:A3230,'Customer Names'!$A$2:$D$2336,2,0)</f>
        <v xml:space="preserve">  Miles J</v>
      </c>
      <c r="C896" s="8">
        <f>VLOOKUP(A896:A3230,'Medical Examinations'!$A$2:$H$2336,2,0)</f>
        <v>25.46</v>
      </c>
      <c r="D896" s="8">
        <f>VLOOKUP(A896:A3230,'Medical Examinations'!$A$2:$H$2336,3,0)</f>
        <v>11.52</v>
      </c>
      <c r="E896" s="8" t="str">
        <f>VLOOKUP(A896:A3230,'Medical Examinations'!$A$1:$M$2336,10,0)</f>
        <v>Yes</v>
      </c>
      <c r="F896" s="8" t="str">
        <f>VLOOKUP(A896:A3230,'Medical Examinations'!$A$2:$H$2336,5,0)</f>
        <v>No</v>
      </c>
      <c r="G896" s="8" t="str">
        <f>VLOOKUP(A896:A3230,'Medical Examinations'!$A$2:$H$2336,6,0)</f>
        <v>Yes</v>
      </c>
      <c r="H896" s="8">
        <f>VLOOKUP(A896:A3230,'Medical Examinations'!$A$2:$H$2336,7,0)</f>
        <v>1</v>
      </c>
      <c r="I896" t="str">
        <f>VLOOKUP(A896:A3230,'Medical Examinations'!$A$2:$K$2336,11,0)</f>
        <v>No</v>
      </c>
      <c r="J896" s="8" t="str">
        <f>VLOOKUP(A896:A3230,'Medical Examinations'!$A$2:$M$2336,12,0)</f>
        <v>Overweight</v>
      </c>
      <c r="K896" s="8" t="str">
        <f>VLOOKUP(A896:A3230,'Medical Examinations'!$A$2:$M$2336,13,0)</f>
        <v>Diabetes</v>
      </c>
      <c r="L896" s="8" t="str">
        <f>VLOOKUP(Table1[CUSTOMER ID],'Hospitalisation Details'!$A$1:$N$2344,12,0)</f>
        <v>20/Jul/1963</v>
      </c>
      <c r="M896" s="22">
        <f>VLOOKUP(Table1[CUSTOMER ID],'Hospitalisation Details'!$A$2:$N$2344,14,0)</f>
        <v>12124.99</v>
      </c>
      <c r="N896" s="8" t="str">
        <f>VLOOKUP(Table1[CUSTOMER ID],'Hospitalisation Details'!$A$2:$I$2344,7,0)</f>
        <v>tier - 3</v>
      </c>
      <c r="O896" s="8" t="str">
        <f>VLOOKUP(Table1[CUSTOMER ID],'Hospitalisation Details'!$A$2:$I$2344,8,0)</f>
        <v>tier - 1</v>
      </c>
      <c r="P896" s="8" t="str">
        <f>VLOOKUP(Table1[CUSTOMER ID],'Hospitalisation Details'!$A$2:$I$2344,9,0)</f>
        <v>R1012</v>
      </c>
      <c r="Q896" s="8">
        <f ca="1">VLOOKUP(Table1[CUSTOMER ID],'Hospitalisation Details'!$A$2:$N$2344,13,0)</f>
        <v>61</v>
      </c>
    </row>
    <row r="897" spans="1:17" ht="15.75" x14ac:dyDescent="0.25">
      <c r="A897" s="1" t="s">
        <v>1474</v>
      </c>
      <c r="B897" s="8" t="str">
        <f>VLOOKUP(A897:A3231,'Customer Names'!$A$2:$D$2336,2,0)</f>
        <v xml:space="preserve">  Justyna I</v>
      </c>
      <c r="C897" s="8">
        <f>VLOOKUP(A897:A3231,'Medical Examinations'!$A$2:$H$2336,2,0)</f>
        <v>30.8</v>
      </c>
      <c r="D897" s="8">
        <f>VLOOKUP(A897:A3231,'Medical Examinations'!$A$2:$H$2336,3,0)</f>
        <v>10.95</v>
      </c>
      <c r="E897" s="8" t="str">
        <f>VLOOKUP(A897:A3231,'Medical Examinations'!$A$1:$M$2336,10,0)</f>
        <v>No</v>
      </c>
      <c r="F897" s="8" t="str">
        <f>VLOOKUP(A897:A3231,'Medical Examinations'!$A$2:$H$2336,5,0)</f>
        <v>No</v>
      </c>
      <c r="G897" s="8" t="str">
        <f>VLOOKUP(A897:A3231,'Medical Examinations'!$A$2:$H$2336,6,0)</f>
        <v>No</v>
      </c>
      <c r="H897" s="8">
        <f>VLOOKUP(A897:A3231,'Medical Examinations'!$A$2:$H$2336,7,0)</f>
        <v>0</v>
      </c>
      <c r="I897" t="str">
        <f>VLOOKUP(A897:A3231,'Medical Examinations'!$A$2:$K$2336,11,0)</f>
        <v>No</v>
      </c>
      <c r="J897" s="8" t="str">
        <f>VLOOKUP(A897:A3231,'Medical Examinations'!$A$2:$M$2336,12,0)</f>
        <v>Obesity</v>
      </c>
      <c r="K897" s="8" t="str">
        <f>VLOOKUP(A897:A3231,'Medical Examinations'!$A$2:$M$2336,13,0)</f>
        <v>Diabetes</v>
      </c>
      <c r="L897" s="8" t="str">
        <f>VLOOKUP(Table1[CUSTOMER ID],'Hospitalisation Details'!$A$1:$N$2344,12,0)</f>
        <v>25/Oct/1968</v>
      </c>
      <c r="M897" s="22">
        <f>VLOOKUP(Table1[CUSTOMER ID],'Hospitalisation Details'!$A$2:$N$2344,14,0)</f>
        <v>12105.32</v>
      </c>
      <c r="N897" s="8" t="str">
        <f>VLOOKUP(Table1[CUSTOMER ID],'Hospitalisation Details'!$A$2:$I$2344,7,0)</f>
        <v>tier - 3</v>
      </c>
      <c r="O897" s="8" t="str">
        <f>VLOOKUP(Table1[CUSTOMER ID],'Hospitalisation Details'!$A$2:$I$2344,8,0)</f>
        <v>tier - 3</v>
      </c>
      <c r="P897" s="8" t="str">
        <f>VLOOKUP(Table1[CUSTOMER ID],'Hospitalisation Details'!$A$2:$I$2344,9,0)</f>
        <v>R1011</v>
      </c>
      <c r="Q897" s="8">
        <f ca="1">VLOOKUP(Table1[CUSTOMER ID],'Hospitalisation Details'!$A$2:$N$2344,13,0)</f>
        <v>56</v>
      </c>
    </row>
    <row r="898" spans="1:17" ht="15.75" x14ac:dyDescent="0.25">
      <c r="A898" s="1" t="s">
        <v>1473</v>
      </c>
      <c r="B898" s="8" t="str">
        <f>VLOOKUP(A898:A3232,'Customer Names'!$A$2:$D$2336,2,0)</f>
        <v xml:space="preserve">  Lucille</v>
      </c>
      <c r="C898" s="8">
        <f>VLOOKUP(A898:A3232,'Medical Examinations'!$A$2:$H$2336,2,0)</f>
        <v>28.88</v>
      </c>
      <c r="D898" s="8">
        <f>VLOOKUP(A898:A3232,'Medical Examinations'!$A$2:$H$2336,3,0)</f>
        <v>11.5</v>
      </c>
      <c r="E898" s="8" t="str">
        <f>VLOOKUP(A898:A3232,'Medical Examinations'!$A$1:$M$2336,10,0)</f>
        <v>No</v>
      </c>
      <c r="F898" s="8" t="str">
        <f>VLOOKUP(A898:A3232,'Medical Examinations'!$A$2:$H$2336,5,0)</f>
        <v>No</v>
      </c>
      <c r="G898" s="8" t="str">
        <f>VLOOKUP(A898:A3232,'Medical Examinations'!$A$2:$H$2336,6,0)</f>
        <v>No</v>
      </c>
      <c r="H898" s="8">
        <f>VLOOKUP(A898:A3232,'Medical Examinations'!$A$2:$H$2336,7,0)</f>
        <v>0</v>
      </c>
      <c r="I898" t="str">
        <f>VLOOKUP(A898:A3232,'Medical Examinations'!$A$2:$K$2336,11,0)</f>
        <v>No</v>
      </c>
      <c r="J898" s="8" t="str">
        <f>VLOOKUP(A898:A3232,'Medical Examinations'!$A$2:$M$2336,12,0)</f>
        <v>Overweight</v>
      </c>
      <c r="K898" s="8" t="str">
        <f>VLOOKUP(A898:A3232,'Medical Examinations'!$A$2:$M$2336,13,0)</f>
        <v>Diabetes</v>
      </c>
      <c r="L898" s="8" t="str">
        <f>VLOOKUP(Table1[CUSTOMER ID],'Hospitalisation Details'!$A$1:$N$2344,12,0)</f>
        <v>9/Dec/1968</v>
      </c>
      <c r="M898" s="22">
        <f>VLOOKUP(Table1[CUSTOMER ID],'Hospitalisation Details'!$A$2:$N$2344,14,0)</f>
        <v>12096.65</v>
      </c>
      <c r="N898" s="8" t="str">
        <f>VLOOKUP(Table1[CUSTOMER ID],'Hospitalisation Details'!$A$2:$I$2344,7,0)</f>
        <v>tier - 3</v>
      </c>
      <c r="O898" s="8" t="str">
        <f>VLOOKUP(Table1[CUSTOMER ID],'Hospitalisation Details'!$A$2:$I$2344,8,0)</f>
        <v>tier - 1</v>
      </c>
      <c r="P898" s="8" t="str">
        <f>VLOOKUP(Table1[CUSTOMER ID],'Hospitalisation Details'!$A$2:$I$2344,9,0)</f>
        <v>R1024</v>
      </c>
      <c r="Q898" s="8">
        <f ca="1">VLOOKUP(Table1[CUSTOMER ID],'Hospitalisation Details'!$A$2:$N$2344,13,0)</f>
        <v>55</v>
      </c>
    </row>
    <row r="899" spans="1:17" ht="15.75" x14ac:dyDescent="0.25">
      <c r="A899" s="1" t="s">
        <v>1472</v>
      </c>
      <c r="B899" s="8" t="str">
        <f>VLOOKUP(A899:A3233,'Customer Names'!$A$2:$D$2336,2,0)</f>
        <v xml:space="preserve">  April</v>
      </c>
      <c r="C899" s="8">
        <f>VLOOKUP(A899:A3233,'Medical Examinations'!$A$2:$H$2336,2,0)</f>
        <v>23</v>
      </c>
      <c r="D899" s="8">
        <f>VLOOKUP(A899:A3233,'Medical Examinations'!$A$2:$H$2336,3,0)</f>
        <v>9.8800000000000008</v>
      </c>
      <c r="E899" s="8" t="str">
        <f>VLOOKUP(A899:A3233,'Medical Examinations'!$A$1:$M$2336,10,0)</f>
        <v>No</v>
      </c>
      <c r="F899" s="8" t="str">
        <f>VLOOKUP(A899:A3233,'Medical Examinations'!$A$2:$H$2336,5,0)</f>
        <v>No</v>
      </c>
      <c r="G899" s="8" t="str">
        <f>VLOOKUP(A899:A3233,'Medical Examinations'!$A$2:$H$2336,6,0)</f>
        <v>No</v>
      </c>
      <c r="H899" s="8">
        <f>VLOOKUP(A899:A3233,'Medical Examinations'!$A$2:$H$2336,7,0)</f>
        <v>0</v>
      </c>
      <c r="I899" t="str">
        <f>VLOOKUP(A899:A3233,'Medical Examinations'!$A$2:$K$2336,11,0)</f>
        <v>No</v>
      </c>
      <c r="J899" s="8" t="str">
        <f>VLOOKUP(A899:A3233,'Medical Examinations'!$A$2:$M$2336,12,0)</f>
        <v>Normal Weight</v>
      </c>
      <c r="K899" s="8" t="str">
        <f>VLOOKUP(A899:A3233,'Medical Examinations'!$A$2:$M$2336,13,0)</f>
        <v>Diabetes</v>
      </c>
      <c r="L899" s="8" t="str">
        <f>VLOOKUP(Table1[CUSTOMER ID],'Hospitalisation Details'!$A$1:$N$2344,12,0)</f>
        <v>21/Jun/1968</v>
      </c>
      <c r="M899" s="22">
        <f>VLOOKUP(Table1[CUSTOMER ID],'Hospitalisation Details'!$A$2:$N$2344,14,0)</f>
        <v>12094.48</v>
      </c>
      <c r="N899" s="8" t="str">
        <f>VLOOKUP(Table1[CUSTOMER ID],'Hospitalisation Details'!$A$2:$I$2344,7,0)</f>
        <v>tier - 3</v>
      </c>
      <c r="O899" s="8" t="str">
        <f>VLOOKUP(Table1[CUSTOMER ID],'Hospitalisation Details'!$A$2:$I$2344,8,0)</f>
        <v>tier - 3</v>
      </c>
      <c r="P899" s="8" t="str">
        <f>VLOOKUP(Table1[CUSTOMER ID],'Hospitalisation Details'!$A$2:$I$2344,9,0)</f>
        <v>R1011</v>
      </c>
      <c r="Q899" s="8">
        <f ca="1">VLOOKUP(Table1[CUSTOMER ID],'Hospitalisation Details'!$A$2:$N$2344,13,0)</f>
        <v>56</v>
      </c>
    </row>
    <row r="900" spans="1:17" ht="15.75" x14ac:dyDescent="0.25">
      <c r="A900" s="1" t="s">
        <v>1471</v>
      </c>
      <c r="B900" s="8" t="str">
        <f>VLOOKUP(A900:A3234,'Customer Names'!$A$2:$D$2336,2,0)</f>
        <v xml:space="preserve">  Robert</v>
      </c>
      <c r="C900" s="8">
        <f>VLOOKUP(A900:A3234,'Medical Examinations'!$A$2:$H$2336,2,0)</f>
        <v>38.25</v>
      </c>
      <c r="D900" s="8">
        <f>VLOOKUP(A900:A3234,'Medical Examinations'!$A$2:$H$2336,3,0)</f>
        <v>6.2</v>
      </c>
      <c r="E900" s="8" t="str">
        <f>VLOOKUP(A900:A3234,'Medical Examinations'!$A$1:$M$2336,10,0)</f>
        <v>No</v>
      </c>
      <c r="F900" s="8" t="str">
        <f>VLOOKUP(A900:A3234,'Medical Examinations'!$A$2:$H$2336,5,0)</f>
        <v>No</v>
      </c>
      <c r="G900" s="8" t="str">
        <f>VLOOKUP(A900:A3234,'Medical Examinations'!$A$2:$H$2336,6,0)</f>
        <v>No</v>
      </c>
      <c r="H900" s="8">
        <f>VLOOKUP(A900:A3234,'Medical Examinations'!$A$2:$H$2336,7,0)</f>
        <v>1</v>
      </c>
      <c r="I900" t="str">
        <f>VLOOKUP(A900:A3234,'Medical Examinations'!$A$2:$K$2336,11,0)</f>
        <v>No</v>
      </c>
      <c r="J900" s="8" t="str">
        <f>VLOOKUP(A900:A3234,'Medical Examinations'!$A$2:$M$2336,12,0)</f>
        <v>Obesity</v>
      </c>
      <c r="K900" s="8" t="str">
        <f>VLOOKUP(A900:A3234,'Medical Examinations'!$A$2:$M$2336,13,0)</f>
        <v>Prediabetes</v>
      </c>
      <c r="L900" s="8" t="str">
        <f>VLOOKUP(Table1[CUSTOMER ID],'Hospitalisation Details'!$A$1:$N$2344,12,0)</f>
        <v>2/Sep/1984</v>
      </c>
      <c r="M900" s="22">
        <f>VLOOKUP(Table1[CUSTOMER ID],'Hospitalisation Details'!$A$2:$N$2344,14,0)</f>
        <v>12091.34</v>
      </c>
      <c r="N900" s="8" t="str">
        <f>VLOOKUP(Table1[CUSTOMER ID],'Hospitalisation Details'!$A$2:$I$2344,7,0)</f>
        <v>tier - 3</v>
      </c>
      <c r="O900" s="8" t="str">
        <f>VLOOKUP(Table1[CUSTOMER ID],'Hospitalisation Details'!$A$2:$I$2344,8,0)</f>
        <v>tier - 2</v>
      </c>
      <c r="P900" s="8" t="str">
        <f>VLOOKUP(Table1[CUSTOMER ID],'Hospitalisation Details'!$A$2:$I$2344,9,0)</f>
        <v>R1022</v>
      </c>
      <c r="Q900" s="8">
        <f ca="1">VLOOKUP(Table1[CUSTOMER ID],'Hospitalisation Details'!$A$2:$N$2344,13,0)</f>
        <v>40</v>
      </c>
    </row>
    <row r="901" spans="1:17" ht="15.75" x14ac:dyDescent="0.25">
      <c r="A901" s="1" t="s">
        <v>1470</v>
      </c>
      <c r="B901" s="8" t="str">
        <f>VLOOKUP(A901:A3235,'Customer Names'!$A$2:$D$2336,2,0)</f>
        <v xml:space="preserve">  Alyssa</v>
      </c>
      <c r="C901" s="8">
        <f>VLOOKUP(A901:A3235,'Medical Examinations'!$A$2:$H$2336,2,0)</f>
        <v>39.25</v>
      </c>
      <c r="D901" s="8">
        <f>VLOOKUP(A901:A3235,'Medical Examinations'!$A$2:$H$2336,3,0)</f>
        <v>8.41</v>
      </c>
      <c r="E901" s="8" t="str">
        <f>VLOOKUP(A901:A3235,'Medical Examinations'!$A$1:$M$2336,10,0)</f>
        <v>Yes</v>
      </c>
      <c r="F901" s="8" t="str">
        <f>VLOOKUP(A901:A3235,'Medical Examinations'!$A$2:$H$2336,5,0)</f>
        <v>No</v>
      </c>
      <c r="G901" s="8" t="str">
        <f>VLOOKUP(A901:A3235,'Medical Examinations'!$A$2:$H$2336,6,0)</f>
        <v>No</v>
      </c>
      <c r="H901" s="8">
        <f>VLOOKUP(A901:A3235,'Medical Examinations'!$A$2:$H$2336,7,0)</f>
        <v>1</v>
      </c>
      <c r="I901" t="str">
        <f>VLOOKUP(A901:A3235,'Medical Examinations'!$A$2:$K$2336,11,0)</f>
        <v>No</v>
      </c>
      <c r="J901" s="8" t="str">
        <f>VLOOKUP(A901:A3235,'Medical Examinations'!$A$2:$M$2336,12,0)</f>
        <v>Obesity</v>
      </c>
      <c r="K901" s="8" t="str">
        <f>VLOOKUP(A901:A3235,'Medical Examinations'!$A$2:$M$2336,13,0)</f>
        <v>Diabetes</v>
      </c>
      <c r="L901" s="8" t="str">
        <f>VLOOKUP(Table1[CUSTOMER ID],'Hospitalisation Details'!$A$1:$N$2344,12,0)</f>
        <v>7/Sep/1986</v>
      </c>
      <c r="M901" s="22">
        <f>VLOOKUP(Table1[CUSTOMER ID],'Hospitalisation Details'!$A$2:$N$2344,14,0)</f>
        <v>12048.13</v>
      </c>
      <c r="N901" s="8" t="str">
        <f>VLOOKUP(Table1[CUSTOMER ID],'Hospitalisation Details'!$A$2:$I$2344,7,0)</f>
        <v>tier - 3</v>
      </c>
      <c r="O901" s="8" t="str">
        <f>VLOOKUP(Table1[CUSTOMER ID],'Hospitalisation Details'!$A$2:$I$2344,8,0)</f>
        <v>tier - 2</v>
      </c>
      <c r="P901" s="8" t="str">
        <f>VLOOKUP(Table1[CUSTOMER ID],'Hospitalisation Details'!$A$2:$I$2344,9,0)</f>
        <v>R1026</v>
      </c>
      <c r="Q901" s="8">
        <f ca="1">VLOOKUP(Table1[CUSTOMER ID],'Hospitalisation Details'!$A$2:$N$2344,13,0)</f>
        <v>38</v>
      </c>
    </row>
    <row r="902" spans="1:17" ht="15.75" x14ac:dyDescent="0.25">
      <c r="A902" s="1" t="s">
        <v>1469</v>
      </c>
      <c r="B902" s="8" t="str">
        <f>VLOOKUP(A902:A3236,'Customer Names'!$A$2:$D$2336,2,0)</f>
        <v xml:space="preserve">  Jessica E</v>
      </c>
      <c r="C902" s="8">
        <f>VLOOKUP(A902:A3236,'Medical Examinations'!$A$2:$H$2336,2,0)</f>
        <v>26.6</v>
      </c>
      <c r="D902" s="8">
        <f>VLOOKUP(A902:A3236,'Medical Examinations'!$A$2:$H$2336,3,0)</f>
        <v>5.07</v>
      </c>
      <c r="E902" s="8" t="str">
        <f>VLOOKUP(A902:A3236,'Medical Examinations'!$A$1:$M$2336,10,0)</f>
        <v>Yes</v>
      </c>
      <c r="F902" s="8" t="str">
        <f>VLOOKUP(A902:A3236,'Medical Examinations'!$A$2:$H$2336,5,0)</f>
        <v>No</v>
      </c>
      <c r="G902" s="8" t="str">
        <f>VLOOKUP(A902:A3236,'Medical Examinations'!$A$2:$H$2336,6,0)</f>
        <v>No</v>
      </c>
      <c r="H902" s="8">
        <f>VLOOKUP(A902:A3236,'Medical Examinations'!$A$2:$H$2336,7,0)</f>
        <v>2</v>
      </c>
      <c r="I902" t="str">
        <f>VLOOKUP(A902:A3236,'Medical Examinations'!$A$2:$K$2336,11,0)</f>
        <v>No</v>
      </c>
      <c r="J902" s="8" t="str">
        <f>VLOOKUP(A902:A3236,'Medical Examinations'!$A$2:$M$2336,12,0)</f>
        <v>Overweight</v>
      </c>
      <c r="K902" s="8" t="str">
        <f>VLOOKUP(A902:A3236,'Medical Examinations'!$A$2:$M$2336,13,0)</f>
        <v>Normal</v>
      </c>
      <c r="L902" s="8" t="str">
        <f>VLOOKUP(Table1[CUSTOMER ID],'Hospitalisation Details'!$A$1:$N$2344,12,0)</f>
        <v>24/Nov/1966</v>
      </c>
      <c r="M902" s="22">
        <f>VLOOKUP(Table1[CUSTOMER ID],'Hospitalisation Details'!$A$2:$N$2344,14,0)</f>
        <v>12044.34</v>
      </c>
      <c r="N902" s="8" t="str">
        <f>VLOOKUP(Table1[CUSTOMER ID],'Hospitalisation Details'!$A$2:$I$2344,7,0)</f>
        <v>tier - 3</v>
      </c>
      <c r="O902" s="8" t="str">
        <f>VLOOKUP(Table1[CUSTOMER ID],'Hospitalisation Details'!$A$2:$I$2344,8,0)</f>
        <v>tier - 1</v>
      </c>
      <c r="P902" s="8" t="str">
        <f>VLOOKUP(Table1[CUSTOMER ID],'Hospitalisation Details'!$A$2:$I$2344,9,0)</f>
        <v>R1012</v>
      </c>
      <c r="Q902" s="8">
        <f ca="1">VLOOKUP(Table1[CUSTOMER ID],'Hospitalisation Details'!$A$2:$N$2344,13,0)</f>
        <v>57</v>
      </c>
    </row>
    <row r="903" spans="1:17" ht="15.75" x14ac:dyDescent="0.25">
      <c r="A903" s="1" t="s">
        <v>1468</v>
      </c>
      <c r="B903" s="8" t="str">
        <f>VLOOKUP(A903:A3237,'Customer Names'!$A$2:$D$2336,2,0)</f>
        <v xml:space="preserve">  Patrick J</v>
      </c>
      <c r="C903" s="8">
        <f>VLOOKUP(A903:A3237,'Medical Examinations'!$A$2:$H$2336,2,0)</f>
        <v>35.700000000000003</v>
      </c>
      <c r="D903" s="8">
        <f>VLOOKUP(A903:A3237,'Medical Examinations'!$A$2:$H$2336,3,0)</f>
        <v>4.0599999999999996</v>
      </c>
      <c r="E903" s="8" t="str">
        <f>VLOOKUP(A903:A3237,'Medical Examinations'!$A$1:$M$2336,10,0)</f>
        <v>No</v>
      </c>
      <c r="F903" s="8" t="str">
        <f>VLOOKUP(A903:A3237,'Medical Examinations'!$A$2:$H$2336,5,0)</f>
        <v>No</v>
      </c>
      <c r="G903" s="8" t="str">
        <f>VLOOKUP(A903:A3237,'Medical Examinations'!$A$2:$H$2336,6,0)</f>
        <v>Yes</v>
      </c>
      <c r="H903" s="8">
        <f>VLOOKUP(A903:A3237,'Medical Examinations'!$A$2:$H$2336,7,0)</f>
        <v>1</v>
      </c>
      <c r="I903" t="str">
        <f>VLOOKUP(A903:A3237,'Medical Examinations'!$A$2:$K$2336,11,0)</f>
        <v>No</v>
      </c>
      <c r="J903" s="8" t="str">
        <f>VLOOKUP(A903:A3237,'Medical Examinations'!$A$2:$M$2336,12,0)</f>
        <v>Obesity</v>
      </c>
      <c r="K903" s="8" t="str">
        <f>VLOOKUP(A903:A3237,'Medical Examinations'!$A$2:$M$2336,13,0)</f>
        <v>Normal</v>
      </c>
      <c r="L903" s="8" t="str">
        <f>VLOOKUP(Table1[CUSTOMER ID],'Hospitalisation Details'!$A$1:$N$2344,12,0)</f>
        <v>16/Oct/1979</v>
      </c>
      <c r="M903" s="22">
        <f>VLOOKUP(Table1[CUSTOMER ID],'Hospitalisation Details'!$A$2:$N$2344,14,0)</f>
        <v>12035.18</v>
      </c>
      <c r="N903" s="8" t="str">
        <f>VLOOKUP(Table1[CUSTOMER ID],'Hospitalisation Details'!$A$2:$I$2344,7,0)</f>
        <v>tier - 3</v>
      </c>
      <c r="O903" s="8" t="str">
        <f>VLOOKUP(Table1[CUSTOMER ID],'Hospitalisation Details'!$A$2:$I$2344,8,0)</f>
        <v>tier - 3</v>
      </c>
      <c r="P903" s="8" t="str">
        <f>VLOOKUP(Table1[CUSTOMER ID],'Hospitalisation Details'!$A$2:$I$2344,9,0)</f>
        <v>R1021</v>
      </c>
      <c r="Q903" s="8">
        <f ca="1">VLOOKUP(Table1[CUSTOMER ID],'Hospitalisation Details'!$A$2:$N$2344,13,0)</f>
        <v>45</v>
      </c>
    </row>
    <row r="904" spans="1:17" ht="15.75" x14ac:dyDescent="0.25">
      <c r="A904" s="1" t="s">
        <v>1467</v>
      </c>
      <c r="B904" s="8" t="str">
        <f>VLOOKUP(A904:A3238,'Customer Names'!$A$2:$D$2336,2,0)</f>
        <v xml:space="preserve">  Emilie</v>
      </c>
      <c r="C904" s="8">
        <f>VLOOKUP(A904:A3238,'Medical Examinations'!$A$2:$H$2336,2,0)</f>
        <v>20.100000000000001</v>
      </c>
      <c r="D904" s="8">
        <f>VLOOKUP(A904:A3238,'Medical Examinations'!$A$2:$H$2336,3,0)</f>
        <v>10.52</v>
      </c>
      <c r="E904" s="8" t="str">
        <f>VLOOKUP(A904:A3238,'Medical Examinations'!$A$1:$M$2336,10,0)</f>
        <v>No</v>
      </c>
      <c r="F904" s="8" t="str">
        <f>VLOOKUP(A904:A3238,'Medical Examinations'!$A$2:$H$2336,5,0)</f>
        <v>No</v>
      </c>
      <c r="G904" s="8" t="str">
        <f>VLOOKUP(A904:A3238,'Medical Examinations'!$A$2:$H$2336,6,0)</f>
        <v>No</v>
      </c>
      <c r="H904" s="8">
        <f>VLOOKUP(A904:A3238,'Medical Examinations'!$A$2:$H$2336,7,0)</f>
        <v>0</v>
      </c>
      <c r="I904" t="str">
        <f>VLOOKUP(A904:A3238,'Medical Examinations'!$A$2:$K$2336,11,0)</f>
        <v>No</v>
      </c>
      <c r="J904" s="8" t="str">
        <f>VLOOKUP(A904:A3238,'Medical Examinations'!$A$2:$M$2336,12,0)</f>
        <v>Normal Weight</v>
      </c>
      <c r="K904" s="8" t="str">
        <f>VLOOKUP(A904:A3238,'Medical Examinations'!$A$2:$M$2336,13,0)</f>
        <v>Diabetes</v>
      </c>
      <c r="L904" s="8" t="str">
        <f>VLOOKUP(Table1[CUSTOMER ID],'Hospitalisation Details'!$A$1:$N$2344,12,0)</f>
        <v>29/Oct/1965</v>
      </c>
      <c r="M904" s="22">
        <f>VLOOKUP(Table1[CUSTOMER ID],'Hospitalisation Details'!$A$2:$N$2344,14,0)</f>
        <v>12032.33</v>
      </c>
      <c r="N904" s="8" t="str">
        <f>VLOOKUP(Table1[CUSTOMER ID],'Hospitalisation Details'!$A$2:$I$2344,7,0)</f>
        <v>tier - 3</v>
      </c>
      <c r="O904" s="8" t="str">
        <f>VLOOKUP(Table1[CUSTOMER ID],'Hospitalisation Details'!$A$2:$I$2344,8,0)</f>
        <v>tier - 1</v>
      </c>
      <c r="P904" s="8" t="str">
        <f>VLOOKUP(Table1[CUSTOMER ID],'Hospitalisation Details'!$A$2:$I$2344,9,0)</f>
        <v>R1011</v>
      </c>
      <c r="Q904" s="8">
        <f ca="1">VLOOKUP(Table1[CUSTOMER ID],'Hospitalisation Details'!$A$2:$N$2344,13,0)</f>
        <v>59</v>
      </c>
    </row>
    <row r="905" spans="1:17" ht="15.75" x14ac:dyDescent="0.25">
      <c r="A905" s="1" t="s">
        <v>1466</v>
      </c>
      <c r="B905" s="8" t="str">
        <f>VLOOKUP(A905:A3239,'Customer Names'!$A$2:$D$2336,2,0)</f>
        <v xml:space="preserve">  Caitlin B</v>
      </c>
      <c r="C905" s="8">
        <f>VLOOKUP(A905:A3239,'Medical Examinations'!$A$2:$H$2336,2,0)</f>
        <v>22.23</v>
      </c>
      <c r="D905" s="8">
        <f>VLOOKUP(A905:A3239,'Medical Examinations'!$A$2:$H$2336,3,0)</f>
        <v>9.65</v>
      </c>
      <c r="E905" s="8" t="str">
        <f>VLOOKUP(A905:A3239,'Medical Examinations'!$A$1:$M$2336,10,0)</f>
        <v>No</v>
      </c>
      <c r="F905" s="8" t="str">
        <f>VLOOKUP(A905:A3239,'Medical Examinations'!$A$2:$H$2336,5,0)</f>
        <v>No</v>
      </c>
      <c r="G905" s="8" t="str">
        <f>VLOOKUP(A905:A3239,'Medical Examinations'!$A$2:$H$2336,6,0)</f>
        <v>No</v>
      </c>
      <c r="H905" s="8">
        <f>VLOOKUP(A905:A3239,'Medical Examinations'!$A$2:$H$2336,7,0)</f>
        <v>0</v>
      </c>
      <c r="I905" t="str">
        <f>VLOOKUP(A905:A3239,'Medical Examinations'!$A$2:$K$2336,11,0)</f>
        <v>No</v>
      </c>
      <c r="J905" s="8" t="str">
        <f>VLOOKUP(A905:A3239,'Medical Examinations'!$A$2:$M$2336,12,0)</f>
        <v>Normal Weight</v>
      </c>
      <c r="K905" s="8" t="str">
        <f>VLOOKUP(A905:A3239,'Medical Examinations'!$A$2:$M$2336,13,0)</f>
        <v>Diabetes</v>
      </c>
      <c r="L905" s="8" t="str">
        <f>VLOOKUP(Table1[CUSTOMER ID],'Hospitalisation Details'!$A$1:$N$2344,12,0)</f>
        <v>9/Jun/1965</v>
      </c>
      <c r="M905" s="22">
        <f>VLOOKUP(Table1[CUSTOMER ID],'Hospitalisation Details'!$A$2:$N$2344,14,0)</f>
        <v>12029.29</v>
      </c>
      <c r="N905" s="8" t="str">
        <f>VLOOKUP(Table1[CUSTOMER ID],'Hospitalisation Details'!$A$2:$I$2344,7,0)</f>
        <v>tier - 3</v>
      </c>
      <c r="O905" s="8" t="str">
        <f>VLOOKUP(Table1[CUSTOMER ID],'Hospitalisation Details'!$A$2:$I$2344,8,0)</f>
        <v>tier - 2</v>
      </c>
      <c r="P905" s="8" t="str">
        <f>VLOOKUP(Table1[CUSTOMER ID],'Hospitalisation Details'!$A$2:$I$2344,9,0)</f>
        <v>R1024</v>
      </c>
      <c r="Q905" s="8">
        <f ca="1">VLOOKUP(Table1[CUSTOMER ID],'Hospitalisation Details'!$A$2:$N$2344,13,0)</f>
        <v>59</v>
      </c>
    </row>
    <row r="906" spans="1:17" ht="15.75" x14ac:dyDescent="0.25">
      <c r="A906" s="1" t="s">
        <v>1465</v>
      </c>
      <c r="B906" s="8" t="str">
        <f>VLOOKUP(A906:A3240,'Customer Names'!$A$2:$D$2336,2,0)</f>
        <v xml:space="preserve">  Joseph W</v>
      </c>
      <c r="C906" s="8">
        <f>VLOOKUP(A906:A3240,'Medical Examinations'!$A$2:$H$2336,2,0)</f>
        <v>36.47</v>
      </c>
      <c r="D906" s="8">
        <f>VLOOKUP(A906:A3240,'Medical Examinations'!$A$2:$H$2336,3,0)</f>
        <v>6.21</v>
      </c>
      <c r="E906" s="8" t="str">
        <f>VLOOKUP(A906:A3240,'Medical Examinations'!$A$1:$M$2336,10,0)</f>
        <v>No</v>
      </c>
      <c r="F906" s="8" t="str">
        <f>VLOOKUP(A906:A3240,'Medical Examinations'!$A$2:$H$2336,5,0)</f>
        <v>No</v>
      </c>
      <c r="G906" s="8" t="str">
        <f>VLOOKUP(A906:A3240,'Medical Examinations'!$A$2:$H$2336,6,0)</f>
        <v>No</v>
      </c>
      <c r="H906" s="8">
        <f>VLOOKUP(A906:A3240,'Medical Examinations'!$A$2:$H$2336,7,0)</f>
        <v>0</v>
      </c>
      <c r="I906" t="str">
        <f>VLOOKUP(A906:A3240,'Medical Examinations'!$A$2:$K$2336,11,0)</f>
        <v>No</v>
      </c>
      <c r="J906" s="8" t="str">
        <f>VLOOKUP(A906:A3240,'Medical Examinations'!$A$2:$M$2336,12,0)</f>
        <v>Obesity</v>
      </c>
      <c r="K906" s="8" t="str">
        <f>VLOOKUP(A906:A3240,'Medical Examinations'!$A$2:$M$2336,13,0)</f>
        <v>Prediabetes</v>
      </c>
      <c r="L906" s="8" t="str">
        <f>VLOOKUP(Table1[CUSTOMER ID],'Hospitalisation Details'!$A$1:$N$2344,12,0)</f>
        <v>17/Oct/1982</v>
      </c>
      <c r="M906" s="22">
        <f>VLOOKUP(Table1[CUSTOMER ID],'Hospitalisation Details'!$A$2:$N$2344,14,0)</f>
        <v>12001.29</v>
      </c>
      <c r="N906" s="8" t="str">
        <f>VLOOKUP(Table1[CUSTOMER ID],'Hospitalisation Details'!$A$2:$I$2344,7,0)</f>
        <v>tier - 3</v>
      </c>
      <c r="O906" s="8" t="str">
        <f>VLOOKUP(Table1[CUSTOMER ID],'Hospitalisation Details'!$A$2:$I$2344,8,0)</f>
        <v>tier - 3</v>
      </c>
      <c r="P906" s="8" t="str">
        <f>VLOOKUP(Table1[CUSTOMER ID],'Hospitalisation Details'!$A$2:$I$2344,9,0)</f>
        <v>R1021</v>
      </c>
      <c r="Q906" s="8">
        <f ca="1">VLOOKUP(Table1[CUSTOMER ID],'Hospitalisation Details'!$A$2:$N$2344,13,0)</f>
        <v>42</v>
      </c>
    </row>
    <row r="907" spans="1:17" ht="15.75" x14ac:dyDescent="0.25">
      <c r="A907" s="1" t="s">
        <v>1464</v>
      </c>
      <c r="B907" s="8" t="str">
        <f>VLOOKUP(A907:A3241,'Customer Names'!$A$2:$D$2336,2,0)</f>
        <v xml:space="preserve">  Wendy</v>
      </c>
      <c r="C907" s="8">
        <f>VLOOKUP(A907:A3241,'Medical Examinations'!$A$2:$H$2336,2,0)</f>
        <v>49.64</v>
      </c>
      <c r="D907" s="8">
        <f>VLOOKUP(A907:A3241,'Medical Examinations'!$A$2:$H$2336,3,0)</f>
        <v>4.76</v>
      </c>
      <c r="E907" s="8" t="str">
        <f>VLOOKUP(A907:A3241,'Medical Examinations'!$A$1:$M$2336,10,0)</f>
        <v>No</v>
      </c>
      <c r="F907" s="8" t="str">
        <f>VLOOKUP(A907:A3241,'Medical Examinations'!$A$2:$H$2336,5,0)</f>
        <v>No</v>
      </c>
      <c r="G907" s="8" t="str">
        <f>VLOOKUP(A907:A3241,'Medical Examinations'!$A$2:$H$2336,6,0)</f>
        <v>Yes</v>
      </c>
      <c r="H907" s="8">
        <f>VLOOKUP(A907:A3241,'Medical Examinations'!$A$2:$H$2336,7,0)</f>
        <v>1</v>
      </c>
      <c r="I907" t="str">
        <f>VLOOKUP(A907:A3241,'Medical Examinations'!$A$2:$K$2336,11,0)</f>
        <v>No</v>
      </c>
      <c r="J907" s="8" t="str">
        <f>VLOOKUP(A907:A3241,'Medical Examinations'!$A$2:$M$2336,12,0)</f>
        <v>Obesity</v>
      </c>
      <c r="K907" s="8" t="str">
        <f>VLOOKUP(A907:A3241,'Medical Examinations'!$A$2:$M$2336,13,0)</f>
        <v>Normal</v>
      </c>
      <c r="L907" s="8" t="str">
        <f>VLOOKUP(Table1[CUSTOMER ID],'Hospitalisation Details'!$A$1:$N$2344,12,0)</f>
        <v>12/Dec/1993</v>
      </c>
      <c r="M907" s="22">
        <f>VLOOKUP(Table1[CUSTOMER ID],'Hospitalisation Details'!$A$2:$N$2344,14,0)</f>
        <v>11994.89</v>
      </c>
      <c r="N907" s="8" t="str">
        <f>VLOOKUP(Table1[CUSTOMER ID],'Hospitalisation Details'!$A$2:$I$2344,7,0)</f>
        <v>tier - 3</v>
      </c>
      <c r="O907" s="8" t="str">
        <f>VLOOKUP(Table1[CUSTOMER ID],'Hospitalisation Details'!$A$2:$I$2344,8,0)</f>
        <v>tier - 2</v>
      </c>
      <c r="P907" s="8" t="str">
        <f>VLOOKUP(Table1[CUSTOMER ID],'Hospitalisation Details'!$A$2:$I$2344,9,0)</f>
        <v>R1012</v>
      </c>
      <c r="Q907" s="8">
        <f ca="1">VLOOKUP(Table1[CUSTOMER ID],'Hospitalisation Details'!$A$2:$N$2344,13,0)</f>
        <v>30</v>
      </c>
    </row>
    <row r="908" spans="1:17" ht="15.75" x14ac:dyDescent="0.25">
      <c r="A908" s="1" t="s">
        <v>1463</v>
      </c>
      <c r="B908" s="8" t="str">
        <f>VLOOKUP(A908:A3242,'Customer Names'!$A$2:$D$2336,2,0)</f>
        <v xml:space="preserve">  Leah L</v>
      </c>
      <c r="C908" s="8">
        <f>VLOOKUP(A908:A3242,'Medical Examinations'!$A$2:$H$2336,2,0)</f>
        <v>36.799999999999997</v>
      </c>
      <c r="D908" s="8">
        <f>VLOOKUP(A908:A3242,'Medical Examinations'!$A$2:$H$2336,3,0)</f>
        <v>5.73</v>
      </c>
      <c r="E908" s="8" t="str">
        <f>VLOOKUP(A908:A3242,'Medical Examinations'!$A$1:$M$2336,10,0)</f>
        <v>Yes</v>
      </c>
      <c r="F908" s="8" t="str">
        <f>VLOOKUP(A908:A3242,'Medical Examinations'!$A$2:$H$2336,5,0)</f>
        <v>No</v>
      </c>
      <c r="G908" s="8" t="str">
        <f>VLOOKUP(A908:A3242,'Medical Examinations'!$A$2:$H$2336,6,0)</f>
        <v>Yes</v>
      </c>
      <c r="H908" s="8">
        <f>VLOOKUP(A908:A3242,'Medical Examinations'!$A$2:$H$2336,7,0)</f>
        <v>1</v>
      </c>
      <c r="I908" t="str">
        <f>VLOOKUP(A908:A3242,'Medical Examinations'!$A$2:$K$2336,11,0)</f>
        <v>No</v>
      </c>
      <c r="J908" s="8" t="str">
        <f>VLOOKUP(A908:A3242,'Medical Examinations'!$A$2:$M$2336,12,0)</f>
        <v>Obesity</v>
      </c>
      <c r="K908" s="8" t="str">
        <f>VLOOKUP(A908:A3242,'Medical Examinations'!$A$2:$M$2336,13,0)</f>
        <v>Prediabetes</v>
      </c>
      <c r="L908" s="8" t="str">
        <f>VLOOKUP(Table1[CUSTOMER ID],'Hospitalisation Details'!$A$1:$N$2344,12,0)</f>
        <v>4/Jul/1983</v>
      </c>
      <c r="M908" s="22">
        <f>VLOOKUP(Table1[CUSTOMER ID],'Hospitalisation Details'!$A$2:$N$2344,14,0)</f>
        <v>11987.68</v>
      </c>
      <c r="N908" s="8" t="str">
        <f>VLOOKUP(Table1[CUSTOMER ID],'Hospitalisation Details'!$A$2:$I$2344,7,0)</f>
        <v>tier - 3</v>
      </c>
      <c r="O908" s="8" t="str">
        <f>VLOOKUP(Table1[CUSTOMER ID],'Hospitalisation Details'!$A$2:$I$2344,8,0)</f>
        <v>tier - 2</v>
      </c>
      <c r="P908" s="8" t="str">
        <f>VLOOKUP(Table1[CUSTOMER ID],'Hospitalisation Details'!$A$2:$I$2344,9,0)</f>
        <v>R1026</v>
      </c>
      <c r="Q908" s="8">
        <f ca="1">VLOOKUP(Table1[CUSTOMER ID],'Hospitalisation Details'!$A$2:$N$2344,13,0)</f>
        <v>41</v>
      </c>
    </row>
    <row r="909" spans="1:17" ht="15.75" x14ac:dyDescent="0.25">
      <c r="A909" s="1" t="s">
        <v>1462</v>
      </c>
      <c r="B909" s="8" t="str">
        <f>VLOOKUP(A909:A3243,'Customer Names'!$A$2:$D$2336,2,0)</f>
        <v xml:space="preserve">  Wayne L</v>
      </c>
      <c r="C909" s="8">
        <f>VLOOKUP(A909:A3243,'Medical Examinations'!$A$2:$H$2336,2,0)</f>
        <v>33.880000000000003</v>
      </c>
      <c r="D909" s="8">
        <f>VLOOKUP(A909:A3243,'Medical Examinations'!$A$2:$H$2336,3,0)</f>
        <v>10.78</v>
      </c>
      <c r="E909" s="8" t="str">
        <f>VLOOKUP(A909:A3243,'Medical Examinations'!$A$1:$M$2336,10,0)</f>
        <v>Yes</v>
      </c>
      <c r="F909" s="8" t="str">
        <f>VLOOKUP(A909:A3243,'Medical Examinations'!$A$2:$H$2336,5,0)</f>
        <v>No</v>
      </c>
      <c r="G909" s="8" t="str">
        <f>VLOOKUP(A909:A3243,'Medical Examinations'!$A$2:$H$2336,6,0)</f>
        <v>No</v>
      </c>
      <c r="H909" s="8">
        <f>VLOOKUP(A909:A3243,'Medical Examinations'!$A$2:$H$2336,7,0)</f>
        <v>0</v>
      </c>
      <c r="I909" t="str">
        <f>VLOOKUP(A909:A3243,'Medical Examinations'!$A$2:$K$2336,11,0)</f>
        <v>No</v>
      </c>
      <c r="J909" s="8" t="str">
        <f>VLOOKUP(A909:A3243,'Medical Examinations'!$A$2:$M$2336,12,0)</f>
        <v>Obesity</v>
      </c>
      <c r="K909" s="8" t="str">
        <f>VLOOKUP(A909:A3243,'Medical Examinations'!$A$2:$M$2336,13,0)</f>
        <v>Diabetes</v>
      </c>
      <c r="L909" s="8" t="str">
        <f>VLOOKUP(Table1[CUSTOMER ID],'Hospitalisation Details'!$A$1:$N$2344,12,0)</f>
        <v>22/Dec/1967</v>
      </c>
      <c r="M909" s="22">
        <f>VLOOKUP(Table1[CUSTOMER ID],'Hospitalisation Details'!$A$2:$N$2344,14,0)</f>
        <v>11987.17</v>
      </c>
      <c r="N909" s="8" t="str">
        <f>VLOOKUP(Table1[CUSTOMER ID],'Hospitalisation Details'!$A$2:$I$2344,7,0)</f>
        <v>tier - 3</v>
      </c>
      <c r="O909" s="8" t="str">
        <f>VLOOKUP(Table1[CUSTOMER ID],'Hospitalisation Details'!$A$2:$I$2344,8,0)</f>
        <v>tier - 3</v>
      </c>
      <c r="P909" s="8" t="str">
        <f>VLOOKUP(Table1[CUSTOMER ID],'Hospitalisation Details'!$A$2:$I$2344,9,0)</f>
        <v>R1013</v>
      </c>
      <c r="Q909" s="8">
        <f ca="1">VLOOKUP(Table1[CUSTOMER ID],'Hospitalisation Details'!$A$2:$N$2344,13,0)</f>
        <v>56</v>
      </c>
    </row>
    <row r="910" spans="1:17" ht="15.75" x14ac:dyDescent="0.25">
      <c r="A910" s="1" t="s">
        <v>1461</v>
      </c>
      <c r="B910" s="8" t="str">
        <f>VLOOKUP(A910:A3244,'Customer Names'!$A$2:$D$2336,2,0)</f>
        <v xml:space="preserve">  Jason M</v>
      </c>
      <c r="C910" s="8">
        <f>VLOOKUP(A910:A3244,'Medical Examinations'!$A$2:$H$2336,2,0)</f>
        <v>32.01</v>
      </c>
      <c r="D910" s="8">
        <f>VLOOKUP(A910:A3244,'Medical Examinations'!$A$2:$H$2336,3,0)</f>
        <v>5.08</v>
      </c>
      <c r="E910" s="8" t="str">
        <f>VLOOKUP(A910:A3244,'Medical Examinations'!$A$1:$M$2336,10,0)</f>
        <v>Yes</v>
      </c>
      <c r="F910" s="8" t="str">
        <f>VLOOKUP(A910:A3244,'Medical Examinations'!$A$2:$H$2336,5,0)</f>
        <v>No</v>
      </c>
      <c r="G910" s="8" t="str">
        <f>VLOOKUP(A910:A3244,'Medical Examinations'!$A$2:$H$2336,6,0)</f>
        <v>No</v>
      </c>
      <c r="H910" s="8">
        <f>VLOOKUP(A910:A3244,'Medical Examinations'!$A$2:$H$2336,7,0)</f>
        <v>1</v>
      </c>
      <c r="I910" t="str">
        <f>VLOOKUP(A910:A3244,'Medical Examinations'!$A$2:$K$2336,11,0)</f>
        <v>No</v>
      </c>
      <c r="J910" s="8" t="str">
        <f>VLOOKUP(A910:A3244,'Medical Examinations'!$A$2:$M$2336,12,0)</f>
        <v>Obesity</v>
      </c>
      <c r="K910" s="8" t="str">
        <f>VLOOKUP(A910:A3244,'Medical Examinations'!$A$2:$M$2336,13,0)</f>
        <v>Normal</v>
      </c>
      <c r="L910" s="8" t="str">
        <f>VLOOKUP(Table1[CUSTOMER ID],'Hospitalisation Details'!$A$1:$N$2344,12,0)</f>
        <v>29/Sep/1964</v>
      </c>
      <c r="M910" s="22">
        <f>VLOOKUP(Table1[CUSTOMER ID],'Hospitalisation Details'!$A$2:$N$2344,14,0)</f>
        <v>11946.63</v>
      </c>
      <c r="N910" s="8" t="str">
        <f>VLOOKUP(Table1[CUSTOMER ID],'Hospitalisation Details'!$A$2:$I$2344,7,0)</f>
        <v>tier - 3</v>
      </c>
      <c r="O910" s="8" t="str">
        <f>VLOOKUP(Table1[CUSTOMER ID],'Hospitalisation Details'!$A$2:$I$2344,8,0)</f>
        <v>tier - 2</v>
      </c>
      <c r="P910" s="8" t="str">
        <f>VLOOKUP(Table1[CUSTOMER ID],'Hospitalisation Details'!$A$2:$I$2344,9,0)</f>
        <v>R1013</v>
      </c>
      <c r="Q910" s="8">
        <f ca="1">VLOOKUP(Table1[CUSTOMER ID],'Hospitalisation Details'!$A$2:$N$2344,13,0)</f>
        <v>60</v>
      </c>
    </row>
    <row r="911" spans="1:17" ht="15.75" x14ac:dyDescent="0.25">
      <c r="A911" s="1" t="s">
        <v>1460</v>
      </c>
      <c r="B911" s="8" t="str">
        <f>VLOOKUP(A911:A3245,'Customer Names'!$A$2:$D$2336,2,0)</f>
        <v xml:space="preserve">  Floris</v>
      </c>
      <c r="C911" s="8">
        <f>VLOOKUP(A911:A3245,'Medical Examinations'!$A$2:$H$2336,2,0)</f>
        <v>33.630000000000003</v>
      </c>
      <c r="D911" s="8">
        <f>VLOOKUP(A911:A3245,'Medical Examinations'!$A$2:$H$2336,3,0)</f>
        <v>11.39</v>
      </c>
      <c r="E911" s="8" t="str">
        <f>VLOOKUP(A911:A3245,'Medical Examinations'!$A$1:$M$2336,10,0)</f>
        <v>No</v>
      </c>
      <c r="F911" s="8" t="str">
        <f>VLOOKUP(A911:A3245,'Medical Examinations'!$A$2:$H$2336,5,0)</f>
        <v>No</v>
      </c>
      <c r="G911" s="8" t="str">
        <f>VLOOKUP(A911:A3245,'Medical Examinations'!$A$2:$H$2336,6,0)</f>
        <v>No</v>
      </c>
      <c r="H911" s="8">
        <f>VLOOKUP(A911:A3245,'Medical Examinations'!$A$2:$H$2336,7,0)</f>
        <v>0</v>
      </c>
      <c r="I911" t="str">
        <f>VLOOKUP(A911:A3245,'Medical Examinations'!$A$2:$K$2336,11,0)</f>
        <v>No</v>
      </c>
      <c r="J911" s="8" t="str">
        <f>VLOOKUP(A911:A3245,'Medical Examinations'!$A$2:$M$2336,12,0)</f>
        <v>Obesity</v>
      </c>
      <c r="K911" s="8" t="str">
        <f>VLOOKUP(A911:A3245,'Medical Examinations'!$A$2:$M$2336,13,0)</f>
        <v>Diabetes</v>
      </c>
      <c r="L911" s="8" t="str">
        <f>VLOOKUP(Table1[CUSTOMER ID],'Hospitalisation Details'!$A$1:$N$2344,12,0)</f>
        <v>1/Nov/1965</v>
      </c>
      <c r="M911" s="22">
        <f>VLOOKUP(Table1[CUSTOMER ID],'Hospitalisation Details'!$A$2:$N$2344,14,0)</f>
        <v>11945.13</v>
      </c>
      <c r="N911" s="8" t="str">
        <f>VLOOKUP(Table1[CUSTOMER ID],'Hospitalisation Details'!$A$2:$I$2344,7,0)</f>
        <v>tier - 3</v>
      </c>
      <c r="O911" s="8" t="str">
        <f>VLOOKUP(Table1[CUSTOMER ID],'Hospitalisation Details'!$A$2:$I$2344,8,0)</f>
        <v>tier - 2</v>
      </c>
      <c r="P911" s="8" t="str">
        <f>VLOOKUP(Table1[CUSTOMER ID],'Hospitalisation Details'!$A$2:$I$2344,9,0)</f>
        <v>R1012</v>
      </c>
      <c r="Q911" s="8">
        <f ca="1">VLOOKUP(Table1[CUSTOMER ID],'Hospitalisation Details'!$A$2:$N$2344,13,0)</f>
        <v>59</v>
      </c>
    </row>
    <row r="912" spans="1:17" ht="15.75" x14ac:dyDescent="0.25">
      <c r="A912" s="1" t="s">
        <v>1459</v>
      </c>
      <c r="B912" s="8" t="str">
        <f>VLOOKUP(A912:A3246,'Customer Names'!$A$2:$D$2336,2,0)</f>
        <v xml:space="preserve">  Marc</v>
      </c>
      <c r="C912" s="8">
        <f>VLOOKUP(A912:A3246,'Medical Examinations'!$A$2:$H$2336,2,0)</f>
        <v>34.865000000000002</v>
      </c>
      <c r="D912" s="8">
        <f>VLOOKUP(A912:A3246,'Medical Examinations'!$A$2:$H$2336,3,0)</f>
        <v>5.35</v>
      </c>
      <c r="E912" s="8" t="str">
        <f>VLOOKUP(A912:A3246,'Medical Examinations'!$A$1:$M$2336,10,0)</f>
        <v>Yes</v>
      </c>
      <c r="F912" s="8" t="str">
        <f>VLOOKUP(A912:A3246,'Medical Examinations'!$A$2:$H$2336,5,0)</f>
        <v>No</v>
      </c>
      <c r="G912" s="8" t="str">
        <f>VLOOKUP(A912:A3246,'Medical Examinations'!$A$2:$H$2336,6,0)</f>
        <v>No</v>
      </c>
      <c r="H912" s="8">
        <f>VLOOKUP(A912:A3246,'Medical Examinations'!$A$2:$H$2336,7,0)</f>
        <v>1</v>
      </c>
      <c r="I912" t="str">
        <f>VLOOKUP(A912:A3246,'Medical Examinations'!$A$2:$K$2336,11,0)</f>
        <v>No</v>
      </c>
      <c r="J912" s="8" t="str">
        <f>VLOOKUP(A912:A3246,'Medical Examinations'!$A$2:$M$2336,12,0)</f>
        <v>Obesity</v>
      </c>
      <c r="K912" s="8" t="str">
        <f>VLOOKUP(A912:A3246,'Medical Examinations'!$A$2:$M$2336,13,0)</f>
        <v>Normal</v>
      </c>
      <c r="L912" s="8" t="str">
        <f>VLOOKUP(Table1[CUSTOMER ID],'Hospitalisation Details'!$A$1:$N$2344,12,0)</f>
        <v>25/Dec/1964</v>
      </c>
      <c r="M912" s="22">
        <f>VLOOKUP(Table1[CUSTOMER ID],'Hospitalisation Details'!$A$2:$N$2344,14,0)</f>
        <v>11944.59</v>
      </c>
      <c r="N912" s="8" t="str">
        <f>VLOOKUP(Table1[CUSTOMER ID],'Hospitalisation Details'!$A$2:$I$2344,7,0)</f>
        <v>tier - 3</v>
      </c>
      <c r="O912" s="8" t="str">
        <f>VLOOKUP(Table1[CUSTOMER ID],'Hospitalisation Details'!$A$2:$I$2344,8,0)</f>
        <v>tier - 2</v>
      </c>
      <c r="P912" s="8" t="str">
        <f>VLOOKUP(Table1[CUSTOMER ID],'Hospitalisation Details'!$A$2:$I$2344,9,0)</f>
        <v>R1016</v>
      </c>
      <c r="Q912" s="8">
        <f ca="1">VLOOKUP(Table1[CUSTOMER ID],'Hospitalisation Details'!$A$2:$N$2344,13,0)</f>
        <v>59</v>
      </c>
    </row>
    <row r="913" spans="1:17" ht="15.75" x14ac:dyDescent="0.25">
      <c r="A913" s="1" t="s">
        <v>1458</v>
      </c>
      <c r="B913" s="8" t="str">
        <f>VLOOKUP(A913:A3247,'Customer Names'!$A$2:$D$2336,2,0)</f>
        <v xml:space="preserve">  Christopher</v>
      </c>
      <c r="C913" s="8">
        <f>VLOOKUP(A913:A3247,'Medical Examinations'!$A$2:$H$2336,2,0)</f>
        <v>43.11</v>
      </c>
      <c r="D913" s="8">
        <f>VLOOKUP(A913:A3247,'Medical Examinations'!$A$2:$H$2336,3,0)</f>
        <v>5.6</v>
      </c>
      <c r="E913" s="8" t="str">
        <f>VLOOKUP(A913:A3247,'Medical Examinations'!$A$1:$M$2336,10,0)</f>
        <v>No</v>
      </c>
      <c r="F913" s="8" t="str">
        <f>VLOOKUP(A913:A3247,'Medical Examinations'!$A$2:$H$2336,5,0)</f>
        <v>No</v>
      </c>
      <c r="G913" s="8" t="str">
        <f>VLOOKUP(A913:A3247,'Medical Examinations'!$A$2:$H$2336,6,0)</f>
        <v>No</v>
      </c>
      <c r="H913" s="8">
        <f>VLOOKUP(A913:A3247,'Medical Examinations'!$A$2:$H$2336,7,0)</f>
        <v>0</v>
      </c>
      <c r="I913" t="str">
        <f>VLOOKUP(A913:A3247,'Medical Examinations'!$A$2:$K$2336,11,0)</f>
        <v>No</v>
      </c>
      <c r="J913" s="8" t="str">
        <f>VLOOKUP(A913:A3247,'Medical Examinations'!$A$2:$M$2336,12,0)</f>
        <v>Obesity</v>
      </c>
      <c r="K913" s="8" t="str">
        <f>VLOOKUP(A913:A3247,'Medical Examinations'!$A$2:$M$2336,13,0)</f>
        <v>Normal</v>
      </c>
      <c r="L913" s="8" t="str">
        <f>VLOOKUP(Table1[CUSTOMER ID],'Hospitalisation Details'!$A$1:$N$2344,12,0)</f>
        <v>19/Oct/1991</v>
      </c>
      <c r="M913" s="22">
        <f>VLOOKUP(Table1[CUSTOMER ID],'Hospitalisation Details'!$A$2:$N$2344,14,0)</f>
        <v>11941.83</v>
      </c>
      <c r="N913" s="8" t="str">
        <f>VLOOKUP(Table1[CUSTOMER ID],'Hospitalisation Details'!$A$2:$I$2344,7,0)</f>
        <v>tier - 3</v>
      </c>
      <c r="O913" s="8" t="str">
        <f>VLOOKUP(Table1[CUSTOMER ID],'Hospitalisation Details'!$A$2:$I$2344,8,0)</f>
        <v>tier - 1</v>
      </c>
      <c r="P913" s="8" t="str">
        <f>VLOOKUP(Table1[CUSTOMER ID],'Hospitalisation Details'!$A$2:$I$2344,9,0)</f>
        <v>R1023</v>
      </c>
      <c r="Q913" s="8">
        <f ca="1">VLOOKUP(Table1[CUSTOMER ID],'Hospitalisation Details'!$A$2:$N$2344,13,0)</f>
        <v>33</v>
      </c>
    </row>
    <row r="914" spans="1:17" ht="15.75" x14ac:dyDescent="0.25">
      <c r="A914" s="1" t="s">
        <v>1457</v>
      </c>
      <c r="B914" s="8" t="str">
        <f>VLOOKUP(A914:A3248,'Customer Names'!$A$2:$D$2336,2,0)</f>
        <v xml:space="preserve">  Kevin</v>
      </c>
      <c r="C914" s="8">
        <f>VLOOKUP(A914:A3248,'Medical Examinations'!$A$2:$H$2336,2,0)</f>
        <v>30.305</v>
      </c>
      <c r="D914" s="8">
        <f>VLOOKUP(A914:A3248,'Medical Examinations'!$A$2:$H$2336,3,0)</f>
        <v>4.2699999999999996</v>
      </c>
      <c r="E914" s="8" t="str">
        <f>VLOOKUP(A914:A3248,'Medical Examinations'!$A$1:$M$2336,10,0)</f>
        <v>Yes</v>
      </c>
      <c r="F914" s="8" t="str">
        <f>VLOOKUP(A914:A3248,'Medical Examinations'!$A$2:$H$2336,5,0)</f>
        <v>No</v>
      </c>
      <c r="G914" s="8" t="str">
        <f>VLOOKUP(A914:A3248,'Medical Examinations'!$A$2:$H$2336,6,0)</f>
        <v>No</v>
      </c>
      <c r="H914" s="8">
        <f>VLOOKUP(A914:A3248,'Medical Examinations'!$A$2:$H$2336,7,0)</f>
        <v>1</v>
      </c>
      <c r="I914" t="str">
        <f>VLOOKUP(A914:A3248,'Medical Examinations'!$A$2:$K$2336,11,0)</f>
        <v>No</v>
      </c>
      <c r="J914" s="8" t="str">
        <f>VLOOKUP(A914:A3248,'Medical Examinations'!$A$2:$M$2336,12,0)</f>
        <v>Obesity</v>
      </c>
      <c r="K914" s="8" t="str">
        <f>VLOOKUP(A914:A3248,'Medical Examinations'!$A$2:$M$2336,13,0)</f>
        <v>Normal</v>
      </c>
      <c r="L914" s="8" t="str">
        <f>VLOOKUP(Table1[CUSTOMER ID],'Hospitalisation Details'!$A$1:$N$2344,12,0)</f>
        <v>2/Aug/1964</v>
      </c>
      <c r="M914" s="22">
        <f>VLOOKUP(Table1[CUSTOMER ID],'Hospitalisation Details'!$A$2:$N$2344,14,0)</f>
        <v>11938.26</v>
      </c>
      <c r="N914" s="8" t="str">
        <f>VLOOKUP(Table1[CUSTOMER ID],'Hospitalisation Details'!$A$2:$I$2344,7,0)</f>
        <v>tier - 3</v>
      </c>
      <c r="O914" s="8" t="str">
        <f>VLOOKUP(Table1[CUSTOMER ID],'Hospitalisation Details'!$A$2:$I$2344,8,0)</f>
        <v>tier - 3</v>
      </c>
      <c r="P914" s="8" t="str">
        <f>VLOOKUP(Table1[CUSTOMER ID],'Hospitalisation Details'!$A$2:$I$2344,9,0)</f>
        <v>R1019</v>
      </c>
      <c r="Q914" s="8">
        <f ca="1">VLOOKUP(Table1[CUSTOMER ID],'Hospitalisation Details'!$A$2:$N$2344,13,0)</f>
        <v>60</v>
      </c>
    </row>
    <row r="915" spans="1:17" ht="15.75" x14ac:dyDescent="0.25">
      <c r="A915" s="1" t="s">
        <v>1456</v>
      </c>
      <c r="B915" s="8" t="str">
        <f>VLOOKUP(A915:A3249,'Customer Names'!$A$2:$D$2336,2,0)</f>
        <v xml:space="preserve">  Aharon N</v>
      </c>
      <c r="C915" s="8">
        <f>VLOOKUP(A915:A3249,'Medical Examinations'!$A$2:$H$2336,2,0)</f>
        <v>25.175000000000001</v>
      </c>
      <c r="D915" s="8">
        <f>VLOOKUP(A915:A3249,'Medical Examinations'!$A$2:$H$2336,3,0)</f>
        <v>5.57</v>
      </c>
      <c r="E915" s="8" t="str">
        <f>VLOOKUP(A915:A3249,'Medical Examinations'!$A$1:$M$2336,10,0)</f>
        <v>Yes</v>
      </c>
      <c r="F915" s="8" t="str">
        <f>VLOOKUP(A915:A3249,'Medical Examinations'!$A$2:$H$2336,5,0)</f>
        <v>No</v>
      </c>
      <c r="G915" s="8" t="str">
        <f>VLOOKUP(A915:A3249,'Medical Examinations'!$A$2:$H$2336,6,0)</f>
        <v>No</v>
      </c>
      <c r="H915" s="8">
        <f>VLOOKUP(A915:A3249,'Medical Examinations'!$A$2:$H$2336,7,0)</f>
        <v>1</v>
      </c>
      <c r="I915" t="str">
        <f>VLOOKUP(A915:A3249,'Medical Examinations'!$A$2:$K$2336,11,0)</f>
        <v>No</v>
      </c>
      <c r="J915" s="8" t="str">
        <f>VLOOKUP(A915:A3249,'Medical Examinations'!$A$2:$M$2336,12,0)</f>
        <v>Overweight</v>
      </c>
      <c r="K915" s="8" t="str">
        <f>VLOOKUP(A915:A3249,'Medical Examinations'!$A$2:$M$2336,13,0)</f>
        <v>Normal</v>
      </c>
      <c r="L915" s="8" t="str">
        <f>VLOOKUP(Table1[CUSTOMER ID],'Hospitalisation Details'!$A$1:$N$2344,12,0)</f>
        <v>20/Dec/1964</v>
      </c>
      <c r="M915" s="22">
        <f>VLOOKUP(Table1[CUSTOMER ID],'Hospitalisation Details'!$A$2:$N$2344,14,0)</f>
        <v>11931.13</v>
      </c>
      <c r="N915" s="8" t="str">
        <f>VLOOKUP(Table1[CUSTOMER ID],'Hospitalisation Details'!$A$2:$I$2344,7,0)</f>
        <v>tier - 3</v>
      </c>
      <c r="O915" s="8" t="str">
        <f>VLOOKUP(Table1[CUSTOMER ID],'Hospitalisation Details'!$A$2:$I$2344,8,0)</f>
        <v>tier - 1</v>
      </c>
      <c r="P915" s="8" t="str">
        <f>VLOOKUP(Table1[CUSTOMER ID],'Hospitalisation Details'!$A$2:$I$2344,9,0)</f>
        <v>R1019</v>
      </c>
      <c r="Q915" s="8">
        <f ca="1">VLOOKUP(Table1[CUSTOMER ID],'Hospitalisation Details'!$A$2:$N$2344,13,0)</f>
        <v>59</v>
      </c>
    </row>
    <row r="916" spans="1:17" ht="15.75" x14ac:dyDescent="0.25">
      <c r="A916" s="1" t="s">
        <v>1455</v>
      </c>
      <c r="B916" s="8" t="str">
        <f>VLOOKUP(A916:A3250,'Customer Names'!$A$2:$D$2336,2,0)</f>
        <v xml:space="preserve">  Lawrence D</v>
      </c>
      <c r="C916" s="8">
        <f>VLOOKUP(A916:A3250,'Medical Examinations'!$A$2:$H$2336,2,0)</f>
        <v>26.8</v>
      </c>
      <c r="D916" s="8">
        <f>VLOOKUP(A916:A3250,'Medical Examinations'!$A$2:$H$2336,3,0)</f>
        <v>5.68</v>
      </c>
      <c r="E916" s="8" t="str">
        <f>VLOOKUP(A916:A3250,'Medical Examinations'!$A$1:$M$2336,10,0)</f>
        <v>Yes</v>
      </c>
      <c r="F916" s="8" t="str">
        <f>VLOOKUP(A916:A3250,'Medical Examinations'!$A$2:$H$2336,5,0)</f>
        <v>No</v>
      </c>
      <c r="G916" s="8" t="str">
        <f>VLOOKUP(A916:A3250,'Medical Examinations'!$A$2:$H$2336,6,0)</f>
        <v>No</v>
      </c>
      <c r="H916" s="8">
        <f>VLOOKUP(A916:A3250,'Medical Examinations'!$A$2:$H$2336,7,0)</f>
        <v>1</v>
      </c>
      <c r="I916" t="str">
        <f>VLOOKUP(A916:A3250,'Medical Examinations'!$A$2:$K$2336,11,0)</f>
        <v>No</v>
      </c>
      <c r="J916" s="8" t="str">
        <f>VLOOKUP(A916:A3250,'Medical Examinations'!$A$2:$M$2336,12,0)</f>
        <v>Overweight</v>
      </c>
      <c r="K916" s="8" t="str">
        <f>VLOOKUP(A916:A3250,'Medical Examinations'!$A$2:$M$2336,13,0)</f>
        <v>Normal</v>
      </c>
      <c r="L916" s="8" t="str">
        <f>VLOOKUP(Table1[CUSTOMER ID],'Hospitalisation Details'!$A$1:$N$2344,12,0)</f>
        <v>19/Nov/1964</v>
      </c>
      <c r="M916" s="22">
        <f>VLOOKUP(Table1[CUSTOMER ID],'Hospitalisation Details'!$A$2:$N$2344,14,0)</f>
        <v>11918.2</v>
      </c>
      <c r="N916" s="8" t="str">
        <f>VLOOKUP(Table1[CUSTOMER ID],'Hospitalisation Details'!$A$2:$I$2344,7,0)</f>
        <v>tier - 3</v>
      </c>
      <c r="O916" s="8" t="str">
        <f>VLOOKUP(Table1[CUSTOMER ID],'Hospitalisation Details'!$A$2:$I$2344,8,0)</f>
        <v>tier - 1</v>
      </c>
      <c r="P916" s="8" t="str">
        <f>VLOOKUP(Table1[CUSTOMER ID],'Hospitalisation Details'!$A$2:$I$2344,9,0)</f>
        <v>R1021</v>
      </c>
      <c r="Q916" s="8">
        <f ca="1">VLOOKUP(Table1[CUSTOMER ID],'Hospitalisation Details'!$A$2:$N$2344,13,0)</f>
        <v>60</v>
      </c>
    </row>
    <row r="917" spans="1:17" ht="15.75" x14ac:dyDescent="0.25">
      <c r="A917" s="1" t="s">
        <v>1454</v>
      </c>
      <c r="B917" s="8" t="str">
        <f>VLOOKUP(A917:A3251,'Customer Names'!$A$2:$D$2336,2,0)</f>
        <v xml:space="preserve">  Malcolm</v>
      </c>
      <c r="C917" s="8">
        <f>VLOOKUP(A917:A3251,'Medical Examinations'!$A$2:$H$2336,2,0)</f>
        <v>21.78</v>
      </c>
      <c r="D917" s="8">
        <f>VLOOKUP(A917:A3251,'Medical Examinations'!$A$2:$H$2336,3,0)</f>
        <v>5.3</v>
      </c>
      <c r="E917" s="8" t="str">
        <f>VLOOKUP(A917:A3251,'Medical Examinations'!$A$1:$M$2336,10,0)</f>
        <v>No</v>
      </c>
      <c r="F917" s="8" t="str">
        <f>VLOOKUP(A917:A3251,'Medical Examinations'!$A$2:$H$2336,5,0)</f>
        <v>yes</v>
      </c>
      <c r="G917" s="8" t="str">
        <f>VLOOKUP(A917:A3251,'Medical Examinations'!$A$2:$H$2336,6,0)</f>
        <v>No</v>
      </c>
      <c r="H917" s="8">
        <f>VLOOKUP(A917:A3251,'Medical Examinations'!$A$2:$H$2336,7,0)</f>
        <v>1</v>
      </c>
      <c r="I917" t="str">
        <f>VLOOKUP(A917:A3251,'Medical Examinations'!$A$2:$K$2336,11,0)</f>
        <v>No</v>
      </c>
      <c r="J917" s="8" t="str">
        <f>VLOOKUP(A917:A3251,'Medical Examinations'!$A$2:$M$2336,12,0)</f>
        <v>Normal Weight</v>
      </c>
      <c r="K917" s="8" t="str">
        <f>VLOOKUP(A917:A3251,'Medical Examinations'!$A$2:$M$2336,13,0)</f>
        <v>Normal</v>
      </c>
      <c r="L917" s="8" t="str">
        <f>VLOOKUP(Table1[CUSTOMER ID],'Hospitalisation Details'!$A$1:$N$2344,12,0)</f>
        <v>2/Jun/2004</v>
      </c>
      <c r="M917" s="22">
        <f>VLOOKUP(Table1[CUSTOMER ID],'Hospitalisation Details'!$A$2:$N$2344,14,0)</f>
        <v>11884.05</v>
      </c>
      <c r="N917" s="8" t="str">
        <f>VLOOKUP(Table1[CUSTOMER ID],'Hospitalisation Details'!$A$2:$I$2344,7,0)</f>
        <v>tier - 3</v>
      </c>
      <c r="O917" s="8" t="str">
        <f>VLOOKUP(Table1[CUSTOMER ID],'Hospitalisation Details'!$A$2:$I$2344,8,0)</f>
        <v>tier - 3</v>
      </c>
      <c r="P917" s="8" t="str">
        <f>VLOOKUP(Table1[CUSTOMER ID],'Hospitalisation Details'!$A$2:$I$2344,9,0)</f>
        <v>R1013</v>
      </c>
      <c r="Q917" s="8">
        <f ca="1">VLOOKUP(Table1[CUSTOMER ID],'Hospitalisation Details'!$A$2:$N$2344,13,0)</f>
        <v>20</v>
      </c>
    </row>
    <row r="918" spans="1:17" ht="15.75" x14ac:dyDescent="0.25">
      <c r="A918" s="1" t="s">
        <v>1453</v>
      </c>
      <c r="B918" s="8" t="str">
        <f>VLOOKUP(A918:A3252,'Customer Names'!$A$2:$D$2336,2,0)</f>
        <v xml:space="preserve">  Anna E</v>
      </c>
      <c r="C918" s="8">
        <f>VLOOKUP(A918:A3252,'Medical Examinations'!$A$2:$H$2336,2,0)</f>
        <v>30.14</v>
      </c>
      <c r="D918" s="8">
        <f>VLOOKUP(A918:A3252,'Medical Examinations'!$A$2:$H$2336,3,0)</f>
        <v>9.4499999999999993</v>
      </c>
      <c r="E918" s="8" t="str">
        <f>VLOOKUP(A918:A3252,'Medical Examinations'!$A$1:$M$2336,10,0)</f>
        <v>Yes</v>
      </c>
      <c r="F918" s="8" t="str">
        <f>VLOOKUP(A918:A3252,'Medical Examinations'!$A$2:$H$2336,5,0)</f>
        <v>No</v>
      </c>
      <c r="G918" s="8" t="str">
        <f>VLOOKUP(A918:A3252,'Medical Examinations'!$A$2:$H$2336,6,0)</f>
        <v>No</v>
      </c>
      <c r="H918" s="8">
        <f>VLOOKUP(A918:A3252,'Medical Examinations'!$A$2:$H$2336,7,0)</f>
        <v>0</v>
      </c>
      <c r="I918" t="str">
        <f>VLOOKUP(A918:A3252,'Medical Examinations'!$A$2:$K$2336,11,0)</f>
        <v>No</v>
      </c>
      <c r="J918" s="8" t="str">
        <f>VLOOKUP(A918:A3252,'Medical Examinations'!$A$2:$M$2336,12,0)</f>
        <v>Obesity</v>
      </c>
      <c r="K918" s="8" t="str">
        <f>VLOOKUP(A918:A3252,'Medical Examinations'!$A$2:$M$2336,13,0)</f>
        <v>Diabetes</v>
      </c>
      <c r="L918" s="8" t="str">
        <f>VLOOKUP(Table1[CUSTOMER ID],'Hospitalisation Details'!$A$1:$N$2344,12,0)</f>
        <v>29/Oct/1967</v>
      </c>
      <c r="M918" s="22">
        <f>VLOOKUP(Table1[CUSTOMER ID],'Hospitalisation Details'!$A$2:$N$2344,14,0)</f>
        <v>11881.97</v>
      </c>
      <c r="N918" s="8" t="str">
        <f>VLOOKUP(Table1[CUSTOMER ID],'Hospitalisation Details'!$A$2:$I$2344,7,0)</f>
        <v>tier - 3</v>
      </c>
      <c r="O918" s="8" t="str">
        <f>VLOOKUP(Table1[CUSTOMER ID],'Hospitalisation Details'!$A$2:$I$2344,8,0)</f>
        <v>tier - 1</v>
      </c>
      <c r="P918" s="8" t="str">
        <f>VLOOKUP(Table1[CUSTOMER ID],'Hospitalisation Details'!$A$2:$I$2344,9,0)</f>
        <v>R1013</v>
      </c>
      <c r="Q918" s="8">
        <f ca="1">VLOOKUP(Table1[CUSTOMER ID],'Hospitalisation Details'!$A$2:$N$2344,13,0)</f>
        <v>57</v>
      </c>
    </row>
    <row r="919" spans="1:17" ht="15.75" x14ac:dyDescent="0.25">
      <c r="A919" s="1" t="s">
        <v>1452</v>
      </c>
      <c r="B919" s="8" t="str">
        <f>VLOOKUP(A919:A3253,'Customer Names'!$A$2:$D$2336,2,0)</f>
        <v xml:space="preserve">  Jenny</v>
      </c>
      <c r="C919" s="8">
        <f>VLOOKUP(A919:A3253,'Medical Examinations'!$A$2:$H$2336,2,0)</f>
        <v>29.7</v>
      </c>
      <c r="D919" s="8">
        <f>VLOOKUP(A919:A3253,'Medical Examinations'!$A$2:$H$2336,3,0)</f>
        <v>6.79</v>
      </c>
      <c r="E919" s="8" t="str">
        <f>VLOOKUP(A919:A3253,'Medical Examinations'!$A$1:$M$2336,10,0)</f>
        <v>Yes</v>
      </c>
      <c r="F919" s="8" t="str">
        <f>VLOOKUP(A919:A3253,'Medical Examinations'!$A$2:$H$2336,5,0)</f>
        <v>No</v>
      </c>
      <c r="G919" s="8" t="str">
        <f>VLOOKUP(A919:A3253,'Medical Examinations'!$A$2:$H$2336,6,0)</f>
        <v>No</v>
      </c>
      <c r="H919" s="8">
        <f>VLOOKUP(A919:A3253,'Medical Examinations'!$A$2:$H$2336,7,0)</f>
        <v>0</v>
      </c>
      <c r="I919" t="str">
        <f>VLOOKUP(A919:A3253,'Medical Examinations'!$A$2:$K$2336,11,0)</f>
        <v>No</v>
      </c>
      <c r="J919" s="8" t="str">
        <f>VLOOKUP(A919:A3253,'Medical Examinations'!$A$2:$M$2336,12,0)</f>
        <v>Overweight</v>
      </c>
      <c r="K919" s="8" t="str">
        <f>VLOOKUP(A919:A3253,'Medical Examinations'!$A$2:$M$2336,13,0)</f>
        <v>Diabetes</v>
      </c>
      <c r="L919" s="8" t="str">
        <f>VLOOKUP(Table1[CUSTOMER ID],'Hospitalisation Details'!$A$1:$N$2344,12,0)</f>
        <v>14/Jul/1967</v>
      </c>
      <c r="M919" s="22">
        <f>VLOOKUP(Table1[CUSTOMER ID],'Hospitalisation Details'!$A$2:$N$2344,14,0)</f>
        <v>11881.36</v>
      </c>
      <c r="N919" s="8" t="str">
        <f>VLOOKUP(Table1[CUSTOMER ID],'Hospitalisation Details'!$A$2:$I$2344,7,0)</f>
        <v>tier - 3</v>
      </c>
      <c r="O919" s="8" t="str">
        <f>VLOOKUP(Table1[CUSTOMER ID],'Hospitalisation Details'!$A$2:$I$2344,8,0)</f>
        <v>tier - 2</v>
      </c>
      <c r="P919" s="8" t="str">
        <f>VLOOKUP(Table1[CUSTOMER ID],'Hospitalisation Details'!$A$2:$I$2344,9,0)</f>
        <v>R1011</v>
      </c>
      <c r="Q919" s="8">
        <f ca="1">VLOOKUP(Table1[CUSTOMER ID],'Hospitalisation Details'!$A$2:$N$2344,13,0)</f>
        <v>57</v>
      </c>
    </row>
    <row r="920" spans="1:17" ht="15.75" x14ac:dyDescent="0.25">
      <c r="A920" s="1" t="s">
        <v>1451</v>
      </c>
      <c r="B920" s="8" t="str">
        <f>VLOOKUP(A920:A3254,'Customer Names'!$A$2:$D$2336,2,0)</f>
        <v xml:space="preserve">  Melissa L</v>
      </c>
      <c r="C920" s="8">
        <f>VLOOKUP(A920:A3254,'Medical Examinations'!$A$2:$H$2336,2,0)</f>
        <v>32.395000000000003</v>
      </c>
      <c r="D920" s="8">
        <f>VLOOKUP(A920:A3254,'Medical Examinations'!$A$2:$H$2336,3,0)</f>
        <v>11.1</v>
      </c>
      <c r="E920" s="8" t="str">
        <f>VLOOKUP(A920:A3254,'Medical Examinations'!$A$1:$M$2336,10,0)</f>
        <v>Yes</v>
      </c>
      <c r="F920" s="8" t="str">
        <f>VLOOKUP(A920:A3254,'Medical Examinations'!$A$2:$H$2336,5,0)</f>
        <v>No</v>
      </c>
      <c r="G920" s="8" t="str">
        <f>VLOOKUP(A920:A3254,'Medical Examinations'!$A$2:$H$2336,6,0)</f>
        <v>No</v>
      </c>
      <c r="H920" s="8">
        <f>VLOOKUP(A920:A3254,'Medical Examinations'!$A$2:$H$2336,7,0)</f>
        <v>0</v>
      </c>
      <c r="I920" t="str">
        <f>VLOOKUP(A920:A3254,'Medical Examinations'!$A$2:$K$2336,11,0)</f>
        <v>No</v>
      </c>
      <c r="J920" s="8" t="str">
        <f>VLOOKUP(A920:A3254,'Medical Examinations'!$A$2:$M$2336,12,0)</f>
        <v>Obesity</v>
      </c>
      <c r="K920" s="8" t="str">
        <f>VLOOKUP(A920:A3254,'Medical Examinations'!$A$2:$M$2336,13,0)</f>
        <v>Diabetes</v>
      </c>
      <c r="L920" s="8" t="str">
        <f>VLOOKUP(Table1[CUSTOMER ID],'Hospitalisation Details'!$A$1:$N$2344,12,0)</f>
        <v>24/Aug/1967</v>
      </c>
      <c r="M920" s="22">
        <f>VLOOKUP(Table1[CUSTOMER ID],'Hospitalisation Details'!$A$2:$N$2344,14,0)</f>
        <v>11879.1</v>
      </c>
      <c r="N920" s="8" t="str">
        <f>VLOOKUP(Table1[CUSTOMER ID],'Hospitalisation Details'!$A$2:$I$2344,7,0)</f>
        <v>tier - 3</v>
      </c>
      <c r="O920" s="8" t="str">
        <f>VLOOKUP(Table1[CUSTOMER ID],'Hospitalisation Details'!$A$2:$I$2344,8,0)</f>
        <v>tier - 3</v>
      </c>
      <c r="P920" s="8" t="str">
        <f>VLOOKUP(Table1[CUSTOMER ID],'Hospitalisation Details'!$A$2:$I$2344,9,0)</f>
        <v>R1024</v>
      </c>
      <c r="Q920" s="8">
        <f ca="1">VLOOKUP(Table1[CUSTOMER ID],'Hospitalisation Details'!$A$2:$N$2344,13,0)</f>
        <v>57</v>
      </c>
    </row>
    <row r="921" spans="1:17" ht="15.75" x14ac:dyDescent="0.25">
      <c r="A921" s="1" t="s">
        <v>1450</v>
      </c>
      <c r="B921" s="8" t="str">
        <f>VLOOKUP(A921:A3255,'Customer Names'!$A$2:$D$2336,2,0)</f>
        <v xml:space="preserve">  Chia J</v>
      </c>
      <c r="C921" s="8">
        <f>VLOOKUP(A921:A3255,'Medical Examinations'!$A$2:$H$2336,2,0)</f>
        <v>36.64</v>
      </c>
      <c r="D921" s="8">
        <f>VLOOKUP(A921:A3255,'Medical Examinations'!$A$2:$H$2336,3,0)</f>
        <v>7.26</v>
      </c>
      <c r="E921" s="8" t="str">
        <f>VLOOKUP(A921:A3255,'Medical Examinations'!$A$1:$M$2336,10,0)</f>
        <v>No</v>
      </c>
      <c r="F921" s="8" t="str">
        <f>VLOOKUP(A921:A3255,'Medical Examinations'!$A$2:$H$2336,5,0)</f>
        <v>No</v>
      </c>
      <c r="G921" s="8" t="str">
        <f>VLOOKUP(A921:A3255,'Medical Examinations'!$A$2:$H$2336,6,0)</f>
        <v>No</v>
      </c>
      <c r="H921" s="8">
        <f>VLOOKUP(A921:A3255,'Medical Examinations'!$A$2:$H$2336,7,0)</f>
        <v>0</v>
      </c>
      <c r="I921" t="str">
        <f>VLOOKUP(A921:A3255,'Medical Examinations'!$A$2:$K$2336,11,0)</f>
        <v>No</v>
      </c>
      <c r="J921" s="8" t="str">
        <f>VLOOKUP(A921:A3255,'Medical Examinations'!$A$2:$M$2336,12,0)</f>
        <v>Obesity</v>
      </c>
      <c r="K921" s="8" t="str">
        <f>VLOOKUP(A921:A3255,'Medical Examinations'!$A$2:$M$2336,13,0)</f>
        <v>Diabetes</v>
      </c>
      <c r="L921" s="8" t="str">
        <f>VLOOKUP(Table1[CUSTOMER ID],'Hospitalisation Details'!$A$1:$N$2344,12,0)</f>
        <v>7/Jul/1974</v>
      </c>
      <c r="M921" s="22">
        <f>VLOOKUP(Table1[CUSTOMER ID],'Hospitalisation Details'!$A$2:$N$2344,14,0)</f>
        <v>11858.56</v>
      </c>
      <c r="N921" s="8" t="str">
        <f>VLOOKUP(Table1[CUSTOMER ID],'Hospitalisation Details'!$A$2:$I$2344,7,0)</f>
        <v>tier - 3</v>
      </c>
      <c r="O921" s="8" t="str">
        <f>VLOOKUP(Table1[CUSTOMER ID],'Hospitalisation Details'!$A$2:$I$2344,8,0)</f>
        <v>tier - 3</v>
      </c>
      <c r="P921" s="8" t="str">
        <f>VLOOKUP(Table1[CUSTOMER ID],'Hospitalisation Details'!$A$2:$I$2344,9,0)</f>
        <v>R1011</v>
      </c>
      <c r="Q921" s="8">
        <f ca="1">VLOOKUP(Table1[CUSTOMER ID],'Hospitalisation Details'!$A$2:$N$2344,13,0)</f>
        <v>50</v>
      </c>
    </row>
    <row r="922" spans="1:17" ht="15.75" x14ac:dyDescent="0.25">
      <c r="A922" s="1" t="s">
        <v>1449</v>
      </c>
      <c r="B922" s="8" t="str">
        <f>VLOOKUP(A922:A3256,'Customer Names'!$A$2:$D$2336,2,0)</f>
        <v xml:space="preserve">  Laura A</v>
      </c>
      <c r="C922" s="8">
        <f>VLOOKUP(A922:A3256,'Medical Examinations'!$A$2:$H$2336,2,0)</f>
        <v>39.049999999999997</v>
      </c>
      <c r="D922" s="8">
        <f>VLOOKUP(A922:A3256,'Medical Examinations'!$A$2:$H$2336,3,0)</f>
        <v>5.27</v>
      </c>
      <c r="E922" s="8" t="str">
        <f>VLOOKUP(A922:A3256,'Medical Examinations'!$A$1:$M$2336,10,0)</f>
        <v>Yes</v>
      </c>
      <c r="F922" s="8" t="str">
        <f>VLOOKUP(A922:A3256,'Medical Examinations'!$A$2:$H$2336,5,0)</f>
        <v>No</v>
      </c>
      <c r="G922" s="8" t="str">
        <f>VLOOKUP(A922:A3256,'Medical Examinations'!$A$2:$H$2336,6,0)</f>
        <v>No</v>
      </c>
      <c r="H922" s="8">
        <f>VLOOKUP(A922:A3256,'Medical Examinations'!$A$2:$H$2336,7,0)</f>
        <v>1</v>
      </c>
      <c r="I922" t="str">
        <f>VLOOKUP(A922:A3256,'Medical Examinations'!$A$2:$K$2336,11,0)</f>
        <v>No</v>
      </c>
      <c r="J922" s="8" t="str">
        <f>VLOOKUP(A922:A3256,'Medical Examinations'!$A$2:$M$2336,12,0)</f>
        <v>Obesity</v>
      </c>
      <c r="K922" s="8" t="str">
        <f>VLOOKUP(A922:A3256,'Medical Examinations'!$A$2:$M$2336,13,0)</f>
        <v>Normal</v>
      </c>
      <c r="L922" s="8" t="str">
        <f>VLOOKUP(Table1[CUSTOMER ID],'Hospitalisation Details'!$A$1:$N$2344,12,0)</f>
        <v>29/Sep/1964</v>
      </c>
      <c r="M922" s="22">
        <f>VLOOKUP(Table1[CUSTOMER ID],'Hospitalisation Details'!$A$2:$N$2344,14,0)</f>
        <v>11856.41</v>
      </c>
      <c r="N922" s="8" t="str">
        <f>VLOOKUP(Table1[CUSTOMER ID],'Hospitalisation Details'!$A$2:$I$2344,7,0)</f>
        <v>tier - 3</v>
      </c>
      <c r="O922" s="8" t="str">
        <f>VLOOKUP(Table1[CUSTOMER ID],'Hospitalisation Details'!$A$2:$I$2344,8,0)</f>
        <v>tier - 2</v>
      </c>
      <c r="P922" s="8" t="str">
        <f>VLOOKUP(Table1[CUSTOMER ID],'Hospitalisation Details'!$A$2:$I$2344,9,0)</f>
        <v>R1013</v>
      </c>
      <c r="Q922" s="8">
        <f ca="1">VLOOKUP(Table1[CUSTOMER ID],'Hospitalisation Details'!$A$2:$N$2344,13,0)</f>
        <v>60</v>
      </c>
    </row>
    <row r="923" spans="1:17" ht="15.75" x14ac:dyDescent="0.25">
      <c r="A923" s="1" t="s">
        <v>1448</v>
      </c>
      <c r="B923" s="8" t="str">
        <f>VLOOKUP(A923:A3257,'Customer Names'!$A$2:$D$2336,2,0)</f>
        <v xml:space="preserve">  Aditi</v>
      </c>
      <c r="C923" s="8">
        <f>VLOOKUP(A923:A3257,'Medical Examinations'!$A$2:$H$2336,2,0)</f>
        <v>33.1</v>
      </c>
      <c r="D923" s="8">
        <f>VLOOKUP(A923:A3257,'Medical Examinations'!$A$2:$H$2336,3,0)</f>
        <v>5.46</v>
      </c>
      <c r="E923" s="8" t="str">
        <f>VLOOKUP(A923:A3257,'Medical Examinations'!$A$1:$M$2336,10,0)</f>
        <v>Yes</v>
      </c>
      <c r="F923" s="8" t="str">
        <f>VLOOKUP(A923:A3257,'Medical Examinations'!$A$2:$H$2336,5,0)</f>
        <v>No</v>
      </c>
      <c r="G923" s="8" t="str">
        <f>VLOOKUP(A923:A3257,'Medical Examinations'!$A$2:$H$2336,6,0)</f>
        <v>No</v>
      </c>
      <c r="H923" s="8">
        <f>VLOOKUP(A923:A3257,'Medical Examinations'!$A$2:$H$2336,7,0)</f>
        <v>1</v>
      </c>
      <c r="I923" t="str">
        <f>VLOOKUP(A923:A3257,'Medical Examinations'!$A$2:$K$2336,11,0)</f>
        <v>No</v>
      </c>
      <c r="J923" s="8" t="str">
        <f>VLOOKUP(A923:A3257,'Medical Examinations'!$A$2:$M$2336,12,0)</f>
        <v>Obesity</v>
      </c>
      <c r="K923" s="8" t="str">
        <f>VLOOKUP(A923:A3257,'Medical Examinations'!$A$2:$M$2336,13,0)</f>
        <v>Normal</v>
      </c>
      <c r="L923" s="8" t="str">
        <f>VLOOKUP(Table1[CUSTOMER ID],'Hospitalisation Details'!$A$1:$N$2344,12,0)</f>
        <v>27/Jun/1964</v>
      </c>
      <c r="M923" s="22">
        <f>VLOOKUP(Table1[CUSTOMER ID],'Hospitalisation Details'!$A$2:$N$2344,14,0)</f>
        <v>11848.14</v>
      </c>
      <c r="N923" s="8" t="str">
        <f>VLOOKUP(Table1[CUSTOMER ID],'Hospitalisation Details'!$A$2:$I$2344,7,0)</f>
        <v>tier - 3</v>
      </c>
      <c r="O923" s="8" t="str">
        <f>VLOOKUP(Table1[CUSTOMER ID],'Hospitalisation Details'!$A$2:$I$2344,8,0)</f>
        <v>tier - 2</v>
      </c>
      <c r="P923" s="8" t="str">
        <f>VLOOKUP(Table1[CUSTOMER ID],'Hospitalisation Details'!$A$2:$I$2344,9,0)</f>
        <v>R1011</v>
      </c>
      <c r="Q923" s="8">
        <f ca="1">VLOOKUP(Table1[CUSTOMER ID],'Hospitalisation Details'!$A$2:$N$2344,13,0)</f>
        <v>60</v>
      </c>
    </row>
    <row r="924" spans="1:17" ht="15.75" x14ac:dyDescent="0.25">
      <c r="A924" s="1" t="s">
        <v>1447</v>
      </c>
      <c r="B924" s="8" t="str">
        <f>VLOOKUP(A924:A3258,'Customer Names'!$A$2:$D$2336,2,0)</f>
        <v xml:space="preserve">  Leah A</v>
      </c>
      <c r="C924" s="8">
        <f>VLOOKUP(A924:A3258,'Medical Examinations'!$A$2:$H$2336,2,0)</f>
        <v>31.824999999999999</v>
      </c>
      <c r="D924" s="8">
        <f>VLOOKUP(A924:A3258,'Medical Examinations'!$A$2:$H$2336,3,0)</f>
        <v>8.1300000000000008</v>
      </c>
      <c r="E924" s="8" t="str">
        <f>VLOOKUP(A924:A3258,'Medical Examinations'!$A$1:$M$2336,10,0)</f>
        <v>No</v>
      </c>
      <c r="F924" s="8" t="str">
        <f>VLOOKUP(A924:A3258,'Medical Examinations'!$A$2:$H$2336,5,0)</f>
        <v>No</v>
      </c>
      <c r="G924" s="8" t="str">
        <f>VLOOKUP(A924:A3258,'Medical Examinations'!$A$2:$H$2336,6,0)</f>
        <v>No</v>
      </c>
      <c r="H924" s="8">
        <f>VLOOKUP(A924:A3258,'Medical Examinations'!$A$2:$H$2336,7,0)</f>
        <v>0</v>
      </c>
      <c r="I924" t="str">
        <f>VLOOKUP(A924:A3258,'Medical Examinations'!$A$2:$K$2336,11,0)</f>
        <v>No</v>
      </c>
      <c r="J924" s="8" t="str">
        <f>VLOOKUP(A924:A3258,'Medical Examinations'!$A$2:$M$2336,12,0)</f>
        <v>Obesity</v>
      </c>
      <c r="K924" s="8" t="str">
        <f>VLOOKUP(A924:A3258,'Medical Examinations'!$A$2:$M$2336,13,0)</f>
        <v>Diabetes</v>
      </c>
      <c r="L924" s="8" t="str">
        <f>VLOOKUP(Table1[CUSTOMER ID],'Hospitalisation Details'!$A$1:$N$2344,12,0)</f>
        <v>10/Nov/1965</v>
      </c>
      <c r="M924" s="22">
        <f>VLOOKUP(Table1[CUSTOMER ID],'Hospitalisation Details'!$A$2:$N$2344,14,0)</f>
        <v>11842.62</v>
      </c>
      <c r="N924" s="8" t="str">
        <f>VLOOKUP(Table1[CUSTOMER ID],'Hospitalisation Details'!$A$2:$I$2344,7,0)</f>
        <v>tier - 3</v>
      </c>
      <c r="O924" s="8" t="str">
        <f>VLOOKUP(Table1[CUSTOMER ID],'Hospitalisation Details'!$A$2:$I$2344,8,0)</f>
        <v>tier - 3</v>
      </c>
      <c r="P924" s="8" t="str">
        <f>VLOOKUP(Table1[CUSTOMER ID],'Hospitalisation Details'!$A$2:$I$2344,9,0)</f>
        <v>R1012</v>
      </c>
      <c r="Q924" s="8">
        <f ca="1">VLOOKUP(Table1[CUSTOMER ID],'Hospitalisation Details'!$A$2:$N$2344,13,0)</f>
        <v>59</v>
      </c>
    </row>
    <row r="925" spans="1:17" ht="15.75" x14ac:dyDescent="0.25">
      <c r="A925" s="1" t="s">
        <v>1446</v>
      </c>
      <c r="B925" s="8" t="str">
        <f>VLOOKUP(A925:A3259,'Customer Names'!$A$2:$D$2336,2,0)</f>
        <v xml:space="preserve">  Marianne</v>
      </c>
      <c r="C925" s="8">
        <f>VLOOKUP(A925:A3259,'Medical Examinations'!$A$2:$H$2336,2,0)</f>
        <v>29</v>
      </c>
      <c r="D925" s="8">
        <f>VLOOKUP(A925:A3259,'Medical Examinations'!$A$2:$H$2336,3,0)</f>
        <v>4.25</v>
      </c>
      <c r="E925" s="8" t="str">
        <f>VLOOKUP(A925:A3259,'Medical Examinations'!$A$1:$M$2336,10,0)</f>
        <v>Yes</v>
      </c>
      <c r="F925" s="8" t="str">
        <f>VLOOKUP(A925:A3259,'Medical Examinations'!$A$2:$H$2336,5,0)</f>
        <v>No</v>
      </c>
      <c r="G925" s="8" t="str">
        <f>VLOOKUP(A925:A3259,'Medical Examinations'!$A$2:$H$2336,6,0)</f>
        <v>No</v>
      </c>
      <c r="H925" s="8">
        <f>VLOOKUP(A925:A3259,'Medical Examinations'!$A$2:$H$2336,7,0)</f>
        <v>1</v>
      </c>
      <c r="I925" t="str">
        <f>VLOOKUP(A925:A3259,'Medical Examinations'!$A$2:$K$2336,11,0)</f>
        <v>No</v>
      </c>
      <c r="J925" s="8" t="str">
        <f>VLOOKUP(A925:A3259,'Medical Examinations'!$A$2:$M$2336,12,0)</f>
        <v>Overweight</v>
      </c>
      <c r="K925" s="8" t="str">
        <f>VLOOKUP(A925:A3259,'Medical Examinations'!$A$2:$M$2336,13,0)</f>
        <v>Normal</v>
      </c>
      <c r="L925" s="8" t="str">
        <f>VLOOKUP(Table1[CUSTOMER ID],'Hospitalisation Details'!$A$1:$N$2344,12,0)</f>
        <v>11/Jul/1964</v>
      </c>
      <c r="M925" s="22">
        <f>VLOOKUP(Table1[CUSTOMER ID],'Hospitalisation Details'!$A$2:$N$2344,14,0)</f>
        <v>11842.44</v>
      </c>
      <c r="N925" s="8" t="str">
        <f>VLOOKUP(Table1[CUSTOMER ID],'Hospitalisation Details'!$A$2:$I$2344,7,0)</f>
        <v>tier - 3</v>
      </c>
      <c r="O925" s="8" t="str">
        <f>VLOOKUP(Table1[CUSTOMER ID],'Hospitalisation Details'!$A$2:$I$2344,8,0)</f>
        <v>tier - 2</v>
      </c>
      <c r="P925" s="8" t="str">
        <f>VLOOKUP(Table1[CUSTOMER ID],'Hospitalisation Details'!$A$2:$I$2344,9,0)</f>
        <v>R1011</v>
      </c>
      <c r="Q925" s="8">
        <f ca="1">VLOOKUP(Table1[CUSTOMER ID],'Hospitalisation Details'!$A$2:$N$2344,13,0)</f>
        <v>60</v>
      </c>
    </row>
    <row r="926" spans="1:17" ht="15.75" x14ac:dyDescent="0.25">
      <c r="A926" s="1" t="s">
        <v>1445</v>
      </c>
      <c r="B926" s="8" t="str">
        <f>VLOOKUP(A926:A3260,'Customer Names'!$A$2:$D$2336,2,0)</f>
        <v xml:space="preserve">  Carla</v>
      </c>
      <c r="C926" s="8">
        <f>VLOOKUP(A926:A3260,'Medical Examinations'!$A$2:$H$2336,2,0)</f>
        <v>30.495000000000001</v>
      </c>
      <c r="D926" s="8">
        <f>VLOOKUP(A926:A3260,'Medical Examinations'!$A$2:$H$2336,3,0)</f>
        <v>8.68</v>
      </c>
      <c r="E926" s="8" t="str">
        <f>VLOOKUP(A926:A3260,'Medical Examinations'!$A$1:$M$2336,10,0)</f>
        <v>No</v>
      </c>
      <c r="F926" s="8" t="str">
        <f>VLOOKUP(A926:A3260,'Medical Examinations'!$A$2:$H$2336,5,0)</f>
        <v>No</v>
      </c>
      <c r="G926" s="8" t="str">
        <f>VLOOKUP(A926:A3260,'Medical Examinations'!$A$2:$H$2336,6,0)</f>
        <v>No</v>
      </c>
      <c r="H926" s="8">
        <f>VLOOKUP(A926:A3260,'Medical Examinations'!$A$2:$H$2336,7,0)</f>
        <v>0</v>
      </c>
      <c r="I926" t="str">
        <f>VLOOKUP(A926:A3260,'Medical Examinations'!$A$2:$K$2336,11,0)</f>
        <v>No</v>
      </c>
      <c r="J926" s="8" t="str">
        <f>VLOOKUP(A926:A3260,'Medical Examinations'!$A$2:$M$2336,12,0)</f>
        <v>Obesity</v>
      </c>
      <c r="K926" s="8" t="str">
        <f>VLOOKUP(A926:A3260,'Medical Examinations'!$A$2:$M$2336,13,0)</f>
        <v>Diabetes</v>
      </c>
      <c r="L926" s="8" t="str">
        <f>VLOOKUP(Table1[CUSTOMER ID],'Hospitalisation Details'!$A$1:$N$2344,12,0)</f>
        <v>25/Sep/1965</v>
      </c>
      <c r="M926" s="22">
        <f>VLOOKUP(Table1[CUSTOMER ID],'Hospitalisation Details'!$A$2:$N$2344,14,0)</f>
        <v>11840.78</v>
      </c>
      <c r="N926" s="8" t="str">
        <f>VLOOKUP(Table1[CUSTOMER ID],'Hospitalisation Details'!$A$2:$I$2344,7,0)</f>
        <v>tier - 3</v>
      </c>
      <c r="O926" s="8" t="str">
        <f>VLOOKUP(Table1[CUSTOMER ID],'Hospitalisation Details'!$A$2:$I$2344,8,0)</f>
        <v>tier - 2</v>
      </c>
      <c r="P926" s="8" t="str">
        <f>VLOOKUP(Table1[CUSTOMER ID],'Hospitalisation Details'!$A$2:$I$2344,9,0)</f>
        <v>R1012</v>
      </c>
      <c r="Q926" s="8">
        <f ca="1">VLOOKUP(Table1[CUSTOMER ID],'Hospitalisation Details'!$A$2:$N$2344,13,0)</f>
        <v>59</v>
      </c>
    </row>
    <row r="927" spans="1:17" ht="15.75" x14ac:dyDescent="0.25">
      <c r="A927" s="1" t="s">
        <v>1444</v>
      </c>
      <c r="B927" s="8" t="str">
        <f>VLOOKUP(A927:A3261,'Customer Names'!$A$2:$D$2336,2,0)</f>
        <v xml:space="preserve">  Oksana</v>
      </c>
      <c r="C927" s="8">
        <f>VLOOKUP(A927:A3261,'Medical Examinations'!$A$2:$H$2336,2,0)</f>
        <v>25.2</v>
      </c>
      <c r="D927" s="8">
        <f>VLOOKUP(A927:A3261,'Medical Examinations'!$A$2:$H$2336,3,0)</f>
        <v>6.25</v>
      </c>
      <c r="E927" s="8" t="str">
        <f>VLOOKUP(A927:A3261,'Medical Examinations'!$A$1:$M$2336,10,0)</f>
        <v>Yes</v>
      </c>
      <c r="F927" s="8" t="str">
        <f>VLOOKUP(A927:A3261,'Medical Examinations'!$A$2:$H$2336,5,0)</f>
        <v>No</v>
      </c>
      <c r="G927" s="8" t="str">
        <f>VLOOKUP(A927:A3261,'Medical Examinations'!$A$2:$H$2336,6,0)</f>
        <v>No</v>
      </c>
      <c r="H927" s="8">
        <f>VLOOKUP(A927:A3261,'Medical Examinations'!$A$2:$H$2336,7,0)</f>
        <v>1</v>
      </c>
      <c r="I927" t="str">
        <f>VLOOKUP(A927:A3261,'Medical Examinations'!$A$2:$K$2336,11,0)</f>
        <v>No</v>
      </c>
      <c r="J927" s="8" t="str">
        <f>VLOOKUP(A927:A3261,'Medical Examinations'!$A$2:$M$2336,12,0)</f>
        <v>Overweight</v>
      </c>
      <c r="K927" s="8" t="str">
        <f>VLOOKUP(A927:A3261,'Medical Examinations'!$A$2:$M$2336,13,0)</f>
        <v>Prediabetes</v>
      </c>
      <c r="L927" s="8" t="str">
        <f>VLOOKUP(Table1[CUSTOMER ID],'Hospitalisation Details'!$A$1:$N$2344,12,0)</f>
        <v>11/Sep/1964</v>
      </c>
      <c r="M927" s="22">
        <f>VLOOKUP(Table1[CUSTOMER ID],'Hospitalisation Details'!$A$2:$N$2344,14,0)</f>
        <v>11837.16</v>
      </c>
      <c r="N927" s="8" t="str">
        <f>VLOOKUP(Table1[CUSTOMER ID],'Hospitalisation Details'!$A$2:$I$2344,7,0)</f>
        <v>tier - 3</v>
      </c>
      <c r="O927" s="8" t="str">
        <f>VLOOKUP(Table1[CUSTOMER ID],'Hospitalisation Details'!$A$2:$I$2344,8,0)</f>
        <v>tier - 3</v>
      </c>
      <c r="P927" s="8" t="str">
        <f>VLOOKUP(Table1[CUSTOMER ID],'Hospitalisation Details'!$A$2:$I$2344,9,0)</f>
        <v>R1011</v>
      </c>
      <c r="Q927" s="8">
        <f ca="1">VLOOKUP(Table1[CUSTOMER ID],'Hospitalisation Details'!$A$2:$N$2344,13,0)</f>
        <v>60</v>
      </c>
    </row>
    <row r="928" spans="1:17" ht="15.75" x14ac:dyDescent="0.25">
      <c r="A928" s="1" t="s">
        <v>1443</v>
      </c>
      <c r="B928" s="8" t="str">
        <f>VLOOKUP(A928:A3262,'Customer Names'!$A$2:$D$2336,2,0)</f>
        <v xml:space="preserve">  Rebecca B</v>
      </c>
      <c r="C928" s="8">
        <f>VLOOKUP(A928:A3262,'Medical Examinations'!$A$2:$H$2336,2,0)</f>
        <v>22.77</v>
      </c>
      <c r="D928" s="8">
        <f>VLOOKUP(A928:A3262,'Medical Examinations'!$A$2:$H$2336,3,0)</f>
        <v>4.47</v>
      </c>
      <c r="E928" s="8" t="str">
        <f>VLOOKUP(A928:A3262,'Medical Examinations'!$A$1:$M$2336,10,0)</f>
        <v>Yes</v>
      </c>
      <c r="F928" s="8" t="str">
        <f>VLOOKUP(A928:A3262,'Medical Examinations'!$A$2:$H$2336,5,0)</f>
        <v>No</v>
      </c>
      <c r="G928" s="8" t="str">
        <f>VLOOKUP(A928:A3262,'Medical Examinations'!$A$2:$H$2336,6,0)</f>
        <v>No</v>
      </c>
      <c r="H928" s="8">
        <f>VLOOKUP(A928:A3262,'Medical Examinations'!$A$2:$H$2336,7,0)</f>
        <v>1</v>
      </c>
      <c r="I928" t="str">
        <f>VLOOKUP(A928:A3262,'Medical Examinations'!$A$2:$K$2336,11,0)</f>
        <v>No</v>
      </c>
      <c r="J928" s="8" t="str">
        <f>VLOOKUP(A928:A3262,'Medical Examinations'!$A$2:$M$2336,12,0)</f>
        <v>Normal Weight</v>
      </c>
      <c r="K928" s="8" t="str">
        <f>VLOOKUP(A928:A3262,'Medical Examinations'!$A$2:$M$2336,13,0)</f>
        <v>Normal</v>
      </c>
      <c r="L928" s="8" t="str">
        <f>VLOOKUP(Table1[CUSTOMER ID],'Hospitalisation Details'!$A$1:$N$2344,12,0)</f>
        <v>27/Jun/1964</v>
      </c>
      <c r="M928" s="22">
        <f>VLOOKUP(Table1[CUSTOMER ID],'Hospitalisation Details'!$A$2:$N$2344,14,0)</f>
        <v>11833.78</v>
      </c>
      <c r="N928" s="8" t="str">
        <f>VLOOKUP(Table1[CUSTOMER ID],'Hospitalisation Details'!$A$2:$I$2344,7,0)</f>
        <v>tier - 3</v>
      </c>
      <c r="O928" s="8" t="str">
        <f>VLOOKUP(Table1[CUSTOMER ID],'Hospitalisation Details'!$A$2:$I$2344,8,0)</f>
        <v>tier - 3</v>
      </c>
      <c r="P928" s="8" t="str">
        <f>VLOOKUP(Table1[CUSTOMER ID],'Hospitalisation Details'!$A$2:$I$2344,9,0)</f>
        <v>R1013</v>
      </c>
      <c r="Q928" s="8">
        <f ca="1">VLOOKUP(Table1[CUSTOMER ID],'Hospitalisation Details'!$A$2:$N$2344,13,0)</f>
        <v>60</v>
      </c>
    </row>
    <row r="929" spans="1:17" ht="15.75" x14ac:dyDescent="0.25">
      <c r="A929" s="1" t="s">
        <v>1442</v>
      </c>
      <c r="B929" s="8" t="str">
        <f>VLOOKUP(A929:A3263,'Customer Names'!$A$2:$D$2336,2,0)</f>
        <v xml:space="preserve">  Maria A</v>
      </c>
      <c r="C929" s="8">
        <f>VLOOKUP(A929:A3263,'Medical Examinations'!$A$2:$H$2336,2,0)</f>
        <v>23.18</v>
      </c>
      <c r="D929" s="8">
        <f>VLOOKUP(A929:A3263,'Medical Examinations'!$A$2:$H$2336,3,0)</f>
        <v>8.31</v>
      </c>
      <c r="E929" s="8" t="str">
        <f>VLOOKUP(A929:A3263,'Medical Examinations'!$A$1:$M$2336,10,0)</f>
        <v>No</v>
      </c>
      <c r="F929" s="8" t="str">
        <f>VLOOKUP(A929:A3263,'Medical Examinations'!$A$2:$H$2336,5,0)</f>
        <v>No</v>
      </c>
      <c r="G929" s="8" t="str">
        <f>VLOOKUP(A929:A3263,'Medical Examinations'!$A$2:$H$2336,6,0)</f>
        <v>No</v>
      </c>
      <c r="H929" s="8">
        <f>VLOOKUP(A929:A3263,'Medical Examinations'!$A$2:$H$2336,7,0)</f>
        <v>0</v>
      </c>
      <c r="I929" t="str">
        <f>VLOOKUP(A929:A3263,'Medical Examinations'!$A$2:$K$2336,11,0)</f>
        <v>No</v>
      </c>
      <c r="J929" s="8" t="str">
        <f>VLOOKUP(A929:A3263,'Medical Examinations'!$A$2:$M$2336,12,0)</f>
        <v>Normal Weight</v>
      </c>
      <c r="K929" s="8" t="str">
        <f>VLOOKUP(A929:A3263,'Medical Examinations'!$A$2:$M$2336,13,0)</f>
        <v>Diabetes</v>
      </c>
      <c r="L929" s="8" t="str">
        <f>VLOOKUP(Table1[CUSTOMER ID],'Hospitalisation Details'!$A$1:$N$2344,12,0)</f>
        <v>3/Oct/1965</v>
      </c>
      <c r="M929" s="22">
        <f>VLOOKUP(Table1[CUSTOMER ID],'Hospitalisation Details'!$A$2:$N$2344,14,0)</f>
        <v>11830.61</v>
      </c>
      <c r="N929" s="8" t="str">
        <f>VLOOKUP(Table1[CUSTOMER ID],'Hospitalisation Details'!$A$2:$I$2344,7,0)</f>
        <v>tier - 3</v>
      </c>
      <c r="O929" s="8" t="str">
        <f>VLOOKUP(Table1[CUSTOMER ID],'Hospitalisation Details'!$A$2:$I$2344,8,0)</f>
        <v>tier - 1</v>
      </c>
      <c r="P929" s="8" t="str">
        <f>VLOOKUP(Table1[CUSTOMER ID],'Hospitalisation Details'!$A$2:$I$2344,9,0)</f>
        <v>R1012</v>
      </c>
      <c r="Q929" s="8">
        <f ca="1">VLOOKUP(Table1[CUSTOMER ID],'Hospitalisation Details'!$A$2:$N$2344,13,0)</f>
        <v>59</v>
      </c>
    </row>
    <row r="930" spans="1:17" ht="15.75" x14ac:dyDescent="0.25">
      <c r="A930" s="1" t="s">
        <v>1441</v>
      </c>
      <c r="B930" s="8" t="str">
        <f>VLOOKUP(A930:A3264,'Customer Names'!$A$2:$D$2336,2,0)</f>
        <v xml:space="preserve">  Lisa M</v>
      </c>
      <c r="C930" s="8">
        <f>VLOOKUP(A930:A3264,'Medical Examinations'!$A$2:$H$2336,2,0)</f>
        <v>35.409999999999997</v>
      </c>
      <c r="D930" s="8">
        <f>VLOOKUP(A930:A3264,'Medical Examinations'!$A$2:$H$2336,3,0)</f>
        <v>5.68</v>
      </c>
      <c r="E930" s="8" t="str">
        <f>VLOOKUP(A930:A3264,'Medical Examinations'!$A$1:$M$2336,10,0)</f>
        <v>No</v>
      </c>
      <c r="F930" s="8" t="str">
        <f>VLOOKUP(A930:A3264,'Medical Examinations'!$A$2:$H$2336,5,0)</f>
        <v>No</v>
      </c>
      <c r="G930" s="8" t="str">
        <f>VLOOKUP(A930:A3264,'Medical Examinations'!$A$2:$H$2336,6,0)</f>
        <v>No</v>
      </c>
      <c r="H930" s="8">
        <f>VLOOKUP(A930:A3264,'Medical Examinations'!$A$2:$H$2336,7,0)</f>
        <v>0</v>
      </c>
      <c r="I930" t="str">
        <f>VLOOKUP(A930:A3264,'Medical Examinations'!$A$2:$K$2336,11,0)</f>
        <v>No</v>
      </c>
      <c r="J930" s="8" t="str">
        <f>VLOOKUP(A930:A3264,'Medical Examinations'!$A$2:$M$2336,12,0)</f>
        <v>Obesity</v>
      </c>
      <c r="K930" s="8" t="str">
        <f>VLOOKUP(A930:A3264,'Medical Examinations'!$A$2:$M$2336,13,0)</f>
        <v>Normal</v>
      </c>
      <c r="L930" s="8" t="str">
        <f>VLOOKUP(Table1[CUSTOMER ID],'Hospitalisation Details'!$A$1:$N$2344,12,0)</f>
        <v>20/Nov/1982</v>
      </c>
      <c r="M930" s="22">
        <f>VLOOKUP(Table1[CUSTOMER ID],'Hospitalisation Details'!$A$2:$N$2344,14,0)</f>
        <v>11773.06</v>
      </c>
      <c r="N930" s="8" t="str">
        <f>VLOOKUP(Table1[CUSTOMER ID],'Hospitalisation Details'!$A$2:$I$2344,7,0)</f>
        <v>tier - 3</v>
      </c>
      <c r="O930" s="8" t="str">
        <f>VLOOKUP(Table1[CUSTOMER ID],'Hospitalisation Details'!$A$2:$I$2344,8,0)</f>
        <v>tier - 3</v>
      </c>
      <c r="P930" s="8" t="str">
        <f>VLOOKUP(Table1[CUSTOMER ID],'Hospitalisation Details'!$A$2:$I$2344,9,0)</f>
        <v>R1026</v>
      </c>
      <c r="Q930" s="8">
        <f ca="1">VLOOKUP(Table1[CUSTOMER ID],'Hospitalisation Details'!$A$2:$N$2344,13,0)</f>
        <v>42</v>
      </c>
    </row>
    <row r="931" spans="1:17" ht="15.75" x14ac:dyDescent="0.25">
      <c r="A931" s="1" t="s">
        <v>1440</v>
      </c>
      <c r="B931" s="8" t="str">
        <f>VLOOKUP(A931:A3265,'Customer Names'!$A$2:$D$2336,2,0)</f>
        <v xml:space="preserve">  Steve Jr</v>
      </c>
      <c r="C931" s="8">
        <f>VLOOKUP(A931:A3265,'Medical Examinations'!$A$2:$H$2336,2,0)</f>
        <v>32.11</v>
      </c>
      <c r="D931" s="8">
        <f>VLOOKUP(A931:A3265,'Medical Examinations'!$A$2:$H$2336,3,0)</f>
        <v>4.75</v>
      </c>
      <c r="E931" s="8" t="str">
        <f>VLOOKUP(A931:A3265,'Medical Examinations'!$A$1:$M$2336,10,0)</f>
        <v>Yes</v>
      </c>
      <c r="F931" s="8" t="str">
        <f>VLOOKUP(A931:A3265,'Medical Examinations'!$A$2:$H$2336,5,0)</f>
        <v>No</v>
      </c>
      <c r="G931" s="8" t="str">
        <f>VLOOKUP(A931:A3265,'Medical Examinations'!$A$2:$H$2336,6,0)</f>
        <v>No</v>
      </c>
      <c r="H931" s="8">
        <f>VLOOKUP(A931:A3265,'Medical Examinations'!$A$2:$H$2336,7,0)</f>
        <v>2</v>
      </c>
      <c r="I931" t="str">
        <f>VLOOKUP(A931:A3265,'Medical Examinations'!$A$2:$K$2336,11,0)</f>
        <v>No</v>
      </c>
      <c r="J931" s="8" t="str">
        <f>VLOOKUP(A931:A3265,'Medical Examinations'!$A$2:$M$2336,12,0)</f>
        <v>Obesity</v>
      </c>
      <c r="K931" s="8" t="str">
        <f>VLOOKUP(A931:A3265,'Medical Examinations'!$A$2:$M$2336,13,0)</f>
        <v>Normal</v>
      </c>
      <c r="L931" s="8" t="str">
        <f>VLOOKUP(Table1[CUSTOMER ID],'Hospitalisation Details'!$A$1:$N$2344,12,0)</f>
        <v>25/Jul/1966</v>
      </c>
      <c r="M931" s="22">
        <f>VLOOKUP(Table1[CUSTOMER ID],'Hospitalisation Details'!$A$2:$N$2344,14,0)</f>
        <v>11763</v>
      </c>
      <c r="N931" s="8" t="str">
        <f>VLOOKUP(Table1[CUSTOMER ID],'Hospitalisation Details'!$A$2:$I$2344,7,0)</f>
        <v>tier - 3</v>
      </c>
      <c r="O931" s="8" t="str">
        <f>VLOOKUP(Table1[CUSTOMER ID],'Hospitalisation Details'!$A$2:$I$2344,8,0)</f>
        <v>tier - 3</v>
      </c>
      <c r="P931" s="8" t="str">
        <f>VLOOKUP(Table1[CUSTOMER ID],'Hospitalisation Details'!$A$2:$I$2344,9,0)</f>
        <v>R1016</v>
      </c>
      <c r="Q931" s="8">
        <f ca="1">VLOOKUP(Table1[CUSTOMER ID],'Hospitalisation Details'!$A$2:$N$2344,13,0)</f>
        <v>58</v>
      </c>
    </row>
    <row r="932" spans="1:17" ht="15.75" x14ac:dyDescent="0.25">
      <c r="A932" s="1" t="s">
        <v>1439</v>
      </c>
      <c r="B932" s="8" t="str">
        <f>VLOOKUP(A932:A3266,'Customer Names'!$A$2:$D$2336,2,0)</f>
        <v xml:space="preserve">  Tiffany</v>
      </c>
      <c r="C932" s="8">
        <f>VLOOKUP(A932:A3266,'Medical Examinations'!$A$2:$H$2336,2,0)</f>
        <v>34.479999999999997</v>
      </c>
      <c r="D932" s="8">
        <f>VLOOKUP(A932:A3266,'Medical Examinations'!$A$2:$H$2336,3,0)</f>
        <v>6.31</v>
      </c>
      <c r="E932" s="8" t="str">
        <f>VLOOKUP(A932:A3266,'Medical Examinations'!$A$1:$M$2336,10,0)</f>
        <v>No</v>
      </c>
      <c r="F932" s="8" t="str">
        <f>VLOOKUP(A932:A3266,'Medical Examinations'!$A$2:$H$2336,5,0)</f>
        <v>No</v>
      </c>
      <c r="G932" s="8" t="str">
        <f>VLOOKUP(A932:A3266,'Medical Examinations'!$A$2:$H$2336,6,0)</f>
        <v>Yes</v>
      </c>
      <c r="H932" s="8">
        <f>VLOOKUP(A932:A3266,'Medical Examinations'!$A$2:$H$2336,7,0)</f>
        <v>1</v>
      </c>
      <c r="I932" t="str">
        <f>VLOOKUP(A932:A3266,'Medical Examinations'!$A$2:$K$2336,11,0)</f>
        <v>No</v>
      </c>
      <c r="J932" s="8" t="str">
        <f>VLOOKUP(A932:A3266,'Medical Examinations'!$A$2:$M$2336,12,0)</f>
        <v>Obesity</v>
      </c>
      <c r="K932" s="8" t="str">
        <f>VLOOKUP(A932:A3266,'Medical Examinations'!$A$2:$M$2336,13,0)</f>
        <v>Prediabetes</v>
      </c>
      <c r="L932" s="8" t="str">
        <f>VLOOKUP(Table1[CUSTOMER ID],'Hospitalisation Details'!$A$1:$N$2344,12,0)</f>
        <v>6/Nov/1979</v>
      </c>
      <c r="M932" s="22">
        <f>VLOOKUP(Table1[CUSTOMER ID],'Hospitalisation Details'!$A$2:$N$2344,14,0)</f>
        <v>11752.68</v>
      </c>
      <c r="N932" s="8" t="str">
        <f>VLOOKUP(Table1[CUSTOMER ID],'Hospitalisation Details'!$A$2:$I$2344,7,0)</f>
        <v>tier - 3</v>
      </c>
      <c r="O932" s="8" t="str">
        <f>VLOOKUP(Table1[CUSTOMER ID],'Hospitalisation Details'!$A$2:$I$2344,8,0)</f>
        <v>tier - 1</v>
      </c>
      <c r="P932" s="8" t="str">
        <f>VLOOKUP(Table1[CUSTOMER ID],'Hospitalisation Details'!$A$2:$I$2344,9,0)</f>
        <v>R1026</v>
      </c>
      <c r="Q932" s="8">
        <f ca="1">VLOOKUP(Table1[CUSTOMER ID],'Hospitalisation Details'!$A$2:$N$2344,13,0)</f>
        <v>45</v>
      </c>
    </row>
    <row r="933" spans="1:17" ht="15.75" x14ac:dyDescent="0.25">
      <c r="A933" s="1" t="s">
        <v>1438</v>
      </c>
      <c r="B933" s="8" t="str">
        <f>VLOOKUP(A933:A3267,'Customer Names'!$A$2:$D$2336,2,0)</f>
        <v xml:space="preserve">  Greg</v>
      </c>
      <c r="C933" s="8">
        <f>VLOOKUP(A933:A3267,'Medical Examinations'!$A$2:$H$2336,2,0)</f>
        <v>34.39</v>
      </c>
      <c r="D933" s="8">
        <f>VLOOKUP(A933:A3267,'Medical Examinations'!$A$2:$H$2336,3,0)</f>
        <v>6.28</v>
      </c>
      <c r="E933" s="8" t="str">
        <f>VLOOKUP(A933:A3267,'Medical Examinations'!$A$1:$M$2336,10,0)</f>
        <v>Yes</v>
      </c>
      <c r="F933" s="8" t="str">
        <f>VLOOKUP(A933:A3267,'Medical Examinations'!$A$2:$H$2336,5,0)</f>
        <v>No</v>
      </c>
      <c r="G933" s="8" t="str">
        <f>VLOOKUP(A933:A3267,'Medical Examinations'!$A$2:$H$2336,6,0)</f>
        <v>No</v>
      </c>
      <c r="H933" s="8">
        <f>VLOOKUP(A933:A3267,'Medical Examinations'!$A$2:$H$2336,7,0)</f>
        <v>1</v>
      </c>
      <c r="I933" t="str">
        <f>VLOOKUP(A933:A3267,'Medical Examinations'!$A$2:$K$2336,11,0)</f>
        <v>No</v>
      </c>
      <c r="J933" s="8" t="str">
        <f>VLOOKUP(A933:A3267,'Medical Examinations'!$A$2:$M$2336,12,0)</f>
        <v>Obesity</v>
      </c>
      <c r="K933" s="8" t="str">
        <f>VLOOKUP(A933:A3267,'Medical Examinations'!$A$2:$M$2336,13,0)</f>
        <v>Prediabetes</v>
      </c>
      <c r="L933" s="8" t="str">
        <f>VLOOKUP(Table1[CUSTOMER ID],'Hospitalisation Details'!$A$1:$N$2344,12,0)</f>
        <v>2/Dec/1964</v>
      </c>
      <c r="M933" s="22">
        <f>VLOOKUP(Table1[CUSTOMER ID],'Hospitalisation Details'!$A$2:$N$2344,14,0)</f>
        <v>11743.93</v>
      </c>
      <c r="N933" s="8" t="str">
        <f>VLOOKUP(Table1[CUSTOMER ID],'Hospitalisation Details'!$A$2:$I$2344,7,0)</f>
        <v>tier - 3</v>
      </c>
      <c r="O933" s="8" t="str">
        <f>VLOOKUP(Table1[CUSTOMER ID],'Hospitalisation Details'!$A$2:$I$2344,8,0)</f>
        <v>tier - 1</v>
      </c>
      <c r="P933" s="8" t="str">
        <f>VLOOKUP(Table1[CUSTOMER ID],'Hospitalisation Details'!$A$2:$I$2344,9,0)</f>
        <v>R1012</v>
      </c>
      <c r="Q933" s="8">
        <f ca="1">VLOOKUP(Table1[CUSTOMER ID],'Hospitalisation Details'!$A$2:$N$2344,13,0)</f>
        <v>59</v>
      </c>
    </row>
    <row r="934" spans="1:17" ht="15.75" x14ac:dyDescent="0.25">
      <c r="A934" s="1" t="s">
        <v>1437</v>
      </c>
      <c r="B934" s="8" t="str">
        <f>VLOOKUP(A934:A3268,'Customer Names'!$A$2:$D$2336,2,0)</f>
        <v xml:space="preserve">  Dale</v>
      </c>
      <c r="C934" s="8">
        <f>VLOOKUP(A934:A3268,'Medical Examinations'!$A$2:$H$2336,2,0)</f>
        <v>26.4</v>
      </c>
      <c r="D934" s="8">
        <f>VLOOKUP(A934:A3268,'Medical Examinations'!$A$2:$H$2336,3,0)</f>
        <v>9.2899999999999991</v>
      </c>
      <c r="E934" s="8" t="str">
        <f>VLOOKUP(A934:A3268,'Medical Examinations'!$A$1:$M$2336,10,0)</f>
        <v>Yes</v>
      </c>
      <c r="F934" s="8" t="str">
        <f>VLOOKUP(A934:A3268,'Medical Examinations'!$A$2:$H$2336,5,0)</f>
        <v>No</v>
      </c>
      <c r="G934" s="8" t="str">
        <f>VLOOKUP(A934:A3268,'Medical Examinations'!$A$2:$H$2336,6,0)</f>
        <v>Yes</v>
      </c>
      <c r="H934" s="8">
        <f>VLOOKUP(A934:A3268,'Medical Examinations'!$A$2:$H$2336,7,0)</f>
        <v>1</v>
      </c>
      <c r="I934" t="str">
        <f>VLOOKUP(A934:A3268,'Medical Examinations'!$A$2:$K$2336,11,0)</f>
        <v>No</v>
      </c>
      <c r="J934" s="8" t="str">
        <f>VLOOKUP(A934:A3268,'Medical Examinations'!$A$2:$M$2336,12,0)</f>
        <v>Overweight</v>
      </c>
      <c r="K934" s="8" t="str">
        <f>VLOOKUP(A934:A3268,'Medical Examinations'!$A$2:$M$2336,13,0)</f>
        <v>Diabetes</v>
      </c>
      <c r="L934" s="8" t="str">
        <f>VLOOKUP(Table1[CUSTOMER ID],'Hospitalisation Details'!$A$1:$N$2344,12,0)</f>
        <v>9/Jun/1963</v>
      </c>
      <c r="M934" s="22">
        <f>VLOOKUP(Table1[CUSTOMER ID],'Hospitalisation Details'!$A$2:$N$2344,14,0)</f>
        <v>11743.3</v>
      </c>
      <c r="N934" s="8" t="str">
        <f>VLOOKUP(Table1[CUSTOMER ID],'Hospitalisation Details'!$A$2:$I$2344,7,0)</f>
        <v>tier - 3</v>
      </c>
      <c r="O934" s="8" t="str">
        <f>VLOOKUP(Table1[CUSTOMER ID],'Hospitalisation Details'!$A$2:$I$2344,8,0)</f>
        <v>tier - 3</v>
      </c>
      <c r="P934" s="8" t="str">
        <f>VLOOKUP(Table1[CUSTOMER ID],'Hospitalisation Details'!$A$2:$I$2344,9,0)</f>
        <v>R1013</v>
      </c>
      <c r="Q934" s="8">
        <f ca="1">VLOOKUP(Table1[CUSTOMER ID],'Hospitalisation Details'!$A$2:$N$2344,13,0)</f>
        <v>61</v>
      </c>
    </row>
    <row r="935" spans="1:17" ht="15.75" x14ac:dyDescent="0.25">
      <c r="A935" s="1" t="s">
        <v>1436</v>
      </c>
      <c r="B935" s="8" t="str">
        <f>VLOOKUP(A935:A3269,'Customer Names'!$A$2:$D$2336,2,0)</f>
        <v xml:space="preserve">  Brittany A</v>
      </c>
      <c r="C935" s="8">
        <f>VLOOKUP(A935:A3269,'Medical Examinations'!$A$2:$H$2336,2,0)</f>
        <v>28.1</v>
      </c>
      <c r="D935" s="8">
        <f>VLOOKUP(A935:A3269,'Medical Examinations'!$A$2:$H$2336,3,0)</f>
        <v>5.79</v>
      </c>
      <c r="E935" s="8" t="str">
        <f>VLOOKUP(A935:A3269,'Medical Examinations'!$A$1:$M$2336,10,0)</f>
        <v>Yes</v>
      </c>
      <c r="F935" s="8" t="str">
        <f>VLOOKUP(A935:A3269,'Medical Examinations'!$A$2:$H$2336,5,0)</f>
        <v>No</v>
      </c>
      <c r="G935" s="8" t="str">
        <f>VLOOKUP(A935:A3269,'Medical Examinations'!$A$2:$H$2336,6,0)</f>
        <v>Yes</v>
      </c>
      <c r="H935" s="8">
        <f>VLOOKUP(A935:A3269,'Medical Examinations'!$A$2:$H$2336,7,0)</f>
        <v>1</v>
      </c>
      <c r="I935" t="str">
        <f>VLOOKUP(A935:A3269,'Medical Examinations'!$A$2:$K$2336,11,0)</f>
        <v>No</v>
      </c>
      <c r="J935" s="8" t="str">
        <f>VLOOKUP(A935:A3269,'Medical Examinations'!$A$2:$M$2336,12,0)</f>
        <v>Overweight</v>
      </c>
      <c r="K935" s="8" t="str">
        <f>VLOOKUP(A935:A3269,'Medical Examinations'!$A$2:$M$2336,13,0)</f>
        <v>Prediabetes</v>
      </c>
      <c r="L935" s="8" t="str">
        <f>VLOOKUP(Table1[CUSTOMER ID],'Hospitalisation Details'!$A$1:$N$2344,12,0)</f>
        <v>12/Nov/1969</v>
      </c>
      <c r="M935" s="22">
        <f>VLOOKUP(Table1[CUSTOMER ID],'Hospitalisation Details'!$A$2:$N$2344,14,0)</f>
        <v>11741.73</v>
      </c>
      <c r="N935" s="8" t="str">
        <f>VLOOKUP(Table1[CUSTOMER ID],'Hospitalisation Details'!$A$2:$I$2344,7,0)</f>
        <v>tier - 3</v>
      </c>
      <c r="O935" s="8" t="str">
        <f>VLOOKUP(Table1[CUSTOMER ID],'Hospitalisation Details'!$A$2:$I$2344,8,0)</f>
        <v>tier - 1</v>
      </c>
      <c r="P935" s="8" t="str">
        <f>VLOOKUP(Table1[CUSTOMER ID],'Hospitalisation Details'!$A$2:$I$2344,9,0)</f>
        <v>R1011</v>
      </c>
      <c r="Q935" s="8">
        <f ca="1">VLOOKUP(Table1[CUSTOMER ID],'Hospitalisation Details'!$A$2:$N$2344,13,0)</f>
        <v>55</v>
      </c>
    </row>
    <row r="936" spans="1:17" ht="15.75" x14ac:dyDescent="0.25">
      <c r="A936" s="1" t="s">
        <v>1435</v>
      </c>
      <c r="B936" s="8" t="str">
        <f>VLOOKUP(A936:A3270,'Customer Names'!$A$2:$D$2336,2,0)</f>
        <v xml:space="preserve">  Robert S</v>
      </c>
      <c r="C936" s="8">
        <f>VLOOKUP(A936:A3270,'Medical Examinations'!$A$2:$H$2336,2,0)</f>
        <v>27</v>
      </c>
      <c r="D936" s="8">
        <f>VLOOKUP(A936:A3270,'Medical Examinations'!$A$2:$H$2336,3,0)</f>
        <v>4.54</v>
      </c>
      <c r="E936" s="8" t="str">
        <f>VLOOKUP(A936:A3270,'Medical Examinations'!$A$1:$M$2336,10,0)</f>
        <v>Yes</v>
      </c>
      <c r="F936" s="8" t="str">
        <f>VLOOKUP(A936:A3270,'Medical Examinations'!$A$2:$H$2336,5,0)</f>
        <v>No</v>
      </c>
      <c r="G936" s="8" t="str">
        <f>VLOOKUP(A936:A3270,'Medical Examinations'!$A$2:$H$2336,6,0)</f>
        <v>No</v>
      </c>
      <c r="H936" s="8">
        <f>VLOOKUP(A936:A3270,'Medical Examinations'!$A$2:$H$2336,7,0)</f>
        <v>1</v>
      </c>
      <c r="I936" t="str">
        <f>VLOOKUP(A936:A3270,'Medical Examinations'!$A$2:$K$2336,11,0)</f>
        <v>No</v>
      </c>
      <c r="J936" s="8" t="str">
        <f>VLOOKUP(A936:A3270,'Medical Examinations'!$A$2:$M$2336,12,0)</f>
        <v>Overweight</v>
      </c>
      <c r="K936" s="8" t="str">
        <f>VLOOKUP(A936:A3270,'Medical Examinations'!$A$2:$M$2336,13,0)</f>
        <v>Normal</v>
      </c>
      <c r="L936" s="8" t="str">
        <f>VLOOKUP(Table1[CUSTOMER ID],'Hospitalisation Details'!$A$1:$N$2344,12,0)</f>
        <v>5/Sep/1988</v>
      </c>
      <c r="M936" s="22">
        <f>VLOOKUP(Table1[CUSTOMER ID],'Hospitalisation Details'!$A$2:$N$2344,14,0)</f>
        <v>11737.85</v>
      </c>
      <c r="N936" s="8" t="str">
        <f>VLOOKUP(Table1[CUSTOMER ID],'Hospitalisation Details'!$A$2:$I$2344,7,0)</f>
        <v>tier - 3</v>
      </c>
      <c r="O936" s="8" t="str">
        <f>VLOOKUP(Table1[CUSTOMER ID],'Hospitalisation Details'!$A$2:$I$2344,8,0)</f>
        <v>tier - 1</v>
      </c>
      <c r="P936" s="8" t="str">
        <f>VLOOKUP(Table1[CUSTOMER ID],'Hospitalisation Details'!$A$2:$I$2344,9,0)</f>
        <v>R1011</v>
      </c>
      <c r="Q936" s="8">
        <f ca="1">VLOOKUP(Table1[CUSTOMER ID],'Hospitalisation Details'!$A$2:$N$2344,13,0)</f>
        <v>36</v>
      </c>
    </row>
    <row r="937" spans="1:17" ht="15.75" x14ac:dyDescent="0.25">
      <c r="A937" s="1" t="s">
        <v>1434</v>
      </c>
      <c r="B937" s="8" t="str">
        <f>VLOOKUP(A937:A3271,'Customer Names'!$A$2:$D$2336,2,0)</f>
        <v xml:space="preserve">  Cameron</v>
      </c>
      <c r="C937" s="8">
        <f>VLOOKUP(A937:A3271,'Medical Examinations'!$A$2:$H$2336,2,0)</f>
        <v>28.594999999999999</v>
      </c>
      <c r="D937" s="8">
        <f>VLOOKUP(A937:A3271,'Medical Examinations'!$A$2:$H$2336,3,0)</f>
        <v>4.68</v>
      </c>
      <c r="E937" s="8" t="str">
        <f>VLOOKUP(A937:A3271,'Medical Examinations'!$A$1:$M$2336,10,0)</f>
        <v>Yes</v>
      </c>
      <c r="F937" s="8" t="str">
        <f>VLOOKUP(A937:A3271,'Medical Examinations'!$A$2:$H$2336,5,0)</f>
        <v>No</v>
      </c>
      <c r="G937" s="8" t="str">
        <f>VLOOKUP(A937:A3271,'Medical Examinations'!$A$2:$H$2336,6,0)</f>
        <v>No</v>
      </c>
      <c r="H937" s="8">
        <f>VLOOKUP(A937:A3271,'Medical Examinations'!$A$2:$H$2336,7,0)</f>
        <v>1</v>
      </c>
      <c r="I937" t="str">
        <f>VLOOKUP(A937:A3271,'Medical Examinations'!$A$2:$K$2336,11,0)</f>
        <v>No</v>
      </c>
      <c r="J937" s="8" t="str">
        <f>VLOOKUP(A937:A3271,'Medical Examinations'!$A$2:$M$2336,12,0)</f>
        <v>Overweight</v>
      </c>
      <c r="K937" s="8" t="str">
        <f>VLOOKUP(A937:A3271,'Medical Examinations'!$A$2:$M$2336,13,0)</f>
        <v>Normal</v>
      </c>
      <c r="L937" s="8" t="str">
        <f>VLOOKUP(Table1[CUSTOMER ID],'Hospitalisation Details'!$A$1:$N$2344,12,0)</f>
        <v>9/Nov/1964</v>
      </c>
      <c r="M937" s="22">
        <f>VLOOKUP(Table1[CUSTOMER ID],'Hospitalisation Details'!$A$2:$N$2344,14,0)</f>
        <v>11735.88</v>
      </c>
      <c r="N937" s="8" t="str">
        <f>VLOOKUP(Table1[CUSTOMER ID],'Hospitalisation Details'!$A$2:$I$2344,7,0)</f>
        <v>tier - 3</v>
      </c>
      <c r="O937" s="8" t="str">
        <f>VLOOKUP(Table1[CUSTOMER ID],'Hospitalisation Details'!$A$2:$I$2344,8,0)</f>
        <v>tier - 1</v>
      </c>
      <c r="P937" s="8" t="str">
        <f>VLOOKUP(Table1[CUSTOMER ID],'Hospitalisation Details'!$A$2:$I$2344,9,0)</f>
        <v>R1012</v>
      </c>
      <c r="Q937" s="8">
        <f ca="1">VLOOKUP(Table1[CUSTOMER ID],'Hospitalisation Details'!$A$2:$N$2344,13,0)</f>
        <v>60</v>
      </c>
    </row>
    <row r="938" spans="1:17" ht="15.75" x14ac:dyDescent="0.25">
      <c r="A938" s="1" t="s">
        <v>1433</v>
      </c>
      <c r="B938" s="8" t="str">
        <f>VLOOKUP(A938:A3272,'Customer Names'!$A$2:$D$2336,2,0)</f>
        <v xml:space="preserve">  Ulrike</v>
      </c>
      <c r="C938" s="8">
        <f>VLOOKUP(A938:A3272,'Medical Examinations'!$A$2:$H$2336,2,0)</f>
        <v>36.799999999999997</v>
      </c>
      <c r="D938" s="8">
        <f>VLOOKUP(A938:A3272,'Medical Examinations'!$A$2:$H$2336,3,0)</f>
        <v>5.88</v>
      </c>
      <c r="E938" s="8" t="str">
        <f>VLOOKUP(A938:A3272,'Medical Examinations'!$A$1:$M$2336,10,0)</f>
        <v>No</v>
      </c>
      <c r="F938" s="8" t="str">
        <f>VLOOKUP(A938:A3272,'Medical Examinations'!$A$2:$H$2336,5,0)</f>
        <v>No</v>
      </c>
      <c r="G938" s="8" t="str">
        <f>VLOOKUP(A938:A3272,'Medical Examinations'!$A$2:$H$2336,6,0)</f>
        <v>No</v>
      </c>
      <c r="H938" s="8">
        <f>VLOOKUP(A938:A3272,'Medical Examinations'!$A$2:$H$2336,7,0)</f>
        <v>1</v>
      </c>
      <c r="I938" t="str">
        <f>VLOOKUP(A938:A3272,'Medical Examinations'!$A$2:$K$2336,11,0)</f>
        <v>No</v>
      </c>
      <c r="J938" s="8" t="str">
        <f>VLOOKUP(A938:A3272,'Medical Examinations'!$A$2:$M$2336,12,0)</f>
        <v>Obesity</v>
      </c>
      <c r="K938" s="8" t="str">
        <f>VLOOKUP(A938:A3272,'Medical Examinations'!$A$2:$M$2336,13,0)</f>
        <v>Prediabetes</v>
      </c>
      <c r="L938" s="8" t="str">
        <f>VLOOKUP(Table1[CUSTOMER ID],'Hospitalisation Details'!$A$1:$N$2344,12,0)</f>
        <v>26/Nov/1984</v>
      </c>
      <c r="M938" s="22">
        <f>VLOOKUP(Table1[CUSTOMER ID],'Hospitalisation Details'!$A$2:$N$2344,14,0)</f>
        <v>11730.82</v>
      </c>
      <c r="N938" s="8" t="str">
        <f>VLOOKUP(Table1[CUSTOMER ID],'Hospitalisation Details'!$A$2:$I$2344,7,0)</f>
        <v>tier - 3</v>
      </c>
      <c r="O938" s="8" t="str">
        <f>VLOOKUP(Table1[CUSTOMER ID],'Hospitalisation Details'!$A$2:$I$2344,8,0)</f>
        <v>tier - 3</v>
      </c>
      <c r="P938" s="8" t="str">
        <f>VLOOKUP(Table1[CUSTOMER ID],'Hospitalisation Details'!$A$2:$I$2344,9,0)</f>
        <v>R1026</v>
      </c>
      <c r="Q938" s="8">
        <f ca="1">VLOOKUP(Table1[CUSTOMER ID],'Hospitalisation Details'!$A$2:$N$2344,13,0)</f>
        <v>39</v>
      </c>
    </row>
    <row r="939" spans="1:17" ht="15.75" x14ac:dyDescent="0.25">
      <c r="A939" s="1" t="s">
        <v>1432</v>
      </c>
      <c r="B939" s="8" t="str">
        <f>VLOOKUP(A939:A3273,'Customer Names'!$A$2:$D$2336,2,0)</f>
        <v xml:space="preserve">  Katlyn A</v>
      </c>
      <c r="C939" s="8">
        <f>VLOOKUP(A939:A3273,'Medical Examinations'!$A$2:$H$2336,2,0)</f>
        <v>23.75</v>
      </c>
      <c r="D939" s="8">
        <f>VLOOKUP(A939:A3273,'Medical Examinations'!$A$2:$H$2336,3,0)</f>
        <v>5.42</v>
      </c>
      <c r="E939" s="8" t="str">
        <f>VLOOKUP(A939:A3273,'Medical Examinations'!$A$1:$M$2336,10,0)</f>
        <v>Yes</v>
      </c>
      <c r="F939" s="8" t="str">
        <f>VLOOKUP(A939:A3273,'Medical Examinations'!$A$2:$H$2336,5,0)</f>
        <v>No</v>
      </c>
      <c r="G939" s="8" t="str">
        <f>VLOOKUP(A939:A3273,'Medical Examinations'!$A$2:$H$2336,6,0)</f>
        <v>Yes</v>
      </c>
      <c r="H939" s="8">
        <f>VLOOKUP(A939:A3273,'Medical Examinations'!$A$2:$H$2336,7,0)</f>
        <v>1</v>
      </c>
      <c r="I939" t="str">
        <f>VLOOKUP(A939:A3273,'Medical Examinations'!$A$2:$K$2336,11,0)</f>
        <v>No</v>
      </c>
      <c r="J939" s="8" t="str">
        <f>VLOOKUP(A939:A3273,'Medical Examinations'!$A$2:$M$2336,12,0)</f>
        <v>Normal Weight</v>
      </c>
      <c r="K939" s="8" t="str">
        <f>VLOOKUP(A939:A3273,'Medical Examinations'!$A$2:$M$2336,13,0)</f>
        <v>Normal</v>
      </c>
      <c r="L939" s="8" t="str">
        <f>VLOOKUP(Table1[CUSTOMER ID],'Hospitalisation Details'!$A$1:$N$2344,12,0)</f>
        <v>12/Oct/1969</v>
      </c>
      <c r="M939" s="22">
        <f>VLOOKUP(Table1[CUSTOMER ID],'Hospitalisation Details'!$A$2:$N$2344,14,0)</f>
        <v>11729.68</v>
      </c>
      <c r="N939" s="8" t="str">
        <f>VLOOKUP(Table1[CUSTOMER ID],'Hospitalisation Details'!$A$2:$I$2344,7,0)</f>
        <v>tier - 3</v>
      </c>
      <c r="O939" s="8" t="str">
        <f>VLOOKUP(Table1[CUSTOMER ID],'Hospitalisation Details'!$A$2:$I$2344,8,0)</f>
        <v>tier - 1</v>
      </c>
      <c r="P939" s="8" t="str">
        <f>VLOOKUP(Table1[CUSTOMER ID],'Hospitalisation Details'!$A$2:$I$2344,9,0)</f>
        <v>R1024</v>
      </c>
      <c r="Q939" s="8">
        <f ca="1">VLOOKUP(Table1[CUSTOMER ID],'Hospitalisation Details'!$A$2:$N$2344,13,0)</f>
        <v>55</v>
      </c>
    </row>
    <row r="940" spans="1:17" ht="15.75" x14ac:dyDescent="0.25">
      <c r="A940" s="1" t="s">
        <v>1431</v>
      </c>
      <c r="B940" s="8" t="str">
        <f>VLOOKUP(A940:A3274,'Customer Names'!$A$2:$D$2336,2,0)</f>
        <v xml:space="preserve">  Morgan B</v>
      </c>
      <c r="C940" s="8">
        <f>VLOOKUP(A940:A3274,'Medical Examinations'!$A$2:$H$2336,2,0)</f>
        <v>35.619999999999997</v>
      </c>
      <c r="D940" s="8">
        <f>VLOOKUP(A940:A3274,'Medical Examinations'!$A$2:$H$2336,3,0)</f>
        <v>4.16</v>
      </c>
      <c r="E940" s="8" t="str">
        <f>VLOOKUP(A940:A3274,'Medical Examinations'!$A$1:$M$2336,10,0)</f>
        <v>No</v>
      </c>
      <c r="F940" s="8" t="str">
        <f>VLOOKUP(A940:A3274,'Medical Examinations'!$A$2:$H$2336,5,0)</f>
        <v>No</v>
      </c>
      <c r="G940" s="8" t="str">
        <f>VLOOKUP(A940:A3274,'Medical Examinations'!$A$2:$H$2336,6,0)</f>
        <v>No</v>
      </c>
      <c r="H940" s="8">
        <f>VLOOKUP(A940:A3274,'Medical Examinations'!$A$2:$H$2336,7,0)</f>
        <v>0</v>
      </c>
      <c r="I940" t="str">
        <f>VLOOKUP(A940:A3274,'Medical Examinations'!$A$2:$K$2336,11,0)</f>
        <v>No</v>
      </c>
      <c r="J940" s="8" t="str">
        <f>VLOOKUP(A940:A3274,'Medical Examinations'!$A$2:$M$2336,12,0)</f>
        <v>Obesity</v>
      </c>
      <c r="K940" s="8" t="str">
        <f>VLOOKUP(A940:A3274,'Medical Examinations'!$A$2:$M$2336,13,0)</f>
        <v>Normal</v>
      </c>
      <c r="L940" s="8" t="str">
        <f>VLOOKUP(Table1[CUSTOMER ID],'Hospitalisation Details'!$A$1:$N$2344,12,0)</f>
        <v>21/Oct/1982</v>
      </c>
      <c r="M940" s="22">
        <f>VLOOKUP(Table1[CUSTOMER ID],'Hospitalisation Details'!$A$2:$N$2344,14,0)</f>
        <v>11712.97</v>
      </c>
      <c r="N940" s="8" t="str">
        <f>VLOOKUP(Table1[CUSTOMER ID],'Hospitalisation Details'!$A$2:$I$2344,7,0)</f>
        <v>tier - 3</v>
      </c>
      <c r="O940" s="8" t="str">
        <f>VLOOKUP(Table1[CUSTOMER ID],'Hospitalisation Details'!$A$2:$I$2344,8,0)</f>
        <v>tier - 2</v>
      </c>
      <c r="P940" s="8" t="str">
        <f>VLOOKUP(Table1[CUSTOMER ID],'Hospitalisation Details'!$A$2:$I$2344,9,0)</f>
        <v>R1021</v>
      </c>
      <c r="Q940" s="8">
        <f ca="1">VLOOKUP(Table1[CUSTOMER ID],'Hospitalisation Details'!$A$2:$N$2344,13,0)</f>
        <v>42</v>
      </c>
    </row>
    <row r="941" spans="1:17" ht="15.75" x14ac:dyDescent="0.25">
      <c r="A941" s="1" t="s">
        <v>1430</v>
      </c>
      <c r="B941" s="8" t="str">
        <f>VLOOKUP(A941:A3275,'Customer Names'!$A$2:$D$2336,2,0)</f>
        <v xml:space="preserve">  Peter</v>
      </c>
      <c r="C941" s="8">
        <f>VLOOKUP(A941:A3275,'Medical Examinations'!$A$2:$H$2336,2,0)</f>
        <v>30.69</v>
      </c>
      <c r="D941" s="8">
        <f>VLOOKUP(A941:A3275,'Medical Examinations'!$A$2:$H$2336,3,0)</f>
        <v>7.05</v>
      </c>
      <c r="E941" s="8" t="str">
        <f>VLOOKUP(A941:A3275,'Medical Examinations'!$A$1:$M$2336,10,0)</f>
        <v>Yes</v>
      </c>
      <c r="F941" s="8" t="str">
        <f>VLOOKUP(A941:A3275,'Medical Examinations'!$A$2:$H$2336,5,0)</f>
        <v>No</v>
      </c>
      <c r="G941" s="8" t="str">
        <f>VLOOKUP(A941:A3275,'Medical Examinations'!$A$2:$H$2336,6,0)</f>
        <v>No</v>
      </c>
      <c r="H941" s="8">
        <f>VLOOKUP(A941:A3275,'Medical Examinations'!$A$2:$H$2336,7,0)</f>
        <v>2</v>
      </c>
      <c r="I941" t="str">
        <f>VLOOKUP(A941:A3275,'Medical Examinations'!$A$2:$K$2336,11,0)</f>
        <v>No</v>
      </c>
      <c r="J941" s="8" t="str">
        <f>VLOOKUP(A941:A3275,'Medical Examinations'!$A$2:$M$2336,12,0)</f>
        <v>Obesity</v>
      </c>
      <c r="K941" s="8" t="str">
        <f>VLOOKUP(A941:A3275,'Medical Examinations'!$A$2:$M$2336,13,0)</f>
        <v>Diabetes</v>
      </c>
      <c r="L941" s="8" t="str">
        <f>VLOOKUP(Table1[CUSTOMER ID],'Hospitalisation Details'!$A$1:$N$2344,12,0)</f>
        <v>1/Dec/1970</v>
      </c>
      <c r="M941" s="22">
        <f>VLOOKUP(Table1[CUSTOMER ID],'Hospitalisation Details'!$A$2:$N$2344,14,0)</f>
        <v>11696.52</v>
      </c>
      <c r="N941" s="8" t="str">
        <f>VLOOKUP(Table1[CUSTOMER ID],'Hospitalisation Details'!$A$2:$I$2344,7,0)</f>
        <v>tier - 3</v>
      </c>
      <c r="O941" s="8" t="str">
        <f>VLOOKUP(Table1[CUSTOMER ID],'Hospitalisation Details'!$A$2:$I$2344,8,0)</f>
        <v>tier - 1</v>
      </c>
      <c r="P941" s="8" t="str">
        <f>VLOOKUP(Table1[CUSTOMER ID],'Hospitalisation Details'!$A$2:$I$2344,9,0)</f>
        <v>R1021</v>
      </c>
      <c r="Q941" s="8">
        <f ca="1">VLOOKUP(Table1[CUSTOMER ID],'Hospitalisation Details'!$A$2:$N$2344,13,0)</f>
        <v>53</v>
      </c>
    </row>
    <row r="942" spans="1:17" ht="15.75" x14ac:dyDescent="0.25">
      <c r="A942" s="1" t="s">
        <v>1429</v>
      </c>
      <c r="B942" s="8" t="str">
        <f>VLOOKUP(A942:A3276,'Customer Names'!$A$2:$D$2336,2,0)</f>
        <v xml:space="preserve">  Chandler</v>
      </c>
      <c r="C942" s="8">
        <f>VLOOKUP(A942:A3276,'Medical Examinations'!$A$2:$H$2336,2,0)</f>
        <v>35.799999999999997</v>
      </c>
      <c r="D942" s="8">
        <f>VLOOKUP(A942:A3276,'Medical Examinations'!$A$2:$H$2336,3,0)</f>
        <v>5.63</v>
      </c>
      <c r="E942" s="8" t="str">
        <f>VLOOKUP(A942:A3276,'Medical Examinations'!$A$1:$M$2336,10,0)</f>
        <v>Yes</v>
      </c>
      <c r="F942" s="8" t="str">
        <f>VLOOKUP(A942:A3276,'Medical Examinations'!$A$2:$H$2336,5,0)</f>
        <v>No</v>
      </c>
      <c r="G942" s="8" t="str">
        <f>VLOOKUP(A942:A3276,'Medical Examinations'!$A$2:$H$2336,6,0)</f>
        <v>No</v>
      </c>
      <c r="H942" s="8">
        <f>VLOOKUP(A942:A3276,'Medical Examinations'!$A$2:$H$2336,7,0)</f>
        <v>2</v>
      </c>
      <c r="I942" t="str">
        <f>VLOOKUP(A942:A3276,'Medical Examinations'!$A$2:$K$2336,11,0)</f>
        <v>No</v>
      </c>
      <c r="J942" s="8" t="str">
        <f>VLOOKUP(A942:A3276,'Medical Examinations'!$A$2:$M$2336,12,0)</f>
        <v>Obesity</v>
      </c>
      <c r="K942" s="8" t="str">
        <f>VLOOKUP(A942:A3276,'Medical Examinations'!$A$2:$M$2336,13,0)</f>
        <v>Normal</v>
      </c>
      <c r="L942" s="8" t="str">
        <f>VLOOKUP(Table1[CUSTOMER ID],'Hospitalisation Details'!$A$1:$N$2344,12,0)</f>
        <v>9/Nov/1966</v>
      </c>
      <c r="M942" s="22">
        <f>VLOOKUP(Table1[CUSTOMER ID],'Hospitalisation Details'!$A$2:$N$2344,14,0)</f>
        <v>11674.13</v>
      </c>
      <c r="N942" s="8" t="str">
        <f>VLOOKUP(Table1[CUSTOMER ID],'Hospitalisation Details'!$A$2:$I$2344,7,0)</f>
        <v>tier - 3</v>
      </c>
      <c r="O942" s="8" t="str">
        <f>VLOOKUP(Table1[CUSTOMER ID],'Hospitalisation Details'!$A$2:$I$2344,8,0)</f>
        <v>tier - 1</v>
      </c>
      <c r="P942" s="8" t="str">
        <f>VLOOKUP(Table1[CUSTOMER ID],'Hospitalisation Details'!$A$2:$I$2344,9,0)</f>
        <v>R1011</v>
      </c>
      <c r="Q942" s="8">
        <f ca="1">VLOOKUP(Table1[CUSTOMER ID],'Hospitalisation Details'!$A$2:$N$2344,13,0)</f>
        <v>58</v>
      </c>
    </row>
    <row r="943" spans="1:17" ht="15.75" x14ac:dyDescent="0.25">
      <c r="A943" s="1" t="s">
        <v>1428</v>
      </c>
      <c r="B943" s="8" t="str">
        <f>VLOOKUP(A943:A3277,'Customer Names'!$A$2:$D$2336,2,0)</f>
        <v xml:space="preserve">  Silvana M</v>
      </c>
      <c r="C943" s="8">
        <f>VLOOKUP(A943:A3277,'Medical Examinations'!$A$2:$H$2336,2,0)</f>
        <v>28.785</v>
      </c>
      <c r="D943" s="8">
        <f>VLOOKUP(A943:A3277,'Medical Examinations'!$A$2:$H$2336,3,0)</f>
        <v>4.24</v>
      </c>
      <c r="E943" s="8" t="str">
        <f>VLOOKUP(A943:A3277,'Medical Examinations'!$A$1:$M$2336,10,0)</f>
        <v>Yes</v>
      </c>
      <c r="F943" s="8" t="str">
        <f>VLOOKUP(A943:A3277,'Medical Examinations'!$A$2:$H$2336,5,0)</f>
        <v>No</v>
      </c>
      <c r="G943" s="8" t="str">
        <f>VLOOKUP(A943:A3277,'Medical Examinations'!$A$2:$H$2336,6,0)</f>
        <v>No</v>
      </c>
      <c r="H943" s="8">
        <f>VLOOKUP(A943:A3277,'Medical Examinations'!$A$2:$H$2336,7,0)</f>
        <v>2</v>
      </c>
      <c r="I943" t="str">
        <f>VLOOKUP(A943:A3277,'Medical Examinations'!$A$2:$K$2336,11,0)</f>
        <v>No</v>
      </c>
      <c r="J943" s="8" t="str">
        <f>VLOOKUP(A943:A3277,'Medical Examinations'!$A$2:$M$2336,12,0)</f>
        <v>Overweight</v>
      </c>
      <c r="K943" s="8" t="str">
        <f>VLOOKUP(A943:A3277,'Medical Examinations'!$A$2:$M$2336,13,0)</f>
        <v>Normal</v>
      </c>
      <c r="L943" s="8" t="str">
        <f>VLOOKUP(Table1[CUSTOMER ID],'Hospitalisation Details'!$A$1:$N$2344,12,0)</f>
        <v>23/Aug/1966</v>
      </c>
      <c r="M943" s="22">
        <f>VLOOKUP(Table1[CUSTOMER ID],'Hospitalisation Details'!$A$2:$N$2344,14,0)</f>
        <v>11658.38</v>
      </c>
      <c r="N943" s="8" t="str">
        <f>VLOOKUP(Table1[CUSTOMER ID],'Hospitalisation Details'!$A$2:$I$2344,7,0)</f>
        <v>tier - 3</v>
      </c>
      <c r="O943" s="8" t="str">
        <f>VLOOKUP(Table1[CUSTOMER ID],'Hospitalisation Details'!$A$2:$I$2344,8,0)</f>
        <v>tier - 3</v>
      </c>
      <c r="P943" s="8" t="str">
        <f>VLOOKUP(Table1[CUSTOMER ID],'Hospitalisation Details'!$A$2:$I$2344,9,0)</f>
        <v>R1024</v>
      </c>
      <c r="Q943" s="8">
        <f ca="1">VLOOKUP(Table1[CUSTOMER ID],'Hospitalisation Details'!$A$2:$N$2344,13,0)</f>
        <v>58</v>
      </c>
    </row>
    <row r="944" spans="1:17" ht="15.75" x14ac:dyDescent="0.25">
      <c r="A944" s="1" t="s">
        <v>1427</v>
      </c>
      <c r="B944" s="8" t="str">
        <f>VLOOKUP(A944:A3278,'Customer Names'!$A$2:$D$2336,2,0)</f>
        <v xml:space="preserve">  Natty</v>
      </c>
      <c r="C944" s="8">
        <f>VLOOKUP(A944:A3278,'Medical Examinations'!$A$2:$H$2336,2,0)</f>
        <v>28.594999999999999</v>
      </c>
      <c r="D944" s="8">
        <f>VLOOKUP(A944:A3278,'Medical Examinations'!$A$2:$H$2336,3,0)</f>
        <v>4.96</v>
      </c>
      <c r="E944" s="8" t="str">
        <f>VLOOKUP(A944:A3278,'Medical Examinations'!$A$1:$M$2336,10,0)</f>
        <v>Yes</v>
      </c>
      <c r="F944" s="8" t="str">
        <f>VLOOKUP(A944:A3278,'Medical Examinations'!$A$2:$H$2336,5,0)</f>
        <v>No</v>
      </c>
      <c r="G944" s="8" t="str">
        <f>VLOOKUP(A944:A3278,'Medical Examinations'!$A$2:$H$2336,6,0)</f>
        <v>No</v>
      </c>
      <c r="H944" s="8">
        <f>VLOOKUP(A944:A3278,'Medical Examinations'!$A$2:$H$2336,7,0)</f>
        <v>2</v>
      </c>
      <c r="I944" t="str">
        <f>VLOOKUP(A944:A3278,'Medical Examinations'!$A$2:$K$2336,11,0)</f>
        <v>No</v>
      </c>
      <c r="J944" s="8" t="str">
        <f>VLOOKUP(A944:A3278,'Medical Examinations'!$A$2:$M$2336,12,0)</f>
        <v>Overweight</v>
      </c>
      <c r="K944" s="8" t="str">
        <f>VLOOKUP(A944:A3278,'Medical Examinations'!$A$2:$M$2336,13,0)</f>
        <v>Normal</v>
      </c>
      <c r="L944" s="8" t="str">
        <f>VLOOKUP(Table1[CUSTOMER ID],'Hospitalisation Details'!$A$1:$N$2344,12,0)</f>
        <v>6/Jul/1966</v>
      </c>
      <c r="M944" s="22">
        <f>VLOOKUP(Table1[CUSTOMER ID],'Hospitalisation Details'!$A$2:$N$2344,14,0)</f>
        <v>11658.12</v>
      </c>
      <c r="N944" s="8" t="str">
        <f>VLOOKUP(Table1[CUSTOMER ID],'Hospitalisation Details'!$A$2:$I$2344,7,0)</f>
        <v>tier - 3</v>
      </c>
      <c r="O944" s="8" t="str">
        <f>VLOOKUP(Table1[CUSTOMER ID],'Hospitalisation Details'!$A$2:$I$2344,8,0)</f>
        <v>tier - 1</v>
      </c>
      <c r="P944" s="8" t="str">
        <f>VLOOKUP(Table1[CUSTOMER ID],'Hospitalisation Details'!$A$2:$I$2344,9,0)</f>
        <v>R1024</v>
      </c>
      <c r="Q944" s="8">
        <f ca="1">VLOOKUP(Table1[CUSTOMER ID],'Hospitalisation Details'!$A$2:$N$2344,13,0)</f>
        <v>58</v>
      </c>
    </row>
    <row r="945" spans="1:17" ht="15.75" x14ac:dyDescent="0.25">
      <c r="A945" s="1" t="s">
        <v>1426</v>
      </c>
      <c r="B945" s="8" t="str">
        <f>VLOOKUP(A945:A3279,'Customer Names'!$A$2:$D$2336,2,0)</f>
        <v xml:space="preserve">  Nicholas T</v>
      </c>
      <c r="C945" s="8">
        <f>VLOOKUP(A945:A3279,'Medical Examinations'!$A$2:$H$2336,2,0)</f>
        <v>48.75</v>
      </c>
      <c r="D945" s="8">
        <f>VLOOKUP(A945:A3279,'Medical Examinations'!$A$2:$H$2336,3,0)</f>
        <v>4.34</v>
      </c>
      <c r="E945" s="8" t="str">
        <f>VLOOKUP(A945:A3279,'Medical Examinations'!$A$1:$M$2336,10,0)</f>
        <v>No</v>
      </c>
      <c r="F945" s="8" t="str">
        <f>VLOOKUP(A945:A3279,'Medical Examinations'!$A$2:$H$2336,5,0)</f>
        <v>No</v>
      </c>
      <c r="G945" s="8" t="str">
        <f>VLOOKUP(A945:A3279,'Medical Examinations'!$A$2:$H$2336,6,0)</f>
        <v>No</v>
      </c>
      <c r="H945" s="8">
        <f>VLOOKUP(A945:A3279,'Medical Examinations'!$A$2:$H$2336,7,0)</f>
        <v>0</v>
      </c>
      <c r="I945" t="str">
        <f>VLOOKUP(A945:A3279,'Medical Examinations'!$A$2:$K$2336,11,0)</f>
        <v>No</v>
      </c>
      <c r="J945" s="8" t="str">
        <f>VLOOKUP(A945:A3279,'Medical Examinations'!$A$2:$M$2336,12,0)</f>
        <v>Obesity</v>
      </c>
      <c r="K945" s="8" t="str">
        <f>VLOOKUP(A945:A3279,'Medical Examinations'!$A$2:$M$2336,13,0)</f>
        <v>Normal</v>
      </c>
      <c r="L945" s="8" t="str">
        <f>VLOOKUP(Table1[CUSTOMER ID],'Hospitalisation Details'!$A$1:$N$2344,12,0)</f>
        <v>20/Jul/1994</v>
      </c>
      <c r="M945" s="22">
        <f>VLOOKUP(Table1[CUSTOMER ID],'Hospitalisation Details'!$A$2:$N$2344,14,0)</f>
        <v>11657.81</v>
      </c>
      <c r="N945" s="8" t="str">
        <f>VLOOKUP(Table1[CUSTOMER ID],'Hospitalisation Details'!$A$2:$I$2344,7,0)</f>
        <v>tier - 3</v>
      </c>
      <c r="O945" s="8" t="str">
        <f>VLOOKUP(Table1[CUSTOMER ID],'Hospitalisation Details'!$A$2:$I$2344,8,0)</f>
        <v>tier - 2</v>
      </c>
      <c r="P945" s="8" t="str">
        <f>VLOOKUP(Table1[CUSTOMER ID],'Hospitalisation Details'!$A$2:$I$2344,9,0)</f>
        <v>R1023</v>
      </c>
      <c r="Q945" s="8">
        <f ca="1">VLOOKUP(Table1[CUSTOMER ID],'Hospitalisation Details'!$A$2:$N$2344,13,0)</f>
        <v>30</v>
      </c>
    </row>
    <row r="946" spans="1:17" ht="15.75" x14ac:dyDescent="0.25">
      <c r="A946" s="1" t="s">
        <v>1425</v>
      </c>
      <c r="B946" s="8" t="str">
        <f>VLOOKUP(A946:A3280,'Customer Names'!$A$2:$D$2336,2,0)</f>
        <v xml:space="preserve">  Rebecca</v>
      </c>
      <c r="C946" s="8">
        <f>VLOOKUP(A946:A3280,'Medical Examinations'!$A$2:$H$2336,2,0)</f>
        <v>28.31</v>
      </c>
      <c r="D946" s="8">
        <f>VLOOKUP(A946:A3280,'Medical Examinations'!$A$2:$H$2336,3,0)</f>
        <v>5.43</v>
      </c>
      <c r="E946" s="8" t="str">
        <f>VLOOKUP(A946:A3280,'Medical Examinations'!$A$1:$M$2336,10,0)</f>
        <v>Yes</v>
      </c>
      <c r="F946" s="8" t="str">
        <f>VLOOKUP(A946:A3280,'Medical Examinations'!$A$2:$H$2336,5,0)</f>
        <v>No</v>
      </c>
      <c r="G946" s="8" t="str">
        <f>VLOOKUP(A946:A3280,'Medical Examinations'!$A$2:$H$2336,6,0)</f>
        <v>No</v>
      </c>
      <c r="H946" s="8">
        <f>VLOOKUP(A946:A3280,'Medical Examinations'!$A$2:$H$2336,7,0)</f>
        <v>2</v>
      </c>
      <c r="I946" t="str">
        <f>VLOOKUP(A946:A3280,'Medical Examinations'!$A$2:$K$2336,11,0)</f>
        <v>No</v>
      </c>
      <c r="J946" s="8" t="str">
        <f>VLOOKUP(A946:A3280,'Medical Examinations'!$A$2:$M$2336,12,0)</f>
        <v>Overweight</v>
      </c>
      <c r="K946" s="8" t="str">
        <f>VLOOKUP(A946:A3280,'Medical Examinations'!$A$2:$M$2336,13,0)</f>
        <v>Normal</v>
      </c>
      <c r="L946" s="8" t="str">
        <f>VLOOKUP(Table1[CUSTOMER ID],'Hospitalisation Details'!$A$1:$N$2344,12,0)</f>
        <v>4/Oct/1966</v>
      </c>
      <c r="M946" s="22">
        <f>VLOOKUP(Table1[CUSTOMER ID],'Hospitalisation Details'!$A$2:$N$2344,14,0)</f>
        <v>11657.72</v>
      </c>
      <c r="N946" s="8" t="str">
        <f>VLOOKUP(Table1[CUSTOMER ID],'Hospitalisation Details'!$A$2:$I$2344,7,0)</f>
        <v>tier - 3</v>
      </c>
      <c r="O946" s="8" t="str">
        <f>VLOOKUP(Table1[CUSTOMER ID],'Hospitalisation Details'!$A$2:$I$2344,8,0)</f>
        <v>tier - 2</v>
      </c>
      <c r="P946" s="8" t="str">
        <f>VLOOKUP(Table1[CUSTOMER ID],'Hospitalisation Details'!$A$2:$I$2344,9,0)</f>
        <v>R1024</v>
      </c>
      <c r="Q946" s="8">
        <f ca="1">VLOOKUP(Table1[CUSTOMER ID],'Hospitalisation Details'!$A$2:$N$2344,13,0)</f>
        <v>58</v>
      </c>
    </row>
    <row r="947" spans="1:17" ht="15.75" x14ac:dyDescent="0.25">
      <c r="A947" s="1" t="s">
        <v>1424</v>
      </c>
      <c r="B947" s="8" t="str">
        <f>VLOOKUP(A947:A3281,'Customer Names'!$A$2:$D$2336,2,0)</f>
        <v xml:space="preserve">  John</v>
      </c>
      <c r="C947" s="8">
        <f>VLOOKUP(A947:A3281,'Medical Examinations'!$A$2:$H$2336,2,0)</f>
        <v>38.39</v>
      </c>
      <c r="D947" s="8">
        <f>VLOOKUP(A947:A3281,'Medical Examinations'!$A$2:$H$2336,3,0)</f>
        <v>8.33</v>
      </c>
      <c r="E947" s="8" t="str">
        <f>VLOOKUP(A947:A3281,'Medical Examinations'!$A$1:$M$2336,10,0)</f>
        <v>Yes</v>
      </c>
      <c r="F947" s="8" t="str">
        <f>VLOOKUP(A947:A3281,'Medical Examinations'!$A$2:$H$2336,5,0)</f>
        <v>No</v>
      </c>
      <c r="G947" s="8" t="str">
        <f>VLOOKUP(A947:A3281,'Medical Examinations'!$A$2:$H$2336,6,0)</f>
        <v>No</v>
      </c>
      <c r="H947" s="8">
        <f>VLOOKUP(A947:A3281,'Medical Examinations'!$A$2:$H$2336,7,0)</f>
        <v>1</v>
      </c>
      <c r="I947" t="str">
        <f>VLOOKUP(A947:A3281,'Medical Examinations'!$A$2:$K$2336,11,0)</f>
        <v>No</v>
      </c>
      <c r="J947" s="8" t="str">
        <f>VLOOKUP(A947:A3281,'Medical Examinations'!$A$2:$M$2336,12,0)</f>
        <v>Obesity</v>
      </c>
      <c r="K947" s="8" t="str">
        <f>VLOOKUP(A947:A3281,'Medical Examinations'!$A$2:$M$2336,13,0)</f>
        <v>Diabetes</v>
      </c>
      <c r="L947" s="8" t="str">
        <f>VLOOKUP(Table1[CUSTOMER ID],'Hospitalisation Details'!$A$1:$N$2344,12,0)</f>
        <v>17/Jul/1986</v>
      </c>
      <c r="M947" s="22">
        <f>VLOOKUP(Table1[CUSTOMER ID],'Hospitalisation Details'!$A$2:$N$2344,14,0)</f>
        <v>11625.11</v>
      </c>
      <c r="N947" s="8" t="str">
        <f>VLOOKUP(Table1[CUSTOMER ID],'Hospitalisation Details'!$A$2:$I$2344,7,0)</f>
        <v>tier - 3</v>
      </c>
      <c r="O947" s="8" t="str">
        <f>VLOOKUP(Table1[CUSTOMER ID],'Hospitalisation Details'!$A$2:$I$2344,8,0)</f>
        <v>tier - 3</v>
      </c>
      <c r="P947" s="8" t="str">
        <f>VLOOKUP(Table1[CUSTOMER ID],'Hospitalisation Details'!$A$2:$I$2344,9,0)</f>
        <v>R1022</v>
      </c>
      <c r="Q947" s="8">
        <f ca="1">VLOOKUP(Table1[CUSTOMER ID],'Hospitalisation Details'!$A$2:$N$2344,13,0)</f>
        <v>38</v>
      </c>
    </row>
    <row r="948" spans="1:17" ht="15.75" x14ac:dyDescent="0.25">
      <c r="A948" s="1" t="s">
        <v>1423</v>
      </c>
      <c r="B948" s="8" t="str">
        <f>VLOOKUP(A948:A3282,'Customer Names'!$A$2:$D$2336,2,0)</f>
        <v xml:space="preserve">  Antony G</v>
      </c>
      <c r="C948" s="8">
        <f>VLOOKUP(A948:A3282,'Medical Examinations'!$A$2:$H$2336,2,0)</f>
        <v>25.87</v>
      </c>
      <c r="D948" s="8">
        <f>VLOOKUP(A948:A3282,'Medical Examinations'!$A$2:$H$2336,3,0)</f>
        <v>5.63</v>
      </c>
      <c r="E948" s="8" t="str">
        <f>VLOOKUP(A948:A3282,'Medical Examinations'!$A$1:$M$2336,10,0)</f>
        <v>Yes</v>
      </c>
      <c r="F948" s="8" t="str">
        <f>VLOOKUP(A948:A3282,'Medical Examinations'!$A$2:$H$2336,5,0)</f>
        <v>No</v>
      </c>
      <c r="G948" s="8" t="str">
        <f>VLOOKUP(A948:A3282,'Medical Examinations'!$A$2:$H$2336,6,0)</f>
        <v>No</v>
      </c>
      <c r="H948" s="8">
        <f>VLOOKUP(A948:A3282,'Medical Examinations'!$A$2:$H$2336,7,0)</f>
        <v>1</v>
      </c>
      <c r="I948" t="str">
        <f>VLOOKUP(A948:A3282,'Medical Examinations'!$A$2:$K$2336,11,0)</f>
        <v>No</v>
      </c>
      <c r="J948" s="8" t="str">
        <f>VLOOKUP(A948:A3282,'Medical Examinations'!$A$2:$M$2336,12,0)</f>
        <v>Overweight</v>
      </c>
      <c r="K948" s="8" t="str">
        <f>VLOOKUP(A948:A3282,'Medical Examinations'!$A$2:$M$2336,13,0)</f>
        <v>Normal</v>
      </c>
      <c r="L948" s="8" t="str">
        <f>VLOOKUP(Table1[CUSTOMER ID],'Hospitalisation Details'!$A$1:$N$2344,12,0)</f>
        <v>20/Jun/1964</v>
      </c>
      <c r="M948" s="22">
        <f>VLOOKUP(Table1[CUSTOMER ID],'Hospitalisation Details'!$A$2:$N$2344,14,0)</f>
        <v>11602.75</v>
      </c>
      <c r="N948" s="8" t="str">
        <f>VLOOKUP(Table1[CUSTOMER ID],'Hospitalisation Details'!$A$2:$I$2344,7,0)</f>
        <v>tier - 3</v>
      </c>
      <c r="O948" s="8" t="str">
        <f>VLOOKUP(Table1[CUSTOMER ID],'Hospitalisation Details'!$A$2:$I$2344,8,0)</f>
        <v>tier - 1</v>
      </c>
      <c r="P948" s="8" t="str">
        <f>VLOOKUP(Table1[CUSTOMER ID],'Hospitalisation Details'!$A$2:$I$2344,9,0)</f>
        <v>R1020</v>
      </c>
      <c r="Q948" s="8">
        <f ca="1">VLOOKUP(Table1[CUSTOMER ID],'Hospitalisation Details'!$A$2:$N$2344,13,0)</f>
        <v>60</v>
      </c>
    </row>
    <row r="949" spans="1:17" ht="15.75" x14ac:dyDescent="0.25">
      <c r="A949" s="1" t="s">
        <v>1422</v>
      </c>
      <c r="B949" s="8" t="str">
        <f>VLOOKUP(A949:A3283,'Customer Names'!$A$2:$D$2336,2,0)</f>
        <v xml:space="preserve">  Eric</v>
      </c>
      <c r="C949" s="8">
        <f>VLOOKUP(A949:A3283,'Medical Examinations'!$A$2:$H$2336,2,0)</f>
        <v>43.7</v>
      </c>
      <c r="D949" s="8">
        <f>VLOOKUP(A949:A3283,'Medical Examinations'!$A$2:$H$2336,3,0)</f>
        <v>7.23</v>
      </c>
      <c r="E949" s="8" t="str">
        <f>VLOOKUP(A949:A3283,'Medical Examinations'!$A$1:$M$2336,10,0)</f>
        <v>No</v>
      </c>
      <c r="F949" s="8" t="str">
        <f>VLOOKUP(A949:A3283,'Medical Examinations'!$A$2:$H$2336,5,0)</f>
        <v>No</v>
      </c>
      <c r="G949" s="8" t="str">
        <f>VLOOKUP(A949:A3283,'Medical Examinations'!$A$2:$H$2336,6,0)</f>
        <v>No</v>
      </c>
      <c r="H949" s="8">
        <f>VLOOKUP(A949:A3283,'Medical Examinations'!$A$2:$H$2336,7,0)</f>
        <v>0</v>
      </c>
      <c r="I949" t="str">
        <f>VLOOKUP(A949:A3283,'Medical Examinations'!$A$2:$K$2336,11,0)</f>
        <v>No</v>
      </c>
      <c r="J949" s="8" t="str">
        <f>VLOOKUP(A949:A3283,'Medical Examinations'!$A$2:$M$2336,12,0)</f>
        <v>Obesity</v>
      </c>
      <c r="K949" s="8" t="str">
        <f>VLOOKUP(A949:A3283,'Medical Examinations'!$A$2:$M$2336,13,0)</f>
        <v>Diabetes</v>
      </c>
      <c r="L949" s="8" t="str">
        <f>VLOOKUP(Table1[CUSTOMER ID],'Hospitalisation Details'!$A$1:$N$2344,12,0)</f>
        <v>6/Nov/1965</v>
      </c>
      <c r="M949" s="22">
        <f>VLOOKUP(Table1[CUSTOMER ID],'Hospitalisation Details'!$A$2:$N$2344,14,0)</f>
        <v>11576.13</v>
      </c>
      <c r="N949" s="8" t="str">
        <f>VLOOKUP(Table1[CUSTOMER ID],'Hospitalisation Details'!$A$2:$I$2344,7,0)</f>
        <v>tier - 3</v>
      </c>
      <c r="O949" s="8" t="str">
        <f>VLOOKUP(Table1[CUSTOMER ID],'Hospitalisation Details'!$A$2:$I$2344,8,0)</f>
        <v>tier - 3</v>
      </c>
      <c r="P949" s="8" t="str">
        <f>VLOOKUP(Table1[CUSTOMER ID],'Hospitalisation Details'!$A$2:$I$2344,9,0)</f>
        <v>R1011</v>
      </c>
      <c r="Q949" s="8">
        <f ca="1">VLOOKUP(Table1[CUSTOMER ID],'Hospitalisation Details'!$A$2:$N$2344,13,0)</f>
        <v>59</v>
      </c>
    </row>
    <row r="950" spans="1:17" ht="15.75" x14ac:dyDescent="0.25">
      <c r="A950" s="1" t="s">
        <v>1421</v>
      </c>
      <c r="B950" s="8" t="str">
        <f>VLOOKUP(A950:A3284,'Customer Names'!$A$2:$D$2336,2,0)</f>
        <v xml:space="preserve">  Erik</v>
      </c>
      <c r="C950" s="8">
        <f>VLOOKUP(A950:A3284,'Medical Examinations'!$A$2:$H$2336,2,0)</f>
        <v>40.945</v>
      </c>
      <c r="D950" s="8">
        <f>VLOOKUP(A950:A3284,'Medical Examinations'!$A$2:$H$2336,3,0)</f>
        <v>10.57</v>
      </c>
      <c r="E950" s="8" t="str">
        <f>VLOOKUP(A950:A3284,'Medical Examinations'!$A$1:$M$2336,10,0)</f>
        <v>No</v>
      </c>
      <c r="F950" s="8" t="str">
        <f>VLOOKUP(A950:A3284,'Medical Examinations'!$A$2:$H$2336,5,0)</f>
        <v>No</v>
      </c>
      <c r="G950" s="8" t="str">
        <f>VLOOKUP(A950:A3284,'Medical Examinations'!$A$2:$H$2336,6,0)</f>
        <v>No</v>
      </c>
      <c r="H950" s="8">
        <f>VLOOKUP(A950:A3284,'Medical Examinations'!$A$2:$H$2336,7,0)</f>
        <v>0</v>
      </c>
      <c r="I950" t="str">
        <f>VLOOKUP(A950:A3284,'Medical Examinations'!$A$2:$K$2336,11,0)</f>
        <v>No</v>
      </c>
      <c r="J950" s="8" t="str">
        <f>VLOOKUP(A950:A3284,'Medical Examinations'!$A$2:$M$2336,12,0)</f>
        <v>Obesity</v>
      </c>
      <c r="K950" s="8" t="str">
        <f>VLOOKUP(A950:A3284,'Medical Examinations'!$A$2:$M$2336,13,0)</f>
        <v>Diabetes</v>
      </c>
      <c r="L950" s="8" t="str">
        <f>VLOOKUP(Table1[CUSTOMER ID],'Hospitalisation Details'!$A$1:$N$2344,12,0)</f>
        <v>25/Dec/1965</v>
      </c>
      <c r="M950" s="22">
        <f>VLOOKUP(Table1[CUSTOMER ID],'Hospitalisation Details'!$A$2:$N$2344,14,0)</f>
        <v>11566.3</v>
      </c>
      <c r="N950" s="8" t="str">
        <f>VLOOKUP(Table1[CUSTOMER ID],'Hospitalisation Details'!$A$2:$I$2344,7,0)</f>
        <v>tier - 3</v>
      </c>
      <c r="O950" s="8" t="str">
        <f>VLOOKUP(Table1[CUSTOMER ID],'Hospitalisation Details'!$A$2:$I$2344,8,0)</f>
        <v>tier - 3</v>
      </c>
      <c r="P950" s="8" t="str">
        <f>VLOOKUP(Table1[CUSTOMER ID],'Hospitalisation Details'!$A$2:$I$2344,9,0)</f>
        <v>R1016</v>
      </c>
      <c r="Q950" s="8">
        <f ca="1">VLOOKUP(Table1[CUSTOMER ID],'Hospitalisation Details'!$A$2:$N$2344,13,0)</f>
        <v>58</v>
      </c>
    </row>
    <row r="951" spans="1:17" ht="15.75" x14ac:dyDescent="0.25">
      <c r="A951" s="1" t="s">
        <v>1420</v>
      </c>
      <c r="B951" s="8" t="str">
        <f>VLOOKUP(A951:A3285,'Customer Names'!$A$2:$D$2336,2,0)</f>
        <v xml:space="preserve">  Matthew T</v>
      </c>
      <c r="C951" s="8">
        <f>VLOOKUP(A951:A3285,'Medical Examinations'!$A$2:$H$2336,2,0)</f>
        <v>27.94</v>
      </c>
      <c r="D951" s="8">
        <f>VLOOKUP(A951:A3285,'Medical Examinations'!$A$2:$H$2336,3,0)</f>
        <v>7.92</v>
      </c>
      <c r="E951" s="8" t="str">
        <f>VLOOKUP(A951:A3285,'Medical Examinations'!$A$1:$M$2336,10,0)</f>
        <v>No</v>
      </c>
      <c r="F951" s="8" t="str">
        <f>VLOOKUP(A951:A3285,'Medical Examinations'!$A$2:$H$2336,5,0)</f>
        <v>No</v>
      </c>
      <c r="G951" s="8" t="str">
        <f>VLOOKUP(A951:A3285,'Medical Examinations'!$A$2:$H$2336,6,0)</f>
        <v>No</v>
      </c>
      <c r="H951" s="8">
        <f>VLOOKUP(A951:A3285,'Medical Examinations'!$A$2:$H$2336,7,0)</f>
        <v>0</v>
      </c>
      <c r="I951" t="str">
        <f>VLOOKUP(A951:A3285,'Medical Examinations'!$A$2:$K$2336,11,0)</f>
        <v>No</v>
      </c>
      <c r="J951" s="8" t="str">
        <f>VLOOKUP(A951:A3285,'Medical Examinations'!$A$2:$M$2336,12,0)</f>
        <v>Overweight</v>
      </c>
      <c r="K951" s="8" t="str">
        <f>VLOOKUP(A951:A3285,'Medical Examinations'!$A$2:$M$2336,13,0)</f>
        <v>Diabetes</v>
      </c>
      <c r="L951" s="8" t="str">
        <f>VLOOKUP(Table1[CUSTOMER ID],'Hospitalisation Details'!$A$1:$N$2344,12,0)</f>
        <v>27/Oct/1965</v>
      </c>
      <c r="M951" s="22">
        <f>VLOOKUP(Table1[CUSTOMER ID],'Hospitalisation Details'!$A$2:$N$2344,14,0)</f>
        <v>11554.22</v>
      </c>
      <c r="N951" s="8" t="str">
        <f>VLOOKUP(Table1[CUSTOMER ID],'Hospitalisation Details'!$A$2:$I$2344,7,0)</f>
        <v>tier - 3</v>
      </c>
      <c r="O951" s="8" t="str">
        <f>VLOOKUP(Table1[CUSTOMER ID],'Hospitalisation Details'!$A$2:$I$2344,8,0)</f>
        <v>tier - 1</v>
      </c>
      <c r="P951" s="8" t="str">
        <f>VLOOKUP(Table1[CUSTOMER ID],'Hospitalisation Details'!$A$2:$I$2344,9,0)</f>
        <v>R1013</v>
      </c>
      <c r="Q951" s="8">
        <f ca="1">VLOOKUP(Table1[CUSTOMER ID],'Hospitalisation Details'!$A$2:$N$2344,13,0)</f>
        <v>59</v>
      </c>
    </row>
    <row r="952" spans="1:17" ht="15.75" x14ac:dyDescent="0.25">
      <c r="A952" s="1" t="s">
        <v>1419</v>
      </c>
      <c r="B952" s="8" t="str">
        <f>VLOOKUP(A952:A3286,'Customer Names'!$A$2:$D$2336,2,0)</f>
        <v xml:space="preserve">  Cassandra</v>
      </c>
      <c r="C952" s="8">
        <f>VLOOKUP(A952:A3286,'Medical Examinations'!$A$2:$H$2336,2,0)</f>
        <v>31.9</v>
      </c>
      <c r="D952" s="8">
        <f>VLOOKUP(A952:A3286,'Medical Examinations'!$A$2:$H$2336,3,0)</f>
        <v>10.119999999999999</v>
      </c>
      <c r="E952" s="8" t="str">
        <f>VLOOKUP(A952:A3286,'Medical Examinations'!$A$1:$M$2336,10,0)</f>
        <v>No</v>
      </c>
      <c r="F952" s="8" t="str">
        <f>VLOOKUP(A952:A3286,'Medical Examinations'!$A$2:$H$2336,5,0)</f>
        <v>No</v>
      </c>
      <c r="G952" s="8" t="str">
        <f>VLOOKUP(A952:A3286,'Medical Examinations'!$A$2:$H$2336,6,0)</f>
        <v>No</v>
      </c>
      <c r="H952" s="8">
        <f>VLOOKUP(A952:A3286,'Medical Examinations'!$A$2:$H$2336,7,0)</f>
        <v>2</v>
      </c>
      <c r="I952" t="str">
        <f>VLOOKUP(A952:A3286,'Medical Examinations'!$A$2:$K$2336,11,0)</f>
        <v>No</v>
      </c>
      <c r="J952" s="8" t="str">
        <f>VLOOKUP(A952:A3286,'Medical Examinations'!$A$2:$M$2336,12,0)</f>
        <v>Obesity</v>
      </c>
      <c r="K952" s="8" t="str">
        <f>VLOOKUP(A952:A3286,'Medical Examinations'!$A$2:$M$2336,13,0)</f>
        <v>Diabetes</v>
      </c>
      <c r="L952" s="8" t="str">
        <f>VLOOKUP(Table1[CUSTOMER ID],'Hospitalisation Details'!$A$1:$N$2344,12,0)</f>
        <v>23/Jul/1973</v>
      </c>
      <c r="M952" s="22">
        <f>VLOOKUP(Table1[CUSTOMER ID],'Hospitalisation Details'!$A$2:$N$2344,14,0)</f>
        <v>11552.9</v>
      </c>
      <c r="N952" s="8" t="str">
        <f>VLOOKUP(Table1[CUSTOMER ID],'Hospitalisation Details'!$A$2:$I$2344,7,0)</f>
        <v>tier - 3</v>
      </c>
      <c r="O952" s="8" t="str">
        <f>VLOOKUP(Table1[CUSTOMER ID],'Hospitalisation Details'!$A$2:$I$2344,8,0)</f>
        <v>tier - 2</v>
      </c>
      <c r="P952" s="8" t="str">
        <f>VLOOKUP(Table1[CUSTOMER ID],'Hospitalisation Details'!$A$2:$I$2344,9,0)</f>
        <v>R1011</v>
      </c>
      <c r="Q952" s="8">
        <f ca="1">VLOOKUP(Table1[CUSTOMER ID],'Hospitalisation Details'!$A$2:$N$2344,13,0)</f>
        <v>51</v>
      </c>
    </row>
    <row r="953" spans="1:17" ht="15.75" x14ac:dyDescent="0.25">
      <c r="A953" s="1" t="s">
        <v>1418</v>
      </c>
      <c r="B953" s="8" t="str">
        <f>VLOOKUP(A953:A3287,'Customer Names'!$A$2:$D$2336,2,0)</f>
        <v xml:space="preserve">  Rosemary C</v>
      </c>
      <c r="C953" s="8">
        <f>VLOOKUP(A953:A3287,'Medical Examinations'!$A$2:$H$2336,2,0)</f>
        <v>31.64</v>
      </c>
      <c r="D953" s="8">
        <f>VLOOKUP(A953:A3287,'Medical Examinations'!$A$2:$H$2336,3,0)</f>
        <v>7.91</v>
      </c>
      <c r="E953" s="8" t="str">
        <f>VLOOKUP(A953:A3287,'Medical Examinations'!$A$1:$M$2336,10,0)</f>
        <v>No</v>
      </c>
      <c r="F953" s="8" t="str">
        <f>VLOOKUP(A953:A3287,'Medical Examinations'!$A$2:$H$2336,5,0)</f>
        <v>No</v>
      </c>
      <c r="G953" s="8" t="str">
        <f>VLOOKUP(A953:A3287,'Medical Examinations'!$A$2:$H$2336,6,0)</f>
        <v>No</v>
      </c>
      <c r="H953" s="8">
        <f>VLOOKUP(A953:A3287,'Medical Examinations'!$A$2:$H$2336,7,0)</f>
        <v>0</v>
      </c>
      <c r="I953" t="str">
        <f>VLOOKUP(A953:A3287,'Medical Examinations'!$A$2:$K$2336,11,0)</f>
        <v>No</v>
      </c>
      <c r="J953" s="8" t="str">
        <f>VLOOKUP(A953:A3287,'Medical Examinations'!$A$2:$M$2336,12,0)</f>
        <v>Obesity</v>
      </c>
      <c r="K953" s="8" t="str">
        <f>VLOOKUP(A953:A3287,'Medical Examinations'!$A$2:$M$2336,13,0)</f>
        <v>Diabetes</v>
      </c>
      <c r="L953" s="8" t="str">
        <f>VLOOKUP(Table1[CUSTOMER ID],'Hospitalisation Details'!$A$1:$N$2344,12,0)</f>
        <v>1/Dec/1971</v>
      </c>
      <c r="M953" s="22">
        <f>VLOOKUP(Table1[CUSTOMER ID],'Hospitalisation Details'!$A$2:$N$2344,14,0)</f>
        <v>11540.25</v>
      </c>
      <c r="N953" s="8" t="str">
        <f>VLOOKUP(Table1[CUSTOMER ID],'Hospitalisation Details'!$A$2:$I$2344,7,0)</f>
        <v>tier - 3</v>
      </c>
      <c r="O953" s="8" t="str">
        <f>VLOOKUP(Table1[CUSTOMER ID],'Hospitalisation Details'!$A$2:$I$2344,8,0)</f>
        <v>tier - 1</v>
      </c>
      <c r="P953" s="8" t="str">
        <f>VLOOKUP(Table1[CUSTOMER ID],'Hospitalisation Details'!$A$2:$I$2344,9,0)</f>
        <v>R1012</v>
      </c>
      <c r="Q953" s="8">
        <f ca="1">VLOOKUP(Table1[CUSTOMER ID],'Hospitalisation Details'!$A$2:$N$2344,13,0)</f>
        <v>52</v>
      </c>
    </row>
    <row r="954" spans="1:17" ht="15.75" x14ac:dyDescent="0.25">
      <c r="A954" s="1" t="s">
        <v>1417</v>
      </c>
      <c r="B954" s="8" t="str">
        <f>VLOOKUP(A954:A3288,'Customer Names'!$A$2:$D$2336,2,0)</f>
        <v xml:space="preserve">  Carrie A</v>
      </c>
      <c r="C954" s="8">
        <f>VLOOKUP(A954:A3288,'Medical Examinations'!$A$2:$H$2336,2,0)</f>
        <v>46.7</v>
      </c>
      <c r="D954" s="8">
        <f>VLOOKUP(A954:A3288,'Medical Examinations'!$A$2:$H$2336,3,0)</f>
        <v>10.9</v>
      </c>
      <c r="E954" s="8" t="str">
        <f>VLOOKUP(A954:A3288,'Medical Examinations'!$A$1:$M$2336,10,0)</f>
        <v>No</v>
      </c>
      <c r="F954" s="8" t="str">
        <f>VLOOKUP(A954:A3288,'Medical Examinations'!$A$2:$H$2336,5,0)</f>
        <v>No</v>
      </c>
      <c r="G954" s="8" t="str">
        <f>VLOOKUP(A954:A3288,'Medical Examinations'!$A$2:$H$2336,6,0)</f>
        <v>No</v>
      </c>
      <c r="H954" s="8">
        <f>VLOOKUP(A954:A3288,'Medical Examinations'!$A$2:$H$2336,7,0)</f>
        <v>0</v>
      </c>
      <c r="I954" t="str">
        <f>VLOOKUP(A954:A3288,'Medical Examinations'!$A$2:$K$2336,11,0)</f>
        <v>No</v>
      </c>
      <c r="J954" s="8" t="str">
        <f>VLOOKUP(A954:A3288,'Medical Examinations'!$A$2:$M$2336,12,0)</f>
        <v>Obesity</v>
      </c>
      <c r="K954" s="8" t="str">
        <f>VLOOKUP(A954:A3288,'Medical Examinations'!$A$2:$M$2336,13,0)</f>
        <v>Diabetes</v>
      </c>
      <c r="L954" s="8" t="str">
        <f>VLOOKUP(Table1[CUSTOMER ID],'Hospitalisation Details'!$A$1:$N$2344,12,0)</f>
        <v>14/Nov/1968</v>
      </c>
      <c r="M954" s="22">
        <f>VLOOKUP(Table1[CUSTOMER ID],'Hospitalisation Details'!$A$2:$N$2344,14,0)</f>
        <v>11538.42</v>
      </c>
      <c r="N954" s="8" t="str">
        <f>VLOOKUP(Table1[CUSTOMER ID],'Hospitalisation Details'!$A$2:$I$2344,7,0)</f>
        <v>tier - 3</v>
      </c>
      <c r="O954" s="8" t="str">
        <f>VLOOKUP(Table1[CUSTOMER ID],'Hospitalisation Details'!$A$2:$I$2344,8,0)</f>
        <v>tier - 1</v>
      </c>
      <c r="P954" s="8" t="str">
        <f>VLOOKUP(Table1[CUSTOMER ID],'Hospitalisation Details'!$A$2:$I$2344,9,0)</f>
        <v>R1011</v>
      </c>
      <c r="Q954" s="8">
        <f ca="1">VLOOKUP(Table1[CUSTOMER ID],'Hospitalisation Details'!$A$2:$N$2344,13,0)</f>
        <v>56</v>
      </c>
    </row>
    <row r="955" spans="1:17" ht="15.75" x14ac:dyDescent="0.25">
      <c r="A955" s="1" t="s">
        <v>1416</v>
      </c>
      <c r="B955" s="8" t="str">
        <f>VLOOKUP(A955:A3289,'Customer Names'!$A$2:$D$2336,2,0)</f>
        <v xml:space="preserve">  Gerardo Sr</v>
      </c>
      <c r="C955" s="8">
        <f>VLOOKUP(A955:A3289,'Medical Examinations'!$A$2:$H$2336,2,0)</f>
        <v>18.335000000000001</v>
      </c>
      <c r="D955" s="8">
        <f>VLOOKUP(A955:A3289,'Medical Examinations'!$A$2:$H$2336,3,0)</f>
        <v>11.83</v>
      </c>
      <c r="E955" s="8" t="str">
        <f>VLOOKUP(A955:A3289,'Medical Examinations'!$A$1:$M$2336,10,0)</f>
        <v>No</v>
      </c>
      <c r="F955" s="8" t="str">
        <f>VLOOKUP(A955:A3289,'Medical Examinations'!$A$2:$H$2336,5,0)</f>
        <v>No</v>
      </c>
      <c r="G955" s="8" t="str">
        <f>VLOOKUP(A955:A3289,'Medical Examinations'!$A$2:$H$2336,6,0)</f>
        <v>No</v>
      </c>
      <c r="H955" s="8">
        <f>VLOOKUP(A955:A3289,'Medical Examinations'!$A$2:$H$2336,7,0)</f>
        <v>0</v>
      </c>
      <c r="I955" t="str">
        <f>VLOOKUP(A955:A3289,'Medical Examinations'!$A$2:$K$2336,11,0)</f>
        <v>No</v>
      </c>
      <c r="J955" s="8" t="str">
        <f>VLOOKUP(A955:A3289,'Medical Examinations'!$A$2:$M$2336,12,0)</f>
        <v>Underweight</v>
      </c>
      <c r="K955" s="8" t="str">
        <f>VLOOKUP(A955:A3289,'Medical Examinations'!$A$2:$M$2336,13,0)</f>
        <v>Diabetes</v>
      </c>
      <c r="L955" s="8" t="str">
        <f>VLOOKUP(Table1[CUSTOMER ID],'Hospitalisation Details'!$A$1:$N$2344,12,0)</f>
        <v>3/Oct/1965</v>
      </c>
      <c r="M955" s="22">
        <f>VLOOKUP(Table1[CUSTOMER ID],'Hospitalisation Details'!$A$2:$N$2344,14,0)</f>
        <v>11534.87</v>
      </c>
      <c r="N955" s="8" t="str">
        <f>VLOOKUP(Table1[CUSTOMER ID],'Hospitalisation Details'!$A$2:$I$2344,7,0)</f>
        <v>tier - 3</v>
      </c>
      <c r="O955" s="8" t="str">
        <f>VLOOKUP(Table1[CUSTOMER ID],'Hospitalisation Details'!$A$2:$I$2344,8,0)</f>
        <v>tier - 1</v>
      </c>
      <c r="P955" s="8" t="str">
        <f>VLOOKUP(Table1[CUSTOMER ID],'Hospitalisation Details'!$A$2:$I$2344,9,0)</f>
        <v>R1017</v>
      </c>
      <c r="Q955" s="8">
        <f ca="1">VLOOKUP(Table1[CUSTOMER ID],'Hospitalisation Details'!$A$2:$N$2344,13,0)</f>
        <v>59</v>
      </c>
    </row>
    <row r="956" spans="1:17" ht="15.75" x14ac:dyDescent="0.25">
      <c r="A956" s="1" t="s">
        <v>1415</v>
      </c>
      <c r="B956" s="8" t="str">
        <f>VLOOKUP(A956:A3290,'Customer Names'!$A$2:$D$2336,2,0)</f>
        <v xml:space="preserve">  Matthew R</v>
      </c>
      <c r="C956" s="8">
        <f>VLOOKUP(A956:A3290,'Medical Examinations'!$A$2:$H$2336,2,0)</f>
        <v>31.24</v>
      </c>
      <c r="D956" s="8">
        <f>VLOOKUP(A956:A3290,'Medical Examinations'!$A$2:$H$2336,3,0)</f>
        <v>7.42</v>
      </c>
      <c r="E956" s="8" t="str">
        <f>VLOOKUP(A956:A3290,'Medical Examinations'!$A$1:$M$2336,10,0)</f>
        <v>Yes</v>
      </c>
      <c r="F956" s="8" t="str">
        <f>VLOOKUP(A956:A3290,'Medical Examinations'!$A$2:$H$2336,5,0)</f>
        <v>No</v>
      </c>
      <c r="G956" s="8" t="str">
        <f>VLOOKUP(A956:A3290,'Medical Examinations'!$A$2:$H$2336,6,0)</f>
        <v>No</v>
      </c>
      <c r="H956" s="8">
        <f>VLOOKUP(A956:A3290,'Medical Examinations'!$A$2:$H$2336,7,0)</f>
        <v>2</v>
      </c>
      <c r="I956" t="str">
        <f>VLOOKUP(A956:A3290,'Medical Examinations'!$A$2:$K$2336,11,0)</f>
        <v>No</v>
      </c>
      <c r="J956" s="8" t="str">
        <f>VLOOKUP(A956:A3290,'Medical Examinations'!$A$2:$M$2336,12,0)</f>
        <v>Obesity</v>
      </c>
      <c r="K956" s="8" t="str">
        <f>VLOOKUP(A956:A3290,'Medical Examinations'!$A$2:$M$2336,13,0)</f>
        <v>Diabetes</v>
      </c>
      <c r="L956" s="8" t="str">
        <f>VLOOKUP(Table1[CUSTOMER ID],'Hospitalisation Details'!$A$1:$N$2344,12,0)</f>
        <v>23/Jul/1970</v>
      </c>
      <c r="M956" s="22">
        <f>VLOOKUP(Table1[CUSTOMER ID],'Hospitalisation Details'!$A$2:$N$2344,14,0)</f>
        <v>11530.12</v>
      </c>
      <c r="N956" s="8" t="str">
        <f>VLOOKUP(Table1[CUSTOMER ID],'Hospitalisation Details'!$A$2:$I$2344,7,0)</f>
        <v>tier - 3</v>
      </c>
      <c r="O956" s="8" t="str">
        <f>VLOOKUP(Table1[CUSTOMER ID],'Hospitalisation Details'!$A$2:$I$2344,8,0)</f>
        <v>tier - 1</v>
      </c>
      <c r="P956" s="8" t="str">
        <f>VLOOKUP(Table1[CUSTOMER ID],'Hospitalisation Details'!$A$2:$I$2344,9,0)</f>
        <v>R1012</v>
      </c>
      <c r="Q956" s="8">
        <f ca="1">VLOOKUP(Table1[CUSTOMER ID],'Hospitalisation Details'!$A$2:$N$2344,13,0)</f>
        <v>54</v>
      </c>
    </row>
    <row r="957" spans="1:17" ht="15.75" x14ac:dyDescent="0.25">
      <c r="A957" s="1" t="s">
        <v>1414</v>
      </c>
      <c r="B957" s="8" t="str">
        <f>VLOOKUP(A957:A3291,'Customer Names'!$A$2:$D$2336,2,0)</f>
        <v xml:space="preserve">  Meghan E</v>
      </c>
      <c r="C957" s="8">
        <f>VLOOKUP(A957:A3291,'Medical Examinations'!$A$2:$H$2336,2,0)</f>
        <v>39.22</v>
      </c>
      <c r="D957" s="8">
        <f>VLOOKUP(A957:A3291,'Medical Examinations'!$A$2:$H$2336,3,0)</f>
        <v>5.62</v>
      </c>
      <c r="E957" s="8" t="str">
        <f>VLOOKUP(A957:A3291,'Medical Examinations'!$A$1:$M$2336,10,0)</f>
        <v>Yes</v>
      </c>
      <c r="F957" s="8" t="str">
        <f>VLOOKUP(A957:A3291,'Medical Examinations'!$A$2:$H$2336,5,0)</f>
        <v>No</v>
      </c>
      <c r="G957" s="8" t="str">
        <f>VLOOKUP(A957:A3291,'Medical Examinations'!$A$2:$H$2336,6,0)</f>
        <v>No</v>
      </c>
      <c r="H957" s="8">
        <f>VLOOKUP(A957:A3291,'Medical Examinations'!$A$2:$H$2336,7,0)</f>
        <v>1</v>
      </c>
      <c r="I957" t="str">
        <f>VLOOKUP(A957:A3291,'Medical Examinations'!$A$2:$K$2336,11,0)</f>
        <v>No</v>
      </c>
      <c r="J957" s="8" t="str">
        <f>VLOOKUP(A957:A3291,'Medical Examinations'!$A$2:$M$2336,12,0)</f>
        <v>Obesity</v>
      </c>
      <c r="K957" s="8" t="str">
        <f>VLOOKUP(A957:A3291,'Medical Examinations'!$A$2:$M$2336,13,0)</f>
        <v>Normal</v>
      </c>
      <c r="L957" s="8" t="str">
        <f>VLOOKUP(Table1[CUSTOMER ID],'Hospitalisation Details'!$A$1:$N$2344,12,0)</f>
        <v>12/Jun/1988</v>
      </c>
      <c r="M957" s="22">
        <f>VLOOKUP(Table1[CUSTOMER ID],'Hospitalisation Details'!$A$2:$N$2344,14,0)</f>
        <v>11524.25</v>
      </c>
      <c r="N957" s="8" t="str">
        <f>VLOOKUP(Table1[CUSTOMER ID],'Hospitalisation Details'!$A$2:$I$2344,7,0)</f>
        <v>tier - 3</v>
      </c>
      <c r="O957" s="8" t="str">
        <f>VLOOKUP(Table1[CUSTOMER ID],'Hospitalisation Details'!$A$2:$I$2344,8,0)</f>
        <v>tier - 1</v>
      </c>
      <c r="P957" s="8" t="str">
        <f>VLOOKUP(Table1[CUSTOMER ID],'Hospitalisation Details'!$A$2:$I$2344,9,0)</f>
        <v>R1026</v>
      </c>
      <c r="Q957" s="8">
        <f ca="1">VLOOKUP(Table1[CUSTOMER ID],'Hospitalisation Details'!$A$2:$N$2344,13,0)</f>
        <v>36</v>
      </c>
    </row>
    <row r="958" spans="1:17" ht="15.75" x14ac:dyDescent="0.25">
      <c r="A958" s="1" t="s">
        <v>1413</v>
      </c>
      <c r="B958" s="8" t="str">
        <f>VLOOKUP(A958:A3292,'Customer Names'!$A$2:$D$2336,2,0)</f>
        <v xml:space="preserve">  Eric</v>
      </c>
      <c r="C958" s="8">
        <f>VLOOKUP(A958:A3292,'Medical Examinations'!$A$2:$H$2336,2,0)</f>
        <v>24.414999999999999</v>
      </c>
      <c r="D958" s="8">
        <f>VLOOKUP(A958:A3292,'Medical Examinations'!$A$2:$H$2336,3,0)</f>
        <v>7.16</v>
      </c>
      <c r="E958" s="8" t="str">
        <f>VLOOKUP(A958:A3292,'Medical Examinations'!$A$1:$M$2336,10,0)</f>
        <v>No</v>
      </c>
      <c r="F958" s="8" t="str">
        <f>VLOOKUP(A958:A3292,'Medical Examinations'!$A$2:$H$2336,5,0)</f>
        <v>No</v>
      </c>
      <c r="G958" s="8" t="str">
        <f>VLOOKUP(A958:A3292,'Medical Examinations'!$A$2:$H$2336,6,0)</f>
        <v>No</v>
      </c>
      <c r="H958" s="8">
        <f>VLOOKUP(A958:A3292,'Medical Examinations'!$A$2:$H$2336,7,0)</f>
        <v>0</v>
      </c>
      <c r="I958" t="str">
        <f>VLOOKUP(A958:A3292,'Medical Examinations'!$A$2:$K$2336,11,0)</f>
        <v>No</v>
      </c>
      <c r="J958" s="8" t="str">
        <f>VLOOKUP(A958:A3292,'Medical Examinations'!$A$2:$M$2336,12,0)</f>
        <v>Normal Weight</v>
      </c>
      <c r="K958" s="8" t="str">
        <f>VLOOKUP(A958:A3292,'Medical Examinations'!$A$2:$M$2336,13,0)</f>
        <v>Diabetes</v>
      </c>
      <c r="L958" s="8" t="str">
        <f>VLOOKUP(Table1[CUSTOMER ID],'Hospitalisation Details'!$A$1:$N$2344,12,0)</f>
        <v>19/Dec/1971</v>
      </c>
      <c r="M958" s="22">
        <f>VLOOKUP(Table1[CUSTOMER ID],'Hospitalisation Details'!$A$2:$N$2344,14,0)</f>
        <v>11520.1</v>
      </c>
      <c r="N958" s="8" t="str">
        <f>VLOOKUP(Table1[CUSTOMER ID],'Hospitalisation Details'!$A$2:$I$2344,7,0)</f>
        <v>tier - 3</v>
      </c>
      <c r="O958" s="8" t="str">
        <f>VLOOKUP(Table1[CUSTOMER ID],'Hospitalisation Details'!$A$2:$I$2344,8,0)</f>
        <v>tier - 1</v>
      </c>
      <c r="P958" s="8" t="str">
        <f>VLOOKUP(Table1[CUSTOMER ID],'Hospitalisation Details'!$A$2:$I$2344,9,0)</f>
        <v>R1012</v>
      </c>
      <c r="Q958" s="8">
        <f ca="1">VLOOKUP(Table1[CUSTOMER ID],'Hospitalisation Details'!$A$2:$N$2344,13,0)</f>
        <v>52</v>
      </c>
    </row>
    <row r="959" spans="1:17" ht="15.75" x14ac:dyDescent="0.25">
      <c r="A959" s="1" t="s">
        <v>1412</v>
      </c>
      <c r="B959" s="8" t="str">
        <f>VLOOKUP(A959:A3293,'Customer Names'!$A$2:$D$2336,2,0)</f>
        <v xml:space="preserve">  Lisa B</v>
      </c>
      <c r="C959" s="8">
        <f>VLOOKUP(A959:A3293,'Medical Examinations'!$A$2:$H$2336,2,0)</f>
        <v>32.299999999999997</v>
      </c>
      <c r="D959" s="8">
        <f>VLOOKUP(A959:A3293,'Medical Examinations'!$A$2:$H$2336,3,0)</f>
        <v>9.89</v>
      </c>
      <c r="E959" s="8" t="str">
        <f>VLOOKUP(A959:A3293,'Medical Examinations'!$A$1:$M$2336,10,0)</f>
        <v>No</v>
      </c>
      <c r="F959" s="8" t="str">
        <f>VLOOKUP(A959:A3293,'Medical Examinations'!$A$2:$H$2336,5,0)</f>
        <v>No</v>
      </c>
      <c r="G959" s="8" t="str">
        <f>VLOOKUP(A959:A3293,'Medical Examinations'!$A$2:$H$2336,6,0)</f>
        <v>No</v>
      </c>
      <c r="H959" s="8">
        <f>VLOOKUP(A959:A3293,'Medical Examinations'!$A$2:$H$2336,7,0)</f>
        <v>0</v>
      </c>
      <c r="I959" t="str">
        <f>VLOOKUP(A959:A3293,'Medical Examinations'!$A$2:$K$2336,11,0)</f>
        <v>No</v>
      </c>
      <c r="J959" s="8" t="str">
        <f>VLOOKUP(A959:A3293,'Medical Examinations'!$A$2:$M$2336,12,0)</f>
        <v>Obesity</v>
      </c>
      <c r="K959" s="8" t="str">
        <f>VLOOKUP(A959:A3293,'Medical Examinations'!$A$2:$M$2336,13,0)</f>
        <v>Diabetes</v>
      </c>
      <c r="L959" s="8" t="str">
        <f>VLOOKUP(Table1[CUSTOMER ID],'Hospitalisation Details'!$A$1:$N$2344,12,0)</f>
        <v>24/Jun/1968</v>
      </c>
      <c r="M959" s="22">
        <f>VLOOKUP(Table1[CUSTOMER ID],'Hospitalisation Details'!$A$2:$N$2344,14,0)</f>
        <v>11512.41</v>
      </c>
      <c r="N959" s="8" t="str">
        <f>VLOOKUP(Table1[CUSTOMER ID],'Hospitalisation Details'!$A$2:$I$2344,7,0)</f>
        <v>tier - 3</v>
      </c>
      <c r="O959" s="8" t="str">
        <f>VLOOKUP(Table1[CUSTOMER ID],'Hospitalisation Details'!$A$2:$I$2344,8,0)</f>
        <v>tier - 1</v>
      </c>
      <c r="P959" s="8" t="str">
        <f>VLOOKUP(Table1[CUSTOMER ID],'Hospitalisation Details'!$A$2:$I$2344,9,0)</f>
        <v>R1024</v>
      </c>
      <c r="Q959" s="8">
        <f ca="1">VLOOKUP(Table1[CUSTOMER ID],'Hospitalisation Details'!$A$2:$N$2344,13,0)</f>
        <v>56</v>
      </c>
    </row>
    <row r="960" spans="1:17" ht="15.75" x14ac:dyDescent="0.25">
      <c r="A960" s="1" t="s">
        <v>1411</v>
      </c>
      <c r="B960" s="8" t="str">
        <f>VLOOKUP(A960:A3294,'Customer Names'!$A$2:$D$2336,2,0)</f>
        <v xml:space="preserve">  Jane R</v>
      </c>
      <c r="C960" s="8">
        <f>VLOOKUP(A960:A3294,'Medical Examinations'!$A$2:$H$2336,2,0)</f>
        <v>39.94</v>
      </c>
      <c r="D960" s="8">
        <f>VLOOKUP(A960:A3294,'Medical Examinations'!$A$2:$H$2336,3,0)</f>
        <v>5.14</v>
      </c>
      <c r="E960" s="8" t="str">
        <f>VLOOKUP(A960:A3294,'Medical Examinations'!$A$1:$M$2336,10,0)</f>
        <v>No</v>
      </c>
      <c r="F960" s="8" t="str">
        <f>VLOOKUP(A960:A3294,'Medical Examinations'!$A$2:$H$2336,5,0)</f>
        <v>No</v>
      </c>
      <c r="G960" s="8" t="str">
        <f>VLOOKUP(A960:A3294,'Medical Examinations'!$A$2:$H$2336,6,0)</f>
        <v>No</v>
      </c>
      <c r="H960" s="8">
        <f>VLOOKUP(A960:A3294,'Medical Examinations'!$A$2:$H$2336,7,0)</f>
        <v>0</v>
      </c>
      <c r="I960" t="str">
        <f>VLOOKUP(A960:A3294,'Medical Examinations'!$A$2:$K$2336,11,0)</f>
        <v>No</v>
      </c>
      <c r="J960" s="8" t="str">
        <f>VLOOKUP(A960:A3294,'Medical Examinations'!$A$2:$M$2336,12,0)</f>
        <v>Obesity</v>
      </c>
      <c r="K960" s="8" t="str">
        <f>VLOOKUP(A960:A3294,'Medical Examinations'!$A$2:$M$2336,13,0)</f>
        <v>Normal</v>
      </c>
      <c r="L960" s="8" t="str">
        <f>VLOOKUP(Table1[CUSTOMER ID],'Hospitalisation Details'!$A$1:$N$2344,12,0)</f>
        <v>6/Oct/1989</v>
      </c>
      <c r="M960" s="22">
        <f>VLOOKUP(Table1[CUSTOMER ID],'Hospitalisation Details'!$A$2:$N$2344,14,0)</f>
        <v>11511.61</v>
      </c>
      <c r="N960" s="8" t="str">
        <f>VLOOKUP(Table1[CUSTOMER ID],'Hospitalisation Details'!$A$2:$I$2344,7,0)</f>
        <v>tier - 3</v>
      </c>
      <c r="O960" s="8" t="str">
        <f>VLOOKUP(Table1[CUSTOMER ID],'Hospitalisation Details'!$A$2:$I$2344,8,0)</f>
        <v>tier - 3</v>
      </c>
      <c r="P960" s="8" t="str">
        <f>VLOOKUP(Table1[CUSTOMER ID],'Hospitalisation Details'!$A$2:$I$2344,9,0)</f>
        <v>R1026</v>
      </c>
      <c r="Q960" s="8">
        <f ca="1">VLOOKUP(Table1[CUSTOMER ID],'Hospitalisation Details'!$A$2:$N$2344,13,0)</f>
        <v>35</v>
      </c>
    </row>
    <row r="961" spans="1:17" ht="15.75" x14ac:dyDescent="0.25">
      <c r="A961" s="1" t="s">
        <v>1410</v>
      </c>
      <c r="B961" s="8" t="str">
        <f>VLOOKUP(A961:A3295,'Customer Names'!$A$2:$D$2336,2,0)</f>
        <v xml:space="preserve">  Allison M</v>
      </c>
      <c r="C961" s="8">
        <f>VLOOKUP(A961:A3295,'Medical Examinations'!$A$2:$H$2336,2,0)</f>
        <v>30</v>
      </c>
      <c r="D961" s="8">
        <f>VLOOKUP(A961:A3295,'Medical Examinations'!$A$2:$H$2336,3,0)</f>
        <v>5.61</v>
      </c>
      <c r="E961" s="8" t="str">
        <f>VLOOKUP(A961:A3295,'Medical Examinations'!$A$1:$M$2336,10,0)</f>
        <v>Yes</v>
      </c>
      <c r="F961" s="8" t="str">
        <f>VLOOKUP(A961:A3295,'Medical Examinations'!$A$2:$H$2336,5,0)</f>
        <v>No</v>
      </c>
      <c r="G961" s="8" t="str">
        <f>VLOOKUP(A961:A3295,'Medical Examinations'!$A$2:$H$2336,6,0)</f>
        <v>Yes</v>
      </c>
      <c r="H961" s="8">
        <f>VLOOKUP(A961:A3295,'Medical Examinations'!$A$2:$H$2336,7,0)</f>
        <v>1</v>
      </c>
      <c r="I961" t="str">
        <f>VLOOKUP(A961:A3295,'Medical Examinations'!$A$2:$K$2336,11,0)</f>
        <v>No</v>
      </c>
      <c r="J961" s="8" t="str">
        <f>VLOOKUP(A961:A3295,'Medical Examinations'!$A$2:$M$2336,12,0)</f>
        <v>Obesity</v>
      </c>
      <c r="K961" s="8" t="str">
        <f>VLOOKUP(A961:A3295,'Medical Examinations'!$A$2:$M$2336,13,0)</f>
        <v>Normal</v>
      </c>
      <c r="L961" s="8" t="str">
        <f>VLOOKUP(Table1[CUSTOMER ID],'Hospitalisation Details'!$A$1:$N$2344,12,0)</f>
        <v>11/Aug/1969</v>
      </c>
      <c r="M961" s="22">
        <f>VLOOKUP(Table1[CUSTOMER ID],'Hospitalisation Details'!$A$2:$N$2344,14,0)</f>
        <v>11497.69</v>
      </c>
      <c r="N961" s="8" t="str">
        <f>VLOOKUP(Table1[CUSTOMER ID],'Hospitalisation Details'!$A$2:$I$2344,7,0)</f>
        <v>tier - 3</v>
      </c>
      <c r="O961" s="8" t="str">
        <f>VLOOKUP(Table1[CUSTOMER ID],'Hospitalisation Details'!$A$2:$I$2344,8,0)</f>
        <v>tier - 1</v>
      </c>
      <c r="P961" s="8" t="str">
        <f>VLOOKUP(Table1[CUSTOMER ID],'Hospitalisation Details'!$A$2:$I$2344,9,0)</f>
        <v>R1012</v>
      </c>
      <c r="Q961" s="8">
        <f ca="1">VLOOKUP(Table1[CUSTOMER ID],'Hospitalisation Details'!$A$2:$N$2344,13,0)</f>
        <v>55</v>
      </c>
    </row>
    <row r="962" spans="1:17" ht="15.75" x14ac:dyDescent="0.25">
      <c r="A962" s="1" t="s">
        <v>1409</v>
      </c>
      <c r="B962" s="8" t="str">
        <f>VLOOKUP(A962:A3296,'Customer Names'!$A$2:$D$2336,2,0)</f>
        <v xml:space="preserve">  Sarah E</v>
      </c>
      <c r="C962" s="8">
        <f>VLOOKUP(A962:A3296,'Medical Examinations'!$A$2:$H$2336,2,0)</f>
        <v>35.340000000000003</v>
      </c>
      <c r="D962" s="8">
        <f>VLOOKUP(A962:A3296,'Medical Examinations'!$A$2:$H$2336,3,0)</f>
        <v>5.51</v>
      </c>
      <c r="E962" s="8" t="str">
        <f>VLOOKUP(A962:A3296,'Medical Examinations'!$A$1:$M$2336,10,0)</f>
        <v>Yes</v>
      </c>
      <c r="F962" s="8" t="str">
        <f>VLOOKUP(A962:A3296,'Medical Examinations'!$A$2:$H$2336,5,0)</f>
        <v>No</v>
      </c>
      <c r="G962" s="8" t="str">
        <f>VLOOKUP(A962:A3296,'Medical Examinations'!$A$2:$H$2336,6,0)</f>
        <v>Yes</v>
      </c>
      <c r="H962" s="8">
        <f>VLOOKUP(A962:A3296,'Medical Examinations'!$A$2:$H$2336,7,0)</f>
        <v>1</v>
      </c>
      <c r="I962" t="str">
        <f>VLOOKUP(A962:A3296,'Medical Examinations'!$A$2:$K$2336,11,0)</f>
        <v>No</v>
      </c>
      <c r="J962" s="8" t="str">
        <f>VLOOKUP(A962:A3296,'Medical Examinations'!$A$2:$M$2336,12,0)</f>
        <v>Obesity</v>
      </c>
      <c r="K962" s="8" t="str">
        <f>VLOOKUP(A962:A3296,'Medical Examinations'!$A$2:$M$2336,13,0)</f>
        <v>Normal</v>
      </c>
      <c r="L962" s="8" t="str">
        <f>VLOOKUP(Table1[CUSTOMER ID],'Hospitalisation Details'!$A$1:$N$2344,12,0)</f>
        <v>7/Jun/1983</v>
      </c>
      <c r="M962" s="22">
        <f>VLOOKUP(Table1[CUSTOMER ID],'Hospitalisation Details'!$A$2:$N$2344,14,0)</f>
        <v>11492.46</v>
      </c>
      <c r="N962" s="8" t="str">
        <f>VLOOKUP(Table1[CUSTOMER ID],'Hospitalisation Details'!$A$2:$I$2344,7,0)</f>
        <v>tier - 3</v>
      </c>
      <c r="O962" s="8" t="str">
        <f>VLOOKUP(Table1[CUSTOMER ID],'Hospitalisation Details'!$A$2:$I$2344,8,0)</f>
        <v>tier - 3</v>
      </c>
      <c r="P962" s="8" t="str">
        <f>VLOOKUP(Table1[CUSTOMER ID],'Hospitalisation Details'!$A$2:$I$2344,9,0)</f>
        <v>R1026</v>
      </c>
      <c r="Q962" s="8">
        <f ca="1">VLOOKUP(Table1[CUSTOMER ID],'Hospitalisation Details'!$A$2:$N$2344,13,0)</f>
        <v>41</v>
      </c>
    </row>
    <row r="963" spans="1:17" ht="15.75" x14ac:dyDescent="0.25">
      <c r="A963" s="1" t="s">
        <v>1408</v>
      </c>
      <c r="B963" s="8" t="str">
        <f>VLOOKUP(A963:A3297,'Customer Names'!$A$2:$D$2336,2,0)</f>
        <v xml:space="preserve">  Philip J</v>
      </c>
      <c r="C963" s="8">
        <f>VLOOKUP(A963:A3297,'Medical Examinations'!$A$2:$H$2336,2,0)</f>
        <v>32.204999999999998</v>
      </c>
      <c r="D963" s="8">
        <f>VLOOKUP(A963:A3297,'Medical Examinations'!$A$2:$H$2336,3,0)</f>
        <v>8.3800000000000008</v>
      </c>
      <c r="E963" s="8" t="str">
        <f>VLOOKUP(A963:A3297,'Medical Examinations'!$A$1:$M$2336,10,0)</f>
        <v>Yes</v>
      </c>
      <c r="F963" s="8" t="str">
        <f>VLOOKUP(A963:A3297,'Medical Examinations'!$A$2:$H$2336,5,0)</f>
        <v>No</v>
      </c>
      <c r="G963" s="8" t="str">
        <f>VLOOKUP(A963:A3297,'Medical Examinations'!$A$2:$H$2336,6,0)</f>
        <v>No</v>
      </c>
      <c r="H963" s="8">
        <f>VLOOKUP(A963:A3297,'Medical Examinations'!$A$2:$H$2336,7,0)</f>
        <v>2</v>
      </c>
      <c r="I963" t="str">
        <f>VLOOKUP(A963:A3297,'Medical Examinations'!$A$2:$K$2336,11,0)</f>
        <v>No</v>
      </c>
      <c r="J963" s="8" t="str">
        <f>VLOOKUP(A963:A3297,'Medical Examinations'!$A$2:$M$2336,12,0)</f>
        <v>Obesity</v>
      </c>
      <c r="K963" s="8" t="str">
        <f>VLOOKUP(A963:A3297,'Medical Examinations'!$A$2:$M$2336,13,0)</f>
        <v>Diabetes</v>
      </c>
      <c r="L963" s="8" t="str">
        <f>VLOOKUP(Table1[CUSTOMER ID],'Hospitalisation Details'!$A$1:$N$2344,12,0)</f>
        <v>13/Oct/1970</v>
      </c>
      <c r="M963" s="22">
        <f>VLOOKUP(Table1[CUSTOMER ID],'Hospitalisation Details'!$A$2:$N$2344,14,0)</f>
        <v>11488.32</v>
      </c>
      <c r="N963" s="8" t="str">
        <f>VLOOKUP(Table1[CUSTOMER ID],'Hospitalisation Details'!$A$2:$I$2344,7,0)</f>
        <v>tier - 3</v>
      </c>
      <c r="O963" s="8" t="str">
        <f>VLOOKUP(Table1[CUSTOMER ID],'Hospitalisation Details'!$A$2:$I$2344,8,0)</f>
        <v>tier - 1</v>
      </c>
      <c r="P963" s="8" t="str">
        <f>VLOOKUP(Table1[CUSTOMER ID],'Hospitalisation Details'!$A$2:$I$2344,9,0)</f>
        <v>R1014</v>
      </c>
      <c r="Q963" s="8">
        <f ca="1">VLOOKUP(Table1[CUSTOMER ID],'Hospitalisation Details'!$A$2:$N$2344,13,0)</f>
        <v>54</v>
      </c>
    </row>
    <row r="964" spans="1:17" ht="15.75" x14ac:dyDescent="0.25">
      <c r="A964" s="1" t="s">
        <v>1407</v>
      </c>
      <c r="B964" s="8" t="str">
        <f>VLOOKUP(A964:A3298,'Customer Names'!$A$2:$D$2336,2,0)</f>
        <v xml:space="preserve">  Jillian A</v>
      </c>
      <c r="C964" s="8">
        <f>VLOOKUP(A964:A3298,'Medical Examinations'!$A$2:$H$2336,2,0)</f>
        <v>33.880000000000003</v>
      </c>
      <c r="D964" s="8">
        <f>VLOOKUP(A964:A3298,'Medical Examinations'!$A$2:$H$2336,3,0)</f>
        <v>4.68</v>
      </c>
      <c r="E964" s="8" t="str">
        <f>VLOOKUP(A964:A3298,'Medical Examinations'!$A$1:$M$2336,10,0)</f>
        <v>No</v>
      </c>
      <c r="F964" s="8" t="str">
        <f>VLOOKUP(A964:A3298,'Medical Examinations'!$A$2:$H$2336,5,0)</f>
        <v>yes</v>
      </c>
      <c r="G964" s="8" t="str">
        <f>VLOOKUP(A964:A3298,'Medical Examinations'!$A$2:$H$2336,6,0)</f>
        <v>No</v>
      </c>
      <c r="H964" s="8">
        <f>VLOOKUP(A964:A3298,'Medical Examinations'!$A$2:$H$2336,7,0)</f>
        <v>1</v>
      </c>
      <c r="I964" t="str">
        <f>VLOOKUP(A964:A3298,'Medical Examinations'!$A$2:$K$2336,11,0)</f>
        <v>No</v>
      </c>
      <c r="J964" s="8" t="str">
        <f>VLOOKUP(A964:A3298,'Medical Examinations'!$A$2:$M$2336,12,0)</f>
        <v>Obesity</v>
      </c>
      <c r="K964" s="8" t="str">
        <f>VLOOKUP(A964:A3298,'Medical Examinations'!$A$2:$M$2336,13,0)</f>
        <v>Normal</v>
      </c>
      <c r="L964" s="8" t="str">
        <f>VLOOKUP(Table1[CUSTOMER ID],'Hospitalisation Details'!$A$1:$N$2344,12,0)</f>
        <v>10/Sep/2004</v>
      </c>
      <c r="M964" s="22">
        <f>VLOOKUP(Table1[CUSTOMER ID],'Hospitalisation Details'!$A$2:$N$2344,14,0)</f>
        <v>11482.63</v>
      </c>
      <c r="N964" s="8" t="str">
        <f>VLOOKUP(Table1[CUSTOMER ID],'Hospitalisation Details'!$A$2:$I$2344,7,0)</f>
        <v>tier - 3</v>
      </c>
      <c r="O964" s="8" t="str">
        <f>VLOOKUP(Table1[CUSTOMER ID],'Hospitalisation Details'!$A$2:$I$2344,8,0)</f>
        <v>tier - 2</v>
      </c>
      <c r="P964" s="8" t="str">
        <f>VLOOKUP(Table1[CUSTOMER ID],'Hospitalisation Details'!$A$2:$I$2344,9,0)</f>
        <v>R1013</v>
      </c>
      <c r="Q964" s="8">
        <f ca="1">VLOOKUP(Table1[CUSTOMER ID],'Hospitalisation Details'!$A$2:$N$2344,13,0)</f>
        <v>20</v>
      </c>
    </row>
    <row r="965" spans="1:17" ht="15.75" x14ac:dyDescent="0.25">
      <c r="A965" s="1" t="s">
        <v>1406</v>
      </c>
      <c r="B965" s="8" t="str">
        <f>VLOOKUP(A965:A3299,'Customer Names'!$A$2:$D$2336,2,0)</f>
        <v xml:space="preserve">  Laura D</v>
      </c>
      <c r="C965" s="8">
        <f>VLOOKUP(A965:A3299,'Medical Examinations'!$A$2:$H$2336,2,0)</f>
        <v>26.63</v>
      </c>
      <c r="D965" s="8">
        <f>VLOOKUP(A965:A3299,'Medical Examinations'!$A$2:$H$2336,3,0)</f>
        <v>4.3600000000000003</v>
      </c>
      <c r="E965" s="8" t="str">
        <f>VLOOKUP(A965:A3299,'Medical Examinations'!$A$1:$M$2336,10,0)</f>
        <v>Yes</v>
      </c>
      <c r="F965" s="8" t="str">
        <f>VLOOKUP(A965:A3299,'Medical Examinations'!$A$2:$H$2336,5,0)</f>
        <v>No</v>
      </c>
      <c r="G965" s="8" t="str">
        <f>VLOOKUP(A965:A3299,'Medical Examinations'!$A$2:$H$2336,6,0)</f>
        <v>No</v>
      </c>
      <c r="H965" s="8">
        <f>VLOOKUP(A965:A3299,'Medical Examinations'!$A$2:$H$2336,7,0)</f>
        <v>2</v>
      </c>
      <c r="I965" t="str">
        <f>VLOOKUP(A965:A3299,'Medical Examinations'!$A$2:$K$2336,11,0)</f>
        <v>No</v>
      </c>
      <c r="J965" s="8" t="str">
        <f>VLOOKUP(A965:A3299,'Medical Examinations'!$A$2:$M$2336,12,0)</f>
        <v>Overweight</v>
      </c>
      <c r="K965" s="8" t="str">
        <f>VLOOKUP(A965:A3299,'Medical Examinations'!$A$2:$M$2336,13,0)</f>
        <v>Normal</v>
      </c>
      <c r="L965" s="8" t="str">
        <f>VLOOKUP(Table1[CUSTOMER ID],'Hospitalisation Details'!$A$1:$N$2344,12,0)</f>
        <v>7/Sep/1966</v>
      </c>
      <c r="M965" s="22">
        <f>VLOOKUP(Table1[CUSTOMER ID],'Hospitalisation Details'!$A$2:$N$2344,14,0)</f>
        <v>11478.14</v>
      </c>
      <c r="N965" s="8" t="str">
        <f>VLOOKUP(Table1[CUSTOMER ID],'Hospitalisation Details'!$A$2:$I$2344,7,0)</f>
        <v>tier - 3</v>
      </c>
      <c r="O965" s="8" t="str">
        <f>VLOOKUP(Table1[CUSTOMER ID],'Hospitalisation Details'!$A$2:$I$2344,8,0)</f>
        <v>tier - 2</v>
      </c>
      <c r="P965" s="8" t="str">
        <f>VLOOKUP(Table1[CUSTOMER ID],'Hospitalisation Details'!$A$2:$I$2344,9,0)</f>
        <v>R1025</v>
      </c>
      <c r="Q965" s="8">
        <f ca="1">VLOOKUP(Table1[CUSTOMER ID],'Hospitalisation Details'!$A$2:$N$2344,13,0)</f>
        <v>58</v>
      </c>
    </row>
    <row r="966" spans="1:17" ht="15.75" x14ac:dyDescent="0.25">
      <c r="A966" s="1" t="s">
        <v>1405</v>
      </c>
      <c r="B966" s="8" t="str">
        <f>VLOOKUP(A966:A3300,'Customer Names'!$A$2:$D$2336,2,0)</f>
        <v xml:space="preserve">  Megan E</v>
      </c>
      <c r="C966" s="8">
        <f>VLOOKUP(A966:A3300,'Medical Examinations'!$A$2:$H$2336,2,0)</f>
        <v>28.7</v>
      </c>
      <c r="D966" s="8">
        <f>VLOOKUP(A966:A3300,'Medical Examinations'!$A$2:$H$2336,3,0)</f>
        <v>7.74</v>
      </c>
      <c r="E966" s="8" t="str">
        <f>VLOOKUP(A966:A3300,'Medical Examinations'!$A$1:$M$2336,10,0)</f>
        <v>No</v>
      </c>
      <c r="F966" s="8" t="str">
        <f>VLOOKUP(A966:A3300,'Medical Examinations'!$A$2:$H$2336,5,0)</f>
        <v>No</v>
      </c>
      <c r="G966" s="8" t="str">
        <f>VLOOKUP(A966:A3300,'Medical Examinations'!$A$2:$H$2336,6,0)</f>
        <v>No</v>
      </c>
      <c r="H966" s="8">
        <f>VLOOKUP(A966:A3300,'Medical Examinations'!$A$2:$H$2336,7,0)</f>
        <v>0</v>
      </c>
      <c r="I966" t="str">
        <f>VLOOKUP(A966:A3300,'Medical Examinations'!$A$2:$K$2336,11,0)</f>
        <v>No</v>
      </c>
      <c r="J966" s="8" t="str">
        <f>VLOOKUP(A966:A3300,'Medical Examinations'!$A$2:$M$2336,12,0)</f>
        <v>Overweight</v>
      </c>
      <c r="K966" s="8" t="str">
        <f>VLOOKUP(A966:A3300,'Medical Examinations'!$A$2:$M$2336,13,0)</f>
        <v>Diabetes</v>
      </c>
      <c r="L966" s="8" t="str">
        <f>VLOOKUP(Table1[CUSTOMER ID],'Hospitalisation Details'!$A$1:$N$2344,12,0)</f>
        <v>23/Jun/1965</v>
      </c>
      <c r="M966" s="22">
        <f>VLOOKUP(Table1[CUSTOMER ID],'Hospitalisation Details'!$A$2:$N$2344,14,0)</f>
        <v>11455.28</v>
      </c>
      <c r="N966" s="8" t="str">
        <f>VLOOKUP(Table1[CUSTOMER ID],'Hospitalisation Details'!$A$2:$I$2344,7,0)</f>
        <v>tier - 3</v>
      </c>
      <c r="O966" s="8" t="str">
        <f>VLOOKUP(Table1[CUSTOMER ID],'Hospitalisation Details'!$A$2:$I$2344,8,0)</f>
        <v>tier - 2</v>
      </c>
      <c r="P966" s="8" t="str">
        <f>VLOOKUP(Table1[CUSTOMER ID],'Hospitalisation Details'!$A$2:$I$2344,9,0)</f>
        <v>R1011</v>
      </c>
      <c r="Q966" s="8">
        <f ca="1">VLOOKUP(Table1[CUSTOMER ID],'Hospitalisation Details'!$A$2:$N$2344,13,0)</f>
        <v>59</v>
      </c>
    </row>
    <row r="967" spans="1:17" ht="15.75" x14ac:dyDescent="0.25">
      <c r="A967" s="1" t="s">
        <v>1404</v>
      </c>
      <c r="B967" s="8" t="str">
        <f>VLOOKUP(A967:A3301,'Customer Names'!$A$2:$D$2336,2,0)</f>
        <v xml:space="preserve">  Shannon J</v>
      </c>
      <c r="C967" s="8">
        <f>VLOOKUP(A967:A3301,'Medical Examinations'!$A$2:$H$2336,2,0)</f>
        <v>25.65</v>
      </c>
      <c r="D967" s="8">
        <f>VLOOKUP(A967:A3301,'Medical Examinations'!$A$2:$H$2336,3,0)</f>
        <v>4.05</v>
      </c>
      <c r="E967" s="8" t="str">
        <f>VLOOKUP(A967:A3301,'Medical Examinations'!$A$1:$M$2336,10,0)</f>
        <v>Yes</v>
      </c>
      <c r="F967" s="8" t="str">
        <f>VLOOKUP(A967:A3301,'Medical Examinations'!$A$2:$H$2336,5,0)</f>
        <v>No</v>
      </c>
      <c r="G967" s="8" t="str">
        <f>VLOOKUP(A967:A3301,'Medical Examinations'!$A$2:$H$2336,6,0)</f>
        <v>No</v>
      </c>
      <c r="H967" s="8">
        <f>VLOOKUP(A967:A3301,'Medical Examinations'!$A$2:$H$2336,7,0)</f>
        <v>2</v>
      </c>
      <c r="I967" t="str">
        <f>VLOOKUP(A967:A3301,'Medical Examinations'!$A$2:$K$2336,11,0)</f>
        <v>No</v>
      </c>
      <c r="J967" s="8" t="str">
        <f>VLOOKUP(A967:A3301,'Medical Examinations'!$A$2:$M$2336,12,0)</f>
        <v>Overweight</v>
      </c>
      <c r="K967" s="8" t="str">
        <f>VLOOKUP(A967:A3301,'Medical Examinations'!$A$2:$M$2336,13,0)</f>
        <v>Normal</v>
      </c>
      <c r="L967" s="8" t="str">
        <f>VLOOKUP(Table1[CUSTOMER ID],'Hospitalisation Details'!$A$1:$N$2344,12,0)</f>
        <v>14/Jun/1966</v>
      </c>
      <c r="M967" s="22">
        <f>VLOOKUP(Table1[CUSTOMER ID],'Hospitalisation Details'!$A$2:$N$2344,14,0)</f>
        <v>11454.02</v>
      </c>
      <c r="N967" s="8" t="str">
        <f>VLOOKUP(Table1[CUSTOMER ID],'Hospitalisation Details'!$A$2:$I$2344,7,0)</f>
        <v>tier - 3</v>
      </c>
      <c r="O967" s="8" t="str">
        <f>VLOOKUP(Table1[CUSTOMER ID],'Hospitalisation Details'!$A$2:$I$2344,8,0)</f>
        <v>tier - 1</v>
      </c>
      <c r="P967" s="8" t="str">
        <f>VLOOKUP(Table1[CUSTOMER ID],'Hospitalisation Details'!$A$2:$I$2344,9,0)</f>
        <v>R1012</v>
      </c>
      <c r="Q967" s="8">
        <f ca="1">VLOOKUP(Table1[CUSTOMER ID],'Hospitalisation Details'!$A$2:$N$2344,13,0)</f>
        <v>58</v>
      </c>
    </row>
    <row r="968" spans="1:17" ht="15.75" x14ac:dyDescent="0.25">
      <c r="A968" s="1" t="s">
        <v>1403</v>
      </c>
      <c r="B968" s="8" t="str">
        <f>VLOOKUP(A968:A3302,'Customer Names'!$A$2:$D$2336,2,0)</f>
        <v xml:space="preserve">  Rachelle M</v>
      </c>
      <c r="C968" s="8">
        <f>VLOOKUP(A968:A3302,'Medical Examinations'!$A$2:$H$2336,2,0)</f>
        <v>36.384999999999998</v>
      </c>
      <c r="D968" s="8">
        <f>VLOOKUP(A968:A3302,'Medical Examinations'!$A$2:$H$2336,3,0)</f>
        <v>11.49</v>
      </c>
      <c r="E968" s="8" t="str">
        <f>VLOOKUP(A968:A3302,'Medical Examinations'!$A$1:$M$2336,10,0)</f>
        <v>No</v>
      </c>
      <c r="F968" s="8" t="str">
        <f>VLOOKUP(A968:A3302,'Medical Examinations'!$A$2:$H$2336,5,0)</f>
        <v>No</v>
      </c>
      <c r="G968" s="8" t="str">
        <f>VLOOKUP(A968:A3302,'Medical Examinations'!$A$2:$H$2336,6,0)</f>
        <v>No</v>
      </c>
      <c r="H968" s="8">
        <f>VLOOKUP(A968:A3302,'Medical Examinations'!$A$2:$H$2336,7,0)</f>
        <v>0</v>
      </c>
      <c r="I968" t="str">
        <f>VLOOKUP(A968:A3302,'Medical Examinations'!$A$2:$K$2336,11,0)</f>
        <v>No</v>
      </c>
      <c r="J968" s="8" t="str">
        <f>VLOOKUP(A968:A3302,'Medical Examinations'!$A$2:$M$2336,12,0)</f>
        <v>Obesity</v>
      </c>
      <c r="K968" s="8" t="str">
        <f>VLOOKUP(A968:A3302,'Medical Examinations'!$A$2:$M$2336,13,0)</f>
        <v>Diabetes</v>
      </c>
      <c r="L968" s="8" t="str">
        <f>VLOOKUP(Table1[CUSTOMER ID],'Hospitalisation Details'!$A$1:$N$2344,12,0)</f>
        <v>12/Sep/1971</v>
      </c>
      <c r="M968" s="22">
        <f>VLOOKUP(Table1[CUSTOMER ID],'Hospitalisation Details'!$A$2:$N$2344,14,0)</f>
        <v>11436.74</v>
      </c>
      <c r="N968" s="8" t="str">
        <f>VLOOKUP(Table1[CUSTOMER ID],'Hospitalisation Details'!$A$2:$I$2344,7,0)</f>
        <v>tier - 3</v>
      </c>
      <c r="O968" s="8" t="str">
        <f>VLOOKUP(Table1[CUSTOMER ID],'Hospitalisation Details'!$A$2:$I$2344,8,0)</f>
        <v>tier - 3</v>
      </c>
      <c r="P968" s="8" t="str">
        <f>VLOOKUP(Table1[CUSTOMER ID],'Hospitalisation Details'!$A$2:$I$2344,9,0)</f>
        <v>R1012</v>
      </c>
      <c r="Q968" s="8">
        <f ca="1">VLOOKUP(Table1[CUSTOMER ID],'Hospitalisation Details'!$A$2:$N$2344,13,0)</f>
        <v>53</v>
      </c>
    </row>
    <row r="969" spans="1:17" ht="15.75" x14ac:dyDescent="0.25">
      <c r="A969" s="1" t="s">
        <v>1402</v>
      </c>
      <c r="B969" s="8" t="str">
        <f>VLOOKUP(A969:A3303,'Customer Names'!$A$2:$D$2336,2,0)</f>
        <v xml:space="preserve">  Casey</v>
      </c>
      <c r="C969" s="8">
        <f>VLOOKUP(A969:A3303,'Medical Examinations'!$A$2:$H$2336,2,0)</f>
        <v>34.69</v>
      </c>
      <c r="D969" s="8">
        <f>VLOOKUP(A969:A3303,'Medical Examinations'!$A$2:$H$2336,3,0)</f>
        <v>5.65</v>
      </c>
      <c r="E969" s="8" t="str">
        <f>VLOOKUP(A969:A3303,'Medical Examinations'!$A$1:$M$2336,10,0)</f>
        <v>No</v>
      </c>
      <c r="F969" s="8" t="str">
        <f>VLOOKUP(A969:A3303,'Medical Examinations'!$A$2:$H$2336,5,0)</f>
        <v>No</v>
      </c>
      <c r="G969" s="8" t="str">
        <f>VLOOKUP(A969:A3303,'Medical Examinations'!$A$2:$H$2336,6,0)</f>
        <v>No</v>
      </c>
      <c r="H969" s="8">
        <f>VLOOKUP(A969:A3303,'Medical Examinations'!$A$2:$H$2336,7,0)</f>
        <v>0</v>
      </c>
      <c r="I969" t="str">
        <f>VLOOKUP(A969:A3303,'Medical Examinations'!$A$2:$K$2336,11,0)</f>
        <v>No</v>
      </c>
      <c r="J969" s="8" t="str">
        <f>VLOOKUP(A969:A3303,'Medical Examinations'!$A$2:$M$2336,12,0)</f>
        <v>Obesity</v>
      </c>
      <c r="K969" s="8" t="str">
        <f>VLOOKUP(A969:A3303,'Medical Examinations'!$A$2:$M$2336,13,0)</f>
        <v>Normal</v>
      </c>
      <c r="L969" s="8" t="str">
        <f>VLOOKUP(Table1[CUSTOMER ID],'Hospitalisation Details'!$A$1:$N$2344,12,0)</f>
        <v>17/Jul/1980</v>
      </c>
      <c r="M969" s="22">
        <f>VLOOKUP(Table1[CUSTOMER ID],'Hospitalisation Details'!$A$2:$N$2344,14,0)</f>
        <v>11435.74</v>
      </c>
      <c r="N969" s="8" t="str">
        <f>VLOOKUP(Table1[CUSTOMER ID],'Hospitalisation Details'!$A$2:$I$2344,7,0)</f>
        <v>tier - 3</v>
      </c>
      <c r="O969" s="8" t="str">
        <f>VLOOKUP(Table1[CUSTOMER ID],'Hospitalisation Details'!$A$2:$I$2344,8,0)</f>
        <v>tier - 3</v>
      </c>
      <c r="P969" s="8" t="str">
        <f>VLOOKUP(Table1[CUSTOMER ID],'Hospitalisation Details'!$A$2:$I$2344,9,0)</f>
        <v>R1021</v>
      </c>
      <c r="Q969" s="8">
        <f ca="1">VLOOKUP(Table1[CUSTOMER ID],'Hospitalisation Details'!$A$2:$N$2344,13,0)</f>
        <v>44</v>
      </c>
    </row>
    <row r="970" spans="1:17" ht="15.75" x14ac:dyDescent="0.25">
      <c r="A970" s="1" t="s">
        <v>1401</v>
      </c>
      <c r="B970" s="8" t="str">
        <f>VLOOKUP(A970:A3304,'Customer Names'!$A$2:$D$2336,2,0)</f>
        <v xml:space="preserve">  Jessica L</v>
      </c>
      <c r="C970" s="8">
        <f>VLOOKUP(A970:A3304,'Medical Examinations'!$A$2:$H$2336,2,0)</f>
        <v>37.68</v>
      </c>
      <c r="D970" s="8">
        <f>VLOOKUP(A970:A3304,'Medical Examinations'!$A$2:$H$2336,3,0)</f>
        <v>4.29</v>
      </c>
      <c r="E970" s="8" t="str">
        <f>VLOOKUP(A970:A3304,'Medical Examinations'!$A$1:$M$2336,10,0)</f>
        <v>Yes</v>
      </c>
      <c r="F970" s="8" t="str">
        <f>VLOOKUP(A970:A3304,'Medical Examinations'!$A$2:$H$2336,5,0)</f>
        <v>No</v>
      </c>
      <c r="G970" s="8" t="str">
        <f>VLOOKUP(A970:A3304,'Medical Examinations'!$A$2:$H$2336,6,0)</f>
        <v>No</v>
      </c>
      <c r="H970" s="8">
        <f>VLOOKUP(A970:A3304,'Medical Examinations'!$A$2:$H$2336,7,0)</f>
        <v>0</v>
      </c>
      <c r="I970" t="str">
        <f>VLOOKUP(A970:A3304,'Medical Examinations'!$A$2:$K$2336,11,0)</f>
        <v>No</v>
      </c>
      <c r="J970" s="8" t="str">
        <f>VLOOKUP(A970:A3304,'Medical Examinations'!$A$2:$M$2336,12,0)</f>
        <v>Obesity</v>
      </c>
      <c r="K970" s="8" t="str">
        <f>VLOOKUP(A970:A3304,'Medical Examinations'!$A$2:$M$2336,13,0)</f>
        <v>Normal</v>
      </c>
      <c r="L970" s="8" t="str">
        <f>VLOOKUP(Table1[CUSTOMER ID],'Hospitalisation Details'!$A$1:$N$2344,12,0)</f>
        <v>9/Jun/1985</v>
      </c>
      <c r="M970" s="22">
        <f>VLOOKUP(Table1[CUSTOMER ID],'Hospitalisation Details'!$A$2:$N$2344,14,0)</f>
        <v>11419.49</v>
      </c>
      <c r="N970" s="8" t="str">
        <f>VLOOKUP(Table1[CUSTOMER ID],'Hospitalisation Details'!$A$2:$I$2344,7,0)</f>
        <v>tier - 3</v>
      </c>
      <c r="O970" s="8" t="str">
        <f>VLOOKUP(Table1[CUSTOMER ID],'Hospitalisation Details'!$A$2:$I$2344,8,0)</f>
        <v>tier - 1</v>
      </c>
      <c r="P970" s="8" t="str">
        <f>VLOOKUP(Table1[CUSTOMER ID],'Hospitalisation Details'!$A$2:$I$2344,9,0)</f>
        <v>R1012</v>
      </c>
      <c r="Q970" s="8">
        <f ca="1">VLOOKUP(Table1[CUSTOMER ID],'Hospitalisation Details'!$A$2:$N$2344,13,0)</f>
        <v>39</v>
      </c>
    </row>
    <row r="971" spans="1:17" ht="15.75" x14ac:dyDescent="0.25">
      <c r="A971" s="1" t="s">
        <v>1400</v>
      </c>
      <c r="B971" s="8" t="str">
        <f>VLOOKUP(A971:A3305,'Customer Names'!$A$2:$D$2336,2,0)</f>
        <v xml:space="preserve">  Brandon F</v>
      </c>
      <c r="C971" s="8">
        <f>VLOOKUP(A971:A3305,'Medical Examinations'!$A$2:$H$2336,2,0)</f>
        <v>35.49</v>
      </c>
      <c r="D971" s="8">
        <f>VLOOKUP(A971:A3305,'Medical Examinations'!$A$2:$H$2336,3,0)</f>
        <v>4.74</v>
      </c>
      <c r="E971" s="8" t="str">
        <f>VLOOKUP(A971:A3305,'Medical Examinations'!$A$1:$M$2336,10,0)</f>
        <v>Yes</v>
      </c>
      <c r="F971" s="8" t="str">
        <f>VLOOKUP(A971:A3305,'Medical Examinations'!$A$2:$H$2336,5,0)</f>
        <v>No</v>
      </c>
      <c r="G971" s="8" t="str">
        <f>VLOOKUP(A971:A3305,'Medical Examinations'!$A$2:$H$2336,6,0)</f>
        <v>Yes</v>
      </c>
      <c r="H971" s="8">
        <f>VLOOKUP(A971:A3305,'Medical Examinations'!$A$2:$H$2336,7,0)</f>
        <v>1</v>
      </c>
      <c r="I971" t="str">
        <f>VLOOKUP(A971:A3305,'Medical Examinations'!$A$2:$K$2336,11,0)</f>
        <v>No</v>
      </c>
      <c r="J971" s="8" t="str">
        <f>VLOOKUP(A971:A3305,'Medical Examinations'!$A$2:$M$2336,12,0)</f>
        <v>Obesity</v>
      </c>
      <c r="K971" s="8" t="str">
        <f>VLOOKUP(A971:A3305,'Medical Examinations'!$A$2:$M$2336,13,0)</f>
        <v>Normal</v>
      </c>
      <c r="L971" s="8" t="str">
        <f>VLOOKUP(Table1[CUSTOMER ID],'Hospitalisation Details'!$A$1:$N$2344,12,0)</f>
        <v>23/Oct/1983</v>
      </c>
      <c r="M971" s="22">
        <f>VLOOKUP(Table1[CUSTOMER ID],'Hospitalisation Details'!$A$2:$N$2344,14,0)</f>
        <v>11412.02</v>
      </c>
      <c r="N971" s="8" t="str">
        <f>VLOOKUP(Table1[CUSTOMER ID],'Hospitalisation Details'!$A$2:$I$2344,7,0)</f>
        <v>tier - 3</v>
      </c>
      <c r="O971" s="8" t="str">
        <f>VLOOKUP(Table1[CUSTOMER ID],'Hospitalisation Details'!$A$2:$I$2344,8,0)</f>
        <v>tier - 1</v>
      </c>
      <c r="P971" s="8" t="str">
        <f>VLOOKUP(Table1[CUSTOMER ID],'Hospitalisation Details'!$A$2:$I$2344,9,0)</f>
        <v>R1021</v>
      </c>
      <c r="Q971" s="8">
        <f ca="1">VLOOKUP(Table1[CUSTOMER ID],'Hospitalisation Details'!$A$2:$N$2344,13,0)</f>
        <v>41</v>
      </c>
    </row>
    <row r="972" spans="1:17" ht="15.75" x14ac:dyDescent="0.25">
      <c r="A972" s="1" t="s">
        <v>1399</v>
      </c>
      <c r="B972" s="8" t="str">
        <f>VLOOKUP(A972:A3306,'Customer Names'!$A$2:$D$2336,2,0)</f>
        <v xml:space="preserve">  Melissa</v>
      </c>
      <c r="C972" s="8">
        <f>VLOOKUP(A972:A3306,'Medical Examinations'!$A$2:$H$2336,2,0)</f>
        <v>44.7</v>
      </c>
      <c r="D972" s="8">
        <f>VLOOKUP(A972:A3306,'Medical Examinations'!$A$2:$H$2336,3,0)</f>
        <v>7.6</v>
      </c>
      <c r="E972" s="8" t="str">
        <f>VLOOKUP(A972:A3306,'Medical Examinations'!$A$1:$M$2336,10,0)</f>
        <v>Yes</v>
      </c>
      <c r="F972" s="8" t="str">
        <f>VLOOKUP(A972:A3306,'Medical Examinations'!$A$2:$H$2336,5,0)</f>
        <v>No</v>
      </c>
      <c r="G972" s="8" t="str">
        <f>VLOOKUP(A972:A3306,'Medical Examinations'!$A$2:$H$2336,6,0)</f>
        <v>No</v>
      </c>
      <c r="H972" s="8">
        <f>VLOOKUP(A972:A3306,'Medical Examinations'!$A$2:$H$2336,7,0)</f>
        <v>2</v>
      </c>
      <c r="I972" t="str">
        <f>VLOOKUP(A972:A3306,'Medical Examinations'!$A$2:$K$2336,11,0)</f>
        <v>No</v>
      </c>
      <c r="J972" s="8" t="str">
        <f>VLOOKUP(A972:A3306,'Medical Examinations'!$A$2:$M$2336,12,0)</f>
        <v>Obesity</v>
      </c>
      <c r="K972" s="8" t="str">
        <f>VLOOKUP(A972:A3306,'Medical Examinations'!$A$2:$M$2336,13,0)</f>
        <v>Diabetes</v>
      </c>
      <c r="L972" s="8" t="str">
        <f>VLOOKUP(Table1[CUSTOMER ID],'Hospitalisation Details'!$A$1:$N$2344,12,0)</f>
        <v>7/Oct/1970</v>
      </c>
      <c r="M972" s="22">
        <f>VLOOKUP(Table1[CUSTOMER ID],'Hospitalisation Details'!$A$2:$N$2344,14,0)</f>
        <v>11411.69</v>
      </c>
      <c r="N972" s="8" t="str">
        <f>VLOOKUP(Table1[CUSTOMER ID],'Hospitalisation Details'!$A$2:$I$2344,7,0)</f>
        <v>tier - 3</v>
      </c>
      <c r="O972" s="8" t="str">
        <f>VLOOKUP(Table1[CUSTOMER ID],'Hospitalisation Details'!$A$2:$I$2344,8,0)</f>
        <v>tier - 2</v>
      </c>
      <c r="P972" s="8" t="str">
        <f>VLOOKUP(Table1[CUSTOMER ID],'Hospitalisation Details'!$A$2:$I$2344,9,0)</f>
        <v>R1011</v>
      </c>
      <c r="Q972" s="8">
        <f ca="1">VLOOKUP(Table1[CUSTOMER ID],'Hospitalisation Details'!$A$2:$N$2344,13,0)</f>
        <v>54</v>
      </c>
    </row>
    <row r="973" spans="1:17" ht="15.75" x14ac:dyDescent="0.25">
      <c r="A973" s="1" t="s">
        <v>1398</v>
      </c>
      <c r="B973" s="8" t="str">
        <f>VLOOKUP(A973:A3307,'Customer Names'!$A$2:$D$2336,2,0)</f>
        <v xml:space="preserve">  Danielle N</v>
      </c>
      <c r="C973" s="8">
        <f>VLOOKUP(A973:A3307,'Medical Examinations'!$A$2:$H$2336,2,0)</f>
        <v>38.380000000000003</v>
      </c>
      <c r="D973" s="8">
        <f>VLOOKUP(A973:A3307,'Medical Examinations'!$A$2:$H$2336,3,0)</f>
        <v>8.5</v>
      </c>
      <c r="E973" s="8" t="str">
        <f>VLOOKUP(A973:A3307,'Medical Examinations'!$A$1:$M$2336,10,0)</f>
        <v>Yes</v>
      </c>
      <c r="F973" s="8" t="str">
        <f>VLOOKUP(A973:A3307,'Medical Examinations'!$A$2:$H$2336,5,0)</f>
        <v>No</v>
      </c>
      <c r="G973" s="8" t="str">
        <f>VLOOKUP(A973:A3307,'Medical Examinations'!$A$2:$H$2336,6,0)</f>
        <v>No</v>
      </c>
      <c r="H973" s="8">
        <f>VLOOKUP(A973:A3307,'Medical Examinations'!$A$2:$H$2336,7,0)</f>
        <v>2</v>
      </c>
      <c r="I973" t="str">
        <f>VLOOKUP(A973:A3307,'Medical Examinations'!$A$2:$K$2336,11,0)</f>
        <v>No</v>
      </c>
      <c r="J973" s="8" t="str">
        <f>VLOOKUP(A973:A3307,'Medical Examinations'!$A$2:$M$2336,12,0)</f>
        <v>Obesity</v>
      </c>
      <c r="K973" s="8" t="str">
        <f>VLOOKUP(A973:A3307,'Medical Examinations'!$A$2:$M$2336,13,0)</f>
        <v>Diabetes</v>
      </c>
      <c r="L973" s="8" t="str">
        <f>VLOOKUP(Table1[CUSTOMER ID],'Hospitalisation Details'!$A$1:$N$2344,12,0)</f>
        <v>2/Oct/1970</v>
      </c>
      <c r="M973" s="22">
        <f>VLOOKUP(Table1[CUSTOMER ID],'Hospitalisation Details'!$A$2:$N$2344,14,0)</f>
        <v>11396.9</v>
      </c>
      <c r="N973" s="8" t="str">
        <f>VLOOKUP(Table1[CUSTOMER ID],'Hospitalisation Details'!$A$2:$I$2344,7,0)</f>
        <v>tier - 3</v>
      </c>
      <c r="O973" s="8" t="str">
        <f>VLOOKUP(Table1[CUSTOMER ID],'Hospitalisation Details'!$A$2:$I$2344,8,0)</f>
        <v>tier - 3</v>
      </c>
      <c r="P973" s="8" t="str">
        <f>VLOOKUP(Table1[CUSTOMER ID],'Hospitalisation Details'!$A$2:$I$2344,9,0)</f>
        <v>R1024</v>
      </c>
      <c r="Q973" s="8">
        <f ca="1">VLOOKUP(Table1[CUSTOMER ID],'Hospitalisation Details'!$A$2:$N$2344,13,0)</f>
        <v>54</v>
      </c>
    </row>
    <row r="974" spans="1:17" ht="15.75" x14ac:dyDescent="0.25">
      <c r="A974" s="1" t="s">
        <v>1397</v>
      </c>
      <c r="B974" s="8" t="str">
        <f>VLOOKUP(A974:A3308,'Customer Names'!$A$2:$D$2336,2,0)</f>
        <v xml:space="preserve">  Matthew</v>
      </c>
      <c r="C974" s="8">
        <f>VLOOKUP(A974:A3308,'Medical Examinations'!$A$2:$H$2336,2,0)</f>
        <v>35.244999999999997</v>
      </c>
      <c r="D974" s="8">
        <f>VLOOKUP(A974:A3308,'Medical Examinations'!$A$2:$H$2336,3,0)</f>
        <v>11.22</v>
      </c>
      <c r="E974" s="8" t="str">
        <f>VLOOKUP(A974:A3308,'Medical Examinations'!$A$1:$M$2336,10,0)</f>
        <v>Yes</v>
      </c>
      <c r="F974" s="8" t="str">
        <f>VLOOKUP(A974:A3308,'Medical Examinations'!$A$2:$H$2336,5,0)</f>
        <v>No</v>
      </c>
      <c r="G974" s="8" t="str">
        <f>VLOOKUP(A974:A3308,'Medical Examinations'!$A$2:$H$2336,6,0)</f>
        <v>No</v>
      </c>
      <c r="H974" s="8">
        <f>VLOOKUP(A974:A3308,'Medical Examinations'!$A$2:$H$2336,7,0)</f>
        <v>0</v>
      </c>
      <c r="I974" t="str">
        <f>VLOOKUP(A974:A3308,'Medical Examinations'!$A$2:$K$2336,11,0)</f>
        <v>No</v>
      </c>
      <c r="J974" s="8" t="str">
        <f>VLOOKUP(A974:A3308,'Medical Examinations'!$A$2:$M$2336,12,0)</f>
        <v>Obesity</v>
      </c>
      <c r="K974" s="8" t="str">
        <f>VLOOKUP(A974:A3308,'Medical Examinations'!$A$2:$M$2336,13,0)</f>
        <v>Diabetes</v>
      </c>
      <c r="L974" s="8" t="str">
        <f>VLOOKUP(Table1[CUSTOMER ID],'Hospitalisation Details'!$A$1:$N$2344,12,0)</f>
        <v>19/Dec/1967</v>
      </c>
      <c r="M974" s="22">
        <f>VLOOKUP(Table1[CUSTOMER ID],'Hospitalisation Details'!$A$2:$N$2344,14,0)</f>
        <v>11394.07</v>
      </c>
      <c r="N974" s="8" t="str">
        <f>VLOOKUP(Table1[CUSTOMER ID],'Hospitalisation Details'!$A$2:$I$2344,7,0)</f>
        <v>tier - 3</v>
      </c>
      <c r="O974" s="8" t="str">
        <f>VLOOKUP(Table1[CUSTOMER ID],'Hospitalisation Details'!$A$2:$I$2344,8,0)</f>
        <v>tier - 1</v>
      </c>
      <c r="P974" s="8" t="str">
        <f>VLOOKUP(Table1[CUSTOMER ID],'Hospitalisation Details'!$A$2:$I$2344,9,0)</f>
        <v>R1018</v>
      </c>
      <c r="Q974" s="8">
        <f ca="1">VLOOKUP(Table1[CUSTOMER ID],'Hospitalisation Details'!$A$2:$N$2344,13,0)</f>
        <v>56</v>
      </c>
    </row>
    <row r="975" spans="1:17" ht="15.75" x14ac:dyDescent="0.25">
      <c r="A975" s="1" t="s">
        <v>1396</v>
      </c>
      <c r="B975" s="8" t="str">
        <f>VLOOKUP(A975:A3309,'Customer Names'!$A$2:$D$2336,2,0)</f>
        <v xml:space="preserve">  Bettina</v>
      </c>
      <c r="C975" s="8">
        <f>VLOOKUP(A975:A3309,'Medical Examinations'!$A$2:$H$2336,2,0)</f>
        <v>49.84</v>
      </c>
      <c r="D975" s="8">
        <f>VLOOKUP(A975:A3309,'Medical Examinations'!$A$2:$H$2336,3,0)</f>
        <v>5.0999999999999996</v>
      </c>
      <c r="E975" s="8" t="str">
        <f>VLOOKUP(A975:A3309,'Medical Examinations'!$A$1:$M$2336,10,0)</f>
        <v>Yes</v>
      </c>
      <c r="F975" s="8" t="str">
        <f>VLOOKUP(A975:A3309,'Medical Examinations'!$A$2:$H$2336,5,0)</f>
        <v>No</v>
      </c>
      <c r="G975" s="8" t="str">
        <f>VLOOKUP(A975:A3309,'Medical Examinations'!$A$2:$H$2336,6,0)</f>
        <v>Yes</v>
      </c>
      <c r="H975" s="8">
        <f>VLOOKUP(A975:A3309,'Medical Examinations'!$A$2:$H$2336,7,0)</f>
        <v>1</v>
      </c>
      <c r="I975" t="str">
        <f>VLOOKUP(A975:A3309,'Medical Examinations'!$A$2:$K$2336,11,0)</f>
        <v>No</v>
      </c>
      <c r="J975" s="8" t="str">
        <f>VLOOKUP(A975:A3309,'Medical Examinations'!$A$2:$M$2336,12,0)</f>
        <v>Obesity</v>
      </c>
      <c r="K975" s="8" t="str">
        <f>VLOOKUP(A975:A3309,'Medical Examinations'!$A$2:$M$2336,13,0)</f>
        <v>Normal</v>
      </c>
      <c r="L975" s="8" t="str">
        <f>VLOOKUP(Table1[CUSTOMER ID],'Hospitalisation Details'!$A$1:$N$2344,12,0)</f>
        <v>28/Jul/1997</v>
      </c>
      <c r="M975" s="22">
        <f>VLOOKUP(Table1[CUSTOMER ID],'Hospitalisation Details'!$A$2:$N$2344,14,0)</f>
        <v>11388.27</v>
      </c>
      <c r="N975" s="8" t="str">
        <f>VLOOKUP(Table1[CUSTOMER ID],'Hospitalisation Details'!$A$2:$I$2344,7,0)</f>
        <v>tier - 3</v>
      </c>
      <c r="O975" s="8" t="str">
        <f>VLOOKUP(Table1[CUSTOMER ID],'Hospitalisation Details'!$A$2:$I$2344,8,0)</f>
        <v>tier - 2</v>
      </c>
      <c r="P975" s="8" t="str">
        <f>VLOOKUP(Table1[CUSTOMER ID],'Hospitalisation Details'!$A$2:$I$2344,9,0)</f>
        <v>R1026</v>
      </c>
      <c r="Q975" s="8">
        <f ca="1">VLOOKUP(Table1[CUSTOMER ID],'Hospitalisation Details'!$A$2:$N$2344,13,0)</f>
        <v>27</v>
      </c>
    </row>
    <row r="976" spans="1:17" ht="15.75" x14ac:dyDescent="0.25">
      <c r="A976" s="1" t="s">
        <v>1395</v>
      </c>
      <c r="B976" s="8" t="str">
        <f>VLOOKUP(A976:A3310,'Customer Names'!$A$2:$D$2336,2,0)</f>
        <v xml:space="preserve">  Alexander</v>
      </c>
      <c r="C976" s="8">
        <f>VLOOKUP(A976:A3310,'Medical Examinations'!$A$2:$H$2336,2,0)</f>
        <v>49.06</v>
      </c>
      <c r="D976" s="8">
        <f>VLOOKUP(A976:A3310,'Medical Examinations'!$A$2:$H$2336,3,0)</f>
        <v>5.43</v>
      </c>
      <c r="E976" s="8" t="str">
        <f>VLOOKUP(A976:A3310,'Medical Examinations'!$A$1:$M$2336,10,0)</f>
        <v>Yes</v>
      </c>
      <c r="F976" s="8" t="str">
        <f>VLOOKUP(A976:A3310,'Medical Examinations'!$A$2:$H$2336,5,0)</f>
        <v>No</v>
      </c>
      <c r="G976" s="8" t="str">
        <f>VLOOKUP(A976:A3310,'Medical Examinations'!$A$2:$H$2336,6,0)</f>
        <v>No</v>
      </c>
      <c r="H976" s="8">
        <f>VLOOKUP(A976:A3310,'Medical Examinations'!$A$2:$H$2336,7,0)</f>
        <v>1</v>
      </c>
      <c r="I976" t="str">
        <f>VLOOKUP(A976:A3310,'Medical Examinations'!$A$2:$K$2336,11,0)</f>
        <v>No</v>
      </c>
      <c r="J976" s="8" t="str">
        <f>VLOOKUP(A976:A3310,'Medical Examinations'!$A$2:$M$2336,12,0)</f>
        <v>Obesity</v>
      </c>
      <c r="K976" s="8" t="str">
        <f>VLOOKUP(A976:A3310,'Medical Examinations'!$A$2:$M$2336,13,0)</f>
        <v>Normal</v>
      </c>
      <c r="L976" s="8" t="str">
        <f>VLOOKUP(Table1[CUSTOMER ID],'Hospitalisation Details'!$A$1:$N$2344,12,0)</f>
        <v>13/Jun/1964</v>
      </c>
      <c r="M976" s="22">
        <f>VLOOKUP(Table1[CUSTOMER ID],'Hospitalisation Details'!$A$2:$N$2344,14,0)</f>
        <v>11381.33</v>
      </c>
      <c r="N976" s="8" t="str">
        <f>VLOOKUP(Table1[CUSTOMER ID],'Hospitalisation Details'!$A$2:$I$2344,7,0)</f>
        <v>tier - 3</v>
      </c>
      <c r="O976" s="8" t="str">
        <f>VLOOKUP(Table1[CUSTOMER ID],'Hospitalisation Details'!$A$2:$I$2344,8,0)</f>
        <v>tier - 2</v>
      </c>
      <c r="P976" s="8" t="str">
        <f>VLOOKUP(Table1[CUSTOMER ID],'Hospitalisation Details'!$A$2:$I$2344,9,0)</f>
        <v>R1013</v>
      </c>
      <c r="Q976" s="8">
        <f ca="1">VLOOKUP(Table1[CUSTOMER ID],'Hospitalisation Details'!$A$2:$N$2344,13,0)</f>
        <v>60</v>
      </c>
    </row>
    <row r="977" spans="1:17" ht="15.75" x14ac:dyDescent="0.25">
      <c r="A977" s="1" t="s">
        <v>1394</v>
      </c>
      <c r="B977" s="8" t="str">
        <f>VLOOKUP(A977:A3311,'Customer Names'!$A$2:$D$2336,2,0)</f>
        <v xml:space="preserve">  Holli</v>
      </c>
      <c r="C977" s="8">
        <f>VLOOKUP(A977:A3311,'Medical Examinations'!$A$2:$H$2336,2,0)</f>
        <v>30.88</v>
      </c>
      <c r="D977" s="8">
        <f>VLOOKUP(A977:A3311,'Medical Examinations'!$A$2:$H$2336,3,0)</f>
        <v>5.82</v>
      </c>
      <c r="E977" s="8" t="str">
        <f>VLOOKUP(A977:A3311,'Medical Examinations'!$A$1:$M$2336,10,0)</f>
        <v>No</v>
      </c>
      <c r="F977" s="8" t="str">
        <f>VLOOKUP(A977:A3311,'Medical Examinations'!$A$2:$H$2336,5,0)</f>
        <v>No</v>
      </c>
      <c r="G977" s="8" t="str">
        <f>VLOOKUP(A977:A3311,'Medical Examinations'!$A$2:$H$2336,6,0)</f>
        <v>No</v>
      </c>
      <c r="H977" s="8">
        <f>VLOOKUP(A977:A3311,'Medical Examinations'!$A$2:$H$2336,7,0)</f>
        <v>2</v>
      </c>
      <c r="I977" t="str">
        <f>VLOOKUP(A977:A3311,'Medical Examinations'!$A$2:$K$2336,11,0)</f>
        <v>No</v>
      </c>
      <c r="J977" s="8" t="str">
        <f>VLOOKUP(A977:A3311,'Medical Examinations'!$A$2:$M$2336,12,0)</f>
        <v>Obesity</v>
      </c>
      <c r="K977" s="8" t="str">
        <f>VLOOKUP(A977:A3311,'Medical Examinations'!$A$2:$M$2336,13,0)</f>
        <v>Prediabetes</v>
      </c>
      <c r="L977" s="8" t="str">
        <f>VLOOKUP(Table1[CUSTOMER ID],'Hospitalisation Details'!$A$1:$N$2344,12,0)</f>
        <v>6/Dec/1972</v>
      </c>
      <c r="M977" s="22">
        <f>VLOOKUP(Table1[CUSTOMER ID],'Hospitalisation Details'!$A$2:$N$2344,14,0)</f>
        <v>11378.57</v>
      </c>
      <c r="N977" s="8" t="str">
        <f>VLOOKUP(Table1[CUSTOMER ID],'Hospitalisation Details'!$A$2:$I$2344,7,0)</f>
        <v>tier - 3</v>
      </c>
      <c r="O977" s="8" t="str">
        <f>VLOOKUP(Table1[CUSTOMER ID],'Hospitalisation Details'!$A$2:$I$2344,8,0)</f>
        <v>tier - 2</v>
      </c>
      <c r="P977" s="8" t="str">
        <f>VLOOKUP(Table1[CUSTOMER ID],'Hospitalisation Details'!$A$2:$I$2344,9,0)</f>
        <v>R1025</v>
      </c>
      <c r="Q977" s="8">
        <f ca="1">VLOOKUP(Table1[CUSTOMER ID],'Hospitalisation Details'!$A$2:$N$2344,13,0)</f>
        <v>51</v>
      </c>
    </row>
    <row r="978" spans="1:17" ht="15.75" x14ac:dyDescent="0.25">
      <c r="A978" s="1" t="s">
        <v>1393</v>
      </c>
      <c r="B978" s="8" t="str">
        <f>VLOOKUP(A978:A3312,'Customer Names'!$A$2:$D$2336,2,0)</f>
        <v xml:space="preserve">  Heather C</v>
      </c>
      <c r="C978" s="8">
        <f>VLOOKUP(A978:A3312,'Medical Examinations'!$A$2:$H$2336,2,0)</f>
        <v>33.35</v>
      </c>
      <c r="D978" s="8">
        <f>VLOOKUP(A978:A3312,'Medical Examinations'!$A$2:$H$2336,3,0)</f>
        <v>6.05</v>
      </c>
      <c r="E978" s="8" t="str">
        <f>VLOOKUP(A978:A3312,'Medical Examinations'!$A$1:$M$2336,10,0)</f>
        <v>No</v>
      </c>
      <c r="F978" s="8" t="str">
        <f>VLOOKUP(A978:A3312,'Medical Examinations'!$A$2:$H$2336,5,0)</f>
        <v>No</v>
      </c>
      <c r="G978" s="8" t="str">
        <f>VLOOKUP(A978:A3312,'Medical Examinations'!$A$2:$H$2336,6,0)</f>
        <v>Yes</v>
      </c>
      <c r="H978" s="8">
        <f>VLOOKUP(A978:A3312,'Medical Examinations'!$A$2:$H$2336,7,0)</f>
        <v>1</v>
      </c>
      <c r="I978" t="str">
        <f>VLOOKUP(A978:A3312,'Medical Examinations'!$A$2:$K$2336,11,0)</f>
        <v>No</v>
      </c>
      <c r="J978" s="8" t="str">
        <f>VLOOKUP(A978:A3312,'Medical Examinations'!$A$2:$M$2336,12,0)</f>
        <v>Obesity</v>
      </c>
      <c r="K978" s="8" t="str">
        <f>VLOOKUP(A978:A3312,'Medical Examinations'!$A$2:$M$2336,13,0)</f>
        <v>Prediabetes</v>
      </c>
      <c r="L978" s="8" t="str">
        <f>VLOOKUP(Table1[CUSTOMER ID],'Hospitalisation Details'!$A$1:$N$2344,12,0)</f>
        <v>7/Jun/1979</v>
      </c>
      <c r="M978" s="22">
        <f>VLOOKUP(Table1[CUSTOMER ID],'Hospitalisation Details'!$A$2:$N$2344,14,0)</f>
        <v>11369.39</v>
      </c>
      <c r="N978" s="8" t="str">
        <f>VLOOKUP(Table1[CUSTOMER ID],'Hospitalisation Details'!$A$2:$I$2344,7,0)</f>
        <v>tier - 3</v>
      </c>
      <c r="O978" s="8" t="str">
        <f>VLOOKUP(Table1[CUSTOMER ID],'Hospitalisation Details'!$A$2:$I$2344,8,0)</f>
        <v>tier - 1</v>
      </c>
      <c r="P978" s="8" t="str">
        <f>VLOOKUP(Table1[CUSTOMER ID],'Hospitalisation Details'!$A$2:$I$2344,9,0)</f>
        <v>R1026</v>
      </c>
      <c r="Q978" s="8">
        <f ca="1">VLOOKUP(Table1[CUSTOMER ID],'Hospitalisation Details'!$A$2:$N$2344,13,0)</f>
        <v>45</v>
      </c>
    </row>
    <row r="979" spans="1:17" ht="15.75" x14ac:dyDescent="0.25">
      <c r="A979" s="1" t="s">
        <v>1392</v>
      </c>
      <c r="B979" s="8" t="str">
        <f>VLOOKUP(A979:A3313,'Customer Names'!$A$2:$D$2336,2,0)</f>
        <v xml:space="preserve">  Kyle</v>
      </c>
      <c r="C979" s="8">
        <f>VLOOKUP(A979:A3313,'Medical Examinations'!$A$2:$H$2336,2,0)</f>
        <v>38</v>
      </c>
      <c r="D979" s="8">
        <f>VLOOKUP(A979:A3313,'Medical Examinations'!$A$2:$H$2336,3,0)</f>
        <v>6.38</v>
      </c>
      <c r="E979" s="8" t="str">
        <f>VLOOKUP(A979:A3313,'Medical Examinations'!$A$1:$M$2336,10,0)</f>
        <v>Yes</v>
      </c>
      <c r="F979" s="8" t="str">
        <f>VLOOKUP(A979:A3313,'Medical Examinations'!$A$2:$H$2336,5,0)</f>
        <v>No</v>
      </c>
      <c r="G979" s="8" t="str">
        <f>VLOOKUP(A979:A3313,'Medical Examinations'!$A$2:$H$2336,6,0)</f>
        <v>No</v>
      </c>
      <c r="H979" s="8">
        <f>VLOOKUP(A979:A3313,'Medical Examinations'!$A$2:$H$2336,7,0)</f>
        <v>1</v>
      </c>
      <c r="I979" t="str">
        <f>VLOOKUP(A979:A3313,'Medical Examinations'!$A$2:$K$2336,11,0)</f>
        <v>No</v>
      </c>
      <c r="J979" s="8" t="str">
        <f>VLOOKUP(A979:A3313,'Medical Examinations'!$A$2:$M$2336,12,0)</f>
        <v>Obesity</v>
      </c>
      <c r="K979" s="8" t="str">
        <f>VLOOKUP(A979:A3313,'Medical Examinations'!$A$2:$M$2336,13,0)</f>
        <v>Prediabetes</v>
      </c>
      <c r="L979" s="8" t="str">
        <f>VLOOKUP(Table1[CUSTOMER ID],'Hospitalisation Details'!$A$1:$N$2344,12,0)</f>
        <v>13/Dec/1964</v>
      </c>
      <c r="M979" s="22">
        <f>VLOOKUP(Table1[CUSTOMER ID],'Hospitalisation Details'!$A$2:$N$2344,14,0)</f>
        <v>11365.95</v>
      </c>
      <c r="N979" s="8" t="str">
        <f>VLOOKUP(Table1[CUSTOMER ID],'Hospitalisation Details'!$A$2:$I$2344,7,0)</f>
        <v>tier - 3</v>
      </c>
      <c r="O979" s="8" t="str">
        <f>VLOOKUP(Table1[CUSTOMER ID],'Hospitalisation Details'!$A$2:$I$2344,8,0)</f>
        <v>tier - 2</v>
      </c>
      <c r="P979" s="8" t="str">
        <f>VLOOKUP(Table1[CUSTOMER ID],'Hospitalisation Details'!$A$2:$I$2344,9,0)</f>
        <v>R1011</v>
      </c>
      <c r="Q979" s="8">
        <f ca="1">VLOOKUP(Table1[CUSTOMER ID],'Hospitalisation Details'!$A$2:$N$2344,13,0)</f>
        <v>59</v>
      </c>
    </row>
    <row r="980" spans="1:17" ht="15.75" x14ac:dyDescent="0.25">
      <c r="A980" s="1" t="s">
        <v>1391</v>
      </c>
      <c r="B980" s="8" t="str">
        <f>VLOOKUP(A980:A3314,'Customer Names'!$A$2:$D$2336,2,0)</f>
        <v xml:space="preserve">  Thomas J</v>
      </c>
      <c r="C980" s="8">
        <f>VLOOKUP(A980:A3314,'Medical Examinations'!$A$2:$H$2336,2,0)</f>
        <v>36.08</v>
      </c>
      <c r="D980" s="8">
        <f>VLOOKUP(A980:A3314,'Medical Examinations'!$A$2:$H$2336,3,0)</f>
        <v>5.73</v>
      </c>
      <c r="E980" s="8" t="str">
        <f>VLOOKUP(A980:A3314,'Medical Examinations'!$A$1:$M$2336,10,0)</f>
        <v>Yes</v>
      </c>
      <c r="F980" s="8" t="str">
        <f>VLOOKUP(A980:A3314,'Medical Examinations'!$A$2:$H$2336,5,0)</f>
        <v>No</v>
      </c>
      <c r="G980" s="8" t="str">
        <f>VLOOKUP(A980:A3314,'Medical Examinations'!$A$2:$H$2336,6,0)</f>
        <v>No</v>
      </c>
      <c r="H980" s="8">
        <f>VLOOKUP(A980:A3314,'Medical Examinations'!$A$2:$H$2336,7,0)</f>
        <v>1</v>
      </c>
      <c r="I980" t="str">
        <f>VLOOKUP(A980:A3314,'Medical Examinations'!$A$2:$K$2336,11,0)</f>
        <v>No</v>
      </c>
      <c r="J980" s="8" t="str">
        <f>VLOOKUP(A980:A3314,'Medical Examinations'!$A$2:$M$2336,12,0)</f>
        <v>Obesity</v>
      </c>
      <c r="K980" s="8" t="str">
        <f>VLOOKUP(A980:A3314,'Medical Examinations'!$A$2:$M$2336,13,0)</f>
        <v>Prediabetes</v>
      </c>
      <c r="L980" s="8" t="str">
        <f>VLOOKUP(Table1[CUSTOMER ID],'Hospitalisation Details'!$A$1:$N$2344,12,0)</f>
        <v>3/Jul/1964</v>
      </c>
      <c r="M980" s="22">
        <f>VLOOKUP(Table1[CUSTOMER ID],'Hospitalisation Details'!$A$2:$N$2344,14,0)</f>
        <v>11363.28</v>
      </c>
      <c r="N980" s="8" t="str">
        <f>VLOOKUP(Table1[CUSTOMER ID],'Hospitalisation Details'!$A$2:$I$2344,7,0)</f>
        <v>tier - 3</v>
      </c>
      <c r="O980" s="8" t="str">
        <f>VLOOKUP(Table1[CUSTOMER ID],'Hospitalisation Details'!$A$2:$I$2344,8,0)</f>
        <v>tier - 1</v>
      </c>
      <c r="P980" s="8" t="str">
        <f>VLOOKUP(Table1[CUSTOMER ID],'Hospitalisation Details'!$A$2:$I$2344,9,0)</f>
        <v>R1013</v>
      </c>
      <c r="Q980" s="8">
        <f ca="1">VLOOKUP(Table1[CUSTOMER ID],'Hospitalisation Details'!$A$2:$N$2344,13,0)</f>
        <v>60</v>
      </c>
    </row>
    <row r="981" spans="1:17" ht="15.75" x14ac:dyDescent="0.25">
      <c r="A981" s="1" t="s">
        <v>1390</v>
      </c>
      <c r="B981" s="8" t="str">
        <f>VLOOKUP(A981:A3315,'Customer Names'!$A$2:$D$2336,2,0)</f>
        <v xml:space="preserve">  Chris</v>
      </c>
      <c r="C981" s="8">
        <f>VLOOKUP(A981:A3315,'Medical Examinations'!$A$2:$H$2336,2,0)</f>
        <v>35.700000000000003</v>
      </c>
      <c r="D981" s="8">
        <f>VLOOKUP(A981:A3315,'Medical Examinations'!$A$2:$H$2336,3,0)</f>
        <v>5.47</v>
      </c>
      <c r="E981" s="8" t="str">
        <f>VLOOKUP(A981:A3315,'Medical Examinations'!$A$1:$M$2336,10,0)</f>
        <v>Yes</v>
      </c>
      <c r="F981" s="8" t="str">
        <f>VLOOKUP(A981:A3315,'Medical Examinations'!$A$2:$H$2336,5,0)</f>
        <v>No</v>
      </c>
      <c r="G981" s="8" t="str">
        <f>VLOOKUP(A981:A3315,'Medical Examinations'!$A$2:$H$2336,6,0)</f>
        <v>No</v>
      </c>
      <c r="H981" s="8">
        <f>VLOOKUP(A981:A3315,'Medical Examinations'!$A$2:$H$2336,7,0)</f>
        <v>1</v>
      </c>
      <c r="I981" t="str">
        <f>VLOOKUP(A981:A3315,'Medical Examinations'!$A$2:$K$2336,11,0)</f>
        <v>No</v>
      </c>
      <c r="J981" s="8" t="str">
        <f>VLOOKUP(A981:A3315,'Medical Examinations'!$A$2:$M$2336,12,0)</f>
        <v>Obesity</v>
      </c>
      <c r="K981" s="8" t="str">
        <f>VLOOKUP(A981:A3315,'Medical Examinations'!$A$2:$M$2336,13,0)</f>
        <v>Normal</v>
      </c>
      <c r="L981" s="8" t="str">
        <f>VLOOKUP(Table1[CUSTOMER ID],'Hospitalisation Details'!$A$1:$N$2344,12,0)</f>
        <v>4/Jul/1964</v>
      </c>
      <c r="M981" s="22">
        <f>VLOOKUP(Table1[CUSTOMER ID],'Hospitalisation Details'!$A$2:$N$2344,14,0)</f>
        <v>11362.76</v>
      </c>
      <c r="N981" s="8" t="str">
        <f>VLOOKUP(Table1[CUSTOMER ID],'Hospitalisation Details'!$A$2:$I$2344,7,0)</f>
        <v>tier - 3</v>
      </c>
      <c r="O981" s="8" t="str">
        <f>VLOOKUP(Table1[CUSTOMER ID],'Hospitalisation Details'!$A$2:$I$2344,8,0)</f>
        <v>tier - 1</v>
      </c>
      <c r="P981" s="8" t="str">
        <f>VLOOKUP(Table1[CUSTOMER ID],'Hospitalisation Details'!$A$2:$I$2344,9,0)</f>
        <v>R1011</v>
      </c>
      <c r="Q981" s="8">
        <f ca="1">VLOOKUP(Table1[CUSTOMER ID],'Hospitalisation Details'!$A$2:$N$2344,13,0)</f>
        <v>60</v>
      </c>
    </row>
    <row r="982" spans="1:17" ht="15.75" x14ac:dyDescent="0.25">
      <c r="A982" s="1" t="s">
        <v>1389</v>
      </c>
      <c r="B982" s="8" t="str">
        <f>VLOOKUP(A982:A3316,'Customer Names'!$A$2:$D$2336,2,0)</f>
        <v xml:space="preserve">  Graham</v>
      </c>
      <c r="C982" s="8">
        <f>VLOOKUP(A982:A3316,'Medical Examinations'!$A$2:$H$2336,2,0)</f>
        <v>34.01</v>
      </c>
      <c r="D982" s="8">
        <f>VLOOKUP(A982:A3316,'Medical Examinations'!$A$2:$H$2336,3,0)</f>
        <v>11.3</v>
      </c>
      <c r="E982" s="8" t="str">
        <f>VLOOKUP(A982:A3316,'Medical Examinations'!$A$1:$M$2336,10,0)</f>
        <v>No</v>
      </c>
      <c r="F982" s="8" t="str">
        <f>VLOOKUP(A982:A3316,'Medical Examinations'!$A$2:$H$2336,5,0)</f>
        <v>No</v>
      </c>
      <c r="G982" s="8" t="str">
        <f>VLOOKUP(A982:A3316,'Medical Examinations'!$A$2:$H$2336,6,0)</f>
        <v>No</v>
      </c>
      <c r="H982" s="8">
        <f>VLOOKUP(A982:A3316,'Medical Examinations'!$A$2:$H$2336,7,0)</f>
        <v>0</v>
      </c>
      <c r="I982" t="str">
        <f>VLOOKUP(A982:A3316,'Medical Examinations'!$A$2:$K$2336,11,0)</f>
        <v>No</v>
      </c>
      <c r="J982" s="8" t="str">
        <f>VLOOKUP(A982:A3316,'Medical Examinations'!$A$2:$M$2336,12,0)</f>
        <v>Obesity</v>
      </c>
      <c r="K982" s="8" t="str">
        <f>VLOOKUP(A982:A3316,'Medical Examinations'!$A$2:$M$2336,13,0)</f>
        <v>Diabetes</v>
      </c>
      <c r="L982" s="8" t="str">
        <f>VLOOKUP(Table1[CUSTOMER ID],'Hospitalisation Details'!$A$1:$N$2344,12,0)</f>
        <v>26/Sep/1965</v>
      </c>
      <c r="M982" s="22">
        <f>VLOOKUP(Table1[CUSTOMER ID],'Hospitalisation Details'!$A$2:$N$2344,14,0)</f>
        <v>11356.66</v>
      </c>
      <c r="N982" s="8" t="str">
        <f>VLOOKUP(Table1[CUSTOMER ID],'Hospitalisation Details'!$A$2:$I$2344,7,0)</f>
        <v>tier - 3</v>
      </c>
      <c r="O982" s="8" t="str">
        <f>VLOOKUP(Table1[CUSTOMER ID],'Hospitalisation Details'!$A$2:$I$2344,8,0)</f>
        <v>tier - 3</v>
      </c>
      <c r="P982" s="8" t="str">
        <f>VLOOKUP(Table1[CUSTOMER ID],'Hospitalisation Details'!$A$2:$I$2344,9,0)</f>
        <v>R1012</v>
      </c>
      <c r="Q982" s="8">
        <f ca="1">VLOOKUP(Table1[CUSTOMER ID],'Hospitalisation Details'!$A$2:$N$2344,13,0)</f>
        <v>59</v>
      </c>
    </row>
    <row r="983" spans="1:17" ht="15.75" x14ac:dyDescent="0.25">
      <c r="A983" s="1" t="s">
        <v>1388</v>
      </c>
      <c r="B983" s="8" t="str">
        <f>VLOOKUP(A983:A3317,'Customer Names'!$A$2:$D$2336,2,0)</f>
        <v xml:space="preserve">  Garrett</v>
      </c>
      <c r="C983" s="8">
        <f>VLOOKUP(A983:A3317,'Medical Examinations'!$A$2:$H$2336,2,0)</f>
        <v>31.54</v>
      </c>
      <c r="D983" s="8">
        <f>VLOOKUP(A983:A3317,'Medical Examinations'!$A$2:$H$2336,3,0)</f>
        <v>6.72</v>
      </c>
      <c r="E983" s="8" t="str">
        <f>VLOOKUP(A983:A3317,'Medical Examinations'!$A$1:$M$2336,10,0)</f>
        <v>No</v>
      </c>
      <c r="F983" s="8" t="str">
        <f>VLOOKUP(A983:A3317,'Medical Examinations'!$A$2:$H$2336,5,0)</f>
        <v>No</v>
      </c>
      <c r="G983" s="8" t="str">
        <f>VLOOKUP(A983:A3317,'Medical Examinations'!$A$2:$H$2336,6,0)</f>
        <v>No</v>
      </c>
      <c r="H983" s="8">
        <f>VLOOKUP(A983:A3317,'Medical Examinations'!$A$2:$H$2336,7,0)</f>
        <v>0</v>
      </c>
      <c r="I983" t="str">
        <f>VLOOKUP(A983:A3317,'Medical Examinations'!$A$2:$K$2336,11,0)</f>
        <v>No</v>
      </c>
      <c r="J983" s="8" t="str">
        <f>VLOOKUP(A983:A3317,'Medical Examinations'!$A$2:$M$2336,12,0)</f>
        <v>Obesity</v>
      </c>
      <c r="K983" s="8" t="str">
        <f>VLOOKUP(A983:A3317,'Medical Examinations'!$A$2:$M$2336,13,0)</f>
        <v>Diabetes</v>
      </c>
      <c r="L983" s="8" t="str">
        <f>VLOOKUP(Table1[CUSTOMER ID],'Hospitalisation Details'!$A$1:$N$2344,12,0)</f>
        <v>29/Nov/1965</v>
      </c>
      <c r="M983" s="22">
        <f>VLOOKUP(Table1[CUSTOMER ID],'Hospitalisation Details'!$A$2:$N$2344,14,0)</f>
        <v>11353.23</v>
      </c>
      <c r="N983" s="8" t="str">
        <f>VLOOKUP(Table1[CUSTOMER ID],'Hospitalisation Details'!$A$2:$I$2344,7,0)</f>
        <v>tier - 3</v>
      </c>
      <c r="O983" s="8" t="str">
        <f>VLOOKUP(Table1[CUSTOMER ID],'Hospitalisation Details'!$A$2:$I$2344,8,0)</f>
        <v>tier - 1</v>
      </c>
      <c r="P983" s="8" t="str">
        <f>VLOOKUP(Table1[CUSTOMER ID],'Hospitalisation Details'!$A$2:$I$2344,9,0)</f>
        <v>R1012</v>
      </c>
      <c r="Q983" s="8">
        <f ca="1">VLOOKUP(Table1[CUSTOMER ID],'Hospitalisation Details'!$A$2:$N$2344,13,0)</f>
        <v>58</v>
      </c>
    </row>
    <row r="984" spans="1:17" ht="15.75" x14ac:dyDescent="0.25">
      <c r="A984" s="1" t="s">
        <v>1387</v>
      </c>
      <c r="B984" s="8" t="str">
        <f>VLOOKUP(A984:A3318,'Customer Names'!$A$2:$D$2336,2,0)</f>
        <v xml:space="preserve">  Andrew</v>
      </c>
      <c r="C984" s="8">
        <f>VLOOKUP(A984:A3318,'Medical Examinations'!$A$2:$H$2336,2,0)</f>
        <v>23.3</v>
      </c>
      <c r="D984" s="8">
        <f>VLOOKUP(A984:A3318,'Medical Examinations'!$A$2:$H$2336,3,0)</f>
        <v>5.36</v>
      </c>
      <c r="E984" s="8" t="str">
        <f>VLOOKUP(A984:A3318,'Medical Examinations'!$A$1:$M$2336,10,0)</f>
        <v>Yes</v>
      </c>
      <c r="F984" s="8" t="str">
        <f>VLOOKUP(A984:A3318,'Medical Examinations'!$A$2:$H$2336,5,0)</f>
        <v>No</v>
      </c>
      <c r="G984" s="8" t="str">
        <f>VLOOKUP(A984:A3318,'Medical Examinations'!$A$2:$H$2336,6,0)</f>
        <v>No</v>
      </c>
      <c r="H984" s="8">
        <f>VLOOKUP(A984:A3318,'Medical Examinations'!$A$2:$H$2336,7,0)</f>
        <v>1</v>
      </c>
      <c r="I984" t="str">
        <f>VLOOKUP(A984:A3318,'Medical Examinations'!$A$2:$K$2336,11,0)</f>
        <v>No</v>
      </c>
      <c r="J984" s="8" t="str">
        <f>VLOOKUP(A984:A3318,'Medical Examinations'!$A$2:$M$2336,12,0)</f>
        <v>Normal Weight</v>
      </c>
      <c r="K984" s="8" t="str">
        <f>VLOOKUP(A984:A3318,'Medical Examinations'!$A$2:$M$2336,13,0)</f>
        <v>Normal</v>
      </c>
      <c r="L984" s="8" t="str">
        <f>VLOOKUP(Table1[CUSTOMER ID],'Hospitalisation Details'!$A$1:$N$2344,12,0)</f>
        <v>12/Jul/1964</v>
      </c>
      <c r="M984" s="22">
        <f>VLOOKUP(Table1[CUSTOMER ID],'Hospitalisation Details'!$A$2:$N$2344,14,0)</f>
        <v>11345.52</v>
      </c>
      <c r="N984" s="8" t="str">
        <f>VLOOKUP(Table1[CUSTOMER ID],'Hospitalisation Details'!$A$2:$I$2344,7,0)</f>
        <v>tier - 3</v>
      </c>
      <c r="O984" s="8" t="str">
        <f>VLOOKUP(Table1[CUSTOMER ID],'Hospitalisation Details'!$A$2:$I$2344,8,0)</f>
        <v>tier - 3</v>
      </c>
      <c r="P984" s="8" t="str">
        <f>VLOOKUP(Table1[CUSTOMER ID],'Hospitalisation Details'!$A$2:$I$2344,9,0)</f>
        <v>R1011</v>
      </c>
      <c r="Q984" s="8">
        <f ca="1">VLOOKUP(Table1[CUSTOMER ID],'Hospitalisation Details'!$A$2:$N$2344,13,0)</f>
        <v>60</v>
      </c>
    </row>
    <row r="985" spans="1:17" ht="15.75" x14ac:dyDescent="0.25">
      <c r="A985" s="1" t="s">
        <v>1386</v>
      </c>
      <c r="B985" s="8" t="str">
        <f>VLOOKUP(A985:A3319,'Customer Names'!$A$2:$D$2336,2,0)</f>
        <v xml:space="preserve">  Annabelle M</v>
      </c>
      <c r="C985" s="8">
        <f>VLOOKUP(A985:A3319,'Medical Examinations'!$A$2:$H$2336,2,0)</f>
        <v>27.75</v>
      </c>
      <c r="D985" s="8">
        <f>VLOOKUP(A985:A3319,'Medical Examinations'!$A$2:$H$2336,3,0)</f>
        <v>9.8800000000000008</v>
      </c>
      <c r="E985" s="8" t="str">
        <f>VLOOKUP(A985:A3319,'Medical Examinations'!$A$1:$M$2336,10,0)</f>
        <v>No</v>
      </c>
      <c r="F985" s="8" t="str">
        <f>VLOOKUP(A985:A3319,'Medical Examinations'!$A$2:$H$2336,5,0)</f>
        <v>No</v>
      </c>
      <c r="G985" s="8" t="str">
        <f>VLOOKUP(A985:A3319,'Medical Examinations'!$A$2:$H$2336,6,0)</f>
        <v>No</v>
      </c>
      <c r="H985" s="8">
        <f>VLOOKUP(A985:A3319,'Medical Examinations'!$A$2:$H$2336,7,0)</f>
        <v>0</v>
      </c>
      <c r="I985" t="str">
        <f>VLOOKUP(A985:A3319,'Medical Examinations'!$A$2:$K$2336,11,0)</f>
        <v>No</v>
      </c>
      <c r="J985" s="8" t="str">
        <f>VLOOKUP(A985:A3319,'Medical Examinations'!$A$2:$M$2336,12,0)</f>
        <v>Overweight</v>
      </c>
      <c r="K985" s="8" t="str">
        <f>VLOOKUP(A985:A3319,'Medical Examinations'!$A$2:$M$2336,13,0)</f>
        <v>Diabetes</v>
      </c>
      <c r="L985" s="8" t="str">
        <f>VLOOKUP(Table1[CUSTOMER ID],'Hospitalisation Details'!$A$1:$N$2344,12,0)</f>
        <v>2/Nov/1968</v>
      </c>
      <c r="M985" s="22">
        <f>VLOOKUP(Table1[CUSTOMER ID],'Hospitalisation Details'!$A$2:$N$2344,14,0)</f>
        <v>11344.32</v>
      </c>
      <c r="N985" s="8" t="str">
        <f>VLOOKUP(Table1[CUSTOMER ID],'Hospitalisation Details'!$A$2:$I$2344,7,0)</f>
        <v>tier - 3</v>
      </c>
      <c r="O985" s="8" t="str">
        <f>VLOOKUP(Table1[CUSTOMER ID],'Hospitalisation Details'!$A$2:$I$2344,8,0)</f>
        <v>tier - 2</v>
      </c>
      <c r="P985" s="8" t="str">
        <f>VLOOKUP(Table1[CUSTOMER ID],'Hospitalisation Details'!$A$2:$I$2344,9,0)</f>
        <v>R1025</v>
      </c>
      <c r="Q985" s="8">
        <f ca="1">VLOOKUP(Table1[CUSTOMER ID],'Hospitalisation Details'!$A$2:$N$2344,13,0)</f>
        <v>56</v>
      </c>
    </row>
    <row r="986" spans="1:17" ht="15.75" x14ac:dyDescent="0.25">
      <c r="A986" s="1" t="s">
        <v>1385</v>
      </c>
      <c r="B986" s="8" t="str">
        <f>VLOOKUP(A986:A3320,'Customer Names'!$A$2:$D$2336,2,0)</f>
        <v xml:space="preserve">  Daniel T</v>
      </c>
      <c r="C986" s="8">
        <f>VLOOKUP(A986:A3320,'Medical Examinations'!$A$2:$H$2336,2,0)</f>
        <v>42.46</v>
      </c>
      <c r="D986" s="8">
        <f>VLOOKUP(A986:A3320,'Medical Examinations'!$A$2:$H$2336,3,0)</f>
        <v>4.1100000000000003</v>
      </c>
      <c r="E986" s="8" t="str">
        <f>VLOOKUP(A986:A3320,'Medical Examinations'!$A$1:$M$2336,10,0)</f>
        <v>No</v>
      </c>
      <c r="F986" s="8" t="str">
        <f>VLOOKUP(A986:A3320,'Medical Examinations'!$A$2:$H$2336,5,0)</f>
        <v>No</v>
      </c>
      <c r="G986" s="8" t="str">
        <f>VLOOKUP(A986:A3320,'Medical Examinations'!$A$2:$H$2336,6,0)</f>
        <v>No</v>
      </c>
      <c r="H986" s="8">
        <f>VLOOKUP(A986:A3320,'Medical Examinations'!$A$2:$H$2336,7,0)</f>
        <v>0</v>
      </c>
      <c r="I986" t="str">
        <f>VLOOKUP(A986:A3320,'Medical Examinations'!$A$2:$K$2336,11,0)</f>
        <v>No</v>
      </c>
      <c r="J986" s="8" t="str">
        <f>VLOOKUP(A986:A3320,'Medical Examinations'!$A$2:$M$2336,12,0)</f>
        <v>Obesity</v>
      </c>
      <c r="K986" s="8" t="str">
        <f>VLOOKUP(A986:A3320,'Medical Examinations'!$A$2:$M$2336,13,0)</f>
        <v>Normal</v>
      </c>
      <c r="L986" s="8" t="str">
        <f>VLOOKUP(Table1[CUSTOMER ID],'Hospitalisation Details'!$A$1:$N$2344,12,0)</f>
        <v>19/Aug/1989</v>
      </c>
      <c r="M986" s="22">
        <f>VLOOKUP(Table1[CUSTOMER ID],'Hospitalisation Details'!$A$2:$N$2344,14,0)</f>
        <v>11326.71</v>
      </c>
      <c r="N986" s="8" t="str">
        <f>VLOOKUP(Table1[CUSTOMER ID],'Hospitalisation Details'!$A$2:$I$2344,7,0)</f>
        <v>tier - 3</v>
      </c>
      <c r="O986" s="8" t="str">
        <f>VLOOKUP(Table1[CUSTOMER ID],'Hospitalisation Details'!$A$2:$I$2344,8,0)</f>
        <v>tier - 3</v>
      </c>
      <c r="P986" s="8" t="str">
        <f>VLOOKUP(Table1[CUSTOMER ID],'Hospitalisation Details'!$A$2:$I$2344,9,0)</f>
        <v>R1013</v>
      </c>
      <c r="Q986" s="8">
        <f ca="1">VLOOKUP(Table1[CUSTOMER ID],'Hospitalisation Details'!$A$2:$N$2344,13,0)</f>
        <v>35</v>
      </c>
    </row>
    <row r="987" spans="1:17" ht="15.75" x14ac:dyDescent="0.25">
      <c r="A987" s="1" t="s">
        <v>1384</v>
      </c>
      <c r="B987" s="8" t="str">
        <f>VLOOKUP(A987:A3321,'Customer Names'!$A$2:$D$2336,2,0)</f>
        <v xml:space="preserve">  Deanne</v>
      </c>
      <c r="C987" s="8">
        <f>VLOOKUP(A987:A3321,'Medical Examinations'!$A$2:$H$2336,2,0)</f>
        <v>54.47</v>
      </c>
      <c r="D987" s="8">
        <f>VLOOKUP(A987:A3321,'Medical Examinations'!$A$2:$H$2336,3,0)</f>
        <v>7.48</v>
      </c>
      <c r="E987" s="8" t="str">
        <f>VLOOKUP(A987:A3321,'Medical Examinations'!$A$1:$M$2336,10,0)</f>
        <v>No</v>
      </c>
      <c r="F987" s="8" t="str">
        <f>VLOOKUP(A987:A3321,'Medical Examinations'!$A$2:$H$2336,5,0)</f>
        <v>No</v>
      </c>
      <c r="G987" s="8" t="str">
        <f>VLOOKUP(A987:A3321,'Medical Examinations'!$A$2:$H$2336,6,0)</f>
        <v>No</v>
      </c>
      <c r="H987" s="8">
        <f>VLOOKUP(A987:A3321,'Medical Examinations'!$A$2:$H$2336,7,0)</f>
        <v>0</v>
      </c>
      <c r="I987" t="str">
        <f>VLOOKUP(A987:A3321,'Medical Examinations'!$A$2:$K$2336,11,0)</f>
        <v>No</v>
      </c>
      <c r="J987" s="8" t="str">
        <f>VLOOKUP(A987:A3321,'Medical Examinations'!$A$2:$M$2336,12,0)</f>
        <v>Obesity</v>
      </c>
      <c r="K987" s="8" t="str">
        <f>VLOOKUP(A987:A3321,'Medical Examinations'!$A$2:$M$2336,13,0)</f>
        <v>Diabetes</v>
      </c>
      <c r="L987" s="8" t="str">
        <f>VLOOKUP(Table1[CUSTOMER ID],'Hospitalisation Details'!$A$1:$N$2344,12,0)</f>
        <v>20/Sep/2002</v>
      </c>
      <c r="M987" s="22">
        <f>VLOOKUP(Table1[CUSTOMER ID],'Hospitalisation Details'!$A$2:$N$2344,14,0)</f>
        <v>11321.49</v>
      </c>
      <c r="N987" s="8" t="str">
        <f>VLOOKUP(Table1[CUSTOMER ID],'Hospitalisation Details'!$A$2:$I$2344,7,0)</f>
        <v>tier - 3</v>
      </c>
      <c r="O987" s="8" t="str">
        <f>VLOOKUP(Table1[CUSTOMER ID],'Hospitalisation Details'!$A$2:$I$2344,8,0)</f>
        <v>tier - 3</v>
      </c>
      <c r="P987" s="8" t="str">
        <f>VLOOKUP(Table1[CUSTOMER ID],'Hospitalisation Details'!$A$2:$I$2344,9,0)</f>
        <v>R1012</v>
      </c>
      <c r="Q987" s="8">
        <f ca="1">VLOOKUP(Table1[CUSTOMER ID],'Hospitalisation Details'!$A$2:$N$2344,13,0)</f>
        <v>22</v>
      </c>
    </row>
    <row r="988" spans="1:17" ht="15.75" x14ac:dyDescent="0.25">
      <c r="A988" s="1" t="s">
        <v>1383</v>
      </c>
      <c r="B988" s="8" t="str">
        <f>VLOOKUP(A988:A3322,'Customer Names'!$A$2:$D$2336,2,0)</f>
        <v xml:space="preserve">  Carrie</v>
      </c>
      <c r="C988" s="8">
        <f>VLOOKUP(A988:A3322,'Medical Examinations'!$A$2:$H$2336,2,0)</f>
        <v>24.93</v>
      </c>
      <c r="D988" s="8">
        <f>VLOOKUP(A988:A3322,'Medical Examinations'!$A$2:$H$2336,3,0)</f>
        <v>9.18</v>
      </c>
      <c r="E988" s="8" t="str">
        <f>VLOOKUP(A988:A3322,'Medical Examinations'!$A$1:$M$2336,10,0)</f>
        <v>Yes</v>
      </c>
      <c r="F988" s="8" t="str">
        <f>VLOOKUP(A988:A3322,'Medical Examinations'!$A$2:$H$2336,5,0)</f>
        <v>No</v>
      </c>
      <c r="G988" s="8" t="str">
        <f>VLOOKUP(A988:A3322,'Medical Examinations'!$A$2:$H$2336,6,0)</f>
        <v>Yes</v>
      </c>
      <c r="H988" s="8">
        <f>VLOOKUP(A988:A3322,'Medical Examinations'!$A$2:$H$2336,7,0)</f>
        <v>1</v>
      </c>
      <c r="I988" t="str">
        <f>VLOOKUP(A988:A3322,'Medical Examinations'!$A$2:$K$2336,11,0)</f>
        <v>No</v>
      </c>
      <c r="J988" s="8" t="str">
        <f>VLOOKUP(A988:A3322,'Medical Examinations'!$A$2:$M$2336,12,0)</f>
        <v>Overweight</v>
      </c>
      <c r="K988" s="8" t="str">
        <f>VLOOKUP(A988:A3322,'Medical Examinations'!$A$2:$M$2336,13,0)</f>
        <v>Diabetes</v>
      </c>
      <c r="L988" s="8" t="str">
        <f>VLOOKUP(Table1[CUSTOMER ID],'Hospitalisation Details'!$A$1:$N$2344,12,0)</f>
        <v>11/Jul/1963</v>
      </c>
      <c r="M988" s="22">
        <f>VLOOKUP(Table1[CUSTOMER ID],'Hospitalisation Details'!$A$2:$N$2344,14,0)</f>
        <v>11319.12</v>
      </c>
      <c r="N988" s="8" t="str">
        <f>VLOOKUP(Table1[CUSTOMER ID],'Hospitalisation Details'!$A$2:$I$2344,7,0)</f>
        <v>tier - 3</v>
      </c>
      <c r="O988" s="8" t="str">
        <f>VLOOKUP(Table1[CUSTOMER ID],'Hospitalisation Details'!$A$2:$I$2344,8,0)</f>
        <v>tier - 1</v>
      </c>
      <c r="P988" s="8" t="str">
        <f>VLOOKUP(Table1[CUSTOMER ID],'Hospitalisation Details'!$A$2:$I$2344,9,0)</f>
        <v>R1012</v>
      </c>
      <c r="Q988" s="8">
        <f ca="1">VLOOKUP(Table1[CUSTOMER ID],'Hospitalisation Details'!$A$2:$N$2344,13,0)</f>
        <v>61</v>
      </c>
    </row>
    <row r="989" spans="1:17" ht="15.75" x14ac:dyDescent="0.25">
      <c r="A989" s="1" t="s">
        <v>1382</v>
      </c>
      <c r="B989" s="8" t="str">
        <f>VLOOKUP(A989:A3323,'Customer Names'!$A$2:$D$2336,2,0)</f>
        <v xml:space="preserve">  Suzanne</v>
      </c>
      <c r="C989" s="8">
        <f>VLOOKUP(A989:A3323,'Medical Examinations'!$A$2:$H$2336,2,0)</f>
        <v>48.12</v>
      </c>
      <c r="D989" s="8">
        <f>VLOOKUP(A989:A3323,'Medical Examinations'!$A$2:$H$2336,3,0)</f>
        <v>4.51</v>
      </c>
      <c r="E989" s="8" t="str">
        <f>VLOOKUP(A989:A3323,'Medical Examinations'!$A$1:$M$2336,10,0)</f>
        <v>Yes</v>
      </c>
      <c r="F989" s="8" t="str">
        <f>VLOOKUP(A989:A3323,'Medical Examinations'!$A$2:$H$2336,5,0)</f>
        <v>No</v>
      </c>
      <c r="G989" s="8" t="str">
        <f>VLOOKUP(A989:A3323,'Medical Examinations'!$A$2:$H$2336,6,0)</f>
        <v>No</v>
      </c>
      <c r="H989" s="8">
        <f>VLOOKUP(A989:A3323,'Medical Examinations'!$A$2:$H$2336,7,0)</f>
        <v>1</v>
      </c>
      <c r="I989" t="str">
        <f>VLOOKUP(A989:A3323,'Medical Examinations'!$A$2:$K$2336,11,0)</f>
        <v>No</v>
      </c>
      <c r="J989" s="8" t="str">
        <f>VLOOKUP(A989:A3323,'Medical Examinations'!$A$2:$M$2336,12,0)</f>
        <v>Obesity</v>
      </c>
      <c r="K989" s="8" t="str">
        <f>VLOOKUP(A989:A3323,'Medical Examinations'!$A$2:$M$2336,13,0)</f>
        <v>Normal</v>
      </c>
      <c r="L989" s="8" t="str">
        <f>VLOOKUP(Table1[CUSTOMER ID],'Hospitalisation Details'!$A$1:$N$2344,12,0)</f>
        <v>10/Dec/1995</v>
      </c>
      <c r="M989" s="22">
        <f>VLOOKUP(Table1[CUSTOMER ID],'Hospitalisation Details'!$A$2:$N$2344,14,0)</f>
        <v>11318.57</v>
      </c>
      <c r="N989" s="8" t="str">
        <f>VLOOKUP(Table1[CUSTOMER ID],'Hospitalisation Details'!$A$2:$I$2344,7,0)</f>
        <v>tier - 3</v>
      </c>
      <c r="O989" s="8" t="str">
        <f>VLOOKUP(Table1[CUSTOMER ID],'Hospitalisation Details'!$A$2:$I$2344,8,0)</f>
        <v>tier - 2</v>
      </c>
      <c r="P989" s="8" t="str">
        <f>VLOOKUP(Table1[CUSTOMER ID],'Hospitalisation Details'!$A$2:$I$2344,9,0)</f>
        <v>R1026</v>
      </c>
      <c r="Q989" s="8">
        <f ca="1">VLOOKUP(Table1[CUSTOMER ID],'Hospitalisation Details'!$A$2:$N$2344,13,0)</f>
        <v>28</v>
      </c>
    </row>
    <row r="990" spans="1:17" ht="15.75" x14ac:dyDescent="0.25">
      <c r="A990" s="1" t="s">
        <v>1381</v>
      </c>
      <c r="B990" s="8" t="str">
        <f>VLOOKUP(A990:A3324,'Customer Names'!$A$2:$D$2336,2,0)</f>
        <v xml:space="preserve">  Jasmine P</v>
      </c>
      <c r="C990" s="8">
        <f>VLOOKUP(A990:A3324,'Medical Examinations'!$A$2:$H$2336,2,0)</f>
        <v>24.91</v>
      </c>
      <c r="D990" s="8">
        <f>VLOOKUP(A990:A3324,'Medical Examinations'!$A$2:$H$2336,3,0)</f>
        <v>7.33</v>
      </c>
      <c r="E990" s="8" t="str">
        <f>VLOOKUP(A990:A3324,'Medical Examinations'!$A$1:$M$2336,10,0)</f>
        <v>Yes</v>
      </c>
      <c r="F990" s="8" t="str">
        <f>VLOOKUP(A990:A3324,'Medical Examinations'!$A$2:$H$2336,5,0)</f>
        <v>No</v>
      </c>
      <c r="G990" s="8" t="str">
        <f>VLOOKUP(A990:A3324,'Medical Examinations'!$A$2:$H$2336,6,0)</f>
        <v>Yes</v>
      </c>
      <c r="H990" s="8">
        <f>VLOOKUP(A990:A3324,'Medical Examinations'!$A$2:$H$2336,7,0)</f>
        <v>1</v>
      </c>
      <c r="I990" t="str">
        <f>VLOOKUP(A990:A3324,'Medical Examinations'!$A$2:$K$2336,11,0)</f>
        <v>No</v>
      </c>
      <c r="J990" s="8" t="str">
        <f>VLOOKUP(A990:A3324,'Medical Examinations'!$A$2:$M$2336,12,0)</f>
        <v>Overweight</v>
      </c>
      <c r="K990" s="8" t="str">
        <f>VLOOKUP(A990:A3324,'Medical Examinations'!$A$2:$M$2336,13,0)</f>
        <v>Diabetes</v>
      </c>
      <c r="L990" s="8" t="str">
        <f>VLOOKUP(Table1[CUSTOMER ID],'Hospitalisation Details'!$A$1:$N$2344,12,0)</f>
        <v>22/Nov/1963</v>
      </c>
      <c r="M990" s="22">
        <f>VLOOKUP(Table1[CUSTOMER ID],'Hospitalisation Details'!$A$2:$N$2344,14,0)</f>
        <v>11312.33</v>
      </c>
      <c r="N990" s="8" t="str">
        <f>VLOOKUP(Table1[CUSTOMER ID],'Hospitalisation Details'!$A$2:$I$2344,7,0)</f>
        <v>tier - 3</v>
      </c>
      <c r="O990" s="8" t="str">
        <f>VLOOKUP(Table1[CUSTOMER ID],'Hospitalisation Details'!$A$2:$I$2344,8,0)</f>
        <v>tier - 3</v>
      </c>
      <c r="P990" s="8" t="str">
        <f>VLOOKUP(Table1[CUSTOMER ID],'Hospitalisation Details'!$A$2:$I$2344,9,0)</f>
        <v>R1012</v>
      </c>
      <c r="Q990" s="8">
        <f ca="1">VLOOKUP(Table1[CUSTOMER ID],'Hospitalisation Details'!$A$2:$N$2344,13,0)</f>
        <v>60</v>
      </c>
    </row>
    <row r="991" spans="1:17" ht="15.75" x14ac:dyDescent="0.25">
      <c r="A991" s="1" t="s">
        <v>1380</v>
      </c>
      <c r="B991" s="8" t="str">
        <f>VLOOKUP(A991:A3325,'Customer Names'!$A$2:$D$2336,2,0)</f>
        <v xml:space="preserve">  Jennifer</v>
      </c>
      <c r="C991" s="8">
        <f>VLOOKUP(A991:A3325,'Medical Examinations'!$A$2:$H$2336,2,0)</f>
        <v>27.645</v>
      </c>
      <c r="D991" s="8">
        <f>VLOOKUP(A991:A3325,'Medical Examinations'!$A$2:$H$2336,3,0)</f>
        <v>10.56</v>
      </c>
      <c r="E991" s="8" t="str">
        <f>VLOOKUP(A991:A3325,'Medical Examinations'!$A$1:$M$2336,10,0)</f>
        <v>No</v>
      </c>
      <c r="F991" s="8" t="str">
        <f>VLOOKUP(A991:A3325,'Medical Examinations'!$A$2:$H$2336,5,0)</f>
        <v>No</v>
      </c>
      <c r="G991" s="8" t="str">
        <f>VLOOKUP(A991:A3325,'Medical Examinations'!$A$2:$H$2336,6,0)</f>
        <v>No</v>
      </c>
      <c r="H991" s="8">
        <f>VLOOKUP(A991:A3325,'Medical Examinations'!$A$2:$H$2336,7,0)</f>
        <v>0</v>
      </c>
      <c r="I991" t="str">
        <f>VLOOKUP(A991:A3325,'Medical Examinations'!$A$2:$K$2336,11,0)</f>
        <v>No</v>
      </c>
      <c r="J991" s="8" t="str">
        <f>VLOOKUP(A991:A3325,'Medical Examinations'!$A$2:$M$2336,12,0)</f>
        <v>Overweight</v>
      </c>
      <c r="K991" s="8" t="str">
        <f>VLOOKUP(A991:A3325,'Medical Examinations'!$A$2:$M$2336,13,0)</f>
        <v>Diabetes</v>
      </c>
      <c r="L991" s="8" t="str">
        <f>VLOOKUP(Table1[CUSTOMER ID],'Hospitalisation Details'!$A$1:$N$2344,12,0)</f>
        <v>6/Oct/1968</v>
      </c>
      <c r="M991" s="22">
        <f>VLOOKUP(Table1[CUSTOMER ID],'Hospitalisation Details'!$A$2:$N$2344,14,0)</f>
        <v>11305.93</v>
      </c>
      <c r="N991" s="8" t="str">
        <f>VLOOKUP(Table1[CUSTOMER ID],'Hospitalisation Details'!$A$2:$I$2344,7,0)</f>
        <v>tier - 3</v>
      </c>
      <c r="O991" s="8" t="str">
        <f>VLOOKUP(Table1[CUSTOMER ID],'Hospitalisation Details'!$A$2:$I$2344,8,0)</f>
        <v>tier - 1</v>
      </c>
      <c r="P991" s="8" t="str">
        <f>VLOOKUP(Table1[CUSTOMER ID],'Hospitalisation Details'!$A$2:$I$2344,9,0)</f>
        <v>R1012</v>
      </c>
      <c r="Q991" s="8">
        <f ca="1">VLOOKUP(Table1[CUSTOMER ID],'Hospitalisation Details'!$A$2:$N$2344,13,0)</f>
        <v>56</v>
      </c>
    </row>
    <row r="992" spans="1:17" ht="15.75" x14ac:dyDescent="0.25">
      <c r="A992" s="1" t="s">
        <v>1379</v>
      </c>
      <c r="B992" s="8" t="str">
        <f>VLOOKUP(A992:A3326,'Customer Names'!$A$2:$D$2336,2,0)</f>
        <v xml:space="preserve">  Tracie</v>
      </c>
      <c r="C992" s="8">
        <f>VLOOKUP(A992:A3326,'Medical Examinations'!$A$2:$H$2336,2,0)</f>
        <v>33.700000000000003</v>
      </c>
      <c r="D992" s="8">
        <f>VLOOKUP(A992:A3326,'Medical Examinations'!$A$2:$H$2336,3,0)</f>
        <v>4.01</v>
      </c>
      <c r="E992" s="8" t="str">
        <f>VLOOKUP(A992:A3326,'Medical Examinations'!$A$1:$M$2336,10,0)</f>
        <v>No</v>
      </c>
      <c r="F992" s="8" t="str">
        <f>VLOOKUP(A992:A3326,'Medical Examinations'!$A$2:$H$2336,5,0)</f>
        <v>No</v>
      </c>
      <c r="G992" s="8" t="str">
        <f>VLOOKUP(A992:A3326,'Medical Examinations'!$A$2:$H$2336,6,0)</f>
        <v>No</v>
      </c>
      <c r="H992" s="8">
        <f>VLOOKUP(A992:A3326,'Medical Examinations'!$A$2:$H$2336,7,0)</f>
        <v>2</v>
      </c>
      <c r="I992" t="str">
        <f>VLOOKUP(A992:A3326,'Medical Examinations'!$A$2:$K$2336,11,0)</f>
        <v>No</v>
      </c>
      <c r="J992" s="8" t="str">
        <f>VLOOKUP(A992:A3326,'Medical Examinations'!$A$2:$M$2336,12,0)</f>
        <v>Obesity</v>
      </c>
      <c r="K992" s="8" t="str">
        <f>VLOOKUP(A992:A3326,'Medical Examinations'!$A$2:$M$2336,13,0)</f>
        <v>Normal</v>
      </c>
      <c r="L992" s="8" t="str">
        <f>VLOOKUP(Table1[CUSTOMER ID],'Hospitalisation Details'!$A$1:$N$2344,12,0)</f>
        <v>25/Sep/1972</v>
      </c>
      <c r="M992" s="22">
        <f>VLOOKUP(Table1[CUSTOMER ID],'Hospitalisation Details'!$A$2:$N$2344,14,0)</f>
        <v>11299.34</v>
      </c>
      <c r="N992" s="8" t="str">
        <f>VLOOKUP(Table1[CUSTOMER ID],'Hospitalisation Details'!$A$2:$I$2344,7,0)</f>
        <v>tier - 3</v>
      </c>
      <c r="O992" s="8" t="str">
        <f>VLOOKUP(Table1[CUSTOMER ID],'Hospitalisation Details'!$A$2:$I$2344,8,0)</f>
        <v>tier - 2</v>
      </c>
      <c r="P992" s="8" t="str">
        <f>VLOOKUP(Table1[CUSTOMER ID],'Hospitalisation Details'!$A$2:$I$2344,9,0)</f>
        <v>R1011</v>
      </c>
      <c r="Q992" s="8">
        <f ca="1">VLOOKUP(Table1[CUSTOMER ID],'Hospitalisation Details'!$A$2:$N$2344,13,0)</f>
        <v>52</v>
      </c>
    </row>
    <row r="993" spans="1:17" ht="15.75" x14ac:dyDescent="0.25">
      <c r="A993" s="1" t="s">
        <v>1378</v>
      </c>
      <c r="B993" s="8" t="str">
        <f>VLOOKUP(A993:A3327,'Customer Names'!$A$2:$D$2336,2,0)</f>
        <v xml:space="preserve">  Tristan D</v>
      </c>
      <c r="C993" s="8">
        <f>VLOOKUP(A993:A3327,'Medical Examinations'!$A$2:$H$2336,2,0)</f>
        <v>38.93</v>
      </c>
      <c r="D993" s="8">
        <f>VLOOKUP(A993:A3327,'Medical Examinations'!$A$2:$H$2336,3,0)</f>
        <v>5.64</v>
      </c>
      <c r="E993" s="8" t="str">
        <f>VLOOKUP(A993:A3327,'Medical Examinations'!$A$1:$M$2336,10,0)</f>
        <v>Yes</v>
      </c>
      <c r="F993" s="8" t="str">
        <f>VLOOKUP(A993:A3327,'Medical Examinations'!$A$2:$H$2336,5,0)</f>
        <v>No</v>
      </c>
      <c r="G993" s="8" t="str">
        <f>VLOOKUP(A993:A3327,'Medical Examinations'!$A$2:$H$2336,6,0)</f>
        <v>No</v>
      </c>
      <c r="H993" s="8">
        <f>VLOOKUP(A993:A3327,'Medical Examinations'!$A$2:$H$2336,7,0)</f>
        <v>1</v>
      </c>
      <c r="I993" t="str">
        <f>VLOOKUP(A993:A3327,'Medical Examinations'!$A$2:$K$2336,11,0)</f>
        <v>No</v>
      </c>
      <c r="J993" s="8" t="str">
        <f>VLOOKUP(A993:A3327,'Medical Examinations'!$A$2:$M$2336,12,0)</f>
        <v>Obesity</v>
      </c>
      <c r="K993" s="8" t="str">
        <f>VLOOKUP(A993:A3327,'Medical Examinations'!$A$2:$M$2336,13,0)</f>
        <v>Normal</v>
      </c>
      <c r="L993" s="8" t="str">
        <f>VLOOKUP(Table1[CUSTOMER ID],'Hospitalisation Details'!$A$1:$N$2344,12,0)</f>
        <v>14/Nov/1988</v>
      </c>
      <c r="M993" s="22">
        <f>VLOOKUP(Table1[CUSTOMER ID],'Hospitalisation Details'!$A$2:$N$2344,14,0)</f>
        <v>11294.57</v>
      </c>
      <c r="N993" s="8" t="str">
        <f>VLOOKUP(Table1[CUSTOMER ID],'Hospitalisation Details'!$A$2:$I$2344,7,0)</f>
        <v>tier - 3</v>
      </c>
      <c r="O993" s="8" t="str">
        <f>VLOOKUP(Table1[CUSTOMER ID],'Hospitalisation Details'!$A$2:$I$2344,8,0)</f>
        <v>tier - 1</v>
      </c>
      <c r="P993" s="8" t="str">
        <f>VLOOKUP(Table1[CUSTOMER ID],'Hospitalisation Details'!$A$2:$I$2344,9,0)</f>
        <v>R1022</v>
      </c>
      <c r="Q993" s="8">
        <f ca="1">VLOOKUP(Table1[CUSTOMER ID],'Hospitalisation Details'!$A$2:$N$2344,13,0)</f>
        <v>36</v>
      </c>
    </row>
    <row r="994" spans="1:17" ht="15.75" x14ac:dyDescent="0.25">
      <c r="A994" s="1" t="s">
        <v>1377</v>
      </c>
      <c r="B994" s="8" t="str">
        <f>VLOOKUP(A994:A3328,'Customer Names'!$A$2:$D$2336,2,0)</f>
        <v xml:space="preserve">  Peiweng</v>
      </c>
      <c r="C994" s="8">
        <f>VLOOKUP(A994:A3328,'Medical Examinations'!$A$2:$H$2336,2,0)</f>
        <v>32.774999999999999</v>
      </c>
      <c r="D994" s="8">
        <f>VLOOKUP(A994:A3328,'Medical Examinations'!$A$2:$H$2336,3,0)</f>
        <v>8.02</v>
      </c>
      <c r="E994" s="8" t="str">
        <f>VLOOKUP(A994:A3328,'Medical Examinations'!$A$1:$M$2336,10,0)</f>
        <v>Yes</v>
      </c>
      <c r="F994" s="8" t="str">
        <f>VLOOKUP(A994:A3328,'Medical Examinations'!$A$2:$H$2336,5,0)</f>
        <v>No</v>
      </c>
      <c r="G994" s="8" t="str">
        <f>VLOOKUP(A994:A3328,'Medical Examinations'!$A$2:$H$2336,6,0)</f>
        <v>No</v>
      </c>
      <c r="H994" s="8">
        <f>VLOOKUP(A994:A3328,'Medical Examinations'!$A$2:$H$2336,7,0)</f>
        <v>2</v>
      </c>
      <c r="I994" t="str">
        <f>VLOOKUP(A994:A3328,'Medical Examinations'!$A$2:$K$2336,11,0)</f>
        <v>No</v>
      </c>
      <c r="J994" s="8" t="str">
        <f>VLOOKUP(A994:A3328,'Medical Examinations'!$A$2:$M$2336,12,0)</f>
        <v>Obesity</v>
      </c>
      <c r="K994" s="8" t="str">
        <f>VLOOKUP(A994:A3328,'Medical Examinations'!$A$2:$M$2336,13,0)</f>
        <v>Diabetes</v>
      </c>
      <c r="L994" s="8" t="str">
        <f>VLOOKUP(Table1[CUSTOMER ID],'Hospitalisation Details'!$A$1:$N$2344,12,0)</f>
        <v>22/Jun/1970</v>
      </c>
      <c r="M994" s="22">
        <f>VLOOKUP(Table1[CUSTOMER ID],'Hospitalisation Details'!$A$2:$N$2344,14,0)</f>
        <v>11289.11</v>
      </c>
      <c r="N994" s="8" t="str">
        <f>VLOOKUP(Table1[CUSTOMER ID],'Hospitalisation Details'!$A$2:$I$2344,7,0)</f>
        <v>tier - 3</v>
      </c>
      <c r="O994" s="8" t="str">
        <f>VLOOKUP(Table1[CUSTOMER ID],'Hospitalisation Details'!$A$2:$I$2344,8,0)</f>
        <v>tier - 1</v>
      </c>
      <c r="P994" s="8" t="str">
        <f>VLOOKUP(Table1[CUSTOMER ID],'Hospitalisation Details'!$A$2:$I$2344,9,0)</f>
        <v>R1012</v>
      </c>
      <c r="Q994" s="8">
        <f ca="1">VLOOKUP(Table1[CUSTOMER ID],'Hospitalisation Details'!$A$2:$N$2344,13,0)</f>
        <v>54</v>
      </c>
    </row>
    <row r="995" spans="1:17" ht="15.75" x14ac:dyDescent="0.25">
      <c r="A995" s="1" t="s">
        <v>1376</v>
      </c>
      <c r="B995" s="8" t="str">
        <f>VLOOKUP(A995:A3329,'Customer Names'!$A$2:$D$2336,2,0)</f>
        <v xml:space="preserve">  Theresa M</v>
      </c>
      <c r="C995" s="8">
        <f>VLOOKUP(A995:A3329,'Medical Examinations'!$A$2:$H$2336,2,0)</f>
        <v>29.83</v>
      </c>
      <c r="D995" s="8">
        <f>VLOOKUP(A995:A3329,'Medical Examinations'!$A$2:$H$2336,3,0)</f>
        <v>7.2</v>
      </c>
      <c r="E995" s="8" t="str">
        <f>VLOOKUP(A995:A3329,'Medical Examinations'!$A$1:$M$2336,10,0)</f>
        <v>Yes</v>
      </c>
      <c r="F995" s="8" t="str">
        <f>VLOOKUP(A995:A3329,'Medical Examinations'!$A$2:$H$2336,5,0)</f>
        <v>No</v>
      </c>
      <c r="G995" s="8" t="str">
        <f>VLOOKUP(A995:A3329,'Medical Examinations'!$A$2:$H$2336,6,0)</f>
        <v>No</v>
      </c>
      <c r="H995" s="8">
        <f>VLOOKUP(A995:A3329,'Medical Examinations'!$A$2:$H$2336,7,0)</f>
        <v>0</v>
      </c>
      <c r="I995" t="str">
        <f>VLOOKUP(A995:A3329,'Medical Examinations'!$A$2:$K$2336,11,0)</f>
        <v>No</v>
      </c>
      <c r="J995" s="8" t="str">
        <f>VLOOKUP(A995:A3329,'Medical Examinations'!$A$2:$M$2336,12,0)</f>
        <v>Overweight</v>
      </c>
      <c r="K995" s="8" t="str">
        <f>VLOOKUP(A995:A3329,'Medical Examinations'!$A$2:$M$2336,13,0)</f>
        <v>Diabetes</v>
      </c>
      <c r="L995" s="8" t="str">
        <f>VLOOKUP(Table1[CUSTOMER ID],'Hospitalisation Details'!$A$1:$N$2344,12,0)</f>
        <v>14/Jun/1967</v>
      </c>
      <c r="M995" s="22">
        <f>VLOOKUP(Table1[CUSTOMER ID],'Hospitalisation Details'!$A$2:$N$2344,14,0)</f>
        <v>11286.54</v>
      </c>
      <c r="N995" s="8" t="str">
        <f>VLOOKUP(Table1[CUSTOMER ID],'Hospitalisation Details'!$A$2:$I$2344,7,0)</f>
        <v>tier - 3</v>
      </c>
      <c r="O995" s="8" t="str">
        <f>VLOOKUP(Table1[CUSTOMER ID],'Hospitalisation Details'!$A$2:$I$2344,8,0)</f>
        <v>tier - 3</v>
      </c>
      <c r="P995" s="8" t="str">
        <f>VLOOKUP(Table1[CUSTOMER ID],'Hospitalisation Details'!$A$2:$I$2344,9,0)</f>
        <v>R1024</v>
      </c>
      <c r="Q995" s="8">
        <f ca="1">VLOOKUP(Table1[CUSTOMER ID],'Hospitalisation Details'!$A$2:$N$2344,13,0)</f>
        <v>57</v>
      </c>
    </row>
    <row r="996" spans="1:17" ht="15.75" x14ac:dyDescent="0.25">
      <c r="A996" s="1" t="s">
        <v>1375</v>
      </c>
      <c r="B996" s="8" t="str">
        <f>VLOOKUP(A996:A3330,'Customer Names'!$A$2:$D$2336,2,0)</f>
        <v xml:space="preserve">  Daniel J</v>
      </c>
      <c r="C996" s="8">
        <f>VLOOKUP(A996:A3330,'Medical Examinations'!$A$2:$H$2336,2,0)</f>
        <v>28.31</v>
      </c>
      <c r="D996" s="8">
        <f>VLOOKUP(A996:A3330,'Medical Examinations'!$A$2:$H$2336,3,0)</f>
        <v>4.55</v>
      </c>
      <c r="E996" s="8" t="str">
        <f>VLOOKUP(A996:A3330,'Medical Examinations'!$A$1:$M$2336,10,0)</f>
        <v>No</v>
      </c>
      <c r="F996" s="8" t="str">
        <f>VLOOKUP(A996:A3330,'Medical Examinations'!$A$2:$H$2336,5,0)</f>
        <v>yes</v>
      </c>
      <c r="G996" s="8" t="str">
        <f>VLOOKUP(A996:A3330,'Medical Examinations'!$A$2:$H$2336,6,0)</f>
        <v>No</v>
      </c>
      <c r="H996" s="8">
        <f>VLOOKUP(A996:A3330,'Medical Examinations'!$A$2:$H$2336,7,0)</f>
        <v>1</v>
      </c>
      <c r="I996" t="str">
        <f>VLOOKUP(A996:A3330,'Medical Examinations'!$A$2:$K$2336,11,0)</f>
        <v>No</v>
      </c>
      <c r="J996" s="8" t="str">
        <f>VLOOKUP(A996:A3330,'Medical Examinations'!$A$2:$M$2336,12,0)</f>
        <v>Overweight</v>
      </c>
      <c r="K996" s="8" t="str">
        <f>VLOOKUP(A996:A3330,'Medical Examinations'!$A$2:$M$2336,13,0)</f>
        <v>Normal</v>
      </c>
      <c r="L996" s="8" t="str">
        <f>VLOOKUP(Table1[CUSTOMER ID],'Hospitalisation Details'!$A$1:$N$2344,12,0)</f>
        <v>4/Oct/2004</v>
      </c>
      <c r="M996" s="22">
        <f>VLOOKUP(Table1[CUSTOMER ID],'Hospitalisation Details'!$A$2:$N$2344,14,0)</f>
        <v>11272.33</v>
      </c>
      <c r="N996" s="8" t="str">
        <f>VLOOKUP(Table1[CUSTOMER ID],'Hospitalisation Details'!$A$2:$I$2344,7,0)</f>
        <v>tier - 3</v>
      </c>
      <c r="O996" s="8" t="str">
        <f>VLOOKUP(Table1[CUSTOMER ID],'Hospitalisation Details'!$A$2:$I$2344,8,0)</f>
        <v>tier - 2</v>
      </c>
      <c r="P996" s="8" t="str">
        <f>VLOOKUP(Table1[CUSTOMER ID],'Hospitalisation Details'!$A$2:$I$2344,9,0)</f>
        <v>R1019</v>
      </c>
      <c r="Q996" s="8">
        <f ca="1">VLOOKUP(Table1[CUSTOMER ID],'Hospitalisation Details'!$A$2:$N$2344,13,0)</f>
        <v>20</v>
      </c>
    </row>
    <row r="997" spans="1:17" ht="15.75" x14ac:dyDescent="0.25">
      <c r="A997" s="1" t="s">
        <v>1374</v>
      </c>
      <c r="B997" s="8" t="str">
        <f>VLOOKUP(A997:A3331,'Customer Names'!$A$2:$D$2336,2,0)</f>
        <v xml:space="preserve">  Courtney M</v>
      </c>
      <c r="C997" s="8">
        <f>VLOOKUP(A997:A3331,'Medical Examinations'!$A$2:$H$2336,2,0)</f>
        <v>29.79</v>
      </c>
      <c r="D997" s="8">
        <f>VLOOKUP(A997:A3331,'Medical Examinations'!$A$2:$H$2336,3,0)</f>
        <v>9.0299999999999994</v>
      </c>
      <c r="E997" s="8" t="str">
        <f>VLOOKUP(A997:A3331,'Medical Examinations'!$A$1:$M$2336,10,0)</f>
        <v>No</v>
      </c>
      <c r="F997" s="8" t="str">
        <f>VLOOKUP(A997:A3331,'Medical Examinations'!$A$2:$H$2336,5,0)</f>
        <v>No</v>
      </c>
      <c r="G997" s="8" t="str">
        <f>VLOOKUP(A997:A3331,'Medical Examinations'!$A$2:$H$2336,6,0)</f>
        <v>No</v>
      </c>
      <c r="H997" s="8">
        <f>VLOOKUP(A997:A3331,'Medical Examinations'!$A$2:$H$2336,7,0)</f>
        <v>0</v>
      </c>
      <c r="I997" t="str">
        <f>VLOOKUP(A997:A3331,'Medical Examinations'!$A$2:$K$2336,11,0)</f>
        <v>No</v>
      </c>
      <c r="J997" s="8" t="str">
        <f>VLOOKUP(A997:A3331,'Medical Examinations'!$A$2:$M$2336,12,0)</f>
        <v>Overweight</v>
      </c>
      <c r="K997" s="8" t="str">
        <f>VLOOKUP(A997:A3331,'Medical Examinations'!$A$2:$M$2336,13,0)</f>
        <v>Diabetes</v>
      </c>
      <c r="L997" s="8" t="str">
        <f>VLOOKUP(Table1[CUSTOMER ID],'Hospitalisation Details'!$A$1:$N$2344,12,0)</f>
        <v>26/Dec/1971</v>
      </c>
      <c r="M997" s="22">
        <f>VLOOKUP(Table1[CUSTOMER ID],'Hospitalisation Details'!$A$2:$N$2344,14,0)</f>
        <v>11265.71</v>
      </c>
      <c r="N997" s="8" t="str">
        <f>VLOOKUP(Table1[CUSTOMER ID],'Hospitalisation Details'!$A$2:$I$2344,7,0)</f>
        <v>tier - 3</v>
      </c>
      <c r="O997" s="8" t="str">
        <f>VLOOKUP(Table1[CUSTOMER ID],'Hospitalisation Details'!$A$2:$I$2344,8,0)</f>
        <v>tier - 1</v>
      </c>
      <c r="P997" s="8" t="str">
        <f>VLOOKUP(Table1[CUSTOMER ID],'Hospitalisation Details'!$A$2:$I$2344,9,0)</f>
        <v>R1025</v>
      </c>
      <c r="Q997" s="8">
        <f ca="1">VLOOKUP(Table1[CUSTOMER ID],'Hospitalisation Details'!$A$2:$N$2344,13,0)</f>
        <v>52</v>
      </c>
    </row>
    <row r="998" spans="1:17" ht="15.75" x14ac:dyDescent="0.25">
      <c r="A998" s="1" t="s">
        <v>1373</v>
      </c>
      <c r="B998" s="8" t="str">
        <f>VLOOKUP(A998:A3332,'Customer Names'!$A$2:$D$2336,2,0)</f>
        <v xml:space="preserve">  Jose A</v>
      </c>
      <c r="C998" s="8">
        <f>VLOOKUP(A998:A3332,'Medical Examinations'!$A$2:$H$2336,2,0)</f>
        <v>36.6</v>
      </c>
      <c r="D998" s="8">
        <f>VLOOKUP(A998:A3332,'Medical Examinations'!$A$2:$H$2336,3,0)</f>
        <v>5.2</v>
      </c>
      <c r="E998" s="8" t="str">
        <f>VLOOKUP(A998:A3332,'Medical Examinations'!$A$1:$M$2336,10,0)</f>
        <v>Yes</v>
      </c>
      <c r="F998" s="8" t="str">
        <f>VLOOKUP(A998:A3332,'Medical Examinations'!$A$2:$H$2336,5,0)</f>
        <v>No</v>
      </c>
      <c r="G998" s="8" t="str">
        <f>VLOOKUP(A998:A3332,'Medical Examinations'!$A$2:$H$2336,6,0)</f>
        <v>Yes</v>
      </c>
      <c r="H998" s="8">
        <f>VLOOKUP(A998:A3332,'Medical Examinations'!$A$2:$H$2336,7,0)</f>
        <v>1</v>
      </c>
      <c r="I998" t="str">
        <f>VLOOKUP(A998:A3332,'Medical Examinations'!$A$2:$K$2336,11,0)</f>
        <v>No</v>
      </c>
      <c r="J998" s="8" t="str">
        <f>VLOOKUP(A998:A3332,'Medical Examinations'!$A$2:$M$2336,12,0)</f>
        <v>Obesity</v>
      </c>
      <c r="K998" s="8" t="str">
        <f>VLOOKUP(A998:A3332,'Medical Examinations'!$A$2:$M$2336,13,0)</f>
        <v>Normal</v>
      </c>
      <c r="L998" s="8" t="str">
        <f>VLOOKUP(Table1[CUSTOMER ID],'Hospitalisation Details'!$A$1:$N$2344,12,0)</f>
        <v>11/Oct/1969</v>
      </c>
      <c r="M998" s="22">
        <f>VLOOKUP(Table1[CUSTOMER ID],'Hospitalisation Details'!$A$2:$N$2344,14,0)</f>
        <v>11264.54</v>
      </c>
      <c r="N998" s="8" t="str">
        <f>VLOOKUP(Table1[CUSTOMER ID],'Hospitalisation Details'!$A$2:$I$2344,7,0)</f>
        <v>tier - 3</v>
      </c>
      <c r="O998" s="8" t="str">
        <f>VLOOKUP(Table1[CUSTOMER ID],'Hospitalisation Details'!$A$2:$I$2344,8,0)</f>
        <v>tier - 2</v>
      </c>
      <c r="P998" s="8" t="str">
        <f>VLOOKUP(Table1[CUSTOMER ID],'Hospitalisation Details'!$A$2:$I$2344,9,0)</f>
        <v>R1011</v>
      </c>
      <c r="Q998" s="8">
        <f ca="1">VLOOKUP(Table1[CUSTOMER ID],'Hospitalisation Details'!$A$2:$N$2344,13,0)</f>
        <v>55</v>
      </c>
    </row>
    <row r="999" spans="1:17" ht="15.75" x14ac:dyDescent="0.25">
      <c r="A999" s="1" t="s">
        <v>1372</v>
      </c>
      <c r="B999" s="8" t="str">
        <f>VLOOKUP(A999:A3333,'Customer Names'!$A$2:$D$2336,2,0)</f>
        <v xml:space="preserve">  Lauren</v>
      </c>
      <c r="C999" s="8">
        <f>VLOOKUP(A999:A3333,'Medical Examinations'!$A$2:$H$2336,2,0)</f>
        <v>35.93</v>
      </c>
      <c r="D999" s="8">
        <f>VLOOKUP(A999:A3333,'Medical Examinations'!$A$2:$H$2336,3,0)</f>
        <v>8.3000000000000007</v>
      </c>
      <c r="E999" s="8" t="str">
        <f>VLOOKUP(A999:A3333,'Medical Examinations'!$A$1:$M$2336,10,0)</f>
        <v>Yes</v>
      </c>
      <c r="F999" s="8" t="str">
        <f>VLOOKUP(A999:A3333,'Medical Examinations'!$A$2:$H$2336,5,0)</f>
        <v>No</v>
      </c>
      <c r="G999" s="8" t="str">
        <f>VLOOKUP(A999:A3333,'Medical Examinations'!$A$2:$H$2336,6,0)</f>
        <v>No</v>
      </c>
      <c r="H999" s="8">
        <f>VLOOKUP(A999:A3333,'Medical Examinations'!$A$2:$H$2336,7,0)</f>
        <v>0</v>
      </c>
      <c r="I999" t="str">
        <f>VLOOKUP(A999:A3333,'Medical Examinations'!$A$2:$K$2336,11,0)</f>
        <v>No</v>
      </c>
      <c r="J999" s="8" t="str">
        <f>VLOOKUP(A999:A3333,'Medical Examinations'!$A$2:$M$2336,12,0)</f>
        <v>Obesity</v>
      </c>
      <c r="K999" s="8" t="str">
        <f>VLOOKUP(A999:A3333,'Medical Examinations'!$A$2:$M$2336,13,0)</f>
        <v>Diabetes</v>
      </c>
      <c r="L999" s="8" t="str">
        <f>VLOOKUP(Table1[CUSTOMER ID],'Hospitalisation Details'!$A$1:$N$2344,12,0)</f>
        <v>2/Oct/1981</v>
      </c>
      <c r="M999" s="22">
        <f>VLOOKUP(Table1[CUSTOMER ID],'Hospitalisation Details'!$A$2:$N$2344,14,0)</f>
        <v>11255.29</v>
      </c>
      <c r="N999" s="8" t="str">
        <f>VLOOKUP(Table1[CUSTOMER ID],'Hospitalisation Details'!$A$2:$I$2344,7,0)</f>
        <v>tier - 3</v>
      </c>
      <c r="O999" s="8" t="str">
        <f>VLOOKUP(Table1[CUSTOMER ID],'Hospitalisation Details'!$A$2:$I$2344,8,0)</f>
        <v>tier - 1</v>
      </c>
      <c r="P999" s="8" t="str">
        <f>VLOOKUP(Table1[CUSTOMER ID],'Hospitalisation Details'!$A$2:$I$2344,9,0)</f>
        <v>R1026</v>
      </c>
      <c r="Q999" s="8">
        <f ca="1">VLOOKUP(Table1[CUSTOMER ID],'Hospitalisation Details'!$A$2:$N$2344,13,0)</f>
        <v>43</v>
      </c>
    </row>
    <row r="1000" spans="1:17" ht="15.75" x14ac:dyDescent="0.25">
      <c r="A1000" s="1" t="s">
        <v>1371</v>
      </c>
      <c r="B1000" s="8" t="str">
        <f>VLOOKUP(A1000:A3334,'Customer Names'!$A$2:$D$2336,2,0)</f>
        <v xml:space="preserve">  Jonathon M</v>
      </c>
      <c r="C1000" s="8">
        <f>VLOOKUP(A1000:A3334,'Medical Examinations'!$A$2:$H$2336,2,0)</f>
        <v>28.6</v>
      </c>
      <c r="D1000" s="8">
        <f>VLOOKUP(A1000:A3334,'Medical Examinations'!$A$2:$H$2336,3,0)</f>
        <v>5.56</v>
      </c>
      <c r="E1000" s="8" t="str">
        <f>VLOOKUP(A1000:A3334,'Medical Examinations'!$A$1:$M$2336,10,0)</f>
        <v>Yes</v>
      </c>
      <c r="F1000" s="8" t="str">
        <f>VLOOKUP(A1000:A3334,'Medical Examinations'!$A$2:$H$2336,5,0)</f>
        <v>No</v>
      </c>
      <c r="G1000" s="8" t="str">
        <f>VLOOKUP(A1000:A3334,'Medical Examinations'!$A$2:$H$2336,6,0)</f>
        <v>Yes</v>
      </c>
      <c r="H1000" s="8">
        <f>VLOOKUP(A1000:A3334,'Medical Examinations'!$A$2:$H$2336,7,0)</f>
        <v>1</v>
      </c>
      <c r="I1000" t="str">
        <f>VLOOKUP(A1000:A3334,'Medical Examinations'!$A$2:$K$2336,11,0)</f>
        <v>No</v>
      </c>
      <c r="J1000" s="8" t="str">
        <f>VLOOKUP(A1000:A3334,'Medical Examinations'!$A$2:$M$2336,12,0)</f>
        <v>Overweight</v>
      </c>
      <c r="K1000" s="8" t="str">
        <f>VLOOKUP(A1000:A3334,'Medical Examinations'!$A$2:$M$2336,13,0)</f>
        <v>Normal</v>
      </c>
      <c r="L1000" s="8" t="str">
        <f>VLOOKUP(Table1[CUSTOMER ID],'Hospitalisation Details'!$A$1:$N$2344,12,0)</f>
        <v>20/Aug/1969</v>
      </c>
      <c r="M1000" s="22">
        <f>VLOOKUP(Table1[CUSTOMER ID],'Hospitalisation Details'!$A$2:$N$2344,14,0)</f>
        <v>11253.42</v>
      </c>
      <c r="N1000" s="8" t="str">
        <f>VLOOKUP(Table1[CUSTOMER ID],'Hospitalisation Details'!$A$2:$I$2344,7,0)</f>
        <v>tier - 3</v>
      </c>
      <c r="O1000" s="8" t="str">
        <f>VLOOKUP(Table1[CUSTOMER ID],'Hospitalisation Details'!$A$2:$I$2344,8,0)</f>
        <v>tier - 1</v>
      </c>
      <c r="P1000" s="8" t="str">
        <f>VLOOKUP(Table1[CUSTOMER ID],'Hospitalisation Details'!$A$2:$I$2344,9,0)</f>
        <v>R1011</v>
      </c>
      <c r="Q1000" s="8">
        <f ca="1">VLOOKUP(Table1[CUSTOMER ID],'Hospitalisation Details'!$A$2:$N$2344,13,0)</f>
        <v>55</v>
      </c>
    </row>
    <row r="1001" spans="1:17" ht="15.75" x14ac:dyDescent="0.25">
      <c r="A1001" s="1" t="s">
        <v>1370</v>
      </c>
      <c r="B1001" s="8" t="str">
        <f>VLOOKUP(A1001:A3335,'Customer Names'!$A$2:$D$2336,2,0)</f>
        <v xml:space="preserve">  Stephanie A</v>
      </c>
      <c r="C1001" s="8">
        <f>VLOOKUP(A1001:A3335,'Medical Examinations'!$A$2:$H$2336,2,0)</f>
        <v>39.17</v>
      </c>
      <c r="D1001" s="8">
        <f>VLOOKUP(A1001:A3335,'Medical Examinations'!$A$2:$H$2336,3,0)</f>
        <v>4.1500000000000004</v>
      </c>
      <c r="E1001" s="8" t="str">
        <f>VLOOKUP(A1001:A3335,'Medical Examinations'!$A$1:$M$2336,10,0)</f>
        <v>No</v>
      </c>
      <c r="F1001" s="8" t="str">
        <f>VLOOKUP(A1001:A3335,'Medical Examinations'!$A$2:$H$2336,5,0)</f>
        <v>No</v>
      </c>
      <c r="G1001" s="8" t="str">
        <f>VLOOKUP(A1001:A3335,'Medical Examinations'!$A$2:$H$2336,6,0)</f>
        <v>No</v>
      </c>
      <c r="H1001" s="8">
        <f>VLOOKUP(A1001:A3335,'Medical Examinations'!$A$2:$H$2336,7,0)</f>
        <v>0</v>
      </c>
      <c r="I1001" t="str">
        <f>VLOOKUP(A1001:A3335,'Medical Examinations'!$A$2:$K$2336,11,0)</f>
        <v>No</v>
      </c>
      <c r="J1001" s="8" t="str">
        <f>VLOOKUP(A1001:A3335,'Medical Examinations'!$A$2:$M$2336,12,0)</f>
        <v>Obesity</v>
      </c>
      <c r="K1001" s="8" t="str">
        <f>VLOOKUP(A1001:A3335,'Medical Examinations'!$A$2:$M$2336,13,0)</f>
        <v>Normal</v>
      </c>
      <c r="L1001" s="8" t="str">
        <f>VLOOKUP(Table1[CUSTOMER ID],'Hospitalisation Details'!$A$1:$N$2344,12,0)</f>
        <v>17/Dec/1989</v>
      </c>
      <c r="M1001" s="22">
        <f>VLOOKUP(Table1[CUSTOMER ID],'Hospitalisation Details'!$A$2:$N$2344,14,0)</f>
        <v>11250.43</v>
      </c>
      <c r="N1001" s="8" t="str">
        <f>VLOOKUP(Table1[CUSTOMER ID],'Hospitalisation Details'!$A$2:$I$2344,7,0)</f>
        <v>tier - 3</v>
      </c>
      <c r="O1001" s="8" t="str">
        <f>VLOOKUP(Table1[CUSTOMER ID],'Hospitalisation Details'!$A$2:$I$2344,8,0)</f>
        <v>tier - 2</v>
      </c>
      <c r="P1001" s="8" t="str">
        <f>VLOOKUP(Table1[CUSTOMER ID],'Hospitalisation Details'!$A$2:$I$2344,9,0)</f>
        <v>R1026</v>
      </c>
      <c r="Q1001" s="8">
        <f ca="1">VLOOKUP(Table1[CUSTOMER ID],'Hospitalisation Details'!$A$2:$N$2344,13,0)</f>
        <v>34</v>
      </c>
    </row>
    <row r="1002" spans="1:17" ht="15.75" x14ac:dyDescent="0.25">
      <c r="A1002" s="1" t="s">
        <v>1369</v>
      </c>
      <c r="B1002" s="8" t="str">
        <f>VLOOKUP(A1002:A3336,'Customer Names'!$A$2:$D$2336,2,0)</f>
        <v xml:space="preserve">  Patrick</v>
      </c>
      <c r="C1002" s="8">
        <f>VLOOKUP(A1002:A3336,'Medical Examinations'!$A$2:$H$2336,2,0)</f>
        <v>26.41</v>
      </c>
      <c r="D1002" s="8">
        <f>VLOOKUP(A1002:A3336,'Medical Examinations'!$A$2:$H$2336,3,0)</f>
        <v>5.99</v>
      </c>
      <c r="E1002" s="8" t="str">
        <f>VLOOKUP(A1002:A3336,'Medical Examinations'!$A$1:$M$2336,10,0)</f>
        <v>Yes</v>
      </c>
      <c r="F1002" s="8" t="str">
        <f>VLOOKUP(A1002:A3336,'Medical Examinations'!$A$2:$H$2336,5,0)</f>
        <v>No</v>
      </c>
      <c r="G1002" s="8" t="str">
        <f>VLOOKUP(A1002:A3336,'Medical Examinations'!$A$2:$H$2336,6,0)</f>
        <v>Yes</v>
      </c>
      <c r="H1002" s="8">
        <f>VLOOKUP(A1002:A3336,'Medical Examinations'!$A$2:$H$2336,7,0)</f>
        <v>1</v>
      </c>
      <c r="I1002" t="str">
        <f>VLOOKUP(A1002:A3336,'Medical Examinations'!$A$2:$K$2336,11,0)</f>
        <v>No</v>
      </c>
      <c r="J1002" s="8" t="str">
        <f>VLOOKUP(A1002:A3336,'Medical Examinations'!$A$2:$M$2336,12,0)</f>
        <v>Overweight</v>
      </c>
      <c r="K1002" s="8" t="str">
        <f>VLOOKUP(A1002:A3336,'Medical Examinations'!$A$2:$M$2336,13,0)</f>
        <v>Prediabetes</v>
      </c>
      <c r="L1002" s="8" t="str">
        <f>VLOOKUP(Table1[CUSTOMER ID],'Hospitalisation Details'!$A$1:$N$2344,12,0)</f>
        <v>30/Dec/1969</v>
      </c>
      <c r="M1002" s="22">
        <f>VLOOKUP(Table1[CUSTOMER ID],'Hospitalisation Details'!$A$2:$N$2344,14,0)</f>
        <v>11244.38</v>
      </c>
      <c r="N1002" s="8" t="str">
        <f>VLOOKUP(Table1[CUSTOMER ID],'Hospitalisation Details'!$A$2:$I$2344,7,0)</f>
        <v>tier - 3</v>
      </c>
      <c r="O1002" s="8" t="str">
        <f>VLOOKUP(Table1[CUSTOMER ID],'Hospitalisation Details'!$A$2:$I$2344,8,0)</f>
        <v>tier - 1</v>
      </c>
      <c r="P1002" s="8" t="str">
        <f>VLOOKUP(Table1[CUSTOMER ID],'Hospitalisation Details'!$A$2:$I$2344,9,0)</f>
        <v>R1016</v>
      </c>
      <c r="Q1002" s="8">
        <f ca="1">VLOOKUP(Table1[CUSTOMER ID],'Hospitalisation Details'!$A$2:$N$2344,13,0)</f>
        <v>54</v>
      </c>
    </row>
    <row r="1003" spans="1:17" ht="15.75" x14ac:dyDescent="0.25">
      <c r="A1003" s="1" t="s">
        <v>1368</v>
      </c>
      <c r="B1003" s="8" t="str">
        <f>VLOOKUP(A1003:A3337,'Customer Names'!$A$2:$D$2336,2,0)</f>
        <v xml:space="preserve">  Krista</v>
      </c>
      <c r="C1003" s="8">
        <f>VLOOKUP(A1003:A3337,'Medical Examinations'!$A$2:$H$2336,2,0)</f>
        <v>30.63</v>
      </c>
      <c r="D1003" s="8">
        <f>VLOOKUP(A1003:A3337,'Medical Examinations'!$A$2:$H$2336,3,0)</f>
        <v>5.8</v>
      </c>
      <c r="E1003" s="8" t="str">
        <f>VLOOKUP(A1003:A3337,'Medical Examinations'!$A$1:$M$2336,10,0)</f>
        <v>Yes</v>
      </c>
      <c r="F1003" s="8" t="str">
        <f>VLOOKUP(A1003:A3337,'Medical Examinations'!$A$2:$H$2336,5,0)</f>
        <v>No</v>
      </c>
      <c r="G1003" s="8" t="str">
        <f>VLOOKUP(A1003:A3337,'Medical Examinations'!$A$2:$H$2336,6,0)</f>
        <v>No</v>
      </c>
      <c r="H1003" s="8">
        <f>VLOOKUP(A1003:A3337,'Medical Examinations'!$A$2:$H$2336,7,0)</f>
        <v>0</v>
      </c>
      <c r="I1003" t="str">
        <f>VLOOKUP(A1003:A3337,'Medical Examinations'!$A$2:$K$2336,11,0)</f>
        <v>No</v>
      </c>
      <c r="J1003" s="8" t="str">
        <f>VLOOKUP(A1003:A3337,'Medical Examinations'!$A$2:$M$2336,12,0)</f>
        <v>Obesity</v>
      </c>
      <c r="K1003" s="8" t="str">
        <f>VLOOKUP(A1003:A3337,'Medical Examinations'!$A$2:$M$2336,13,0)</f>
        <v>Prediabetes</v>
      </c>
      <c r="L1003" s="8" t="str">
        <f>VLOOKUP(Table1[CUSTOMER ID],'Hospitalisation Details'!$A$1:$N$2344,12,0)</f>
        <v>28/Jun/1976</v>
      </c>
      <c r="M1003" s="22">
        <f>VLOOKUP(Table1[CUSTOMER ID],'Hospitalisation Details'!$A$2:$N$2344,14,0)</f>
        <v>11217.35</v>
      </c>
      <c r="N1003" s="8" t="str">
        <f>VLOOKUP(Table1[CUSTOMER ID],'Hospitalisation Details'!$A$2:$I$2344,7,0)</f>
        <v>tier - 3</v>
      </c>
      <c r="O1003" s="8" t="str">
        <f>VLOOKUP(Table1[CUSTOMER ID],'Hospitalisation Details'!$A$2:$I$2344,8,0)</f>
        <v>tier - 2</v>
      </c>
      <c r="P1003" s="8" t="str">
        <f>VLOOKUP(Table1[CUSTOMER ID],'Hospitalisation Details'!$A$2:$I$2344,9,0)</f>
        <v>R1025</v>
      </c>
      <c r="Q1003" s="8">
        <f ca="1">VLOOKUP(Table1[CUSTOMER ID],'Hospitalisation Details'!$A$2:$N$2344,13,0)</f>
        <v>48</v>
      </c>
    </row>
    <row r="1004" spans="1:17" ht="15.75" x14ac:dyDescent="0.25">
      <c r="A1004" s="1" t="s">
        <v>1367</v>
      </c>
      <c r="B1004" s="8" t="str">
        <f>VLOOKUP(A1004:A3338,'Customer Names'!$A$2:$D$2336,2,0)</f>
        <v xml:space="preserve">  Jenessa</v>
      </c>
      <c r="C1004" s="8">
        <f>VLOOKUP(A1004:A3338,'Medical Examinations'!$A$2:$H$2336,2,0)</f>
        <v>31.73</v>
      </c>
      <c r="D1004" s="8">
        <f>VLOOKUP(A1004:A3338,'Medical Examinations'!$A$2:$H$2336,3,0)</f>
        <v>7.32</v>
      </c>
      <c r="E1004" s="8" t="str">
        <f>VLOOKUP(A1004:A3338,'Medical Examinations'!$A$1:$M$2336,10,0)</f>
        <v>Yes</v>
      </c>
      <c r="F1004" s="8" t="str">
        <f>VLOOKUP(A1004:A3338,'Medical Examinations'!$A$2:$H$2336,5,0)</f>
        <v>No</v>
      </c>
      <c r="G1004" s="8" t="str">
        <f>VLOOKUP(A1004:A3338,'Medical Examinations'!$A$2:$H$2336,6,0)</f>
        <v>No</v>
      </c>
      <c r="H1004" s="8">
        <f>VLOOKUP(A1004:A3338,'Medical Examinations'!$A$2:$H$2336,7,0)</f>
        <v>2</v>
      </c>
      <c r="I1004" t="str">
        <f>VLOOKUP(A1004:A3338,'Medical Examinations'!$A$2:$K$2336,11,0)</f>
        <v>No</v>
      </c>
      <c r="J1004" s="8" t="str">
        <f>VLOOKUP(A1004:A3338,'Medical Examinations'!$A$2:$M$2336,12,0)</f>
        <v>Obesity</v>
      </c>
      <c r="K1004" s="8" t="str">
        <f>VLOOKUP(A1004:A3338,'Medical Examinations'!$A$2:$M$2336,13,0)</f>
        <v>Diabetes</v>
      </c>
      <c r="L1004" s="8" t="str">
        <f>VLOOKUP(Table1[CUSTOMER ID],'Hospitalisation Details'!$A$1:$N$2344,12,0)</f>
        <v>14/Jun/1970</v>
      </c>
      <c r="M1004" s="22">
        <f>VLOOKUP(Table1[CUSTOMER ID],'Hospitalisation Details'!$A$2:$N$2344,14,0)</f>
        <v>11187.66</v>
      </c>
      <c r="N1004" s="8" t="str">
        <f>VLOOKUP(Table1[CUSTOMER ID],'Hospitalisation Details'!$A$2:$I$2344,7,0)</f>
        <v>tier - 3</v>
      </c>
      <c r="O1004" s="8" t="str">
        <f>VLOOKUP(Table1[CUSTOMER ID],'Hospitalisation Details'!$A$2:$I$2344,8,0)</f>
        <v>tier - 2</v>
      </c>
      <c r="P1004" s="8" t="str">
        <f>VLOOKUP(Table1[CUSTOMER ID],'Hospitalisation Details'!$A$2:$I$2344,9,0)</f>
        <v>R1012</v>
      </c>
      <c r="Q1004" s="8">
        <f ca="1">VLOOKUP(Table1[CUSTOMER ID],'Hospitalisation Details'!$A$2:$N$2344,13,0)</f>
        <v>54</v>
      </c>
    </row>
    <row r="1005" spans="1:17" ht="15.75" x14ac:dyDescent="0.25">
      <c r="A1005" s="1" t="s">
        <v>1366</v>
      </c>
      <c r="B1005" s="8" t="str">
        <f>VLOOKUP(A1005:A3339,'Customer Names'!$A$2:$D$2336,2,0)</f>
        <v xml:space="preserve">  Ryan M</v>
      </c>
      <c r="C1005" s="8">
        <f>VLOOKUP(A1005:A3339,'Medical Examinations'!$A$2:$H$2336,2,0)</f>
        <v>30.7</v>
      </c>
      <c r="D1005" s="8">
        <f>VLOOKUP(A1005:A3339,'Medical Examinations'!$A$2:$H$2336,3,0)</f>
        <v>5.16</v>
      </c>
      <c r="E1005" s="8" t="str">
        <f>VLOOKUP(A1005:A3339,'Medical Examinations'!$A$1:$M$2336,10,0)</f>
        <v>No</v>
      </c>
      <c r="F1005" s="8" t="str">
        <f>VLOOKUP(A1005:A3339,'Medical Examinations'!$A$2:$H$2336,5,0)</f>
        <v>No</v>
      </c>
      <c r="G1005" s="8" t="str">
        <f>VLOOKUP(A1005:A3339,'Medical Examinations'!$A$2:$H$2336,6,0)</f>
        <v>No</v>
      </c>
      <c r="H1005" s="8">
        <f>VLOOKUP(A1005:A3339,'Medical Examinations'!$A$2:$H$2336,7,0)</f>
        <v>2</v>
      </c>
      <c r="I1005" t="str">
        <f>VLOOKUP(A1005:A3339,'Medical Examinations'!$A$2:$K$2336,11,0)</f>
        <v>No</v>
      </c>
      <c r="J1005" s="8" t="str">
        <f>VLOOKUP(A1005:A3339,'Medical Examinations'!$A$2:$M$2336,12,0)</f>
        <v>Obesity</v>
      </c>
      <c r="K1005" s="8" t="str">
        <f>VLOOKUP(A1005:A3339,'Medical Examinations'!$A$2:$M$2336,13,0)</f>
        <v>Normal</v>
      </c>
      <c r="L1005" s="8" t="str">
        <f>VLOOKUP(Table1[CUSTOMER ID],'Hospitalisation Details'!$A$1:$N$2344,12,0)</f>
        <v>3/Sep/1972</v>
      </c>
      <c r="M1005" s="22">
        <f>VLOOKUP(Table1[CUSTOMER ID],'Hospitalisation Details'!$A$2:$N$2344,14,0)</f>
        <v>11186.2</v>
      </c>
      <c r="N1005" s="8" t="str">
        <f>VLOOKUP(Table1[CUSTOMER ID],'Hospitalisation Details'!$A$2:$I$2344,7,0)</f>
        <v>tier - 3</v>
      </c>
      <c r="O1005" s="8" t="str">
        <f>VLOOKUP(Table1[CUSTOMER ID],'Hospitalisation Details'!$A$2:$I$2344,8,0)</f>
        <v>tier - 2</v>
      </c>
      <c r="P1005" s="8" t="str">
        <f>VLOOKUP(Table1[CUSTOMER ID],'Hospitalisation Details'!$A$2:$I$2344,9,0)</f>
        <v>R1021</v>
      </c>
      <c r="Q1005" s="8">
        <f ca="1">VLOOKUP(Table1[CUSTOMER ID],'Hospitalisation Details'!$A$2:$N$2344,13,0)</f>
        <v>52</v>
      </c>
    </row>
    <row r="1006" spans="1:17" ht="15.75" x14ac:dyDescent="0.25">
      <c r="A1006" s="1" t="s">
        <v>1365</v>
      </c>
      <c r="B1006" s="8" t="str">
        <f>VLOOKUP(A1006:A3340,'Customer Names'!$A$2:$D$2336,2,0)</f>
        <v xml:space="preserve">  Thomas</v>
      </c>
      <c r="C1006" s="8">
        <f>VLOOKUP(A1006:A3340,'Medical Examinations'!$A$2:$H$2336,2,0)</f>
        <v>25.934999999999999</v>
      </c>
      <c r="D1006" s="8">
        <f>VLOOKUP(A1006:A3340,'Medical Examinations'!$A$2:$H$2336,3,0)</f>
        <v>5.96</v>
      </c>
      <c r="E1006" s="8" t="str">
        <f>VLOOKUP(A1006:A3340,'Medical Examinations'!$A$1:$M$2336,10,0)</f>
        <v>Yes</v>
      </c>
      <c r="F1006" s="8" t="str">
        <f>VLOOKUP(A1006:A3340,'Medical Examinations'!$A$2:$H$2336,5,0)</f>
        <v>No</v>
      </c>
      <c r="G1006" s="8" t="str">
        <f>VLOOKUP(A1006:A3340,'Medical Examinations'!$A$2:$H$2336,6,0)</f>
        <v>No</v>
      </c>
      <c r="H1006" s="8">
        <f>VLOOKUP(A1006:A3340,'Medical Examinations'!$A$2:$H$2336,7,0)</f>
        <v>2</v>
      </c>
      <c r="I1006" t="str">
        <f>VLOOKUP(A1006:A3340,'Medical Examinations'!$A$2:$K$2336,11,0)</f>
        <v>No</v>
      </c>
      <c r="J1006" s="8" t="str">
        <f>VLOOKUP(A1006:A3340,'Medical Examinations'!$A$2:$M$2336,12,0)</f>
        <v>Overweight</v>
      </c>
      <c r="K1006" s="8" t="str">
        <f>VLOOKUP(A1006:A3340,'Medical Examinations'!$A$2:$M$2336,13,0)</f>
        <v>Prediabetes</v>
      </c>
      <c r="L1006" s="8" t="str">
        <f>VLOOKUP(Table1[CUSTOMER ID],'Hospitalisation Details'!$A$1:$N$2344,12,0)</f>
        <v>6/Aug/1966</v>
      </c>
      <c r="M1006" s="22">
        <f>VLOOKUP(Table1[CUSTOMER ID],'Hospitalisation Details'!$A$2:$N$2344,14,0)</f>
        <v>11165.42</v>
      </c>
      <c r="N1006" s="8" t="str">
        <f>VLOOKUP(Table1[CUSTOMER ID],'Hospitalisation Details'!$A$2:$I$2344,7,0)</f>
        <v>tier - 3</v>
      </c>
      <c r="O1006" s="8" t="str">
        <f>VLOOKUP(Table1[CUSTOMER ID],'Hospitalisation Details'!$A$2:$I$2344,8,0)</f>
        <v>tier - 1</v>
      </c>
      <c r="P1006" s="8" t="str">
        <f>VLOOKUP(Table1[CUSTOMER ID],'Hospitalisation Details'!$A$2:$I$2344,9,0)</f>
        <v>R1016</v>
      </c>
      <c r="Q1006" s="8">
        <f ca="1">VLOOKUP(Table1[CUSTOMER ID],'Hospitalisation Details'!$A$2:$N$2344,13,0)</f>
        <v>58</v>
      </c>
    </row>
    <row r="1007" spans="1:17" ht="15.75" x14ac:dyDescent="0.25">
      <c r="A1007" s="1" t="s">
        <v>1364</v>
      </c>
      <c r="B1007" s="8" t="str">
        <f>VLOOKUP(A1007:A3341,'Customer Names'!$A$2:$D$2336,2,0)</f>
        <v xml:space="preserve">  Amanda N</v>
      </c>
      <c r="C1007" s="8">
        <f>VLOOKUP(A1007:A3341,'Medical Examinations'!$A$2:$H$2336,2,0)</f>
        <v>35.9</v>
      </c>
      <c r="D1007" s="8">
        <f>VLOOKUP(A1007:A3341,'Medical Examinations'!$A$2:$H$2336,3,0)</f>
        <v>4.8499999999999996</v>
      </c>
      <c r="E1007" s="8" t="str">
        <f>VLOOKUP(A1007:A3341,'Medical Examinations'!$A$1:$M$2336,10,0)</f>
        <v>Yes</v>
      </c>
      <c r="F1007" s="8" t="str">
        <f>VLOOKUP(A1007:A3341,'Medical Examinations'!$A$2:$H$2336,5,0)</f>
        <v>No</v>
      </c>
      <c r="G1007" s="8" t="str">
        <f>VLOOKUP(A1007:A3341,'Medical Examinations'!$A$2:$H$2336,6,0)</f>
        <v>Yes</v>
      </c>
      <c r="H1007" s="8">
        <f>VLOOKUP(A1007:A3341,'Medical Examinations'!$A$2:$H$2336,7,0)</f>
        <v>1</v>
      </c>
      <c r="I1007" t="str">
        <f>VLOOKUP(A1007:A3341,'Medical Examinations'!$A$2:$K$2336,11,0)</f>
        <v>No</v>
      </c>
      <c r="J1007" s="8" t="str">
        <f>VLOOKUP(A1007:A3341,'Medical Examinations'!$A$2:$M$2336,12,0)</f>
        <v>Obesity</v>
      </c>
      <c r="K1007" s="8" t="str">
        <f>VLOOKUP(A1007:A3341,'Medical Examinations'!$A$2:$M$2336,13,0)</f>
        <v>Normal</v>
      </c>
      <c r="L1007" s="8" t="str">
        <f>VLOOKUP(Table1[CUSTOMER ID],'Hospitalisation Details'!$A$1:$N$2344,12,0)</f>
        <v>25/Jun/1969</v>
      </c>
      <c r="M1007" s="22">
        <f>VLOOKUP(Table1[CUSTOMER ID],'Hospitalisation Details'!$A$2:$N$2344,14,0)</f>
        <v>11163.57</v>
      </c>
      <c r="N1007" s="8" t="str">
        <f>VLOOKUP(Table1[CUSTOMER ID],'Hospitalisation Details'!$A$2:$I$2344,7,0)</f>
        <v>tier - 3</v>
      </c>
      <c r="O1007" s="8" t="str">
        <f>VLOOKUP(Table1[CUSTOMER ID],'Hospitalisation Details'!$A$2:$I$2344,8,0)</f>
        <v>tier - 2</v>
      </c>
      <c r="P1007" s="8" t="str">
        <f>VLOOKUP(Table1[CUSTOMER ID],'Hospitalisation Details'!$A$2:$I$2344,9,0)</f>
        <v>R1011</v>
      </c>
      <c r="Q1007" s="8">
        <f ca="1">VLOOKUP(Table1[CUSTOMER ID],'Hospitalisation Details'!$A$2:$N$2344,13,0)</f>
        <v>55</v>
      </c>
    </row>
    <row r="1008" spans="1:17" ht="15.75" x14ac:dyDescent="0.25">
      <c r="A1008" s="1" t="s">
        <v>1363</v>
      </c>
      <c r="B1008" s="8" t="str">
        <f>VLOOKUP(A1008:A3342,'Customer Names'!$A$2:$D$2336,2,0)</f>
        <v xml:space="preserve">  Teresa P</v>
      </c>
      <c r="C1008" s="8">
        <f>VLOOKUP(A1008:A3342,'Medical Examinations'!$A$2:$H$2336,2,0)</f>
        <v>26.7</v>
      </c>
      <c r="D1008" s="8">
        <f>VLOOKUP(A1008:A3342,'Medical Examinations'!$A$2:$H$2336,3,0)</f>
        <v>5.09</v>
      </c>
      <c r="E1008" s="8" t="str">
        <f>VLOOKUP(A1008:A3342,'Medical Examinations'!$A$1:$M$2336,10,0)</f>
        <v>Yes</v>
      </c>
      <c r="F1008" s="8" t="str">
        <f>VLOOKUP(A1008:A3342,'Medical Examinations'!$A$2:$H$2336,5,0)</f>
        <v>No</v>
      </c>
      <c r="G1008" s="8" t="str">
        <f>VLOOKUP(A1008:A3342,'Medical Examinations'!$A$2:$H$2336,6,0)</f>
        <v>Yes</v>
      </c>
      <c r="H1008" s="8">
        <f>VLOOKUP(A1008:A3342,'Medical Examinations'!$A$2:$H$2336,7,0)</f>
        <v>1</v>
      </c>
      <c r="I1008" t="str">
        <f>VLOOKUP(A1008:A3342,'Medical Examinations'!$A$2:$K$2336,11,0)</f>
        <v>No</v>
      </c>
      <c r="J1008" s="8" t="str">
        <f>VLOOKUP(A1008:A3342,'Medical Examinations'!$A$2:$M$2336,12,0)</f>
        <v>Overweight</v>
      </c>
      <c r="K1008" s="8" t="str">
        <f>VLOOKUP(A1008:A3342,'Medical Examinations'!$A$2:$M$2336,13,0)</f>
        <v>Normal</v>
      </c>
      <c r="L1008" s="8" t="str">
        <f>VLOOKUP(Table1[CUSTOMER ID],'Hospitalisation Details'!$A$1:$N$2344,12,0)</f>
        <v>30/Nov/1969</v>
      </c>
      <c r="M1008" s="22">
        <f>VLOOKUP(Table1[CUSTOMER ID],'Hospitalisation Details'!$A$2:$N$2344,14,0)</f>
        <v>11150.78</v>
      </c>
      <c r="N1008" s="8" t="str">
        <f>VLOOKUP(Table1[CUSTOMER ID],'Hospitalisation Details'!$A$2:$I$2344,7,0)</f>
        <v>tier - 3</v>
      </c>
      <c r="O1008" s="8" t="str">
        <f>VLOOKUP(Table1[CUSTOMER ID],'Hospitalisation Details'!$A$2:$I$2344,8,0)</f>
        <v>tier - 2</v>
      </c>
      <c r="P1008" s="8" t="str">
        <f>VLOOKUP(Table1[CUSTOMER ID],'Hospitalisation Details'!$A$2:$I$2344,9,0)</f>
        <v>R1011</v>
      </c>
      <c r="Q1008" s="8">
        <f ca="1">VLOOKUP(Table1[CUSTOMER ID],'Hospitalisation Details'!$A$2:$N$2344,13,0)</f>
        <v>54</v>
      </c>
    </row>
    <row r="1009" spans="1:17" ht="15.75" x14ac:dyDescent="0.25">
      <c r="A1009" s="1" t="s">
        <v>1362</v>
      </c>
      <c r="B1009" s="8" t="str">
        <f>VLOOKUP(A1009:A3343,'Customer Names'!$A$2:$D$2336,2,0)</f>
        <v xml:space="preserve">  Dorian</v>
      </c>
      <c r="C1009" s="8">
        <f>VLOOKUP(A1009:A3343,'Medical Examinations'!$A$2:$H$2336,2,0)</f>
        <v>33.71</v>
      </c>
      <c r="D1009" s="8">
        <f>VLOOKUP(A1009:A3343,'Medical Examinations'!$A$2:$H$2336,3,0)</f>
        <v>4.9400000000000004</v>
      </c>
      <c r="E1009" s="8" t="str">
        <f>VLOOKUP(A1009:A3343,'Medical Examinations'!$A$1:$M$2336,10,0)</f>
        <v>No</v>
      </c>
      <c r="F1009" s="8" t="str">
        <f>VLOOKUP(A1009:A3343,'Medical Examinations'!$A$2:$H$2336,5,0)</f>
        <v>No</v>
      </c>
      <c r="G1009" s="8" t="str">
        <f>VLOOKUP(A1009:A3343,'Medical Examinations'!$A$2:$H$2336,6,0)</f>
        <v>No</v>
      </c>
      <c r="H1009" s="8">
        <f>VLOOKUP(A1009:A3343,'Medical Examinations'!$A$2:$H$2336,7,0)</f>
        <v>0</v>
      </c>
      <c r="I1009" t="str">
        <f>VLOOKUP(A1009:A3343,'Medical Examinations'!$A$2:$K$2336,11,0)</f>
        <v>No</v>
      </c>
      <c r="J1009" s="8" t="str">
        <f>VLOOKUP(A1009:A3343,'Medical Examinations'!$A$2:$M$2336,12,0)</f>
        <v>Obesity</v>
      </c>
      <c r="K1009" s="8" t="str">
        <f>VLOOKUP(A1009:A3343,'Medical Examinations'!$A$2:$M$2336,13,0)</f>
        <v>Normal</v>
      </c>
      <c r="L1009" s="8" t="str">
        <f>VLOOKUP(Table1[CUSTOMER ID],'Hospitalisation Details'!$A$1:$N$2344,12,0)</f>
        <v>20/Aug/1980</v>
      </c>
      <c r="M1009" s="22">
        <f>VLOOKUP(Table1[CUSTOMER ID],'Hospitalisation Details'!$A$2:$N$2344,14,0)</f>
        <v>11103.33</v>
      </c>
      <c r="N1009" s="8" t="str">
        <f>VLOOKUP(Table1[CUSTOMER ID],'Hospitalisation Details'!$A$2:$I$2344,7,0)</f>
        <v>tier - 3</v>
      </c>
      <c r="O1009" s="8" t="str">
        <f>VLOOKUP(Table1[CUSTOMER ID],'Hospitalisation Details'!$A$2:$I$2344,8,0)</f>
        <v>tier - 1</v>
      </c>
      <c r="P1009" s="8" t="str">
        <f>VLOOKUP(Table1[CUSTOMER ID],'Hospitalisation Details'!$A$2:$I$2344,9,0)</f>
        <v>R1021</v>
      </c>
      <c r="Q1009" s="8">
        <f ca="1">VLOOKUP(Table1[CUSTOMER ID],'Hospitalisation Details'!$A$2:$N$2344,13,0)</f>
        <v>44</v>
      </c>
    </row>
    <row r="1010" spans="1:17" ht="15.75" x14ac:dyDescent="0.25">
      <c r="A1010" s="1" t="s">
        <v>1361</v>
      </c>
      <c r="B1010" s="8" t="str">
        <f>VLOOKUP(A1010:A3344,'Customer Names'!$A$2:$D$2336,2,0)</f>
        <v xml:space="preserve">  Amy</v>
      </c>
      <c r="C1010" s="8">
        <f>VLOOKUP(A1010:A3344,'Medical Examinations'!$A$2:$H$2336,2,0)</f>
        <v>41.91</v>
      </c>
      <c r="D1010" s="8">
        <f>VLOOKUP(A1010:A3344,'Medical Examinations'!$A$2:$H$2336,3,0)</f>
        <v>4.92</v>
      </c>
      <c r="E1010" s="8" t="str">
        <f>VLOOKUP(A1010:A3344,'Medical Examinations'!$A$1:$M$2336,10,0)</f>
        <v>Yes</v>
      </c>
      <c r="F1010" s="8" t="str">
        <f>VLOOKUP(A1010:A3344,'Medical Examinations'!$A$2:$H$2336,5,0)</f>
        <v>No</v>
      </c>
      <c r="G1010" s="8" t="str">
        <f>VLOOKUP(A1010:A3344,'Medical Examinations'!$A$2:$H$2336,6,0)</f>
        <v>No</v>
      </c>
      <c r="H1010" s="8">
        <f>VLOOKUP(A1010:A3344,'Medical Examinations'!$A$2:$H$2336,7,0)</f>
        <v>2</v>
      </c>
      <c r="I1010" t="str">
        <f>VLOOKUP(A1010:A3344,'Medical Examinations'!$A$2:$K$2336,11,0)</f>
        <v>No</v>
      </c>
      <c r="J1010" s="8" t="str">
        <f>VLOOKUP(A1010:A3344,'Medical Examinations'!$A$2:$M$2336,12,0)</f>
        <v>Obesity</v>
      </c>
      <c r="K1010" s="8" t="str">
        <f>VLOOKUP(A1010:A3344,'Medical Examinations'!$A$2:$M$2336,13,0)</f>
        <v>Normal</v>
      </c>
      <c r="L1010" s="8" t="str">
        <f>VLOOKUP(Table1[CUSTOMER ID],'Hospitalisation Details'!$A$1:$N$2344,12,0)</f>
        <v>5/Jul/1966</v>
      </c>
      <c r="M1010" s="22">
        <f>VLOOKUP(Table1[CUSTOMER ID],'Hospitalisation Details'!$A$2:$N$2344,14,0)</f>
        <v>11093.62</v>
      </c>
      <c r="N1010" s="8" t="str">
        <f>VLOOKUP(Table1[CUSTOMER ID],'Hospitalisation Details'!$A$2:$I$2344,7,0)</f>
        <v>tier - 3</v>
      </c>
      <c r="O1010" s="8" t="str">
        <f>VLOOKUP(Table1[CUSTOMER ID],'Hospitalisation Details'!$A$2:$I$2344,8,0)</f>
        <v>tier - 1</v>
      </c>
      <c r="P1010" s="8" t="str">
        <f>VLOOKUP(Table1[CUSTOMER ID],'Hospitalisation Details'!$A$2:$I$2344,9,0)</f>
        <v>R1013</v>
      </c>
      <c r="Q1010" s="8">
        <f ca="1">VLOOKUP(Table1[CUSTOMER ID],'Hospitalisation Details'!$A$2:$N$2344,13,0)</f>
        <v>58</v>
      </c>
    </row>
    <row r="1011" spans="1:17" ht="15.75" x14ac:dyDescent="0.25">
      <c r="A1011" s="1" t="s">
        <v>1360</v>
      </c>
      <c r="B1011" s="8" t="str">
        <f>VLOOKUP(A1011:A3345,'Customer Names'!$A$2:$D$2336,2,0)</f>
        <v xml:space="preserve">  Aberu</v>
      </c>
      <c r="C1011" s="8">
        <f>VLOOKUP(A1011:A3345,'Medical Examinations'!$A$2:$H$2336,2,0)</f>
        <v>39.82</v>
      </c>
      <c r="D1011" s="8">
        <f>VLOOKUP(A1011:A3345,'Medical Examinations'!$A$2:$H$2336,3,0)</f>
        <v>6.05</v>
      </c>
      <c r="E1011" s="8" t="str">
        <f>VLOOKUP(A1011:A3345,'Medical Examinations'!$A$1:$M$2336,10,0)</f>
        <v>Yes</v>
      </c>
      <c r="F1011" s="8" t="str">
        <f>VLOOKUP(A1011:A3345,'Medical Examinations'!$A$2:$H$2336,5,0)</f>
        <v>No</v>
      </c>
      <c r="G1011" s="8" t="str">
        <f>VLOOKUP(A1011:A3345,'Medical Examinations'!$A$2:$H$2336,6,0)</f>
        <v>No</v>
      </c>
      <c r="H1011" s="8">
        <f>VLOOKUP(A1011:A3345,'Medical Examinations'!$A$2:$H$2336,7,0)</f>
        <v>2</v>
      </c>
      <c r="I1011" t="str">
        <f>VLOOKUP(A1011:A3345,'Medical Examinations'!$A$2:$K$2336,11,0)</f>
        <v>No</v>
      </c>
      <c r="J1011" s="8" t="str">
        <f>VLOOKUP(A1011:A3345,'Medical Examinations'!$A$2:$M$2336,12,0)</f>
        <v>Obesity</v>
      </c>
      <c r="K1011" s="8" t="str">
        <f>VLOOKUP(A1011:A3345,'Medical Examinations'!$A$2:$M$2336,13,0)</f>
        <v>Prediabetes</v>
      </c>
      <c r="L1011" s="8" t="str">
        <f>VLOOKUP(Table1[CUSTOMER ID],'Hospitalisation Details'!$A$1:$N$2344,12,0)</f>
        <v>9/Sep/1966</v>
      </c>
      <c r="M1011" s="22">
        <f>VLOOKUP(Table1[CUSTOMER ID],'Hospitalisation Details'!$A$2:$N$2344,14,0)</f>
        <v>11090.72</v>
      </c>
      <c r="N1011" s="8" t="str">
        <f>VLOOKUP(Table1[CUSTOMER ID],'Hospitalisation Details'!$A$2:$I$2344,7,0)</f>
        <v>tier - 3</v>
      </c>
      <c r="O1011" s="8" t="str">
        <f>VLOOKUP(Table1[CUSTOMER ID],'Hospitalisation Details'!$A$2:$I$2344,8,0)</f>
        <v>tier - 1</v>
      </c>
      <c r="P1011" s="8" t="str">
        <f>VLOOKUP(Table1[CUSTOMER ID],'Hospitalisation Details'!$A$2:$I$2344,9,0)</f>
        <v>R1013</v>
      </c>
      <c r="Q1011" s="8">
        <f ca="1">VLOOKUP(Table1[CUSTOMER ID],'Hospitalisation Details'!$A$2:$N$2344,13,0)</f>
        <v>58</v>
      </c>
    </row>
    <row r="1012" spans="1:17" ht="15.75" x14ac:dyDescent="0.25">
      <c r="A1012" s="1" t="s">
        <v>1359</v>
      </c>
      <c r="B1012" s="8" t="str">
        <f>VLOOKUP(A1012:A3346,'Customer Names'!$A$2:$D$2336,2,0)</f>
        <v xml:space="preserve">  Ashley</v>
      </c>
      <c r="C1012" s="8">
        <f>VLOOKUP(A1012:A3346,'Medical Examinations'!$A$2:$H$2336,2,0)</f>
        <v>28.12</v>
      </c>
      <c r="D1012" s="8">
        <f>VLOOKUP(A1012:A3346,'Medical Examinations'!$A$2:$H$2336,3,0)</f>
        <v>4.67</v>
      </c>
      <c r="E1012" s="8" t="str">
        <f>VLOOKUP(A1012:A3346,'Medical Examinations'!$A$1:$M$2336,10,0)</f>
        <v>No</v>
      </c>
      <c r="F1012" s="8" t="str">
        <f>VLOOKUP(A1012:A3346,'Medical Examinations'!$A$2:$H$2336,5,0)</f>
        <v>No</v>
      </c>
      <c r="G1012" s="8" t="str">
        <f>VLOOKUP(A1012:A3346,'Medical Examinations'!$A$2:$H$2336,6,0)</f>
        <v>No</v>
      </c>
      <c r="H1012" s="8">
        <f>VLOOKUP(A1012:A3346,'Medical Examinations'!$A$2:$H$2336,7,0)</f>
        <v>2</v>
      </c>
      <c r="I1012" t="str">
        <f>VLOOKUP(A1012:A3346,'Medical Examinations'!$A$2:$K$2336,11,0)</f>
        <v>No</v>
      </c>
      <c r="J1012" s="8" t="str">
        <f>VLOOKUP(A1012:A3346,'Medical Examinations'!$A$2:$M$2336,12,0)</f>
        <v>Overweight</v>
      </c>
      <c r="K1012" s="8" t="str">
        <f>VLOOKUP(A1012:A3346,'Medical Examinations'!$A$2:$M$2336,13,0)</f>
        <v>Normal</v>
      </c>
      <c r="L1012" s="8" t="str">
        <f>VLOOKUP(Table1[CUSTOMER ID],'Hospitalisation Details'!$A$1:$N$2344,12,0)</f>
        <v>7/Oct/1972</v>
      </c>
      <c r="M1012" s="22">
        <f>VLOOKUP(Table1[CUSTOMER ID],'Hospitalisation Details'!$A$2:$N$2344,14,0)</f>
        <v>11085.59</v>
      </c>
      <c r="N1012" s="8" t="str">
        <f>VLOOKUP(Table1[CUSTOMER ID],'Hospitalisation Details'!$A$2:$I$2344,7,0)</f>
        <v>tier - 3</v>
      </c>
      <c r="O1012" s="8" t="str">
        <f>VLOOKUP(Table1[CUSTOMER ID],'Hospitalisation Details'!$A$2:$I$2344,8,0)</f>
        <v>tier - 2</v>
      </c>
      <c r="P1012" s="8" t="str">
        <f>VLOOKUP(Table1[CUSTOMER ID],'Hospitalisation Details'!$A$2:$I$2344,9,0)</f>
        <v>R1012</v>
      </c>
      <c r="Q1012" s="8">
        <f ca="1">VLOOKUP(Table1[CUSTOMER ID],'Hospitalisation Details'!$A$2:$N$2344,13,0)</f>
        <v>52</v>
      </c>
    </row>
    <row r="1013" spans="1:17" ht="15.75" x14ac:dyDescent="0.25">
      <c r="A1013" s="1" t="s">
        <v>1358</v>
      </c>
      <c r="B1013" s="8" t="str">
        <f>VLOOKUP(A1013:A3347,'Customer Names'!$A$2:$D$2336,2,0)</f>
        <v xml:space="preserve">  Anna E</v>
      </c>
      <c r="C1013" s="8">
        <f>VLOOKUP(A1013:A3347,'Medical Examinations'!$A$2:$H$2336,2,0)</f>
        <v>26.98</v>
      </c>
      <c r="D1013" s="8">
        <f>VLOOKUP(A1013:A3347,'Medical Examinations'!$A$2:$H$2336,3,0)</f>
        <v>9.81</v>
      </c>
      <c r="E1013" s="8" t="str">
        <f>VLOOKUP(A1013:A3347,'Medical Examinations'!$A$1:$M$2336,10,0)</f>
        <v>Yes</v>
      </c>
      <c r="F1013" s="8" t="str">
        <f>VLOOKUP(A1013:A3347,'Medical Examinations'!$A$2:$H$2336,5,0)</f>
        <v>No</v>
      </c>
      <c r="G1013" s="8" t="str">
        <f>VLOOKUP(A1013:A3347,'Medical Examinations'!$A$2:$H$2336,6,0)</f>
        <v>No</v>
      </c>
      <c r="H1013" s="8">
        <f>VLOOKUP(A1013:A3347,'Medical Examinations'!$A$2:$H$2336,7,0)</f>
        <v>0</v>
      </c>
      <c r="I1013" t="str">
        <f>VLOOKUP(A1013:A3347,'Medical Examinations'!$A$2:$K$2336,11,0)</f>
        <v>No</v>
      </c>
      <c r="J1013" s="8" t="str">
        <f>VLOOKUP(A1013:A3347,'Medical Examinations'!$A$2:$M$2336,12,0)</f>
        <v>Overweight</v>
      </c>
      <c r="K1013" s="8" t="str">
        <f>VLOOKUP(A1013:A3347,'Medical Examinations'!$A$2:$M$2336,13,0)</f>
        <v>Diabetes</v>
      </c>
      <c r="L1013" s="8" t="str">
        <f>VLOOKUP(Table1[CUSTOMER ID],'Hospitalisation Details'!$A$1:$N$2344,12,0)</f>
        <v>4/Sep/1967</v>
      </c>
      <c r="M1013" s="22">
        <f>VLOOKUP(Table1[CUSTOMER ID],'Hospitalisation Details'!$A$2:$N$2344,14,0)</f>
        <v>11082.58</v>
      </c>
      <c r="N1013" s="8" t="str">
        <f>VLOOKUP(Table1[CUSTOMER ID],'Hospitalisation Details'!$A$2:$I$2344,7,0)</f>
        <v>tier - 3</v>
      </c>
      <c r="O1013" s="8" t="str">
        <f>VLOOKUP(Table1[CUSTOMER ID],'Hospitalisation Details'!$A$2:$I$2344,8,0)</f>
        <v>tier - 2</v>
      </c>
      <c r="P1013" s="8" t="str">
        <f>VLOOKUP(Table1[CUSTOMER ID],'Hospitalisation Details'!$A$2:$I$2344,9,0)</f>
        <v>R1012</v>
      </c>
      <c r="Q1013" s="8">
        <f ca="1">VLOOKUP(Table1[CUSTOMER ID],'Hospitalisation Details'!$A$2:$N$2344,13,0)</f>
        <v>57</v>
      </c>
    </row>
    <row r="1014" spans="1:17" ht="15.75" x14ac:dyDescent="0.25">
      <c r="A1014" s="1" t="s">
        <v>1357</v>
      </c>
      <c r="B1014" s="8" t="str">
        <f>VLOOKUP(A1014:A3348,'Customer Names'!$A$2:$D$2336,2,0)</f>
        <v xml:space="preserve">  Tania K</v>
      </c>
      <c r="C1014" s="8">
        <f>VLOOKUP(A1014:A3348,'Medical Examinations'!$A$2:$H$2336,2,0)</f>
        <v>27.2</v>
      </c>
      <c r="D1014" s="8">
        <f>VLOOKUP(A1014:A3348,'Medical Examinations'!$A$2:$H$2336,3,0)</f>
        <v>6.06</v>
      </c>
      <c r="E1014" s="8" t="str">
        <f>VLOOKUP(A1014:A3348,'Medical Examinations'!$A$1:$M$2336,10,0)</f>
        <v>Yes</v>
      </c>
      <c r="F1014" s="8" t="str">
        <f>VLOOKUP(A1014:A3348,'Medical Examinations'!$A$2:$H$2336,5,0)</f>
        <v>No</v>
      </c>
      <c r="G1014" s="8" t="str">
        <f>VLOOKUP(A1014:A3348,'Medical Examinations'!$A$2:$H$2336,6,0)</f>
        <v>No</v>
      </c>
      <c r="H1014" s="8">
        <f>VLOOKUP(A1014:A3348,'Medical Examinations'!$A$2:$H$2336,7,0)</f>
        <v>2</v>
      </c>
      <c r="I1014" t="str">
        <f>VLOOKUP(A1014:A3348,'Medical Examinations'!$A$2:$K$2336,11,0)</f>
        <v>No</v>
      </c>
      <c r="J1014" s="8" t="str">
        <f>VLOOKUP(A1014:A3348,'Medical Examinations'!$A$2:$M$2336,12,0)</f>
        <v>Overweight</v>
      </c>
      <c r="K1014" s="8" t="str">
        <f>VLOOKUP(A1014:A3348,'Medical Examinations'!$A$2:$M$2336,13,0)</f>
        <v>Prediabetes</v>
      </c>
      <c r="L1014" s="8" t="str">
        <f>VLOOKUP(Table1[CUSTOMER ID],'Hospitalisation Details'!$A$1:$N$2344,12,0)</f>
        <v>20/Nov/1966</v>
      </c>
      <c r="M1014" s="22">
        <f>VLOOKUP(Table1[CUSTOMER ID],'Hospitalisation Details'!$A$2:$N$2344,14,0)</f>
        <v>11073.18</v>
      </c>
      <c r="N1014" s="8" t="str">
        <f>VLOOKUP(Table1[CUSTOMER ID],'Hospitalisation Details'!$A$2:$I$2344,7,0)</f>
        <v>tier - 3</v>
      </c>
      <c r="O1014" s="8" t="str">
        <f>VLOOKUP(Table1[CUSTOMER ID],'Hospitalisation Details'!$A$2:$I$2344,8,0)</f>
        <v>tier - 3</v>
      </c>
      <c r="P1014" s="8" t="str">
        <f>VLOOKUP(Table1[CUSTOMER ID],'Hospitalisation Details'!$A$2:$I$2344,9,0)</f>
        <v>R1011</v>
      </c>
      <c r="Q1014" s="8">
        <f ca="1">VLOOKUP(Table1[CUSTOMER ID],'Hospitalisation Details'!$A$2:$N$2344,13,0)</f>
        <v>58</v>
      </c>
    </row>
    <row r="1015" spans="1:17" ht="15.75" x14ac:dyDescent="0.25">
      <c r="A1015" s="1" t="s">
        <v>1356</v>
      </c>
      <c r="B1015" s="8" t="str">
        <f>VLOOKUP(A1015:A3349,'Customer Names'!$A$2:$D$2336,2,0)</f>
        <v xml:space="preserve">  Ashley E</v>
      </c>
      <c r="C1015" s="8">
        <f>VLOOKUP(A1015:A3349,'Medical Examinations'!$A$2:$H$2336,2,0)</f>
        <v>25.3</v>
      </c>
      <c r="D1015" s="8">
        <f>VLOOKUP(A1015:A3349,'Medical Examinations'!$A$2:$H$2336,3,0)</f>
        <v>5.19</v>
      </c>
      <c r="E1015" s="8" t="str">
        <f>VLOOKUP(A1015:A3349,'Medical Examinations'!$A$1:$M$2336,10,0)</f>
        <v>Yes</v>
      </c>
      <c r="F1015" s="8" t="str">
        <f>VLOOKUP(A1015:A3349,'Medical Examinations'!$A$2:$H$2336,5,0)</f>
        <v>No</v>
      </c>
      <c r="G1015" s="8" t="str">
        <f>VLOOKUP(A1015:A3349,'Medical Examinations'!$A$2:$H$2336,6,0)</f>
        <v>No</v>
      </c>
      <c r="H1015" s="8">
        <f>VLOOKUP(A1015:A3349,'Medical Examinations'!$A$2:$H$2336,7,0)</f>
        <v>2</v>
      </c>
      <c r="I1015" t="str">
        <f>VLOOKUP(A1015:A3349,'Medical Examinations'!$A$2:$K$2336,11,0)</f>
        <v>No</v>
      </c>
      <c r="J1015" s="8" t="str">
        <f>VLOOKUP(A1015:A3349,'Medical Examinations'!$A$2:$M$2336,12,0)</f>
        <v>Overweight</v>
      </c>
      <c r="K1015" s="8" t="str">
        <f>VLOOKUP(A1015:A3349,'Medical Examinations'!$A$2:$M$2336,13,0)</f>
        <v>Normal</v>
      </c>
      <c r="L1015" s="8" t="str">
        <f>VLOOKUP(Table1[CUSTOMER ID],'Hospitalisation Details'!$A$1:$N$2344,12,0)</f>
        <v>7/Nov/1966</v>
      </c>
      <c r="M1015" s="22">
        <f>VLOOKUP(Table1[CUSTOMER ID],'Hospitalisation Details'!$A$2:$N$2344,14,0)</f>
        <v>11070.54</v>
      </c>
      <c r="N1015" s="8" t="str">
        <f>VLOOKUP(Table1[CUSTOMER ID],'Hospitalisation Details'!$A$2:$I$2344,7,0)</f>
        <v>tier - 3</v>
      </c>
      <c r="O1015" s="8" t="str">
        <f>VLOOKUP(Table1[CUSTOMER ID],'Hospitalisation Details'!$A$2:$I$2344,8,0)</f>
        <v>tier - 3</v>
      </c>
      <c r="P1015" s="8" t="str">
        <f>VLOOKUP(Table1[CUSTOMER ID],'Hospitalisation Details'!$A$2:$I$2344,9,0)</f>
        <v>R1011</v>
      </c>
      <c r="Q1015" s="8">
        <f ca="1">VLOOKUP(Table1[CUSTOMER ID],'Hospitalisation Details'!$A$2:$N$2344,13,0)</f>
        <v>58</v>
      </c>
    </row>
    <row r="1016" spans="1:17" ht="15.75" x14ac:dyDescent="0.25">
      <c r="A1016" s="1" t="s">
        <v>1355</v>
      </c>
      <c r="B1016" s="8" t="str">
        <f>VLOOKUP(A1016:A3350,'Customer Names'!$A$2:$D$2336,2,0)</f>
        <v xml:space="preserve">  Aleksandra</v>
      </c>
      <c r="C1016" s="8">
        <f>VLOOKUP(A1016:A3350,'Medical Examinations'!$A$2:$H$2336,2,0)</f>
        <v>30.25</v>
      </c>
      <c r="D1016" s="8">
        <f>VLOOKUP(A1016:A3350,'Medical Examinations'!$A$2:$H$2336,3,0)</f>
        <v>10.16</v>
      </c>
      <c r="E1016" s="8" t="str">
        <f>VLOOKUP(A1016:A3350,'Medical Examinations'!$A$1:$M$2336,10,0)</f>
        <v>No</v>
      </c>
      <c r="F1016" s="8" t="str">
        <f>VLOOKUP(A1016:A3350,'Medical Examinations'!$A$2:$H$2336,5,0)</f>
        <v>No</v>
      </c>
      <c r="G1016" s="8" t="str">
        <f>VLOOKUP(A1016:A3350,'Medical Examinations'!$A$2:$H$2336,6,0)</f>
        <v>No</v>
      </c>
      <c r="H1016" s="8">
        <f>VLOOKUP(A1016:A3350,'Medical Examinations'!$A$2:$H$2336,7,0)</f>
        <v>0</v>
      </c>
      <c r="I1016" t="str">
        <f>VLOOKUP(A1016:A3350,'Medical Examinations'!$A$2:$K$2336,11,0)</f>
        <v>No</v>
      </c>
      <c r="J1016" s="8" t="str">
        <f>VLOOKUP(A1016:A3350,'Medical Examinations'!$A$2:$M$2336,12,0)</f>
        <v>Obesity</v>
      </c>
      <c r="K1016" s="8" t="str">
        <f>VLOOKUP(A1016:A3350,'Medical Examinations'!$A$2:$M$2336,13,0)</f>
        <v>Diabetes</v>
      </c>
      <c r="L1016" s="8" t="str">
        <f>VLOOKUP(Table1[CUSTOMER ID],'Hospitalisation Details'!$A$1:$N$2344,12,0)</f>
        <v>9/Nov/1971</v>
      </c>
      <c r="M1016" s="22">
        <f>VLOOKUP(Table1[CUSTOMER ID],'Hospitalisation Details'!$A$2:$N$2344,14,0)</f>
        <v>11068.77</v>
      </c>
      <c r="N1016" s="8" t="str">
        <f>VLOOKUP(Table1[CUSTOMER ID],'Hospitalisation Details'!$A$2:$I$2344,7,0)</f>
        <v>tier - 3</v>
      </c>
      <c r="O1016" s="8" t="str">
        <f>VLOOKUP(Table1[CUSTOMER ID],'Hospitalisation Details'!$A$2:$I$2344,8,0)</f>
        <v>tier - 2</v>
      </c>
      <c r="P1016" s="8" t="str">
        <f>VLOOKUP(Table1[CUSTOMER ID],'Hospitalisation Details'!$A$2:$I$2344,9,0)</f>
        <v>R1012</v>
      </c>
      <c r="Q1016" s="8">
        <f ca="1">VLOOKUP(Table1[CUSTOMER ID],'Hospitalisation Details'!$A$2:$N$2344,13,0)</f>
        <v>53</v>
      </c>
    </row>
    <row r="1017" spans="1:17" ht="15.75" x14ac:dyDescent="0.25">
      <c r="A1017" s="1" t="s">
        <v>1354</v>
      </c>
      <c r="B1017" s="8" t="str">
        <f>VLOOKUP(A1017:A3351,'Customer Names'!$A$2:$D$2336,2,0)</f>
        <v xml:space="preserve">  Valery L</v>
      </c>
      <c r="C1017" s="8">
        <f>VLOOKUP(A1017:A3351,'Medical Examinations'!$A$2:$H$2336,2,0)</f>
        <v>54</v>
      </c>
      <c r="D1017" s="8">
        <f>VLOOKUP(A1017:A3351,'Medical Examinations'!$A$2:$H$2336,3,0)</f>
        <v>4.68</v>
      </c>
      <c r="E1017" s="8" t="str">
        <f>VLOOKUP(A1017:A3351,'Medical Examinations'!$A$1:$M$2336,10,0)</f>
        <v>Yes</v>
      </c>
      <c r="F1017" s="8" t="str">
        <f>VLOOKUP(A1017:A3351,'Medical Examinations'!$A$2:$H$2336,5,0)</f>
        <v>yes</v>
      </c>
      <c r="G1017" s="8" t="str">
        <f>VLOOKUP(A1017:A3351,'Medical Examinations'!$A$2:$H$2336,6,0)</f>
        <v>No</v>
      </c>
      <c r="H1017" s="8">
        <f>VLOOKUP(A1017:A3351,'Medical Examinations'!$A$2:$H$2336,7,0)</f>
        <v>2</v>
      </c>
      <c r="I1017" t="str">
        <f>VLOOKUP(A1017:A3351,'Medical Examinations'!$A$2:$K$2336,11,0)</f>
        <v>No</v>
      </c>
      <c r="J1017" s="8" t="str">
        <f>VLOOKUP(A1017:A3351,'Medical Examinations'!$A$2:$M$2336,12,0)</f>
        <v>Obesity</v>
      </c>
      <c r="K1017" s="8" t="str">
        <f>VLOOKUP(A1017:A3351,'Medical Examinations'!$A$2:$M$2336,13,0)</f>
        <v>Normal</v>
      </c>
      <c r="L1017" s="8" t="str">
        <f>VLOOKUP(Table1[CUSTOMER ID],'Hospitalisation Details'!$A$1:$N$2344,12,0)</f>
        <v>18/Sep/2000</v>
      </c>
      <c r="M1017" s="22">
        <f>VLOOKUP(Table1[CUSTOMER ID],'Hospitalisation Details'!$A$2:$N$2344,14,0)</f>
        <v>11068.7</v>
      </c>
      <c r="N1017" s="8" t="str">
        <f>VLOOKUP(Table1[CUSTOMER ID],'Hospitalisation Details'!$A$2:$I$2344,7,0)</f>
        <v>tier - 3</v>
      </c>
      <c r="O1017" s="8" t="str">
        <f>VLOOKUP(Table1[CUSTOMER ID],'Hospitalisation Details'!$A$2:$I$2344,8,0)</f>
        <v>tier - 1</v>
      </c>
      <c r="P1017" s="8" t="str">
        <f>VLOOKUP(Table1[CUSTOMER ID],'Hospitalisation Details'!$A$2:$I$2344,9,0)</f>
        <v>R1011</v>
      </c>
      <c r="Q1017" s="8">
        <f ca="1">VLOOKUP(Table1[CUSTOMER ID],'Hospitalisation Details'!$A$2:$N$2344,13,0)</f>
        <v>24</v>
      </c>
    </row>
    <row r="1018" spans="1:17" ht="15.75" x14ac:dyDescent="0.25">
      <c r="A1018" s="1" t="s">
        <v>1353</v>
      </c>
      <c r="B1018" s="8" t="str">
        <f>VLOOKUP(A1018:A3352,'Customer Names'!$A$2:$D$2336,2,0)</f>
        <v xml:space="preserve">  Joanna G</v>
      </c>
      <c r="C1018" s="8">
        <f>VLOOKUP(A1018:A3352,'Medical Examinations'!$A$2:$H$2336,2,0)</f>
        <v>51.86</v>
      </c>
      <c r="D1018" s="8">
        <f>VLOOKUP(A1018:A3352,'Medical Examinations'!$A$2:$H$2336,3,0)</f>
        <v>5.32</v>
      </c>
      <c r="E1018" s="8" t="str">
        <f>VLOOKUP(A1018:A3352,'Medical Examinations'!$A$1:$M$2336,10,0)</f>
        <v>Yes</v>
      </c>
      <c r="F1018" s="8" t="str">
        <f>VLOOKUP(A1018:A3352,'Medical Examinations'!$A$2:$H$2336,5,0)</f>
        <v>No</v>
      </c>
      <c r="G1018" s="8" t="str">
        <f>VLOOKUP(A1018:A3352,'Medical Examinations'!$A$2:$H$2336,6,0)</f>
        <v>No</v>
      </c>
      <c r="H1018" s="8">
        <f>VLOOKUP(A1018:A3352,'Medical Examinations'!$A$2:$H$2336,7,0)</f>
        <v>0</v>
      </c>
      <c r="I1018" t="str">
        <f>VLOOKUP(A1018:A3352,'Medical Examinations'!$A$2:$K$2336,11,0)</f>
        <v>No</v>
      </c>
      <c r="J1018" s="8" t="str">
        <f>VLOOKUP(A1018:A3352,'Medical Examinations'!$A$2:$M$2336,12,0)</f>
        <v>Obesity</v>
      </c>
      <c r="K1018" s="8" t="str">
        <f>VLOOKUP(A1018:A3352,'Medical Examinations'!$A$2:$M$2336,13,0)</f>
        <v>Normal</v>
      </c>
      <c r="L1018" s="8" t="str">
        <f>VLOOKUP(Table1[CUSTOMER ID],'Hospitalisation Details'!$A$1:$N$2344,12,0)</f>
        <v>17/Dec/2001</v>
      </c>
      <c r="M1018" s="22">
        <f>VLOOKUP(Table1[CUSTOMER ID],'Hospitalisation Details'!$A$2:$N$2344,14,0)</f>
        <v>11046.02</v>
      </c>
      <c r="N1018" s="8" t="str">
        <f>VLOOKUP(Table1[CUSTOMER ID],'Hospitalisation Details'!$A$2:$I$2344,7,0)</f>
        <v>tier - 3</v>
      </c>
      <c r="O1018" s="8" t="str">
        <f>VLOOKUP(Table1[CUSTOMER ID],'Hospitalisation Details'!$A$2:$I$2344,8,0)</f>
        <v>tier - 1</v>
      </c>
      <c r="P1018" s="8" t="str">
        <f>VLOOKUP(Table1[CUSTOMER ID],'Hospitalisation Details'!$A$2:$I$2344,9,0)</f>
        <v>R1026</v>
      </c>
      <c r="Q1018" s="8">
        <f ca="1">VLOOKUP(Table1[CUSTOMER ID],'Hospitalisation Details'!$A$2:$N$2344,13,0)</f>
        <v>22</v>
      </c>
    </row>
    <row r="1019" spans="1:17" ht="15.75" x14ac:dyDescent="0.25">
      <c r="A1019" s="1" t="s">
        <v>1352</v>
      </c>
      <c r="B1019" s="8" t="str">
        <f>VLOOKUP(A1019:A3353,'Customer Names'!$A$2:$D$2336,2,0)</f>
        <v xml:space="preserve">  Stefanie F</v>
      </c>
      <c r="C1019" s="8">
        <f>VLOOKUP(A1019:A3353,'Medical Examinations'!$A$2:$H$2336,2,0)</f>
        <v>31.39</v>
      </c>
      <c r="D1019" s="8">
        <f>VLOOKUP(A1019:A3353,'Medical Examinations'!$A$2:$H$2336,3,0)</f>
        <v>6.99</v>
      </c>
      <c r="E1019" s="8" t="str">
        <f>VLOOKUP(A1019:A3353,'Medical Examinations'!$A$1:$M$2336,10,0)</f>
        <v>No</v>
      </c>
      <c r="F1019" s="8" t="str">
        <f>VLOOKUP(A1019:A3353,'Medical Examinations'!$A$2:$H$2336,5,0)</f>
        <v>No</v>
      </c>
      <c r="G1019" s="8" t="str">
        <f>VLOOKUP(A1019:A3353,'Medical Examinations'!$A$2:$H$2336,6,0)</f>
        <v>No</v>
      </c>
      <c r="H1019" s="8">
        <f>VLOOKUP(A1019:A3353,'Medical Examinations'!$A$2:$H$2336,7,0)</f>
        <v>0</v>
      </c>
      <c r="I1019" t="str">
        <f>VLOOKUP(A1019:A3353,'Medical Examinations'!$A$2:$K$2336,11,0)</f>
        <v>No</v>
      </c>
      <c r="J1019" s="8" t="str">
        <f>VLOOKUP(A1019:A3353,'Medical Examinations'!$A$2:$M$2336,12,0)</f>
        <v>Obesity</v>
      </c>
      <c r="K1019" s="8" t="str">
        <f>VLOOKUP(A1019:A3353,'Medical Examinations'!$A$2:$M$2336,13,0)</f>
        <v>Diabetes</v>
      </c>
      <c r="L1019" s="8" t="str">
        <f>VLOOKUP(Table1[CUSTOMER ID],'Hospitalisation Details'!$A$1:$N$2344,12,0)</f>
        <v>30/Aug/1974</v>
      </c>
      <c r="M1019" s="22">
        <f>VLOOKUP(Table1[CUSTOMER ID],'Hospitalisation Details'!$A$2:$N$2344,14,0)</f>
        <v>11037.85</v>
      </c>
      <c r="N1019" s="8" t="str">
        <f>VLOOKUP(Table1[CUSTOMER ID],'Hospitalisation Details'!$A$2:$I$2344,7,0)</f>
        <v>tier - 3</v>
      </c>
      <c r="O1019" s="8" t="str">
        <f>VLOOKUP(Table1[CUSTOMER ID],'Hospitalisation Details'!$A$2:$I$2344,8,0)</f>
        <v>tier - 2</v>
      </c>
      <c r="P1019" s="8" t="str">
        <f>VLOOKUP(Table1[CUSTOMER ID],'Hospitalisation Details'!$A$2:$I$2344,9,0)</f>
        <v>R1025</v>
      </c>
      <c r="Q1019" s="8">
        <f ca="1">VLOOKUP(Table1[CUSTOMER ID],'Hospitalisation Details'!$A$2:$N$2344,13,0)</f>
        <v>50</v>
      </c>
    </row>
    <row r="1020" spans="1:17" ht="15.75" x14ac:dyDescent="0.25">
      <c r="A1020" s="1" t="s">
        <v>1351</v>
      </c>
      <c r="B1020" s="8" t="str">
        <f>VLOOKUP(A1020:A3354,'Customer Names'!$A$2:$D$2336,2,0)</f>
        <v xml:space="preserve">  Stephen</v>
      </c>
      <c r="C1020" s="8">
        <f>VLOOKUP(A1020:A3354,'Medical Examinations'!$A$2:$H$2336,2,0)</f>
        <v>39.97</v>
      </c>
      <c r="D1020" s="8">
        <f>VLOOKUP(A1020:A3354,'Medical Examinations'!$A$2:$H$2336,3,0)</f>
        <v>5.55</v>
      </c>
      <c r="E1020" s="8" t="str">
        <f>VLOOKUP(A1020:A3354,'Medical Examinations'!$A$1:$M$2336,10,0)</f>
        <v>No</v>
      </c>
      <c r="F1020" s="8" t="str">
        <f>VLOOKUP(A1020:A3354,'Medical Examinations'!$A$2:$H$2336,5,0)</f>
        <v>No</v>
      </c>
      <c r="G1020" s="8" t="str">
        <f>VLOOKUP(A1020:A3354,'Medical Examinations'!$A$2:$H$2336,6,0)</f>
        <v>No</v>
      </c>
      <c r="H1020" s="8">
        <f>VLOOKUP(A1020:A3354,'Medical Examinations'!$A$2:$H$2336,7,0)</f>
        <v>0</v>
      </c>
      <c r="I1020" t="str">
        <f>VLOOKUP(A1020:A3354,'Medical Examinations'!$A$2:$K$2336,11,0)</f>
        <v>No</v>
      </c>
      <c r="J1020" s="8" t="str">
        <f>VLOOKUP(A1020:A3354,'Medical Examinations'!$A$2:$M$2336,12,0)</f>
        <v>Obesity</v>
      </c>
      <c r="K1020" s="8" t="str">
        <f>VLOOKUP(A1020:A3354,'Medical Examinations'!$A$2:$M$2336,13,0)</f>
        <v>Normal</v>
      </c>
      <c r="L1020" s="8" t="str">
        <f>VLOOKUP(Table1[CUSTOMER ID],'Hospitalisation Details'!$A$1:$N$2344,12,0)</f>
        <v>25/Oct/1989</v>
      </c>
      <c r="M1020" s="22">
        <f>VLOOKUP(Table1[CUSTOMER ID],'Hospitalisation Details'!$A$2:$N$2344,14,0)</f>
        <v>11037.51</v>
      </c>
      <c r="N1020" s="8" t="str">
        <f>VLOOKUP(Table1[CUSTOMER ID],'Hospitalisation Details'!$A$2:$I$2344,7,0)</f>
        <v>tier - 3</v>
      </c>
      <c r="O1020" s="8" t="str">
        <f>VLOOKUP(Table1[CUSTOMER ID],'Hospitalisation Details'!$A$2:$I$2344,8,0)</f>
        <v>tier - 1</v>
      </c>
      <c r="P1020" s="8" t="str">
        <f>VLOOKUP(Table1[CUSTOMER ID],'Hospitalisation Details'!$A$2:$I$2344,9,0)</f>
        <v>R1012</v>
      </c>
      <c r="Q1020" s="8">
        <f ca="1">VLOOKUP(Table1[CUSTOMER ID],'Hospitalisation Details'!$A$2:$N$2344,13,0)</f>
        <v>35</v>
      </c>
    </row>
    <row r="1021" spans="1:17" ht="15.75" x14ac:dyDescent="0.25">
      <c r="A1021" s="1" t="s">
        <v>1350</v>
      </c>
      <c r="B1021" s="8" t="str">
        <f>VLOOKUP(A1021:A3355,'Customer Names'!$A$2:$D$2336,2,0)</f>
        <v xml:space="preserve">  Liza J</v>
      </c>
      <c r="C1021" s="8">
        <f>VLOOKUP(A1021:A3355,'Medical Examinations'!$A$2:$H$2336,2,0)</f>
        <v>41.23</v>
      </c>
      <c r="D1021" s="8">
        <f>VLOOKUP(A1021:A3355,'Medical Examinations'!$A$2:$H$2336,3,0)</f>
        <v>6.94</v>
      </c>
      <c r="E1021" s="8" t="str">
        <f>VLOOKUP(A1021:A3355,'Medical Examinations'!$A$1:$M$2336,10,0)</f>
        <v>No</v>
      </c>
      <c r="F1021" s="8" t="str">
        <f>VLOOKUP(A1021:A3355,'Medical Examinations'!$A$2:$H$2336,5,0)</f>
        <v>No</v>
      </c>
      <c r="G1021" s="8" t="str">
        <f>VLOOKUP(A1021:A3355,'Medical Examinations'!$A$2:$H$2336,6,0)</f>
        <v>No</v>
      </c>
      <c r="H1021" s="8">
        <f>VLOOKUP(A1021:A3355,'Medical Examinations'!$A$2:$H$2336,7,0)</f>
        <v>0</v>
      </c>
      <c r="I1021" t="str">
        <f>VLOOKUP(A1021:A3355,'Medical Examinations'!$A$2:$K$2336,11,0)</f>
        <v>No</v>
      </c>
      <c r="J1021" s="8" t="str">
        <f>VLOOKUP(A1021:A3355,'Medical Examinations'!$A$2:$M$2336,12,0)</f>
        <v>Obesity</v>
      </c>
      <c r="K1021" s="8" t="str">
        <f>VLOOKUP(A1021:A3355,'Medical Examinations'!$A$2:$M$2336,13,0)</f>
        <v>Diabetes</v>
      </c>
      <c r="L1021" s="8" t="str">
        <f>VLOOKUP(Table1[CUSTOMER ID],'Hospitalisation Details'!$A$1:$N$2344,12,0)</f>
        <v>10/Dec/1974</v>
      </c>
      <c r="M1021" s="22">
        <f>VLOOKUP(Table1[CUSTOMER ID],'Hospitalisation Details'!$A$2:$N$2344,14,0)</f>
        <v>11033.66</v>
      </c>
      <c r="N1021" s="8" t="str">
        <f>VLOOKUP(Table1[CUSTOMER ID],'Hospitalisation Details'!$A$2:$I$2344,7,0)</f>
        <v>tier - 3</v>
      </c>
      <c r="O1021" s="8" t="str">
        <f>VLOOKUP(Table1[CUSTOMER ID],'Hospitalisation Details'!$A$2:$I$2344,8,0)</f>
        <v>tier - 3</v>
      </c>
      <c r="P1021" s="8" t="str">
        <f>VLOOKUP(Table1[CUSTOMER ID],'Hospitalisation Details'!$A$2:$I$2344,9,0)</f>
        <v>R1012</v>
      </c>
      <c r="Q1021" s="8">
        <f ca="1">VLOOKUP(Table1[CUSTOMER ID],'Hospitalisation Details'!$A$2:$N$2344,13,0)</f>
        <v>49</v>
      </c>
    </row>
    <row r="1022" spans="1:17" ht="15.75" x14ac:dyDescent="0.25">
      <c r="A1022" s="1" t="s">
        <v>1349</v>
      </c>
      <c r="B1022" s="8" t="str">
        <f>VLOOKUP(A1022:A3356,'Customer Names'!$A$2:$D$2336,2,0)</f>
        <v xml:space="preserve">  Ian M</v>
      </c>
      <c r="C1022" s="8">
        <f>VLOOKUP(A1022:A3356,'Medical Examinations'!$A$2:$H$2336,2,0)</f>
        <v>49.45</v>
      </c>
      <c r="D1022" s="8">
        <f>VLOOKUP(A1022:A3356,'Medical Examinations'!$A$2:$H$2336,3,0)</f>
        <v>4.2</v>
      </c>
      <c r="E1022" s="8" t="str">
        <f>VLOOKUP(A1022:A3356,'Medical Examinations'!$A$1:$M$2336,10,0)</f>
        <v>Yes</v>
      </c>
      <c r="F1022" s="8" t="str">
        <f>VLOOKUP(A1022:A3356,'Medical Examinations'!$A$2:$H$2336,5,0)</f>
        <v>No</v>
      </c>
      <c r="G1022" s="8" t="str">
        <f>VLOOKUP(A1022:A3356,'Medical Examinations'!$A$2:$H$2336,6,0)</f>
        <v>No</v>
      </c>
      <c r="H1022" s="8">
        <f>VLOOKUP(A1022:A3356,'Medical Examinations'!$A$2:$H$2336,7,0)</f>
        <v>0</v>
      </c>
      <c r="I1022" t="str">
        <f>VLOOKUP(A1022:A3356,'Medical Examinations'!$A$2:$K$2336,11,0)</f>
        <v>No</v>
      </c>
      <c r="J1022" s="8" t="str">
        <f>VLOOKUP(A1022:A3356,'Medical Examinations'!$A$2:$M$2336,12,0)</f>
        <v>Obesity</v>
      </c>
      <c r="K1022" s="8" t="str">
        <f>VLOOKUP(A1022:A3356,'Medical Examinations'!$A$2:$M$2336,13,0)</f>
        <v>Normal</v>
      </c>
      <c r="L1022" s="8" t="str">
        <f>VLOOKUP(Table1[CUSTOMER ID],'Hospitalisation Details'!$A$1:$N$2344,12,0)</f>
        <v>21/Jul/1996</v>
      </c>
      <c r="M1022" s="22">
        <f>VLOOKUP(Table1[CUSTOMER ID],'Hospitalisation Details'!$A$2:$N$2344,14,0)</f>
        <v>11028.56</v>
      </c>
      <c r="N1022" s="8" t="str">
        <f>VLOOKUP(Table1[CUSTOMER ID],'Hospitalisation Details'!$A$2:$I$2344,7,0)</f>
        <v>tier - 3</v>
      </c>
      <c r="O1022" s="8" t="str">
        <f>VLOOKUP(Table1[CUSTOMER ID],'Hospitalisation Details'!$A$2:$I$2344,8,0)</f>
        <v>tier - 3</v>
      </c>
      <c r="P1022" s="8" t="str">
        <f>VLOOKUP(Table1[CUSTOMER ID],'Hospitalisation Details'!$A$2:$I$2344,9,0)</f>
        <v>R1012</v>
      </c>
      <c r="Q1022" s="8">
        <f ca="1">VLOOKUP(Table1[CUSTOMER ID],'Hospitalisation Details'!$A$2:$N$2344,13,0)</f>
        <v>28</v>
      </c>
    </row>
    <row r="1023" spans="1:17" ht="15.75" x14ac:dyDescent="0.25">
      <c r="A1023" s="1" t="s">
        <v>1348</v>
      </c>
      <c r="B1023" s="8" t="str">
        <f>VLOOKUP(A1023:A3357,'Customer Names'!$A$2:$D$2336,2,0)</f>
        <v xml:space="preserve">  Claudia L</v>
      </c>
      <c r="C1023" s="8">
        <f>VLOOKUP(A1023:A3357,'Medical Examinations'!$A$2:$H$2336,2,0)</f>
        <v>41.04</v>
      </c>
      <c r="D1023" s="8">
        <f>VLOOKUP(A1023:A3357,'Medical Examinations'!$A$2:$H$2336,3,0)</f>
        <v>5.59</v>
      </c>
      <c r="E1023" s="8" t="str">
        <f>VLOOKUP(A1023:A3357,'Medical Examinations'!$A$1:$M$2336,10,0)</f>
        <v>No</v>
      </c>
      <c r="F1023" s="8" t="str">
        <f>VLOOKUP(A1023:A3357,'Medical Examinations'!$A$2:$H$2336,5,0)</f>
        <v>No</v>
      </c>
      <c r="G1023" s="8" t="str">
        <f>VLOOKUP(A1023:A3357,'Medical Examinations'!$A$2:$H$2336,6,0)</f>
        <v>No</v>
      </c>
      <c r="H1023" s="8">
        <f>VLOOKUP(A1023:A3357,'Medical Examinations'!$A$2:$H$2336,7,0)</f>
        <v>0</v>
      </c>
      <c r="I1023" t="str">
        <f>VLOOKUP(A1023:A3357,'Medical Examinations'!$A$2:$K$2336,11,0)</f>
        <v>No</v>
      </c>
      <c r="J1023" s="8" t="str">
        <f>VLOOKUP(A1023:A3357,'Medical Examinations'!$A$2:$M$2336,12,0)</f>
        <v>Obesity</v>
      </c>
      <c r="K1023" s="8" t="str">
        <f>VLOOKUP(A1023:A3357,'Medical Examinations'!$A$2:$M$2336,13,0)</f>
        <v>Normal</v>
      </c>
      <c r="L1023" s="8" t="str">
        <f>VLOOKUP(Table1[CUSTOMER ID],'Hospitalisation Details'!$A$1:$N$2344,12,0)</f>
        <v>26/Jun/1991</v>
      </c>
      <c r="M1023" s="22">
        <f>VLOOKUP(Table1[CUSTOMER ID],'Hospitalisation Details'!$A$2:$N$2344,14,0)</f>
        <v>11018.05</v>
      </c>
      <c r="N1023" s="8" t="str">
        <f>VLOOKUP(Table1[CUSTOMER ID],'Hospitalisation Details'!$A$2:$I$2344,7,0)</f>
        <v>tier - 3</v>
      </c>
      <c r="O1023" s="8" t="str">
        <f>VLOOKUP(Table1[CUSTOMER ID],'Hospitalisation Details'!$A$2:$I$2344,8,0)</f>
        <v>tier - 2</v>
      </c>
      <c r="P1023" s="8" t="str">
        <f>VLOOKUP(Table1[CUSTOMER ID],'Hospitalisation Details'!$A$2:$I$2344,9,0)</f>
        <v>R1012</v>
      </c>
      <c r="Q1023" s="8">
        <f ca="1">VLOOKUP(Table1[CUSTOMER ID],'Hospitalisation Details'!$A$2:$N$2344,13,0)</f>
        <v>33</v>
      </c>
    </row>
    <row r="1024" spans="1:17" ht="15.75" x14ac:dyDescent="0.25">
      <c r="A1024" s="1" t="s">
        <v>1347</v>
      </c>
      <c r="B1024" s="8" t="str">
        <f>VLOOKUP(A1024:A3358,'Customer Names'!$A$2:$D$2336,2,0)</f>
        <v xml:space="preserve">  Jessica M</v>
      </c>
      <c r="C1024" s="8">
        <f>VLOOKUP(A1024:A3358,'Medical Examinations'!$A$2:$H$2336,2,0)</f>
        <v>27.93</v>
      </c>
      <c r="D1024" s="8">
        <f>VLOOKUP(A1024:A3358,'Medical Examinations'!$A$2:$H$2336,3,0)</f>
        <v>9.9600000000000009</v>
      </c>
      <c r="E1024" s="8" t="str">
        <f>VLOOKUP(A1024:A3358,'Medical Examinations'!$A$1:$M$2336,10,0)</f>
        <v>No</v>
      </c>
      <c r="F1024" s="8" t="str">
        <f>VLOOKUP(A1024:A3358,'Medical Examinations'!$A$2:$H$2336,5,0)</f>
        <v>No</v>
      </c>
      <c r="G1024" s="8" t="str">
        <f>VLOOKUP(A1024:A3358,'Medical Examinations'!$A$2:$H$2336,6,0)</f>
        <v>No</v>
      </c>
      <c r="H1024" s="8">
        <f>VLOOKUP(A1024:A3358,'Medical Examinations'!$A$2:$H$2336,7,0)</f>
        <v>0</v>
      </c>
      <c r="I1024" t="str">
        <f>VLOOKUP(A1024:A3358,'Medical Examinations'!$A$2:$K$2336,11,0)</f>
        <v>No</v>
      </c>
      <c r="J1024" s="8" t="str">
        <f>VLOOKUP(A1024:A3358,'Medical Examinations'!$A$2:$M$2336,12,0)</f>
        <v>Overweight</v>
      </c>
      <c r="K1024" s="8" t="str">
        <f>VLOOKUP(A1024:A3358,'Medical Examinations'!$A$2:$M$2336,13,0)</f>
        <v>Diabetes</v>
      </c>
      <c r="L1024" s="8" t="str">
        <f>VLOOKUP(Table1[CUSTOMER ID],'Hospitalisation Details'!$A$1:$N$2344,12,0)</f>
        <v>15/Dec/1974</v>
      </c>
      <c r="M1024" s="22">
        <f>VLOOKUP(Table1[CUSTOMER ID],'Hospitalisation Details'!$A$2:$N$2344,14,0)</f>
        <v>11015.17</v>
      </c>
      <c r="N1024" s="8" t="str">
        <f>VLOOKUP(Table1[CUSTOMER ID],'Hospitalisation Details'!$A$2:$I$2344,7,0)</f>
        <v>tier - 3</v>
      </c>
      <c r="O1024" s="8" t="str">
        <f>VLOOKUP(Table1[CUSTOMER ID],'Hospitalisation Details'!$A$2:$I$2344,8,0)</f>
        <v>tier - 1</v>
      </c>
      <c r="P1024" s="8" t="str">
        <f>VLOOKUP(Table1[CUSTOMER ID],'Hospitalisation Details'!$A$2:$I$2344,9,0)</f>
        <v>R1012</v>
      </c>
      <c r="Q1024" s="8">
        <f ca="1">VLOOKUP(Table1[CUSTOMER ID],'Hospitalisation Details'!$A$2:$N$2344,13,0)</f>
        <v>49</v>
      </c>
    </row>
    <row r="1025" spans="1:17" ht="15.75" x14ac:dyDescent="0.25">
      <c r="A1025" s="1" t="s">
        <v>1346</v>
      </c>
      <c r="B1025" s="8" t="str">
        <f>VLOOKUP(A1025:A3359,'Customer Names'!$A$2:$D$2336,2,0)</f>
        <v xml:space="preserve">  Billy Jr</v>
      </c>
      <c r="C1025" s="8">
        <f>VLOOKUP(A1025:A3359,'Medical Examinations'!$A$2:$H$2336,2,0)</f>
        <v>21.01</v>
      </c>
      <c r="D1025" s="8">
        <f>VLOOKUP(A1025:A3359,'Medical Examinations'!$A$2:$H$2336,3,0)</f>
        <v>7.37</v>
      </c>
      <c r="E1025" s="8" t="str">
        <f>VLOOKUP(A1025:A3359,'Medical Examinations'!$A$1:$M$2336,10,0)</f>
        <v>No</v>
      </c>
      <c r="F1025" s="8" t="str">
        <f>VLOOKUP(A1025:A3359,'Medical Examinations'!$A$2:$H$2336,5,0)</f>
        <v>No</v>
      </c>
      <c r="G1025" s="8" t="str">
        <f>VLOOKUP(A1025:A3359,'Medical Examinations'!$A$2:$H$2336,6,0)</f>
        <v>No</v>
      </c>
      <c r="H1025" s="8">
        <f>VLOOKUP(A1025:A3359,'Medical Examinations'!$A$2:$H$2336,7,0)</f>
        <v>0</v>
      </c>
      <c r="I1025" t="str">
        <f>VLOOKUP(A1025:A3359,'Medical Examinations'!$A$2:$K$2336,11,0)</f>
        <v>No</v>
      </c>
      <c r="J1025" s="8" t="str">
        <f>VLOOKUP(A1025:A3359,'Medical Examinations'!$A$2:$M$2336,12,0)</f>
        <v>Normal Weight</v>
      </c>
      <c r="K1025" s="8" t="str">
        <f>VLOOKUP(A1025:A3359,'Medical Examinations'!$A$2:$M$2336,13,0)</f>
        <v>Diabetes</v>
      </c>
      <c r="L1025" s="8" t="str">
        <f>VLOOKUP(Table1[CUSTOMER ID],'Hospitalisation Details'!$A$1:$N$2344,12,0)</f>
        <v>24/Oct/1968</v>
      </c>
      <c r="M1025" s="22">
        <f>VLOOKUP(Table1[CUSTOMER ID],'Hospitalisation Details'!$A$2:$N$2344,14,0)</f>
        <v>11013.71</v>
      </c>
      <c r="N1025" s="8" t="str">
        <f>VLOOKUP(Table1[CUSTOMER ID],'Hospitalisation Details'!$A$2:$I$2344,7,0)</f>
        <v>tier - 3</v>
      </c>
      <c r="O1025" s="8" t="str">
        <f>VLOOKUP(Table1[CUSTOMER ID],'Hospitalisation Details'!$A$2:$I$2344,8,0)</f>
        <v>tier - 1</v>
      </c>
      <c r="P1025" s="8" t="str">
        <f>VLOOKUP(Table1[CUSTOMER ID],'Hospitalisation Details'!$A$2:$I$2344,9,0)</f>
        <v>R1013</v>
      </c>
      <c r="Q1025" s="8">
        <f ca="1">VLOOKUP(Table1[CUSTOMER ID],'Hospitalisation Details'!$A$2:$N$2344,13,0)</f>
        <v>56</v>
      </c>
    </row>
    <row r="1026" spans="1:17" ht="15.75" x14ac:dyDescent="0.25">
      <c r="A1026" s="1" t="s">
        <v>1345</v>
      </c>
      <c r="B1026" s="8" t="str">
        <f>VLOOKUP(A1026:A3360,'Customer Names'!$A$2:$D$2336,2,0)</f>
        <v xml:space="preserve">  David</v>
      </c>
      <c r="C1026" s="8">
        <f>VLOOKUP(A1026:A3360,'Medical Examinations'!$A$2:$H$2336,2,0)</f>
        <v>52.37</v>
      </c>
      <c r="D1026" s="8">
        <f>VLOOKUP(A1026:A3360,'Medical Examinations'!$A$2:$H$2336,3,0)</f>
        <v>5.0599999999999996</v>
      </c>
      <c r="E1026" s="8" t="str">
        <f>VLOOKUP(A1026:A3360,'Medical Examinations'!$A$1:$M$2336,10,0)</f>
        <v>Yes</v>
      </c>
      <c r="F1026" s="8" t="str">
        <f>VLOOKUP(A1026:A3360,'Medical Examinations'!$A$2:$H$2336,5,0)</f>
        <v>yes</v>
      </c>
      <c r="G1026" s="8" t="str">
        <f>VLOOKUP(A1026:A3360,'Medical Examinations'!$A$2:$H$2336,6,0)</f>
        <v>No</v>
      </c>
      <c r="H1026" s="8">
        <f>VLOOKUP(A1026:A3360,'Medical Examinations'!$A$2:$H$2336,7,0)</f>
        <v>2</v>
      </c>
      <c r="I1026" t="str">
        <f>VLOOKUP(A1026:A3360,'Medical Examinations'!$A$2:$K$2336,11,0)</f>
        <v>No</v>
      </c>
      <c r="J1026" s="8" t="str">
        <f>VLOOKUP(A1026:A3360,'Medical Examinations'!$A$2:$M$2336,12,0)</f>
        <v>Obesity</v>
      </c>
      <c r="K1026" s="8" t="str">
        <f>VLOOKUP(A1026:A3360,'Medical Examinations'!$A$2:$M$2336,13,0)</f>
        <v>Normal</v>
      </c>
      <c r="L1026" s="8" t="str">
        <f>VLOOKUP(Table1[CUSTOMER ID],'Hospitalisation Details'!$A$1:$N$2344,12,0)</f>
        <v>17/Sep/2000</v>
      </c>
      <c r="M1026" s="22">
        <f>VLOOKUP(Table1[CUSTOMER ID],'Hospitalisation Details'!$A$2:$N$2344,14,0)</f>
        <v>10991.58</v>
      </c>
      <c r="N1026" s="8" t="str">
        <f>VLOOKUP(Table1[CUSTOMER ID],'Hospitalisation Details'!$A$2:$I$2344,7,0)</f>
        <v>tier - 3</v>
      </c>
      <c r="O1026" s="8" t="str">
        <f>VLOOKUP(Table1[CUSTOMER ID],'Hospitalisation Details'!$A$2:$I$2344,8,0)</f>
        <v>tier - 3</v>
      </c>
      <c r="P1026" s="8" t="str">
        <f>VLOOKUP(Table1[CUSTOMER ID],'Hospitalisation Details'!$A$2:$I$2344,9,0)</f>
        <v>R1012</v>
      </c>
      <c r="Q1026" s="8">
        <f ca="1">VLOOKUP(Table1[CUSTOMER ID],'Hospitalisation Details'!$A$2:$N$2344,13,0)</f>
        <v>24</v>
      </c>
    </row>
    <row r="1027" spans="1:17" ht="15.75" x14ac:dyDescent="0.25">
      <c r="A1027" s="1" t="s">
        <v>1344</v>
      </c>
      <c r="B1027" s="8" t="str">
        <f>VLOOKUP(A1027:A3361,'Customer Names'!$A$2:$D$2336,2,0)</f>
        <v xml:space="preserve">  Tim</v>
      </c>
      <c r="C1027" s="8">
        <f>VLOOKUP(A1027:A3361,'Medical Examinations'!$A$2:$H$2336,2,0)</f>
        <v>40.369999999999997</v>
      </c>
      <c r="D1027" s="8">
        <f>VLOOKUP(A1027:A3361,'Medical Examinations'!$A$2:$H$2336,3,0)</f>
        <v>8.2100000000000009</v>
      </c>
      <c r="E1027" s="8" t="str">
        <f>VLOOKUP(A1027:A3361,'Medical Examinations'!$A$1:$M$2336,10,0)</f>
        <v>No</v>
      </c>
      <c r="F1027" s="8" t="str">
        <f>VLOOKUP(A1027:A3361,'Medical Examinations'!$A$2:$H$2336,5,0)</f>
        <v>No</v>
      </c>
      <c r="G1027" s="8" t="str">
        <f>VLOOKUP(A1027:A3361,'Medical Examinations'!$A$2:$H$2336,6,0)</f>
        <v>No</v>
      </c>
      <c r="H1027" s="8">
        <f>VLOOKUP(A1027:A3361,'Medical Examinations'!$A$2:$H$2336,7,0)</f>
        <v>0</v>
      </c>
      <c r="I1027" t="str">
        <f>VLOOKUP(A1027:A3361,'Medical Examinations'!$A$2:$K$2336,11,0)</f>
        <v>No</v>
      </c>
      <c r="J1027" s="8" t="str">
        <f>VLOOKUP(A1027:A3361,'Medical Examinations'!$A$2:$M$2336,12,0)</f>
        <v>Obesity</v>
      </c>
      <c r="K1027" s="8" t="str">
        <f>VLOOKUP(A1027:A3361,'Medical Examinations'!$A$2:$M$2336,13,0)</f>
        <v>Diabetes</v>
      </c>
      <c r="L1027" s="8" t="str">
        <f>VLOOKUP(Table1[CUSTOMER ID],'Hospitalisation Details'!$A$1:$N$2344,12,0)</f>
        <v>18/Dec/1965</v>
      </c>
      <c r="M1027" s="22">
        <f>VLOOKUP(Table1[CUSTOMER ID],'Hospitalisation Details'!$A$2:$N$2344,14,0)</f>
        <v>10982.5</v>
      </c>
      <c r="N1027" s="8" t="str">
        <f>VLOOKUP(Table1[CUSTOMER ID],'Hospitalisation Details'!$A$2:$I$2344,7,0)</f>
        <v>tier - 3</v>
      </c>
      <c r="O1027" s="8" t="str">
        <f>VLOOKUP(Table1[CUSTOMER ID],'Hospitalisation Details'!$A$2:$I$2344,8,0)</f>
        <v>tier - 3</v>
      </c>
      <c r="P1027" s="8" t="str">
        <f>VLOOKUP(Table1[CUSTOMER ID],'Hospitalisation Details'!$A$2:$I$2344,9,0)</f>
        <v>R1013</v>
      </c>
      <c r="Q1027" s="8">
        <f ca="1">VLOOKUP(Table1[CUSTOMER ID],'Hospitalisation Details'!$A$2:$N$2344,13,0)</f>
        <v>58</v>
      </c>
    </row>
    <row r="1028" spans="1:17" ht="15.75" x14ac:dyDescent="0.25">
      <c r="A1028" s="1" t="s">
        <v>1343</v>
      </c>
      <c r="B1028" s="8" t="str">
        <f>VLOOKUP(A1028:A3362,'Customer Names'!$A$2:$D$2336,2,0)</f>
        <v xml:space="preserve">  Emma M</v>
      </c>
      <c r="C1028" s="8">
        <f>VLOOKUP(A1028:A3362,'Medical Examinations'!$A$2:$H$2336,2,0)</f>
        <v>41.47</v>
      </c>
      <c r="D1028" s="8">
        <f>VLOOKUP(A1028:A3362,'Medical Examinations'!$A$2:$H$2336,3,0)</f>
        <v>10.34</v>
      </c>
      <c r="E1028" s="8" t="str">
        <f>VLOOKUP(A1028:A3362,'Medical Examinations'!$A$1:$M$2336,10,0)</f>
        <v>No</v>
      </c>
      <c r="F1028" s="8" t="str">
        <f>VLOOKUP(A1028:A3362,'Medical Examinations'!$A$2:$H$2336,5,0)</f>
        <v>No</v>
      </c>
      <c r="G1028" s="8" t="str">
        <f>VLOOKUP(A1028:A3362,'Medical Examinations'!$A$2:$H$2336,6,0)</f>
        <v>No</v>
      </c>
      <c r="H1028" s="8">
        <f>VLOOKUP(A1028:A3362,'Medical Examinations'!$A$2:$H$2336,7,0)</f>
        <v>2</v>
      </c>
      <c r="I1028" t="str">
        <f>VLOOKUP(A1028:A3362,'Medical Examinations'!$A$2:$K$2336,11,0)</f>
        <v>No</v>
      </c>
      <c r="J1028" s="8" t="str">
        <f>VLOOKUP(A1028:A3362,'Medical Examinations'!$A$2:$M$2336,12,0)</f>
        <v>Obesity</v>
      </c>
      <c r="K1028" s="8" t="str">
        <f>VLOOKUP(A1028:A3362,'Medical Examinations'!$A$2:$M$2336,13,0)</f>
        <v>Diabetes</v>
      </c>
      <c r="L1028" s="8" t="str">
        <f>VLOOKUP(Table1[CUSTOMER ID],'Hospitalisation Details'!$A$1:$N$2344,12,0)</f>
        <v>21/Oct/1973</v>
      </c>
      <c r="M1028" s="22">
        <f>VLOOKUP(Table1[CUSTOMER ID],'Hospitalisation Details'!$A$2:$N$2344,14,0)</f>
        <v>10977.21</v>
      </c>
      <c r="N1028" s="8" t="str">
        <f>VLOOKUP(Table1[CUSTOMER ID],'Hospitalisation Details'!$A$2:$I$2344,7,0)</f>
        <v>tier - 3</v>
      </c>
      <c r="O1028" s="8" t="str">
        <f>VLOOKUP(Table1[CUSTOMER ID],'Hospitalisation Details'!$A$2:$I$2344,8,0)</f>
        <v>tier - 1</v>
      </c>
      <c r="P1028" s="8" t="str">
        <f>VLOOKUP(Table1[CUSTOMER ID],'Hospitalisation Details'!$A$2:$I$2344,9,0)</f>
        <v>R1013</v>
      </c>
      <c r="Q1028" s="8">
        <f ca="1">VLOOKUP(Table1[CUSTOMER ID],'Hospitalisation Details'!$A$2:$N$2344,13,0)</f>
        <v>51</v>
      </c>
    </row>
    <row r="1029" spans="1:17" ht="15.75" x14ac:dyDescent="0.25">
      <c r="A1029" s="1" t="s">
        <v>1342</v>
      </c>
      <c r="B1029" s="8" t="str">
        <f>VLOOKUP(A1029:A3363,'Customer Names'!$A$2:$D$2336,2,0)</f>
        <v xml:space="preserve">  Tim</v>
      </c>
      <c r="C1029" s="8">
        <f>VLOOKUP(A1029:A3363,'Medical Examinations'!$A$2:$H$2336,2,0)</f>
        <v>33.725000000000001</v>
      </c>
      <c r="D1029" s="8">
        <f>VLOOKUP(A1029:A3363,'Medical Examinations'!$A$2:$H$2336,3,0)</f>
        <v>5.51</v>
      </c>
      <c r="E1029" s="8" t="str">
        <f>VLOOKUP(A1029:A3363,'Medical Examinations'!$A$1:$M$2336,10,0)</f>
        <v>Yes</v>
      </c>
      <c r="F1029" s="8" t="str">
        <f>VLOOKUP(A1029:A3363,'Medical Examinations'!$A$2:$H$2336,5,0)</f>
        <v>No</v>
      </c>
      <c r="G1029" s="8" t="str">
        <f>VLOOKUP(A1029:A3363,'Medical Examinations'!$A$2:$H$2336,6,0)</f>
        <v>No</v>
      </c>
      <c r="H1029" s="8">
        <f>VLOOKUP(A1029:A3363,'Medical Examinations'!$A$2:$H$2336,7,0)</f>
        <v>2</v>
      </c>
      <c r="I1029" t="str">
        <f>VLOOKUP(A1029:A3363,'Medical Examinations'!$A$2:$K$2336,11,0)</f>
        <v>No</v>
      </c>
      <c r="J1029" s="8" t="str">
        <f>VLOOKUP(A1029:A3363,'Medical Examinations'!$A$2:$M$2336,12,0)</f>
        <v>Obesity</v>
      </c>
      <c r="K1029" s="8" t="str">
        <f>VLOOKUP(A1029:A3363,'Medical Examinations'!$A$2:$M$2336,13,0)</f>
        <v>Normal</v>
      </c>
      <c r="L1029" s="8" t="str">
        <f>VLOOKUP(Table1[CUSTOMER ID],'Hospitalisation Details'!$A$1:$N$2344,12,0)</f>
        <v>9/Jul/1966</v>
      </c>
      <c r="M1029" s="22">
        <f>VLOOKUP(Table1[CUSTOMER ID],'Hospitalisation Details'!$A$2:$N$2344,14,0)</f>
        <v>10976.25</v>
      </c>
      <c r="N1029" s="8" t="str">
        <f>VLOOKUP(Table1[CUSTOMER ID],'Hospitalisation Details'!$A$2:$I$2344,7,0)</f>
        <v>tier - 3</v>
      </c>
      <c r="O1029" s="8" t="str">
        <f>VLOOKUP(Table1[CUSTOMER ID],'Hospitalisation Details'!$A$2:$I$2344,8,0)</f>
        <v>tier - 2</v>
      </c>
      <c r="P1029" s="8" t="str">
        <f>VLOOKUP(Table1[CUSTOMER ID],'Hospitalisation Details'!$A$2:$I$2344,9,0)</f>
        <v>R1012</v>
      </c>
      <c r="Q1029" s="8">
        <f ca="1">VLOOKUP(Table1[CUSTOMER ID],'Hospitalisation Details'!$A$2:$N$2344,13,0)</f>
        <v>58</v>
      </c>
    </row>
    <row r="1030" spans="1:17" ht="15.75" x14ac:dyDescent="0.25">
      <c r="A1030" s="1" t="s">
        <v>1341</v>
      </c>
      <c r="B1030" s="8" t="str">
        <f>VLOOKUP(A1030:A3364,'Customer Names'!$A$2:$D$2336,2,0)</f>
        <v xml:space="preserve">  Patrick</v>
      </c>
      <c r="C1030" s="8">
        <f>VLOOKUP(A1030:A3364,'Medical Examinations'!$A$2:$H$2336,2,0)</f>
        <v>28.1</v>
      </c>
      <c r="D1030" s="8">
        <f>VLOOKUP(A1030:A3364,'Medical Examinations'!$A$2:$H$2336,3,0)</f>
        <v>11.2</v>
      </c>
      <c r="E1030" s="8" t="str">
        <f>VLOOKUP(A1030:A3364,'Medical Examinations'!$A$1:$M$2336,10,0)</f>
        <v>No</v>
      </c>
      <c r="F1030" s="8" t="str">
        <f>VLOOKUP(A1030:A3364,'Medical Examinations'!$A$2:$H$2336,5,0)</f>
        <v>No</v>
      </c>
      <c r="G1030" s="8" t="str">
        <f>VLOOKUP(A1030:A3364,'Medical Examinations'!$A$2:$H$2336,6,0)</f>
        <v>No</v>
      </c>
      <c r="H1030" s="8">
        <f>VLOOKUP(A1030:A3364,'Medical Examinations'!$A$2:$H$2336,7,0)</f>
        <v>0</v>
      </c>
      <c r="I1030" t="str">
        <f>VLOOKUP(A1030:A3364,'Medical Examinations'!$A$2:$K$2336,11,0)</f>
        <v>No</v>
      </c>
      <c r="J1030" s="8" t="str">
        <f>VLOOKUP(A1030:A3364,'Medical Examinations'!$A$2:$M$2336,12,0)</f>
        <v>Overweight</v>
      </c>
      <c r="K1030" s="8" t="str">
        <f>VLOOKUP(A1030:A3364,'Medical Examinations'!$A$2:$M$2336,13,0)</f>
        <v>Diabetes</v>
      </c>
      <c r="L1030" s="8" t="str">
        <f>VLOOKUP(Table1[CUSTOMER ID],'Hospitalisation Details'!$A$1:$N$2344,12,0)</f>
        <v>19/Jun/1965</v>
      </c>
      <c r="M1030" s="22">
        <f>VLOOKUP(Table1[CUSTOMER ID],'Hospitalisation Details'!$A$2:$N$2344,14,0)</f>
        <v>10965.45</v>
      </c>
      <c r="N1030" s="8" t="str">
        <f>VLOOKUP(Table1[CUSTOMER ID],'Hospitalisation Details'!$A$2:$I$2344,7,0)</f>
        <v>tier - 3</v>
      </c>
      <c r="O1030" s="8" t="str">
        <f>VLOOKUP(Table1[CUSTOMER ID],'Hospitalisation Details'!$A$2:$I$2344,8,0)</f>
        <v>tier - 2</v>
      </c>
      <c r="P1030" s="8" t="str">
        <f>VLOOKUP(Table1[CUSTOMER ID],'Hospitalisation Details'!$A$2:$I$2344,9,0)</f>
        <v>R1011</v>
      </c>
      <c r="Q1030" s="8">
        <f ca="1">VLOOKUP(Table1[CUSTOMER ID],'Hospitalisation Details'!$A$2:$N$2344,13,0)</f>
        <v>59</v>
      </c>
    </row>
    <row r="1031" spans="1:17" ht="15.75" x14ac:dyDescent="0.25">
      <c r="A1031" s="1" t="s">
        <v>1340</v>
      </c>
      <c r="B1031" s="8" t="str">
        <f>VLOOKUP(A1031:A3365,'Customer Names'!$A$2:$D$2336,2,0)</f>
        <v xml:space="preserve">  Bridget K</v>
      </c>
      <c r="C1031" s="8">
        <f>VLOOKUP(A1031:A3365,'Medical Examinations'!$A$2:$H$2336,2,0)</f>
        <v>37.43</v>
      </c>
      <c r="D1031" s="8">
        <f>VLOOKUP(A1031:A3365,'Medical Examinations'!$A$2:$H$2336,3,0)</f>
        <v>4.3499999999999996</v>
      </c>
      <c r="E1031" s="8" t="str">
        <f>VLOOKUP(A1031:A3365,'Medical Examinations'!$A$1:$M$2336,10,0)</f>
        <v>Yes</v>
      </c>
      <c r="F1031" s="8" t="str">
        <f>VLOOKUP(A1031:A3365,'Medical Examinations'!$A$2:$H$2336,5,0)</f>
        <v>No</v>
      </c>
      <c r="G1031" s="8" t="str">
        <f>VLOOKUP(A1031:A3365,'Medical Examinations'!$A$2:$H$2336,6,0)</f>
        <v>Yes</v>
      </c>
      <c r="H1031" s="8">
        <f>VLOOKUP(A1031:A3365,'Medical Examinations'!$A$2:$H$2336,7,0)</f>
        <v>1</v>
      </c>
      <c r="I1031" t="str">
        <f>VLOOKUP(A1031:A3365,'Medical Examinations'!$A$2:$K$2336,11,0)</f>
        <v>No</v>
      </c>
      <c r="J1031" s="8" t="str">
        <f>VLOOKUP(A1031:A3365,'Medical Examinations'!$A$2:$M$2336,12,0)</f>
        <v>Obesity</v>
      </c>
      <c r="K1031" s="8" t="str">
        <f>VLOOKUP(A1031:A3365,'Medical Examinations'!$A$2:$M$2336,13,0)</f>
        <v>Normal</v>
      </c>
      <c r="L1031" s="8" t="str">
        <f>VLOOKUP(Table1[CUSTOMER ID],'Hospitalisation Details'!$A$1:$N$2344,12,0)</f>
        <v>14/Aug/1969</v>
      </c>
      <c r="M1031" s="22">
        <f>VLOOKUP(Table1[CUSTOMER ID],'Hospitalisation Details'!$A$2:$N$2344,14,0)</f>
        <v>10959.69</v>
      </c>
      <c r="N1031" s="8" t="str">
        <f>VLOOKUP(Table1[CUSTOMER ID],'Hospitalisation Details'!$A$2:$I$2344,7,0)</f>
        <v>tier - 3</v>
      </c>
      <c r="O1031" s="8" t="str">
        <f>VLOOKUP(Table1[CUSTOMER ID],'Hospitalisation Details'!$A$2:$I$2344,8,0)</f>
        <v>tier - 3</v>
      </c>
      <c r="P1031" s="8" t="str">
        <f>VLOOKUP(Table1[CUSTOMER ID],'Hospitalisation Details'!$A$2:$I$2344,9,0)</f>
        <v>R1012</v>
      </c>
      <c r="Q1031" s="8">
        <f ca="1">VLOOKUP(Table1[CUSTOMER ID],'Hospitalisation Details'!$A$2:$N$2344,13,0)</f>
        <v>55</v>
      </c>
    </row>
    <row r="1032" spans="1:17" ht="15.75" x14ac:dyDescent="0.25">
      <c r="A1032" s="1" t="s">
        <v>1339</v>
      </c>
      <c r="B1032" s="8" t="str">
        <f>VLOOKUP(A1032:A3366,'Customer Names'!$A$2:$D$2336,2,0)</f>
        <v xml:space="preserve">  Gabriel</v>
      </c>
      <c r="C1032" s="8">
        <f>VLOOKUP(A1032:A3366,'Medical Examinations'!$A$2:$H$2336,2,0)</f>
        <v>23.7</v>
      </c>
      <c r="D1032" s="8">
        <f>VLOOKUP(A1032:A3366,'Medical Examinations'!$A$2:$H$2336,3,0)</f>
        <v>10.45</v>
      </c>
      <c r="E1032" s="8" t="str">
        <f>VLOOKUP(A1032:A3366,'Medical Examinations'!$A$1:$M$2336,10,0)</f>
        <v>No</v>
      </c>
      <c r="F1032" s="8" t="str">
        <f>VLOOKUP(A1032:A3366,'Medical Examinations'!$A$2:$H$2336,5,0)</f>
        <v>No</v>
      </c>
      <c r="G1032" s="8" t="str">
        <f>VLOOKUP(A1032:A3366,'Medical Examinations'!$A$2:$H$2336,6,0)</f>
        <v>No</v>
      </c>
      <c r="H1032" s="8">
        <f>VLOOKUP(A1032:A3366,'Medical Examinations'!$A$2:$H$2336,7,0)</f>
        <v>0</v>
      </c>
      <c r="I1032" t="str">
        <f>VLOOKUP(A1032:A3366,'Medical Examinations'!$A$2:$K$2336,11,0)</f>
        <v>No</v>
      </c>
      <c r="J1032" s="8" t="str">
        <f>VLOOKUP(A1032:A3366,'Medical Examinations'!$A$2:$M$2336,12,0)</f>
        <v>Normal Weight</v>
      </c>
      <c r="K1032" s="8" t="str">
        <f>VLOOKUP(A1032:A3366,'Medical Examinations'!$A$2:$M$2336,13,0)</f>
        <v>Diabetes</v>
      </c>
      <c r="L1032" s="8" t="str">
        <f>VLOOKUP(Table1[CUSTOMER ID],'Hospitalisation Details'!$A$1:$N$2344,12,0)</f>
        <v>4/Dec/1965</v>
      </c>
      <c r="M1032" s="22">
        <f>VLOOKUP(Table1[CUSTOMER ID],'Hospitalisation Details'!$A$2:$N$2344,14,0)</f>
        <v>10959.33</v>
      </c>
      <c r="N1032" s="8" t="str">
        <f>VLOOKUP(Table1[CUSTOMER ID],'Hospitalisation Details'!$A$2:$I$2344,7,0)</f>
        <v>tier - 3</v>
      </c>
      <c r="O1032" s="8" t="str">
        <f>VLOOKUP(Table1[CUSTOMER ID],'Hospitalisation Details'!$A$2:$I$2344,8,0)</f>
        <v>tier - 3</v>
      </c>
      <c r="P1032" s="8" t="str">
        <f>VLOOKUP(Table1[CUSTOMER ID],'Hospitalisation Details'!$A$2:$I$2344,9,0)</f>
        <v>R1011</v>
      </c>
      <c r="Q1032" s="8">
        <f ca="1">VLOOKUP(Table1[CUSTOMER ID],'Hospitalisation Details'!$A$2:$N$2344,13,0)</f>
        <v>58</v>
      </c>
    </row>
    <row r="1033" spans="1:17" ht="15.75" x14ac:dyDescent="0.25">
      <c r="A1033" s="1" t="s">
        <v>1338</v>
      </c>
      <c r="B1033" s="8" t="str">
        <f>VLOOKUP(A1033:A3367,'Customer Names'!$A$2:$D$2336,2,0)</f>
        <v xml:space="preserve">  Natasha</v>
      </c>
      <c r="C1033" s="8">
        <f>VLOOKUP(A1033:A3367,'Medical Examinations'!$A$2:$H$2336,2,0)</f>
        <v>24.795000000000002</v>
      </c>
      <c r="D1033" s="8">
        <f>VLOOKUP(A1033:A3367,'Medical Examinations'!$A$2:$H$2336,3,0)</f>
        <v>4.07</v>
      </c>
      <c r="E1033" s="8" t="str">
        <f>VLOOKUP(A1033:A3367,'Medical Examinations'!$A$1:$M$2336,10,0)</f>
        <v>Yes</v>
      </c>
      <c r="F1033" s="8" t="str">
        <f>VLOOKUP(A1033:A3367,'Medical Examinations'!$A$2:$H$2336,5,0)</f>
        <v>No</v>
      </c>
      <c r="G1033" s="8" t="str">
        <f>VLOOKUP(A1033:A3367,'Medical Examinations'!$A$2:$H$2336,6,0)</f>
        <v>Yes</v>
      </c>
      <c r="H1033" s="8">
        <f>VLOOKUP(A1033:A3367,'Medical Examinations'!$A$2:$H$2336,7,0)</f>
        <v>1</v>
      </c>
      <c r="I1033" t="str">
        <f>VLOOKUP(A1033:A3367,'Medical Examinations'!$A$2:$K$2336,11,0)</f>
        <v>No</v>
      </c>
      <c r="J1033" s="8" t="str">
        <f>VLOOKUP(A1033:A3367,'Medical Examinations'!$A$2:$M$2336,12,0)</f>
        <v>Normal Weight</v>
      </c>
      <c r="K1033" s="8" t="str">
        <f>VLOOKUP(A1033:A3367,'Medical Examinations'!$A$2:$M$2336,13,0)</f>
        <v>Normal</v>
      </c>
      <c r="L1033" s="8" t="str">
        <f>VLOOKUP(Table1[CUSTOMER ID],'Hospitalisation Details'!$A$1:$N$2344,12,0)</f>
        <v>10/Nov/1969</v>
      </c>
      <c r="M1033" s="22">
        <f>VLOOKUP(Table1[CUSTOMER ID],'Hospitalisation Details'!$A$2:$N$2344,14,0)</f>
        <v>10942.13</v>
      </c>
      <c r="N1033" s="8" t="str">
        <f>VLOOKUP(Table1[CUSTOMER ID],'Hospitalisation Details'!$A$2:$I$2344,7,0)</f>
        <v>tier - 3</v>
      </c>
      <c r="O1033" s="8" t="str">
        <f>VLOOKUP(Table1[CUSTOMER ID],'Hospitalisation Details'!$A$2:$I$2344,8,0)</f>
        <v>tier - 3</v>
      </c>
      <c r="P1033" s="8" t="str">
        <f>VLOOKUP(Table1[CUSTOMER ID],'Hospitalisation Details'!$A$2:$I$2344,9,0)</f>
        <v>R1012</v>
      </c>
      <c r="Q1033" s="8">
        <f ca="1">VLOOKUP(Table1[CUSTOMER ID],'Hospitalisation Details'!$A$2:$N$2344,13,0)</f>
        <v>55</v>
      </c>
    </row>
    <row r="1034" spans="1:17" ht="15.75" x14ac:dyDescent="0.25">
      <c r="A1034" s="1" t="s">
        <v>1337</v>
      </c>
      <c r="B1034" s="8" t="str">
        <f>VLOOKUP(A1034:A3368,'Customer Names'!$A$2:$D$2336,2,0)</f>
        <v xml:space="preserve">  Abby A</v>
      </c>
      <c r="C1034" s="8">
        <f>VLOOKUP(A1034:A3368,'Medical Examinations'!$A$2:$H$2336,2,0)</f>
        <v>31.9</v>
      </c>
      <c r="D1034" s="8">
        <f>VLOOKUP(A1034:A3368,'Medical Examinations'!$A$2:$H$2336,3,0)</f>
        <v>8.34</v>
      </c>
      <c r="E1034" s="8" t="str">
        <f>VLOOKUP(A1034:A3368,'Medical Examinations'!$A$1:$M$2336,10,0)</f>
        <v>No</v>
      </c>
      <c r="F1034" s="8" t="str">
        <f>VLOOKUP(A1034:A3368,'Medical Examinations'!$A$2:$H$2336,5,0)</f>
        <v>No</v>
      </c>
      <c r="G1034" s="8" t="str">
        <f>VLOOKUP(A1034:A3368,'Medical Examinations'!$A$2:$H$2336,6,0)</f>
        <v>No</v>
      </c>
      <c r="H1034" s="8">
        <f>VLOOKUP(A1034:A3368,'Medical Examinations'!$A$2:$H$2336,7,0)</f>
        <v>0</v>
      </c>
      <c r="I1034" t="str">
        <f>VLOOKUP(A1034:A3368,'Medical Examinations'!$A$2:$K$2336,11,0)</f>
        <v>No</v>
      </c>
      <c r="J1034" s="8" t="str">
        <f>VLOOKUP(A1034:A3368,'Medical Examinations'!$A$2:$M$2336,12,0)</f>
        <v>Obesity</v>
      </c>
      <c r="K1034" s="8" t="str">
        <f>VLOOKUP(A1034:A3368,'Medical Examinations'!$A$2:$M$2336,13,0)</f>
        <v>Diabetes</v>
      </c>
      <c r="L1034" s="8" t="str">
        <f>VLOOKUP(Table1[CUSTOMER ID],'Hospitalisation Details'!$A$1:$N$2344,12,0)</f>
        <v>12/Nov/1968</v>
      </c>
      <c r="M1034" s="22">
        <f>VLOOKUP(Table1[CUSTOMER ID],'Hospitalisation Details'!$A$2:$N$2344,14,0)</f>
        <v>10928.85</v>
      </c>
      <c r="N1034" s="8" t="str">
        <f>VLOOKUP(Table1[CUSTOMER ID],'Hospitalisation Details'!$A$2:$I$2344,7,0)</f>
        <v>tier - 3</v>
      </c>
      <c r="O1034" s="8" t="str">
        <f>VLOOKUP(Table1[CUSTOMER ID],'Hospitalisation Details'!$A$2:$I$2344,8,0)</f>
        <v>tier - 3</v>
      </c>
      <c r="P1034" s="8" t="str">
        <f>VLOOKUP(Table1[CUSTOMER ID],'Hospitalisation Details'!$A$2:$I$2344,9,0)</f>
        <v>R1013</v>
      </c>
      <c r="Q1034" s="8">
        <f ca="1">VLOOKUP(Table1[CUSTOMER ID],'Hospitalisation Details'!$A$2:$N$2344,13,0)</f>
        <v>56</v>
      </c>
    </row>
    <row r="1035" spans="1:17" ht="15.75" x14ac:dyDescent="0.25">
      <c r="A1035" s="1" t="s">
        <v>1336</v>
      </c>
      <c r="B1035" s="8" t="str">
        <f>VLOOKUP(A1035:A3369,'Customer Names'!$A$2:$D$2336,2,0)</f>
        <v xml:space="preserve">  Michelle</v>
      </c>
      <c r="C1035" s="8">
        <f>VLOOKUP(A1035:A3369,'Medical Examinations'!$A$2:$H$2336,2,0)</f>
        <v>32.68</v>
      </c>
      <c r="D1035" s="8">
        <f>VLOOKUP(A1035:A3369,'Medical Examinations'!$A$2:$H$2336,3,0)</f>
        <v>7.41</v>
      </c>
      <c r="E1035" s="8" t="str">
        <f>VLOOKUP(A1035:A3369,'Medical Examinations'!$A$1:$M$2336,10,0)</f>
        <v>No</v>
      </c>
      <c r="F1035" s="8" t="str">
        <f>VLOOKUP(A1035:A3369,'Medical Examinations'!$A$2:$H$2336,5,0)</f>
        <v>No</v>
      </c>
      <c r="G1035" s="8" t="str">
        <f>VLOOKUP(A1035:A3369,'Medical Examinations'!$A$2:$H$2336,6,0)</f>
        <v>No</v>
      </c>
      <c r="H1035" s="8">
        <f>VLOOKUP(A1035:A3369,'Medical Examinations'!$A$2:$H$2336,7,0)</f>
        <v>0</v>
      </c>
      <c r="I1035" t="str">
        <f>VLOOKUP(A1035:A3369,'Medical Examinations'!$A$2:$K$2336,11,0)</f>
        <v>No</v>
      </c>
      <c r="J1035" s="8" t="str">
        <f>VLOOKUP(A1035:A3369,'Medical Examinations'!$A$2:$M$2336,12,0)</f>
        <v>Obesity</v>
      </c>
      <c r="K1035" s="8" t="str">
        <f>VLOOKUP(A1035:A3369,'Medical Examinations'!$A$2:$M$2336,13,0)</f>
        <v>Diabetes</v>
      </c>
      <c r="L1035" s="8" t="str">
        <f>VLOOKUP(Table1[CUSTOMER ID],'Hospitalisation Details'!$A$1:$N$2344,12,0)</f>
        <v>13/Nov/1968</v>
      </c>
      <c r="M1035" s="22">
        <f>VLOOKUP(Table1[CUSTOMER ID],'Hospitalisation Details'!$A$2:$N$2344,14,0)</f>
        <v>10923.93</v>
      </c>
      <c r="N1035" s="8" t="str">
        <f>VLOOKUP(Table1[CUSTOMER ID],'Hospitalisation Details'!$A$2:$I$2344,7,0)</f>
        <v>tier - 3</v>
      </c>
      <c r="O1035" s="8" t="str">
        <f>VLOOKUP(Table1[CUSTOMER ID],'Hospitalisation Details'!$A$2:$I$2344,8,0)</f>
        <v>tier - 1</v>
      </c>
      <c r="P1035" s="8" t="str">
        <f>VLOOKUP(Table1[CUSTOMER ID],'Hospitalisation Details'!$A$2:$I$2344,9,0)</f>
        <v>R1024</v>
      </c>
      <c r="Q1035" s="8">
        <f ca="1">VLOOKUP(Table1[CUSTOMER ID],'Hospitalisation Details'!$A$2:$N$2344,13,0)</f>
        <v>56</v>
      </c>
    </row>
    <row r="1036" spans="1:17" ht="15.75" x14ac:dyDescent="0.25">
      <c r="A1036" s="1" t="s">
        <v>1335</v>
      </c>
      <c r="B1036" s="8" t="str">
        <f>VLOOKUP(A1036:A3370,'Customer Names'!$A$2:$D$2336,2,0)</f>
        <v xml:space="preserve">  Mckendree</v>
      </c>
      <c r="C1036" s="8">
        <f>VLOOKUP(A1036:A3370,'Medical Examinations'!$A$2:$H$2336,2,0)</f>
        <v>47.13</v>
      </c>
      <c r="D1036" s="8">
        <f>VLOOKUP(A1036:A3370,'Medical Examinations'!$A$2:$H$2336,3,0)</f>
        <v>4.3099999999999996</v>
      </c>
      <c r="E1036" s="8" t="str">
        <f>VLOOKUP(A1036:A3370,'Medical Examinations'!$A$1:$M$2336,10,0)</f>
        <v>No</v>
      </c>
      <c r="F1036" s="8" t="str">
        <f>VLOOKUP(A1036:A3370,'Medical Examinations'!$A$2:$H$2336,5,0)</f>
        <v>No</v>
      </c>
      <c r="G1036" s="8" t="str">
        <f>VLOOKUP(A1036:A3370,'Medical Examinations'!$A$2:$H$2336,6,0)</f>
        <v>No</v>
      </c>
      <c r="H1036" s="8">
        <f>VLOOKUP(A1036:A3370,'Medical Examinations'!$A$2:$H$2336,7,0)</f>
        <v>0</v>
      </c>
      <c r="I1036" t="str">
        <f>VLOOKUP(A1036:A3370,'Medical Examinations'!$A$2:$K$2336,11,0)</f>
        <v>No</v>
      </c>
      <c r="J1036" s="8" t="str">
        <f>VLOOKUP(A1036:A3370,'Medical Examinations'!$A$2:$M$2336,12,0)</f>
        <v>Obesity</v>
      </c>
      <c r="K1036" s="8" t="str">
        <f>VLOOKUP(A1036:A3370,'Medical Examinations'!$A$2:$M$2336,13,0)</f>
        <v>Normal</v>
      </c>
      <c r="L1036" s="8" t="str">
        <f>VLOOKUP(Table1[CUSTOMER ID],'Hospitalisation Details'!$A$1:$N$2344,12,0)</f>
        <v>6/Sep/1994</v>
      </c>
      <c r="M1036" s="22">
        <f>VLOOKUP(Table1[CUSTOMER ID],'Hospitalisation Details'!$A$2:$N$2344,14,0)</f>
        <v>10886.66</v>
      </c>
      <c r="N1036" s="8" t="str">
        <f>VLOOKUP(Table1[CUSTOMER ID],'Hospitalisation Details'!$A$2:$I$2344,7,0)</f>
        <v>tier - 3</v>
      </c>
      <c r="O1036" s="8" t="str">
        <f>VLOOKUP(Table1[CUSTOMER ID],'Hospitalisation Details'!$A$2:$I$2344,8,0)</f>
        <v>tier - 3</v>
      </c>
      <c r="P1036" s="8" t="str">
        <f>VLOOKUP(Table1[CUSTOMER ID],'Hospitalisation Details'!$A$2:$I$2344,9,0)</f>
        <v>R1012</v>
      </c>
      <c r="Q1036" s="8">
        <f ca="1">VLOOKUP(Table1[CUSTOMER ID],'Hospitalisation Details'!$A$2:$N$2344,13,0)</f>
        <v>30</v>
      </c>
    </row>
    <row r="1037" spans="1:17" ht="15.75" x14ac:dyDescent="0.25">
      <c r="A1037" s="1" t="s">
        <v>1334</v>
      </c>
      <c r="B1037" s="8" t="str">
        <f>VLOOKUP(A1037:A3371,'Customer Names'!$A$2:$D$2336,2,0)</f>
        <v xml:space="preserve">  Tara</v>
      </c>
      <c r="C1037" s="8">
        <f>VLOOKUP(A1037:A3371,'Medical Examinations'!$A$2:$H$2336,2,0)</f>
        <v>36.67</v>
      </c>
      <c r="D1037" s="8">
        <f>VLOOKUP(A1037:A3371,'Medical Examinations'!$A$2:$H$2336,3,0)</f>
        <v>10.83</v>
      </c>
      <c r="E1037" s="8" t="str">
        <f>VLOOKUP(A1037:A3371,'Medical Examinations'!$A$1:$M$2336,10,0)</f>
        <v>No</v>
      </c>
      <c r="F1037" s="8" t="str">
        <f>VLOOKUP(A1037:A3371,'Medical Examinations'!$A$2:$H$2336,5,0)</f>
        <v>No</v>
      </c>
      <c r="G1037" s="8" t="str">
        <f>VLOOKUP(A1037:A3371,'Medical Examinations'!$A$2:$H$2336,6,0)</f>
        <v>No</v>
      </c>
      <c r="H1037" s="8">
        <f>VLOOKUP(A1037:A3371,'Medical Examinations'!$A$2:$H$2336,7,0)</f>
        <v>0</v>
      </c>
      <c r="I1037" t="str">
        <f>VLOOKUP(A1037:A3371,'Medical Examinations'!$A$2:$K$2336,11,0)</f>
        <v>No</v>
      </c>
      <c r="J1037" s="8" t="str">
        <f>VLOOKUP(A1037:A3371,'Medical Examinations'!$A$2:$M$2336,12,0)</f>
        <v>Obesity</v>
      </c>
      <c r="K1037" s="8" t="str">
        <f>VLOOKUP(A1037:A3371,'Medical Examinations'!$A$2:$M$2336,13,0)</f>
        <v>Diabetes</v>
      </c>
      <c r="L1037" s="8" t="str">
        <f>VLOOKUP(Table1[CUSTOMER ID],'Hospitalisation Details'!$A$1:$N$2344,12,0)</f>
        <v>20/Dec/1971</v>
      </c>
      <c r="M1037" s="22">
        <f>VLOOKUP(Table1[CUSTOMER ID],'Hospitalisation Details'!$A$2:$N$2344,14,0)</f>
        <v>10848.13</v>
      </c>
      <c r="N1037" s="8" t="str">
        <f>VLOOKUP(Table1[CUSTOMER ID],'Hospitalisation Details'!$A$2:$I$2344,7,0)</f>
        <v>tier - 3</v>
      </c>
      <c r="O1037" s="8" t="str">
        <f>VLOOKUP(Table1[CUSTOMER ID],'Hospitalisation Details'!$A$2:$I$2344,8,0)</f>
        <v>tier - 3</v>
      </c>
      <c r="P1037" s="8" t="str">
        <f>VLOOKUP(Table1[CUSTOMER ID],'Hospitalisation Details'!$A$2:$I$2344,9,0)</f>
        <v>R1012</v>
      </c>
      <c r="Q1037" s="8">
        <f ca="1">VLOOKUP(Table1[CUSTOMER ID],'Hospitalisation Details'!$A$2:$N$2344,13,0)</f>
        <v>52</v>
      </c>
    </row>
    <row r="1038" spans="1:17" ht="15.75" x14ac:dyDescent="0.25">
      <c r="A1038" s="1" t="s">
        <v>1333</v>
      </c>
      <c r="B1038" s="8" t="str">
        <f>VLOOKUP(A1038:A3372,'Customer Names'!$A$2:$D$2336,2,0)</f>
        <v xml:space="preserve">  Daniel</v>
      </c>
      <c r="C1038" s="8">
        <f>VLOOKUP(A1038:A3372,'Medical Examinations'!$A$2:$H$2336,2,0)</f>
        <v>33.630000000000003</v>
      </c>
      <c r="D1038" s="8">
        <f>VLOOKUP(A1038:A3372,'Medical Examinations'!$A$2:$H$2336,3,0)</f>
        <v>11.31</v>
      </c>
      <c r="E1038" s="8" t="str">
        <f>VLOOKUP(A1038:A3372,'Medical Examinations'!$A$1:$M$2336,10,0)</f>
        <v>No</v>
      </c>
      <c r="F1038" s="8" t="str">
        <f>VLOOKUP(A1038:A3372,'Medical Examinations'!$A$2:$H$2336,5,0)</f>
        <v>No</v>
      </c>
      <c r="G1038" s="8" t="str">
        <f>VLOOKUP(A1038:A3372,'Medical Examinations'!$A$2:$H$2336,6,0)</f>
        <v>No</v>
      </c>
      <c r="H1038" s="8">
        <f>VLOOKUP(A1038:A3372,'Medical Examinations'!$A$2:$H$2336,7,0)</f>
        <v>0</v>
      </c>
      <c r="I1038" t="str">
        <f>VLOOKUP(A1038:A3372,'Medical Examinations'!$A$2:$K$2336,11,0)</f>
        <v>No</v>
      </c>
      <c r="J1038" s="8" t="str">
        <f>VLOOKUP(A1038:A3372,'Medical Examinations'!$A$2:$M$2336,12,0)</f>
        <v>Obesity</v>
      </c>
      <c r="K1038" s="8" t="str">
        <f>VLOOKUP(A1038:A3372,'Medical Examinations'!$A$2:$M$2336,13,0)</f>
        <v>Diabetes</v>
      </c>
      <c r="L1038" s="8" t="str">
        <f>VLOOKUP(Table1[CUSTOMER ID],'Hospitalisation Details'!$A$1:$N$2344,12,0)</f>
        <v>28/Jul/1968</v>
      </c>
      <c r="M1038" s="22">
        <f>VLOOKUP(Table1[CUSTOMER ID],'Hospitalisation Details'!$A$2:$N$2344,14,0)</f>
        <v>10825.25</v>
      </c>
      <c r="N1038" s="8" t="str">
        <f>VLOOKUP(Table1[CUSTOMER ID],'Hospitalisation Details'!$A$2:$I$2344,7,0)</f>
        <v>tier - 3</v>
      </c>
      <c r="O1038" s="8" t="str">
        <f>VLOOKUP(Table1[CUSTOMER ID],'Hospitalisation Details'!$A$2:$I$2344,8,0)</f>
        <v>tier - 3</v>
      </c>
      <c r="P1038" s="8" t="str">
        <f>VLOOKUP(Table1[CUSTOMER ID],'Hospitalisation Details'!$A$2:$I$2344,9,0)</f>
        <v>R1012</v>
      </c>
      <c r="Q1038" s="8">
        <f ca="1">VLOOKUP(Table1[CUSTOMER ID],'Hospitalisation Details'!$A$2:$N$2344,13,0)</f>
        <v>56</v>
      </c>
    </row>
    <row r="1039" spans="1:17" ht="15.75" x14ac:dyDescent="0.25">
      <c r="A1039" s="1" t="s">
        <v>1332</v>
      </c>
      <c r="B1039" s="8" t="str">
        <f>VLOOKUP(A1039:A3373,'Customer Names'!$A$2:$D$2336,2,0)</f>
        <v xml:space="preserve">  Joshua P</v>
      </c>
      <c r="C1039" s="8">
        <f>VLOOKUP(A1039:A3373,'Medical Examinations'!$A$2:$H$2336,2,0)</f>
        <v>32.67</v>
      </c>
      <c r="D1039" s="8">
        <f>VLOOKUP(A1039:A3373,'Medical Examinations'!$A$2:$H$2336,3,0)</f>
        <v>11.81</v>
      </c>
      <c r="E1039" s="8" t="str">
        <f>VLOOKUP(A1039:A3373,'Medical Examinations'!$A$1:$M$2336,10,0)</f>
        <v>Yes</v>
      </c>
      <c r="F1039" s="8" t="str">
        <f>VLOOKUP(A1039:A3373,'Medical Examinations'!$A$2:$H$2336,5,0)</f>
        <v>No</v>
      </c>
      <c r="G1039" s="8" t="str">
        <f>VLOOKUP(A1039:A3373,'Medical Examinations'!$A$2:$H$2336,6,0)</f>
        <v>No</v>
      </c>
      <c r="H1039" s="8">
        <f>VLOOKUP(A1039:A3373,'Medical Examinations'!$A$2:$H$2336,7,0)</f>
        <v>0</v>
      </c>
      <c r="I1039" t="str">
        <f>VLOOKUP(A1039:A3373,'Medical Examinations'!$A$2:$K$2336,11,0)</f>
        <v>No</v>
      </c>
      <c r="J1039" s="8" t="str">
        <f>VLOOKUP(A1039:A3373,'Medical Examinations'!$A$2:$M$2336,12,0)</f>
        <v>Obesity</v>
      </c>
      <c r="K1039" s="8" t="str">
        <f>VLOOKUP(A1039:A3373,'Medical Examinations'!$A$2:$M$2336,13,0)</f>
        <v>Diabetes</v>
      </c>
      <c r="L1039" s="8" t="str">
        <f>VLOOKUP(Table1[CUSTOMER ID],'Hospitalisation Details'!$A$1:$N$2344,12,0)</f>
        <v>2/Oct/1967</v>
      </c>
      <c r="M1039" s="22">
        <f>VLOOKUP(Table1[CUSTOMER ID],'Hospitalisation Details'!$A$2:$N$2344,14,0)</f>
        <v>10807.49</v>
      </c>
      <c r="N1039" s="8" t="str">
        <f>VLOOKUP(Table1[CUSTOMER ID],'Hospitalisation Details'!$A$2:$I$2344,7,0)</f>
        <v>tier - 3</v>
      </c>
      <c r="O1039" s="8" t="str">
        <f>VLOOKUP(Table1[CUSTOMER ID],'Hospitalisation Details'!$A$2:$I$2344,8,0)</f>
        <v>tier - 2</v>
      </c>
      <c r="P1039" s="8" t="str">
        <f>VLOOKUP(Table1[CUSTOMER ID],'Hospitalisation Details'!$A$2:$I$2344,9,0)</f>
        <v>R1013</v>
      </c>
      <c r="Q1039" s="8">
        <f ca="1">VLOOKUP(Table1[CUSTOMER ID],'Hospitalisation Details'!$A$2:$N$2344,13,0)</f>
        <v>57</v>
      </c>
    </row>
    <row r="1040" spans="1:17" ht="15.75" x14ac:dyDescent="0.25">
      <c r="A1040" s="1" t="s">
        <v>1331</v>
      </c>
      <c r="B1040" s="8" t="str">
        <f>VLOOKUP(A1040:A3374,'Customer Names'!$A$2:$D$2336,2,0)</f>
        <v xml:space="preserve">  Erin C</v>
      </c>
      <c r="C1040" s="8">
        <f>VLOOKUP(A1040:A3374,'Medical Examinations'!$A$2:$H$2336,2,0)</f>
        <v>33.299999999999997</v>
      </c>
      <c r="D1040" s="8">
        <f>VLOOKUP(A1040:A3374,'Medical Examinations'!$A$2:$H$2336,3,0)</f>
        <v>8.26</v>
      </c>
      <c r="E1040" s="8" t="str">
        <f>VLOOKUP(A1040:A3374,'Medical Examinations'!$A$1:$M$2336,10,0)</f>
        <v>Yes</v>
      </c>
      <c r="F1040" s="8" t="str">
        <f>VLOOKUP(A1040:A3374,'Medical Examinations'!$A$2:$H$2336,5,0)</f>
        <v>No</v>
      </c>
      <c r="G1040" s="8" t="str">
        <f>VLOOKUP(A1040:A3374,'Medical Examinations'!$A$2:$H$2336,6,0)</f>
        <v>No</v>
      </c>
      <c r="H1040" s="8">
        <f>VLOOKUP(A1040:A3374,'Medical Examinations'!$A$2:$H$2336,7,0)</f>
        <v>2</v>
      </c>
      <c r="I1040" t="str">
        <f>VLOOKUP(A1040:A3374,'Medical Examinations'!$A$2:$K$2336,11,0)</f>
        <v>No</v>
      </c>
      <c r="J1040" s="8" t="str">
        <f>VLOOKUP(A1040:A3374,'Medical Examinations'!$A$2:$M$2336,12,0)</f>
        <v>Obesity</v>
      </c>
      <c r="K1040" s="8" t="str">
        <f>VLOOKUP(A1040:A3374,'Medical Examinations'!$A$2:$M$2336,13,0)</f>
        <v>Diabetes</v>
      </c>
      <c r="L1040" s="8" t="str">
        <f>VLOOKUP(Table1[CUSTOMER ID],'Hospitalisation Details'!$A$1:$N$2344,12,0)</f>
        <v>18/Dec/1970</v>
      </c>
      <c r="M1040" s="22">
        <f>VLOOKUP(Table1[CUSTOMER ID],'Hospitalisation Details'!$A$2:$N$2344,14,0)</f>
        <v>10806.84</v>
      </c>
      <c r="N1040" s="8" t="str">
        <f>VLOOKUP(Table1[CUSTOMER ID],'Hospitalisation Details'!$A$2:$I$2344,7,0)</f>
        <v>tier - 3</v>
      </c>
      <c r="O1040" s="8" t="str">
        <f>VLOOKUP(Table1[CUSTOMER ID],'Hospitalisation Details'!$A$2:$I$2344,8,0)</f>
        <v>tier - 2</v>
      </c>
      <c r="P1040" s="8" t="str">
        <f>VLOOKUP(Table1[CUSTOMER ID],'Hospitalisation Details'!$A$2:$I$2344,9,0)</f>
        <v>R1011</v>
      </c>
      <c r="Q1040" s="8">
        <f ca="1">VLOOKUP(Table1[CUSTOMER ID],'Hospitalisation Details'!$A$2:$N$2344,13,0)</f>
        <v>53</v>
      </c>
    </row>
    <row r="1041" spans="1:17" ht="15.75" x14ac:dyDescent="0.25">
      <c r="A1041" s="1" t="s">
        <v>1330</v>
      </c>
      <c r="B1041" s="8" t="str">
        <f>VLOOKUP(A1041:A3375,'Customer Names'!$A$2:$D$2336,2,0)</f>
        <v xml:space="preserve">  Shure</v>
      </c>
      <c r="C1041" s="8">
        <f>VLOOKUP(A1041:A3375,'Medical Examinations'!$A$2:$H$2336,2,0)</f>
        <v>30.78</v>
      </c>
      <c r="D1041" s="8">
        <f>VLOOKUP(A1041:A3375,'Medical Examinations'!$A$2:$H$2336,3,0)</f>
        <v>10.74</v>
      </c>
      <c r="E1041" s="8" t="str">
        <f>VLOOKUP(A1041:A3375,'Medical Examinations'!$A$1:$M$2336,10,0)</f>
        <v>Yes</v>
      </c>
      <c r="F1041" s="8" t="str">
        <f>VLOOKUP(A1041:A3375,'Medical Examinations'!$A$2:$H$2336,5,0)</f>
        <v>No</v>
      </c>
      <c r="G1041" s="8" t="str">
        <f>VLOOKUP(A1041:A3375,'Medical Examinations'!$A$2:$H$2336,6,0)</f>
        <v>No</v>
      </c>
      <c r="H1041" s="8">
        <f>VLOOKUP(A1041:A3375,'Medical Examinations'!$A$2:$H$2336,7,0)</f>
        <v>2</v>
      </c>
      <c r="I1041" t="str">
        <f>VLOOKUP(A1041:A3375,'Medical Examinations'!$A$2:$K$2336,11,0)</f>
        <v>No</v>
      </c>
      <c r="J1041" s="8" t="str">
        <f>VLOOKUP(A1041:A3375,'Medical Examinations'!$A$2:$M$2336,12,0)</f>
        <v>Obesity</v>
      </c>
      <c r="K1041" s="8" t="str">
        <f>VLOOKUP(A1041:A3375,'Medical Examinations'!$A$2:$M$2336,13,0)</f>
        <v>Diabetes</v>
      </c>
      <c r="L1041" s="8" t="str">
        <f>VLOOKUP(Table1[CUSTOMER ID],'Hospitalisation Details'!$A$1:$N$2344,12,0)</f>
        <v>28/Oct/1970</v>
      </c>
      <c r="M1041" s="22">
        <f>VLOOKUP(Table1[CUSTOMER ID],'Hospitalisation Details'!$A$2:$N$2344,14,0)</f>
        <v>10797.34</v>
      </c>
      <c r="N1041" s="8" t="str">
        <f>VLOOKUP(Table1[CUSTOMER ID],'Hospitalisation Details'!$A$2:$I$2344,7,0)</f>
        <v>tier - 3</v>
      </c>
      <c r="O1041" s="8" t="str">
        <f>VLOOKUP(Table1[CUSTOMER ID],'Hospitalisation Details'!$A$2:$I$2344,8,0)</f>
        <v>tier - 2</v>
      </c>
      <c r="P1041" s="8" t="str">
        <f>VLOOKUP(Table1[CUSTOMER ID],'Hospitalisation Details'!$A$2:$I$2344,9,0)</f>
        <v>R1023</v>
      </c>
      <c r="Q1041" s="8">
        <f ca="1">VLOOKUP(Table1[CUSTOMER ID],'Hospitalisation Details'!$A$2:$N$2344,13,0)</f>
        <v>54</v>
      </c>
    </row>
    <row r="1042" spans="1:17" ht="15.75" x14ac:dyDescent="0.25">
      <c r="A1042" s="1" t="s">
        <v>1329</v>
      </c>
      <c r="B1042" s="8" t="str">
        <f>VLOOKUP(A1042:A3376,'Customer Names'!$A$2:$D$2336,2,0)</f>
        <v xml:space="preserve">  Richard</v>
      </c>
      <c r="C1042" s="8">
        <f>VLOOKUP(A1042:A3376,'Medical Examinations'!$A$2:$H$2336,2,0)</f>
        <v>28.975000000000001</v>
      </c>
      <c r="D1042" s="8">
        <f>VLOOKUP(A1042:A3376,'Medical Examinations'!$A$2:$H$2336,3,0)</f>
        <v>7.69</v>
      </c>
      <c r="E1042" s="8" t="str">
        <f>VLOOKUP(A1042:A3376,'Medical Examinations'!$A$1:$M$2336,10,0)</f>
        <v>Yes</v>
      </c>
      <c r="F1042" s="8" t="str">
        <f>VLOOKUP(A1042:A3376,'Medical Examinations'!$A$2:$H$2336,5,0)</f>
        <v>No</v>
      </c>
      <c r="G1042" s="8" t="str">
        <f>VLOOKUP(A1042:A3376,'Medical Examinations'!$A$2:$H$2336,6,0)</f>
        <v>No</v>
      </c>
      <c r="H1042" s="8">
        <f>VLOOKUP(A1042:A3376,'Medical Examinations'!$A$2:$H$2336,7,0)</f>
        <v>0</v>
      </c>
      <c r="I1042" t="str">
        <f>VLOOKUP(A1042:A3376,'Medical Examinations'!$A$2:$K$2336,11,0)</f>
        <v>No</v>
      </c>
      <c r="J1042" s="8" t="str">
        <f>VLOOKUP(A1042:A3376,'Medical Examinations'!$A$2:$M$2336,12,0)</f>
        <v>Overweight</v>
      </c>
      <c r="K1042" s="8" t="str">
        <f>VLOOKUP(A1042:A3376,'Medical Examinations'!$A$2:$M$2336,13,0)</f>
        <v>Diabetes</v>
      </c>
      <c r="L1042" s="8" t="str">
        <f>VLOOKUP(Table1[CUSTOMER ID],'Hospitalisation Details'!$A$1:$N$2344,12,0)</f>
        <v>23/Oct/1967</v>
      </c>
      <c r="M1042" s="22">
        <f>VLOOKUP(Table1[CUSTOMER ID],'Hospitalisation Details'!$A$2:$N$2344,14,0)</f>
        <v>10796.35</v>
      </c>
      <c r="N1042" s="8" t="str">
        <f>VLOOKUP(Table1[CUSTOMER ID],'Hospitalisation Details'!$A$2:$I$2344,7,0)</f>
        <v>tier - 3</v>
      </c>
      <c r="O1042" s="8" t="str">
        <f>VLOOKUP(Table1[CUSTOMER ID],'Hospitalisation Details'!$A$2:$I$2344,8,0)</f>
        <v>tier - 1</v>
      </c>
      <c r="P1042" s="8" t="str">
        <f>VLOOKUP(Table1[CUSTOMER ID],'Hospitalisation Details'!$A$2:$I$2344,9,0)</f>
        <v>R1019</v>
      </c>
      <c r="Q1042" s="8">
        <f ca="1">VLOOKUP(Table1[CUSTOMER ID],'Hospitalisation Details'!$A$2:$N$2344,13,0)</f>
        <v>57</v>
      </c>
    </row>
    <row r="1043" spans="1:17" ht="15.75" x14ac:dyDescent="0.25">
      <c r="A1043" s="1" t="s">
        <v>1328</v>
      </c>
      <c r="B1043" s="8" t="str">
        <f>VLOOKUP(A1043:A3377,'Customer Names'!$A$2:$D$2336,2,0)</f>
        <v xml:space="preserve">  Brenda</v>
      </c>
      <c r="C1043" s="8">
        <f>VLOOKUP(A1043:A3377,'Medical Examinations'!$A$2:$H$2336,2,0)</f>
        <v>33.4</v>
      </c>
      <c r="D1043" s="8">
        <f>VLOOKUP(A1043:A3377,'Medical Examinations'!$A$2:$H$2336,3,0)</f>
        <v>4.84</v>
      </c>
      <c r="E1043" s="8" t="str">
        <f>VLOOKUP(A1043:A3377,'Medical Examinations'!$A$1:$M$2336,10,0)</f>
        <v>No</v>
      </c>
      <c r="F1043" s="8" t="str">
        <f>VLOOKUP(A1043:A3377,'Medical Examinations'!$A$2:$H$2336,5,0)</f>
        <v>No</v>
      </c>
      <c r="G1043" s="8" t="str">
        <f>VLOOKUP(A1043:A3377,'Medical Examinations'!$A$2:$H$2336,6,0)</f>
        <v>No</v>
      </c>
      <c r="H1043" s="8">
        <f>VLOOKUP(A1043:A3377,'Medical Examinations'!$A$2:$H$2336,7,0)</f>
        <v>0</v>
      </c>
      <c r="I1043" t="str">
        <f>VLOOKUP(A1043:A3377,'Medical Examinations'!$A$2:$K$2336,11,0)</f>
        <v>No</v>
      </c>
      <c r="J1043" s="8" t="str">
        <f>VLOOKUP(A1043:A3377,'Medical Examinations'!$A$2:$M$2336,12,0)</f>
        <v>Obesity</v>
      </c>
      <c r="K1043" s="8" t="str">
        <f>VLOOKUP(A1043:A3377,'Medical Examinations'!$A$2:$M$2336,13,0)</f>
        <v>Normal</v>
      </c>
      <c r="L1043" s="8" t="str">
        <f>VLOOKUP(Table1[CUSTOMER ID],'Hospitalisation Details'!$A$1:$N$2344,12,0)</f>
        <v>24/Dec/1999</v>
      </c>
      <c r="M1043" s="22">
        <f>VLOOKUP(Table1[CUSTOMER ID],'Hospitalisation Details'!$A$2:$N$2344,14,0)</f>
        <v>10795.94</v>
      </c>
      <c r="N1043" s="8" t="str">
        <f>VLOOKUP(Table1[CUSTOMER ID],'Hospitalisation Details'!$A$2:$I$2344,7,0)</f>
        <v>tier - 3</v>
      </c>
      <c r="O1043" s="8" t="str">
        <f>VLOOKUP(Table1[CUSTOMER ID],'Hospitalisation Details'!$A$2:$I$2344,8,0)</f>
        <v>tier - 1</v>
      </c>
      <c r="P1043" s="8" t="str">
        <f>VLOOKUP(Table1[CUSTOMER ID],'Hospitalisation Details'!$A$2:$I$2344,9,0)</f>
        <v>R1011</v>
      </c>
      <c r="Q1043" s="8">
        <f ca="1">VLOOKUP(Table1[CUSTOMER ID],'Hospitalisation Details'!$A$2:$N$2344,13,0)</f>
        <v>24</v>
      </c>
    </row>
    <row r="1044" spans="1:17" ht="15.75" x14ac:dyDescent="0.25">
      <c r="A1044" s="1" t="s">
        <v>1327</v>
      </c>
      <c r="B1044" s="8" t="str">
        <f>VLOOKUP(A1044:A3378,'Customer Names'!$A$2:$D$2336,2,0)</f>
        <v xml:space="preserve">  Joseph M</v>
      </c>
      <c r="C1044" s="8">
        <f>VLOOKUP(A1044:A3378,'Medical Examinations'!$A$2:$H$2336,2,0)</f>
        <v>21.5</v>
      </c>
      <c r="D1044" s="8">
        <f>VLOOKUP(A1044:A3378,'Medical Examinations'!$A$2:$H$2336,3,0)</f>
        <v>9.77</v>
      </c>
      <c r="E1044" s="8" t="str">
        <f>VLOOKUP(A1044:A3378,'Medical Examinations'!$A$1:$M$2336,10,0)</f>
        <v>Yes</v>
      </c>
      <c r="F1044" s="8" t="str">
        <f>VLOOKUP(A1044:A3378,'Medical Examinations'!$A$2:$H$2336,5,0)</f>
        <v>No</v>
      </c>
      <c r="G1044" s="8" t="str">
        <f>VLOOKUP(A1044:A3378,'Medical Examinations'!$A$2:$H$2336,6,0)</f>
        <v>No</v>
      </c>
      <c r="H1044" s="8">
        <f>VLOOKUP(A1044:A3378,'Medical Examinations'!$A$2:$H$2336,7,0)</f>
        <v>0</v>
      </c>
      <c r="I1044" t="str">
        <f>VLOOKUP(A1044:A3378,'Medical Examinations'!$A$2:$K$2336,11,0)</f>
        <v>No</v>
      </c>
      <c r="J1044" s="8" t="str">
        <f>VLOOKUP(A1044:A3378,'Medical Examinations'!$A$2:$M$2336,12,0)</f>
        <v>Normal Weight</v>
      </c>
      <c r="K1044" s="8" t="str">
        <f>VLOOKUP(A1044:A3378,'Medical Examinations'!$A$2:$M$2336,13,0)</f>
        <v>Diabetes</v>
      </c>
      <c r="L1044" s="8" t="str">
        <f>VLOOKUP(Table1[CUSTOMER ID],'Hospitalisation Details'!$A$1:$N$2344,12,0)</f>
        <v>11/Nov/1967</v>
      </c>
      <c r="M1044" s="22">
        <f>VLOOKUP(Table1[CUSTOMER ID],'Hospitalisation Details'!$A$2:$N$2344,14,0)</f>
        <v>10791.96</v>
      </c>
      <c r="N1044" s="8" t="str">
        <f>VLOOKUP(Table1[CUSTOMER ID],'Hospitalisation Details'!$A$2:$I$2344,7,0)</f>
        <v>tier - 3</v>
      </c>
      <c r="O1044" s="8" t="str">
        <f>VLOOKUP(Table1[CUSTOMER ID],'Hospitalisation Details'!$A$2:$I$2344,8,0)</f>
        <v>tier - 2</v>
      </c>
      <c r="P1044" s="8" t="str">
        <f>VLOOKUP(Table1[CUSTOMER ID],'Hospitalisation Details'!$A$2:$I$2344,9,0)</f>
        <v>R1011</v>
      </c>
      <c r="Q1044" s="8">
        <f ca="1">VLOOKUP(Table1[CUSTOMER ID],'Hospitalisation Details'!$A$2:$N$2344,13,0)</f>
        <v>57</v>
      </c>
    </row>
    <row r="1045" spans="1:17" ht="15.75" x14ac:dyDescent="0.25">
      <c r="A1045" s="1" t="s">
        <v>1326</v>
      </c>
      <c r="B1045" s="8" t="str">
        <f>VLOOKUP(A1045:A3379,'Customer Names'!$A$2:$D$2336,2,0)</f>
        <v xml:space="preserve">  Stephen J</v>
      </c>
      <c r="C1045" s="8">
        <f>VLOOKUP(A1045:A3379,'Medical Examinations'!$A$2:$H$2336,2,0)</f>
        <v>38.14</v>
      </c>
      <c r="D1045" s="8">
        <f>VLOOKUP(A1045:A3379,'Medical Examinations'!$A$2:$H$2336,3,0)</f>
        <v>5.84</v>
      </c>
      <c r="E1045" s="8" t="str">
        <f>VLOOKUP(A1045:A3379,'Medical Examinations'!$A$1:$M$2336,10,0)</f>
        <v>No</v>
      </c>
      <c r="F1045" s="8" t="str">
        <f>VLOOKUP(A1045:A3379,'Medical Examinations'!$A$2:$H$2336,5,0)</f>
        <v>No</v>
      </c>
      <c r="G1045" s="8" t="str">
        <f>VLOOKUP(A1045:A3379,'Medical Examinations'!$A$2:$H$2336,6,0)</f>
        <v>No</v>
      </c>
      <c r="H1045" s="8">
        <f>VLOOKUP(A1045:A3379,'Medical Examinations'!$A$2:$H$2336,7,0)</f>
        <v>0</v>
      </c>
      <c r="I1045" t="str">
        <f>VLOOKUP(A1045:A3379,'Medical Examinations'!$A$2:$K$2336,11,0)</f>
        <v>No</v>
      </c>
      <c r="J1045" s="8" t="str">
        <f>VLOOKUP(A1045:A3379,'Medical Examinations'!$A$2:$M$2336,12,0)</f>
        <v>Obesity</v>
      </c>
      <c r="K1045" s="8" t="str">
        <f>VLOOKUP(A1045:A3379,'Medical Examinations'!$A$2:$M$2336,13,0)</f>
        <v>Prediabetes</v>
      </c>
      <c r="L1045" s="8" t="str">
        <f>VLOOKUP(Table1[CUSTOMER ID],'Hospitalisation Details'!$A$1:$N$2344,12,0)</f>
        <v>25/Nov/1989</v>
      </c>
      <c r="M1045" s="22">
        <f>VLOOKUP(Table1[CUSTOMER ID],'Hospitalisation Details'!$A$2:$N$2344,14,0)</f>
        <v>10769.75</v>
      </c>
      <c r="N1045" s="8" t="str">
        <f>VLOOKUP(Table1[CUSTOMER ID],'Hospitalisation Details'!$A$2:$I$2344,7,0)</f>
        <v>tier - 3</v>
      </c>
      <c r="O1045" s="8" t="str">
        <f>VLOOKUP(Table1[CUSTOMER ID],'Hospitalisation Details'!$A$2:$I$2344,8,0)</f>
        <v>tier - 2</v>
      </c>
      <c r="P1045" s="8" t="str">
        <f>VLOOKUP(Table1[CUSTOMER ID],'Hospitalisation Details'!$A$2:$I$2344,9,0)</f>
        <v>R1022</v>
      </c>
      <c r="Q1045" s="8">
        <f ca="1">VLOOKUP(Table1[CUSTOMER ID],'Hospitalisation Details'!$A$2:$N$2344,13,0)</f>
        <v>34</v>
      </c>
    </row>
    <row r="1046" spans="1:17" ht="15.75" x14ac:dyDescent="0.25">
      <c r="A1046" s="1" t="s">
        <v>1325</v>
      </c>
      <c r="B1046" s="8" t="str">
        <f>VLOOKUP(A1046:A3380,'Customer Names'!$A$2:$D$2336,2,0)</f>
        <v xml:space="preserve">  Kathya</v>
      </c>
      <c r="C1046" s="8">
        <f>VLOOKUP(A1046:A3380,'Medical Examinations'!$A$2:$H$2336,2,0)</f>
        <v>35.42</v>
      </c>
      <c r="D1046" s="8">
        <f>VLOOKUP(A1046:A3380,'Medical Examinations'!$A$2:$H$2336,3,0)</f>
        <v>8.6999999999999993</v>
      </c>
      <c r="E1046" s="8" t="str">
        <f>VLOOKUP(A1046:A3380,'Medical Examinations'!$A$1:$M$2336,10,0)</f>
        <v>Yes</v>
      </c>
      <c r="F1046" s="8" t="str">
        <f>VLOOKUP(A1046:A3380,'Medical Examinations'!$A$2:$H$2336,5,0)</f>
        <v>No</v>
      </c>
      <c r="G1046" s="8" t="str">
        <f>VLOOKUP(A1046:A3380,'Medical Examinations'!$A$2:$H$2336,6,0)</f>
        <v>No</v>
      </c>
      <c r="H1046" s="8">
        <f>VLOOKUP(A1046:A3380,'Medical Examinations'!$A$2:$H$2336,7,0)</f>
        <v>1</v>
      </c>
      <c r="I1046" t="str">
        <f>VLOOKUP(A1046:A3380,'Medical Examinations'!$A$2:$K$2336,11,0)</f>
        <v>No</v>
      </c>
      <c r="J1046" s="8" t="str">
        <f>VLOOKUP(A1046:A3380,'Medical Examinations'!$A$2:$M$2336,12,0)</f>
        <v>Obesity</v>
      </c>
      <c r="K1046" s="8" t="str">
        <f>VLOOKUP(A1046:A3380,'Medical Examinations'!$A$2:$M$2336,13,0)</f>
        <v>Diabetes</v>
      </c>
      <c r="L1046" s="8" t="str">
        <f>VLOOKUP(Table1[CUSTOMER ID],'Hospitalisation Details'!$A$1:$N$2344,12,0)</f>
        <v>29/Aug/1986</v>
      </c>
      <c r="M1046" s="22">
        <f>VLOOKUP(Table1[CUSTOMER ID],'Hospitalisation Details'!$A$2:$N$2344,14,0)</f>
        <v>10749.02</v>
      </c>
      <c r="N1046" s="8" t="str">
        <f>VLOOKUP(Table1[CUSTOMER ID],'Hospitalisation Details'!$A$2:$I$2344,7,0)</f>
        <v>tier - 3</v>
      </c>
      <c r="O1046" s="8" t="str">
        <f>VLOOKUP(Table1[CUSTOMER ID],'Hospitalisation Details'!$A$2:$I$2344,8,0)</f>
        <v>tier - 1</v>
      </c>
      <c r="P1046" s="8" t="str">
        <f>VLOOKUP(Table1[CUSTOMER ID],'Hospitalisation Details'!$A$2:$I$2344,9,0)</f>
        <v>R1026</v>
      </c>
      <c r="Q1046" s="8">
        <f ca="1">VLOOKUP(Table1[CUSTOMER ID],'Hospitalisation Details'!$A$2:$N$2344,13,0)</f>
        <v>38</v>
      </c>
    </row>
    <row r="1047" spans="1:17" ht="15.75" x14ac:dyDescent="0.25">
      <c r="A1047" s="1" t="s">
        <v>1324</v>
      </c>
      <c r="B1047" s="8" t="str">
        <f>VLOOKUP(A1047:A3381,'Customer Names'!$A$2:$D$2336,2,0)</f>
        <v xml:space="preserve">  Wesley</v>
      </c>
      <c r="C1047" s="8">
        <f>VLOOKUP(A1047:A3381,'Medical Examinations'!$A$2:$H$2336,2,0)</f>
        <v>35.625</v>
      </c>
      <c r="D1047" s="8">
        <f>VLOOKUP(A1047:A3381,'Medical Examinations'!$A$2:$H$2336,3,0)</f>
        <v>10.79</v>
      </c>
      <c r="E1047" s="8" t="str">
        <f>VLOOKUP(A1047:A3381,'Medical Examinations'!$A$1:$M$2336,10,0)</f>
        <v>No</v>
      </c>
      <c r="F1047" s="8" t="str">
        <f>VLOOKUP(A1047:A3381,'Medical Examinations'!$A$2:$H$2336,5,0)</f>
        <v>No</v>
      </c>
      <c r="G1047" s="8" t="str">
        <f>VLOOKUP(A1047:A3381,'Medical Examinations'!$A$2:$H$2336,6,0)</f>
        <v>No</v>
      </c>
      <c r="H1047" s="8">
        <f>VLOOKUP(A1047:A3381,'Medical Examinations'!$A$2:$H$2336,7,0)</f>
        <v>0</v>
      </c>
      <c r="I1047" t="str">
        <f>VLOOKUP(A1047:A3381,'Medical Examinations'!$A$2:$K$2336,11,0)</f>
        <v>No</v>
      </c>
      <c r="J1047" s="8" t="str">
        <f>VLOOKUP(A1047:A3381,'Medical Examinations'!$A$2:$M$2336,12,0)</f>
        <v>Obesity</v>
      </c>
      <c r="K1047" s="8" t="str">
        <f>VLOOKUP(A1047:A3381,'Medical Examinations'!$A$2:$M$2336,13,0)</f>
        <v>Diabetes</v>
      </c>
      <c r="L1047" s="8" t="str">
        <f>VLOOKUP(Table1[CUSTOMER ID],'Hospitalisation Details'!$A$1:$N$2344,12,0)</f>
        <v>9/Dec/1974</v>
      </c>
      <c r="M1047" s="22">
        <f>VLOOKUP(Table1[CUSTOMER ID],'Hospitalisation Details'!$A$2:$N$2344,14,0)</f>
        <v>10736.87</v>
      </c>
      <c r="N1047" s="8" t="str">
        <f>VLOOKUP(Table1[CUSTOMER ID],'Hospitalisation Details'!$A$2:$I$2344,7,0)</f>
        <v>tier - 3</v>
      </c>
      <c r="O1047" s="8" t="str">
        <f>VLOOKUP(Table1[CUSTOMER ID],'Hospitalisation Details'!$A$2:$I$2344,8,0)</f>
        <v>tier - 1</v>
      </c>
      <c r="P1047" s="8" t="str">
        <f>VLOOKUP(Table1[CUSTOMER ID],'Hospitalisation Details'!$A$2:$I$2344,9,0)</f>
        <v>R1016</v>
      </c>
      <c r="Q1047" s="8">
        <f ca="1">VLOOKUP(Table1[CUSTOMER ID],'Hospitalisation Details'!$A$2:$N$2344,13,0)</f>
        <v>49</v>
      </c>
    </row>
    <row r="1048" spans="1:17" ht="15.75" x14ac:dyDescent="0.25">
      <c r="A1048" s="1" t="s">
        <v>1323</v>
      </c>
      <c r="B1048" s="8" t="str">
        <f>VLOOKUP(A1048:A3382,'Customer Names'!$A$2:$D$2336,2,0)</f>
        <v xml:space="preserve">  Tim</v>
      </c>
      <c r="C1048" s="8">
        <f>VLOOKUP(A1048:A3382,'Medical Examinations'!$A$2:$H$2336,2,0)</f>
        <v>45.51</v>
      </c>
      <c r="D1048" s="8">
        <f>VLOOKUP(A1048:A3382,'Medical Examinations'!$A$2:$H$2336,3,0)</f>
        <v>4.32</v>
      </c>
      <c r="E1048" s="8" t="str">
        <f>VLOOKUP(A1048:A3382,'Medical Examinations'!$A$1:$M$2336,10,0)</f>
        <v>No</v>
      </c>
      <c r="F1048" s="8" t="str">
        <f>VLOOKUP(A1048:A3382,'Medical Examinations'!$A$2:$H$2336,5,0)</f>
        <v>No</v>
      </c>
      <c r="G1048" s="8" t="str">
        <f>VLOOKUP(A1048:A3382,'Medical Examinations'!$A$2:$H$2336,6,0)</f>
        <v>No</v>
      </c>
      <c r="H1048" s="8">
        <f>VLOOKUP(A1048:A3382,'Medical Examinations'!$A$2:$H$2336,7,0)</f>
        <v>1</v>
      </c>
      <c r="I1048" t="str">
        <f>VLOOKUP(A1048:A3382,'Medical Examinations'!$A$2:$K$2336,11,0)</f>
        <v>No</v>
      </c>
      <c r="J1048" s="8" t="str">
        <f>VLOOKUP(A1048:A3382,'Medical Examinations'!$A$2:$M$2336,12,0)</f>
        <v>Obesity</v>
      </c>
      <c r="K1048" s="8" t="str">
        <f>VLOOKUP(A1048:A3382,'Medical Examinations'!$A$2:$M$2336,13,0)</f>
        <v>Normal</v>
      </c>
      <c r="L1048" s="8" t="str">
        <f>VLOOKUP(Table1[CUSTOMER ID],'Hospitalisation Details'!$A$1:$N$2344,12,0)</f>
        <v>25/Jun/1992</v>
      </c>
      <c r="M1048" s="22">
        <f>VLOOKUP(Table1[CUSTOMER ID],'Hospitalisation Details'!$A$2:$N$2344,14,0)</f>
        <v>10719.57</v>
      </c>
      <c r="N1048" s="8" t="str">
        <f>VLOOKUP(Table1[CUSTOMER ID],'Hospitalisation Details'!$A$2:$I$2344,7,0)</f>
        <v>tier - 3</v>
      </c>
      <c r="O1048" s="8" t="str">
        <f>VLOOKUP(Table1[CUSTOMER ID],'Hospitalisation Details'!$A$2:$I$2344,8,0)</f>
        <v>tier - 1</v>
      </c>
      <c r="P1048" s="8" t="str">
        <f>VLOOKUP(Table1[CUSTOMER ID],'Hospitalisation Details'!$A$2:$I$2344,9,0)</f>
        <v>R1012</v>
      </c>
      <c r="Q1048" s="8">
        <f ca="1">VLOOKUP(Table1[CUSTOMER ID],'Hospitalisation Details'!$A$2:$N$2344,13,0)</f>
        <v>32</v>
      </c>
    </row>
    <row r="1049" spans="1:17" ht="15.75" x14ac:dyDescent="0.25">
      <c r="A1049" s="1" t="s">
        <v>1322</v>
      </c>
      <c r="B1049" s="8" t="str">
        <f>VLOOKUP(A1049:A3383,'Customer Names'!$A$2:$D$2336,2,0)</f>
        <v xml:space="preserve">  Jamie L</v>
      </c>
      <c r="C1049" s="8">
        <f>VLOOKUP(A1049:A3383,'Medical Examinations'!$A$2:$H$2336,2,0)</f>
        <v>37.1</v>
      </c>
      <c r="D1049" s="8">
        <f>VLOOKUP(A1049:A3383,'Medical Examinations'!$A$2:$H$2336,3,0)</f>
        <v>7.19</v>
      </c>
      <c r="E1049" s="8" t="str">
        <f>VLOOKUP(A1049:A3383,'Medical Examinations'!$A$1:$M$2336,10,0)</f>
        <v>Yes</v>
      </c>
      <c r="F1049" s="8" t="str">
        <f>VLOOKUP(A1049:A3383,'Medical Examinations'!$A$2:$H$2336,5,0)</f>
        <v>No</v>
      </c>
      <c r="G1049" s="8" t="str">
        <f>VLOOKUP(A1049:A3383,'Medical Examinations'!$A$2:$H$2336,6,0)</f>
        <v>No</v>
      </c>
      <c r="H1049" s="8">
        <f>VLOOKUP(A1049:A3383,'Medical Examinations'!$A$2:$H$2336,7,0)</f>
        <v>0</v>
      </c>
      <c r="I1049" t="str">
        <f>VLOOKUP(A1049:A3383,'Medical Examinations'!$A$2:$K$2336,11,0)</f>
        <v>No</v>
      </c>
      <c r="J1049" s="8" t="str">
        <f>VLOOKUP(A1049:A3383,'Medical Examinations'!$A$2:$M$2336,12,0)</f>
        <v>Obesity</v>
      </c>
      <c r="K1049" s="8" t="str">
        <f>VLOOKUP(A1049:A3383,'Medical Examinations'!$A$2:$M$2336,13,0)</f>
        <v>Diabetes</v>
      </c>
      <c r="L1049" s="8" t="str">
        <f>VLOOKUP(Table1[CUSTOMER ID],'Hospitalisation Details'!$A$1:$N$2344,12,0)</f>
        <v>5/Oct/1967</v>
      </c>
      <c r="M1049" s="22">
        <f>VLOOKUP(Table1[CUSTOMER ID],'Hospitalisation Details'!$A$2:$N$2344,14,0)</f>
        <v>10713.64</v>
      </c>
      <c r="N1049" s="8" t="str">
        <f>VLOOKUP(Table1[CUSTOMER ID],'Hospitalisation Details'!$A$2:$I$2344,7,0)</f>
        <v>tier - 3</v>
      </c>
      <c r="O1049" s="8" t="str">
        <f>VLOOKUP(Table1[CUSTOMER ID],'Hospitalisation Details'!$A$2:$I$2344,8,0)</f>
        <v>tier - 3</v>
      </c>
      <c r="P1049" s="8" t="str">
        <f>VLOOKUP(Table1[CUSTOMER ID],'Hospitalisation Details'!$A$2:$I$2344,9,0)</f>
        <v>R1011</v>
      </c>
      <c r="Q1049" s="8">
        <f ca="1">VLOOKUP(Table1[CUSTOMER ID],'Hospitalisation Details'!$A$2:$N$2344,13,0)</f>
        <v>57</v>
      </c>
    </row>
    <row r="1050" spans="1:17" ht="15.75" x14ac:dyDescent="0.25">
      <c r="A1050" s="1" t="s">
        <v>1321</v>
      </c>
      <c r="B1050" s="8" t="str">
        <f>VLOOKUP(A1050:A3384,'Customer Names'!$A$2:$D$2336,2,0)</f>
        <v xml:space="preserve">  Alexandra</v>
      </c>
      <c r="C1050" s="8">
        <f>VLOOKUP(A1050:A3384,'Medical Examinations'!$A$2:$H$2336,2,0)</f>
        <v>30.5</v>
      </c>
      <c r="D1050" s="8">
        <f>VLOOKUP(A1050:A3384,'Medical Examinations'!$A$2:$H$2336,3,0)</f>
        <v>11.94</v>
      </c>
      <c r="E1050" s="8" t="str">
        <f>VLOOKUP(A1050:A3384,'Medical Examinations'!$A$1:$M$2336,10,0)</f>
        <v>Yes</v>
      </c>
      <c r="F1050" s="8" t="str">
        <f>VLOOKUP(A1050:A3384,'Medical Examinations'!$A$2:$H$2336,5,0)</f>
        <v>No</v>
      </c>
      <c r="G1050" s="8" t="str">
        <f>VLOOKUP(A1050:A3384,'Medical Examinations'!$A$2:$H$2336,6,0)</f>
        <v>No</v>
      </c>
      <c r="H1050" s="8">
        <f>VLOOKUP(A1050:A3384,'Medical Examinations'!$A$2:$H$2336,7,0)</f>
        <v>0</v>
      </c>
      <c r="I1050" t="str">
        <f>VLOOKUP(A1050:A3384,'Medical Examinations'!$A$2:$K$2336,11,0)</f>
        <v>No</v>
      </c>
      <c r="J1050" s="8" t="str">
        <f>VLOOKUP(A1050:A3384,'Medical Examinations'!$A$2:$M$2336,12,0)</f>
        <v>Obesity</v>
      </c>
      <c r="K1050" s="8" t="str">
        <f>VLOOKUP(A1050:A3384,'Medical Examinations'!$A$2:$M$2336,13,0)</f>
        <v>Diabetes</v>
      </c>
      <c r="L1050" s="8" t="str">
        <f>VLOOKUP(Table1[CUSTOMER ID],'Hospitalisation Details'!$A$1:$N$2344,12,0)</f>
        <v>30/Jul/1967</v>
      </c>
      <c r="M1050" s="22">
        <f>VLOOKUP(Table1[CUSTOMER ID],'Hospitalisation Details'!$A$2:$N$2344,14,0)</f>
        <v>10704.47</v>
      </c>
      <c r="N1050" s="8" t="str">
        <f>VLOOKUP(Table1[CUSTOMER ID],'Hospitalisation Details'!$A$2:$I$2344,7,0)</f>
        <v>tier - 3</v>
      </c>
      <c r="O1050" s="8" t="str">
        <f>VLOOKUP(Table1[CUSTOMER ID],'Hospitalisation Details'!$A$2:$I$2344,8,0)</f>
        <v>tier - 2</v>
      </c>
      <c r="P1050" s="8" t="str">
        <f>VLOOKUP(Table1[CUSTOMER ID],'Hospitalisation Details'!$A$2:$I$2344,9,0)</f>
        <v>R1011</v>
      </c>
      <c r="Q1050" s="8">
        <f ca="1">VLOOKUP(Table1[CUSTOMER ID],'Hospitalisation Details'!$A$2:$N$2344,13,0)</f>
        <v>57</v>
      </c>
    </row>
    <row r="1051" spans="1:17" ht="15.75" x14ac:dyDescent="0.25">
      <c r="A1051" s="1" t="s">
        <v>1320</v>
      </c>
      <c r="B1051" s="8" t="str">
        <f>VLOOKUP(A1051:A3385,'Customer Names'!$A$2:$D$2336,2,0)</f>
        <v xml:space="preserve">  Tiffany</v>
      </c>
      <c r="C1051" s="8">
        <f>VLOOKUP(A1051:A3385,'Medical Examinations'!$A$2:$H$2336,2,0)</f>
        <v>28.16</v>
      </c>
      <c r="D1051" s="8">
        <f>VLOOKUP(A1051:A3385,'Medical Examinations'!$A$2:$H$2336,3,0)</f>
        <v>5.56</v>
      </c>
      <c r="E1051" s="8" t="str">
        <f>VLOOKUP(A1051:A3385,'Medical Examinations'!$A$1:$M$2336,10,0)</f>
        <v>No</v>
      </c>
      <c r="F1051" s="8" t="str">
        <f>VLOOKUP(A1051:A3385,'Medical Examinations'!$A$2:$H$2336,5,0)</f>
        <v>No</v>
      </c>
      <c r="G1051" s="8" t="str">
        <f>VLOOKUP(A1051:A3385,'Medical Examinations'!$A$2:$H$2336,6,0)</f>
        <v>No</v>
      </c>
      <c r="H1051" s="8">
        <f>VLOOKUP(A1051:A3385,'Medical Examinations'!$A$2:$H$2336,7,0)</f>
        <v>2</v>
      </c>
      <c r="I1051" t="str">
        <f>VLOOKUP(A1051:A3385,'Medical Examinations'!$A$2:$K$2336,11,0)</f>
        <v>No</v>
      </c>
      <c r="J1051" s="8" t="str">
        <f>VLOOKUP(A1051:A3385,'Medical Examinations'!$A$2:$M$2336,12,0)</f>
        <v>Overweight</v>
      </c>
      <c r="K1051" s="8" t="str">
        <f>VLOOKUP(A1051:A3385,'Medical Examinations'!$A$2:$M$2336,13,0)</f>
        <v>Normal</v>
      </c>
      <c r="L1051" s="8" t="str">
        <f>VLOOKUP(Table1[CUSTOMER ID],'Hospitalisation Details'!$A$1:$N$2344,12,0)</f>
        <v>24/Oct/1972</v>
      </c>
      <c r="M1051" s="22">
        <f>VLOOKUP(Table1[CUSTOMER ID],'Hospitalisation Details'!$A$2:$N$2344,14,0)</f>
        <v>10702.64</v>
      </c>
      <c r="N1051" s="8" t="str">
        <f>VLOOKUP(Table1[CUSTOMER ID],'Hospitalisation Details'!$A$2:$I$2344,7,0)</f>
        <v>tier - 3</v>
      </c>
      <c r="O1051" s="8" t="str">
        <f>VLOOKUP(Table1[CUSTOMER ID],'Hospitalisation Details'!$A$2:$I$2344,8,0)</f>
        <v>tier - 3</v>
      </c>
      <c r="P1051" s="8" t="str">
        <f>VLOOKUP(Table1[CUSTOMER ID],'Hospitalisation Details'!$A$2:$I$2344,9,0)</f>
        <v>R1013</v>
      </c>
      <c r="Q1051" s="8">
        <f ca="1">VLOOKUP(Table1[CUSTOMER ID],'Hospitalisation Details'!$A$2:$N$2344,13,0)</f>
        <v>52</v>
      </c>
    </row>
    <row r="1052" spans="1:17" ht="15.75" x14ac:dyDescent="0.25">
      <c r="A1052" s="1" t="s">
        <v>1319</v>
      </c>
      <c r="B1052" s="8" t="str">
        <f>VLOOKUP(A1052:A3386,'Customer Names'!$A$2:$D$2336,2,0)</f>
        <v xml:space="preserve">  Rebecca J</v>
      </c>
      <c r="C1052" s="8">
        <f>VLOOKUP(A1052:A3386,'Medical Examinations'!$A$2:$H$2336,2,0)</f>
        <v>29.1</v>
      </c>
      <c r="D1052" s="8">
        <f>VLOOKUP(A1052:A3386,'Medical Examinations'!$A$2:$H$2336,3,0)</f>
        <v>5.64</v>
      </c>
      <c r="E1052" s="8" t="str">
        <f>VLOOKUP(A1052:A3386,'Medical Examinations'!$A$1:$M$2336,10,0)</f>
        <v>Yes</v>
      </c>
      <c r="F1052" s="8" t="str">
        <f>VLOOKUP(A1052:A3386,'Medical Examinations'!$A$2:$H$2336,5,0)</f>
        <v>No</v>
      </c>
      <c r="G1052" s="8" t="str">
        <f>VLOOKUP(A1052:A3386,'Medical Examinations'!$A$2:$H$2336,6,0)</f>
        <v>No</v>
      </c>
      <c r="H1052" s="8">
        <f>VLOOKUP(A1052:A3386,'Medical Examinations'!$A$2:$H$2336,7,0)</f>
        <v>0</v>
      </c>
      <c r="I1052" t="str">
        <f>VLOOKUP(A1052:A3386,'Medical Examinations'!$A$2:$K$2336,11,0)</f>
        <v>No</v>
      </c>
      <c r="J1052" s="8" t="str">
        <f>VLOOKUP(A1052:A3386,'Medical Examinations'!$A$2:$M$2336,12,0)</f>
        <v>Overweight</v>
      </c>
      <c r="K1052" s="8" t="str">
        <f>VLOOKUP(A1052:A3386,'Medical Examinations'!$A$2:$M$2336,13,0)</f>
        <v>Normal</v>
      </c>
      <c r="L1052" s="8" t="str">
        <f>VLOOKUP(Table1[CUSTOMER ID],'Hospitalisation Details'!$A$1:$N$2344,12,0)</f>
        <v>30/Sep/1976</v>
      </c>
      <c r="M1052" s="22">
        <f>VLOOKUP(Table1[CUSTOMER ID],'Hospitalisation Details'!$A$2:$N$2344,14,0)</f>
        <v>10698.38</v>
      </c>
      <c r="N1052" s="8" t="str">
        <f>VLOOKUP(Table1[CUSTOMER ID],'Hospitalisation Details'!$A$2:$I$2344,7,0)</f>
        <v>tier - 3</v>
      </c>
      <c r="O1052" s="8" t="str">
        <f>VLOOKUP(Table1[CUSTOMER ID],'Hospitalisation Details'!$A$2:$I$2344,8,0)</f>
        <v>tier - 1</v>
      </c>
      <c r="P1052" s="8" t="str">
        <f>VLOOKUP(Table1[CUSTOMER ID],'Hospitalisation Details'!$A$2:$I$2344,9,0)</f>
        <v>R1025</v>
      </c>
      <c r="Q1052" s="8">
        <f ca="1">VLOOKUP(Table1[CUSTOMER ID],'Hospitalisation Details'!$A$2:$N$2344,13,0)</f>
        <v>48</v>
      </c>
    </row>
    <row r="1053" spans="1:17" ht="15.75" x14ac:dyDescent="0.25">
      <c r="A1053" s="1" t="s">
        <v>1318</v>
      </c>
      <c r="B1053" s="8" t="str">
        <f>VLOOKUP(A1053:A3387,'Customer Names'!$A$2:$D$2336,2,0)</f>
        <v xml:space="preserve">  Austin T</v>
      </c>
      <c r="C1053" s="8">
        <f>VLOOKUP(A1053:A3387,'Medical Examinations'!$A$2:$H$2336,2,0)</f>
        <v>30.22</v>
      </c>
      <c r="D1053" s="8">
        <f>VLOOKUP(A1053:A3387,'Medical Examinations'!$A$2:$H$2336,3,0)</f>
        <v>4.6500000000000004</v>
      </c>
      <c r="E1053" s="8" t="str">
        <f>VLOOKUP(A1053:A3387,'Medical Examinations'!$A$1:$M$2336,10,0)</f>
        <v>No</v>
      </c>
      <c r="F1053" s="8" t="str">
        <f>VLOOKUP(A1053:A3387,'Medical Examinations'!$A$2:$H$2336,5,0)</f>
        <v>No</v>
      </c>
      <c r="G1053" s="8" t="str">
        <f>VLOOKUP(A1053:A3387,'Medical Examinations'!$A$2:$H$2336,6,0)</f>
        <v>No</v>
      </c>
      <c r="H1053" s="8">
        <f>VLOOKUP(A1053:A3387,'Medical Examinations'!$A$2:$H$2336,7,0)</f>
        <v>0</v>
      </c>
      <c r="I1053" t="str">
        <f>VLOOKUP(A1053:A3387,'Medical Examinations'!$A$2:$K$2336,11,0)</f>
        <v>No</v>
      </c>
      <c r="J1053" s="8" t="str">
        <f>VLOOKUP(A1053:A3387,'Medical Examinations'!$A$2:$M$2336,12,0)</f>
        <v>Obesity</v>
      </c>
      <c r="K1053" s="8" t="str">
        <f>VLOOKUP(A1053:A3387,'Medical Examinations'!$A$2:$M$2336,13,0)</f>
        <v>Normal</v>
      </c>
      <c r="L1053" s="8" t="str">
        <f>VLOOKUP(Table1[CUSTOMER ID],'Hospitalisation Details'!$A$1:$N$2344,12,0)</f>
        <v>2/Aug/1977</v>
      </c>
      <c r="M1053" s="22">
        <f>VLOOKUP(Table1[CUSTOMER ID],'Hospitalisation Details'!$A$2:$N$2344,14,0)</f>
        <v>10690.11</v>
      </c>
      <c r="N1053" s="8" t="str">
        <f>VLOOKUP(Table1[CUSTOMER ID],'Hospitalisation Details'!$A$2:$I$2344,7,0)</f>
        <v>tier - 3</v>
      </c>
      <c r="O1053" s="8" t="str">
        <f>VLOOKUP(Table1[CUSTOMER ID],'Hospitalisation Details'!$A$2:$I$2344,8,0)</f>
        <v>tier - 2</v>
      </c>
      <c r="P1053" s="8" t="str">
        <f>VLOOKUP(Table1[CUSTOMER ID],'Hospitalisation Details'!$A$2:$I$2344,9,0)</f>
        <v>R1021</v>
      </c>
      <c r="Q1053" s="8">
        <f ca="1">VLOOKUP(Table1[CUSTOMER ID],'Hospitalisation Details'!$A$2:$N$2344,13,0)</f>
        <v>47</v>
      </c>
    </row>
    <row r="1054" spans="1:17" ht="15.75" x14ac:dyDescent="0.25">
      <c r="A1054" s="1" t="s">
        <v>1317</v>
      </c>
      <c r="B1054" s="8" t="str">
        <f>VLOOKUP(A1054:A3388,'Customer Names'!$A$2:$D$2336,2,0)</f>
        <v xml:space="preserve">  Jamie T</v>
      </c>
      <c r="C1054" s="8">
        <f>VLOOKUP(A1054:A3388,'Medical Examinations'!$A$2:$H$2336,2,0)</f>
        <v>24.29</v>
      </c>
      <c r="D1054" s="8">
        <f>VLOOKUP(A1054:A3388,'Medical Examinations'!$A$2:$H$2336,3,0)</f>
        <v>9.0500000000000007</v>
      </c>
      <c r="E1054" s="8" t="str">
        <f>VLOOKUP(A1054:A3388,'Medical Examinations'!$A$1:$M$2336,10,0)</f>
        <v>No</v>
      </c>
      <c r="F1054" s="8" t="str">
        <f>VLOOKUP(A1054:A3388,'Medical Examinations'!$A$2:$H$2336,5,0)</f>
        <v>No</v>
      </c>
      <c r="G1054" s="8" t="str">
        <f>VLOOKUP(A1054:A3388,'Medical Examinations'!$A$2:$H$2336,6,0)</f>
        <v>No</v>
      </c>
      <c r="H1054" s="8">
        <f>VLOOKUP(A1054:A3388,'Medical Examinations'!$A$2:$H$2336,7,0)</f>
        <v>0</v>
      </c>
      <c r="I1054" t="str">
        <f>VLOOKUP(A1054:A3388,'Medical Examinations'!$A$2:$K$2336,11,0)</f>
        <v>No</v>
      </c>
      <c r="J1054" s="8" t="str">
        <f>VLOOKUP(A1054:A3388,'Medical Examinations'!$A$2:$M$2336,12,0)</f>
        <v>Normal Weight</v>
      </c>
      <c r="K1054" s="8" t="str">
        <f>VLOOKUP(A1054:A3388,'Medical Examinations'!$A$2:$M$2336,13,0)</f>
        <v>Diabetes</v>
      </c>
      <c r="L1054" s="8" t="str">
        <f>VLOOKUP(Table1[CUSTOMER ID],'Hospitalisation Details'!$A$1:$N$2344,12,0)</f>
        <v>7/Sep/1962</v>
      </c>
      <c r="M1054" s="22">
        <f>VLOOKUP(Table1[CUSTOMER ID],'Hospitalisation Details'!$A$2:$N$2344,14,0)</f>
        <v>10676.83</v>
      </c>
      <c r="N1054" s="8" t="str">
        <f>VLOOKUP(Table1[CUSTOMER ID],'Hospitalisation Details'!$A$2:$I$2344,7,0)</f>
        <v>tier - 3</v>
      </c>
      <c r="O1054" s="8" t="str">
        <f>VLOOKUP(Table1[CUSTOMER ID],'Hospitalisation Details'!$A$2:$I$2344,8,0)</f>
        <v>tier - 3</v>
      </c>
      <c r="P1054" s="8" t="str">
        <f>VLOOKUP(Table1[CUSTOMER ID],'Hospitalisation Details'!$A$2:$I$2344,9,0)</f>
        <v>R1013</v>
      </c>
      <c r="Q1054" s="8">
        <f ca="1">VLOOKUP(Table1[CUSTOMER ID],'Hospitalisation Details'!$A$2:$N$2344,13,0)</f>
        <v>62</v>
      </c>
    </row>
    <row r="1055" spans="1:17" ht="15.75" x14ac:dyDescent="0.25">
      <c r="A1055" s="1" t="s">
        <v>1316</v>
      </c>
      <c r="B1055" s="8" t="str">
        <f>VLOOKUP(A1055:A3389,'Customer Names'!$A$2:$D$2336,2,0)</f>
        <v xml:space="preserve">  Matthew T</v>
      </c>
      <c r="C1055" s="8">
        <f>VLOOKUP(A1055:A3389,'Medical Examinations'!$A$2:$H$2336,2,0)</f>
        <v>29.39</v>
      </c>
      <c r="D1055" s="8">
        <f>VLOOKUP(A1055:A3389,'Medical Examinations'!$A$2:$H$2336,3,0)</f>
        <v>4.5199999999999996</v>
      </c>
      <c r="E1055" s="8" t="str">
        <f>VLOOKUP(A1055:A3389,'Medical Examinations'!$A$1:$M$2336,10,0)</f>
        <v>Yes</v>
      </c>
      <c r="F1055" s="8" t="str">
        <f>VLOOKUP(A1055:A3389,'Medical Examinations'!$A$2:$H$2336,5,0)</f>
        <v>No</v>
      </c>
      <c r="G1055" s="8" t="str">
        <f>VLOOKUP(A1055:A3389,'Medical Examinations'!$A$2:$H$2336,6,0)</f>
        <v>No</v>
      </c>
      <c r="H1055" s="8">
        <f>VLOOKUP(A1055:A3389,'Medical Examinations'!$A$2:$H$2336,7,0)</f>
        <v>0</v>
      </c>
      <c r="I1055" t="str">
        <f>VLOOKUP(A1055:A3389,'Medical Examinations'!$A$2:$K$2336,11,0)</f>
        <v>No</v>
      </c>
      <c r="J1055" s="8" t="str">
        <f>VLOOKUP(A1055:A3389,'Medical Examinations'!$A$2:$M$2336,12,0)</f>
        <v>Overweight</v>
      </c>
      <c r="K1055" s="8" t="str">
        <f>VLOOKUP(A1055:A3389,'Medical Examinations'!$A$2:$M$2336,13,0)</f>
        <v>Normal</v>
      </c>
      <c r="L1055" s="8" t="str">
        <f>VLOOKUP(Table1[CUSTOMER ID],'Hospitalisation Details'!$A$1:$N$2344,12,0)</f>
        <v>22/Nov/1976</v>
      </c>
      <c r="M1055" s="22">
        <f>VLOOKUP(Table1[CUSTOMER ID],'Hospitalisation Details'!$A$2:$N$2344,14,0)</f>
        <v>10665.44</v>
      </c>
      <c r="N1055" s="8" t="str">
        <f>VLOOKUP(Table1[CUSTOMER ID],'Hospitalisation Details'!$A$2:$I$2344,7,0)</f>
        <v>tier - 3</v>
      </c>
      <c r="O1055" s="8" t="str">
        <f>VLOOKUP(Table1[CUSTOMER ID],'Hospitalisation Details'!$A$2:$I$2344,8,0)</f>
        <v>tier - 2</v>
      </c>
      <c r="P1055" s="8" t="str">
        <f>VLOOKUP(Table1[CUSTOMER ID],'Hospitalisation Details'!$A$2:$I$2344,9,0)</f>
        <v>R1021</v>
      </c>
      <c r="Q1055" s="8">
        <f ca="1">VLOOKUP(Table1[CUSTOMER ID],'Hospitalisation Details'!$A$2:$N$2344,13,0)</f>
        <v>47</v>
      </c>
    </row>
    <row r="1056" spans="1:17" ht="15.75" x14ac:dyDescent="0.25">
      <c r="A1056" s="1" t="s">
        <v>1315</v>
      </c>
      <c r="B1056" s="8" t="str">
        <f>VLOOKUP(A1056:A3390,'Customer Names'!$A$2:$D$2336,2,0)</f>
        <v xml:space="preserve">  Emily</v>
      </c>
      <c r="C1056" s="8">
        <f>VLOOKUP(A1056:A3390,'Medical Examinations'!$A$2:$H$2336,2,0)</f>
        <v>25.66</v>
      </c>
      <c r="D1056" s="8">
        <f>VLOOKUP(A1056:A3390,'Medical Examinations'!$A$2:$H$2336,3,0)</f>
        <v>4.62</v>
      </c>
      <c r="E1056" s="8" t="str">
        <f>VLOOKUP(A1056:A3390,'Medical Examinations'!$A$1:$M$2336,10,0)</f>
        <v>Yes</v>
      </c>
      <c r="F1056" s="8" t="str">
        <f>VLOOKUP(A1056:A3390,'Medical Examinations'!$A$2:$H$2336,5,0)</f>
        <v>No</v>
      </c>
      <c r="G1056" s="8" t="str">
        <f>VLOOKUP(A1056:A3390,'Medical Examinations'!$A$2:$H$2336,6,0)</f>
        <v>No</v>
      </c>
      <c r="H1056" s="8">
        <f>VLOOKUP(A1056:A3390,'Medical Examinations'!$A$2:$H$2336,7,0)</f>
        <v>1</v>
      </c>
      <c r="I1056" t="str">
        <f>VLOOKUP(A1056:A3390,'Medical Examinations'!$A$2:$K$2336,11,0)</f>
        <v>No</v>
      </c>
      <c r="J1056" s="8" t="str">
        <f>VLOOKUP(A1056:A3390,'Medical Examinations'!$A$2:$M$2336,12,0)</f>
        <v>Overweight</v>
      </c>
      <c r="K1056" s="8" t="str">
        <f>VLOOKUP(A1056:A3390,'Medical Examinations'!$A$2:$M$2336,13,0)</f>
        <v>Normal</v>
      </c>
      <c r="L1056" s="8" t="str">
        <f>VLOOKUP(Table1[CUSTOMER ID],'Hospitalisation Details'!$A$1:$N$2344,12,0)</f>
        <v>8/Aug/1964</v>
      </c>
      <c r="M1056" s="22">
        <f>VLOOKUP(Table1[CUSTOMER ID],'Hospitalisation Details'!$A$2:$N$2344,14,0)</f>
        <v>10627.81</v>
      </c>
      <c r="N1056" s="8" t="str">
        <f>VLOOKUP(Table1[CUSTOMER ID],'Hospitalisation Details'!$A$2:$I$2344,7,0)</f>
        <v>tier - 3</v>
      </c>
      <c r="O1056" s="8" t="str">
        <f>VLOOKUP(Table1[CUSTOMER ID],'Hospitalisation Details'!$A$2:$I$2344,8,0)</f>
        <v>tier - 3</v>
      </c>
      <c r="P1056" s="8" t="str">
        <f>VLOOKUP(Table1[CUSTOMER ID],'Hospitalisation Details'!$A$2:$I$2344,9,0)</f>
        <v>R1013</v>
      </c>
      <c r="Q1056" s="8">
        <f ca="1">VLOOKUP(Table1[CUSTOMER ID],'Hospitalisation Details'!$A$2:$N$2344,13,0)</f>
        <v>60</v>
      </c>
    </row>
    <row r="1057" spans="1:17" ht="15.75" x14ac:dyDescent="0.25">
      <c r="A1057" s="1" t="s">
        <v>1314</v>
      </c>
      <c r="B1057" s="8" t="str">
        <f>VLOOKUP(A1057:A3391,'Customer Names'!$A$2:$D$2336,2,0)</f>
        <v xml:space="preserve">  Gillian</v>
      </c>
      <c r="C1057" s="8">
        <f>VLOOKUP(A1057:A3391,'Medical Examinations'!$A$2:$H$2336,2,0)</f>
        <v>39.11</v>
      </c>
      <c r="D1057" s="8">
        <f>VLOOKUP(A1057:A3391,'Medical Examinations'!$A$2:$H$2336,3,0)</f>
        <v>5.87</v>
      </c>
      <c r="E1057" s="8" t="str">
        <f>VLOOKUP(A1057:A3391,'Medical Examinations'!$A$1:$M$2336,10,0)</f>
        <v>No</v>
      </c>
      <c r="F1057" s="8" t="str">
        <f>VLOOKUP(A1057:A3391,'Medical Examinations'!$A$2:$H$2336,5,0)</f>
        <v>No</v>
      </c>
      <c r="G1057" s="8" t="str">
        <f>VLOOKUP(A1057:A3391,'Medical Examinations'!$A$2:$H$2336,6,0)</f>
        <v>No</v>
      </c>
      <c r="H1057" s="8">
        <f>VLOOKUP(A1057:A3391,'Medical Examinations'!$A$2:$H$2336,7,0)</f>
        <v>0</v>
      </c>
      <c r="I1057" t="str">
        <f>VLOOKUP(A1057:A3391,'Medical Examinations'!$A$2:$K$2336,11,0)</f>
        <v>No</v>
      </c>
      <c r="J1057" s="8" t="str">
        <f>VLOOKUP(A1057:A3391,'Medical Examinations'!$A$2:$M$2336,12,0)</f>
        <v>Obesity</v>
      </c>
      <c r="K1057" s="8" t="str">
        <f>VLOOKUP(A1057:A3391,'Medical Examinations'!$A$2:$M$2336,13,0)</f>
        <v>Prediabetes</v>
      </c>
      <c r="L1057" s="8" t="str">
        <f>VLOOKUP(Table1[CUSTOMER ID],'Hospitalisation Details'!$A$1:$N$2344,12,0)</f>
        <v>6/Jul/1990</v>
      </c>
      <c r="M1057" s="22">
        <f>VLOOKUP(Table1[CUSTOMER ID],'Hospitalisation Details'!$A$2:$N$2344,14,0)</f>
        <v>10620.26</v>
      </c>
      <c r="N1057" s="8" t="str">
        <f>VLOOKUP(Table1[CUSTOMER ID],'Hospitalisation Details'!$A$2:$I$2344,7,0)</f>
        <v>tier - 3</v>
      </c>
      <c r="O1057" s="8" t="str">
        <f>VLOOKUP(Table1[CUSTOMER ID],'Hospitalisation Details'!$A$2:$I$2344,8,0)</f>
        <v>tier - 3</v>
      </c>
      <c r="P1057" s="8" t="str">
        <f>VLOOKUP(Table1[CUSTOMER ID],'Hospitalisation Details'!$A$2:$I$2344,9,0)</f>
        <v>R1012</v>
      </c>
      <c r="Q1057" s="8">
        <f ca="1">VLOOKUP(Table1[CUSTOMER ID],'Hospitalisation Details'!$A$2:$N$2344,13,0)</f>
        <v>34</v>
      </c>
    </row>
    <row r="1058" spans="1:17" ht="15.75" x14ac:dyDescent="0.25">
      <c r="A1058" s="1" t="s">
        <v>1313</v>
      </c>
      <c r="B1058" s="8" t="str">
        <f>VLOOKUP(A1058:A3392,'Customer Names'!$A$2:$D$2336,2,0)</f>
        <v xml:space="preserve">  Brenn E</v>
      </c>
      <c r="C1058" s="8">
        <f>VLOOKUP(A1058:A3392,'Medical Examinations'!$A$2:$H$2336,2,0)</f>
        <v>43.78</v>
      </c>
      <c r="D1058" s="8">
        <f>VLOOKUP(A1058:A3392,'Medical Examinations'!$A$2:$H$2336,3,0)</f>
        <v>5.71</v>
      </c>
      <c r="E1058" s="8" t="str">
        <f>VLOOKUP(A1058:A3392,'Medical Examinations'!$A$1:$M$2336,10,0)</f>
        <v>No</v>
      </c>
      <c r="F1058" s="8" t="str">
        <f>VLOOKUP(A1058:A3392,'Medical Examinations'!$A$2:$H$2336,5,0)</f>
        <v>No</v>
      </c>
      <c r="G1058" s="8" t="str">
        <f>VLOOKUP(A1058:A3392,'Medical Examinations'!$A$2:$H$2336,6,0)</f>
        <v>No</v>
      </c>
      <c r="H1058" s="8">
        <f>VLOOKUP(A1058:A3392,'Medical Examinations'!$A$2:$H$2336,7,0)</f>
        <v>1</v>
      </c>
      <c r="I1058" t="str">
        <f>VLOOKUP(A1058:A3392,'Medical Examinations'!$A$2:$K$2336,11,0)</f>
        <v>No</v>
      </c>
      <c r="J1058" s="8" t="str">
        <f>VLOOKUP(A1058:A3392,'Medical Examinations'!$A$2:$M$2336,12,0)</f>
        <v>Obesity</v>
      </c>
      <c r="K1058" s="8" t="str">
        <f>VLOOKUP(A1058:A3392,'Medical Examinations'!$A$2:$M$2336,13,0)</f>
        <v>Prediabetes</v>
      </c>
      <c r="L1058" s="8" t="str">
        <f>VLOOKUP(Table1[CUSTOMER ID],'Hospitalisation Details'!$A$1:$N$2344,12,0)</f>
        <v>23/Jul/1992</v>
      </c>
      <c r="M1058" s="22">
        <f>VLOOKUP(Table1[CUSTOMER ID],'Hospitalisation Details'!$A$2:$N$2344,14,0)</f>
        <v>10617.04</v>
      </c>
      <c r="N1058" s="8" t="str">
        <f>VLOOKUP(Table1[CUSTOMER ID],'Hospitalisation Details'!$A$2:$I$2344,7,0)</f>
        <v>tier - 3</v>
      </c>
      <c r="O1058" s="8" t="str">
        <f>VLOOKUP(Table1[CUSTOMER ID],'Hospitalisation Details'!$A$2:$I$2344,8,0)</f>
        <v>tier - 3</v>
      </c>
      <c r="P1058" s="8" t="str">
        <f>VLOOKUP(Table1[CUSTOMER ID],'Hospitalisation Details'!$A$2:$I$2344,9,0)</f>
        <v>R1026</v>
      </c>
      <c r="Q1058" s="8">
        <f ca="1">VLOOKUP(Table1[CUSTOMER ID],'Hospitalisation Details'!$A$2:$N$2344,13,0)</f>
        <v>32</v>
      </c>
    </row>
    <row r="1059" spans="1:17" ht="15.75" x14ac:dyDescent="0.25">
      <c r="A1059" s="1" t="s">
        <v>1312</v>
      </c>
      <c r="B1059" s="8" t="str">
        <f>VLOOKUP(A1059:A3393,'Customer Names'!$A$2:$D$2336,2,0)</f>
        <v xml:space="preserve">  Lisa M</v>
      </c>
      <c r="C1059" s="8">
        <f>VLOOKUP(A1059:A3393,'Medical Examinations'!$A$2:$H$2336,2,0)</f>
        <v>24.35</v>
      </c>
      <c r="D1059" s="8">
        <f>VLOOKUP(A1059:A3393,'Medical Examinations'!$A$2:$H$2336,3,0)</f>
        <v>9.08</v>
      </c>
      <c r="E1059" s="8" t="str">
        <f>VLOOKUP(A1059:A3393,'Medical Examinations'!$A$1:$M$2336,10,0)</f>
        <v>No</v>
      </c>
      <c r="F1059" s="8" t="str">
        <f>VLOOKUP(A1059:A3393,'Medical Examinations'!$A$2:$H$2336,5,0)</f>
        <v>No</v>
      </c>
      <c r="G1059" s="8" t="str">
        <f>VLOOKUP(A1059:A3393,'Medical Examinations'!$A$2:$H$2336,6,0)</f>
        <v>No</v>
      </c>
      <c r="H1059" s="8">
        <f>VLOOKUP(A1059:A3393,'Medical Examinations'!$A$2:$H$2336,7,0)</f>
        <v>0</v>
      </c>
      <c r="I1059" t="str">
        <f>VLOOKUP(A1059:A3393,'Medical Examinations'!$A$2:$K$2336,11,0)</f>
        <v>No</v>
      </c>
      <c r="J1059" s="8" t="str">
        <f>VLOOKUP(A1059:A3393,'Medical Examinations'!$A$2:$M$2336,12,0)</f>
        <v>Normal Weight</v>
      </c>
      <c r="K1059" s="8" t="str">
        <f>VLOOKUP(A1059:A3393,'Medical Examinations'!$A$2:$M$2336,13,0)</f>
        <v>Diabetes</v>
      </c>
      <c r="L1059" s="8" t="str">
        <f>VLOOKUP(Table1[CUSTOMER ID],'Hospitalisation Details'!$A$1:$N$2344,12,0)</f>
        <v>27/Jun/1965</v>
      </c>
      <c r="M1059" s="22">
        <f>VLOOKUP(Table1[CUSTOMER ID],'Hospitalisation Details'!$A$2:$N$2344,14,0)</f>
        <v>10608.67</v>
      </c>
      <c r="N1059" s="8" t="str">
        <f>VLOOKUP(Table1[CUSTOMER ID],'Hospitalisation Details'!$A$2:$I$2344,7,0)</f>
        <v>tier - 3</v>
      </c>
      <c r="O1059" s="8" t="str">
        <f>VLOOKUP(Table1[CUSTOMER ID],'Hospitalisation Details'!$A$2:$I$2344,8,0)</f>
        <v>tier - 3</v>
      </c>
      <c r="P1059" s="8" t="str">
        <f>VLOOKUP(Table1[CUSTOMER ID],'Hospitalisation Details'!$A$2:$I$2344,9,0)</f>
        <v>R1012</v>
      </c>
      <c r="Q1059" s="8">
        <f ca="1">VLOOKUP(Table1[CUSTOMER ID],'Hospitalisation Details'!$A$2:$N$2344,13,0)</f>
        <v>59</v>
      </c>
    </row>
    <row r="1060" spans="1:17" ht="15.75" x14ac:dyDescent="0.25">
      <c r="A1060" s="1" t="s">
        <v>1311</v>
      </c>
      <c r="B1060" s="8" t="str">
        <f>VLOOKUP(A1060:A3394,'Customer Names'!$A$2:$D$2336,2,0)</f>
        <v xml:space="preserve">  Matt</v>
      </c>
      <c r="C1060" s="8">
        <f>VLOOKUP(A1060:A3394,'Medical Examinations'!$A$2:$H$2336,2,0)</f>
        <v>40.299999999999997</v>
      </c>
      <c r="D1060" s="8">
        <f>VLOOKUP(A1060:A3394,'Medical Examinations'!$A$2:$H$2336,3,0)</f>
        <v>5.3</v>
      </c>
      <c r="E1060" s="8" t="str">
        <f>VLOOKUP(A1060:A3394,'Medical Examinations'!$A$1:$M$2336,10,0)</f>
        <v>Yes</v>
      </c>
      <c r="F1060" s="8" t="str">
        <f>VLOOKUP(A1060:A3394,'Medical Examinations'!$A$2:$H$2336,5,0)</f>
        <v>No</v>
      </c>
      <c r="G1060" s="8" t="str">
        <f>VLOOKUP(A1060:A3394,'Medical Examinations'!$A$2:$H$2336,6,0)</f>
        <v>No</v>
      </c>
      <c r="H1060" s="8">
        <f>VLOOKUP(A1060:A3394,'Medical Examinations'!$A$2:$H$2336,7,0)</f>
        <v>2</v>
      </c>
      <c r="I1060" t="str">
        <f>VLOOKUP(A1060:A3394,'Medical Examinations'!$A$2:$K$2336,11,0)</f>
        <v>No</v>
      </c>
      <c r="J1060" s="8" t="str">
        <f>VLOOKUP(A1060:A3394,'Medical Examinations'!$A$2:$M$2336,12,0)</f>
        <v>Obesity</v>
      </c>
      <c r="K1060" s="8" t="str">
        <f>VLOOKUP(A1060:A3394,'Medical Examinations'!$A$2:$M$2336,13,0)</f>
        <v>Normal</v>
      </c>
      <c r="L1060" s="8" t="str">
        <f>VLOOKUP(Table1[CUSTOMER ID],'Hospitalisation Details'!$A$1:$N$2344,12,0)</f>
        <v>2/Jul/1966</v>
      </c>
      <c r="M1060" s="22">
        <f>VLOOKUP(Table1[CUSTOMER ID],'Hospitalisation Details'!$A$2:$N$2344,14,0)</f>
        <v>10602.39</v>
      </c>
      <c r="N1060" s="8" t="str">
        <f>VLOOKUP(Table1[CUSTOMER ID],'Hospitalisation Details'!$A$2:$I$2344,7,0)</f>
        <v>tier - 3</v>
      </c>
      <c r="O1060" s="8" t="str">
        <f>VLOOKUP(Table1[CUSTOMER ID],'Hospitalisation Details'!$A$2:$I$2344,8,0)</f>
        <v>tier - 3</v>
      </c>
      <c r="P1060" s="8" t="str">
        <f>VLOOKUP(Table1[CUSTOMER ID],'Hospitalisation Details'!$A$2:$I$2344,9,0)</f>
        <v>R1011</v>
      </c>
      <c r="Q1060" s="8">
        <f ca="1">VLOOKUP(Table1[CUSTOMER ID],'Hospitalisation Details'!$A$2:$N$2344,13,0)</f>
        <v>58</v>
      </c>
    </row>
    <row r="1061" spans="1:17" ht="15.75" x14ac:dyDescent="0.25">
      <c r="A1061" s="1" t="s">
        <v>1310</v>
      </c>
      <c r="B1061" s="8" t="str">
        <f>VLOOKUP(A1061:A3395,'Customer Names'!$A$2:$D$2336,2,0)</f>
        <v xml:space="preserve">  Thomas A</v>
      </c>
      <c r="C1061" s="8">
        <f>VLOOKUP(A1061:A3395,'Medical Examinations'!$A$2:$H$2336,2,0)</f>
        <v>32.774999999999999</v>
      </c>
      <c r="D1061" s="8">
        <f>VLOOKUP(A1061:A3395,'Medical Examinations'!$A$2:$H$2336,3,0)</f>
        <v>11.76</v>
      </c>
      <c r="E1061" s="8" t="str">
        <f>VLOOKUP(A1061:A3395,'Medical Examinations'!$A$1:$M$2336,10,0)</f>
        <v>Yes</v>
      </c>
      <c r="F1061" s="8" t="str">
        <f>VLOOKUP(A1061:A3395,'Medical Examinations'!$A$2:$H$2336,5,0)</f>
        <v>No</v>
      </c>
      <c r="G1061" s="8" t="str">
        <f>VLOOKUP(A1061:A3395,'Medical Examinations'!$A$2:$H$2336,6,0)</f>
        <v>No</v>
      </c>
      <c r="H1061" s="8">
        <f>VLOOKUP(A1061:A3395,'Medical Examinations'!$A$2:$H$2336,7,0)</f>
        <v>0</v>
      </c>
      <c r="I1061" t="str">
        <f>VLOOKUP(A1061:A3395,'Medical Examinations'!$A$2:$K$2336,11,0)</f>
        <v>No</v>
      </c>
      <c r="J1061" s="8" t="str">
        <f>VLOOKUP(A1061:A3395,'Medical Examinations'!$A$2:$M$2336,12,0)</f>
        <v>Obesity</v>
      </c>
      <c r="K1061" s="8" t="str">
        <f>VLOOKUP(A1061:A3395,'Medical Examinations'!$A$2:$M$2336,13,0)</f>
        <v>Diabetes</v>
      </c>
      <c r="L1061" s="8" t="str">
        <f>VLOOKUP(Table1[CUSTOMER ID],'Hospitalisation Details'!$A$1:$N$2344,12,0)</f>
        <v>23/Jun/1967</v>
      </c>
      <c r="M1061" s="22">
        <f>VLOOKUP(Table1[CUSTOMER ID],'Hospitalisation Details'!$A$2:$N$2344,14,0)</f>
        <v>10601.63</v>
      </c>
      <c r="N1061" s="8" t="str">
        <f>VLOOKUP(Table1[CUSTOMER ID],'Hospitalisation Details'!$A$2:$I$2344,7,0)</f>
        <v>tier - 3</v>
      </c>
      <c r="O1061" s="8" t="str">
        <f>VLOOKUP(Table1[CUSTOMER ID],'Hospitalisation Details'!$A$2:$I$2344,8,0)</f>
        <v>tier - 2</v>
      </c>
      <c r="P1061" s="8" t="str">
        <f>VLOOKUP(Table1[CUSTOMER ID],'Hospitalisation Details'!$A$2:$I$2344,9,0)</f>
        <v>R1012</v>
      </c>
      <c r="Q1061" s="8">
        <f ca="1">VLOOKUP(Table1[CUSTOMER ID],'Hospitalisation Details'!$A$2:$N$2344,13,0)</f>
        <v>57</v>
      </c>
    </row>
    <row r="1062" spans="1:17" ht="15.75" x14ac:dyDescent="0.25">
      <c r="A1062" s="1" t="s">
        <v>1309</v>
      </c>
      <c r="B1062" s="8" t="str">
        <f>VLOOKUP(A1062:A3396,'Customer Names'!$A$2:$D$2336,2,0)</f>
        <v xml:space="preserve">  Kevin J</v>
      </c>
      <c r="C1062" s="8">
        <f>VLOOKUP(A1062:A3396,'Medical Examinations'!$A$2:$H$2336,2,0)</f>
        <v>39.6</v>
      </c>
      <c r="D1062" s="8">
        <f>VLOOKUP(A1062:A3396,'Medical Examinations'!$A$2:$H$2336,3,0)</f>
        <v>5.1100000000000003</v>
      </c>
      <c r="E1062" s="8" t="str">
        <f>VLOOKUP(A1062:A3396,'Medical Examinations'!$A$1:$M$2336,10,0)</f>
        <v>Yes</v>
      </c>
      <c r="F1062" s="8" t="str">
        <f>VLOOKUP(A1062:A3396,'Medical Examinations'!$A$2:$H$2336,5,0)</f>
        <v>No</v>
      </c>
      <c r="G1062" s="8" t="str">
        <f>VLOOKUP(A1062:A3396,'Medical Examinations'!$A$2:$H$2336,6,0)</f>
        <v>No</v>
      </c>
      <c r="H1062" s="8">
        <f>VLOOKUP(A1062:A3396,'Medical Examinations'!$A$2:$H$2336,7,0)</f>
        <v>2</v>
      </c>
      <c r="I1062" t="str">
        <f>VLOOKUP(A1062:A3396,'Medical Examinations'!$A$2:$K$2336,11,0)</f>
        <v>No</v>
      </c>
      <c r="J1062" s="8" t="str">
        <f>VLOOKUP(A1062:A3396,'Medical Examinations'!$A$2:$M$2336,12,0)</f>
        <v>Obesity</v>
      </c>
      <c r="K1062" s="8" t="str">
        <f>VLOOKUP(A1062:A3396,'Medical Examinations'!$A$2:$M$2336,13,0)</f>
        <v>Normal</v>
      </c>
      <c r="L1062" s="8" t="str">
        <f>VLOOKUP(Table1[CUSTOMER ID],'Hospitalisation Details'!$A$1:$N$2344,12,0)</f>
        <v>20/Jul/1966</v>
      </c>
      <c r="M1062" s="22">
        <f>VLOOKUP(Table1[CUSTOMER ID],'Hospitalisation Details'!$A$2:$N$2344,14,0)</f>
        <v>10601.41</v>
      </c>
      <c r="N1062" s="8" t="str">
        <f>VLOOKUP(Table1[CUSTOMER ID],'Hospitalisation Details'!$A$2:$I$2344,7,0)</f>
        <v>tier - 3</v>
      </c>
      <c r="O1062" s="8" t="str">
        <f>VLOOKUP(Table1[CUSTOMER ID],'Hospitalisation Details'!$A$2:$I$2344,8,0)</f>
        <v>tier - 2</v>
      </c>
      <c r="P1062" s="8" t="str">
        <f>VLOOKUP(Table1[CUSTOMER ID],'Hospitalisation Details'!$A$2:$I$2344,9,0)</f>
        <v>R1011</v>
      </c>
      <c r="Q1062" s="8">
        <f ca="1">VLOOKUP(Table1[CUSTOMER ID],'Hospitalisation Details'!$A$2:$N$2344,13,0)</f>
        <v>58</v>
      </c>
    </row>
    <row r="1063" spans="1:17" ht="15.75" x14ac:dyDescent="0.25">
      <c r="A1063" s="1" t="s">
        <v>1308</v>
      </c>
      <c r="B1063" s="8" t="str">
        <f>VLOOKUP(A1063:A3397,'Customer Names'!$A$2:$D$2336,2,0)</f>
        <v xml:space="preserve">  William H</v>
      </c>
      <c r="C1063" s="8">
        <f>VLOOKUP(A1063:A3397,'Medical Examinations'!$A$2:$H$2336,2,0)</f>
        <v>30.97</v>
      </c>
      <c r="D1063" s="8">
        <f>VLOOKUP(A1063:A3397,'Medical Examinations'!$A$2:$H$2336,3,0)</f>
        <v>5.54</v>
      </c>
      <c r="E1063" s="8" t="str">
        <f>VLOOKUP(A1063:A3397,'Medical Examinations'!$A$1:$M$2336,10,0)</f>
        <v>No</v>
      </c>
      <c r="F1063" s="8" t="str">
        <f>VLOOKUP(A1063:A3397,'Medical Examinations'!$A$2:$H$2336,5,0)</f>
        <v>No</v>
      </c>
      <c r="G1063" s="8" t="str">
        <f>VLOOKUP(A1063:A3397,'Medical Examinations'!$A$2:$H$2336,6,0)</f>
        <v>No</v>
      </c>
      <c r="H1063" s="8">
        <f>VLOOKUP(A1063:A3397,'Medical Examinations'!$A$2:$H$2336,7,0)</f>
        <v>2</v>
      </c>
      <c r="I1063" t="str">
        <f>VLOOKUP(A1063:A3397,'Medical Examinations'!$A$2:$K$2336,11,0)</f>
        <v>No</v>
      </c>
      <c r="J1063" s="8" t="str">
        <f>VLOOKUP(A1063:A3397,'Medical Examinations'!$A$2:$M$2336,12,0)</f>
        <v>Obesity</v>
      </c>
      <c r="K1063" s="8" t="str">
        <f>VLOOKUP(A1063:A3397,'Medical Examinations'!$A$2:$M$2336,13,0)</f>
        <v>Normal</v>
      </c>
      <c r="L1063" s="8" t="str">
        <f>VLOOKUP(Table1[CUSTOMER ID],'Hospitalisation Details'!$A$1:$N$2344,12,0)</f>
        <v>14/Dec/1972</v>
      </c>
      <c r="M1063" s="22">
        <f>VLOOKUP(Table1[CUSTOMER ID],'Hospitalisation Details'!$A$2:$N$2344,14,0)</f>
        <v>10600.55</v>
      </c>
      <c r="N1063" s="8" t="str">
        <f>VLOOKUP(Table1[CUSTOMER ID],'Hospitalisation Details'!$A$2:$I$2344,7,0)</f>
        <v>tier - 3</v>
      </c>
      <c r="O1063" s="8" t="str">
        <f>VLOOKUP(Table1[CUSTOMER ID],'Hospitalisation Details'!$A$2:$I$2344,8,0)</f>
        <v>tier - 1</v>
      </c>
      <c r="P1063" s="8" t="str">
        <f>VLOOKUP(Table1[CUSTOMER ID],'Hospitalisation Details'!$A$2:$I$2344,9,0)</f>
        <v>R1012</v>
      </c>
      <c r="Q1063" s="8">
        <f ca="1">VLOOKUP(Table1[CUSTOMER ID],'Hospitalisation Details'!$A$2:$N$2344,13,0)</f>
        <v>51</v>
      </c>
    </row>
    <row r="1064" spans="1:17" ht="15.75" x14ac:dyDescent="0.25">
      <c r="A1064" s="1" t="s">
        <v>1307</v>
      </c>
      <c r="B1064" s="8" t="str">
        <f>VLOOKUP(A1064:A3398,'Customer Names'!$A$2:$D$2336,2,0)</f>
        <v xml:space="preserve">  Gal</v>
      </c>
      <c r="C1064" s="8">
        <f>VLOOKUP(A1064:A3398,'Medical Examinations'!$A$2:$H$2336,2,0)</f>
        <v>27.645</v>
      </c>
      <c r="D1064" s="8">
        <f>VLOOKUP(A1064:A3398,'Medical Examinations'!$A$2:$H$2336,3,0)</f>
        <v>8.8699999999999992</v>
      </c>
      <c r="E1064" s="8" t="str">
        <f>VLOOKUP(A1064:A3398,'Medical Examinations'!$A$1:$M$2336,10,0)</f>
        <v>Yes</v>
      </c>
      <c r="F1064" s="8" t="str">
        <f>VLOOKUP(A1064:A3398,'Medical Examinations'!$A$2:$H$2336,5,0)</f>
        <v>No</v>
      </c>
      <c r="G1064" s="8" t="str">
        <f>VLOOKUP(A1064:A3398,'Medical Examinations'!$A$2:$H$2336,6,0)</f>
        <v>No</v>
      </c>
      <c r="H1064" s="8">
        <f>VLOOKUP(A1064:A3398,'Medical Examinations'!$A$2:$H$2336,7,0)</f>
        <v>0</v>
      </c>
      <c r="I1064" t="str">
        <f>VLOOKUP(A1064:A3398,'Medical Examinations'!$A$2:$K$2336,11,0)</f>
        <v>No</v>
      </c>
      <c r="J1064" s="8" t="str">
        <f>VLOOKUP(A1064:A3398,'Medical Examinations'!$A$2:$M$2336,12,0)</f>
        <v>Overweight</v>
      </c>
      <c r="K1064" s="8" t="str">
        <f>VLOOKUP(A1064:A3398,'Medical Examinations'!$A$2:$M$2336,13,0)</f>
        <v>Diabetes</v>
      </c>
      <c r="L1064" s="8" t="str">
        <f>VLOOKUP(Table1[CUSTOMER ID],'Hospitalisation Details'!$A$1:$N$2344,12,0)</f>
        <v>29/Nov/1967</v>
      </c>
      <c r="M1064" s="22">
        <f>VLOOKUP(Table1[CUSTOMER ID],'Hospitalisation Details'!$A$2:$N$2344,14,0)</f>
        <v>10594.5</v>
      </c>
      <c r="N1064" s="8" t="str">
        <f>VLOOKUP(Table1[CUSTOMER ID],'Hospitalisation Details'!$A$2:$I$2344,7,0)</f>
        <v>tier - 3</v>
      </c>
      <c r="O1064" s="8" t="str">
        <f>VLOOKUP(Table1[CUSTOMER ID],'Hospitalisation Details'!$A$2:$I$2344,8,0)</f>
        <v>tier - 1</v>
      </c>
      <c r="P1064" s="8" t="str">
        <f>VLOOKUP(Table1[CUSTOMER ID],'Hospitalisation Details'!$A$2:$I$2344,9,0)</f>
        <v>R1012</v>
      </c>
      <c r="Q1064" s="8">
        <f ca="1">VLOOKUP(Table1[CUSTOMER ID],'Hospitalisation Details'!$A$2:$N$2344,13,0)</f>
        <v>56</v>
      </c>
    </row>
    <row r="1065" spans="1:17" ht="15.75" x14ac:dyDescent="0.25">
      <c r="A1065" s="1" t="s">
        <v>1306</v>
      </c>
      <c r="B1065" s="8" t="str">
        <f>VLOOKUP(A1065:A3399,'Customer Names'!$A$2:$D$2336,2,0)</f>
        <v xml:space="preserve">  Anton</v>
      </c>
      <c r="C1065" s="8">
        <f>VLOOKUP(A1065:A3399,'Medical Examinations'!$A$2:$H$2336,2,0)</f>
        <v>34.43</v>
      </c>
      <c r="D1065" s="8">
        <f>VLOOKUP(A1065:A3399,'Medical Examinations'!$A$2:$H$2336,3,0)</f>
        <v>5.96</v>
      </c>
      <c r="E1065" s="8" t="str">
        <f>VLOOKUP(A1065:A3399,'Medical Examinations'!$A$1:$M$2336,10,0)</f>
        <v>Yes</v>
      </c>
      <c r="F1065" s="8" t="str">
        <f>VLOOKUP(A1065:A3399,'Medical Examinations'!$A$2:$H$2336,5,0)</f>
        <v>No</v>
      </c>
      <c r="G1065" s="8" t="str">
        <f>VLOOKUP(A1065:A3399,'Medical Examinations'!$A$2:$H$2336,6,0)</f>
        <v>No</v>
      </c>
      <c r="H1065" s="8">
        <f>VLOOKUP(A1065:A3399,'Medical Examinations'!$A$2:$H$2336,7,0)</f>
        <v>2</v>
      </c>
      <c r="I1065" t="str">
        <f>VLOOKUP(A1065:A3399,'Medical Examinations'!$A$2:$K$2336,11,0)</f>
        <v>No</v>
      </c>
      <c r="J1065" s="8" t="str">
        <f>VLOOKUP(A1065:A3399,'Medical Examinations'!$A$2:$M$2336,12,0)</f>
        <v>Obesity</v>
      </c>
      <c r="K1065" s="8" t="str">
        <f>VLOOKUP(A1065:A3399,'Medical Examinations'!$A$2:$M$2336,13,0)</f>
        <v>Prediabetes</v>
      </c>
      <c r="L1065" s="8" t="str">
        <f>VLOOKUP(Table1[CUSTOMER ID],'Hospitalisation Details'!$A$1:$N$2344,12,0)</f>
        <v>3/Nov/1966</v>
      </c>
      <c r="M1065" s="22">
        <f>VLOOKUP(Table1[CUSTOMER ID],'Hospitalisation Details'!$A$2:$N$2344,14,0)</f>
        <v>10594.23</v>
      </c>
      <c r="N1065" s="8" t="str">
        <f>VLOOKUP(Table1[CUSTOMER ID],'Hospitalisation Details'!$A$2:$I$2344,7,0)</f>
        <v>tier - 3</v>
      </c>
      <c r="O1065" s="8" t="str">
        <f>VLOOKUP(Table1[CUSTOMER ID],'Hospitalisation Details'!$A$2:$I$2344,8,0)</f>
        <v>tier - 3</v>
      </c>
      <c r="P1065" s="8" t="str">
        <f>VLOOKUP(Table1[CUSTOMER ID],'Hospitalisation Details'!$A$2:$I$2344,9,0)</f>
        <v>R1013</v>
      </c>
      <c r="Q1065" s="8">
        <f ca="1">VLOOKUP(Table1[CUSTOMER ID],'Hospitalisation Details'!$A$2:$N$2344,13,0)</f>
        <v>58</v>
      </c>
    </row>
    <row r="1066" spans="1:17" ht="15.75" x14ac:dyDescent="0.25">
      <c r="A1066" s="1" t="s">
        <v>1305</v>
      </c>
      <c r="B1066" s="8" t="str">
        <f>VLOOKUP(A1066:A3400,'Customer Names'!$A$2:$D$2336,2,0)</f>
        <v xml:space="preserve">  Yazmin</v>
      </c>
      <c r="C1066" s="8">
        <f>VLOOKUP(A1066:A3400,'Medical Examinations'!$A$2:$H$2336,2,0)</f>
        <v>39.6</v>
      </c>
      <c r="D1066" s="8">
        <f>VLOOKUP(A1066:A3400,'Medical Examinations'!$A$2:$H$2336,3,0)</f>
        <v>4.4400000000000004</v>
      </c>
      <c r="E1066" s="8" t="str">
        <f>VLOOKUP(A1066:A3400,'Medical Examinations'!$A$1:$M$2336,10,0)</f>
        <v>Yes</v>
      </c>
      <c r="F1066" s="8" t="str">
        <f>VLOOKUP(A1066:A3400,'Medical Examinations'!$A$2:$H$2336,5,0)</f>
        <v>No</v>
      </c>
      <c r="G1066" s="8" t="str">
        <f>VLOOKUP(A1066:A3400,'Medical Examinations'!$A$2:$H$2336,6,0)</f>
        <v>Yes</v>
      </c>
      <c r="H1066" s="8">
        <f>VLOOKUP(A1066:A3400,'Medical Examinations'!$A$2:$H$2336,7,0)</f>
        <v>1</v>
      </c>
      <c r="I1066" t="str">
        <f>VLOOKUP(A1066:A3400,'Medical Examinations'!$A$2:$K$2336,11,0)</f>
        <v>No</v>
      </c>
      <c r="J1066" s="8" t="str">
        <f>VLOOKUP(A1066:A3400,'Medical Examinations'!$A$2:$M$2336,12,0)</f>
        <v>Obesity</v>
      </c>
      <c r="K1066" s="8" t="str">
        <f>VLOOKUP(A1066:A3400,'Medical Examinations'!$A$2:$M$2336,13,0)</f>
        <v>Normal</v>
      </c>
      <c r="L1066" s="8" t="str">
        <f>VLOOKUP(Table1[CUSTOMER ID],'Hospitalisation Details'!$A$1:$N$2344,12,0)</f>
        <v>25/Dec/1969</v>
      </c>
      <c r="M1066" s="22">
        <f>VLOOKUP(Table1[CUSTOMER ID],'Hospitalisation Details'!$A$2:$N$2344,14,0)</f>
        <v>10579.71</v>
      </c>
      <c r="N1066" s="8" t="str">
        <f>VLOOKUP(Table1[CUSTOMER ID],'Hospitalisation Details'!$A$2:$I$2344,7,0)</f>
        <v>tier - 3</v>
      </c>
      <c r="O1066" s="8" t="str">
        <f>VLOOKUP(Table1[CUSTOMER ID],'Hospitalisation Details'!$A$2:$I$2344,8,0)</f>
        <v>tier - 3</v>
      </c>
      <c r="P1066" s="8" t="str">
        <f>VLOOKUP(Table1[CUSTOMER ID],'Hospitalisation Details'!$A$2:$I$2344,9,0)</f>
        <v>R1013</v>
      </c>
      <c r="Q1066" s="8">
        <f ca="1">VLOOKUP(Table1[CUSTOMER ID],'Hospitalisation Details'!$A$2:$N$2344,13,0)</f>
        <v>54</v>
      </c>
    </row>
    <row r="1067" spans="1:17" ht="15.75" x14ac:dyDescent="0.25">
      <c r="A1067" s="1" t="s">
        <v>1304</v>
      </c>
      <c r="B1067" s="8" t="str">
        <f>VLOOKUP(A1067:A3401,'Customer Names'!$A$2:$D$2336,2,0)</f>
        <v xml:space="preserve">  Florian</v>
      </c>
      <c r="C1067" s="8">
        <f>VLOOKUP(A1067:A3401,'Medical Examinations'!$A$2:$H$2336,2,0)</f>
        <v>22.1</v>
      </c>
      <c r="D1067" s="8">
        <f>VLOOKUP(A1067:A3401,'Medical Examinations'!$A$2:$H$2336,3,0)</f>
        <v>4.6500000000000004</v>
      </c>
      <c r="E1067" s="8" t="str">
        <f>VLOOKUP(A1067:A3401,'Medical Examinations'!$A$1:$M$2336,10,0)</f>
        <v>Yes</v>
      </c>
      <c r="F1067" s="8" t="str">
        <f>VLOOKUP(A1067:A3401,'Medical Examinations'!$A$2:$H$2336,5,0)</f>
        <v>No</v>
      </c>
      <c r="G1067" s="8" t="str">
        <f>VLOOKUP(A1067:A3401,'Medical Examinations'!$A$2:$H$2336,6,0)</f>
        <v>No</v>
      </c>
      <c r="H1067" s="8">
        <f>VLOOKUP(A1067:A3401,'Medical Examinations'!$A$2:$H$2336,7,0)</f>
        <v>2</v>
      </c>
      <c r="I1067" t="str">
        <f>VLOOKUP(A1067:A3401,'Medical Examinations'!$A$2:$K$2336,11,0)</f>
        <v>No</v>
      </c>
      <c r="J1067" s="8" t="str">
        <f>VLOOKUP(A1067:A3401,'Medical Examinations'!$A$2:$M$2336,12,0)</f>
        <v>Normal Weight</v>
      </c>
      <c r="K1067" s="8" t="str">
        <f>VLOOKUP(A1067:A3401,'Medical Examinations'!$A$2:$M$2336,13,0)</f>
        <v>Normal</v>
      </c>
      <c r="L1067" s="8" t="str">
        <f>VLOOKUP(Table1[CUSTOMER ID],'Hospitalisation Details'!$A$1:$N$2344,12,0)</f>
        <v>11/Dec/1966</v>
      </c>
      <c r="M1067" s="22">
        <f>VLOOKUP(Table1[CUSTOMER ID],'Hospitalisation Details'!$A$2:$N$2344,14,0)</f>
        <v>10577.09</v>
      </c>
      <c r="N1067" s="8" t="str">
        <f>VLOOKUP(Table1[CUSTOMER ID],'Hospitalisation Details'!$A$2:$I$2344,7,0)</f>
        <v>tier - 3</v>
      </c>
      <c r="O1067" s="8" t="str">
        <f>VLOOKUP(Table1[CUSTOMER ID],'Hospitalisation Details'!$A$2:$I$2344,8,0)</f>
        <v>tier - 3</v>
      </c>
      <c r="P1067" s="8" t="str">
        <f>VLOOKUP(Table1[CUSTOMER ID],'Hospitalisation Details'!$A$2:$I$2344,9,0)</f>
        <v>R1011</v>
      </c>
      <c r="Q1067" s="8">
        <f ca="1">VLOOKUP(Table1[CUSTOMER ID],'Hospitalisation Details'!$A$2:$N$2344,13,0)</f>
        <v>57</v>
      </c>
    </row>
    <row r="1068" spans="1:17" ht="15.75" x14ac:dyDescent="0.25">
      <c r="A1068" s="1" t="s">
        <v>1303</v>
      </c>
      <c r="B1068" s="8" t="str">
        <f>VLOOKUP(A1068:A3402,'Customer Names'!$A$2:$D$2336,2,0)</f>
        <v xml:space="preserve">  Karen L</v>
      </c>
      <c r="C1068" s="8">
        <f>VLOOKUP(A1068:A3402,'Medical Examinations'!$A$2:$H$2336,2,0)</f>
        <v>33.25</v>
      </c>
      <c r="D1068" s="8">
        <f>VLOOKUP(A1068:A3402,'Medical Examinations'!$A$2:$H$2336,3,0)</f>
        <v>5.64</v>
      </c>
      <c r="E1068" s="8" t="str">
        <f>VLOOKUP(A1068:A3402,'Medical Examinations'!$A$1:$M$2336,10,0)</f>
        <v>Yes</v>
      </c>
      <c r="F1068" s="8" t="str">
        <f>VLOOKUP(A1068:A3402,'Medical Examinations'!$A$2:$H$2336,5,0)</f>
        <v>No</v>
      </c>
      <c r="G1068" s="8" t="str">
        <f>VLOOKUP(A1068:A3402,'Medical Examinations'!$A$2:$H$2336,6,0)</f>
        <v>Yes</v>
      </c>
      <c r="H1068" s="8">
        <f>VLOOKUP(A1068:A3402,'Medical Examinations'!$A$2:$H$2336,7,0)</f>
        <v>1</v>
      </c>
      <c r="I1068" t="str">
        <f>VLOOKUP(A1068:A3402,'Medical Examinations'!$A$2:$K$2336,11,0)</f>
        <v>No</v>
      </c>
      <c r="J1068" s="8" t="str">
        <f>VLOOKUP(A1068:A3402,'Medical Examinations'!$A$2:$M$2336,12,0)</f>
        <v>Obesity</v>
      </c>
      <c r="K1068" s="8" t="str">
        <f>VLOOKUP(A1068:A3402,'Medical Examinations'!$A$2:$M$2336,13,0)</f>
        <v>Normal</v>
      </c>
      <c r="L1068" s="8" t="str">
        <f>VLOOKUP(Table1[CUSTOMER ID],'Hospitalisation Details'!$A$1:$N$2344,12,0)</f>
        <v>17/Jul/1969</v>
      </c>
      <c r="M1068" s="22">
        <f>VLOOKUP(Table1[CUSTOMER ID],'Hospitalisation Details'!$A$2:$N$2344,14,0)</f>
        <v>10564.88</v>
      </c>
      <c r="N1068" s="8" t="str">
        <f>VLOOKUP(Table1[CUSTOMER ID],'Hospitalisation Details'!$A$2:$I$2344,7,0)</f>
        <v>tier - 3</v>
      </c>
      <c r="O1068" s="8" t="str">
        <f>VLOOKUP(Table1[CUSTOMER ID],'Hospitalisation Details'!$A$2:$I$2344,8,0)</f>
        <v>tier - 1</v>
      </c>
      <c r="P1068" s="8" t="str">
        <f>VLOOKUP(Table1[CUSTOMER ID],'Hospitalisation Details'!$A$2:$I$2344,9,0)</f>
        <v>R1024</v>
      </c>
      <c r="Q1068" s="8">
        <f ca="1">VLOOKUP(Table1[CUSTOMER ID],'Hospitalisation Details'!$A$2:$N$2344,13,0)</f>
        <v>55</v>
      </c>
    </row>
    <row r="1069" spans="1:17" ht="15.75" x14ac:dyDescent="0.25">
      <c r="A1069" s="1" t="s">
        <v>1302</v>
      </c>
      <c r="B1069" s="8" t="str">
        <f>VLOOKUP(A1069:A3403,'Customer Names'!$A$2:$D$2336,2,0)</f>
        <v xml:space="preserve">  Scott</v>
      </c>
      <c r="C1069" s="8">
        <f>VLOOKUP(A1069:A3403,'Medical Examinations'!$A$2:$H$2336,2,0)</f>
        <v>33.33</v>
      </c>
      <c r="D1069" s="8">
        <f>VLOOKUP(A1069:A3403,'Medical Examinations'!$A$2:$H$2336,3,0)</f>
        <v>10.19</v>
      </c>
      <c r="E1069" s="8" t="str">
        <f>VLOOKUP(A1069:A3403,'Medical Examinations'!$A$1:$M$2336,10,0)</f>
        <v>No</v>
      </c>
      <c r="F1069" s="8" t="str">
        <f>VLOOKUP(A1069:A3403,'Medical Examinations'!$A$2:$H$2336,5,0)</f>
        <v>No</v>
      </c>
      <c r="G1069" s="8" t="str">
        <f>VLOOKUP(A1069:A3403,'Medical Examinations'!$A$2:$H$2336,6,0)</f>
        <v>No</v>
      </c>
      <c r="H1069" s="8">
        <f>VLOOKUP(A1069:A3403,'Medical Examinations'!$A$2:$H$2336,7,0)</f>
        <v>0</v>
      </c>
      <c r="I1069" t="str">
        <f>VLOOKUP(A1069:A3403,'Medical Examinations'!$A$2:$K$2336,11,0)</f>
        <v>No</v>
      </c>
      <c r="J1069" s="8" t="str">
        <f>VLOOKUP(A1069:A3403,'Medical Examinations'!$A$2:$M$2336,12,0)</f>
        <v>Obesity</v>
      </c>
      <c r="K1069" s="8" t="str">
        <f>VLOOKUP(A1069:A3403,'Medical Examinations'!$A$2:$M$2336,13,0)</f>
        <v>Diabetes</v>
      </c>
      <c r="L1069" s="8" t="str">
        <f>VLOOKUP(Table1[CUSTOMER ID],'Hospitalisation Details'!$A$1:$N$2344,12,0)</f>
        <v>29/Jun/1971</v>
      </c>
      <c r="M1069" s="22">
        <f>VLOOKUP(Table1[CUSTOMER ID],'Hospitalisation Details'!$A$2:$N$2344,14,0)</f>
        <v>10560.49</v>
      </c>
      <c r="N1069" s="8" t="str">
        <f>VLOOKUP(Table1[CUSTOMER ID],'Hospitalisation Details'!$A$2:$I$2344,7,0)</f>
        <v>tier - 3</v>
      </c>
      <c r="O1069" s="8" t="str">
        <f>VLOOKUP(Table1[CUSTOMER ID],'Hospitalisation Details'!$A$2:$I$2344,8,0)</f>
        <v>tier - 2</v>
      </c>
      <c r="P1069" s="8" t="str">
        <f>VLOOKUP(Table1[CUSTOMER ID],'Hospitalisation Details'!$A$2:$I$2344,9,0)</f>
        <v>R1013</v>
      </c>
      <c r="Q1069" s="8">
        <f ca="1">VLOOKUP(Table1[CUSTOMER ID],'Hospitalisation Details'!$A$2:$N$2344,13,0)</f>
        <v>53</v>
      </c>
    </row>
    <row r="1070" spans="1:17" ht="15.75" x14ac:dyDescent="0.25">
      <c r="A1070" s="1" t="s">
        <v>1301</v>
      </c>
      <c r="B1070" s="8" t="str">
        <f>VLOOKUP(A1070:A3404,'Customer Names'!$A$2:$D$2336,2,0)</f>
        <v xml:space="preserve">  Claire</v>
      </c>
      <c r="C1070" s="8">
        <f>VLOOKUP(A1070:A3404,'Medical Examinations'!$A$2:$H$2336,2,0)</f>
        <v>30.5</v>
      </c>
      <c r="D1070" s="8">
        <f>VLOOKUP(A1070:A3404,'Medical Examinations'!$A$2:$H$2336,3,0)</f>
        <v>10.79</v>
      </c>
      <c r="E1070" s="8" t="str">
        <f>VLOOKUP(A1070:A3404,'Medical Examinations'!$A$1:$M$2336,10,0)</f>
        <v>No</v>
      </c>
      <c r="F1070" s="8" t="str">
        <f>VLOOKUP(A1070:A3404,'Medical Examinations'!$A$2:$H$2336,5,0)</f>
        <v>No</v>
      </c>
      <c r="G1070" s="8" t="str">
        <f>VLOOKUP(A1070:A3404,'Medical Examinations'!$A$2:$H$2336,6,0)</f>
        <v>No</v>
      </c>
      <c r="H1070" s="8">
        <f>VLOOKUP(A1070:A3404,'Medical Examinations'!$A$2:$H$2336,7,0)</f>
        <v>0</v>
      </c>
      <c r="I1070" t="str">
        <f>VLOOKUP(A1070:A3404,'Medical Examinations'!$A$2:$K$2336,11,0)</f>
        <v>No</v>
      </c>
      <c r="J1070" s="8" t="str">
        <f>VLOOKUP(A1070:A3404,'Medical Examinations'!$A$2:$M$2336,12,0)</f>
        <v>Obesity</v>
      </c>
      <c r="K1070" s="8" t="str">
        <f>VLOOKUP(A1070:A3404,'Medical Examinations'!$A$2:$M$2336,13,0)</f>
        <v>Diabetes</v>
      </c>
      <c r="L1070" s="8" t="str">
        <f>VLOOKUP(Table1[CUSTOMER ID],'Hospitalisation Details'!$A$1:$N$2344,12,0)</f>
        <v>26/Sep/1971</v>
      </c>
      <c r="M1070" s="22">
        <f>VLOOKUP(Table1[CUSTOMER ID],'Hospitalisation Details'!$A$2:$N$2344,14,0)</f>
        <v>10546.48</v>
      </c>
      <c r="N1070" s="8" t="str">
        <f>VLOOKUP(Table1[CUSTOMER ID],'Hospitalisation Details'!$A$2:$I$2344,7,0)</f>
        <v>tier - 3</v>
      </c>
      <c r="O1070" s="8" t="str">
        <f>VLOOKUP(Table1[CUSTOMER ID],'Hospitalisation Details'!$A$2:$I$2344,8,0)</f>
        <v>tier - 3</v>
      </c>
      <c r="P1070" s="8" t="str">
        <f>VLOOKUP(Table1[CUSTOMER ID],'Hospitalisation Details'!$A$2:$I$2344,9,0)</f>
        <v>R1011</v>
      </c>
      <c r="Q1070" s="8">
        <f ca="1">VLOOKUP(Table1[CUSTOMER ID],'Hospitalisation Details'!$A$2:$N$2344,13,0)</f>
        <v>53</v>
      </c>
    </row>
    <row r="1071" spans="1:17" ht="15.75" x14ac:dyDescent="0.25">
      <c r="A1071" s="1" t="s">
        <v>1300</v>
      </c>
      <c r="B1071" s="8" t="str">
        <f>VLOOKUP(A1071:A3405,'Customer Names'!$A$2:$D$2336,2,0)</f>
        <v xml:space="preserve">  Lynn M</v>
      </c>
      <c r="C1071" s="8">
        <f>VLOOKUP(A1071:A3405,'Medical Examinations'!$A$2:$H$2336,2,0)</f>
        <v>30.3</v>
      </c>
      <c r="D1071" s="8">
        <f>VLOOKUP(A1071:A3405,'Medical Examinations'!$A$2:$H$2336,3,0)</f>
        <v>4.24</v>
      </c>
      <c r="E1071" s="8" t="str">
        <f>VLOOKUP(A1071:A3405,'Medical Examinations'!$A$1:$M$2336,10,0)</f>
        <v>No</v>
      </c>
      <c r="F1071" s="8" t="str">
        <f>VLOOKUP(A1071:A3405,'Medical Examinations'!$A$2:$H$2336,5,0)</f>
        <v>No</v>
      </c>
      <c r="G1071" s="8" t="str">
        <f>VLOOKUP(A1071:A3405,'Medical Examinations'!$A$2:$H$2336,6,0)</f>
        <v>No</v>
      </c>
      <c r="H1071" s="8">
        <f>VLOOKUP(A1071:A3405,'Medical Examinations'!$A$2:$H$2336,7,0)</f>
        <v>0</v>
      </c>
      <c r="I1071" t="str">
        <f>VLOOKUP(A1071:A3405,'Medical Examinations'!$A$2:$K$2336,11,0)</f>
        <v>No</v>
      </c>
      <c r="J1071" s="8" t="str">
        <f>VLOOKUP(A1071:A3405,'Medical Examinations'!$A$2:$M$2336,12,0)</f>
        <v>Obesity</v>
      </c>
      <c r="K1071" s="8" t="str">
        <f>VLOOKUP(A1071:A3405,'Medical Examinations'!$A$2:$M$2336,13,0)</f>
        <v>Normal</v>
      </c>
      <c r="L1071" s="8" t="str">
        <f>VLOOKUP(Table1[CUSTOMER ID],'Hospitalisation Details'!$A$1:$N$2344,12,0)</f>
        <v>25/Oct/1977</v>
      </c>
      <c r="M1071" s="22">
        <f>VLOOKUP(Table1[CUSTOMER ID],'Hospitalisation Details'!$A$2:$N$2344,14,0)</f>
        <v>10495.6</v>
      </c>
      <c r="N1071" s="8" t="str">
        <f>VLOOKUP(Table1[CUSTOMER ID],'Hospitalisation Details'!$A$2:$I$2344,7,0)</f>
        <v>tier - 3</v>
      </c>
      <c r="O1071" s="8" t="str">
        <f>VLOOKUP(Table1[CUSTOMER ID],'Hospitalisation Details'!$A$2:$I$2344,8,0)</f>
        <v>tier - 1</v>
      </c>
      <c r="P1071" s="8" t="str">
        <f>VLOOKUP(Table1[CUSTOMER ID],'Hospitalisation Details'!$A$2:$I$2344,9,0)</f>
        <v>R1012</v>
      </c>
      <c r="Q1071" s="8">
        <f ca="1">VLOOKUP(Table1[CUSTOMER ID],'Hospitalisation Details'!$A$2:$N$2344,13,0)</f>
        <v>47</v>
      </c>
    </row>
    <row r="1072" spans="1:17" ht="15.75" x14ac:dyDescent="0.25">
      <c r="A1072" s="1" t="s">
        <v>1299</v>
      </c>
      <c r="B1072" s="8" t="str">
        <f>VLOOKUP(A1072:A3406,'Customer Names'!$A$2:$D$2336,2,0)</f>
        <v xml:space="preserve">  Sharon</v>
      </c>
      <c r="C1072" s="8">
        <f>VLOOKUP(A1072:A3406,'Medical Examinations'!$A$2:$H$2336,2,0)</f>
        <v>26.22</v>
      </c>
      <c r="D1072" s="8">
        <f>VLOOKUP(A1072:A3406,'Medical Examinations'!$A$2:$H$2336,3,0)</f>
        <v>5.83</v>
      </c>
      <c r="E1072" s="8" t="str">
        <f>VLOOKUP(A1072:A3406,'Medical Examinations'!$A$1:$M$2336,10,0)</f>
        <v>No</v>
      </c>
      <c r="F1072" s="8" t="str">
        <f>VLOOKUP(A1072:A3406,'Medical Examinations'!$A$2:$H$2336,5,0)</f>
        <v>No</v>
      </c>
      <c r="G1072" s="8" t="str">
        <f>VLOOKUP(A1072:A3406,'Medical Examinations'!$A$2:$H$2336,6,0)</f>
        <v>No</v>
      </c>
      <c r="H1072" s="8">
        <f>VLOOKUP(A1072:A3406,'Medical Examinations'!$A$2:$H$2336,7,0)</f>
        <v>2</v>
      </c>
      <c r="I1072" t="str">
        <f>VLOOKUP(A1072:A3406,'Medical Examinations'!$A$2:$K$2336,11,0)</f>
        <v>No</v>
      </c>
      <c r="J1072" s="8" t="str">
        <f>VLOOKUP(A1072:A3406,'Medical Examinations'!$A$2:$M$2336,12,0)</f>
        <v>Overweight</v>
      </c>
      <c r="K1072" s="8" t="str">
        <f>VLOOKUP(A1072:A3406,'Medical Examinations'!$A$2:$M$2336,13,0)</f>
        <v>Prediabetes</v>
      </c>
      <c r="L1072" s="8" t="str">
        <f>VLOOKUP(Table1[CUSTOMER ID],'Hospitalisation Details'!$A$1:$N$2344,12,0)</f>
        <v>19/Oct/1972</v>
      </c>
      <c r="M1072" s="22">
        <f>VLOOKUP(Table1[CUSTOMER ID],'Hospitalisation Details'!$A$2:$N$2344,14,0)</f>
        <v>10493.95</v>
      </c>
      <c r="N1072" s="8" t="str">
        <f>VLOOKUP(Table1[CUSTOMER ID],'Hospitalisation Details'!$A$2:$I$2344,7,0)</f>
        <v>tier - 3</v>
      </c>
      <c r="O1072" s="8" t="str">
        <f>VLOOKUP(Table1[CUSTOMER ID],'Hospitalisation Details'!$A$2:$I$2344,8,0)</f>
        <v>tier - 1</v>
      </c>
      <c r="P1072" s="8" t="str">
        <f>VLOOKUP(Table1[CUSTOMER ID],'Hospitalisation Details'!$A$2:$I$2344,9,0)</f>
        <v>R1012</v>
      </c>
      <c r="Q1072" s="8">
        <f ca="1">VLOOKUP(Table1[CUSTOMER ID],'Hospitalisation Details'!$A$2:$N$2344,13,0)</f>
        <v>52</v>
      </c>
    </row>
    <row r="1073" spans="1:17" ht="15.75" x14ac:dyDescent="0.25">
      <c r="A1073" s="1" t="s">
        <v>1298</v>
      </c>
      <c r="B1073" s="8" t="str">
        <f>VLOOKUP(A1073:A3407,'Customer Names'!$A$2:$D$2336,2,0)</f>
        <v xml:space="preserve">  Candice</v>
      </c>
      <c r="C1073" s="8">
        <f>VLOOKUP(A1073:A3407,'Medical Examinations'!$A$2:$H$2336,2,0)</f>
        <v>29.99</v>
      </c>
      <c r="D1073" s="8">
        <f>VLOOKUP(A1073:A3407,'Medical Examinations'!$A$2:$H$2336,3,0)</f>
        <v>11.85</v>
      </c>
      <c r="E1073" s="8" t="str">
        <f>VLOOKUP(A1073:A3407,'Medical Examinations'!$A$1:$M$2336,10,0)</f>
        <v>No</v>
      </c>
      <c r="F1073" s="8" t="str">
        <f>VLOOKUP(A1073:A3407,'Medical Examinations'!$A$2:$H$2336,5,0)</f>
        <v>No</v>
      </c>
      <c r="G1073" s="8" t="str">
        <f>VLOOKUP(A1073:A3407,'Medical Examinations'!$A$2:$H$2336,6,0)</f>
        <v>No</v>
      </c>
      <c r="H1073" s="8">
        <f>VLOOKUP(A1073:A3407,'Medical Examinations'!$A$2:$H$2336,7,0)</f>
        <v>0</v>
      </c>
      <c r="I1073" t="str">
        <f>VLOOKUP(A1073:A3407,'Medical Examinations'!$A$2:$K$2336,11,0)</f>
        <v>No</v>
      </c>
      <c r="J1073" s="8" t="str">
        <f>VLOOKUP(A1073:A3407,'Medical Examinations'!$A$2:$M$2336,12,0)</f>
        <v>Obesity</v>
      </c>
      <c r="K1073" s="8" t="str">
        <f>VLOOKUP(A1073:A3407,'Medical Examinations'!$A$2:$M$2336,13,0)</f>
        <v>Diabetes</v>
      </c>
      <c r="L1073" s="8" t="str">
        <f>VLOOKUP(Table1[CUSTOMER ID],'Hospitalisation Details'!$A$1:$N$2344,12,0)</f>
        <v>21/Aug/1978</v>
      </c>
      <c r="M1073" s="22">
        <f>VLOOKUP(Table1[CUSTOMER ID],'Hospitalisation Details'!$A$2:$N$2344,14,0)</f>
        <v>10486.55</v>
      </c>
      <c r="N1073" s="8" t="str">
        <f>VLOOKUP(Table1[CUSTOMER ID],'Hospitalisation Details'!$A$2:$I$2344,7,0)</f>
        <v>tier - 3</v>
      </c>
      <c r="O1073" s="8" t="str">
        <f>VLOOKUP(Table1[CUSTOMER ID],'Hospitalisation Details'!$A$2:$I$2344,8,0)</f>
        <v>tier - 3</v>
      </c>
      <c r="P1073" s="8" t="str">
        <f>VLOOKUP(Table1[CUSTOMER ID],'Hospitalisation Details'!$A$2:$I$2344,9,0)</f>
        <v>R1025</v>
      </c>
      <c r="Q1073" s="8">
        <f ca="1">VLOOKUP(Table1[CUSTOMER ID],'Hospitalisation Details'!$A$2:$N$2344,13,0)</f>
        <v>46</v>
      </c>
    </row>
    <row r="1074" spans="1:17" ht="15.75" x14ac:dyDescent="0.25">
      <c r="A1074" s="1" t="s">
        <v>1297</v>
      </c>
      <c r="B1074" s="8" t="str">
        <f>VLOOKUP(A1074:A3408,'Customer Names'!$A$2:$D$2336,2,0)</f>
        <v xml:space="preserve">  Jennifer D</v>
      </c>
      <c r="C1074" s="8">
        <f>VLOOKUP(A1074:A3408,'Medical Examinations'!$A$2:$H$2336,2,0)</f>
        <v>36.380000000000003</v>
      </c>
      <c r="D1074" s="8">
        <f>VLOOKUP(A1074:A3408,'Medical Examinations'!$A$2:$H$2336,3,0)</f>
        <v>5.98</v>
      </c>
      <c r="E1074" s="8" t="str">
        <f>VLOOKUP(A1074:A3408,'Medical Examinations'!$A$1:$M$2336,10,0)</f>
        <v>No</v>
      </c>
      <c r="F1074" s="8" t="str">
        <f>VLOOKUP(A1074:A3408,'Medical Examinations'!$A$2:$H$2336,5,0)</f>
        <v>No</v>
      </c>
      <c r="G1074" s="8" t="str">
        <f>VLOOKUP(A1074:A3408,'Medical Examinations'!$A$2:$H$2336,6,0)</f>
        <v>No</v>
      </c>
      <c r="H1074" s="8">
        <f>VLOOKUP(A1074:A3408,'Medical Examinations'!$A$2:$H$2336,7,0)</f>
        <v>1</v>
      </c>
      <c r="I1074" t="str">
        <f>VLOOKUP(A1074:A3408,'Medical Examinations'!$A$2:$K$2336,11,0)</f>
        <v>No</v>
      </c>
      <c r="J1074" s="8" t="str">
        <f>VLOOKUP(A1074:A3408,'Medical Examinations'!$A$2:$M$2336,12,0)</f>
        <v>Obesity</v>
      </c>
      <c r="K1074" s="8" t="str">
        <f>VLOOKUP(A1074:A3408,'Medical Examinations'!$A$2:$M$2336,13,0)</f>
        <v>Prediabetes</v>
      </c>
      <c r="L1074" s="8" t="str">
        <f>VLOOKUP(Table1[CUSTOMER ID],'Hospitalisation Details'!$A$1:$N$2344,12,0)</f>
        <v>28/Jun/1987</v>
      </c>
      <c r="M1074" s="22">
        <f>VLOOKUP(Table1[CUSTOMER ID],'Hospitalisation Details'!$A$2:$N$2344,14,0)</f>
        <v>10464.83</v>
      </c>
      <c r="N1074" s="8" t="str">
        <f>VLOOKUP(Table1[CUSTOMER ID],'Hospitalisation Details'!$A$2:$I$2344,7,0)</f>
        <v>tier - 3</v>
      </c>
      <c r="O1074" s="8" t="str">
        <f>VLOOKUP(Table1[CUSTOMER ID],'Hospitalisation Details'!$A$2:$I$2344,8,0)</f>
        <v>tier - 1</v>
      </c>
      <c r="P1074" s="8" t="str">
        <f>VLOOKUP(Table1[CUSTOMER ID],'Hospitalisation Details'!$A$2:$I$2344,9,0)</f>
        <v>R1012</v>
      </c>
      <c r="Q1074" s="8">
        <f ca="1">VLOOKUP(Table1[CUSTOMER ID],'Hospitalisation Details'!$A$2:$N$2344,13,0)</f>
        <v>37</v>
      </c>
    </row>
    <row r="1075" spans="1:17" ht="15.75" x14ac:dyDescent="0.25">
      <c r="A1075" s="1" t="s">
        <v>1296</v>
      </c>
      <c r="B1075" s="8" t="str">
        <f>VLOOKUP(A1075:A3409,'Customer Names'!$A$2:$D$2336,2,0)</f>
        <v xml:space="preserve">  Eric</v>
      </c>
      <c r="C1075" s="8">
        <f>VLOOKUP(A1075:A3409,'Medical Examinations'!$A$2:$H$2336,2,0)</f>
        <v>31.16</v>
      </c>
      <c r="D1075" s="8">
        <f>VLOOKUP(A1075:A3409,'Medical Examinations'!$A$2:$H$2336,3,0)</f>
        <v>4.26</v>
      </c>
      <c r="E1075" s="8" t="str">
        <f>VLOOKUP(A1075:A3409,'Medical Examinations'!$A$1:$M$2336,10,0)</f>
        <v>Yes</v>
      </c>
      <c r="F1075" s="8" t="str">
        <f>VLOOKUP(A1075:A3409,'Medical Examinations'!$A$2:$H$2336,5,0)</f>
        <v>No</v>
      </c>
      <c r="G1075" s="8" t="str">
        <f>VLOOKUP(A1075:A3409,'Medical Examinations'!$A$2:$H$2336,6,0)</f>
        <v>Yes</v>
      </c>
      <c r="H1075" s="8">
        <f>VLOOKUP(A1075:A3409,'Medical Examinations'!$A$2:$H$2336,7,0)</f>
        <v>1</v>
      </c>
      <c r="I1075" t="str">
        <f>VLOOKUP(A1075:A3409,'Medical Examinations'!$A$2:$K$2336,11,0)</f>
        <v>No</v>
      </c>
      <c r="J1075" s="8" t="str">
        <f>VLOOKUP(A1075:A3409,'Medical Examinations'!$A$2:$M$2336,12,0)</f>
        <v>Obesity</v>
      </c>
      <c r="K1075" s="8" t="str">
        <f>VLOOKUP(A1075:A3409,'Medical Examinations'!$A$2:$M$2336,13,0)</f>
        <v>Normal</v>
      </c>
      <c r="L1075" s="8" t="str">
        <f>VLOOKUP(Table1[CUSTOMER ID],'Hospitalisation Details'!$A$1:$N$2344,12,0)</f>
        <v>22/Sep/1969</v>
      </c>
      <c r="M1075" s="22">
        <f>VLOOKUP(Table1[CUSTOMER ID],'Hospitalisation Details'!$A$2:$N$2344,14,0)</f>
        <v>10461.98</v>
      </c>
      <c r="N1075" s="8" t="str">
        <f>VLOOKUP(Table1[CUSTOMER ID],'Hospitalisation Details'!$A$2:$I$2344,7,0)</f>
        <v>tier - 3</v>
      </c>
      <c r="O1075" s="8" t="str">
        <f>VLOOKUP(Table1[CUSTOMER ID],'Hospitalisation Details'!$A$2:$I$2344,8,0)</f>
        <v>tier - 1</v>
      </c>
      <c r="P1075" s="8" t="str">
        <f>VLOOKUP(Table1[CUSTOMER ID],'Hospitalisation Details'!$A$2:$I$2344,9,0)</f>
        <v>R1012</v>
      </c>
      <c r="Q1075" s="8">
        <f ca="1">VLOOKUP(Table1[CUSTOMER ID],'Hospitalisation Details'!$A$2:$N$2344,13,0)</f>
        <v>55</v>
      </c>
    </row>
    <row r="1076" spans="1:17" ht="15.75" x14ac:dyDescent="0.25">
      <c r="A1076" s="1" t="s">
        <v>1295</v>
      </c>
      <c r="B1076" s="8" t="str">
        <f>VLOOKUP(A1076:A3410,'Customer Names'!$A$2:$D$2336,2,0)</f>
        <v xml:space="preserve">  Bryan</v>
      </c>
      <c r="C1076" s="8">
        <f>VLOOKUP(A1076:A3410,'Medical Examinations'!$A$2:$H$2336,2,0)</f>
        <v>25.55</v>
      </c>
      <c r="D1076" s="8">
        <f>VLOOKUP(A1076:A3410,'Medical Examinations'!$A$2:$H$2336,3,0)</f>
        <v>4.96</v>
      </c>
      <c r="E1076" s="8" t="str">
        <f>VLOOKUP(A1076:A3410,'Medical Examinations'!$A$1:$M$2336,10,0)</f>
        <v>Yes</v>
      </c>
      <c r="F1076" s="8" t="str">
        <f>VLOOKUP(A1076:A3410,'Medical Examinations'!$A$2:$H$2336,5,0)</f>
        <v>No</v>
      </c>
      <c r="G1076" s="8" t="str">
        <f>VLOOKUP(A1076:A3410,'Medical Examinations'!$A$2:$H$2336,6,0)</f>
        <v>No</v>
      </c>
      <c r="H1076" s="8">
        <f>VLOOKUP(A1076:A3410,'Medical Examinations'!$A$2:$H$2336,7,0)</f>
        <v>1</v>
      </c>
      <c r="I1076" t="str">
        <f>VLOOKUP(A1076:A3410,'Medical Examinations'!$A$2:$K$2336,11,0)</f>
        <v>No</v>
      </c>
      <c r="J1076" s="8" t="str">
        <f>VLOOKUP(A1076:A3410,'Medical Examinations'!$A$2:$M$2336,12,0)</f>
        <v>Overweight</v>
      </c>
      <c r="K1076" s="8" t="str">
        <f>VLOOKUP(A1076:A3410,'Medical Examinations'!$A$2:$M$2336,13,0)</f>
        <v>Normal</v>
      </c>
      <c r="L1076" s="8" t="str">
        <f>VLOOKUP(Table1[CUSTOMER ID],'Hospitalisation Details'!$A$1:$N$2344,12,0)</f>
        <v>27/Jul/1964</v>
      </c>
      <c r="M1076" s="22">
        <f>VLOOKUP(Table1[CUSTOMER ID],'Hospitalisation Details'!$A$2:$N$2344,14,0)</f>
        <v>10459.19</v>
      </c>
      <c r="N1076" s="8" t="str">
        <f>VLOOKUP(Table1[CUSTOMER ID],'Hospitalisation Details'!$A$2:$I$2344,7,0)</f>
        <v>tier - 3</v>
      </c>
      <c r="O1076" s="8" t="str">
        <f>VLOOKUP(Table1[CUSTOMER ID],'Hospitalisation Details'!$A$2:$I$2344,8,0)</f>
        <v>tier - 1</v>
      </c>
      <c r="P1076" s="8" t="str">
        <f>VLOOKUP(Table1[CUSTOMER ID],'Hospitalisation Details'!$A$2:$I$2344,9,0)</f>
        <v>R1013</v>
      </c>
      <c r="Q1076" s="8">
        <f ca="1">VLOOKUP(Table1[CUSTOMER ID],'Hospitalisation Details'!$A$2:$N$2344,13,0)</f>
        <v>60</v>
      </c>
    </row>
    <row r="1077" spans="1:17" ht="15.75" x14ac:dyDescent="0.25">
      <c r="A1077" s="1" t="s">
        <v>1294</v>
      </c>
      <c r="B1077" s="8" t="str">
        <f>VLOOKUP(A1077:A3411,'Customer Names'!$A$2:$D$2336,2,0)</f>
        <v xml:space="preserve">  Devon R</v>
      </c>
      <c r="C1077" s="8">
        <f>VLOOKUP(A1077:A3411,'Medical Examinations'!$A$2:$H$2336,2,0)</f>
        <v>28.77</v>
      </c>
      <c r="D1077" s="8">
        <f>VLOOKUP(A1077:A3411,'Medical Examinations'!$A$2:$H$2336,3,0)</f>
        <v>4</v>
      </c>
      <c r="E1077" s="8" t="str">
        <f>VLOOKUP(A1077:A3411,'Medical Examinations'!$A$1:$M$2336,10,0)</f>
        <v>Yes</v>
      </c>
      <c r="F1077" s="8" t="str">
        <f>VLOOKUP(A1077:A3411,'Medical Examinations'!$A$2:$H$2336,5,0)</f>
        <v>No</v>
      </c>
      <c r="G1077" s="8" t="str">
        <f>VLOOKUP(A1077:A3411,'Medical Examinations'!$A$2:$H$2336,6,0)</f>
        <v>No</v>
      </c>
      <c r="H1077" s="8">
        <f>VLOOKUP(A1077:A3411,'Medical Examinations'!$A$2:$H$2336,7,0)</f>
        <v>0</v>
      </c>
      <c r="I1077" t="str">
        <f>VLOOKUP(A1077:A3411,'Medical Examinations'!$A$2:$K$2336,11,0)</f>
        <v>No</v>
      </c>
      <c r="J1077" s="8" t="str">
        <f>VLOOKUP(A1077:A3411,'Medical Examinations'!$A$2:$M$2336,12,0)</f>
        <v>Overweight</v>
      </c>
      <c r="K1077" s="8" t="str">
        <f>VLOOKUP(A1077:A3411,'Medical Examinations'!$A$2:$M$2336,13,0)</f>
        <v>Normal</v>
      </c>
      <c r="L1077" s="8" t="str">
        <f>VLOOKUP(Table1[CUSTOMER ID],'Hospitalisation Details'!$A$1:$N$2344,12,0)</f>
        <v>3/Aug/1976</v>
      </c>
      <c r="M1077" s="22">
        <f>VLOOKUP(Table1[CUSTOMER ID],'Hospitalisation Details'!$A$2:$N$2344,14,0)</f>
        <v>10455.14</v>
      </c>
      <c r="N1077" s="8" t="str">
        <f>VLOOKUP(Table1[CUSTOMER ID],'Hospitalisation Details'!$A$2:$I$2344,7,0)</f>
        <v>tier - 3</v>
      </c>
      <c r="O1077" s="8" t="str">
        <f>VLOOKUP(Table1[CUSTOMER ID],'Hospitalisation Details'!$A$2:$I$2344,8,0)</f>
        <v>tier - 2</v>
      </c>
      <c r="P1077" s="8" t="str">
        <f>VLOOKUP(Table1[CUSTOMER ID],'Hospitalisation Details'!$A$2:$I$2344,9,0)</f>
        <v>R1021</v>
      </c>
      <c r="Q1077" s="8">
        <f ca="1">VLOOKUP(Table1[CUSTOMER ID],'Hospitalisation Details'!$A$2:$N$2344,13,0)</f>
        <v>48</v>
      </c>
    </row>
    <row r="1078" spans="1:17" ht="15.75" x14ac:dyDescent="0.25">
      <c r="A1078" s="1" t="s">
        <v>1293</v>
      </c>
      <c r="B1078" s="8" t="str">
        <f>VLOOKUP(A1078:A3412,'Customer Names'!$A$2:$D$2336,2,0)</f>
        <v xml:space="preserve">  Elena</v>
      </c>
      <c r="C1078" s="8">
        <f>VLOOKUP(A1078:A3412,'Medical Examinations'!$A$2:$H$2336,2,0)</f>
        <v>23.14</v>
      </c>
      <c r="D1078" s="8">
        <f>VLOOKUP(A1078:A3412,'Medical Examinations'!$A$2:$H$2336,3,0)</f>
        <v>4.1500000000000004</v>
      </c>
      <c r="E1078" s="8" t="str">
        <f>VLOOKUP(A1078:A3412,'Medical Examinations'!$A$1:$M$2336,10,0)</f>
        <v>Yes</v>
      </c>
      <c r="F1078" s="8" t="str">
        <f>VLOOKUP(A1078:A3412,'Medical Examinations'!$A$2:$H$2336,5,0)</f>
        <v>No</v>
      </c>
      <c r="G1078" s="8" t="str">
        <f>VLOOKUP(A1078:A3412,'Medical Examinations'!$A$2:$H$2336,6,0)</f>
        <v>No</v>
      </c>
      <c r="H1078" s="8">
        <f>VLOOKUP(A1078:A3412,'Medical Examinations'!$A$2:$H$2336,7,0)</f>
        <v>1</v>
      </c>
      <c r="I1078" t="str">
        <f>VLOOKUP(A1078:A3412,'Medical Examinations'!$A$2:$K$2336,11,0)</f>
        <v>No</v>
      </c>
      <c r="J1078" s="8" t="str">
        <f>VLOOKUP(A1078:A3412,'Medical Examinations'!$A$2:$M$2336,12,0)</f>
        <v>Normal Weight</v>
      </c>
      <c r="K1078" s="8" t="str">
        <f>VLOOKUP(A1078:A3412,'Medical Examinations'!$A$2:$M$2336,13,0)</f>
        <v>Normal</v>
      </c>
      <c r="L1078" s="8" t="str">
        <f>VLOOKUP(Table1[CUSTOMER ID],'Hospitalisation Details'!$A$1:$N$2344,12,0)</f>
        <v>14/Oct/1964</v>
      </c>
      <c r="M1078" s="22">
        <f>VLOOKUP(Table1[CUSTOMER ID],'Hospitalisation Details'!$A$2:$N$2344,14,0)</f>
        <v>10455.1</v>
      </c>
      <c r="N1078" s="8" t="str">
        <f>VLOOKUP(Table1[CUSTOMER ID],'Hospitalisation Details'!$A$2:$I$2344,7,0)</f>
        <v>tier - 3</v>
      </c>
      <c r="O1078" s="8" t="str">
        <f>VLOOKUP(Table1[CUSTOMER ID],'Hospitalisation Details'!$A$2:$I$2344,8,0)</f>
        <v>tier - 1</v>
      </c>
      <c r="P1078" s="8" t="str">
        <f>VLOOKUP(Table1[CUSTOMER ID],'Hospitalisation Details'!$A$2:$I$2344,9,0)</f>
        <v>R1012</v>
      </c>
      <c r="Q1078" s="8">
        <f ca="1">VLOOKUP(Table1[CUSTOMER ID],'Hospitalisation Details'!$A$2:$N$2344,13,0)</f>
        <v>60</v>
      </c>
    </row>
    <row r="1079" spans="1:17" ht="15.75" x14ac:dyDescent="0.25">
      <c r="A1079" s="1" t="s">
        <v>1292</v>
      </c>
      <c r="B1079" s="8" t="str">
        <f>VLOOKUP(A1079:A3413,'Customer Names'!$A$2:$D$2336,2,0)</f>
        <v xml:space="preserve">  Chris</v>
      </c>
      <c r="C1079" s="8">
        <f>VLOOKUP(A1079:A3413,'Medical Examinations'!$A$2:$H$2336,2,0)</f>
        <v>39.6</v>
      </c>
      <c r="D1079" s="8">
        <f>VLOOKUP(A1079:A3413,'Medical Examinations'!$A$2:$H$2336,3,0)</f>
        <v>11.36</v>
      </c>
      <c r="E1079" s="8" t="str">
        <f>VLOOKUP(A1079:A3413,'Medical Examinations'!$A$1:$M$2336,10,0)</f>
        <v>No</v>
      </c>
      <c r="F1079" s="8" t="str">
        <f>VLOOKUP(A1079:A3413,'Medical Examinations'!$A$2:$H$2336,5,0)</f>
        <v>No</v>
      </c>
      <c r="G1079" s="8" t="str">
        <f>VLOOKUP(A1079:A3413,'Medical Examinations'!$A$2:$H$2336,6,0)</f>
        <v>No</v>
      </c>
      <c r="H1079" s="8">
        <f>VLOOKUP(A1079:A3413,'Medical Examinations'!$A$2:$H$2336,7,0)</f>
        <v>0</v>
      </c>
      <c r="I1079" t="str">
        <f>VLOOKUP(A1079:A3413,'Medical Examinations'!$A$2:$K$2336,11,0)</f>
        <v>No</v>
      </c>
      <c r="J1079" s="8" t="str">
        <f>VLOOKUP(A1079:A3413,'Medical Examinations'!$A$2:$M$2336,12,0)</f>
        <v>Obesity</v>
      </c>
      <c r="K1079" s="8" t="str">
        <f>VLOOKUP(A1079:A3413,'Medical Examinations'!$A$2:$M$2336,13,0)</f>
        <v>Diabetes</v>
      </c>
      <c r="L1079" s="8" t="str">
        <f>VLOOKUP(Table1[CUSTOMER ID],'Hospitalisation Details'!$A$1:$N$2344,12,0)</f>
        <v>8/Nov/1968</v>
      </c>
      <c r="M1079" s="22">
        <f>VLOOKUP(Table1[CUSTOMER ID],'Hospitalisation Details'!$A$2:$N$2344,14,0)</f>
        <v>10450.549999999999</v>
      </c>
      <c r="N1079" s="8" t="str">
        <f>VLOOKUP(Table1[CUSTOMER ID],'Hospitalisation Details'!$A$2:$I$2344,7,0)</f>
        <v>tier - 3</v>
      </c>
      <c r="O1079" s="8" t="str">
        <f>VLOOKUP(Table1[CUSTOMER ID],'Hospitalisation Details'!$A$2:$I$2344,8,0)</f>
        <v>tier - 1</v>
      </c>
      <c r="P1079" s="8" t="str">
        <f>VLOOKUP(Table1[CUSTOMER ID],'Hospitalisation Details'!$A$2:$I$2344,9,0)</f>
        <v>R1011</v>
      </c>
      <c r="Q1079" s="8">
        <f ca="1">VLOOKUP(Table1[CUSTOMER ID],'Hospitalisation Details'!$A$2:$N$2344,13,0)</f>
        <v>56</v>
      </c>
    </row>
    <row r="1080" spans="1:17" ht="15.75" x14ac:dyDescent="0.25">
      <c r="A1080" s="1" t="s">
        <v>1291</v>
      </c>
      <c r="B1080" s="8" t="str">
        <f>VLOOKUP(A1080:A3414,'Customer Names'!$A$2:$D$2336,2,0)</f>
        <v xml:space="preserve">  Bert</v>
      </c>
      <c r="C1080" s="8">
        <f>VLOOKUP(A1080:A3414,'Medical Examinations'!$A$2:$H$2336,2,0)</f>
        <v>29.2</v>
      </c>
      <c r="D1080" s="8">
        <f>VLOOKUP(A1080:A3414,'Medical Examinations'!$A$2:$H$2336,3,0)</f>
        <v>7.53</v>
      </c>
      <c r="E1080" s="8" t="str">
        <f>VLOOKUP(A1080:A3414,'Medical Examinations'!$A$1:$M$2336,10,0)</f>
        <v>No</v>
      </c>
      <c r="F1080" s="8" t="str">
        <f>VLOOKUP(A1080:A3414,'Medical Examinations'!$A$2:$H$2336,5,0)</f>
        <v>No</v>
      </c>
      <c r="G1080" s="8" t="str">
        <f>VLOOKUP(A1080:A3414,'Medical Examinations'!$A$2:$H$2336,6,0)</f>
        <v>No</v>
      </c>
      <c r="H1080" s="8">
        <f>VLOOKUP(A1080:A3414,'Medical Examinations'!$A$2:$H$2336,7,0)</f>
        <v>0</v>
      </c>
      <c r="I1080" t="str">
        <f>VLOOKUP(A1080:A3414,'Medical Examinations'!$A$2:$K$2336,11,0)</f>
        <v>No</v>
      </c>
      <c r="J1080" s="8" t="str">
        <f>VLOOKUP(A1080:A3414,'Medical Examinations'!$A$2:$M$2336,12,0)</f>
        <v>Overweight</v>
      </c>
      <c r="K1080" s="8" t="str">
        <f>VLOOKUP(A1080:A3414,'Medical Examinations'!$A$2:$M$2336,13,0)</f>
        <v>Diabetes</v>
      </c>
      <c r="L1080" s="8" t="str">
        <f>VLOOKUP(Table1[CUSTOMER ID],'Hospitalisation Details'!$A$1:$N$2344,12,0)</f>
        <v>29/Aug/1968</v>
      </c>
      <c r="M1080" s="22">
        <f>VLOOKUP(Table1[CUSTOMER ID],'Hospitalisation Details'!$A$2:$N$2344,14,0)</f>
        <v>10436.1</v>
      </c>
      <c r="N1080" s="8" t="str">
        <f>VLOOKUP(Table1[CUSTOMER ID],'Hospitalisation Details'!$A$2:$I$2344,7,0)</f>
        <v>tier - 3</v>
      </c>
      <c r="O1080" s="8" t="str">
        <f>VLOOKUP(Table1[CUSTOMER ID],'Hospitalisation Details'!$A$2:$I$2344,8,0)</f>
        <v>tier - 3</v>
      </c>
      <c r="P1080" s="8" t="str">
        <f>VLOOKUP(Table1[CUSTOMER ID],'Hospitalisation Details'!$A$2:$I$2344,9,0)</f>
        <v>R1011</v>
      </c>
      <c r="Q1080" s="8">
        <f ca="1">VLOOKUP(Table1[CUSTOMER ID],'Hospitalisation Details'!$A$2:$N$2344,13,0)</f>
        <v>56</v>
      </c>
    </row>
    <row r="1081" spans="1:17" ht="15.75" x14ac:dyDescent="0.25">
      <c r="A1081" s="1" t="s">
        <v>1290</v>
      </c>
      <c r="B1081" s="8" t="str">
        <f>VLOOKUP(A1081:A3415,'Customer Names'!$A$2:$D$2336,2,0)</f>
        <v xml:space="preserve">  John P</v>
      </c>
      <c r="C1081" s="8">
        <f>VLOOKUP(A1081:A3415,'Medical Examinations'!$A$2:$H$2336,2,0)</f>
        <v>32.774999999999999</v>
      </c>
      <c r="D1081" s="8">
        <f>VLOOKUP(A1081:A3415,'Medical Examinations'!$A$2:$H$2336,3,0)</f>
        <v>7.95</v>
      </c>
      <c r="E1081" s="8" t="str">
        <f>VLOOKUP(A1081:A3415,'Medical Examinations'!$A$1:$M$2336,10,0)</f>
        <v>No</v>
      </c>
      <c r="F1081" s="8" t="str">
        <f>VLOOKUP(A1081:A3415,'Medical Examinations'!$A$2:$H$2336,5,0)</f>
        <v>No</v>
      </c>
      <c r="G1081" s="8" t="str">
        <f>VLOOKUP(A1081:A3415,'Medical Examinations'!$A$2:$H$2336,6,0)</f>
        <v>No</v>
      </c>
      <c r="H1081" s="8">
        <f>VLOOKUP(A1081:A3415,'Medical Examinations'!$A$2:$H$2336,7,0)</f>
        <v>0</v>
      </c>
      <c r="I1081" t="str">
        <f>VLOOKUP(A1081:A3415,'Medical Examinations'!$A$2:$K$2336,11,0)</f>
        <v>No</v>
      </c>
      <c r="J1081" s="8" t="str">
        <f>VLOOKUP(A1081:A3415,'Medical Examinations'!$A$2:$M$2336,12,0)</f>
        <v>Obesity</v>
      </c>
      <c r="K1081" s="8" t="str">
        <f>VLOOKUP(A1081:A3415,'Medical Examinations'!$A$2:$M$2336,13,0)</f>
        <v>Diabetes</v>
      </c>
      <c r="L1081" s="8" t="str">
        <f>VLOOKUP(Table1[CUSTOMER ID],'Hospitalisation Details'!$A$1:$N$2344,12,0)</f>
        <v>23/Aug/1968</v>
      </c>
      <c r="M1081" s="22">
        <f>VLOOKUP(Table1[CUSTOMER ID],'Hospitalisation Details'!$A$2:$N$2344,14,0)</f>
        <v>10435.07</v>
      </c>
      <c r="N1081" s="8" t="str">
        <f>VLOOKUP(Table1[CUSTOMER ID],'Hospitalisation Details'!$A$2:$I$2344,7,0)</f>
        <v>tier - 3</v>
      </c>
      <c r="O1081" s="8" t="str">
        <f>VLOOKUP(Table1[CUSTOMER ID],'Hospitalisation Details'!$A$2:$I$2344,8,0)</f>
        <v>tier - 1</v>
      </c>
      <c r="P1081" s="8" t="str">
        <f>VLOOKUP(Table1[CUSTOMER ID],'Hospitalisation Details'!$A$2:$I$2344,9,0)</f>
        <v>R1016</v>
      </c>
      <c r="Q1081" s="8">
        <f ca="1">VLOOKUP(Table1[CUSTOMER ID],'Hospitalisation Details'!$A$2:$N$2344,13,0)</f>
        <v>56</v>
      </c>
    </row>
    <row r="1082" spans="1:17" ht="15.75" x14ac:dyDescent="0.25">
      <c r="A1082" s="1" t="s">
        <v>1289</v>
      </c>
      <c r="B1082" s="8" t="str">
        <f>VLOOKUP(A1082:A3416,'Customer Names'!$A$2:$D$2336,2,0)</f>
        <v xml:space="preserve">  Daniel P</v>
      </c>
      <c r="C1082" s="8">
        <f>VLOOKUP(A1082:A3416,'Medical Examinations'!$A$2:$H$2336,2,0)</f>
        <v>24.035</v>
      </c>
      <c r="D1082" s="8">
        <f>VLOOKUP(A1082:A3416,'Medical Examinations'!$A$2:$H$2336,3,0)</f>
        <v>8.5</v>
      </c>
      <c r="E1082" s="8" t="str">
        <f>VLOOKUP(A1082:A3416,'Medical Examinations'!$A$1:$M$2336,10,0)</f>
        <v>No</v>
      </c>
      <c r="F1082" s="8" t="str">
        <f>VLOOKUP(A1082:A3416,'Medical Examinations'!$A$2:$H$2336,5,0)</f>
        <v>No</v>
      </c>
      <c r="G1082" s="8" t="str">
        <f>VLOOKUP(A1082:A3416,'Medical Examinations'!$A$2:$H$2336,6,0)</f>
        <v>No</v>
      </c>
      <c r="H1082" s="8">
        <f>VLOOKUP(A1082:A3416,'Medical Examinations'!$A$2:$H$2336,7,0)</f>
        <v>0</v>
      </c>
      <c r="I1082" t="str">
        <f>VLOOKUP(A1082:A3416,'Medical Examinations'!$A$2:$K$2336,11,0)</f>
        <v>No</v>
      </c>
      <c r="J1082" s="8" t="str">
        <f>VLOOKUP(A1082:A3416,'Medical Examinations'!$A$2:$M$2336,12,0)</f>
        <v>Normal Weight</v>
      </c>
      <c r="K1082" s="8" t="str">
        <f>VLOOKUP(A1082:A3416,'Medical Examinations'!$A$2:$M$2336,13,0)</f>
        <v>Diabetes</v>
      </c>
      <c r="L1082" s="8" t="str">
        <f>VLOOKUP(Table1[CUSTOMER ID],'Hospitalisation Details'!$A$1:$N$2344,12,0)</f>
        <v>27/Dec/1968</v>
      </c>
      <c r="M1082" s="22">
        <f>VLOOKUP(Table1[CUSTOMER ID],'Hospitalisation Details'!$A$2:$N$2344,14,0)</f>
        <v>10422.92</v>
      </c>
      <c r="N1082" s="8" t="str">
        <f>VLOOKUP(Table1[CUSTOMER ID],'Hospitalisation Details'!$A$2:$I$2344,7,0)</f>
        <v>tier - 3</v>
      </c>
      <c r="O1082" s="8" t="str">
        <f>VLOOKUP(Table1[CUSTOMER ID],'Hospitalisation Details'!$A$2:$I$2344,8,0)</f>
        <v>tier - 1</v>
      </c>
      <c r="P1082" s="8" t="str">
        <f>VLOOKUP(Table1[CUSTOMER ID],'Hospitalisation Details'!$A$2:$I$2344,9,0)</f>
        <v>R1017</v>
      </c>
      <c r="Q1082" s="8">
        <f ca="1">VLOOKUP(Table1[CUSTOMER ID],'Hospitalisation Details'!$A$2:$N$2344,13,0)</f>
        <v>55</v>
      </c>
    </row>
    <row r="1083" spans="1:17" ht="15.75" x14ac:dyDescent="0.25">
      <c r="A1083" s="1" t="s">
        <v>1288</v>
      </c>
      <c r="B1083" s="8" t="str">
        <f>VLOOKUP(A1083:A3417,'Customer Names'!$A$2:$D$2336,2,0)</f>
        <v xml:space="preserve">  Lisa K</v>
      </c>
      <c r="C1083" s="8">
        <f>VLOOKUP(A1083:A3417,'Medical Examinations'!$A$2:$H$2336,2,0)</f>
        <v>30.55</v>
      </c>
      <c r="D1083" s="8">
        <f>VLOOKUP(A1083:A3417,'Medical Examinations'!$A$2:$H$2336,3,0)</f>
        <v>5.89</v>
      </c>
      <c r="E1083" s="8" t="str">
        <f>VLOOKUP(A1083:A3417,'Medical Examinations'!$A$1:$M$2336,10,0)</f>
        <v>No</v>
      </c>
      <c r="F1083" s="8" t="str">
        <f>VLOOKUP(A1083:A3417,'Medical Examinations'!$A$2:$H$2336,5,0)</f>
        <v>No</v>
      </c>
      <c r="G1083" s="8" t="str">
        <f>VLOOKUP(A1083:A3417,'Medical Examinations'!$A$2:$H$2336,6,0)</f>
        <v>Yes</v>
      </c>
      <c r="H1083" s="8">
        <f>VLOOKUP(A1083:A3417,'Medical Examinations'!$A$2:$H$2336,7,0)</f>
        <v>1</v>
      </c>
      <c r="I1083" t="str">
        <f>VLOOKUP(A1083:A3417,'Medical Examinations'!$A$2:$K$2336,11,0)</f>
        <v>No</v>
      </c>
      <c r="J1083" s="8" t="str">
        <f>VLOOKUP(A1083:A3417,'Medical Examinations'!$A$2:$M$2336,12,0)</f>
        <v>Obesity</v>
      </c>
      <c r="K1083" s="8" t="str">
        <f>VLOOKUP(A1083:A3417,'Medical Examinations'!$A$2:$M$2336,13,0)</f>
        <v>Prediabetes</v>
      </c>
      <c r="L1083" s="8" t="str">
        <f>VLOOKUP(Table1[CUSTOMER ID],'Hospitalisation Details'!$A$1:$N$2344,12,0)</f>
        <v>25/Nov/1979</v>
      </c>
      <c r="M1083" s="22">
        <f>VLOOKUP(Table1[CUSTOMER ID],'Hospitalisation Details'!$A$2:$N$2344,14,0)</f>
        <v>10419.65</v>
      </c>
      <c r="N1083" s="8" t="str">
        <f>VLOOKUP(Table1[CUSTOMER ID],'Hospitalisation Details'!$A$2:$I$2344,7,0)</f>
        <v>tier - 3</v>
      </c>
      <c r="O1083" s="8" t="str">
        <f>VLOOKUP(Table1[CUSTOMER ID],'Hospitalisation Details'!$A$2:$I$2344,8,0)</f>
        <v>tier - 2</v>
      </c>
      <c r="P1083" s="8" t="str">
        <f>VLOOKUP(Table1[CUSTOMER ID],'Hospitalisation Details'!$A$2:$I$2344,9,0)</f>
        <v>R1025</v>
      </c>
      <c r="Q1083" s="8">
        <f ca="1">VLOOKUP(Table1[CUSTOMER ID],'Hospitalisation Details'!$A$2:$N$2344,13,0)</f>
        <v>44</v>
      </c>
    </row>
    <row r="1084" spans="1:17" ht="15.75" x14ac:dyDescent="0.25">
      <c r="A1084" s="1" t="s">
        <v>1287</v>
      </c>
      <c r="B1084" s="8" t="str">
        <f>VLOOKUP(A1084:A3418,'Customer Names'!$A$2:$D$2336,2,0)</f>
        <v xml:space="preserve">  Kristine</v>
      </c>
      <c r="C1084" s="8">
        <f>VLOOKUP(A1084:A3418,'Medical Examinations'!$A$2:$H$2336,2,0)</f>
        <v>28.81</v>
      </c>
      <c r="D1084" s="8">
        <f>VLOOKUP(A1084:A3418,'Medical Examinations'!$A$2:$H$2336,3,0)</f>
        <v>8.76</v>
      </c>
      <c r="E1084" s="8" t="str">
        <f>VLOOKUP(A1084:A3418,'Medical Examinations'!$A$1:$M$2336,10,0)</f>
        <v>No</v>
      </c>
      <c r="F1084" s="8" t="str">
        <f>VLOOKUP(A1084:A3418,'Medical Examinations'!$A$2:$H$2336,5,0)</f>
        <v>No</v>
      </c>
      <c r="G1084" s="8" t="str">
        <f>VLOOKUP(A1084:A3418,'Medical Examinations'!$A$2:$H$2336,6,0)</f>
        <v>No</v>
      </c>
      <c r="H1084" s="8">
        <f>VLOOKUP(A1084:A3418,'Medical Examinations'!$A$2:$H$2336,7,0)</f>
        <v>2</v>
      </c>
      <c r="I1084" t="str">
        <f>VLOOKUP(A1084:A3418,'Medical Examinations'!$A$2:$K$2336,11,0)</f>
        <v>No</v>
      </c>
      <c r="J1084" s="8" t="str">
        <f>VLOOKUP(A1084:A3418,'Medical Examinations'!$A$2:$M$2336,12,0)</f>
        <v>Overweight</v>
      </c>
      <c r="K1084" s="8" t="str">
        <f>VLOOKUP(A1084:A3418,'Medical Examinations'!$A$2:$M$2336,13,0)</f>
        <v>Diabetes</v>
      </c>
      <c r="L1084" s="8" t="str">
        <f>VLOOKUP(Table1[CUSTOMER ID],'Hospitalisation Details'!$A$1:$N$2344,12,0)</f>
        <v>11/Oct/1973</v>
      </c>
      <c r="M1084" s="22">
        <f>VLOOKUP(Table1[CUSTOMER ID],'Hospitalisation Details'!$A$2:$N$2344,14,0)</f>
        <v>10419.59</v>
      </c>
      <c r="N1084" s="8" t="str">
        <f>VLOOKUP(Table1[CUSTOMER ID],'Hospitalisation Details'!$A$2:$I$2344,7,0)</f>
        <v>tier - 3</v>
      </c>
      <c r="O1084" s="8" t="str">
        <f>VLOOKUP(Table1[CUSTOMER ID],'Hospitalisation Details'!$A$2:$I$2344,8,0)</f>
        <v>tier - 2</v>
      </c>
      <c r="P1084" s="8" t="str">
        <f>VLOOKUP(Table1[CUSTOMER ID],'Hospitalisation Details'!$A$2:$I$2344,9,0)</f>
        <v>R1025</v>
      </c>
      <c r="Q1084" s="8">
        <f ca="1">VLOOKUP(Table1[CUSTOMER ID],'Hospitalisation Details'!$A$2:$N$2344,13,0)</f>
        <v>51</v>
      </c>
    </row>
    <row r="1085" spans="1:17" ht="15.75" x14ac:dyDescent="0.25">
      <c r="A1085" s="1" t="s">
        <v>1286</v>
      </c>
      <c r="B1085" s="8" t="str">
        <f>VLOOKUP(A1085:A3419,'Customer Names'!$A$2:$D$2336,2,0)</f>
        <v xml:space="preserve">  Paul A</v>
      </c>
      <c r="C1085" s="8">
        <f>VLOOKUP(A1085:A3419,'Medical Examinations'!$A$2:$H$2336,2,0)</f>
        <v>31.66</v>
      </c>
      <c r="D1085" s="8">
        <f>VLOOKUP(A1085:A3419,'Medical Examinations'!$A$2:$H$2336,3,0)</f>
        <v>4.1100000000000003</v>
      </c>
      <c r="E1085" s="8" t="str">
        <f>VLOOKUP(A1085:A3419,'Medical Examinations'!$A$1:$M$2336,10,0)</f>
        <v>No</v>
      </c>
      <c r="F1085" s="8" t="str">
        <f>VLOOKUP(A1085:A3419,'Medical Examinations'!$A$2:$H$2336,5,0)</f>
        <v>No</v>
      </c>
      <c r="G1085" s="8" t="str">
        <f>VLOOKUP(A1085:A3419,'Medical Examinations'!$A$2:$H$2336,6,0)</f>
        <v>No</v>
      </c>
      <c r="H1085" s="8">
        <f>VLOOKUP(A1085:A3419,'Medical Examinations'!$A$2:$H$2336,7,0)</f>
        <v>0</v>
      </c>
      <c r="I1085" t="str">
        <f>VLOOKUP(A1085:A3419,'Medical Examinations'!$A$2:$K$2336,11,0)</f>
        <v>No</v>
      </c>
      <c r="J1085" s="8" t="str">
        <f>VLOOKUP(A1085:A3419,'Medical Examinations'!$A$2:$M$2336,12,0)</f>
        <v>Obesity</v>
      </c>
      <c r="K1085" s="8" t="str">
        <f>VLOOKUP(A1085:A3419,'Medical Examinations'!$A$2:$M$2336,13,0)</f>
        <v>Normal</v>
      </c>
      <c r="L1085" s="8" t="str">
        <f>VLOOKUP(Table1[CUSTOMER ID],'Hospitalisation Details'!$A$1:$N$2344,12,0)</f>
        <v>24/Oct/1980</v>
      </c>
      <c r="M1085" s="22">
        <f>VLOOKUP(Table1[CUSTOMER ID],'Hospitalisation Details'!$A$2:$N$2344,14,0)</f>
        <v>10407.98</v>
      </c>
      <c r="N1085" s="8" t="str">
        <f>VLOOKUP(Table1[CUSTOMER ID],'Hospitalisation Details'!$A$2:$I$2344,7,0)</f>
        <v>tier - 3</v>
      </c>
      <c r="O1085" s="8" t="str">
        <f>VLOOKUP(Table1[CUSTOMER ID],'Hospitalisation Details'!$A$2:$I$2344,8,0)</f>
        <v>tier - 1</v>
      </c>
      <c r="P1085" s="8" t="str">
        <f>VLOOKUP(Table1[CUSTOMER ID],'Hospitalisation Details'!$A$2:$I$2344,9,0)</f>
        <v>R1021</v>
      </c>
      <c r="Q1085" s="8">
        <f ca="1">VLOOKUP(Table1[CUSTOMER ID],'Hospitalisation Details'!$A$2:$N$2344,13,0)</f>
        <v>44</v>
      </c>
    </row>
    <row r="1086" spans="1:17" ht="15.75" x14ac:dyDescent="0.25">
      <c r="A1086" s="1" t="s">
        <v>1285</v>
      </c>
      <c r="B1086" s="8" t="str">
        <f>VLOOKUP(A1086:A3420,'Customer Names'!$A$2:$D$2336,2,0)</f>
        <v xml:space="preserve">  Bryan</v>
      </c>
      <c r="C1086" s="8">
        <f>VLOOKUP(A1086:A3420,'Medical Examinations'!$A$2:$H$2336,2,0)</f>
        <v>28.215</v>
      </c>
      <c r="D1086" s="8">
        <f>VLOOKUP(A1086:A3420,'Medical Examinations'!$A$2:$H$2336,3,0)</f>
        <v>7.56</v>
      </c>
      <c r="E1086" s="8" t="str">
        <f>VLOOKUP(A1086:A3420,'Medical Examinations'!$A$1:$M$2336,10,0)</f>
        <v>Yes</v>
      </c>
      <c r="F1086" s="8" t="str">
        <f>VLOOKUP(A1086:A3420,'Medical Examinations'!$A$2:$H$2336,5,0)</f>
        <v>No</v>
      </c>
      <c r="G1086" s="8" t="str">
        <f>VLOOKUP(A1086:A3420,'Medical Examinations'!$A$2:$H$2336,6,0)</f>
        <v>No</v>
      </c>
      <c r="H1086" s="8">
        <f>VLOOKUP(A1086:A3420,'Medical Examinations'!$A$2:$H$2336,7,0)</f>
        <v>1</v>
      </c>
      <c r="I1086" t="str">
        <f>VLOOKUP(A1086:A3420,'Medical Examinations'!$A$2:$K$2336,11,0)</f>
        <v>No</v>
      </c>
      <c r="J1086" s="8" t="str">
        <f>VLOOKUP(A1086:A3420,'Medical Examinations'!$A$2:$M$2336,12,0)</f>
        <v>Overweight</v>
      </c>
      <c r="K1086" s="8" t="str">
        <f>VLOOKUP(A1086:A3420,'Medical Examinations'!$A$2:$M$2336,13,0)</f>
        <v>Diabetes</v>
      </c>
      <c r="L1086" s="8" t="str">
        <f>VLOOKUP(Table1[CUSTOMER ID],'Hospitalisation Details'!$A$1:$N$2344,12,0)</f>
        <v>5/Jun/1975</v>
      </c>
      <c r="M1086" s="22">
        <f>VLOOKUP(Table1[CUSTOMER ID],'Hospitalisation Details'!$A$2:$N$2344,14,0)</f>
        <v>10407.09</v>
      </c>
      <c r="N1086" s="8" t="str">
        <f>VLOOKUP(Table1[CUSTOMER ID],'Hospitalisation Details'!$A$2:$I$2344,7,0)</f>
        <v>tier - 3</v>
      </c>
      <c r="O1086" s="8" t="str">
        <f>VLOOKUP(Table1[CUSTOMER ID],'Hospitalisation Details'!$A$2:$I$2344,8,0)</f>
        <v>tier - 1</v>
      </c>
      <c r="P1086" s="8" t="str">
        <f>VLOOKUP(Table1[CUSTOMER ID],'Hospitalisation Details'!$A$2:$I$2344,9,0)</f>
        <v>R1015</v>
      </c>
      <c r="Q1086" s="8">
        <f ca="1">VLOOKUP(Table1[CUSTOMER ID],'Hospitalisation Details'!$A$2:$N$2344,13,0)</f>
        <v>49</v>
      </c>
    </row>
    <row r="1087" spans="1:17" ht="15.75" x14ac:dyDescent="0.25">
      <c r="A1087" s="1" t="s">
        <v>1284</v>
      </c>
      <c r="B1087" s="8" t="str">
        <f>VLOOKUP(A1087:A3421,'Customer Names'!$A$2:$D$2336,2,0)</f>
        <v xml:space="preserve">  Chris</v>
      </c>
      <c r="C1087" s="8">
        <f>VLOOKUP(A1087:A3421,'Medical Examinations'!$A$2:$H$2336,2,0)</f>
        <v>26.12</v>
      </c>
      <c r="D1087" s="8">
        <f>VLOOKUP(A1087:A3421,'Medical Examinations'!$A$2:$H$2336,3,0)</f>
        <v>4.17</v>
      </c>
      <c r="E1087" s="8" t="str">
        <f>VLOOKUP(A1087:A3421,'Medical Examinations'!$A$1:$M$2336,10,0)</f>
        <v>Yes</v>
      </c>
      <c r="F1087" s="8" t="str">
        <f>VLOOKUP(A1087:A3421,'Medical Examinations'!$A$2:$H$2336,5,0)</f>
        <v>No</v>
      </c>
      <c r="G1087" s="8" t="str">
        <f>VLOOKUP(A1087:A3421,'Medical Examinations'!$A$2:$H$2336,6,0)</f>
        <v>Yes</v>
      </c>
      <c r="H1087" s="8">
        <f>VLOOKUP(A1087:A3421,'Medical Examinations'!$A$2:$H$2336,7,0)</f>
        <v>1</v>
      </c>
      <c r="I1087" t="str">
        <f>VLOOKUP(A1087:A3421,'Medical Examinations'!$A$2:$K$2336,11,0)</f>
        <v>No</v>
      </c>
      <c r="J1087" s="8" t="str">
        <f>VLOOKUP(A1087:A3421,'Medical Examinations'!$A$2:$M$2336,12,0)</f>
        <v>Overweight</v>
      </c>
      <c r="K1087" s="8" t="str">
        <f>VLOOKUP(A1087:A3421,'Medical Examinations'!$A$2:$M$2336,13,0)</f>
        <v>Normal</v>
      </c>
      <c r="L1087" s="8" t="str">
        <f>VLOOKUP(Table1[CUSTOMER ID],'Hospitalisation Details'!$A$1:$N$2344,12,0)</f>
        <v>7/Jul/1969</v>
      </c>
      <c r="M1087" s="22">
        <f>VLOOKUP(Table1[CUSTOMER ID],'Hospitalisation Details'!$A$2:$N$2344,14,0)</f>
        <v>10403.27</v>
      </c>
      <c r="N1087" s="8" t="str">
        <f>VLOOKUP(Table1[CUSTOMER ID],'Hospitalisation Details'!$A$2:$I$2344,7,0)</f>
        <v>tier - 3</v>
      </c>
      <c r="O1087" s="8" t="str">
        <f>VLOOKUP(Table1[CUSTOMER ID],'Hospitalisation Details'!$A$2:$I$2344,8,0)</f>
        <v>tier - 2</v>
      </c>
      <c r="P1087" s="8" t="str">
        <f>VLOOKUP(Table1[CUSTOMER ID],'Hospitalisation Details'!$A$2:$I$2344,9,0)</f>
        <v>R1020</v>
      </c>
      <c r="Q1087" s="8">
        <f ca="1">VLOOKUP(Table1[CUSTOMER ID],'Hospitalisation Details'!$A$2:$N$2344,13,0)</f>
        <v>55</v>
      </c>
    </row>
    <row r="1088" spans="1:17" ht="15.75" x14ac:dyDescent="0.25">
      <c r="A1088" s="1" t="s">
        <v>1283</v>
      </c>
      <c r="B1088" s="8" t="str">
        <f>VLOOKUP(A1088:A3422,'Customer Names'!$A$2:$D$2336,2,0)</f>
        <v xml:space="preserve">  Milah B</v>
      </c>
      <c r="C1088" s="8">
        <f>VLOOKUP(A1088:A3422,'Medical Examinations'!$A$2:$H$2336,2,0)</f>
        <v>36.630000000000003</v>
      </c>
      <c r="D1088" s="8">
        <f>VLOOKUP(A1088:A3422,'Medical Examinations'!$A$2:$H$2336,3,0)</f>
        <v>11.42</v>
      </c>
      <c r="E1088" s="8" t="str">
        <f>VLOOKUP(A1088:A3422,'Medical Examinations'!$A$1:$M$2336,10,0)</f>
        <v>No</v>
      </c>
      <c r="F1088" s="8" t="str">
        <f>VLOOKUP(A1088:A3422,'Medical Examinations'!$A$2:$H$2336,5,0)</f>
        <v>No</v>
      </c>
      <c r="G1088" s="8" t="str">
        <f>VLOOKUP(A1088:A3422,'Medical Examinations'!$A$2:$H$2336,6,0)</f>
        <v>No</v>
      </c>
      <c r="H1088" s="8">
        <f>VLOOKUP(A1088:A3422,'Medical Examinations'!$A$2:$H$2336,7,0)</f>
        <v>2</v>
      </c>
      <c r="I1088" t="str">
        <f>VLOOKUP(A1088:A3422,'Medical Examinations'!$A$2:$K$2336,11,0)</f>
        <v>No</v>
      </c>
      <c r="J1088" s="8" t="str">
        <f>VLOOKUP(A1088:A3422,'Medical Examinations'!$A$2:$M$2336,12,0)</f>
        <v>Obesity</v>
      </c>
      <c r="K1088" s="8" t="str">
        <f>VLOOKUP(A1088:A3422,'Medical Examinations'!$A$2:$M$2336,13,0)</f>
        <v>Diabetes</v>
      </c>
      <c r="L1088" s="8" t="str">
        <f>VLOOKUP(Table1[CUSTOMER ID],'Hospitalisation Details'!$A$1:$N$2344,12,0)</f>
        <v>19/Sep/1973</v>
      </c>
      <c r="M1088" s="22">
        <f>VLOOKUP(Table1[CUSTOMER ID],'Hospitalisation Details'!$A$2:$N$2344,14,0)</f>
        <v>10381.48</v>
      </c>
      <c r="N1088" s="8" t="str">
        <f>VLOOKUP(Table1[CUSTOMER ID],'Hospitalisation Details'!$A$2:$I$2344,7,0)</f>
        <v>tier - 3</v>
      </c>
      <c r="O1088" s="8" t="str">
        <f>VLOOKUP(Table1[CUSTOMER ID],'Hospitalisation Details'!$A$2:$I$2344,8,0)</f>
        <v>tier - 3</v>
      </c>
      <c r="P1088" s="8" t="str">
        <f>VLOOKUP(Table1[CUSTOMER ID],'Hospitalisation Details'!$A$2:$I$2344,9,0)</f>
        <v>R1013</v>
      </c>
      <c r="Q1088" s="8">
        <f ca="1">VLOOKUP(Table1[CUSTOMER ID],'Hospitalisation Details'!$A$2:$N$2344,13,0)</f>
        <v>51</v>
      </c>
    </row>
    <row r="1089" spans="1:17" ht="15.75" x14ac:dyDescent="0.25">
      <c r="A1089" s="1" t="s">
        <v>1282</v>
      </c>
      <c r="B1089" s="8" t="str">
        <f>VLOOKUP(A1089:A3423,'Customer Names'!$A$2:$D$2336,2,0)</f>
        <v xml:space="preserve">  Annette M</v>
      </c>
      <c r="C1089" s="8">
        <f>VLOOKUP(A1089:A3423,'Medical Examinations'!$A$2:$H$2336,2,0)</f>
        <v>33.344999999999999</v>
      </c>
      <c r="D1089" s="8">
        <f>VLOOKUP(A1089:A3423,'Medical Examinations'!$A$2:$H$2336,3,0)</f>
        <v>7.33</v>
      </c>
      <c r="E1089" s="8" t="str">
        <f>VLOOKUP(A1089:A3423,'Medical Examinations'!$A$1:$M$2336,10,0)</f>
        <v>No</v>
      </c>
      <c r="F1089" s="8" t="str">
        <f>VLOOKUP(A1089:A3423,'Medical Examinations'!$A$2:$H$2336,5,0)</f>
        <v>No</v>
      </c>
      <c r="G1089" s="8" t="str">
        <f>VLOOKUP(A1089:A3423,'Medical Examinations'!$A$2:$H$2336,6,0)</f>
        <v>No</v>
      </c>
      <c r="H1089" s="8">
        <f>VLOOKUP(A1089:A3423,'Medical Examinations'!$A$2:$H$2336,7,0)</f>
        <v>2</v>
      </c>
      <c r="I1089" t="str">
        <f>VLOOKUP(A1089:A3423,'Medical Examinations'!$A$2:$K$2336,11,0)</f>
        <v>No</v>
      </c>
      <c r="J1089" s="8" t="str">
        <f>VLOOKUP(A1089:A3423,'Medical Examinations'!$A$2:$M$2336,12,0)</f>
        <v>Obesity</v>
      </c>
      <c r="K1089" s="8" t="str">
        <f>VLOOKUP(A1089:A3423,'Medical Examinations'!$A$2:$M$2336,13,0)</f>
        <v>Diabetes</v>
      </c>
      <c r="L1089" s="8" t="str">
        <f>VLOOKUP(Table1[CUSTOMER ID],'Hospitalisation Details'!$A$1:$N$2344,12,0)</f>
        <v>29/Sep/1973</v>
      </c>
      <c r="M1089" s="22">
        <f>VLOOKUP(Table1[CUSTOMER ID],'Hospitalisation Details'!$A$2:$N$2344,14,0)</f>
        <v>10370.91</v>
      </c>
      <c r="N1089" s="8" t="str">
        <f>VLOOKUP(Table1[CUSTOMER ID],'Hospitalisation Details'!$A$2:$I$2344,7,0)</f>
        <v>tier - 3</v>
      </c>
      <c r="O1089" s="8" t="str">
        <f>VLOOKUP(Table1[CUSTOMER ID],'Hospitalisation Details'!$A$2:$I$2344,8,0)</f>
        <v>tier - 3</v>
      </c>
      <c r="P1089" s="8" t="str">
        <f>VLOOKUP(Table1[CUSTOMER ID],'Hospitalisation Details'!$A$2:$I$2344,9,0)</f>
        <v>R1024</v>
      </c>
      <c r="Q1089" s="8">
        <f ca="1">VLOOKUP(Table1[CUSTOMER ID],'Hospitalisation Details'!$A$2:$N$2344,13,0)</f>
        <v>51</v>
      </c>
    </row>
    <row r="1090" spans="1:17" ht="15.75" x14ac:dyDescent="0.25">
      <c r="A1090" s="1" t="s">
        <v>1281</v>
      </c>
      <c r="B1090" s="8" t="str">
        <f>VLOOKUP(A1090:A3424,'Customer Names'!$A$2:$D$2336,2,0)</f>
        <v xml:space="preserve">  Yoko</v>
      </c>
      <c r="C1090" s="8">
        <f>VLOOKUP(A1090:A3424,'Medical Examinations'!$A$2:$H$2336,2,0)</f>
        <v>27.11</v>
      </c>
      <c r="D1090" s="8">
        <f>VLOOKUP(A1090:A3424,'Medical Examinations'!$A$2:$H$2336,3,0)</f>
        <v>6.7</v>
      </c>
      <c r="E1090" s="8" t="str">
        <f>VLOOKUP(A1090:A3424,'Medical Examinations'!$A$1:$M$2336,10,0)</f>
        <v>No</v>
      </c>
      <c r="F1090" s="8" t="str">
        <f>VLOOKUP(A1090:A3424,'Medical Examinations'!$A$2:$H$2336,5,0)</f>
        <v>No</v>
      </c>
      <c r="G1090" s="8" t="str">
        <f>VLOOKUP(A1090:A3424,'Medical Examinations'!$A$2:$H$2336,6,0)</f>
        <v>No</v>
      </c>
      <c r="H1090" s="8">
        <f>VLOOKUP(A1090:A3424,'Medical Examinations'!$A$2:$H$2336,7,0)</f>
        <v>0</v>
      </c>
      <c r="I1090" t="str">
        <f>VLOOKUP(A1090:A3424,'Medical Examinations'!$A$2:$K$2336,11,0)</f>
        <v>No</v>
      </c>
      <c r="J1090" s="8" t="str">
        <f>VLOOKUP(A1090:A3424,'Medical Examinations'!$A$2:$M$2336,12,0)</f>
        <v>Overweight</v>
      </c>
      <c r="K1090" s="8" t="str">
        <f>VLOOKUP(A1090:A3424,'Medical Examinations'!$A$2:$M$2336,13,0)</f>
        <v>Diabetes</v>
      </c>
      <c r="L1090" s="8" t="str">
        <f>VLOOKUP(Table1[CUSTOMER ID],'Hospitalisation Details'!$A$1:$N$2344,12,0)</f>
        <v>6/Sep/1971</v>
      </c>
      <c r="M1090" s="22">
        <f>VLOOKUP(Table1[CUSTOMER ID],'Hospitalisation Details'!$A$2:$N$2344,14,0)</f>
        <v>10356.67</v>
      </c>
      <c r="N1090" s="8" t="str">
        <f>VLOOKUP(Table1[CUSTOMER ID],'Hospitalisation Details'!$A$2:$I$2344,7,0)</f>
        <v>tier - 3</v>
      </c>
      <c r="O1090" s="8" t="str">
        <f>VLOOKUP(Table1[CUSTOMER ID],'Hospitalisation Details'!$A$2:$I$2344,8,0)</f>
        <v>tier - 1</v>
      </c>
      <c r="P1090" s="8" t="str">
        <f>VLOOKUP(Table1[CUSTOMER ID],'Hospitalisation Details'!$A$2:$I$2344,9,0)</f>
        <v>R1025</v>
      </c>
      <c r="Q1090" s="8">
        <f ca="1">VLOOKUP(Table1[CUSTOMER ID],'Hospitalisation Details'!$A$2:$N$2344,13,0)</f>
        <v>53</v>
      </c>
    </row>
    <row r="1091" spans="1:17" ht="15.75" x14ac:dyDescent="0.25">
      <c r="A1091" s="1" t="s">
        <v>1280</v>
      </c>
      <c r="B1091" s="8" t="str">
        <f>VLOOKUP(A1091:A3425,'Customer Names'!$A$2:$D$2336,2,0)</f>
        <v xml:space="preserve">  Laura</v>
      </c>
      <c r="C1091" s="8">
        <f>VLOOKUP(A1091:A3425,'Medical Examinations'!$A$2:$H$2336,2,0)</f>
        <v>26.6</v>
      </c>
      <c r="D1091" s="8">
        <f>VLOOKUP(A1091:A3425,'Medical Examinations'!$A$2:$H$2336,3,0)</f>
        <v>5.27</v>
      </c>
      <c r="E1091" s="8" t="str">
        <f>VLOOKUP(A1091:A3425,'Medical Examinations'!$A$1:$M$2336,10,0)</f>
        <v>Yes</v>
      </c>
      <c r="F1091" s="8" t="str">
        <f>VLOOKUP(A1091:A3425,'Medical Examinations'!$A$2:$H$2336,5,0)</f>
        <v>No</v>
      </c>
      <c r="G1091" s="8" t="str">
        <f>VLOOKUP(A1091:A3425,'Medical Examinations'!$A$2:$H$2336,6,0)</f>
        <v>Yes</v>
      </c>
      <c r="H1091" s="8">
        <f>VLOOKUP(A1091:A3425,'Medical Examinations'!$A$2:$H$2336,7,0)</f>
        <v>1</v>
      </c>
      <c r="I1091" t="str">
        <f>VLOOKUP(A1091:A3425,'Medical Examinations'!$A$2:$K$2336,11,0)</f>
        <v>No</v>
      </c>
      <c r="J1091" s="8" t="str">
        <f>VLOOKUP(A1091:A3425,'Medical Examinations'!$A$2:$M$2336,12,0)</f>
        <v>Overweight</v>
      </c>
      <c r="K1091" s="8" t="str">
        <f>VLOOKUP(A1091:A3425,'Medical Examinations'!$A$2:$M$2336,13,0)</f>
        <v>Normal</v>
      </c>
      <c r="L1091" s="8" t="str">
        <f>VLOOKUP(Table1[CUSTOMER ID],'Hospitalisation Details'!$A$1:$N$2344,12,0)</f>
        <v>17/Jun/1969</v>
      </c>
      <c r="M1091" s="22">
        <f>VLOOKUP(Table1[CUSTOMER ID],'Hospitalisation Details'!$A$2:$N$2344,14,0)</f>
        <v>10355.64</v>
      </c>
      <c r="N1091" s="8" t="str">
        <f>VLOOKUP(Table1[CUSTOMER ID],'Hospitalisation Details'!$A$2:$I$2344,7,0)</f>
        <v>tier - 3</v>
      </c>
      <c r="O1091" s="8" t="str">
        <f>VLOOKUP(Table1[CUSTOMER ID],'Hospitalisation Details'!$A$2:$I$2344,8,0)</f>
        <v>tier - 1</v>
      </c>
      <c r="P1091" s="8" t="str">
        <f>VLOOKUP(Table1[CUSTOMER ID],'Hospitalisation Details'!$A$2:$I$2344,9,0)</f>
        <v>R1012</v>
      </c>
      <c r="Q1091" s="8">
        <f ca="1">VLOOKUP(Table1[CUSTOMER ID],'Hospitalisation Details'!$A$2:$N$2344,13,0)</f>
        <v>55</v>
      </c>
    </row>
    <row r="1092" spans="1:17" ht="15.75" x14ac:dyDescent="0.25">
      <c r="A1092" s="1" t="s">
        <v>1279</v>
      </c>
      <c r="B1092" s="8" t="str">
        <f>VLOOKUP(A1092:A3426,'Customer Names'!$A$2:$D$2336,2,0)</f>
        <v xml:space="preserve">  Tess A</v>
      </c>
      <c r="C1092" s="8">
        <f>VLOOKUP(A1092:A3426,'Medical Examinations'!$A$2:$H$2336,2,0)</f>
        <v>30.41</v>
      </c>
      <c r="D1092" s="8">
        <f>VLOOKUP(A1092:A3426,'Medical Examinations'!$A$2:$H$2336,3,0)</f>
        <v>7.72</v>
      </c>
      <c r="E1092" s="8" t="str">
        <f>VLOOKUP(A1092:A3426,'Medical Examinations'!$A$1:$M$2336,10,0)</f>
        <v>No</v>
      </c>
      <c r="F1092" s="8" t="str">
        <f>VLOOKUP(A1092:A3426,'Medical Examinations'!$A$2:$H$2336,5,0)</f>
        <v>No</v>
      </c>
      <c r="G1092" s="8" t="str">
        <f>VLOOKUP(A1092:A3426,'Medical Examinations'!$A$2:$H$2336,6,0)</f>
        <v>No</v>
      </c>
      <c r="H1092" s="8">
        <f>VLOOKUP(A1092:A3426,'Medical Examinations'!$A$2:$H$2336,7,0)</f>
        <v>0</v>
      </c>
      <c r="I1092" t="str">
        <f>VLOOKUP(A1092:A3426,'Medical Examinations'!$A$2:$K$2336,11,0)</f>
        <v>No</v>
      </c>
      <c r="J1092" s="8" t="str">
        <f>VLOOKUP(A1092:A3426,'Medical Examinations'!$A$2:$M$2336,12,0)</f>
        <v>Obesity</v>
      </c>
      <c r="K1092" s="8" t="str">
        <f>VLOOKUP(A1092:A3426,'Medical Examinations'!$A$2:$M$2336,13,0)</f>
        <v>Diabetes</v>
      </c>
      <c r="L1092" s="8" t="str">
        <f>VLOOKUP(Table1[CUSTOMER ID],'Hospitalisation Details'!$A$1:$N$2344,12,0)</f>
        <v>29/Sep/1974</v>
      </c>
      <c r="M1092" s="22">
        <f>VLOOKUP(Table1[CUSTOMER ID],'Hospitalisation Details'!$A$2:$N$2344,14,0)</f>
        <v>10352.48</v>
      </c>
      <c r="N1092" s="8" t="str">
        <f>VLOOKUP(Table1[CUSTOMER ID],'Hospitalisation Details'!$A$2:$I$2344,7,0)</f>
        <v>tier - 3</v>
      </c>
      <c r="O1092" s="8" t="str">
        <f>VLOOKUP(Table1[CUSTOMER ID],'Hospitalisation Details'!$A$2:$I$2344,8,0)</f>
        <v>tier - 1</v>
      </c>
      <c r="P1092" s="8" t="str">
        <f>VLOOKUP(Table1[CUSTOMER ID],'Hospitalisation Details'!$A$2:$I$2344,9,0)</f>
        <v>R1012</v>
      </c>
      <c r="Q1092" s="8">
        <f ca="1">VLOOKUP(Table1[CUSTOMER ID],'Hospitalisation Details'!$A$2:$N$2344,13,0)</f>
        <v>50</v>
      </c>
    </row>
    <row r="1093" spans="1:17" ht="15.75" x14ac:dyDescent="0.25">
      <c r="A1093" s="1" t="s">
        <v>1278</v>
      </c>
      <c r="B1093" s="8" t="str">
        <f>VLOOKUP(A1093:A3427,'Customer Names'!$A$2:$D$2336,2,0)</f>
        <v xml:space="preserve">  William G</v>
      </c>
      <c r="C1093" s="8">
        <f>VLOOKUP(A1093:A3427,'Medical Examinations'!$A$2:$H$2336,2,0)</f>
        <v>28.98</v>
      </c>
      <c r="D1093" s="8">
        <f>VLOOKUP(A1093:A3427,'Medical Examinations'!$A$2:$H$2336,3,0)</f>
        <v>8.68</v>
      </c>
      <c r="E1093" s="8" t="str">
        <f>VLOOKUP(A1093:A3427,'Medical Examinations'!$A$1:$M$2336,10,0)</f>
        <v>No</v>
      </c>
      <c r="F1093" s="8" t="str">
        <f>VLOOKUP(A1093:A3427,'Medical Examinations'!$A$2:$H$2336,5,0)</f>
        <v>No</v>
      </c>
      <c r="G1093" s="8" t="str">
        <f>VLOOKUP(A1093:A3427,'Medical Examinations'!$A$2:$H$2336,6,0)</f>
        <v>No</v>
      </c>
      <c r="H1093" s="8">
        <f>VLOOKUP(A1093:A3427,'Medical Examinations'!$A$2:$H$2336,7,0)</f>
        <v>2</v>
      </c>
      <c r="I1093" t="str">
        <f>VLOOKUP(A1093:A3427,'Medical Examinations'!$A$2:$K$2336,11,0)</f>
        <v>No</v>
      </c>
      <c r="J1093" s="8" t="str">
        <f>VLOOKUP(A1093:A3427,'Medical Examinations'!$A$2:$M$2336,12,0)</f>
        <v>Overweight</v>
      </c>
      <c r="K1093" s="8" t="str">
        <f>VLOOKUP(A1093:A3427,'Medical Examinations'!$A$2:$M$2336,13,0)</f>
        <v>Diabetes</v>
      </c>
      <c r="L1093" s="8" t="str">
        <f>VLOOKUP(Table1[CUSTOMER ID],'Hospitalisation Details'!$A$1:$N$2344,12,0)</f>
        <v>8/Aug/1973</v>
      </c>
      <c r="M1093" s="22">
        <f>VLOOKUP(Table1[CUSTOMER ID],'Hospitalisation Details'!$A$2:$N$2344,14,0)</f>
        <v>10345.93</v>
      </c>
      <c r="N1093" s="8" t="str">
        <f>VLOOKUP(Table1[CUSTOMER ID],'Hospitalisation Details'!$A$2:$I$2344,7,0)</f>
        <v>tier - 3</v>
      </c>
      <c r="O1093" s="8" t="str">
        <f>VLOOKUP(Table1[CUSTOMER ID],'Hospitalisation Details'!$A$2:$I$2344,8,0)</f>
        <v>tier - 2</v>
      </c>
      <c r="P1093" s="8" t="str">
        <f>VLOOKUP(Table1[CUSTOMER ID],'Hospitalisation Details'!$A$2:$I$2344,9,0)</f>
        <v>R1021</v>
      </c>
      <c r="Q1093" s="8">
        <f ca="1">VLOOKUP(Table1[CUSTOMER ID],'Hospitalisation Details'!$A$2:$N$2344,13,0)</f>
        <v>51</v>
      </c>
    </row>
    <row r="1094" spans="1:17" ht="15.75" x14ac:dyDescent="0.25">
      <c r="A1094" s="1" t="s">
        <v>1277</v>
      </c>
      <c r="B1094" s="8" t="str">
        <f>VLOOKUP(A1094:A3428,'Customer Names'!$A$2:$D$2336,2,0)</f>
        <v xml:space="preserve">  Paige</v>
      </c>
      <c r="C1094" s="8">
        <f>VLOOKUP(A1094:A3428,'Medical Examinations'!$A$2:$H$2336,2,0)</f>
        <v>31.24</v>
      </c>
      <c r="D1094" s="8">
        <f>VLOOKUP(A1094:A3428,'Medical Examinations'!$A$2:$H$2336,3,0)</f>
        <v>9.8000000000000007</v>
      </c>
      <c r="E1094" s="8" t="str">
        <f>VLOOKUP(A1094:A3428,'Medical Examinations'!$A$1:$M$2336,10,0)</f>
        <v>No</v>
      </c>
      <c r="F1094" s="8" t="str">
        <f>VLOOKUP(A1094:A3428,'Medical Examinations'!$A$2:$H$2336,5,0)</f>
        <v>No</v>
      </c>
      <c r="G1094" s="8" t="str">
        <f>VLOOKUP(A1094:A3428,'Medical Examinations'!$A$2:$H$2336,6,0)</f>
        <v>No</v>
      </c>
      <c r="H1094" s="8">
        <f>VLOOKUP(A1094:A3428,'Medical Examinations'!$A$2:$H$2336,7,0)</f>
        <v>0</v>
      </c>
      <c r="I1094" t="str">
        <f>VLOOKUP(A1094:A3428,'Medical Examinations'!$A$2:$K$2336,11,0)</f>
        <v>No</v>
      </c>
      <c r="J1094" s="8" t="str">
        <f>VLOOKUP(A1094:A3428,'Medical Examinations'!$A$2:$M$2336,12,0)</f>
        <v>Obesity</v>
      </c>
      <c r="K1094" s="8" t="str">
        <f>VLOOKUP(A1094:A3428,'Medical Examinations'!$A$2:$M$2336,13,0)</f>
        <v>Diabetes</v>
      </c>
      <c r="L1094" s="8" t="str">
        <f>VLOOKUP(Table1[CUSTOMER ID],'Hospitalisation Details'!$A$1:$N$2344,12,0)</f>
        <v>19/Jul/1968</v>
      </c>
      <c r="M1094" s="22">
        <f>VLOOKUP(Table1[CUSTOMER ID],'Hospitalisation Details'!$A$2:$N$2344,14,0)</f>
        <v>10338.93</v>
      </c>
      <c r="N1094" s="8" t="str">
        <f>VLOOKUP(Table1[CUSTOMER ID],'Hospitalisation Details'!$A$2:$I$2344,7,0)</f>
        <v>tier - 3</v>
      </c>
      <c r="O1094" s="8" t="str">
        <f>VLOOKUP(Table1[CUSTOMER ID],'Hospitalisation Details'!$A$2:$I$2344,8,0)</f>
        <v>tier - 1</v>
      </c>
      <c r="P1094" s="8" t="str">
        <f>VLOOKUP(Table1[CUSTOMER ID],'Hospitalisation Details'!$A$2:$I$2344,9,0)</f>
        <v>R1013</v>
      </c>
      <c r="Q1094" s="8">
        <f ca="1">VLOOKUP(Table1[CUSTOMER ID],'Hospitalisation Details'!$A$2:$N$2344,13,0)</f>
        <v>56</v>
      </c>
    </row>
    <row r="1095" spans="1:17" ht="15.75" x14ac:dyDescent="0.25">
      <c r="A1095" s="1" t="s">
        <v>1276</v>
      </c>
      <c r="B1095" s="8" t="str">
        <f>VLOOKUP(A1095:A3429,'Customer Names'!$A$2:$D$2336,2,0)</f>
        <v xml:space="preserve">  Matthew J</v>
      </c>
      <c r="C1095" s="8">
        <f>VLOOKUP(A1095:A3429,'Medical Examinations'!$A$2:$H$2336,2,0)</f>
        <v>31.54</v>
      </c>
      <c r="D1095" s="8">
        <f>VLOOKUP(A1095:A3429,'Medical Examinations'!$A$2:$H$2336,3,0)</f>
        <v>4.4400000000000004</v>
      </c>
      <c r="E1095" s="8" t="str">
        <f>VLOOKUP(A1095:A3429,'Medical Examinations'!$A$1:$M$2336,10,0)</f>
        <v>No</v>
      </c>
      <c r="F1095" s="8" t="str">
        <f>VLOOKUP(A1095:A3429,'Medical Examinations'!$A$2:$H$2336,5,0)</f>
        <v>No</v>
      </c>
      <c r="G1095" s="8" t="str">
        <f>VLOOKUP(A1095:A3429,'Medical Examinations'!$A$2:$H$2336,6,0)</f>
        <v>No</v>
      </c>
      <c r="H1095" s="8">
        <f>VLOOKUP(A1095:A3429,'Medical Examinations'!$A$2:$H$2336,7,0)</f>
        <v>0</v>
      </c>
      <c r="I1095" t="str">
        <f>VLOOKUP(A1095:A3429,'Medical Examinations'!$A$2:$K$2336,11,0)</f>
        <v>No</v>
      </c>
      <c r="J1095" s="8" t="str">
        <f>VLOOKUP(A1095:A3429,'Medical Examinations'!$A$2:$M$2336,12,0)</f>
        <v>Obesity</v>
      </c>
      <c r="K1095" s="8" t="str">
        <f>VLOOKUP(A1095:A3429,'Medical Examinations'!$A$2:$M$2336,13,0)</f>
        <v>Normal</v>
      </c>
      <c r="L1095" s="8" t="str">
        <f>VLOOKUP(Table1[CUSTOMER ID],'Hospitalisation Details'!$A$1:$N$2344,12,0)</f>
        <v>21/Jul/1982</v>
      </c>
      <c r="M1095" s="22">
        <f>VLOOKUP(Table1[CUSTOMER ID],'Hospitalisation Details'!$A$2:$N$2344,14,0)</f>
        <v>10329.06</v>
      </c>
      <c r="N1095" s="8" t="str">
        <f>VLOOKUP(Table1[CUSTOMER ID],'Hospitalisation Details'!$A$2:$I$2344,7,0)</f>
        <v>tier - 3</v>
      </c>
      <c r="O1095" s="8" t="str">
        <f>VLOOKUP(Table1[CUSTOMER ID],'Hospitalisation Details'!$A$2:$I$2344,8,0)</f>
        <v>tier - 1</v>
      </c>
      <c r="P1095" s="8" t="str">
        <f>VLOOKUP(Table1[CUSTOMER ID],'Hospitalisation Details'!$A$2:$I$2344,9,0)</f>
        <v>R1021</v>
      </c>
      <c r="Q1095" s="8">
        <f ca="1">VLOOKUP(Table1[CUSTOMER ID],'Hospitalisation Details'!$A$2:$N$2344,13,0)</f>
        <v>42</v>
      </c>
    </row>
    <row r="1096" spans="1:17" ht="15.75" x14ac:dyDescent="0.25">
      <c r="A1096" s="1" t="s">
        <v>1275</v>
      </c>
      <c r="B1096" s="8" t="str">
        <f>VLOOKUP(A1096:A3430,'Customer Names'!$A$2:$D$2336,2,0)</f>
        <v xml:space="preserve">  Matthew</v>
      </c>
      <c r="C1096" s="8">
        <f>VLOOKUP(A1096:A3430,'Medical Examinations'!$A$2:$H$2336,2,0)</f>
        <v>38.6</v>
      </c>
      <c r="D1096" s="8">
        <f>VLOOKUP(A1096:A3430,'Medical Examinations'!$A$2:$H$2336,3,0)</f>
        <v>7.19</v>
      </c>
      <c r="E1096" s="8" t="str">
        <f>VLOOKUP(A1096:A3430,'Medical Examinations'!$A$1:$M$2336,10,0)</f>
        <v>Yes</v>
      </c>
      <c r="F1096" s="8" t="str">
        <f>VLOOKUP(A1096:A3430,'Medical Examinations'!$A$2:$H$2336,5,0)</f>
        <v>No</v>
      </c>
      <c r="G1096" s="8" t="str">
        <f>VLOOKUP(A1096:A3430,'Medical Examinations'!$A$2:$H$2336,6,0)</f>
        <v>No</v>
      </c>
      <c r="H1096" s="8">
        <f>VLOOKUP(A1096:A3430,'Medical Examinations'!$A$2:$H$2336,7,0)</f>
        <v>2</v>
      </c>
      <c r="I1096" t="str">
        <f>VLOOKUP(A1096:A3430,'Medical Examinations'!$A$2:$K$2336,11,0)</f>
        <v>No</v>
      </c>
      <c r="J1096" s="8" t="str">
        <f>VLOOKUP(A1096:A3430,'Medical Examinations'!$A$2:$M$2336,12,0)</f>
        <v>Obesity</v>
      </c>
      <c r="K1096" s="8" t="str">
        <f>VLOOKUP(A1096:A3430,'Medical Examinations'!$A$2:$M$2336,13,0)</f>
        <v>Diabetes</v>
      </c>
      <c r="L1096" s="8" t="str">
        <f>VLOOKUP(Table1[CUSTOMER ID],'Hospitalisation Details'!$A$1:$N$2344,12,0)</f>
        <v>1/Dec/1970</v>
      </c>
      <c r="M1096" s="22">
        <f>VLOOKUP(Table1[CUSTOMER ID],'Hospitalisation Details'!$A$2:$N$2344,14,0)</f>
        <v>10325.209999999999</v>
      </c>
      <c r="N1096" s="8" t="str">
        <f>VLOOKUP(Table1[CUSTOMER ID],'Hospitalisation Details'!$A$2:$I$2344,7,0)</f>
        <v>tier - 3</v>
      </c>
      <c r="O1096" s="8" t="str">
        <f>VLOOKUP(Table1[CUSTOMER ID],'Hospitalisation Details'!$A$2:$I$2344,8,0)</f>
        <v>tier - 3</v>
      </c>
      <c r="P1096" s="8" t="str">
        <f>VLOOKUP(Table1[CUSTOMER ID],'Hospitalisation Details'!$A$2:$I$2344,9,0)</f>
        <v>R1011</v>
      </c>
      <c r="Q1096" s="8">
        <f ca="1">VLOOKUP(Table1[CUSTOMER ID],'Hospitalisation Details'!$A$2:$N$2344,13,0)</f>
        <v>53</v>
      </c>
    </row>
    <row r="1097" spans="1:17" ht="15.75" x14ac:dyDescent="0.25">
      <c r="A1097" s="1" t="s">
        <v>1274</v>
      </c>
      <c r="B1097" s="8" t="str">
        <f>VLOOKUP(A1097:A3431,'Customer Names'!$A$2:$D$2336,2,0)</f>
        <v xml:space="preserve">  Maria</v>
      </c>
      <c r="C1097" s="8">
        <f>VLOOKUP(A1097:A3431,'Medical Examinations'!$A$2:$H$2336,2,0)</f>
        <v>37.950000000000003</v>
      </c>
      <c r="D1097" s="8">
        <f>VLOOKUP(A1097:A3431,'Medical Examinations'!$A$2:$H$2336,3,0)</f>
        <v>6.06</v>
      </c>
      <c r="E1097" s="8" t="str">
        <f>VLOOKUP(A1097:A3431,'Medical Examinations'!$A$1:$M$2336,10,0)</f>
        <v>No</v>
      </c>
      <c r="F1097" s="8" t="str">
        <f>VLOOKUP(A1097:A3431,'Medical Examinations'!$A$2:$H$2336,5,0)</f>
        <v>No</v>
      </c>
      <c r="G1097" s="8" t="str">
        <f>VLOOKUP(A1097:A3431,'Medical Examinations'!$A$2:$H$2336,6,0)</f>
        <v>No</v>
      </c>
      <c r="H1097" s="8">
        <f>VLOOKUP(A1097:A3431,'Medical Examinations'!$A$2:$H$2336,7,0)</f>
        <v>0</v>
      </c>
      <c r="I1097" t="str">
        <f>VLOOKUP(A1097:A3431,'Medical Examinations'!$A$2:$K$2336,11,0)</f>
        <v>No</v>
      </c>
      <c r="J1097" s="8" t="str">
        <f>VLOOKUP(A1097:A3431,'Medical Examinations'!$A$2:$M$2336,12,0)</f>
        <v>Obesity</v>
      </c>
      <c r="K1097" s="8" t="str">
        <f>VLOOKUP(A1097:A3431,'Medical Examinations'!$A$2:$M$2336,13,0)</f>
        <v>Prediabetes</v>
      </c>
      <c r="L1097" s="8" t="str">
        <f>VLOOKUP(Table1[CUSTOMER ID],'Hospitalisation Details'!$A$1:$N$2344,12,0)</f>
        <v>21/Aug/1991</v>
      </c>
      <c r="M1097" s="22">
        <f>VLOOKUP(Table1[CUSTOMER ID],'Hospitalisation Details'!$A$2:$N$2344,14,0)</f>
        <v>10322.9</v>
      </c>
      <c r="N1097" s="8" t="str">
        <f>VLOOKUP(Table1[CUSTOMER ID],'Hospitalisation Details'!$A$2:$I$2344,7,0)</f>
        <v>tier - 3</v>
      </c>
      <c r="O1097" s="8" t="str">
        <f>VLOOKUP(Table1[CUSTOMER ID],'Hospitalisation Details'!$A$2:$I$2344,8,0)</f>
        <v>tier - 1</v>
      </c>
      <c r="P1097" s="8" t="str">
        <f>VLOOKUP(Table1[CUSTOMER ID],'Hospitalisation Details'!$A$2:$I$2344,9,0)</f>
        <v>R1026</v>
      </c>
      <c r="Q1097" s="8">
        <f ca="1">VLOOKUP(Table1[CUSTOMER ID],'Hospitalisation Details'!$A$2:$N$2344,13,0)</f>
        <v>33</v>
      </c>
    </row>
    <row r="1098" spans="1:17" ht="15.75" x14ac:dyDescent="0.25">
      <c r="A1098" s="1" t="s">
        <v>1273</v>
      </c>
      <c r="B1098" s="8" t="str">
        <f>VLOOKUP(A1098:A3432,'Customer Names'!$A$2:$D$2336,2,0)</f>
        <v xml:space="preserve">  Stephanie D</v>
      </c>
      <c r="C1098" s="8">
        <f>VLOOKUP(A1098:A3432,'Medical Examinations'!$A$2:$H$2336,2,0)</f>
        <v>38.97</v>
      </c>
      <c r="D1098" s="8">
        <f>VLOOKUP(A1098:A3432,'Medical Examinations'!$A$2:$H$2336,3,0)</f>
        <v>5.12</v>
      </c>
      <c r="E1098" s="8" t="str">
        <f>VLOOKUP(A1098:A3432,'Medical Examinations'!$A$1:$M$2336,10,0)</f>
        <v>No</v>
      </c>
      <c r="F1098" s="8" t="str">
        <f>VLOOKUP(A1098:A3432,'Medical Examinations'!$A$2:$H$2336,5,0)</f>
        <v>No</v>
      </c>
      <c r="G1098" s="8" t="str">
        <f>VLOOKUP(A1098:A3432,'Medical Examinations'!$A$2:$H$2336,6,0)</f>
        <v>No</v>
      </c>
      <c r="H1098" s="8">
        <f>VLOOKUP(A1098:A3432,'Medical Examinations'!$A$2:$H$2336,7,0)</f>
        <v>0</v>
      </c>
      <c r="I1098" t="str">
        <f>VLOOKUP(A1098:A3432,'Medical Examinations'!$A$2:$K$2336,11,0)</f>
        <v>No</v>
      </c>
      <c r="J1098" s="8" t="str">
        <f>VLOOKUP(A1098:A3432,'Medical Examinations'!$A$2:$M$2336,12,0)</f>
        <v>Obesity</v>
      </c>
      <c r="K1098" s="8" t="str">
        <f>VLOOKUP(A1098:A3432,'Medical Examinations'!$A$2:$M$2336,13,0)</f>
        <v>Normal</v>
      </c>
      <c r="L1098" s="8" t="str">
        <f>VLOOKUP(Table1[CUSTOMER ID],'Hospitalisation Details'!$A$1:$N$2344,12,0)</f>
        <v>17/Nov/1991</v>
      </c>
      <c r="M1098" s="22">
        <f>VLOOKUP(Table1[CUSTOMER ID],'Hospitalisation Details'!$A$2:$N$2344,14,0)</f>
        <v>10315.91</v>
      </c>
      <c r="N1098" s="8" t="str">
        <f>VLOOKUP(Table1[CUSTOMER ID],'Hospitalisation Details'!$A$2:$I$2344,7,0)</f>
        <v>tier - 3</v>
      </c>
      <c r="O1098" s="8" t="str">
        <f>VLOOKUP(Table1[CUSTOMER ID],'Hospitalisation Details'!$A$2:$I$2344,8,0)</f>
        <v>tier - 2</v>
      </c>
      <c r="P1098" s="8" t="str">
        <f>VLOOKUP(Table1[CUSTOMER ID],'Hospitalisation Details'!$A$2:$I$2344,9,0)</f>
        <v>R1012</v>
      </c>
      <c r="Q1098" s="8">
        <f ca="1">VLOOKUP(Table1[CUSTOMER ID],'Hospitalisation Details'!$A$2:$N$2344,13,0)</f>
        <v>33</v>
      </c>
    </row>
    <row r="1099" spans="1:17" ht="15.75" x14ac:dyDescent="0.25">
      <c r="A1099" s="1" t="s">
        <v>1272</v>
      </c>
      <c r="B1099" s="8" t="str">
        <f>VLOOKUP(A1099:A3433,'Customer Names'!$A$2:$D$2336,2,0)</f>
        <v xml:space="preserve">  Tiffany</v>
      </c>
      <c r="C1099" s="8">
        <f>VLOOKUP(A1099:A3433,'Medical Examinations'!$A$2:$H$2336,2,0)</f>
        <v>21.2</v>
      </c>
      <c r="D1099" s="8">
        <f>VLOOKUP(A1099:A3433,'Medical Examinations'!$A$2:$H$2336,3,0)</f>
        <v>10.72</v>
      </c>
      <c r="E1099" s="8" t="str">
        <f>VLOOKUP(A1099:A3433,'Medical Examinations'!$A$1:$M$2336,10,0)</f>
        <v>No</v>
      </c>
      <c r="F1099" s="8" t="str">
        <f>VLOOKUP(A1099:A3433,'Medical Examinations'!$A$2:$H$2336,5,0)</f>
        <v>No</v>
      </c>
      <c r="G1099" s="8" t="str">
        <f>VLOOKUP(A1099:A3433,'Medical Examinations'!$A$2:$H$2336,6,0)</f>
        <v>No</v>
      </c>
      <c r="H1099" s="8">
        <f>VLOOKUP(A1099:A3433,'Medical Examinations'!$A$2:$H$2336,7,0)</f>
        <v>0</v>
      </c>
      <c r="I1099" t="str">
        <f>VLOOKUP(A1099:A3433,'Medical Examinations'!$A$2:$K$2336,11,0)</f>
        <v>No</v>
      </c>
      <c r="J1099" s="8" t="str">
        <f>VLOOKUP(A1099:A3433,'Medical Examinations'!$A$2:$M$2336,12,0)</f>
        <v>Normal Weight</v>
      </c>
      <c r="K1099" s="8" t="str">
        <f>VLOOKUP(A1099:A3433,'Medical Examinations'!$A$2:$M$2336,13,0)</f>
        <v>Diabetes</v>
      </c>
      <c r="L1099" s="8" t="str">
        <f>VLOOKUP(Table1[CUSTOMER ID],'Hospitalisation Details'!$A$1:$N$2344,12,0)</f>
        <v>12/Jul/1962</v>
      </c>
      <c r="M1099" s="22">
        <f>VLOOKUP(Table1[CUSTOMER ID],'Hospitalisation Details'!$A$2:$N$2344,14,0)</f>
        <v>10310.780000000001</v>
      </c>
      <c r="N1099" s="8" t="str">
        <f>VLOOKUP(Table1[CUSTOMER ID],'Hospitalisation Details'!$A$2:$I$2344,7,0)</f>
        <v>tier - 3</v>
      </c>
      <c r="O1099" s="8" t="str">
        <f>VLOOKUP(Table1[CUSTOMER ID],'Hospitalisation Details'!$A$2:$I$2344,8,0)</f>
        <v>tier - 3</v>
      </c>
      <c r="P1099" s="8" t="str">
        <f>VLOOKUP(Table1[CUSTOMER ID],'Hospitalisation Details'!$A$2:$I$2344,9,0)</f>
        <v>R1012</v>
      </c>
      <c r="Q1099" s="8">
        <f ca="1">VLOOKUP(Table1[CUSTOMER ID],'Hospitalisation Details'!$A$2:$N$2344,13,0)</f>
        <v>62</v>
      </c>
    </row>
    <row r="1100" spans="1:17" ht="15.75" x14ac:dyDescent="0.25">
      <c r="A1100" s="1" t="s">
        <v>1271</v>
      </c>
      <c r="B1100" s="8" t="str">
        <f>VLOOKUP(A1100:A3434,'Customer Names'!$A$2:$D$2336,2,0)</f>
        <v xml:space="preserve">  Sara M</v>
      </c>
      <c r="C1100" s="8">
        <f>VLOOKUP(A1100:A3434,'Medical Examinations'!$A$2:$H$2336,2,0)</f>
        <v>23.96</v>
      </c>
      <c r="D1100" s="8">
        <f>VLOOKUP(A1100:A3434,'Medical Examinations'!$A$2:$H$2336,3,0)</f>
        <v>9.58</v>
      </c>
      <c r="E1100" s="8" t="str">
        <f>VLOOKUP(A1100:A3434,'Medical Examinations'!$A$1:$M$2336,10,0)</f>
        <v>Yes</v>
      </c>
      <c r="F1100" s="8" t="str">
        <f>VLOOKUP(A1100:A3434,'Medical Examinations'!$A$2:$H$2336,5,0)</f>
        <v>No</v>
      </c>
      <c r="G1100" s="8" t="str">
        <f>VLOOKUP(A1100:A3434,'Medical Examinations'!$A$2:$H$2336,6,0)</f>
        <v>Yes</v>
      </c>
      <c r="H1100" s="8">
        <f>VLOOKUP(A1100:A3434,'Medical Examinations'!$A$2:$H$2336,7,0)</f>
        <v>1</v>
      </c>
      <c r="I1100" t="str">
        <f>VLOOKUP(A1100:A3434,'Medical Examinations'!$A$2:$K$2336,11,0)</f>
        <v>No</v>
      </c>
      <c r="J1100" s="8" t="str">
        <f>VLOOKUP(A1100:A3434,'Medical Examinations'!$A$2:$M$2336,12,0)</f>
        <v>Normal Weight</v>
      </c>
      <c r="K1100" s="8" t="str">
        <f>VLOOKUP(A1100:A3434,'Medical Examinations'!$A$2:$M$2336,13,0)</f>
        <v>Diabetes</v>
      </c>
      <c r="L1100" s="8" t="str">
        <f>VLOOKUP(Table1[CUSTOMER ID],'Hospitalisation Details'!$A$1:$N$2344,12,0)</f>
        <v>24/Sep/1963</v>
      </c>
      <c r="M1100" s="22">
        <f>VLOOKUP(Table1[CUSTOMER ID],'Hospitalisation Details'!$A$2:$N$2344,14,0)</f>
        <v>10308.040000000001</v>
      </c>
      <c r="N1100" s="8" t="str">
        <f>VLOOKUP(Table1[CUSTOMER ID],'Hospitalisation Details'!$A$2:$I$2344,7,0)</f>
        <v>tier - 3</v>
      </c>
      <c r="O1100" s="8" t="str">
        <f>VLOOKUP(Table1[CUSTOMER ID],'Hospitalisation Details'!$A$2:$I$2344,8,0)</f>
        <v>tier - 1</v>
      </c>
      <c r="P1100" s="8" t="str">
        <f>VLOOKUP(Table1[CUSTOMER ID],'Hospitalisation Details'!$A$2:$I$2344,9,0)</f>
        <v>R1013</v>
      </c>
      <c r="Q1100" s="8">
        <f ca="1">VLOOKUP(Table1[CUSTOMER ID],'Hospitalisation Details'!$A$2:$N$2344,13,0)</f>
        <v>61</v>
      </c>
    </row>
    <row r="1101" spans="1:17" ht="15.75" x14ac:dyDescent="0.25">
      <c r="A1101" s="1" t="s">
        <v>1270</v>
      </c>
      <c r="B1101" s="8" t="str">
        <f>VLOOKUP(A1101:A3435,'Customer Names'!$A$2:$D$2336,2,0)</f>
        <v xml:space="preserve">  Scott A</v>
      </c>
      <c r="C1101" s="8">
        <f>VLOOKUP(A1101:A3435,'Medical Examinations'!$A$2:$H$2336,2,0)</f>
        <v>35.93</v>
      </c>
      <c r="D1101" s="8">
        <f>VLOOKUP(A1101:A3435,'Medical Examinations'!$A$2:$H$2336,3,0)</f>
        <v>6.4</v>
      </c>
      <c r="E1101" s="8" t="str">
        <f>VLOOKUP(A1101:A3435,'Medical Examinations'!$A$1:$M$2336,10,0)</f>
        <v>Yes</v>
      </c>
      <c r="F1101" s="8" t="str">
        <f>VLOOKUP(A1101:A3435,'Medical Examinations'!$A$2:$H$2336,5,0)</f>
        <v>No</v>
      </c>
      <c r="G1101" s="8" t="str">
        <f>VLOOKUP(A1101:A3435,'Medical Examinations'!$A$2:$H$2336,6,0)</f>
        <v>No</v>
      </c>
      <c r="H1101" s="8">
        <f>VLOOKUP(A1101:A3435,'Medical Examinations'!$A$2:$H$2336,7,0)</f>
        <v>1</v>
      </c>
      <c r="I1101" t="str">
        <f>VLOOKUP(A1101:A3435,'Medical Examinations'!$A$2:$K$2336,11,0)</f>
        <v>No</v>
      </c>
      <c r="J1101" s="8" t="str">
        <f>VLOOKUP(A1101:A3435,'Medical Examinations'!$A$2:$M$2336,12,0)</f>
        <v>Obesity</v>
      </c>
      <c r="K1101" s="8" t="str">
        <f>VLOOKUP(A1101:A3435,'Medical Examinations'!$A$2:$M$2336,13,0)</f>
        <v>Diabetes</v>
      </c>
      <c r="L1101" s="8" t="str">
        <f>VLOOKUP(Table1[CUSTOMER ID],'Hospitalisation Details'!$A$1:$N$2344,12,0)</f>
        <v>14/Sep/1988</v>
      </c>
      <c r="M1101" s="22">
        <f>VLOOKUP(Table1[CUSTOMER ID],'Hospitalisation Details'!$A$2:$N$2344,14,0)</f>
        <v>10276.99</v>
      </c>
      <c r="N1101" s="8" t="str">
        <f>VLOOKUP(Table1[CUSTOMER ID],'Hospitalisation Details'!$A$2:$I$2344,7,0)</f>
        <v>tier - 3</v>
      </c>
      <c r="O1101" s="8" t="str">
        <f>VLOOKUP(Table1[CUSTOMER ID],'Hospitalisation Details'!$A$2:$I$2344,8,0)</f>
        <v>tier - 1</v>
      </c>
      <c r="P1101" s="8" t="str">
        <f>VLOOKUP(Table1[CUSTOMER ID],'Hospitalisation Details'!$A$2:$I$2344,9,0)</f>
        <v>R1021</v>
      </c>
      <c r="Q1101" s="8">
        <f ca="1">VLOOKUP(Table1[CUSTOMER ID],'Hospitalisation Details'!$A$2:$N$2344,13,0)</f>
        <v>36</v>
      </c>
    </row>
    <row r="1102" spans="1:17" ht="15.75" x14ac:dyDescent="0.25">
      <c r="A1102" s="1" t="s">
        <v>1269</v>
      </c>
      <c r="B1102" s="8" t="str">
        <f>VLOOKUP(A1102:A3436,'Customer Names'!$A$2:$D$2336,2,0)</f>
        <v xml:space="preserve">  Lauren</v>
      </c>
      <c r="C1102" s="8">
        <f>VLOOKUP(A1102:A3436,'Medical Examinations'!$A$2:$H$2336,2,0)</f>
        <v>26.11</v>
      </c>
      <c r="D1102" s="8">
        <f>VLOOKUP(A1102:A3436,'Medical Examinations'!$A$2:$H$2336,3,0)</f>
        <v>6.8</v>
      </c>
      <c r="E1102" s="8" t="str">
        <f>VLOOKUP(A1102:A3436,'Medical Examinations'!$A$1:$M$2336,10,0)</f>
        <v>Yes</v>
      </c>
      <c r="F1102" s="8" t="str">
        <f>VLOOKUP(A1102:A3436,'Medical Examinations'!$A$2:$H$2336,5,0)</f>
        <v>No</v>
      </c>
      <c r="G1102" s="8" t="str">
        <f>VLOOKUP(A1102:A3436,'Medical Examinations'!$A$2:$H$2336,6,0)</f>
        <v>No</v>
      </c>
      <c r="H1102" s="8">
        <f>VLOOKUP(A1102:A3436,'Medical Examinations'!$A$2:$H$2336,7,0)</f>
        <v>2</v>
      </c>
      <c r="I1102" t="str">
        <f>VLOOKUP(A1102:A3436,'Medical Examinations'!$A$2:$K$2336,11,0)</f>
        <v>No</v>
      </c>
      <c r="J1102" s="8" t="str">
        <f>VLOOKUP(A1102:A3436,'Medical Examinations'!$A$2:$M$2336,12,0)</f>
        <v>Overweight</v>
      </c>
      <c r="K1102" s="8" t="str">
        <f>VLOOKUP(A1102:A3436,'Medical Examinations'!$A$2:$M$2336,13,0)</f>
        <v>Diabetes</v>
      </c>
      <c r="L1102" s="8" t="str">
        <f>VLOOKUP(Table1[CUSTOMER ID],'Hospitalisation Details'!$A$1:$N$2344,12,0)</f>
        <v>21/Jun/1970</v>
      </c>
      <c r="M1102" s="22">
        <f>VLOOKUP(Table1[CUSTOMER ID],'Hospitalisation Details'!$A$2:$N$2344,14,0)</f>
        <v>10274.33</v>
      </c>
      <c r="N1102" s="8" t="str">
        <f>VLOOKUP(Table1[CUSTOMER ID],'Hospitalisation Details'!$A$2:$I$2344,7,0)</f>
        <v>tier - 3</v>
      </c>
      <c r="O1102" s="8" t="str">
        <f>VLOOKUP(Table1[CUSTOMER ID],'Hospitalisation Details'!$A$2:$I$2344,8,0)</f>
        <v>tier - 1</v>
      </c>
      <c r="P1102" s="8" t="str">
        <f>VLOOKUP(Table1[CUSTOMER ID],'Hospitalisation Details'!$A$2:$I$2344,9,0)</f>
        <v>R1024</v>
      </c>
      <c r="Q1102" s="8">
        <f ca="1">VLOOKUP(Table1[CUSTOMER ID],'Hospitalisation Details'!$A$2:$N$2344,13,0)</f>
        <v>54</v>
      </c>
    </row>
    <row r="1103" spans="1:17" ht="15.75" x14ac:dyDescent="0.25">
      <c r="A1103" s="1" t="s">
        <v>1268</v>
      </c>
      <c r="B1103" s="8" t="str">
        <f>VLOOKUP(A1103:A3437,'Customer Names'!$A$2:$D$2336,2,0)</f>
        <v xml:space="preserve">  Scott</v>
      </c>
      <c r="C1103" s="8">
        <f>VLOOKUP(A1103:A3437,'Medical Examinations'!$A$2:$H$2336,2,0)</f>
        <v>32.299999999999997</v>
      </c>
      <c r="D1103" s="8">
        <f>VLOOKUP(A1103:A3437,'Medical Examinations'!$A$2:$H$2336,3,0)</f>
        <v>9.48</v>
      </c>
      <c r="E1103" s="8" t="str">
        <f>VLOOKUP(A1103:A3437,'Medical Examinations'!$A$1:$M$2336,10,0)</f>
        <v>No</v>
      </c>
      <c r="F1103" s="8" t="str">
        <f>VLOOKUP(A1103:A3437,'Medical Examinations'!$A$2:$H$2336,5,0)</f>
        <v>No</v>
      </c>
      <c r="G1103" s="8" t="str">
        <f>VLOOKUP(A1103:A3437,'Medical Examinations'!$A$2:$H$2336,6,0)</f>
        <v>No</v>
      </c>
      <c r="H1103" s="8">
        <f>VLOOKUP(A1103:A3437,'Medical Examinations'!$A$2:$H$2336,7,0)</f>
        <v>2</v>
      </c>
      <c r="I1103" t="str">
        <f>VLOOKUP(A1103:A3437,'Medical Examinations'!$A$2:$K$2336,11,0)</f>
        <v>No</v>
      </c>
      <c r="J1103" s="8" t="str">
        <f>VLOOKUP(A1103:A3437,'Medical Examinations'!$A$2:$M$2336,12,0)</f>
        <v>Obesity</v>
      </c>
      <c r="K1103" s="8" t="str">
        <f>VLOOKUP(A1103:A3437,'Medical Examinations'!$A$2:$M$2336,13,0)</f>
        <v>Diabetes</v>
      </c>
      <c r="L1103" s="8" t="str">
        <f>VLOOKUP(Table1[CUSTOMER ID],'Hospitalisation Details'!$A$1:$N$2344,12,0)</f>
        <v>27/Nov/1973</v>
      </c>
      <c r="M1103" s="22">
        <f>VLOOKUP(Table1[CUSTOMER ID],'Hospitalisation Details'!$A$2:$N$2344,14,0)</f>
        <v>10269.459999999999</v>
      </c>
      <c r="N1103" s="8" t="str">
        <f>VLOOKUP(Table1[CUSTOMER ID],'Hospitalisation Details'!$A$2:$I$2344,7,0)</f>
        <v>tier - 3</v>
      </c>
      <c r="O1103" s="8" t="str">
        <f>VLOOKUP(Table1[CUSTOMER ID],'Hospitalisation Details'!$A$2:$I$2344,8,0)</f>
        <v>tier - 3</v>
      </c>
      <c r="P1103" s="8" t="str">
        <f>VLOOKUP(Table1[CUSTOMER ID],'Hospitalisation Details'!$A$2:$I$2344,9,0)</f>
        <v>R1012</v>
      </c>
      <c r="Q1103" s="8">
        <f ca="1">VLOOKUP(Table1[CUSTOMER ID],'Hospitalisation Details'!$A$2:$N$2344,13,0)</f>
        <v>50</v>
      </c>
    </row>
    <row r="1104" spans="1:17" ht="15.75" x14ac:dyDescent="0.25">
      <c r="A1104" s="1" t="s">
        <v>1267</v>
      </c>
      <c r="B1104" s="8" t="str">
        <f>VLOOKUP(A1104:A3438,'Customer Names'!$A$2:$D$2336,2,0)</f>
        <v xml:space="preserve">  Brian A</v>
      </c>
      <c r="C1104" s="8">
        <f>VLOOKUP(A1104:A3438,'Medical Examinations'!$A$2:$H$2336,2,0)</f>
        <v>28.69</v>
      </c>
      <c r="D1104" s="8">
        <f>VLOOKUP(A1104:A3438,'Medical Examinations'!$A$2:$H$2336,3,0)</f>
        <v>7.45</v>
      </c>
      <c r="E1104" s="8" t="str">
        <f>VLOOKUP(A1104:A3438,'Medical Examinations'!$A$1:$M$2336,10,0)</f>
        <v>No</v>
      </c>
      <c r="F1104" s="8" t="str">
        <f>VLOOKUP(A1104:A3438,'Medical Examinations'!$A$2:$H$2336,5,0)</f>
        <v>No</v>
      </c>
      <c r="G1104" s="8" t="str">
        <f>VLOOKUP(A1104:A3438,'Medical Examinations'!$A$2:$H$2336,6,0)</f>
        <v>No</v>
      </c>
      <c r="H1104" s="8">
        <f>VLOOKUP(A1104:A3438,'Medical Examinations'!$A$2:$H$2336,7,0)</f>
        <v>2</v>
      </c>
      <c r="I1104" t="str">
        <f>VLOOKUP(A1104:A3438,'Medical Examinations'!$A$2:$K$2336,11,0)</f>
        <v>No</v>
      </c>
      <c r="J1104" s="8" t="str">
        <f>VLOOKUP(A1104:A3438,'Medical Examinations'!$A$2:$M$2336,12,0)</f>
        <v>Overweight</v>
      </c>
      <c r="K1104" s="8" t="str">
        <f>VLOOKUP(A1104:A3438,'Medical Examinations'!$A$2:$M$2336,13,0)</f>
        <v>Diabetes</v>
      </c>
      <c r="L1104" s="8" t="str">
        <f>VLOOKUP(Table1[CUSTOMER ID],'Hospitalisation Details'!$A$1:$N$2344,12,0)</f>
        <v>5/Sep/1973</v>
      </c>
      <c r="M1104" s="22">
        <f>VLOOKUP(Table1[CUSTOMER ID],'Hospitalisation Details'!$A$2:$N$2344,14,0)</f>
        <v>10264.44</v>
      </c>
      <c r="N1104" s="8" t="str">
        <f>VLOOKUP(Table1[CUSTOMER ID],'Hospitalisation Details'!$A$2:$I$2344,7,0)</f>
        <v>tier - 3</v>
      </c>
      <c r="O1104" s="8" t="str">
        <f>VLOOKUP(Table1[CUSTOMER ID],'Hospitalisation Details'!$A$2:$I$2344,8,0)</f>
        <v>tier - 2</v>
      </c>
      <c r="P1104" s="8" t="str">
        <f>VLOOKUP(Table1[CUSTOMER ID],'Hospitalisation Details'!$A$2:$I$2344,9,0)</f>
        <v>R1012</v>
      </c>
      <c r="Q1104" s="8">
        <f ca="1">VLOOKUP(Table1[CUSTOMER ID],'Hospitalisation Details'!$A$2:$N$2344,13,0)</f>
        <v>51</v>
      </c>
    </row>
    <row r="1105" spans="1:17" ht="15.75" x14ac:dyDescent="0.25">
      <c r="A1105" s="1" t="s">
        <v>1266</v>
      </c>
      <c r="B1105" s="8" t="str">
        <f>VLOOKUP(A1105:A3439,'Customer Names'!$A$2:$D$2336,2,0)</f>
        <v xml:space="preserve">  Kaitlin R</v>
      </c>
      <c r="C1105" s="8">
        <f>VLOOKUP(A1105:A3439,'Medical Examinations'!$A$2:$H$2336,2,0)</f>
        <v>31.28</v>
      </c>
      <c r="D1105" s="8">
        <f>VLOOKUP(A1105:A3439,'Medical Examinations'!$A$2:$H$2336,3,0)</f>
        <v>6.94</v>
      </c>
      <c r="E1105" s="8" t="str">
        <f>VLOOKUP(A1105:A3439,'Medical Examinations'!$A$1:$M$2336,10,0)</f>
        <v>Yes</v>
      </c>
      <c r="F1105" s="8" t="str">
        <f>VLOOKUP(A1105:A3439,'Medical Examinations'!$A$2:$H$2336,5,0)</f>
        <v>No</v>
      </c>
      <c r="G1105" s="8" t="str">
        <f>VLOOKUP(A1105:A3439,'Medical Examinations'!$A$2:$H$2336,6,0)</f>
        <v>No</v>
      </c>
      <c r="H1105" s="8">
        <f>VLOOKUP(A1105:A3439,'Medical Examinations'!$A$2:$H$2336,7,0)</f>
        <v>1</v>
      </c>
      <c r="I1105" t="str">
        <f>VLOOKUP(A1105:A3439,'Medical Examinations'!$A$2:$K$2336,11,0)</f>
        <v>No</v>
      </c>
      <c r="J1105" s="8" t="str">
        <f>VLOOKUP(A1105:A3439,'Medical Examinations'!$A$2:$M$2336,12,0)</f>
        <v>Obesity</v>
      </c>
      <c r="K1105" s="8" t="str">
        <f>VLOOKUP(A1105:A3439,'Medical Examinations'!$A$2:$M$2336,13,0)</f>
        <v>Diabetes</v>
      </c>
      <c r="L1105" s="8" t="str">
        <f>VLOOKUP(Table1[CUSTOMER ID],'Hospitalisation Details'!$A$1:$N$2344,12,0)</f>
        <v>15/Aug/1975</v>
      </c>
      <c r="M1105" s="22">
        <f>VLOOKUP(Table1[CUSTOMER ID],'Hospitalisation Details'!$A$2:$N$2344,14,0)</f>
        <v>10259.129999999999</v>
      </c>
      <c r="N1105" s="8" t="str">
        <f>VLOOKUP(Table1[CUSTOMER ID],'Hospitalisation Details'!$A$2:$I$2344,7,0)</f>
        <v>tier - 3</v>
      </c>
      <c r="O1105" s="8" t="str">
        <f>VLOOKUP(Table1[CUSTOMER ID],'Hospitalisation Details'!$A$2:$I$2344,8,0)</f>
        <v>tier - 2</v>
      </c>
      <c r="P1105" s="8" t="str">
        <f>VLOOKUP(Table1[CUSTOMER ID],'Hospitalisation Details'!$A$2:$I$2344,9,0)</f>
        <v>R1011</v>
      </c>
      <c r="Q1105" s="8">
        <f ca="1">VLOOKUP(Table1[CUSTOMER ID],'Hospitalisation Details'!$A$2:$N$2344,13,0)</f>
        <v>49</v>
      </c>
    </row>
    <row r="1106" spans="1:17" ht="15.75" x14ac:dyDescent="0.25">
      <c r="A1106" s="1" t="s">
        <v>1265</v>
      </c>
      <c r="B1106" s="8" t="str">
        <f>VLOOKUP(A1106:A3440,'Customer Names'!$A$2:$D$2336,2,0)</f>
        <v xml:space="preserve">  Mohammad</v>
      </c>
      <c r="C1106" s="8">
        <f>VLOOKUP(A1106:A3440,'Medical Examinations'!$A$2:$H$2336,2,0)</f>
        <v>30.21</v>
      </c>
      <c r="D1106" s="8">
        <f>VLOOKUP(A1106:A3440,'Medical Examinations'!$A$2:$H$2336,3,0)</f>
        <v>7.83</v>
      </c>
      <c r="E1106" s="8" t="str">
        <f>VLOOKUP(A1106:A3440,'Medical Examinations'!$A$1:$M$2336,10,0)</f>
        <v>No</v>
      </c>
      <c r="F1106" s="8" t="str">
        <f>VLOOKUP(A1106:A3440,'Medical Examinations'!$A$2:$H$2336,5,0)</f>
        <v>No</v>
      </c>
      <c r="G1106" s="8" t="str">
        <f>VLOOKUP(A1106:A3440,'Medical Examinations'!$A$2:$H$2336,6,0)</f>
        <v>No</v>
      </c>
      <c r="H1106" s="8">
        <f>VLOOKUP(A1106:A3440,'Medical Examinations'!$A$2:$H$2336,7,0)</f>
        <v>0</v>
      </c>
      <c r="I1106" t="str">
        <f>VLOOKUP(A1106:A3440,'Medical Examinations'!$A$2:$K$2336,11,0)</f>
        <v>No</v>
      </c>
      <c r="J1106" s="8" t="str">
        <f>VLOOKUP(A1106:A3440,'Medical Examinations'!$A$2:$M$2336,12,0)</f>
        <v>Obesity</v>
      </c>
      <c r="K1106" s="8" t="str">
        <f>VLOOKUP(A1106:A3440,'Medical Examinations'!$A$2:$M$2336,13,0)</f>
        <v>Diabetes</v>
      </c>
      <c r="L1106" s="8" t="str">
        <f>VLOOKUP(Table1[CUSTOMER ID],'Hospitalisation Details'!$A$1:$N$2344,12,0)</f>
        <v>23/Sep/1968</v>
      </c>
      <c r="M1106" s="22">
        <f>VLOOKUP(Table1[CUSTOMER ID],'Hospitalisation Details'!$A$2:$N$2344,14,0)</f>
        <v>10231.5</v>
      </c>
      <c r="N1106" s="8" t="str">
        <f>VLOOKUP(Table1[CUSTOMER ID],'Hospitalisation Details'!$A$2:$I$2344,7,0)</f>
        <v>tier - 3</v>
      </c>
      <c r="O1106" s="8" t="str">
        <f>VLOOKUP(Table1[CUSTOMER ID],'Hospitalisation Details'!$A$2:$I$2344,8,0)</f>
        <v>tier - 1</v>
      </c>
      <c r="P1106" s="8" t="str">
        <f>VLOOKUP(Table1[CUSTOMER ID],'Hospitalisation Details'!$A$2:$I$2344,9,0)</f>
        <v>R1012</v>
      </c>
      <c r="Q1106" s="8">
        <f ca="1">VLOOKUP(Table1[CUSTOMER ID],'Hospitalisation Details'!$A$2:$N$2344,13,0)</f>
        <v>56</v>
      </c>
    </row>
    <row r="1107" spans="1:17" ht="15.75" x14ac:dyDescent="0.25">
      <c r="A1107" s="1" t="s">
        <v>1264</v>
      </c>
      <c r="B1107" s="8" t="str">
        <f>VLOOKUP(A1107:A3441,'Customer Names'!$A$2:$D$2336,2,0)</f>
        <v xml:space="preserve">  Charlie</v>
      </c>
      <c r="C1107" s="8">
        <f>VLOOKUP(A1107:A3441,'Medical Examinations'!$A$2:$H$2336,2,0)</f>
        <v>38.28</v>
      </c>
      <c r="D1107" s="8">
        <f>VLOOKUP(A1107:A3441,'Medical Examinations'!$A$2:$H$2336,3,0)</f>
        <v>10.17</v>
      </c>
      <c r="E1107" s="8" t="str">
        <f>VLOOKUP(A1107:A3441,'Medical Examinations'!$A$1:$M$2336,10,0)</f>
        <v>Yes</v>
      </c>
      <c r="F1107" s="8" t="str">
        <f>VLOOKUP(A1107:A3441,'Medical Examinations'!$A$2:$H$2336,5,0)</f>
        <v>No</v>
      </c>
      <c r="G1107" s="8" t="str">
        <f>VLOOKUP(A1107:A3441,'Medical Examinations'!$A$2:$H$2336,6,0)</f>
        <v>No</v>
      </c>
      <c r="H1107" s="8">
        <f>VLOOKUP(A1107:A3441,'Medical Examinations'!$A$2:$H$2336,7,0)</f>
        <v>0</v>
      </c>
      <c r="I1107" t="str">
        <f>VLOOKUP(A1107:A3441,'Medical Examinations'!$A$2:$K$2336,11,0)</f>
        <v>No</v>
      </c>
      <c r="J1107" s="8" t="str">
        <f>VLOOKUP(A1107:A3441,'Medical Examinations'!$A$2:$M$2336,12,0)</f>
        <v>Obesity</v>
      </c>
      <c r="K1107" s="8" t="str">
        <f>VLOOKUP(A1107:A3441,'Medical Examinations'!$A$2:$M$2336,13,0)</f>
        <v>Diabetes</v>
      </c>
      <c r="L1107" s="8" t="str">
        <f>VLOOKUP(Table1[CUSTOMER ID],'Hospitalisation Details'!$A$1:$N$2344,12,0)</f>
        <v>28/Jun/1967</v>
      </c>
      <c r="M1107" s="22">
        <f>VLOOKUP(Table1[CUSTOMER ID],'Hospitalisation Details'!$A$2:$N$2344,14,0)</f>
        <v>10226.280000000001</v>
      </c>
      <c r="N1107" s="8" t="str">
        <f>VLOOKUP(Table1[CUSTOMER ID],'Hospitalisation Details'!$A$2:$I$2344,7,0)</f>
        <v>tier - 3</v>
      </c>
      <c r="O1107" s="8" t="str">
        <f>VLOOKUP(Table1[CUSTOMER ID],'Hospitalisation Details'!$A$2:$I$2344,8,0)</f>
        <v>tier - 3</v>
      </c>
      <c r="P1107" s="8" t="str">
        <f>VLOOKUP(Table1[CUSTOMER ID],'Hospitalisation Details'!$A$2:$I$2344,9,0)</f>
        <v>R1013</v>
      </c>
      <c r="Q1107" s="8">
        <f ca="1">VLOOKUP(Table1[CUSTOMER ID],'Hospitalisation Details'!$A$2:$N$2344,13,0)</f>
        <v>57</v>
      </c>
    </row>
    <row r="1108" spans="1:17" ht="15.75" x14ac:dyDescent="0.25">
      <c r="A1108" s="1" t="s">
        <v>1263</v>
      </c>
      <c r="B1108" s="8" t="str">
        <f>VLOOKUP(A1108:A3442,'Customer Names'!$A$2:$D$2336,2,0)</f>
        <v xml:space="preserve">  Brent</v>
      </c>
      <c r="C1108" s="8">
        <f>VLOOKUP(A1108:A3442,'Medical Examinations'!$A$2:$H$2336,2,0)</f>
        <v>29.9</v>
      </c>
      <c r="D1108" s="8">
        <f>VLOOKUP(A1108:A3442,'Medical Examinations'!$A$2:$H$2336,3,0)</f>
        <v>8.9600000000000009</v>
      </c>
      <c r="E1108" s="8" t="str">
        <f>VLOOKUP(A1108:A3442,'Medical Examinations'!$A$1:$M$2336,10,0)</f>
        <v>Yes</v>
      </c>
      <c r="F1108" s="8" t="str">
        <f>VLOOKUP(A1108:A3442,'Medical Examinations'!$A$2:$H$2336,5,0)</f>
        <v>No</v>
      </c>
      <c r="G1108" s="8" t="str">
        <f>VLOOKUP(A1108:A3442,'Medical Examinations'!$A$2:$H$2336,6,0)</f>
        <v>No</v>
      </c>
      <c r="H1108" s="8">
        <f>VLOOKUP(A1108:A3442,'Medical Examinations'!$A$2:$H$2336,7,0)</f>
        <v>0</v>
      </c>
      <c r="I1108" t="str">
        <f>VLOOKUP(A1108:A3442,'Medical Examinations'!$A$2:$K$2336,11,0)</f>
        <v>No</v>
      </c>
      <c r="J1108" s="8" t="str">
        <f>VLOOKUP(A1108:A3442,'Medical Examinations'!$A$2:$M$2336,12,0)</f>
        <v>Obesity</v>
      </c>
      <c r="K1108" s="8" t="str">
        <f>VLOOKUP(A1108:A3442,'Medical Examinations'!$A$2:$M$2336,13,0)</f>
        <v>Diabetes</v>
      </c>
      <c r="L1108" s="8" t="str">
        <f>VLOOKUP(Table1[CUSTOMER ID],'Hospitalisation Details'!$A$1:$N$2344,12,0)</f>
        <v>26/Sep/1967</v>
      </c>
      <c r="M1108" s="22">
        <f>VLOOKUP(Table1[CUSTOMER ID],'Hospitalisation Details'!$A$2:$N$2344,14,0)</f>
        <v>10214.64</v>
      </c>
      <c r="N1108" s="8" t="str">
        <f>VLOOKUP(Table1[CUSTOMER ID],'Hospitalisation Details'!$A$2:$I$2344,7,0)</f>
        <v>tier - 3</v>
      </c>
      <c r="O1108" s="8" t="str">
        <f>VLOOKUP(Table1[CUSTOMER ID],'Hospitalisation Details'!$A$2:$I$2344,8,0)</f>
        <v>tier - 2</v>
      </c>
      <c r="P1108" s="8" t="str">
        <f>VLOOKUP(Table1[CUSTOMER ID],'Hospitalisation Details'!$A$2:$I$2344,9,0)</f>
        <v>R1011</v>
      </c>
      <c r="Q1108" s="8">
        <f ca="1">VLOOKUP(Table1[CUSTOMER ID],'Hospitalisation Details'!$A$2:$N$2344,13,0)</f>
        <v>57</v>
      </c>
    </row>
    <row r="1109" spans="1:17" ht="15.75" x14ac:dyDescent="0.25">
      <c r="A1109" s="1" t="s">
        <v>1262</v>
      </c>
      <c r="B1109" s="8" t="str">
        <f>VLOOKUP(A1109:A3443,'Customer Names'!$A$2:$D$2336,2,0)</f>
        <v xml:space="preserve">  Kelli M</v>
      </c>
      <c r="C1109" s="8">
        <f>VLOOKUP(A1109:A3443,'Medical Examinations'!$A$2:$H$2336,2,0)</f>
        <v>23.18</v>
      </c>
      <c r="D1109" s="8">
        <f>VLOOKUP(A1109:A3443,'Medical Examinations'!$A$2:$H$2336,3,0)</f>
        <v>6.96</v>
      </c>
      <c r="E1109" s="8" t="str">
        <f>VLOOKUP(A1109:A3443,'Medical Examinations'!$A$1:$M$2336,10,0)</f>
        <v>Yes</v>
      </c>
      <c r="F1109" s="8" t="str">
        <f>VLOOKUP(A1109:A3443,'Medical Examinations'!$A$2:$H$2336,5,0)</f>
        <v>No</v>
      </c>
      <c r="G1109" s="8" t="str">
        <f>VLOOKUP(A1109:A3443,'Medical Examinations'!$A$2:$H$2336,6,0)</f>
        <v>No</v>
      </c>
      <c r="H1109" s="8">
        <f>VLOOKUP(A1109:A3443,'Medical Examinations'!$A$2:$H$2336,7,0)</f>
        <v>2</v>
      </c>
      <c r="I1109" t="str">
        <f>VLOOKUP(A1109:A3443,'Medical Examinations'!$A$2:$K$2336,11,0)</f>
        <v>No</v>
      </c>
      <c r="J1109" s="8" t="str">
        <f>VLOOKUP(A1109:A3443,'Medical Examinations'!$A$2:$M$2336,12,0)</f>
        <v>Normal Weight</v>
      </c>
      <c r="K1109" s="8" t="str">
        <f>VLOOKUP(A1109:A3443,'Medical Examinations'!$A$2:$M$2336,13,0)</f>
        <v>Diabetes</v>
      </c>
      <c r="L1109" s="8" t="str">
        <f>VLOOKUP(Table1[CUSTOMER ID],'Hospitalisation Details'!$A$1:$N$2344,12,0)</f>
        <v>24/Dec/1970</v>
      </c>
      <c r="M1109" s="22">
        <f>VLOOKUP(Table1[CUSTOMER ID],'Hospitalisation Details'!$A$2:$N$2344,14,0)</f>
        <v>10197.77</v>
      </c>
      <c r="N1109" s="8" t="str">
        <f>VLOOKUP(Table1[CUSTOMER ID],'Hospitalisation Details'!$A$2:$I$2344,7,0)</f>
        <v>tier - 3</v>
      </c>
      <c r="O1109" s="8" t="str">
        <f>VLOOKUP(Table1[CUSTOMER ID],'Hospitalisation Details'!$A$2:$I$2344,8,0)</f>
        <v>tier - 1</v>
      </c>
      <c r="P1109" s="8" t="str">
        <f>VLOOKUP(Table1[CUSTOMER ID],'Hospitalisation Details'!$A$2:$I$2344,9,0)</f>
        <v>R1024</v>
      </c>
      <c r="Q1109" s="8">
        <f ca="1">VLOOKUP(Table1[CUSTOMER ID],'Hospitalisation Details'!$A$2:$N$2344,13,0)</f>
        <v>53</v>
      </c>
    </row>
    <row r="1110" spans="1:17" ht="15.75" x14ac:dyDescent="0.25">
      <c r="A1110" s="1" t="s">
        <v>1261</v>
      </c>
      <c r="B1110" s="8" t="str">
        <f>VLOOKUP(A1110:A3444,'Customer Names'!$A$2:$D$2336,2,0)</f>
        <v xml:space="preserve">  Sheridan H</v>
      </c>
      <c r="C1110" s="8">
        <f>VLOOKUP(A1110:A3444,'Medical Examinations'!$A$2:$H$2336,2,0)</f>
        <v>33.020000000000003</v>
      </c>
      <c r="D1110" s="8">
        <f>VLOOKUP(A1110:A3444,'Medical Examinations'!$A$2:$H$2336,3,0)</f>
        <v>5.07</v>
      </c>
      <c r="E1110" s="8" t="str">
        <f>VLOOKUP(A1110:A3444,'Medical Examinations'!$A$1:$M$2336,10,0)</f>
        <v>Yes</v>
      </c>
      <c r="F1110" s="8" t="str">
        <f>VLOOKUP(A1110:A3444,'Medical Examinations'!$A$2:$H$2336,5,0)</f>
        <v>No</v>
      </c>
      <c r="G1110" s="8" t="str">
        <f>VLOOKUP(A1110:A3444,'Medical Examinations'!$A$2:$H$2336,6,0)</f>
        <v>No</v>
      </c>
      <c r="H1110" s="8">
        <f>VLOOKUP(A1110:A3444,'Medical Examinations'!$A$2:$H$2336,7,0)</f>
        <v>0</v>
      </c>
      <c r="I1110" t="str">
        <f>VLOOKUP(A1110:A3444,'Medical Examinations'!$A$2:$K$2336,11,0)</f>
        <v>No</v>
      </c>
      <c r="J1110" s="8" t="str">
        <f>VLOOKUP(A1110:A3444,'Medical Examinations'!$A$2:$M$2336,12,0)</f>
        <v>Obesity</v>
      </c>
      <c r="K1110" s="8" t="str">
        <f>VLOOKUP(A1110:A3444,'Medical Examinations'!$A$2:$M$2336,13,0)</f>
        <v>Normal</v>
      </c>
      <c r="L1110" s="8" t="str">
        <f>VLOOKUP(Table1[CUSTOMER ID],'Hospitalisation Details'!$A$1:$N$2344,12,0)</f>
        <v>16/Oct/1985</v>
      </c>
      <c r="M1110" s="22">
        <f>VLOOKUP(Table1[CUSTOMER ID],'Hospitalisation Details'!$A$2:$N$2344,14,0)</f>
        <v>10191.82</v>
      </c>
      <c r="N1110" s="8" t="str">
        <f>VLOOKUP(Table1[CUSTOMER ID],'Hospitalisation Details'!$A$2:$I$2344,7,0)</f>
        <v>tier - 3</v>
      </c>
      <c r="O1110" s="8" t="str">
        <f>VLOOKUP(Table1[CUSTOMER ID],'Hospitalisation Details'!$A$2:$I$2344,8,0)</f>
        <v>tier - 2</v>
      </c>
      <c r="P1110" s="8" t="str">
        <f>VLOOKUP(Table1[CUSTOMER ID],'Hospitalisation Details'!$A$2:$I$2344,9,0)</f>
        <v>R1026</v>
      </c>
      <c r="Q1110" s="8">
        <f ca="1">VLOOKUP(Table1[CUSTOMER ID],'Hospitalisation Details'!$A$2:$N$2344,13,0)</f>
        <v>39</v>
      </c>
    </row>
    <row r="1111" spans="1:17" ht="15.75" x14ac:dyDescent="0.25">
      <c r="A1111" s="1" t="s">
        <v>1260</v>
      </c>
      <c r="B1111" s="8" t="str">
        <f>VLOOKUP(A1111:A3445,'Customer Names'!$A$2:$D$2336,2,0)</f>
        <v xml:space="preserve">  Sarah M</v>
      </c>
      <c r="C1111" s="8">
        <f>VLOOKUP(A1111:A3445,'Medical Examinations'!$A$2:$H$2336,2,0)</f>
        <v>27.29</v>
      </c>
      <c r="D1111" s="8">
        <f>VLOOKUP(A1111:A3445,'Medical Examinations'!$A$2:$H$2336,3,0)</f>
        <v>5.85</v>
      </c>
      <c r="E1111" s="8" t="str">
        <f>VLOOKUP(A1111:A3445,'Medical Examinations'!$A$1:$M$2336,10,0)</f>
        <v>No</v>
      </c>
      <c r="F1111" s="8" t="str">
        <f>VLOOKUP(A1111:A3445,'Medical Examinations'!$A$2:$H$2336,5,0)</f>
        <v>No</v>
      </c>
      <c r="G1111" s="8" t="str">
        <f>VLOOKUP(A1111:A3445,'Medical Examinations'!$A$2:$H$2336,6,0)</f>
        <v>No</v>
      </c>
      <c r="H1111" s="8">
        <f>VLOOKUP(A1111:A3445,'Medical Examinations'!$A$2:$H$2336,7,0)</f>
        <v>2</v>
      </c>
      <c r="I1111" t="str">
        <f>VLOOKUP(A1111:A3445,'Medical Examinations'!$A$2:$K$2336,11,0)</f>
        <v>No</v>
      </c>
      <c r="J1111" s="8" t="str">
        <f>VLOOKUP(A1111:A3445,'Medical Examinations'!$A$2:$M$2336,12,0)</f>
        <v>Overweight</v>
      </c>
      <c r="K1111" s="8" t="str">
        <f>VLOOKUP(A1111:A3445,'Medical Examinations'!$A$2:$M$2336,13,0)</f>
        <v>Prediabetes</v>
      </c>
      <c r="L1111" s="8" t="str">
        <f>VLOOKUP(Table1[CUSTOMER ID],'Hospitalisation Details'!$A$1:$N$2344,12,0)</f>
        <v>10/Jul/1972</v>
      </c>
      <c r="M1111" s="22">
        <f>VLOOKUP(Table1[CUSTOMER ID],'Hospitalisation Details'!$A$2:$N$2344,14,0)</f>
        <v>10160.870000000001</v>
      </c>
      <c r="N1111" s="8" t="str">
        <f>VLOOKUP(Table1[CUSTOMER ID],'Hospitalisation Details'!$A$2:$I$2344,7,0)</f>
        <v>tier - 3</v>
      </c>
      <c r="O1111" s="8" t="str">
        <f>VLOOKUP(Table1[CUSTOMER ID],'Hospitalisation Details'!$A$2:$I$2344,8,0)</f>
        <v>tier - 3</v>
      </c>
      <c r="P1111" s="8" t="str">
        <f>VLOOKUP(Table1[CUSTOMER ID],'Hospitalisation Details'!$A$2:$I$2344,9,0)</f>
        <v>R1025</v>
      </c>
      <c r="Q1111" s="8">
        <f ca="1">VLOOKUP(Table1[CUSTOMER ID],'Hospitalisation Details'!$A$2:$N$2344,13,0)</f>
        <v>52</v>
      </c>
    </row>
    <row r="1112" spans="1:17" ht="15.75" x14ac:dyDescent="0.25">
      <c r="A1112" s="1" t="s">
        <v>1259</v>
      </c>
      <c r="B1112" s="8" t="str">
        <f>VLOOKUP(A1112:A3446,'Customer Names'!$A$2:$D$2336,2,0)</f>
        <v xml:space="preserve">  Jennifer</v>
      </c>
      <c r="C1112" s="8">
        <f>VLOOKUP(A1112:A3446,'Medical Examinations'!$A$2:$H$2336,2,0)</f>
        <v>23.18</v>
      </c>
      <c r="D1112" s="8">
        <f>VLOOKUP(A1112:A3446,'Medical Examinations'!$A$2:$H$2336,3,0)</f>
        <v>10.56</v>
      </c>
      <c r="E1112" s="8" t="str">
        <f>VLOOKUP(A1112:A3446,'Medical Examinations'!$A$1:$M$2336,10,0)</f>
        <v>No</v>
      </c>
      <c r="F1112" s="8" t="str">
        <f>VLOOKUP(A1112:A3446,'Medical Examinations'!$A$2:$H$2336,5,0)</f>
        <v>No</v>
      </c>
      <c r="G1112" s="8" t="str">
        <f>VLOOKUP(A1112:A3446,'Medical Examinations'!$A$2:$H$2336,6,0)</f>
        <v>No</v>
      </c>
      <c r="H1112" s="8">
        <f>VLOOKUP(A1112:A3446,'Medical Examinations'!$A$2:$H$2336,7,0)</f>
        <v>2</v>
      </c>
      <c r="I1112" t="str">
        <f>VLOOKUP(A1112:A3446,'Medical Examinations'!$A$2:$K$2336,11,0)</f>
        <v>No</v>
      </c>
      <c r="J1112" s="8" t="str">
        <f>VLOOKUP(A1112:A3446,'Medical Examinations'!$A$2:$M$2336,12,0)</f>
        <v>Normal Weight</v>
      </c>
      <c r="K1112" s="8" t="str">
        <f>VLOOKUP(A1112:A3446,'Medical Examinations'!$A$2:$M$2336,13,0)</f>
        <v>Diabetes</v>
      </c>
      <c r="L1112" s="8" t="str">
        <f>VLOOKUP(Table1[CUSTOMER ID],'Hospitalisation Details'!$A$1:$N$2344,12,0)</f>
        <v>13/Oct/1973</v>
      </c>
      <c r="M1112" s="22">
        <f>VLOOKUP(Table1[CUSTOMER ID],'Hospitalisation Details'!$A$2:$N$2344,14,0)</f>
        <v>10156.780000000001</v>
      </c>
      <c r="N1112" s="8" t="str">
        <f>VLOOKUP(Table1[CUSTOMER ID],'Hospitalisation Details'!$A$2:$I$2344,7,0)</f>
        <v>tier - 3</v>
      </c>
      <c r="O1112" s="8" t="str">
        <f>VLOOKUP(Table1[CUSTOMER ID],'Hospitalisation Details'!$A$2:$I$2344,8,0)</f>
        <v>tier - 2</v>
      </c>
      <c r="P1112" s="8" t="str">
        <f>VLOOKUP(Table1[CUSTOMER ID],'Hospitalisation Details'!$A$2:$I$2344,9,0)</f>
        <v>R1012</v>
      </c>
      <c r="Q1112" s="8">
        <f ca="1">VLOOKUP(Table1[CUSTOMER ID],'Hospitalisation Details'!$A$2:$N$2344,13,0)</f>
        <v>51</v>
      </c>
    </row>
    <row r="1113" spans="1:17" ht="15.75" x14ac:dyDescent="0.25">
      <c r="A1113" s="1" t="s">
        <v>1258</v>
      </c>
      <c r="B1113" s="8" t="str">
        <f>VLOOKUP(A1113:A3447,'Customer Names'!$A$2:$D$2336,2,0)</f>
        <v xml:space="preserve">  Laura J</v>
      </c>
      <c r="C1113" s="8">
        <f>VLOOKUP(A1113:A3447,'Medical Examinations'!$A$2:$H$2336,2,0)</f>
        <v>32.659999999999997</v>
      </c>
      <c r="D1113" s="8">
        <f>VLOOKUP(A1113:A3447,'Medical Examinations'!$A$2:$H$2336,3,0)</f>
        <v>8.92</v>
      </c>
      <c r="E1113" s="8" t="str">
        <f>VLOOKUP(A1113:A3447,'Medical Examinations'!$A$1:$M$2336,10,0)</f>
        <v>Yes</v>
      </c>
      <c r="F1113" s="8" t="str">
        <f>VLOOKUP(A1113:A3447,'Medical Examinations'!$A$2:$H$2336,5,0)</f>
        <v>No</v>
      </c>
      <c r="G1113" s="8" t="str">
        <f>VLOOKUP(A1113:A3447,'Medical Examinations'!$A$2:$H$2336,6,0)</f>
        <v>No</v>
      </c>
      <c r="H1113" s="8">
        <f>VLOOKUP(A1113:A3447,'Medical Examinations'!$A$2:$H$2336,7,0)</f>
        <v>0</v>
      </c>
      <c r="I1113" t="str">
        <f>VLOOKUP(A1113:A3447,'Medical Examinations'!$A$2:$K$2336,11,0)</f>
        <v>No</v>
      </c>
      <c r="J1113" s="8" t="str">
        <f>VLOOKUP(A1113:A3447,'Medical Examinations'!$A$2:$M$2336,12,0)</f>
        <v>Obesity</v>
      </c>
      <c r="K1113" s="8" t="str">
        <f>VLOOKUP(A1113:A3447,'Medical Examinations'!$A$2:$M$2336,13,0)</f>
        <v>Diabetes</v>
      </c>
      <c r="L1113" s="8" t="str">
        <f>VLOOKUP(Table1[CUSTOMER ID],'Hospitalisation Details'!$A$1:$N$2344,12,0)</f>
        <v>12/Jun/1981</v>
      </c>
      <c r="M1113" s="22">
        <f>VLOOKUP(Table1[CUSTOMER ID],'Hospitalisation Details'!$A$2:$N$2344,14,0)</f>
        <v>10146.129999999999</v>
      </c>
      <c r="N1113" s="8" t="str">
        <f>VLOOKUP(Table1[CUSTOMER ID],'Hospitalisation Details'!$A$2:$I$2344,7,0)</f>
        <v>tier - 3</v>
      </c>
      <c r="O1113" s="8" t="str">
        <f>VLOOKUP(Table1[CUSTOMER ID],'Hospitalisation Details'!$A$2:$I$2344,8,0)</f>
        <v>tier - 1</v>
      </c>
      <c r="P1113" s="8" t="str">
        <f>VLOOKUP(Table1[CUSTOMER ID],'Hospitalisation Details'!$A$2:$I$2344,9,0)</f>
        <v>R1025</v>
      </c>
      <c r="Q1113" s="8">
        <f ca="1">VLOOKUP(Table1[CUSTOMER ID],'Hospitalisation Details'!$A$2:$N$2344,13,0)</f>
        <v>43</v>
      </c>
    </row>
    <row r="1114" spans="1:17" ht="15.75" x14ac:dyDescent="0.25">
      <c r="A1114" s="1" t="s">
        <v>1257</v>
      </c>
      <c r="B1114" s="8" t="str">
        <f>VLOOKUP(A1114:A3448,'Customer Names'!$A$2:$D$2336,2,0)</f>
        <v xml:space="preserve">  Thomas</v>
      </c>
      <c r="C1114" s="8">
        <f>VLOOKUP(A1114:A3448,'Medical Examinations'!$A$2:$H$2336,2,0)</f>
        <v>30.78</v>
      </c>
      <c r="D1114" s="8">
        <f>VLOOKUP(A1114:A3448,'Medical Examinations'!$A$2:$H$2336,3,0)</f>
        <v>8.6300000000000008</v>
      </c>
      <c r="E1114" s="8" t="str">
        <f>VLOOKUP(A1114:A3448,'Medical Examinations'!$A$1:$M$2336,10,0)</f>
        <v>No</v>
      </c>
      <c r="F1114" s="8" t="str">
        <f>VLOOKUP(A1114:A3448,'Medical Examinations'!$A$2:$H$2336,5,0)</f>
        <v>No</v>
      </c>
      <c r="G1114" s="8" t="str">
        <f>VLOOKUP(A1114:A3448,'Medical Examinations'!$A$2:$H$2336,6,0)</f>
        <v>No</v>
      </c>
      <c r="H1114" s="8">
        <f>VLOOKUP(A1114:A3448,'Medical Examinations'!$A$2:$H$2336,7,0)</f>
        <v>0</v>
      </c>
      <c r="I1114" t="str">
        <f>VLOOKUP(A1114:A3448,'Medical Examinations'!$A$2:$K$2336,11,0)</f>
        <v>No</v>
      </c>
      <c r="J1114" s="8" t="str">
        <f>VLOOKUP(A1114:A3448,'Medical Examinations'!$A$2:$M$2336,12,0)</f>
        <v>Obesity</v>
      </c>
      <c r="K1114" s="8" t="str">
        <f>VLOOKUP(A1114:A3448,'Medical Examinations'!$A$2:$M$2336,13,0)</f>
        <v>Diabetes</v>
      </c>
      <c r="L1114" s="8" t="str">
        <f>VLOOKUP(Table1[CUSTOMER ID],'Hospitalisation Details'!$A$1:$N$2344,12,0)</f>
        <v>30/Dec/1974</v>
      </c>
      <c r="M1114" s="22">
        <f>VLOOKUP(Table1[CUSTOMER ID],'Hospitalisation Details'!$A$2:$N$2344,14,0)</f>
        <v>10141.14</v>
      </c>
      <c r="N1114" s="8" t="str">
        <f>VLOOKUP(Table1[CUSTOMER ID],'Hospitalisation Details'!$A$2:$I$2344,7,0)</f>
        <v>tier - 3</v>
      </c>
      <c r="O1114" s="8" t="str">
        <f>VLOOKUP(Table1[CUSTOMER ID],'Hospitalisation Details'!$A$2:$I$2344,8,0)</f>
        <v>tier - 1</v>
      </c>
      <c r="P1114" s="8" t="str">
        <f>VLOOKUP(Table1[CUSTOMER ID],'Hospitalisation Details'!$A$2:$I$2344,9,0)</f>
        <v>R1016</v>
      </c>
      <c r="Q1114" s="8">
        <f ca="1">VLOOKUP(Table1[CUSTOMER ID],'Hospitalisation Details'!$A$2:$N$2344,13,0)</f>
        <v>49</v>
      </c>
    </row>
    <row r="1115" spans="1:17" ht="15.75" x14ac:dyDescent="0.25">
      <c r="A1115" s="1" t="s">
        <v>1256</v>
      </c>
      <c r="B1115" s="8" t="str">
        <f>VLOOKUP(A1115:A3449,'Customer Names'!$A$2:$D$2336,2,0)</f>
        <v xml:space="preserve">  Gisele</v>
      </c>
      <c r="C1115" s="8">
        <f>VLOOKUP(A1115:A3449,'Medical Examinations'!$A$2:$H$2336,2,0)</f>
        <v>47.2</v>
      </c>
      <c r="D1115" s="8">
        <f>VLOOKUP(A1115:A3449,'Medical Examinations'!$A$2:$H$2336,3,0)</f>
        <v>6.29</v>
      </c>
      <c r="E1115" s="8" t="str">
        <f>VLOOKUP(A1115:A3449,'Medical Examinations'!$A$1:$M$2336,10,0)</f>
        <v>Yes</v>
      </c>
      <c r="F1115" s="8" t="str">
        <f>VLOOKUP(A1115:A3449,'Medical Examinations'!$A$2:$H$2336,5,0)</f>
        <v>No</v>
      </c>
      <c r="G1115" s="8" t="str">
        <f>VLOOKUP(A1115:A3449,'Medical Examinations'!$A$2:$H$2336,6,0)</f>
        <v>Yes</v>
      </c>
      <c r="H1115" s="8">
        <f>VLOOKUP(A1115:A3449,'Medical Examinations'!$A$2:$H$2336,7,0)</f>
        <v>1</v>
      </c>
      <c r="I1115" t="str">
        <f>VLOOKUP(A1115:A3449,'Medical Examinations'!$A$2:$K$2336,11,0)</f>
        <v>No</v>
      </c>
      <c r="J1115" s="8" t="str">
        <f>VLOOKUP(A1115:A3449,'Medical Examinations'!$A$2:$M$2336,12,0)</f>
        <v>Obesity</v>
      </c>
      <c r="K1115" s="8" t="str">
        <f>VLOOKUP(A1115:A3449,'Medical Examinations'!$A$2:$M$2336,13,0)</f>
        <v>Prediabetes</v>
      </c>
      <c r="L1115" s="8" t="str">
        <f>VLOOKUP(Table1[CUSTOMER ID],'Hospitalisation Details'!$A$1:$N$2344,12,0)</f>
        <v>5/Sep/1997</v>
      </c>
      <c r="M1115" s="22">
        <f>VLOOKUP(Table1[CUSTOMER ID],'Hospitalisation Details'!$A$2:$N$2344,14,0)</f>
        <v>10139.84</v>
      </c>
      <c r="N1115" s="8" t="str">
        <f>VLOOKUP(Table1[CUSTOMER ID],'Hospitalisation Details'!$A$2:$I$2344,7,0)</f>
        <v>tier - 3</v>
      </c>
      <c r="O1115" s="8" t="str">
        <f>VLOOKUP(Table1[CUSTOMER ID],'Hospitalisation Details'!$A$2:$I$2344,8,0)</f>
        <v>tier - 2</v>
      </c>
      <c r="P1115" s="8" t="str">
        <f>VLOOKUP(Table1[CUSTOMER ID],'Hospitalisation Details'!$A$2:$I$2344,9,0)</f>
        <v>R1012</v>
      </c>
      <c r="Q1115" s="8">
        <f ca="1">VLOOKUP(Table1[CUSTOMER ID],'Hospitalisation Details'!$A$2:$N$2344,13,0)</f>
        <v>27</v>
      </c>
    </row>
    <row r="1116" spans="1:17" ht="15.75" x14ac:dyDescent="0.25">
      <c r="A1116" s="1" t="s">
        <v>1255</v>
      </c>
      <c r="B1116" s="8" t="str">
        <f>VLOOKUP(A1116:A3450,'Customer Names'!$A$2:$D$2336,2,0)</f>
        <v xml:space="preserve">  Myra L</v>
      </c>
      <c r="C1116" s="8">
        <f>VLOOKUP(A1116:A3450,'Medical Examinations'!$A$2:$H$2336,2,0)</f>
        <v>31.6</v>
      </c>
      <c r="D1116" s="8">
        <f>VLOOKUP(A1116:A3450,'Medical Examinations'!$A$2:$H$2336,3,0)</f>
        <v>5.75</v>
      </c>
      <c r="E1116" s="8" t="str">
        <f>VLOOKUP(A1116:A3450,'Medical Examinations'!$A$1:$M$2336,10,0)</f>
        <v>No</v>
      </c>
      <c r="F1116" s="8" t="str">
        <f>VLOOKUP(A1116:A3450,'Medical Examinations'!$A$2:$H$2336,5,0)</f>
        <v>No</v>
      </c>
      <c r="G1116" s="8" t="str">
        <f>VLOOKUP(A1116:A3450,'Medical Examinations'!$A$2:$H$2336,6,0)</f>
        <v>No</v>
      </c>
      <c r="H1116" s="8">
        <f>VLOOKUP(A1116:A3450,'Medical Examinations'!$A$2:$H$2336,7,0)</f>
        <v>2</v>
      </c>
      <c r="I1116" t="str">
        <f>VLOOKUP(A1116:A3450,'Medical Examinations'!$A$2:$K$2336,11,0)</f>
        <v>No</v>
      </c>
      <c r="J1116" s="8" t="str">
        <f>VLOOKUP(A1116:A3450,'Medical Examinations'!$A$2:$M$2336,12,0)</f>
        <v>Obesity</v>
      </c>
      <c r="K1116" s="8" t="str">
        <f>VLOOKUP(A1116:A3450,'Medical Examinations'!$A$2:$M$2336,13,0)</f>
        <v>Prediabetes</v>
      </c>
      <c r="L1116" s="8" t="str">
        <f>VLOOKUP(Table1[CUSTOMER ID],'Hospitalisation Details'!$A$1:$N$2344,12,0)</f>
        <v>16/Nov/1972</v>
      </c>
      <c r="M1116" s="22">
        <f>VLOOKUP(Table1[CUSTOMER ID],'Hospitalisation Details'!$A$2:$N$2344,14,0)</f>
        <v>10118.42</v>
      </c>
      <c r="N1116" s="8" t="str">
        <f>VLOOKUP(Table1[CUSTOMER ID],'Hospitalisation Details'!$A$2:$I$2344,7,0)</f>
        <v>tier - 3</v>
      </c>
      <c r="O1116" s="8" t="str">
        <f>VLOOKUP(Table1[CUSTOMER ID],'Hospitalisation Details'!$A$2:$I$2344,8,0)</f>
        <v>tier - 3</v>
      </c>
      <c r="P1116" s="8" t="str">
        <f>VLOOKUP(Table1[CUSTOMER ID],'Hospitalisation Details'!$A$2:$I$2344,9,0)</f>
        <v>R1011</v>
      </c>
      <c r="Q1116" s="8">
        <f ca="1">VLOOKUP(Table1[CUSTOMER ID],'Hospitalisation Details'!$A$2:$N$2344,13,0)</f>
        <v>52</v>
      </c>
    </row>
    <row r="1117" spans="1:17" ht="15.75" x14ac:dyDescent="0.25">
      <c r="A1117" s="1" t="s">
        <v>1254</v>
      </c>
      <c r="B1117" s="8" t="str">
        <f>VLOOKUP(A1117:A3451,'Customer Names'!$A$2:$D$2336,2,0)</f>
        <v xml:space="preserve">  Melissa M</v>
      </c>
      <c r="C1117" s="8">
        <f>VLOOKUP(A1117:A3451,'Medical Examinations'!$A$2:$H$2336,2,0)</f>
        <v>33.914999999999999</v>
      </c>
      <c r="D1117" s="8">
        <f>VLOOKUP(A1117:A3451,'Medical Examinations'!$A$2:$H$2336,3,0)</f>
        <v>6.66</v>
      </c>
      <c r="E1117" s="8" t="str">
        <f>VLOOKUP(A1117:A3451,'Medical Examinations'!$A$1:$M$2336,10,0)</f>
        <v>Yes</v>
      </c>
      <c r="F1117" s="8" t="str">
        <f>VLOOKUP(A1117:A3451,'Medical Examinations'!$A$2:$H$2336,5,0)</f>
        <v>No</v>
      </c>
      <c r="G1117" s="8" t="str">
        <f>VLOOKUP(A1117:A3451,'Medical Examinations'!$A$2:$H$2336,6,0)</f>
        <v>No</v>
      </c>
      <c r="H1117" s="8">
        <f>VLOOKUP(A1117:A3451,'Medical Examinations'!$A$2:$H$2336,7,0)</f>
        <v>1</v>
      </c>
      <c r="I1117" t="str">
        <f>VLOOKUP(A1117:A3451,'Medical Examinations'!$A$2:$K$2336,11,0)</f>
        <v>No</v>
      </c>
      <c r="J1117" s="8" t="str">
        <f>VLOOKUP(A1117:A3451,'Medical Examinations'!$A$2:$M$2336,12,0)</f>
        <v>Obesity</v>
      </c>
      <c r="K1117" s="8" t="str">
        <f>VLOOKUP(A1117:A3451,'Medical Examinations'!$A$2:$M$2336,13,0)</f>
        <v>Diabetes</v>
      </c>
      <c r="L1117" s="8" t="str">
        <f>VLOOKUP(Table1[CUSTOMER ID],'Hospitalisation Details'!$A$1:$N$2344,12,0)</f>
        <v>2/Jul/1975</v>
      </c>
      <c r="M1117" s="22">
        <f>VLOOKUP(Table1[CUSTOMER ID],'Hospitalisation Details'!$A$2:$N$2344,14,0)</f>
        <v>10115.01</v>
      </c>
      <c r="N1117" s="8" t="str">
        <f>VLOOKUP(Table1[CUSTOMER ID],'Hospitalisation Details'!$A$2:$I$2344,7,0)</f>
        <v>tier - 3</v>
      </c>
      <c r="O1117" s="8" t="str">
        <f>VLOOKUP(Table1[CUSTOMER ID],'Hospitalisation Details'!$A$2:$I$2344,8,0)</f>
        <v>tier - 3</v>
      </c>
      <c r="P1117" s="8" t="str">
        <f>VLOOKUP(Table1[CUSTOMER ID],'Hospitalisation Details'!$A$2:$I$2344,9,0)</f>
        <v>R1012</v>
      </c>
      <c r="Q1117" s="8">
        <f ca="1">VLOOKUP(Table1[CUSTOMER ID],'Hospitalisation Details'!$A$2:$N$2344,13,0)</f>
        <v>49</v>
      </c>
    </row>
    <row r="1118" spans="1:17" ht="15.75" x14ac:dyDescent="0.25">
      <c r="A1118" s="1" t="s">
        <v>1253</v>
      </c>
      <c r="B1118" s="8" t="str">
        <f>VLOOKUP(A1118:A3452,'Customer Names'!$A$2:$D$2336,2,0)</f>
        <v xml:space="preserve">  Eleanor F</v>
      </c>
      <c r="C1118" s="8">
        <f>VLOOKUP(A1118:A3452,'Medical Examinations'!$A$2:$H$2336,2,0)</f>
        <v>23.54</v>
      </c>
      <c r="D1118" s="8">
        <f>VLOOKUP(A1118:A3452,'Medical Examinations'!$A$2:$H$2336,3,0)</f>
        <v>5.0999999999999996</v>
      </c>
      <c r="E1118" s="8" t="str">
        <f>VLOOKUP(A1118:A3452,'Medical Examinations'!$A$1:$M$2336,10,0)</f>
        <v>No</v>
      </c>
      <c r="F1118" s="8" t="str">
        <f>VLOOKUP(A1118:A3452,'Medical Examinations'!$A$2:$H$2336,5,0)</f>
        <v>No</v>
      </c>
      <c r="G1118" s="8" t="str">
        <f>VLOOKUP(A1118:A3452,'Medical Examinations'!$A$2:$H$2336,6,0)</f>
        <v>No</v>
      </c>
      <c r="H1118" s="8">
        <f>VLOOKUP(A1118:A3452,'Medical Examinations'!$A$2:$H$2336,7,0)</f>
        <v>2</v>
      </c>
      <c r="I1118" t="str">
        <f>VLOOKUP(A1118:A3452,'Medical Examinations'!$A$2:$K$2336,11,0)</f>
        <v>No</v>
      </c>
      <c r="J1118" s="8" t="str">
        <f>VLOOKUP(A1118:A3452,'Medical Examinations'!$A$2:$M$2336,12,0)</f>
        <v>Normal Weight</v>
      </c>
      <c r="K1118" s="8" t="str">
        <f>VLOOKUP(A1118:A3452,'Medical Examinations'!$A$2:$M$2336,13,0)</f>
        <v>Normal</v>
      </c>
      <c r="L1118" s="8" t="str">
        <f>VLOOKUP(Table1[CUSTOMER ID],'Hospitalisation Details'!$A$1:$N$2344,12,0)</f>
        <v>8/Aug/1972</v>
      </c>
      <c r="M1118" s="22">
        <f>VLOOKUP(Table1[CUSTOMER ID],'Hospitalisation Details'!$A$2:$N$2344,14,0)</f>
        <v>10107.219999999999</v>
      </c>
      <c r="N1118" s="8" t="str">
        <f>VLOOKUP(Table1[CUSTOMER ID],'Hospitalisation Details'!$A$2:$I$2344,7,0)</f>
        <v>tier - 3</v>
      </c>
      <c r="O1118" s="8" t="str">
        <f>VLOOKUP(Table1[CUSTOMER ID],'Hospitalisation Details'!$A$2:$I$2344,8,0)</f>
        <v>tier - 1</v>
      </c>
      <c r="P1118" s="8" t="str">
        <f>VLOOKUP(Table1[CUSTOMER ID],'Hospitalisation Details'!$A$2:$I$2344,9,0)</f>
        <v>R1013</v>
      </c>
      <c r="Q1118" s="8">
        <f ca="1">VLOOKUP(Table1[CUSTOMER ID],'Hospitalisation Details'!$A$2:$N$2344,13,0)</f>
        <v>52</v>
      </c>
    </row>
    <row r="1119" spans="1:17" ht="15.75" x14ac:dyDescent="0.25">
      <c r="A1119" s="1" t="s">
        <v>1252</v>
      </c>
      <c r="B1119" s="8" t="str">
        <f>VLOOKUP(A1119:A3453,'Customer Names'!$A$2:$D$2336,2,0)</f>
        <v xml:space="preserve">  Elizabeth</v>
      </c>
      <c r="C1119" s="8">
        <f>VLOOKUP(A1119:A3453,'Medical Examinations'!$A$2:$H$2336,2,0)</f>
        <v>27.074999999999999</v>
      </c>
      <c r="D1119" s="8">
        <f>VLOOKUP(A1119:A3453,'Medical Examinations'!$A$2:$H$2336,3,0)</f>
        <v>4.41</v>
      </c>
      <c r="E1119" s="8" t="str">
        <f>VLOOKUP(A1119:A3453,'Medical Examinations'!$A$1:$M$2336,10,0)</f>
        <v>No</v>
      </c>
      <c r="F1119" s="8" t="str">
        <f>VLOOKUP(A1119:A3453,'Medical Examinations'!$A$2:$H$2336,5,0)</f>
        <v>No</v>
      </c>
      <c r="G1119" s="8" t="str">
        <f>VLOOKUP(A1119:A3453,'Medical Examinations'!$A$2:$H$2336,6,0)</f>
        <v>No</v>
      </c>
      <c r="H1119" s="8">
        <f>VLOOKUP(A1119:A3453,'Medical Examinations'!$A$2:$H$2336,7,0)</f>
        <v>2</v>
      </c>
      <c r="I1119" t="str">
        <f>VLOOKUP(A1119:A3453,'Medical Examinations'!$A$2:$K$2336,11,0)</f>
        <v>No</v>
      </c>
      <c r="J1119" s="8" t="str">
        <f>VLOOKUP(A1119:A3453,'Medical Examinations'!$A$2:$M$2336,12,0)</f>
        <v>Overweight</v>
      </c>
      <c r="K1119" s="8" t="str">
        <f>VLOOKUP(A1119:A3453,'Medical Examinations'!$A$2:$M$2336,13,0)</f>
        <v>Normal</v>
      </c>
      <c r="L1119" s="8" t="str">
        <f>VLOOKUP(Table1[CUSTOMER ID],'Hospitalisation Details'!$A$1:$N$2344,12,0)</f>
        <v>19/Oct/1972</v>
      </c>
      <c r="M1119" s="22">
        <f>VLOOKUP(Table1[CUSTOMER ID],'Hospitalisation Details'!$A$2:$N$2344,14,0)</f>
        <v>10106.129999999999</v>
      </c>
      <c r="N1119" s="8" t="str">
        <f>VLOOKUP(Table1[CUSTOMER ID],'Hospitalisation Details'!$A$2:$I$2344,7,0)</f>
        <v>tier - 3</v>
      </c>
      <c r="O1119" s="8" t="str">
        <f>VLOOKUP(Table1[CUSTOMER ID],'Hospitalisation Details'!$A$2:$I$2344,8,0)</f>
        <v>tier - 1</v>
      </c>
      <c r="P1119" s="8" t="str">
        <f>VLOOKUP(Table1[CUSTOMER ID],'Hospitalisation Details'!$A$2:$I$2344,9,0)</f>
        <v>R1024</v>
      </c>
      <c r="Q1119" s="8">
        <f ca="1">VLOOKUP(Table1[CUSTOMER ID],'Hospitalisation Details'!$A$2:$N$2344,13,0)</f>
        <v>52</v>
      </c>
    </row>
    <row r="1120" spans="1:17" ht="15.75" x14ac:dyDescent="0.25">
      <c r="A1120" s="1" t="s">
        <v>1251</v>
      </c>
      <c r="B1120" s="8" t="str">
        <f>VLOOKUP(A1120:A3454,'Customer Names'!$A$2:$D$2336,2,0)</f>
        <v xml:space="preserve">  Kenneth</v>
      </c>
      <c r="C1120" s="8">
        <f>VLOOKUP(A1120:A3454,'Medical Examinations'!$A$2:$H$2336,2,0)</f>
        <v>25.8</v>
      </c>
      <c r="D1120" s="8">
        <f>VLOOKUP(A1120:A3454,'Medical Examinations'!$A$2:$H$2336,3,0)</f>
        <v>5.52</v>
      </c>
      <c r="E1120" s="8" t="str">
        <f>VLOOKUP(A1120:A3454,'Medical Examinations'!$A$1:$M$2336,10,0)</f>
        <v>Yes</v>
      </c>
      <c r="F1120" s="8" t="str">
        <f>VLOOKUP(A1120:A3454,'Medical Examinations'!$A$2:$H$2336,5,0)</f>
        <v>No</v>
      </c>
      <c r="G1120" s="8" t="str">
        <f>VLOOKUP(A1120:A3454,'Medical Examinations'!$A$2:$H$2336,6,0)</f>
        <v>No</v>
      </c>
      <c r="H1120" s="8">
        <f>VLOOKUP(A1120:A3454,'Medical Examinations'!$A$2:$H$2336,7,0)</f>
        <v>0</v>
      </c>
      <c r="I1120" t="str">
        <f>VLOOKUP(A1120:A3454,'Medical Examinations'!$A$2:$K$2336,11,0)</f>
        <v>No</v>
      </c>
      <c r="J1120" s="8" t="str">
        <f>VLOOKUP(A1120:A3454,'Medical Examinations'!$A$2:$M$2336,12,0)</f>
        <v>Overweight</v>
      </c>
      <c r="K1120" s="8" t="str">
        <f>VLOOKUP(A1120:A3454,'Medical Examinations'!$A$2:$M$2336,13,0)</f>
        <v>Normal</v>
      </c>
      <c r="L1120" s="8" t="str">
        <f>VLOOKUP(Table1[CUSTOMER ID],'Hospitalisation Details'!$A$1:$N$2344,12,0)</f>
        <v>19/Dec/1976</v>
      </c>
      <c r="M1120" s="22">
        <f>VLOOKUP(Table1[CUSTOMER ID],'Hospitalisation Details'!$A$2:$N$2344,14,0)</f>
        <v>10096.969999999999</v>
      </c>
      <c r="N1120" s="8" t="str">
        <f>VLOOKUP(Table1[CUSTOMER ID],'Hospitalisation Details'!$A$2:$I$2344,7,0)</f>
        <v>tier - 3</v>
      </c>
      <c r="O1120" s="8" t="str">
        <f>VLOOKUP(Table1[CUSTOMER ID],'Hospitalisation Details'!$A$2:$I$2344,8,0)</f>
        <v>tier - 2</v>
      </c>
      <c r="P1120" s="8" t="str">
        <f>VLOOKUP(Table1[CUSTOMER ID],'Hospitalisation Details'!$A$2:$I$2344,9,0)</f>
        <v>R1011</v>
      </c>
      <c r="Q1120" s="8">
        <f ca="1">VLOOKUP(Table1[CUSTOMER ID],'Hospitalisation Details'!$A$2:$N$2344,13,0)</f>
        <v>47</v>
      </c>
    </row>
    <row r="1121" spans="1:17" ht="15.75" x14ac:dyDescent="0.25">
      <c r="A1121" s="1" t="s">
        <v>1250</v>
      </c>
      <c r="B1121" s="8" t="str">
        <f>VLOOKUP(A1121:A3455,'Customer Names'!$A$2:$D$2336,2,0)</f>
        <v xml:space="preserve">  Robert G</v>
      </c>
      <c r="C1121" s="8">
        <f>VLOOKUP(A1121:A3455,'Medical Examinations'!$A$2:$H$2336,2,0)</f>
        <v>36.1</v>
      </c>
      <c r="D1121" s="8">
        <f>VLOOKUP(A1121:A3455,'Medical Examinations'!$A$2:$H$2336,3,0)</f>
        <v>4.62</v>
      </c>
      <c r="E1121" s="8" t="str">
        <f>VLOOKUP(A1121:A3455,'Medical Examinations'!$A$1:$M$2336,10,0)</f>
        <v>Yes</v>
      </c>
      <c r="F1121" s="8" t="str">
        <f>VLOOKUP(A1121:A3455,'Medical Examinations'!$A$2:$H$2336,5,0)</f>
        <v>No</v>
      </c>
      <c r="G1121" s="8" t="str">
        <f>VLOOKUP(A1121:A3455,'Medical Examinations'!$A$2:$H$2336,6,0)</f>
        <v>Yes</v>
      </c>
      <c r="H1121" s="8">
        <f>VLOOKUP(A1121:A3455,'Medical Examinations'!$A$2:$H$2336,7,0)</f>
        <v>1</v>
      </c>
      <c r="I1121" t="str">
        <f>VLOOKUP(A1121:A3455,'Medical Examinations'!$A$2:$K$2336,11,0)</f>
        <v>No</v>
      </c>
      <c r="J1121" s="8" t="str">
        <f>VLOOKUP(A1121:A3455,'Medical Examinations'!$A$2:$M$2336,12,0)</f>
        <v>Obesity</v>
      </c>
      <c r="K1121" s="8" t="str">
        <f>VLOOKUP(A1121:A3455,'Medical Examinations'!$A$2:$M$2336,13,0)</f>
        <v>Normal</v>
      </c>
      <c r="L1121" s="8" t="str">
        <f>VLOOKUP(Table1[CUSTOMER ID],'Hospitalisation Details'!$A$1:$N$2344,12,0)</f>
        <v>3/Jul/1969</v>
      </c>
      <c r="M1121" s="22">
        <f>VLOOKUP(Table1[CUSTOMER ID],'Hospitalisation Details'!$A$2:$N$2344,14,0)</f>
        <v>10085.85</v>
      </c>
      <c r="N1121" s="8" t="str">
        <f>VLOOKUP(Table1[CUSTOMER ID],'Hospitalisation Details'!$A$2:$I$2344,7,0)</f>
        <v>tier - 3</v>
      </c>
      <c r="O1121" s="8" t="str">
        <f>VLOOKUP(Table1[CUSTOMER ID],'Hospitalisation Details'!$A$2:$I$2344,8,0)</f>
        <v>tier - 3</v>
      </c>
      <c r="P1121" s="8" t="str">
        <f>VLOOKUP(Table1[CUSTOMER ID],'Hospitalisation Details'!$A$2:$I$2344,9,0)</f>
        <v>R1011</v>
      </c>
      <c r="Q1121" s="8">
        <f ca="1">VLOOKUP(Table1[CUSTOMER ID],'Hospitalisation Details'!$A$2:$N$2344,13,0)</f>
        <v>55</v>
      </c>
    </row>
    <row r="1122" spans="1:17" ht="15.75" x14ac:dyDescent="0.25">
      <c r="A1122" s="1" t="s">
        <v>1249</v>
      </c>
      <c r="B1122" s="8" t="str">
        <f>VLOOKUP(A1122:A3456,'Customer Names'!$A$2:$D$2336,2,0)</f>
        <v xml:space="preserve">  Thomas C</v>
      </c>
      <c r="C1122" s="8">
        <f>VLOOKUP(A1122:A3456,'Medical Examinations'!$A$2:$H$2336,2,0)</f>
        <v>30.495000000000001</v>
      </c>
      <c r="D1122" s="8">
        <f>VLOOKUP(A1122:A3456,'Medical Examinations'!$A$2:$H$2336,3,0)</f>
        <v>5.74</v>
      </c>
      <c r="E1122" s="8" t="str">
        <f>VLOOKUP(A1122:A3456,'Medical Examinations'!$A$1:$M$2336,10,0)</f>
        <v>Yes</v>
      </c>
      <c r="F1122" s="8" t="str">
        <f>VLOOKUP(A1122:A3456,'Medical Examinations'!$A$2:$H$2336,5,0)</f>
        <v>No</v>
      </c>
      <c r="G1122" s="8" t="str">
        <f>VLOOKUP(A1122:A3456,'Medical Examinations'!$A$2:$H$2336,6,0)</f>
        <v>Yes</v>
      </c>
      <c r="H1122" s="8">
        <f>VLOOKUP(A1122:A3456,'Medical Examinations'!$A$2:$H$2336,7,0)</f>
        <v>1</v>
      </c>
      <c r="I1122" t="str">
        <f>VLOOKUP(A1122:A3456,'Medical Examinations'!$A$2:$K$2336,11,0)</f>
        <v>No</v>
      </c>
      <c r="J1122" s="8" t="str">
        <f>VLOOKUP(A1122:A3456,'Medical Examinations'!$A$2:$M$2336,12,0)</f>
        <v>Obesity</v>
      </c>
      <c r="K1122" s="8" t="str">
        <f>VLOOKUP(A1122:A3456,'Medical Examinations'!$A$2:$M$2336,13,0)</f>
        <v>Prediabetes</v>
      </c>
      <c r="L1122" s="8" t="str">
        <f>VLOOKUP(Table1[CUSTOMER ID],'Hospitalisation Details'!$A$1:$N$2344,12,0)</f>
        <v>27/Oct/1969</v>
      </c>
      <c r="M1122" s="22">
        <f>VLOOKUP(Table1[CUSTOMER ID],'Hospitalisation Details'!$A$2:$N$2344,14,0)</f>
        <v>10072.06</v>
      </c>
      <c r="N1122" s="8" t="str">
        <f>VLOOKUP(Table1[CUSTOMER ID],'Hospitalisation Details'!$A$2:$I$2344,7,0)</f>
        <v>tier - 3</v>
      </c>
      <c r="O1122" s="8" t="str">
        <f>VLOOKUP(Table1[CUSTOMER ID],'Hospitalisation Details'!$A$2:$I$2344,8,0)</f>
        <v>tier - 1</v>
      </c>
      <c r="P1122" s="8" t="str">
        <f>VLOOKUP(Table1[CUSTOMER ID],'Hospitalisation Details'!$A$2:$I$2344,9,0)</f>
        <v>R1017</v>
      </c>
      <c r="Q1122" s="8">
        <f ca="1">VLOOKUP(Table1[CUSTOMER ID],'Hospitalisation Details'!$A$2:$N$2344,13,0)</f>
        <v>55</v>
      </c>
    </row>
    <row r="1123" spans="1:17" ht="15.75" x14ac:dyDescent="0.25">
      <c r="A1123" s="1" t="s">
        <v>1248</v>
      </c>
      <c r="B1123" s="8" t="str">
        <f>VLOOKUP(A1123:A3457,'Customer Names'!$A$2:$D$2336,2,0)</f>
        <v xml:space="preserve">  Matthew J</v>
      </c>
      <c r="C1123" s="8">
        <f>VLOOKUP(A1123:A3457,'Medical Examinations'!$A$2:$H$2336,2,0)</f>
        <v>21.4</v>
      </c>
      <c r="D1123" s="8">
        <f>VLOOKUP(A1123:A3457,'Medical Examinations'!$A$2:$H$2336,3,0)</f>
        <v>6.3</v>
      </c>
      <c r="E1123" s="8" t="str">
        <f>VLOOKUP(A1123:A3457,'Medical Examinations'!$A$1:$M$2336,10,0)</f>
        <v>Yes</v>
      </c>
      <c r="F1123" s="8" t="str">
        <f>VLOOKUP(A1123:A3457,'Medical Examinations'!$A$2:$H$2336,5,0)</f>
        <v>No</v>
      </c>
      <c r="G1123" s="8" t="str">
        <f>VLOOKUP(A1123:A3457,'Medical Examinations'!$A$2:$H$2336,6,0)</f>
        <v>Yes</v>
      </c>
      <c r="H1123" s="8">
        <f>VLOOKUP(A1123:A3457,'Medical Examinations'!$A$2:$H$2336,7,0)</f>
        <v>1</v>
      </c>
      <c r="I1123" t="str">
        <f>VLOOKUP(A1123:A3457,'Medical Examinations'!$A$2:$K$2336,11,0)</f>
        <v>No</v>
      </c>
      <c r="J1123" s="8" t="str">
        <f>VLOOKUP(A1123:A3457,'Medical Examinations'!$A$2:$M$2336,12,0)</f>
        <v>Normal Weight</v>
      </c>
      <c r="K1123" s="8" t="str">
        <f>VLOOKUP(A1123:A3457,'Medical Examinations'!$A$2:$M$2336,13,0)</f>
        <v>Prediabetes</v>
      </c>
      <c r="L1123" s="8" t="str">
        <f>VLOOKUP(Table1[CUSTOMER ID],'Hospitalisation Details'!$A$1:$N$2344,12,0)</f>
        <v>22/Aug/1969</v>
      </c>
      <c r="M1123" s="22">
        <f>VLOOKUP(Table1[CUSTOMER ID],'Hospitalisation Details'!$A$2:$N$2344,14,0)</f>
        <v>10065.41</v>
      </c>
      <c r="N1123" s="8" t="str">
        <f>VLOOKUP(Table1[CUSTOMER ID],'Hospitalisation Details'!$A$2:$I$2344,7,0)</f>
        <v>tier - 3</v>
      </c>
      <c r="O1123" s="8" t="str">
        <f>VLOOKUP(Table1[CUSTOMER ID],'Hospitalisation Details'!$A$2:$I$2344,8,0)</f>
        <v>tier - 2</v>
      </c>
      <c r="P1123" s="8" t="str">
        <f>VLOOKUP(Table1[CUSTOMER ID],'Hospitalisation Details'!$A$2:$I$2344,9,0)</f>
        <v>R1011</v>
      </c>
      <c r="Q1123" s="8">
        <f ca="1">VLOOKUP(Table1[CUSTOMER ID],'Hospitalisation Details'!$A$2:$N$2344,13,0)</f>
        <v>55</v>
      </c>
    </row>
    <row r="1124" spans="1:17" ht="15.75" x14ac:dyDescent="0.25">
      <c r="A1124" s="1" t="s">
        <v>1247</v>
      </c>
      <c r="B1124" s="8" t="str">
        <f>VLOOKUP(A1124:A3458,'Customer Names'!$A$2:$D$2336,2,0)</f>
        <v xml:space="preserve">  Mallory D</v>
      </c>
      <c r="C1124" s="8">
        <f>VLOOKUP(A1124:A3458,'Medical Examinations'!$A$2:$H$2336,2,0)</f>
        <v>32.299999999999997</v>
      </c>
      <c r="D1124" s="8">
        <f>VLOOKUP(A1124:A3458,'Medical Examinations'!$A$2:$H$2336,3,0)</f>
        <v>10.27</v>
      </c>
      <c r="E1124" s="8" t="str">
        <f>VLOOKUP(A1124:A3458,'Medical Examinations'!$A$1:$M$2336,10,0)</f>
        <v>No</v>
      </c>
      <c r="F1124" s="8" t="str">
        <f>VLOOKUP(A1124:A3458,'Medical Examinations'!$A$2:$H$2336,5,0)</f>
        <v>No</v>
      </c>
      <c r="G1124" s="8" t="str">
        <f>VLOOKUP(A1124:A3458,'Medical Examinations'!$A$2:$H$2336,6,0)</f>
        <v>No</v>
      </c>
      <c r="H1124" s="8">
        <f>VLOOKUP(A1124:A3458,'Medical Examinations'!$A$2:$H$2336,7,0)</f>
        <v>0</v>
      </c>
      <c r="I1124" t="str">
        <f>VLOOKUP(A1124:A3458,'Medical Examinations'!$A$2:$K$2336,11,0)</f>
        <v>No</v>
      </c>
      <c r="J1124" s="8" t="str">
        <f>VLOOKUP(A1124:A3458,'Medical Examinations'!$A$2:$M$2336,12,0)</f>
        <v>Obesity</v>
      </c>
      <c r="K1124" s="8" t="str">
        <f>VLOOKUP(A1124:A3458,'Medical Examinations'!$A$2:$M$2336,13,0)</f>
        <v>Diabetes</v>
      </c>
      <c r="L1124" s="8" t="str">
        <f>VLOOKUP(Table1[CUSTOMER ID],'Hospitalisation Details'!$A$1:$N$2344,12,0)</f>
        <v>30/Aug/1974</v>
      </c>
      <c r="M1124" s="22">
        <f>VLOOKUP(Table1[CUSTOMER ID],'Hospitalisation Details'!$A$2:$N$2344,14,0)</f>
        <v>10043.25</v>
      </c>
      <c r="N1124" s="8" t="str">
        <f>VLOOKUP(Table1[CUSTOMER ID],'Hospitalisation Details'!$A$2:$I$2344,7,0)</f>
        <v>tier - 3</v>
      </c>
      <c r="O1124" s="8" t="str">
        <f>VLOOKUP(Table1[CUSTOMER ID],'Hospitalisation Details'!$A$2:$I$2344,8,0)</f>
        <v>tier - 2</v>
      </c>
      <c r="P1124" s="8" t="str">
        <f>VLOOKUP(Table1[CUSTOMER ID],'Hospitalisation Details'!$A$2:$I$2344,9,0)</f>
        <v>R1024</v>
      </c>
      <c r="Q1124" s="8">
        <f ca="1">VLOOKUP(Table1[CUSTOMER ID],'Hospitalisation Details'!$A$2:$N$2344,13,0)</f>
        <v>50</v>
      </c>
    </row>
    <row r="1125" spans="1:17" ht="15.75" x14ac:dyDescent="0.25">
      <c r="A1125" s="1" t="s">
        <v>1246</v>
      </c>
      <c r="B1125" s="8" t="str">
        <f>VLOOKUP(A1125:A3459,'Customer Names'!$A$2:$D$2336,2,0)</f>
        <v xml:space="preserve">  Christopher D</v>
      </c>
      <c r="C1125" s="8">
        <f>VLOOKUP(A1125:A3459,'Medical Examinations'!$A$2:$H$2336,2,0)</f>
        <v>29.78</v>
      </c>
      <c r="D1125" s="8">
        <f>VLOOKUP(A1125:A3459,'Medical Examinations'!$A$2:$H$2336,3,0)</f>
        <v>5.85</v>
      </c>
      <c r="E1125" s="8" t="str">
        <f>VLOOKUP(A1125:A3459,'Medical Examinations'!$A$1:$M$2336,10,0)</f>
        <v>No</v>
      </c>
      <c r="F1125" s="8" t="str">
        <f>VLOOKUP(A1125:A3459,'Medical Examinations'!$A$2:$H$2336,5,0)</f>
        <v>No</v>
      </c>
      <c r="G1125" s="8" t="str">
        <f>VLOOKUP(A1125:A3459,'Medical Examinations'!$A$2:$H$2336,6,0)</f>
        <v>Yes</v>
      </c>
      <c r="H1125" s="8">
        <f>VLOOKUP(A1125:A3459,'Medical Examinations'!$A$2:$H$2336,7,0)</f>
        <v>1</v>
      </c>
      <c r="I1125" t="str">
        <f>VLOOKUP(A1125:A3459,'Medical Examinations'!$A$2:$K$2336,11,0)</f>
        <v>No</v>
      </c>
      <c r="J1125" s="8" t="str">
        <f>VLOOKUP(A1125:A3459,'Medical Examinations'!$A$2:$M$2336,12,0)</f>
        <v>Overweight</v>
      </c>
      <c r="K1125" s="8" t="str">
        <f>VLOOKUP(A1125:A3459,'Medical Examinations'!$A$2:$M$2336,13,0)</f>
        <v>Prediabetes</v>
      </c>
      <c r="L1125" s="8" t="str">
        <f>VLOOKUP(Table1[CUSTOMER ID],'Hospitalisation Details'!$A$1:$N$2344,12,0)</f>
        <v>28/Dec/1979</v>
      </c>
      <c r="M1125" s="22">
        <f>VLOOKUP(Table1[CUSTOMER ID],'Hospitalisation Details'!$A$2:$N$2344,14,0)</f>
        <v>10027.15</v>
      </c>
      <c r="N1125" s="8" t="str">
        <f>VLOOKUP(Table1[CUSTOMER ID],'Hospitalisation Details'!$A$2:$I$2344,7,0)</f>
        <v>tier - 3</v>
      </c>
      <c r="O1125" s="8" t="str">
        <f>VLOOKUP(Table1[CUSTOMER ID],'Hospitalisation Details'!$A$2:$I$2344,8,0)</f>
        <v>tier - 1</v>
      </c>
      <c r="P1125" s="8" t="str">
        <f>VLOOKUP(Table1[CUSTOMER ID],'Hospitalisation Details'!$A$2:$I$2344,9,0)</f>
        <v>R1021</v>
      </c>
      <c r="Q1125" s="8">
        <f ca="1">VLOOKUP(Table1[CUSTOMER ID],'Hospitalisation Details'!$A$2:$N$2344,13,0)</f>
        <v>44</v>
      </c>
    </row>
    <row r="1126" spans="1:17" ht="15.75" x14ac:dyDescent="0.25">
      <c r="A1126" s="1" t="s">
        <v>1245</v>
      </c>
      <c r="B1126" s="8" t="str">
        <f>VLOOKUP(A1126:A3460,'Customer Names'!$A$2:$D$2336,2,0)</f>
        <v xml:space="preserve">  Jamie</v>
      </c>
      <c r="C1126" s="8">
        <f>VLOOKUP(A1126:A3460,'Medical Examinations'!$A$2:$H$2336,2,0)</f>
        <v>34.76</v>
      </c>
      <c r="D1126" s="8">
        <f>VLOOKUP(A1126:A3460,'Medical Examinations'!$A$2:$H$2336,3,0)</f>
        <v>5.92</v>
      </c>
      <c r="E1126" s="8" t="str">
        <f>VLOOKUP(A1126:A3460,'Medical Examinations'!$A$1:$M$2336,10,0)</f>
        <v>Yes</v>
      </c>
      <c r="F1126" s="8" t="str">
        <f>VLOOKUP(A1126:A3460,'Medical Examinations'!$A$2:$H$2336,5,0)</f>
        <v>No</v>
      </c>
      <c r="G1126" s="8" t="str">
        <f>VLOOKUP(A1126:A3460,'Medical Examinations'!$A$2:$H$2336,6,0)</f>
        <v>No</v>
      </c>
      <c r="H1126" s="8">
        <f>VLOOKUP(A1126:A3460,'Medical Examinations'!$A$2:$H$2336,7,0)</f>
        <v>1</v>
      </c>
      <c r="I1126" t="str">
        <f>VLOOKUP(A1126:A3460,'Medical Examinations'!$A$2:$K$2336,11,0)</f>
        <v>No</v>
      </c>
      <c r="J1126" s="8" t="str">
        <f>VLOOKUP(A1126:A3460,'Medical Examinations'!$A$2:$M$2336,12,0)</f>
        <v>Obesity</v>
      </c>
      <c r="K1126" s="8" t="str">
        <f>VLOOKUP(A1126:A3460,'Medical Examinations'!$A$2:$M$2336,13,0)</f>
        <v>Prediabetes</v>
      </c>
      <c r="L1126" s="8" t="str">
        <f>VLOOKUP(Table1[CUSTOMER ID],'Hospitalisation Details'!$A$1:$N$2344,12,0)</f>
        <v>3/Jul/1988</v>
      </c>
      <c r="M1126" s="22">
        <f>VLOOKUP(Table1[CUSTOMER ID],'Hospitalisation Details'!$A$2:$N$2344,14,0)</f>
        <v>10011.44</v>
      </c>
      <c r="N1126" s="8" t="str">
        <f>VLOOKUP(Table1[CUSTOMER ID],'Hospitalisation Details'!$A$2:$I$2344,7,0)</f>
        <v>tier - 3</v>
      </c>
      <c r="O1126" s="8" t="str">
        <f>VLOOKUP(Table1[CUSTOMER ID],'Hospitalisation Details'!$A$2:$I$2344,8,0)</f>
        <v>tier - 3</v>
      </c>
      <c r="P1126" s="8" t="str">
        <f>VLOOKUP(Table1[CUSTOMER ID],'Hospitalisation Details'!$A$2:$I$2344,9,0)</f>
        <v>R1026</v>
      </c>
      <c r="Q1126" s="8">
        <f ca="1">VLOOKUP(Table1[CUSTOMER ID],'Hospitalisation Details'!$A$2:$N$2344,13,0)</f>
        <v>36</v>
      </c>
    </row>
    <row r="1127" spans="1:17" ht="15.75" x14ac:dyDescent="0.25">
      <c r="A1127" s="1" t="s">
        <v>1244</v>
      </c>
      <c r="B1127" s="8" t="str">
        <f>VLOOKUP(A1127:A3461,'Customer Names'!$A$2:$D$2336,2,0)</f>
        <v xml:space="preserve">  Ariell</v>
      </c>
      <c r="C1127" s="8">
        <f>VLOOKUP(A1127:A3461,'Medical Examinations'!$A$2:$H$2336,2,0)</f>
        <v>18.335000000000001</v>
      </c>
      <c r="D1127" s="8">
        <f>VLOOKUP(A1127:A3461,'Medical Examinations'!$A$2:$H$2336,3,0)</f>
        <v>10.01</v>
      </c>
      <c r="E1127" s="8" t="str">
        <f>VLOOKUP(A1127:A3461,'Medical Examinations'!$A$1:$M$2336,10,0)</f>
        <v>Yes</v>
      </c>
      <c r="F1127" s="8" t="str">
        <f>VLOOKUP(A1127:A3461,'Medical Examinations'!$A$2:$H$2336,5,0)</f>
        <v>No</v>
      </c>
      <c r="G1127" s="8" t="str">
        <f>VLOOKUP(A1127:A3461,'Medical Examinations'!$A$2:$H$2336,6,0)</f>
        <v>No</v>
      </c>
      <c r="H1127" s="8">
        <f>VLOOKUP(A1127:A3461,'Medical Examinations'!$A$2:$H$2336,7,0)</f>
        <v>2</v>
      </c>
      <c r="I1127" t="str">
        <f>VLOOKUP(A1127:A3461,'Medical Examinations'!$A$2:$K$2336,11,0)</f>
        <v>No</v>
      </c>
      <c r="J1127" s="8" t="str">
        <f>VLOOKUP(A1127:A3461,'Medical Examinations'!$A$2:$M$2336,12,0)</f>
        <v>Underweight</v>
      </c>
      <c r="K1127" s="8" t="str">
        <f>VLOOKUP(A1127:A3461,'Medical Examinations'!$A$2:$M$2336,13,0)</f>
        <v>Diabetes</v>
      </c>
      <c r="L1127" s="8" t="str">
        <f>VLOOKUP(Table1[CUSTOMER ID],'Hospitalisation Details'!$A$1:$N$2344,12,0)</f>
        <v>11/Aug/1970</v>
      </c>
      <c r="M1127" s="22">
        <f>VLOOKUP(Table1[CUSTOMER ID],'Hospitalisation Details'!$A$2:$N$2344,14,0)</f>
        <v>9991.0400000000009</v>
      </c>
      <c r="N1127" s="8" t="str">
        <f>VLOOKUP(Table1[CUSTOMER ID],'Hospitalisation Details'!$A$2:$I$2344,7,0)</f>
        <v>tier - 2</v>
      </c>
      <c r="O1127" s="8" t="str">
        <f>VLOOKUP(Table1[CUSTOMER ID],'Hospitalisation Details'!$A$2:$I$2344,8,0)</f>
        <v>tier - 3</v>
      </c>
      <c r="P1127" s="8" t="str">
        <f>VLOOKUP(Table1[CUSTOMER ID],'Hospitalisation Details'!$A$2:$I$2344,9,0)</f>
        <v>R1012</v>
      </c>
      <c r="Q1127" s="8">
        <f ca="1">VLOOKUP(Table1[CUSTOMER ID],'Hospitalisation Details'!$A$2:$N$2344,13,0)</f>
        <v>54</v>
      </c>
    </row>
    <row r="1128" spans="1:17" ht="15.75" x14ac:dyDescent="0.25">
      <c r="A1128" s="1" t="s">
        <v>1243</v>
      </c>
      <c r="B1128" s="8" t="str">
        <f>VLOOKUP(A1128:A3462,'Customer Names'!$A$2:$D$2336,2,0)</f>
        <v xml:space="preserve">  Christopher</v>
      </c>
      <c r="C1128" s="8">
        <f>VLOOKUP(A1128:A3462,'Medical Examinations'!$A$2:$H$2336,2,0)</f>
        <v>32.299999999999997</v>
      </c>
      <c r="D1128" s="8">
        <f>VLOOKUP(A1128:A3462,'Medical Examinations'!$A$2:$H$2336,3,0)</f>
        <v>9.59</v>
      </c>
      <c r="E1128" s="8" t="str">
        <f>VLOOKUP(A1128:A3462,'Medical Examinations'!$A$1:$M$2336,10,0)</f>
        <v>No</v>
      </c>
      <c r="F1128" s="8" t="str">
        <f>VLOOKUP(A1128:A3462,'Medical Examinations'!$A$2:$H$2336,5,0)</f>
        <v>No</v>
      </c>
      <c r="G1128" s="8" t="str">
        <f>VLOOKUP(A1128:A3462,'Medical Examinations'!$A$2:$H$2336,6,0)</f>
        <v>No</v>
      </c>
      <c r="H1128" s="8">
        <f>VLOOKUP(A1128:A3462,'Medical Examinations'!$A$2:$H$2336,7,0)</f>
        <v>0</v>
      </c>
      <c r="I1128" t="str">
        <f>VLOOKUP(A1128:A3462,'Medical Examinations'!$A$2:$K$2336,11,0)</f>
        <v>No</v>
      </c>
      <c r="J1128" s="8" t="str">
        <f>VLOOKUP(A1128:A3462,'Medical Examinations'!$A$2:$M$2336,12,0)</f>
        <v>Obesity</v>
      </c>
      <c r="K1128" s="8" t="str">
        <f>VLOOKUP(A1128:A3462,'Medical Examinations'!$A$2:$M$2336,13,0)</f>
        <v>Diabetes</v>
      </c>
      <c r="L1128" s="8" t="str">
        <f>VLOOKUP(Table1[CUSTOMER ID],'Hospitalisation Details'!$A$1:$N$2344,12,0)</f>
        <v>6/Oct/1971</v>
      </c>
      <c r="M1128" s="22">
        <f>VLOOKUP(Table1[CUSTOMER ID],'Hospitalisation Details'!$A$2:$N$2344,14,0)</f>
        <v>9964.06</v>
      </c>
      <c r="N1128" s="8" t="str">
        <f>VLOOKUP(Table1[CUSTOMER ID],'Hospitalisation Details'!$A$2:$I$2344,7,0)</f>
        <v>tier - 2</v>
      </c>
      <c r="O1128" s="8" t="str">
        <f>VLOOKUP(Table1[CUSTOMER ID],'Hospitalisation Details'!$A$2:$I$2344,8,0)</f>
        <v>tier - 2</v>
      </c>
      <c r="P1128" s="8" t="str">
        <f>VLOOKUP(Table1[CUSTOMER ID],'Hospitalisation Details'!$A$2:$I$2344,9,0)</f>
        <v>R1019</v>
      </c>
      <c r="Q1128" s="8">
        <f ca="1">VLOOKUP(Table1[CUSTOMER ID],'Hospitalisation Details'!$A$2:$N$2344,13,0)</f>
        <v>53</v>
      </c>
    </row>
    <row r="1129" spans="1:17" ht="15.75" x14ac:dyDescent="0.25">
      <c r="A1129" s="1" t="s">
        <v>1242</v>
      </c>
      <c r="B1129" s="8" t="str">
        <f>VLOOKUP(A1129:A3463,'Customer Names'!$A$2:$D$2336,2,0)</f>
        <v xml:space="preserve">  Ryan</v>
      </c>
      <c r="C1129" s="8">
        <f>VLOOKUP(A1129:A3463,'Medical Examinations'!$A$2:$H$2336,2,0)</f>
        <v>27.74</v>
      </c>
      <c r="D1129" s="8">
        <f>VLOOKUP(A1129:A3463,'Medical Examinations'!$A$2:$H$2336,3,0)</f>
        <v>10.37</v>
      </c>
      <c r="E1129" s="8" t="str">
        <f>VLOOKUP(A1129:A3463,'Medical Examinations'!$A$1:$M$2336,10,0)</f>
        <v>No</v>
      </c>
      <c r="F1129" s="8" t="str">
        <f>VLOOKUP(A1129:A3463,'Medical Examinations'!$A$2:$H$2336,5,0)</f>
        <v>No</v>
      </c>
      <c r="G1129" s="8" t="str">
        <f>VLOOKUP(A1129:A3463,'Medical Examinations'!$A$2:$H$2336,6,0)</f>
        <v>No</v>
      </c>
      <c r="H1129" s="8">
        <f>VLOOKUP(A1129:A3463,'Medical Examinations'!$A$2:$H$2336,7,0)</f>
        <v>0</v>
      </c>
      <c r="I1129" t="str">
        <f>VLOOKUP(A1129:A3463,'Medical Examinations'!$A$2:$K$2336,11,0)</f>
        <v>No</v>
      </c>
      <c r="J1129" s="8" t="str">
        <f>VLOOKUP(A1129:A3463,'Medical Examinations'!$A$2:$M$2336,12,0)</f>
        <v>Overweight</v>
      </c>
      <c r="K1129" s="8" t="str">
        <f>VLOOKUP(A1129:A3463,'Medical Examinations'!$A$2:$M$2336,13,0)</f>
        <v>Diabetes</v>
      </c>
      <c r="L1129" s="8" t="str">
        <f>VLOOKUP(Table1[CUSTOMER ID],'Hospitalisation Details'!$A$1:$N$2344,12,0)</f>
        <v>26/Dec/1971</v>
      </c>
      <c r="M1129" s="22">
        <f>VLOOKUP(Table1[CUSTOMER ID],'Hospitalisation Details'!$A$2:$N$2344,14,0)</f>
        <v>9957.7199999999993</v>
      </c>
      <c r="N1129" s="8" t="str">
        <f>VLOOKUP(Table1[CUSTOMER ID],'Hospitalisation Details'!$A$2:$I$2344,7,0)</f>
        <v>tier - 2</v>
      </c>
      <c r="O1129" s="8" t="str">
        <f>VLOOKUP(Table1[CUSTOMER ID],'Hospitalisation Details'!$A$2:$I$2344,8,0)</f>
        <v>tier - 3</v>
      </c>
      <c r="P1129" s="8" t="str">
        <f>VLOOKUP(Table1[CUSTOMER ID],'Hospitalisation Details'!$A$2:$I$2344,9,0)</f>
        <v>R1018</v>
      </c>
      <c r="Q1129" s="8">
        <f ca="1">VLOOKUP(Table1[CUSTOMER ID],'Hospitalisation Details'!$A$2:$N$2344,13,0)</f>
        <v>52</v>
      </c>
    </row>
    <row r="1130" spans="1:17" ht="15.75" x14ac:dyDescent="0.25">
      <c r="A1130" s="1" t="s">
        <v>1241</v>
      </c>
      <c r="B1130" s="8" t="str">
        <f>VLOOKUP(A1130:A3464,'Customer Names'!$A$2:$D$2336,2,0)</f>
        <v xml:space="preserve">  Thomas B</v>
      </c>
      <c r="C1130" s="8">
        <f>VLOOKUP(A1130:A3464,'Medical Examinations'!$A$2:$H$2336,2,0)</f>
        <v>24</v>
      </c>
      <c r="D1130" s="8">
        <f>VLOOKUP(A1130:A3464,'Medical Examinations'!$A$2:$H$2336,3,0)</f>
        <v>4.01</v>
      </c>
      <c r="E1130" s="8" t="str">
        <f>VLOOKUP(A1130:A3464,'Medical Examinations'!$A$1:$M$2336,10,0)</f>
        <v>Yes</v>
      </c>
      <c r="F1130" s="8" t="str">
        <f>VLOOKUP(A1130:A3464,'Medical Examinations'!$A$2:$H$2336,5,0)</f>
        <v>No</v>
      </c>
      <c r="G1130" s="8" t="str">
        <f>VLOOKUP(A1130:A3464,'Medical Examinations'!$A$2:$H$2336,6,0)</f>
        <v>No</v>
      </c>
      <c r="H1130" s="8">
        <f>VLOOKUP(A1130:A3464,'Medical Examinations'!$A$2:$H$2336,7,0)</f>
        <v>1</v>
      </c>
      <c r="I1130" t="str">
        <f>VLOOKUP(A1130:A3464,'Medical Examinations'!$A$2:$K$2336,11,0)</f>
        <v>No</v>
      </c>
      <c r="J1130" s="8" t="str">
        <f>VLOOKUP(A1130:A3464,'Medical Examinations'!$A$2:$M$2336,12,0)</f>
        <v>Normal Weight</v>
      </c>
      <c r="K1130" s="8" t="str">
        <f>VLOOKUP(A1130:A3464,'Medical Examinations'!$A$2:$M$2336,13,0)</f>
        <v>Normal</v>
      </c>
      <c r="L1130" s="8" t="str">
        <f>VLOOKUP(Table1[CUSTOMER ID],'Hospitalisation Details'!$A$1:$N$2344,12,0)</f>
        <v>11/Sep/1964</v>
      </c>
      <c r="M1130" s="22">
        <f>VLOOKUP(Table1[CUSTOMER ID],'Hospitalisation Details'!$A$2:$N$2344,14,0)</f>
        <v>9933.44</v>
      </c>
      <c r="N1130" s="8" t="str">
        <f>VLOOKUP(Table1[CUSTOMER ID],'Hospitalisation Details'!$A$2:$I$2344,7,0)</f>
        <v>tier - 3</v>
      </c>
      <c r="O1130" s="8" t="str">
        <f>VLOOKUP(Table1[CUSTOMER ID],'Hospitalisation Details'!$A$2:$I$2344,8,0)</f>
        <v>tier - 3</v>
      </c>
      <c r="P1130" s="8" t="str">
        <f>VLOOKUP(Table1[CUSTOMER ID],'Hospitalisation Details'!$A$2:$I$2344,9,0)</f>
        <v>R1013</v>
      </c>
      <c r="Q1130" s="8">
        <f ca="1">VLOOKUP(Table1[CUSTOMER ID],'Hospitalisation Details'!$A$2:$N$2344,13,0)</f>
        <v>60</v>
      </c>
    </row>
    <row r="1131" spans="1:17" ht="15.75" x14ac:dyDescent="0.25">
      <c r="A1131" s="1" t="s">
        <v>1240</v>
      </c>
      <c r="B1131" s="8" t="str">
        <f>VLOOKUP(A1131:A3465,'Customer Names'!$A$2:$D$2336,2,0)</f>
        <v xml:space="preserve">  Katie</v>
      </c>
      <c r="C1131" s="8">
        <f>VLOOKUP(A1131:A3465,'Medical Examinations'!$A$2:$H$2336,2,0)</f>
        <v>31.78</v>
      </c>
      <c r="D1131" s="8">
        <f>VLOOKUP(A1131:A3465,'Medical Examinations'!$A$2:$H$2336,3,0)</f>
        <v>4.24</v>
      </c>
      <c r="E1131" s="8" t="str">
        <f>VLOOKUP(A1131:A3465,'Medical Examinations'!$A$1:$M$2336,10,0)</f>
        <v>Yes</v>
      </c>
      <c r="F1131" s="8" t="str">
        <f>VLOOKUP(A1131:A3465,'Medical Examinations'!$A$2:$H$2336,5,0)</f>
        <v>No</v>
      </c>
      <c r="G1131" s="8" t="str">
        <f>VLOOKUP(A1131:A3465,'Medical Examinations'!$A$2:$H$2336,6,0)</f>
        <v>Yes</v>
      </c>
      <c r="H1131" s="8">
        <f>VLOOKUP(A1131:A3465,'Medical Examinations'!$A$2:$H$2336,7,0)</f>
        <v>1</v>
      </c>
      <c r="I1131" t="str">
        <f>VLOOKUP(A1131:A3465,'Medical Examinations'!$A$2:$K$2336,11,0)</f>
        <v>No</v>
      </c>
      <c r="J1131" s="8" t="str">
        <f>VLOOKUP(A1131:A3465,'Medical Examinations'!$A$2:$M$2336,12,0)</f>
        <v>Obesity</v>
      </c>
      <c r="K1131" s="8" t="str">
        <f>VLOOKUP(A1131:A3465,'Medical Examinations'!$A$2:$M$2336,13,0)</f>
        <v>Normal</v>
      </c>
      <c r="L1131" s="8" t="str">
        <f>VLOOKUP(Table1[CUSTOMER ID],'Hospitalisation Details'!$A$1:$N$2344,12,0)</f>
        <v>3/Dec/1983</v>
      </c>
      <c r="M1131" s="22">
        <f>VLOOKUP(Table1[CUSTOMER ID],'Hospitalisation Details'!$A$2:$N$2344,14,0)</f>
        <v>9931.9599999999991</v>
      </c>
      <c r="N1131" s="8" t="str">
        <f>VLOOKUP(Table1[CUSTOMER ID],'Hospitalisation Details'!$A$2:$I$2344,7,0)</f>
        <v>tier - 2</v>
      </c>
      <c r="O1131" s="8" t="str">
        <f>VLOOKUP(Table1[CUSTOMER ID],'Hospitalisation Details'!$A$2:$I$2344,8,0)</f>
        <v>tier - 2</v>
      </c>
      <c r="P1131" s="8" t="str">
        <f>VLOOKUP(Table1[CUSTOMER ID],'Hospitalisation Details'!$A$2:$I$2344,9,0)</f>
        <v>R1012</v>
      </c>
      <c r="Q1131" s="8">
        <f ca="1">VLOOKUP(Table1[CUSTOMER ID],'Hospitalisation Details'!$A$2:$N$2344,13,0)</f>
        <v>40</v>
      </c>
    </row>
    <row r="1132" spans="1:17" ht="15.75" x14ac:dyDescent="0.25">
      <c r="A1132" s="1" t="s">
        <v>1239</v>
      </c>
      <c r="B1132" s="8" t="str">
        <f>VLOOKUP(A1132:A3466,'Customer Names'!$A$2:$D$2336,2,0)</f>
        <v xml:space="preserve">  Rachelle L</v>
      </c>
      <c r="C1132" s="8">
        <f>VLOOKUP(A1132:A3466,'Medical Examinations'!$A$2:$H$2336,2,0)</f>
        <v>32.25</v>
      </c>
      <c r="D1132" s="8">
        <f>VLOOKUP(A1132:A3466,'Medical Examinations'!$A$2:$H$2336,3,0)</f>
        <v>5.36</v>
      </c>
      <c r="E1132" s="8" t="str">
        <f>VLOOKUP(A1132:A3466,'Medical Examinations'!$A$1:$M$2336,10,0)</f>
        <v>Yes</v>
      </c>
      <c r="F1132" s="8" t="str">
        <f>VLOOKUP(A1132:A3466,'Medical Examinations'!$A$2:$H$2336,5,0)</f>
        <v>No</v>
      </c>
      <c r="G1132" s="8" t="str">
        <f>VLOOKUP(A1132:A3466,'Medical Examinations'!$A$2:$H$2336,6,0)</f>
        <v>No</v>
      </c>
      <c r="H1132" s="8">
        <f>VLOOKUP(A1132:A3466,'Medical Examinations'!$A$2:$H$2336,7,0)</f>
        <v>0</v>
      </c>
      <c r="I1132" t="str">
        <f>VLOOKUP(A1132:A3466,'Medical Examinations'!$A$2:$K$2336,11,0)</f>
        <v>No</v>
      </c>
      <c r="J1132" s="8" t="str">
        <f>VLOOKUP(A1132:A3466,'Medical Examinations'!$A$2:$M$2336,12,0)</f>
        <v>Obesity</v>
      </c>
      <c r="K1132" s="8" t="str">
        <f>VLOOKUP(A1132:A3466,'Medical Examinations'!$A$2:$M$2336,13,0)</f>
        <v>Normal</v>
      </c>
      <c r="L1132" s="8" t="str">
        <f>VLOOKUP(Table1[CUSTOMER ID],'Hospitalisation Details'!$A$1:$N$2344,12,0)</f>
        <v>19/Aug/1985</v>
      </c>
      <c r="M1132" s="22">
        <f>VLOOKUP(Table1[CUSTOMER ID],'Hospitalisation Details'!$A$2:$N$2344,14,0)</f>
        <v>9930.64</v>
      </c>
      <c r="N1132" s="8" t="str">
        <f>VLOOKUP(Table1[CUSTOMER ID],'Hospitalisation Details'!$A$2:$I$2344,7,0)</f>
        <v>tier - 2</v>
      </c>
      <c r="O1132" s="8" t="str">
        <f>VLOOKUP(Table1[CUSTOMER ID],'Hospitalisation Details'!$A$2:$I$2344,8,0)</f>
        <v>tier - 3</v>
      </c>
      <c r="P1132" s="8" t="str">
        <f>VLOOKUP(Table1[CUSTOMER ID],'Hospitalisation Details'!$A$2:$I$2344,9,0)</f>
        <v>R1025</v>
      </c>
      <c r="Q1132" s="8">
        <f ca="1">VLOOKUP(Table1[CUSTOMER ID],'Hospitalisation Details'!$A$2:$N$2344,13,0)</f>
        <v>39</v>
      </c>
    </row>
    <row r="1133" spans="1:17" ht="15.75" x14ac:dyDescent="0.25">
      <c r="A1133" s="1" t="s">
        <v>1238</v>
      </c>
      <c r="B1133" s="8" t="str">
        <f>VLOOKUP(A1133:A3467,'Customer Names'!$A$2:$D$2336,2,0)</f>
        <v xml:space="preserve">  Colleen</v>
      </c>
      <c r="C1133" s="8">
        <f>VLOOKUP(A1133:A3467,'Medical Examinations'!$A$2:$H$2336,2,0)</f>
        <v>30.114999999999998</v>
      </c>
      <c r="D1133" s="8">
        <f>VLOOKUP(A1133:A3467,'Medical Examinations'!$A$2:$H$2336,3,0)</f>
        <v>4.99</v>
      </c>
      <c r="E1133" s="8" t="str">
        <f>VLOOKUP(A1133:A3467,'Medical Examinations'!$A$1:$M$2336,10,0)</f>
        <v>No</v>
      </c>
      <c r="F1133" s="8" t="str">
        <f>VLOOKUP(A1133:A3467,'Medical Examinations'!$A$2:$H$2336,5,0)</f>
        <v>No</v>
      </c>
      <c r="G1133" s="8" t="str">
        <f>VLOOKUP(A1133:A3467,'Medical Examinations'!$A$2:$H$2336,6,0)</f>
        <v>No</v>
      </c>
      <c r="H1133" s="8">
        <f>VLOOKUP(A1133:A3467,'Medical Examinations'!$A$2:$H$2336,7,0)</f>
        <v>2</v>
      </c>
      <c r="I1133" t="str">
        <f>VLOOKUP(A1133:A3467,'Medical Examinations'!$A$2:$K$2336,11,0)</f>
        <v>No</v>
      </c>
      <c r="J1133" s="8" t="str">
        <f>VLOOKUP(A1133:A3467,'Medical Examinations'!$A$2:$M$2336,12,0)</f>
        <v>Obesity</v>
      </c>
      <c r="K1133" s="8" t="str">
        <f>VLOOKUP(A1133:A3467,'Medical Examinations'!$A$2:$M$2336,13,0)</f>
        <v>Normal</v>
      </c>
      <c r="L1133" s="8" t="str">
        <f>VLOOKUP(Table1[CUSTOMER ID],'Hospitalisation Details'!$A$1:$N$2344,12,0)</f>
        <v>14/Sep/1972</v>
      </c>
      <c r="M1133" s="22">
        <f>VLOOKUP(Table1[CUSTOMER ID],'Hospitalisation Details'!$A$2:$N$2344,14,0)</f>
        <v>9910.36</v>
      </c>
      <c r="N1133" s="8" t="str">
        <f>VLOOKUP(Table1[CUSTOMER ID],'Hospitalisation Details'!$A$2:$I$2344,7,0)</f>
        <v>tier - 2</v>
      </c>
      <c r="O1133" s="8" t="str">
        <f>VLOOKUP(Table1[CUSTOMER ID],'Hospitalisation Details'!$A$2:$I$2344,8,0)</f>
        <v>tier - 3</v>
      </c>
      <c r="P1133" s="8" t="str">
        <f>VLOOKUP(Table1[CUSTOMER ID],'Hospitalisation Details'!$A$2:$I$2344,9,0)</f>
        <v>R1012</v>
      </c>
      <c r="Q1133" s="8">
        <f ca="1">VLOOKUP(Table1[CUSTOMER ID],'Hospitalisation Details'!$A$2:$N$2344,13,0)</f>
        <v>52</v>
      </c>
    </row>
    <row r="1134" spans="1:17" ht="15.75" x14ac:dyDescent="0.25">
      <c r="A1134" s="1" t="s">
        <v>1237</v>
      </c>
      <c r="B1134" s="8" t="str">
        <f>VLOOKUP(A1134:A3468,'Customer Names'!$A$2:$D$2336,2,0)</f>
        <v xml:space="preserve">  Gregory A</v>
      </c>
      <c r="C1134" s="8">
        <f>VLOOKUP(A1134:A3468,'Medical Examinations'!$A$2:$H$2336,2,0)</f>
        <v>22.41</v>
      </c>
      <c r="D1134" s="8">
        <f>VLOOKUP(A1134:A3468,'Medical Examinations'!$A$2:$H$2336,3,0)</f>
        <v>8.68</v>
      </c>
      <c r="E1134" s="8" t="str">
        <f>VLOOKUP(A1134:A3468,'Medical Examinations'!$A$1:$M$2336,10,0)</f>
        <v>No</v>
      </c>
      <c r="F1134" s="8" t="str">
        <f>VLOOKUP(A1134:A3468,'Medical Examinations'!$A$2:$H$2336,5,0)</f>
        <v>No</v>
      </c>
      <c r="G1134" s="8" t="str">
        <f>VLOOKUP(A1134:A3468,'Medical Examinations'!$A$2:$H$2336,6,0)</f>
        <v>No</v>
      </c>
      <c r="H1134" s="8">
        <f>VLOOKUP(A1134:A3468,'Medical Examinations'!$A$2:$H$2336,7,0)</f>
        <v>0</v>
      </c>
      <c r="I1134" t="str">
        <f>VLOOKUP(A1134:A3468,'Medical Examinations'!$A$2:$K$2336,11,0)</f>
        <v>No</v>
      </c>
      <c r="J1134" s="8" t="str">
        <f>VLOOKUP(A1134:A3468,'Medical Examinations'!$A$2:$M$2336,12,0)</f>
        <v>Normal Weight</v>
      </c>
      <c r="K1134" s="8" t="str">
        <f>VLOOKUP(A1134:A3468,'Medical Examinations'!$A$2:$M$2336,13,0)</f>
        <v>Diabetes</v>
      </c>
      <c r="L1134" s="8" t="str">
        <f>VLOOKUP(Table1[CUSTOMER ID],'Hospitalisation Details'!$A$1:$N$2344,12,0)</f>
        <v>17/Aug/1962</v>
      </c>
      <c r="M1134" s="22">
        <f>VLOOKUP(Table1[CUSTOMER ID],'Hospitalisation Details'!$A$2:$N$2344,14,0)</f>
        <v>9907.83</v>
      </c>
      <c r="N1134" s="8" t="str">
        <f>VLOOKUP(Table1[CUSTOMER ID],'Hospitalisation Details'!$A$2:$I$2344,7,0)</f>
        <v>tier - 3</v>
      </c>
      <c r="O1134" s="8" t="str">
        <f>VLOOKUP(Table1[CUSTOMER ID],'Hospitalisation Details'!$A$2:$I$2344,8,0)</f>
        <v>tier - 2</v>
      </c>
      <c r="P1134" s="8" t="str">
        <f>VLOOKUP(Table1[CUSTOMER ID],'Hospitalisation Details'!$A$2:$I$2344,9,0)</f>
        <v>R1013</v>
      </c>
      <c r="Q1134" s="8">
        <f ca="1">VLOOKUP(Table1[CUSTOMER ID],'Hospitalisation Details'!$A$2:$N$2344,13,0)</f>
        <v>62</v>
      </c>
    </row>
    <row r="1135" spans="1:17" ht="15.75" x14ac:dyDescent="0.25">
      <c r="A1135" s="1" t="s">
        <v>1236</v>
      </c>
      <c r="B1135" s="8" t="str">
        <f>VLOOKUP(A1135:A3469,'Customer Names'!$A$2:$D$2336,2,0)</f>
        <v xml:space="preserve">  Lara</v>
      </c>
      <c r="C1135" s="8">
        <f>VLOOKUP(A1135:A3469,'Medical Examinations'!$A$2:$H$2336,2,0)</f>
        <v>45.72</v>
      </c>
      <c r="D1135" s="8">
        <f>VLOOKUP(A1135:A3469,'Medical Examinations'!$A$2:$H$2336,3,0)</f>
        <v>4.2300000000000004</v>
      </c>
      <c r="E1135" s="8" t="str">
        <f>VLOOKUP(A1135:A3469,'Medical Examinations'!$A$1:$M$2336,10,0)</f>
        <v>Yes</v>
      </c>
      <c r="F1135" s="8" t="str">
        <f>VLOOKUP(A1135:A3469,'Medical Examinations'!$A$2:$H$2336,5,0)</f>
        <v>No</v>
      </c>
      <c r="G1135" s="8" t="str">
        <f>VLOOKUP(A1135:A3469,'Medical Examinations'!$A$2:$H$2336,6,0)</f>
        <v>No</v>
      </c>
      <c r="H1135" s="8">
        <f>VLOOKUP(A1135:A3469,'Medical Examinations'!$A$2:$H$2336,7,0)</f>
        <v>0</v>
      </c>
      <c r="I1135" t="str">
        <f>VLOOKUP(A1135:A3469,'Medical Examinations'!$A$2:$K$2336,11,0)</f>
        <v>No</v>
      </c>
      <c r="J1135" s="8" t="str">
        <f>VLOOKUP(A1135:A3469,'Medical Examinations'!$A$2:$M$2336,12,0)</f>
        <v>Obesity</v>
      </c>
      <c r="K1135" s="8" t="str">
        <f>VLOOKUP(A1135:A3469,'Medical Examinations'!$A$2:$M$2336,13,0)</f>
        <v>Normal</v>
      </c>
      <c r="L1135" s="8" t="str">
        <f>VLOOKUP(Table1[CUSTOMER ID],'Hospitalisation Details'!$A$1:$N$2344,12,0)</f>
        <v>8/Jul/1996</v>
      </c>
      <c r="M1135" s="22">
        <f>VLOOKUP(Table1[CUSTOMER ID],'Hospitalisation Details'!$A$2:$N$2344,14,0)</f>
        <v>9894.69</v>
      </c>
      <c r="N1135" s="8" t="str">
        <f>VLOOKUP(Table1[CUSTOMER ID],'Hospitalisation Details'!$A$2:$I$2344,7,0)</f>
        <v>tier - 2</v>
      </c>
      <c r="O1135" s="8" t="str">
        <f>VLOOKUP(Table1[CUSTOMER ID],'Hospitalisation Details'!$A$2:$I$2344,8,0)</f>
        <v>tier - 3</v>
      </c>
      <c r="P1135" s="8" t="str">
        <f>VLOOKUP(Table1[CUSTOMER ID],'Hospitalisation Details'!$A$2:$I$2344,9,0)</f>
        <v>R1012</v>
      </c>
      <c r="Q1135" s="8">
        <f ca="1">VLOOKUP(Table1[CUSTOMER ID],'Hospitalisation Details'!$A$2:$N$2344,13,0)</f>
        <v>28</v>
      </c>
    </row>
    <row r="1136" spans="1:17" ht="15.75" x14ac:dyDescent="0.25">
      <c r="A1136" s="1" t="s">
        <v>1235</v>
      </c>
      <c r="B1136" s="8" t="str">
        <f>VLOOKUP(A1136:A3470,'Customer Names'!$A$2:$D$2336,2,0)</f>
        <v xml:space="preserve">  Megan</v>
      </c>
      <c r="C1136" s="8">
        <f>VLOOKUP(A1136:A3470,'Medical Examinations'!$A$2:$H$2336,2,0)</f>
        <v>25</v>
      </c>
      <c r="D1136" s="8">
        <f>VLOOKUP(A1136:A3470,'Medical Examinations'!$A$2:$H$2336,3,0)</f>
        <v>5.32</v>
      </c>
      <c r="E1136" s="8" t="str">
        <f>VLOOKUP(A1136:A3470,'Medical Examinations'!$A$1:$M$2336,10,0)</f>
        <v>Yes</v>
      </c>
      <c r="F1136" s="8" t="str">
        <f>VLOOKUP(A1136:A3470,'Medical Examinations'!$A$2:$H$2336,5,0)</f>
        <v>No</v>
      </c>
      <c r="G1136" s="8" t="str">
        <f>VLOOKUP(A1136:A3470,'Medical Examinations'!$A$2:$H$2336,6,0)</f>
        <v>No</v>
      </c>
      <c r="H1136" s="8">
        <f>VLOOKUP(A1136:A3470,'Medical Examinations'!$A$2:$H$2336,7,0)</f>
        <v>2</v>
      </c>
      <c r="I1136" t="str">
        <f>VLOOKUP(A1136:A3470,'Medical Examinations'!$A$2:$K$2336,11,0)</f>
        <v>No</v>
      </c>
      <c r="J1136" s="8" t="str">
        <f>VLOOKUP(A1136:A3470,'Medical Examinations'!$A$2:$M$2336,12,0)</f>
        <v>Overweight</v>
      </c>
      <c r="K1136" s="8" t="str">
        <f>VLOOKUP(A1136:A3470,'Medical Examinations'!$A$2:$M$2336,13,0)</f>
        <v>Normal</v>
      </c>
      <c r="L1136" s="8" t="str">
        <f>VLOOKUP(Table1[CUSTOMER ID],'Hospitalisation Details'!$A$1:$N$2344,12,0)</f>
        <v>5/Nov/1966</v>
      </c>
      <c r="M1136" s="22">
        <f>VLOOKUP(Table1[CUSTOMER ID],'Hospitalisation Details'!$A$2:$N$2344,14,0)</f>
        <v>9890.23</v>
      </c>
      <c r="N1136" s="8" t="str">
        <f>VLOOKUP(Table1[CUSTOMER ID],'Hospitalisation Details'!$A$2:$I$2344,7,0)</f>
        <v>tier - 3</v>
      </c>
      <c r="O1136" s="8" t="str">
        <f>VLOOKUP(Table1[CUSTOMER ID],'Hospitalisation Details'!$A$2:$I$2344,8,0)</f>
        <v>tier - 3</v>
      </c>
      <c r="P1136" s="8" t="str">
        <f>VLOOKUP(Table1[CUSTOMER ID],'Hospitalisation Details'!$A$2:$I$2344,9,0)</f>
        <v>R1013</v>
      </c>
      <c r="Q1136" s="8">
        <f ca="1">VLOOKUP(Table1[CUSTOMER ID],'Hospitalisation Details'!$A$2:$N$2344,13,0)</f>
        <v>58</v>
      </c>
    </row>
    <row r="1137" spans="1:17" ht="15.75" x14ac:dyDescent="0.25">
      <c r="A1137" s="1" t="s">
        <v>1234</v>
      </c>
      <c r="B1137" s="8" t="str">
        <f>VLOOKUP(A1137:A3471,'Customer Names'!$A$2:$D$2336,2,0)</f>
        <v xml:space="preserve">  Sara</v>
      </c>
      <c r="C1137" s="8">
        <f>VLOOKUP(A1137:A3471,'Medical Examinations'!$A$2:$H$2336,2,0)</f>
        <v>39.5</v>
      </c>
      <c r="D1137" s="8">
        <f>VLOOKUP(A1137:A3471,'Medical Examinations'!$A$2:$H$2336,3,0)</f>
        <v>6.66</v>
      </c>
      <c r="E1137" s="8" t="str">
        <f>VLOOKUP(A1137:A3471,'Medical Examinations'!$A$1:$M$2336,10,0)</f>
        <v>No</v>
      </c>
      <c r="F1137" s="8" t="str">
        <f>VLOOKUP(A1137:A3471,'Medical Examinations'!$A$2:$H$2336,5,0)</f>
        <v>No</v>
      </c>
      <c r="G1137" s="8" t="str">
        <f>VLOOKUP(A1137:A3471,'Medical Examinations'!$A$2:$H$2336,6,0)</f>
        <v>No</v>
      </c>
      <c r="H1137" s="8">
        <f>VLOOKUP(A1137:A3471,'Medical Examinations'!$A$2:$H$2336,7,0)</f>
        <v>0</v>
      </c>
      <c r="I1137" t="str">
        <f>VLOOKUP(A1137:A3471,'Medical Examinations'!$A$2:$K$2336,11,0)</f>
        <v>No</v>
      </c>
      <c r="J1137" s="8" t="str">
        <f>VLOOKUP(A1137:A3471,'Medical Examinations'!$A$2:$M$2336,12,0)</f>
        <v>Obesity</v>
      </c>
      <c r="K1137" s="8" t="str">
        <f>VLOOKUP(A1137:A3471,'Medical Examinations'!$A$2:$M$2336,13,0)</f>
        <v>Diabetes</v>
      </c>
      <c r="L1137" s="8" t="str">
        <f>VLOOKUP(Table1[CUSTOMER ID],'Hospitalisation Details'!$A$1:$N$2344,12,0)</f>
        <v>8/Nov/1971</v>
      </c>
      <c r="M1137" s="22">
        <f>VLOOKUP(Table1[CUSTOMER ID],'Hospitalisation Details'!$A$2:$N$2344,14,0)</f>
        <v>9880.07</v>
      </c>
      <c r="N1137" s="8" t="str">
        <f>VLOOKUP(Table1[CUSTOMER ID],'Hospitalisation Details'!$A$2:$I$2344,7,0)</f>
        <v>tier - 2</v>
      </c>
      <c r="O1137" s="8" t="str">
        <f>VLOOKUP(Table1[CUSTOMER ID],'Hospitalisation Details'!$A$2:$I$2344,8,0)</f>
        <v>tier - 3</v>
      </c>
      <c r="P1137" s="8" t="str">
        <f>VLOOKUP(Table1[CUSTOMER ID],'Hospitalisation Details'!$A$2:$I$2344,9,0)</f>
        <v>R1011</v>
      </c>
      <c r="Q1137" s="8">
        <f ca="1">VLOOKUP(Table1[CUSTOMER ID],'Hospitalisation Details'!$A$2:$N$2344,13,0)</f>
        <v>53</v>
      </c>
    </row>
    <row r="1138" spans="1:17" ht="15.75" x14ac:dyDescent="0.25">
      <c r="A1138" s="1" t="s">
        <v>1233</v>
      </c>
      <c r="B1138" s="8" t="str">
        <f>VLOOKUP(A1138:A3472,'Customer Names'!$A$2:$D$2336,2,0)</f>
        <v xml:space="preserve">  Lucie J</v>
      </c>
      <c r="C1138" s="8">
        <f>VLOOKUP(A1138:A3472,'Medical Examinations'!$A$2:$H$2336,2,0)</f>
        <v>37.729999999999997</v>
      </c>
      <c r="D1138" s="8">
        <f>VLOOKUP(A1138:A3472,'Medical Examinations'!$A$2:$H$2336,3,0)</f>
        <v>7.4</v>
      </c>
      <c r="E1138" s="8" t="str">
        <f>VLOOKUP(A1138:A3472,'Medical Examinations'!$A$1:$M$2336,10,0)</f>
        <v>No</v>
      </c>
      <c r="F1138" s="8" t="str">
        <f>VLOOKUP(A1138:A3472,'Medical Examinations'!$A$2:$H$2336,5,0)</f>
        <v>No</v>
      </c>
      <c r="G1138" s="8" t="str">
        <f>VLOOKUP(A1138:A3472,'Medical Examinations'!$A$2:$H$2336,6,0)</f>
        <v>No</v>
      </c>
      <c r="H1138" s="8">
        <f>VLOOKUP(A1138:A3472,'Medical Examinations'!$A$2:$H$2336,7,0)</f>
        <v>0</v>
      </c>
      <c r="I1138" t="str">
        <f>VLOOKUP(A1138:A3472,'Medical Examinations'!$A$2:$K$2336,11,0)</f>
        <v>No</v>
      </c>
      <c r="J1138" s="8" t="str">
        <f>VLOOKUP(A1138:A3472,'Medical Examinations'!$A$2:$M$2336,12,0)</f>
        <v>Obesity</v>
      </c>
      <c r="K1138" s="8" t="str">
        <f>VLOOKUP(A1138:A3472,'Medical Examinations'!$A$2:$M$2336,13,0)</f>
        <v>Diabetes</v>
      </c>
      <c r="L1138" s="8" t="str">
        <f>VLOOKUP(Table1[CUSTOMER ID],'Hospitalisation Details'!$A$1:$N$2344,12,0)</f>
        <v>3/Oct/1971</v>
      </c>
      <c r="M1138" s="22">
        <f>VLOOKUP(Table1[CUSTOMER ID],'Hospitalisation Details'!$A$2:$N$2344,14,0)</f>
        <v>9877.61</v>
      </c>
      <c r="N1138" s="8" t="str">
        <f>VLOOKUP(Table1[CUSTOMER ID],'Hospitalisation Details'!$A$2:$I$2344,7,0)</f>
        <v>tier - 2</v>
      </c>
      <c r="O1138" s="8" t="str">
        <f>VLOOKUP(Table1[CUSTOMER ID],'Hospitalisation Details'!$A$2:$I$2344,8,0)</f>
        <v>tier - 1</v>
      </c>
      <c r="P1138" s="8" t="str">
        <f>VLOOKUP(Table1[CUSTOMER ID],'Hospitalisation Details'!$A$2:$I$2344,9,0)</f>
        <v>R1013</v>
      </c>
      <c r="Q1138" s="8">
        <f ca="1">VLOOKUP(Table1[CUSTOMER ID],'Hospitalisation Details'!$A$2:$N$2344,13,0)</f>
        <v>53</v>
      </c>
    </row>
    <row r="1139" spans="1:17" ht="15.75" x14ac:dyDescent="0.25">
      <c r="A1139" s="1" t="s">
        <v>1232</v>
      </c>
      <c r="B1139" s="8" t="str">
        <f>VLOOKUP(A1139:A3473,'Customer Names'!$A$2:$D$2336,2,0)</f>
        <v xml:space="preserve">  Elizabeth S</v>
      </c>
      <c r="C1139" s="8">
        <f>VLOOKUP(A1139:A3473,'Medical Examinations'!$A$2:$H$2336,2,0)</f>
        <v>40.659999999999997</v>
      </c>
      <c r="D1139" s="8">
        <f>VLOOKUP(A1139:A3473,'Medical Examinations'!$A$2:$H$2336,3,0)</f>
        <v>10.08</v>
      </c>
      <c r="E1139" s="8" t="str">
        <f>VLOOKUP(A1139:A3473,'Medical Examinations'!$A$1:$M$2336,10,0)</f>
        <v>No</v>
      </c>
      <c r="F1139" s="8" t="str">
        <f>VLOOKUP(A1139:A3473,'Medical Examinations'!$A$2:$H$2336,5,0)</f>
        <v>No</v>
      </c>
      <c r="G1139" s="8" t="str">
        <f>VLOOKUP(A1139:A3473,'Medical Examinations'!$A$2:$H$2336,6,0)</f>
        <v>No</v>
      </c>
      <c r="H1139" s="8">
        <f>VLOOKUP(A1139:A3473,'Medical Examinations'!$A$2:$H$2336,7,0)</f>
        <v>0</v>
      </c>
      <c r="I1139" t="str">
        <f>VLOOKUP(A1139:A3473,'Medical Examinations'!$A$2:$K$2336,11,0)</f>
        <v>No</v>
      </c>
      <c r="J1139" s="8" t="str">
        <f>VLOOKUP(A1139:A3473,'Medical Examinations'!$A$2:$M$2336,12,0)</f>
        <v>Obesity</v>
      </c>
      <c r="K1139" s="8" t="str">
        <f>VLOOKUP(A1139:A3473,'Medical Examinations'!$A$2:$M$2336,13,0)</f>
        <v>Diabetes</v>
      </c>
      <c r="L1139" s="8" t="str">
        <f>VLOOKUP(Table1[CUSTOMER ID],'Hospitalisation Details'!$A$1:$N$2344,12,0)</f>
        <v>3/Jul/1971</v>
      </c>
      <c r="M1139" s="22">
        <f>VLOOKUP(Table1[CUSTOMER ID],'Hospitalisation Details'!$A$2:$N$2344,14,0)</f>
        <v>9875.68</v>
      </c>
      <c r="N1139" s="8" t="str">
        <f>VLOOKUP(Table1[CUSTOMER ID],'Hospitalisation Details'!$A$2:$I$2344,7,0)</f>
        <v>tier - 2</v>
      </c>
      <c r="O1139" s="8" t="str">
        <f>VLOOKUP(Table1[CUSTOMER ID],'Hospitalisation Details'!$A$2:$I$2344,8,0)</f>
        <v>tier - 3</v>
      </c>
      <c r="P1139" s="8" t="str">
        <f>VLOOKUP(Table1[CUSTOMER ID],'Hospitalisation Details'!$A$2:$I$2344,9,0)</f>
        <v>R1024</v>
      </c>
      <c r="Q1139" s="8">
        <f ca="1">VLOOKUP(Table1[CUSTOMER ID],'Hospitalisation Details'!$A$2:$N$2344,13,0)</f>
        <v>53</v>
      </c>
    </row>
    <row r="1140" spans="1:17" ht="15.75" x14ac:dyDescent="0.25">
      <c r="A1140" s="1" t="s">
        <v>1231</v>
      </c>
      <c r="B1140" s="8" t="str">
        <f>VLOOKUP(A1140:A3474,'Customer Names'!$A$2:$D$2336,2,0)</f>
        <v xml:space="preserve">  Carma S</v>
      </c>
      <c r="C1140" s="8">
        <f>VLOOKUP(A1140:A3474,'Medical Examinations'!$A$2:$H$2336,2,0)</f>
        <v>34.200000000000003</v>
      </c>
      <c r="D1140" s="8">
        <f>VLOOKUP(A1140:A3474,'Medical Examinations'!$A$2:$H$2336,3,0)</f>
        <v>8.58</v>
      </c>
      <c r="E1140" s="8" t="str">
        <f>VLOOKUP(A1140:A3474,'Medical Examinations'!$A$1:$M$2336,10,0)</f>
        <v>No</v>
      </c>
      <c r="F1140" s="8" t="str">
        <f>VLOOKUP(A1140:A3474,'Medical Examinations'!$A$2:$H$2336,5,0)</f>
        <v>No</v>
      </c>
      <c r="G1140" s="8" t="str">
        <f>VLOOKUP(A1140:A3474,'Medical Examinations'!$A$2:$H$2336,6,0)</f>
        <v>No</v>
      </c>
      <c r="H1140" s="8">
        <f>VLOOKUP(A1140:A3474,'Medical Examinations'!$A$2:$H$2336,7,0)</f>
        <v>0</v>
      </c>
      <c r="I1140" t="str">
        <f>VLOOKUP(A1140:A3474,'Medical Examinations'!$A$2:$K$2336,11,0)</f>
        <v>No</v>
      </c>
      <c r="J1140" s="8" t="str">
        <f>VLOOKUP(A1140:A3474,'Medical Examinations'!$A$2:$M$2336,12,0)</f>
        <v>Obesity</v>
      </c>
      <c r="K1140" s="8" t="str">
        <f>VLOOKUP(A1140:A3474,'Medical Examinations'!$A$2:$M$2336,13,0)</f>
        <v>Diabetes</v>
      </c>
      <c r="L1140" s="8" t="str">
        <f>VLOOKUP(Table1[CUSTOMER ID],'Hospitalisation Details'!$A$1:$N$2344,12,0)</f>
        <v>22/Dec/1971</v>
      </c>
      <c r="M1140" s="22">
        <f>VLOOKUP(Table1[CUSTOMER ID],'Hospitalisation Details'!$A$2:$N$2344,14,0)</f>
        <v>9872.7000000000007</v>
      </c>
      <c r="N1140" s="8" t="str">
        <f>VLOOKUP(Table1[CUSTOMER ID],'Hospitalisation Details'!$A$2:$I$2344,7,0)</f>
        <v>tier - 2</v>
      </c>
      <c r="O1140" s="8" t="str">
        <f>VLOOKUP(Table1[CUSTOMER ID],'Hospitalisation Details'!$A$2:$I$2344,8,0)</f>
        <v>tier - 2</v>
      </c>
      <c r="P1140" s="8" t="str">
        <f>VLOOKUP(Table1[CUSTOMER ID],'Hospitalisation Details'!$A$2:$I$2344,9,0)</f>
        <v>R1011</v>
      </c>
      <c r="Q1140" s="8">
        <f ca="1">VLOOKUP(Table1[CUSTOMER ID],'Hospitalisation Details'!$A$2:$N$2344,13,0)</f>
        <v>52</v>
      </c>
    </row>
    <row r="1141" spans="1:17" ht="15.75" x14ac:dyDescent="0.25">
      <c r="A1141" s="1" t="s">
        <v>1230</v>
      </c>
      <c r="B1141" s="8" t="str">
        <f>VLOOKUP(A1141:A3475,'Customer Names'!$A$2:$D$2336,2,0)</f>
        <v xml:space="preserve">  Ryan</v>
      </c>
      <c r="C1141" s="8">
        <f>VLOOKUP(A1141:A3475,'Medical Examinations'!$A$2:$H$2336,2,0)</f>
        <v>46.51</v>
      </c>
      <c r="D1141" s="8">
        <f>VLOOKUP(A1141:A3475,'Medical Examinations'!$A$2:$H$2336,3,0)</f>
        <v>5.84</v>
      </c>
      <c r="E1141" s="8" t="str">
        <f>VLOOKUP(A1141:A3475,'Medical Examinations'!$A$1:$M$2336,10,0)</f>
        <v>No</v>
      </c>
      <c r="F1141" s="8" t="str">
        <f>VLOOKUP(A1141:A3475,'Medical Examinations'!$A$2:$H$2336,5,0)</f>
        <v>No</v>
      </c>
      <c r="G1141" s="8" t="str">
        <f>VLOOKUP(A1141:A3475,'Medical Examinations'!$A$2:$H$2336,6,0)</f>
        <v>No</v>
      </c>
      <c r="H1141" s="8">
        <f>VLOOKUP(A1141:A3475,'Medical Examinations'!$A$2:$H$2336,7,0)</f>
        <v>1</v>
      </c>
      <c r="I1141" t="str">
        <f>VLOOKUP(A1141:A3475,'Medical Examinations'!$A$2:$K$2336,11,0)</f>
        <v>No</v>
      </c>
      <c r="J1141" s="8" t="str">
        <f>VLOOKUP(A1141:A3475,'Medical Examinations'!$A$2:$M$2336,12,0)</f>
        <v>Obesity</v>
      </c>
      <c r="K1141" s="8" t="str">
        <f>VLOOKUP(A1141:A3475,'Medical Examinations'!$A$2:$M$2336,13,0)</f>
        <v>Prediabetes</v>
      </c>
      <c r="L1141" s="8" t="str">
        <f>VLOOKUP(Table1[CUSTOMER ID],'Hospitalisation Details'!$A$1:$N$2344,12,0)</f>
        <v>6/Jul/1998</v>
      </c>
      <c r="M1141" s="22">
        <f>VLOOKUP(Table1[CUSTOMER ID],'Hospitalisation Details'!$A$2:$N$2344,14,0)</f>
        <v>9870.59</v>
      </c>
      <c r="N1141" s="8" t="str">
        <f>VLOOKUP(Table1[CUSTOMER ID],'Hospitalisation Details'!$A$2:$I$2344,7,0)</f>
        <v>tier - 2</v>
      </c>
      <c r="O1141" s="8" t="str">
        <f>VLOOKUP(Table1[CUSTOMER ID],'Hospitalisation Details'!$A$2:$I$2344,8,0)</f>
        <v>tier - 2</v>
      </c>
      <c r="P1141" s="8" t="str">
        <f>VLOOKUP(Table1[CUSTOMER ID],'Hospitalisation Details'!$A$2:$I$2344,9,0)</f>
        <v>R1023</v>
      </c>
      <c r="Q1141" s="8">
        <f ca="1">VLOOKUP(Table1[CUSTOMER ID],'Hospitalisation Details'!$A$2:$N$2344,13,0)</f>
        <v>26</v>
      </c>
    </row>
    <row r="1142" spans="1:17" ht="15.75" x14ac:dyDescent="0.25">
      <c r="A1142" s="1" t="s">
        <v>1229</v>
      </c>
      <c r="B1142" s="8" t="str">
        <f>VLOOKUP(A1142:A3476,'Customer Names'!$A$2:$D$2336,2,0)</f>
        <v xml:space="preserve">  Daniel</v>
      </c>
      <c r="C1142" s="8">
        <f>VLOOKUP(A1142:A3476,'Medical Examinations'!$A$2:$H$2336,2,0)</f>
        <v>28.88</v>
      </c>
      <c r="D1142" s="8">
        <f>VLOOKUP(A1142:A3476,'Medical Examinations'!$A$2:$H$2336,3,0)</f>
        <v>4.8600000000000003</v>
      </c>
      <c r="E1142" s="8" t="str">
        <f>VLOOKUP(A1142:A3476,'Medical Examinations'!$A$1:$M$2336,10,0)</f>
        <v>Yes</v>
      </c>
      <c r="F1142" s="8" t="str">
        <f>VLOOKUP(A1142:A3476,'Medical Examinations'!$A$2:$H$2336,5,0)</f>
        <v>No</v>
      </c>
      <c r="G1142" s="8" t="str">
        <f>VLOOKUP(A1142:A3476,'Medical Examinations'!$A$2:$H$2336,6,0)</f>
        <v>Yes</v>
      </c>
      <c r="H1142" s="8">
        <f>VLOOKUP(A1142:A3476,'Medical Examinations'!$A$2:$H$2336,7,0)</f>
        <v>1</v>
      </c>
      <c r="I1142" t="str">
        <f>VLOOKUP(A1142:A3476,'Medical Examinations'!$A$2:$K$2336,11,0)</f>
        <v>No</v>
      </c>
      <c r="J1142" s="8" t="str">
        <f>VLOOKUP(A1142:A3476,'Medical Examinations'!$A$2:$M$2336,12,0)</f>
        <v>Overweight</v>
      </c>
      <c r="K1142" s="8" t="str">
        <f>VLOOKUP(A1142:A3476,'Medical Examinations'!$A$2:$M$2336,13,0)</f>
        <v>Normal</v>
      </c>
      <c r="L1142" s="8" t="str">
        <f>VLOOKUP(Table1[CUSTOMER ID],'Hospitalisation Details'!$A$1:$N$2344,12,0)</f>
        <v>13/Aug/1969</v>
      </c>
      <c r="M1142" s="22">
        <f>VLOOKUP(Table1[CUSTOMER ID],'Hospitalisation Details'!$A$2:$N$2344,14,0)</f>
        <v>9869.81</v>
      </c>
      <c r="N1142" s="8" t="str">
        <f>VLOOKUP(Table1[CUSTOMER ID],'Hospitalisation Details'!$A$2:$I$2344,7,0)</f>
        <v>tier - 3</v>
      </c>
      <c r="O1142" s="8" t="str">
        <f>VLOOKUP(Table1[CUSTOMER ID],'Hospitalisation Details'!$A$2:$I$2344,8,0)</f>
        <v>tier - 3</v>
      </c>
      <c r="P1142" s="8" t="str">
        <f>VLOOKUP(Table1[CUSTOMER ID],'Hospitalisation Details'!$A$2:$I$2344,9,0)</f>
        <v>R1012</v>
      </c>
      <c r="Q1142" s="8">
        <f ca="1">VLOOKUP(Table1[CUSTOMER ID],'Hospitalisation Details'!$A$2:$N$2344,13,0)</f>
        <v>55</v>
      </c>
    </row>
    <row r="1143" spans="1:17" ht="15.75" x14ac:dyDescent="0.25">
      <c r="A1143" s="1" t="s">
        <v>1228</v>
      </c>
      <c r="B1143" s="8" t="str">
        <f>VLOOKUP(A1143:A3477,'Customer Names'!$A$2:$D$2336,2,0)</f>
        <v xml:space="preserve">  Sarah</v>
      </c>
      <c r="C1143" s="8">
        <f>VLOOKUP(A1143:A3477,'Medical Examinations'!$A$2:$H$2336,2,0)</f>
        <v>33.914999999999999</v>
      </c>
      <c r="D1143" s="8">
        <f>VLOOKUP(A1143:A3477,'Medical Examinations'!$A$2:$H$2336,3,0)</f>
        <v>11.52</v>
      </c>
      <c r="E1143" s="8" t="str">
        <f>VLOOKUP(A1143:A3477,'Medical Examinations'!$A$1:$M$2336,10,0)</f>
        <v>No</v>
      </c>
      <c r="F1143" s="8" t="str">
        <f>VLOOKUP(A1143:A3477,'Medical Examinations'!$A$2:$H$2336,5,0)</f>
        <v>No</v>
      </c>
      <c r="G1143" s="8" t="str">
        <f>VLOOKUP(A1143:A3477,'Medical Examinations'!$A$2:$H$2336,6,0)</f>
        <v>No</v>
      </c>
      <c r="H1143" s="8">
        <f>VLOOKUP(A1143:A3477,'Medical Examinations'!$A$2:$H$2336,7,0)</f>
        <v>0</v>
      </c>
      <c r="I1143" t="str">
        <f>VLOOKUP(A1143:A3477,'Medical Examinations'!$A$2:$K$2336,11,0)</f>
        <v>No</v>
      </c>
      <c r="J1143" s="8" t="str">
        <f>VLOOKUP(A1143:A3477,'Medical Examinations'!$A$2:$M$2336,12,0)</f>
        <v>Obesity</v>
      </c>
      <c r="K1143" s="8" t="str">
        <f>VLOOKUP(A1143:A3477,'Medical Examinations'!$A$2:$M$2336,13,0)</f>
        <v>Diabetes</v>
      </c>
      <c r="L1143" s="8" t="str">
        <f>VLOOKUP(Table1[CUSTOMER ID],'Hospitalisation Details'!$A$1:$N$2344,12,0)</f>
        <v>9/Nov/1971</v>
      </c>
      <c r="M1143" s="22">
        <f>VLOOKUP(Table1[CUSTOMER ID],'Hospitalisation Details'!$A$2:$N$2344,14,0)</f>
        <v>9866.2999999999993</v>
      </c>
      <c r="N1143" s="8" t="str">
        <f>VLOOKUP(Table1[CUSTOMER ID],'Hospitalisation Details'!$A$2:$I$2344,7,0)</f>
        <v>tier - 2</v>
      </c>
      <c r="O1143" s="8" t="str">
        <f>VLOOKUP(Table1[CUSTOMER ID],'Hospitalisation Details'!$A$2:$I$2344,8,0)</f>
        <v>tier - 3</v>
      </c>
      <c r="P1143" s="8" t="str">
        <f>VLOOKUP(Table1[CUSTOMER ID],'Hospitalisation Details'!$A$2:$I$2344,9,0)</f>
        <v>R1024</v>
      </c>
      <c r="Q1143" s="8">
        <f ca="1">VLOOKUP(Table1[CUSTOMER ID],'Hospitalisation Details'!$A$2:$N$2344,13,0)</f>
        <v>53</v>
      </c>
    </row>
    <row r="1144" spans="1:17" ht="15.75" x14ac:dyDescent="0.25">
      <c r="A1144" s="1" t="s">
        <v>1227</v>
      </c>
      <c r="B1144" s="8" t="str">
        <f>VLOOKUP(A1144:A3478,'Customer Names'!$A$2:$D$2336,2,0)</f>
        <v xml:space="preserve">  Matthew J</v>
      </c>
      <c r="C1144" s="8">
        <f>VLOOKUP(A1144:A3478,'Medical Examinations'!$A$2:$H$2336,2,0)</f>
        <v>24.32</v>
      </c>
      <c r="D1144" s="8">
        <f>VLOOKUP(A1144:A3478,'Medical Examinations'!$A$2:$H$2336,3,0)</f>
        <v>6.15</v>
      </c>
      <c r="E1144" s="8" t="str">
        <f>VLOOKUP(A1144:A3478,'Medical Examinations'!$A$1:$M$2336,10,0)</f>
        <v>Yes</v>
      </c>
      <c r="F1144" s="8" t="str">
        <f>VLOOKUP(A1144:A3478,'Medical Examinations'!$A$2:$H$2336,5,0)</f>
        <v>No</v>
      </c>
      <c r="G1144" s="8" t="str">
        <f>VLOOKUP(A1144:A3478,'Medical Examinations'!$A$2:$H$2336,6,0)</f>
        <v>Yes</v>
      </c>
      <c r="H1144" s="8">
        <f>VLOOKUP(A1144:A3478,'Medical Examinations'!$A$2:$H$2336,7,0)</f>
        <v>1</v>
      </c>
      <c r="I1144" t="str">
        <f>VLOOKUP(A1144:A3478,'Medical Examinations'!$A$2:$K$2336,11,0)</f>
        <v>No</v>
      </c>
      <c r="J1144" s="8" t="str">
        <f>VLOOKUP(A1144:A3478,'Medical Examinations'!$A$2:$M$2336,12,0)</f>
        <v>Normal Weight</v>
      </c>
      <c r="K1144" s="8" t="str">
        <f>VLOOKUP(A1144:A3478,'Medical Examinations'!$A$2:$M$2336,13,0)</f>
        <v>Prediabetes</v>
      </c>
      <c r="L1144" s="8" t="str">
        <f>VLOOKUP(Table1[CUSTOMER ID],'Hospitalisation Details'!$A$1:$N$2344,12,0)</f>
        <v>20/Oct/1969</v>
      </c>
      <c r="M1144" s="22">
        <f>VLOOKUP(Table1[CUSTOMER ID],'Hospitalisation Details'!$A$2:$N$2344,14,0)</f>
        <v>9863.4699999999993</v>
      </c>
      <c r="N1144" s="8" t="str">
        <f>VLOOKUP(Table1[CUSTOMER ID],'Hospitalisation Details'!$A$2:$I$2344,7,0)</f>
        <v>tier - 3</v>
      </c>
      <c r="O1144" s="8" t="str">
        <f>VLOOKUP(Table1[CUSTOMER ID],'Hospitalisation Details'!$A$2:$I$2344,8,0)</f>
        <v>tier - 3</v>
      </c>
      <c r="P1144" s="8" t="str">
        <f>VLOOKUP(Table1[CUSTOMER ID],'Hospitalisation Details'!$A$2:$I$2344,9,0)</f>
        <v>R1012</v>
      </c>
      <c r="Q1144" s="8">
        <f ca="1">VLOOKUP(Table1[CUSTOMER ID],'Hospitalisation Details'!$A$2:$N$2344,13,0)</f>
        <v>55</v>
      </c>
    </row>
    <row r="1145" spans="1:17" ht="15.75" x14ac:dyDescent="0.25">
      <c r="A1145" s="1" t="s">
        <v>1226</v>
      </c>
      <c r="B1145" s="8" t="str">
        <f>VLOOKUP(A1145:A3479,'Customer Names'!$A$2:$D$2336,2,0)</f>
        <v xml:space="preserve">  Francesca</v>
      </c>
      <c r="C1145" s="8">
        <f>VLOOKUP(A1145:A3479,'Medical Examinations'!$A$2:$H$2336,2,0)</f>
        <v>25.8</v>
      </c>
      <c r="D1145" s="8">
        <f>VLOOKUP(A1145:A3479,'Medical Examinations'!$A$2:$H$2336,3,0)</f>
        <v>9.94</v>
      </c>
      <c r="E1145" s="8" t="str">
        <f>VLOOKUP(A1145:A3479,'Medical Examinations'!$A$1:$M$2336,10,0)</f>
        <v>No</v>
      </c>
      <c r="F1145" s="8" t="str">
        <f>VLOOKUP(A1145:A3479,'Medical Examinations'!$A$2:$H$2336,5,0)</f>
        <v>No</v>
      </c>
      <c r="G1145" s="8" t="str">
        <f>VLOOKUP(A1145:A3479,'Medical Examinations'!$A$2:$H$2336,6,0)</f>
        <v>No</v>
      </c>
      <c r="H1145" s="8">
        <f>VLOOKUP(A1145:A3479,'Medical Examinations'!$A$2:$H$2336,7,0)</f>
        <v>0</v>
      </c>
      <c r="I1145" t="str">
        <f>VLOOKUP(A1145:A3479,'Medical Examinations'!$A$2:$K$2336,11,0)</f>
        <v>No</v>
      </c>
      <c r="J1145" s="8" t="str">
        <f>VLOOKUP(A1145:A3479,'Medical Examinations'!$A$2:$M$2336,12,0)</f>
        <v>Overweight</v>
      </c>
      <c r="K1145" s="8" t="str">
        <f>VLOOKUP(A1145:A3479,'Medical Examinations'!$A$2:$M$2336,13,0)</f>
        <v>Diabetes</v>
      </c>
      <c r="L1145" s="8" t="str">
        <f>VLOOKUP(Table1[CUSTOMER ID],'Hospitalisation Details'!$A$1:$N$2344,12,0)</f>
        <v>17/Jul/1971</v>
      </c>
      <c r="M1145" s="22">
        <f>VLOOKUP(Table1[CUSTOMER ID],'Hospitalisation Details'!$A$2:$N$2344,14,0)</f>
        <v>9861.0300000000007</v>
      </c>
      <c r="N1145" s="8" t="str">
        <f>VLOOKUP(Table1[CUSTOMER ID],'Hospitalisation Details'!$A$2:$I$2344,7,0)</f>
        <v>tier - 2</v>
      </c>
      <c r="O1145" s="8" t="str">
        <f>VLOOKUP(Table1[CUSTOMER ID],'Hospitalisation Details'!$A$2:$I$2344,8,0)</f>
        <v>tier - 2</v>
      </c>
      <c r="P1145" s="8" t="str">
        <f>VLOOKUP(Table1[CUSTOMER ID],'Hospitalisation Details'!$A$2:$I$2344,9,0)</f>
        <v>R1011</v>
      </c>
      <c r="Q1145" s="8">
        <f ca="1">VLOOKUP(Table1[CUSTOMER ID],'Hospitalisation Details'!$A$2:$N$2344,13,0)</f>
        <v>53</v>
      </c>
    </row>
    <row r="1146" spans="1:17" ht="15.75" x14ac:dyDescent="0.25">
      <c r="A1146" s="1" t="s">
        <v>1225</v>
      </c>
      <c r="B1146" s="8" t="str">
        <f>VLOOKUP(A1146:A3480,'Customer Names'!$A$2:$D$2336,2,0)</f>
        <v xml:space="preserve">  Nicole</v>
      </c>
      <c r="C1146" s="8">
        <f>VLOOKUP(A1146:A3480,'Medical Examinations'!$A$2:$H$2336,2,0)</f>
        <v>21.56</v>
      </c>
      <c r="D1146" s="8">
        <f>VLOOKUP(A1146:A3480,'Medical Examinations'!$A$2:$H$2336,3,0)</f>
        <v>10.56</v>
      </c>
      <c r="E1146" s="8" t="str">
        <f>VLOOKUP(A1146:A3480,'Medical Examinations'!$A$1:$M$2336,10,0)</f>
        <v>No</v>
      </c>
      <c r="F1146" s="8" t="str">
        <f>VLOOKUP(A1146:A3480,'Medical Examinations'!$A$2:$H$2336,5,0)</f>
        <v>No</v>
      </c>
      <c r="G1146" s="8" t="str">
        <f>VLOOKUP(A1146:A3480,'Medical Examinations'!$A$2:$H$2336,6,0)</f>
        <v>No</v>
      </c>
      <c r="H1146" s="8">
        <f>VLOOKUP(A1146:A3480,'Medical Examinations'!$A$2:$H$2336,7,0)</f>
        <v>0</v>
      </c>
      <c r="I1146" t="str">
        <f>VLOOKUP(A1146:A3480,'Medical Examinations'!$A$2:$K$2336,11,0)</f>
        <v>No</v>
      </c>
      <c r="J1146" s="8" t="str">
        <f>VLOOKUP(A1146:A3480,'Medical Examinations'!$A$2:$M$2336,12,0)</f>
        <v>Normal Weight</v>
      </c>
      <c r="K1146" s="8" t="str">
        <f>VLOOKUP(A1146:A3480,'Medical Examinations'!$A$2:$M$2336,13,0)</f>
        <v>Diabetes</v>
      </c>
      <c r="L1146" s="8" t="str">
        <f>VLOOKUP(Table1[CUSTOMER ID],'Hospitalisation Details'!$A$1:$N$2344,12,0)</f>
        <v>23/Oct/1971</v>
      </c>
      <c r="M1146" s="22">
        <f>VLOOKUP(Table1[CUSTOMER ID],'Hospitalisation Details'!$A$2:$N$2344,14,0)</f>
        <v>9855.1299999999992</v>
      </c>
      <c r="N1146" s="8" t="str">
        <f>VLOOKUP(Table1[CUSTOMER ID],'Hospitalisation Details'!$A$2:$I$2344,7,0)</f>
        <v>tier - 2</v>
      </c>
      <c r="O1146" s="8" t="str">
        <f>VLOOKUP(Table1[CUSTOMER ID],'Hospitalisation Details'!$A$2:$I$2344,8,0)</f>
        <v>tier - 3</v>
      </c>
      <c r="P1146" s="8" t="str">
        <f>VLOOKUP(Table1[CUSTOMER ID],'Hospitalisation Details'!$A$2:$I$2344,9,0)</f>
        <v>R1013</v>
      </c>
      <c r="Q1146" s="8">
        <f ca="1">VLOOKUP(Table1[CUSTOMER ID],'Hospitalisation Details'!$A$2:$N$2344,13,0)</f>
        <v>53</v>
      </c>
    </row>
    <row r="1147" spans="1:17" ht="15.75" x14ac:dyDescent="0.25">
      <c r="A1147" s="1" t="s">
        <v>1224</v>
      </c>
      <c r="B1147" s="8" t="str">
        <f>VLOOKUP(A1147:A3481,'Customer Names'!$A$2:$D$2336,2,0)</f>
        <v xml:space="preserve">  Toshiyuki</v>
      </c>
      <c r="C1147" s="8">
        <f>VLOOKUP(A1147:A3481,'Medical Examinations'!$A$2:$H$2336,2,0)</f>
        <v>31.6</v>
      </c>
      <c r="D1147" s="8">
        <f>VLOOKUP(A1147:A3481,'Medical Examinations'!$A$2:$H$2336,3,0)</f>
        <v>6.79</v>
      </c>
      <c r="E1147" s="8" t="str">
        <f>VLOOKUP(A1147:A3481,'Medical Examinations'!$A$1:$M$2336,10,0)</f>
        <v>No</v>
      </c>
      <c r="F1147" s="8" t="str">
        <f>VLOOKUP(A1147:A3481,'Medical Examinations'!$A$2:$H$2336,5,0)</f>
        <v>No</v>
      </c>
      <c r="G1147" s="8" t="str">
        <f>VLOOKUP(A1147:A3481,'Medical Examinations'!$A$2:$H$2336,6,0)</f>
        <v>No</v>
      </c>
      <c r="H1147" s="8">
        <f>VLOOKUP(A1147:A3481,'Medical Examinations'!$A$2:$H$2336,7,0)</f>
        <v>0</v>
      </c>
      <c r="I1147" t="str">
        <f>VLOOKUP(A1147:A3481,'Medical Examinations'!$A$2:$K$2336,11,0)</f>
        <v>No</v>
      </c>
      <c r="J1147" s="8" t="str">
        <f>VLOOKUP(A1147:A3481,'Medical Examinations'!$A$2:$M$2336,12,0)</f>
        <v>Obesity</v>
      </c>
      <c r="K1147" s="8" t="str">
        <f>VLOOKUP(A1147:A3481,'Medical Examinations'!$A$2:$M$2336,13,0)</f>
        <v>Diabetes</v>
      </c>
      <c r="L1147" s="8" t="str">
        <f>VLOOKUP(Table1[CUSTOMER ID],'Hospitalisation Details'!$A$1:$N$2344,12,0)</f>
        <v>4/Nov/1968</v>
      </c>
      <c r="M1147" s="22">
        <f>VLOOKUP(Table1[CUSTOMER ID],'Hospitalisation Details'!$A$2:$N$2344,14,0)</f>
        <v>9850.43</v>
      </c>
      <c r="N1147" s="8" t="str">
        <f>VLOOKUP(Table1[CUSTOMER ID],'Hospitalisation Details'!$A$2:$I$2344,7,0)</f>
        <v>tier - 3</v>
      </c>
      <c r="O1147" s="8" t="str">
        <f>VLOOKUP(Table1[CUSTOMER ID],'Hospitalisation Details'!$A$2:$I$2344,8,0)</f>
        <v>tier - 3</v>
      </c>
      <c r="P1147" s="8" t="str">
        <f>VLOOKUP(Table1[CUSTOMER ID],'Hospitalisation Details'!$A$2:$I$2344,9,0)</f>
        <v>R1011</v>
      </c>
      <c r="Q1147" s="8">
        <f ca="1">VLOOKUP(Table1[CUSTOMER ID],'Hospitalisation Details'!$A$2:$N$2344,13,0)</f>
        <v>56</v>
      </c>
    </row>
    <row r="1148" spans="1:17" ht="15.75" x14ac:dyDescent="0.25">
      <c r="A1148" s="1" t="s">
        <v>1223</v>
      </c>
      <c r="B1148" s="8" t="str">
        <f>VLOOKUP(A1148:A3482,'Customer Names'!$A$2:$D$2336,2,0)</f>
        <v xml:space="preserve">  Tom L</v>
      </c>
      <c r="C1148" s="8">
        <f>VLOOKUP(A1148:A3482,'Medical Examinations'!$A$2:$H$2336,2,0)</f>
        <v>42.93</v>
      </c>
      <c r="D1148" s="8">
        <f>VLOOKUP(A1148:A3482,'Medical Examinations'!$A$2:$H$2336,3,0)</f>
        <v>4.8</v>
      </c>
      <c r="E1148" s="8" t="str">
        <f>VLOOKUP(A1148:A3482,'Medical Examinations'!$A$1:$M$2336,10,0)</f>
        <v>No</v>
      </c>
      <c r="F1148" s="8" t="str">
        <f>VLOOKUP(A1148:A3482,'Medical Examinations'!$A$2:$H$2336,5,0)</f>
        <v>No</v>
      </c>
      <c r="G1148" s="8" t="str">
        <f>VLOOKUP(A1148:A3482,'Medical Examinations'!$A$2:$H$2336,6,0)</f>
        <v>No</v>
      </c>
      <c r="H1148" s="8">
        <f>VLOOKUP(A1148:A3482,'Medical Examinations'!$A$2:$H$2336,7,0)</f>
        <v>1</v>
      </c>
      <c r="I1148" t="str">
        <f>VLOOKUP(A1148:A3482,'Medical Examinations'!$A$2:$K$2336,11,0)</f>
        <v>No</v>
      </c>
      <c r="J1148" s="8" t="str">
        <f>VLOOKUP(A1148:A3482,'Medical Examinations'!$A$2:$M$2336,12,0)</f>
        <v>Obesity</v>
      </c>
      <c r="K1148" s="8" t="str">
        <f>VLOOKUP(A1148:A3482,'Medical Examinations'!$A$2:$M$2336,13,0)</f>
        <v>Normal</v>
      </c>
      <c r="L1148" s="8" t="str">
        <f>VLOOKUP(Table1[CUSTOMER ID],'Hospitalisation Details'!$A$1:$N$2344,12,0)</f>
        <v>13/Aug/1992</v>
      </c>
      <c r="M1148" s="22">
        <f>VLOOKUP(Table1[CUSTOMER ID],'Hospitalisation Details'!$A$2:$N$2344,14,0)</f>
        <v>9844.4500000000007</v>
      </c>
      <c r="N1148" s="8" t="str">
        <f>VLOOKUP(Table1[CUSTOMER ID],'Hospitalisation Details'!$A$2:$I$2344,7,0)</f>
        <v>tier - 2</v>
      </c>
      <c r="O1148" s="8" t="str">
        <f>VLOOKUP(Table1[CUSTOMER ID],'Hospitalisation Details'!$A$2:$I$2344,8,0)</f>
        <v>tier - 1</v>
      </c>
      <c r="P1148" s="8" t="str">
        <f>VLOOKUP(Table1[CUSTOMER ID],'Hospitalisation Details'!$A$2:$I$2344,9,0)</f>
        <v>R1012</v>
      </c>
      <c r="Q1148" s="8">
        <f ca="1">VLOOKUP(Table1[CUSTOMER ID],'Hospitalisation Details'!$A$2:$N$2344,13,0)</f>
        <v>32</v>
      </c>
    </row>
    <row r="1149" spans="1:17" ht="15.75" x14ac:dyDescent="0.25">
      <c r="A1149" s="1" t="s">
        <v>1222</v>
      </c>
      <c r="B1149" s="8" t="str">
        <f>VLOOKUP(A1149:A3483,'Customer Names'!$A$2:$D$2336,2,0)</f>
        <v xml:space="preserve">  Brian</v>
      </c>
      <c r="C1149" s="8">
        <f>VLOOKUP(A1149:A3483,'Medical Examinations'!$A$2:$H$2336,2,0)</f>
        <v>26.72</v>
      </c>
      <c r="D1149" s="8">
        <f>VLOOKUP(A1149:A3483,'Medical Examinations'!$A$2:$H$2336,3,0)</f>
        <v>5.75</v>
      </c>
      <c r="E1149" s="8" t="str">
        <f>VLOOKUP(A1149:A3483,'Medical Examinations'!$A$1:$M$2336,10,0)</f>
        <v>No</v>
      </c>
      <c r="F1149" s="8" t="str">
        <f>VLOOKUP(A1149:A3483,'Medical Examinations'!$A$2:$H$2336,5,0)</f>
        <v>No</v>
      </c>
      <c r="G1149" s="8" t="str">
        <f>VLOOKUP(A1149:A3483,'Medical Examinations'!$A$2:$H$2336,6,0)</f>
        <v>No</v>
      </c>
      <c r="H1149" s="8">
        <f>VLOOKUP(A1149:A3483,'Medical Examinations'!$A$2:$H$2336,7,0)</f>
        <v>2</v>
      </c>
      <c r="I1149" t="str">
        <f>VLOOKUP(A1149:A3483,'Medical Examinations'!$A$2:$K$2336,11,0)</f>
        <v>No</v>
      </c>
      <c r="J1149" s="8" t="str">
        <f>VLOOKUP(A1149:A3483,'Medical Examinations'!$A$2:$M$2336,12,0)</f>
        <v>Overweight</v>
      </c>
      <c r="K1149" s="8" t="str">
        <f>VLOOKUP(A1149:A3483,'Medical Examinations'!$A$2:$M$2336,13,0)</f>
        <v>Prediabetes</v>
      </c>
      <c r="L1149" s="8" t="str">
        <f>VLOOKUP(Table1[CUSTOMER ID],'Hospitalisation Details'!$A$1:$N$2344,12,0)</f>
        <v>26/Sep/1972</v>
      </c>
      <c r="M1149" s="22">
        <f>VLOOKUP(Table1[CUSTOMER ID],'Hospitalisation Details'!$A$2:$N$2344,14,0)</f>
        <v>9836.2099999999991</v>
      </c>
      <c r="N1149" s="8" t="str">
        <f>VLOOKUP(Table1[CUSTOMER ID],'Hospitalisation Details'!$A$2:$I$2344,7,0)</f>
        <v>tier - 2</v>
      </c>
      <c r="O1149" s="8" t="str">
        <f>VLOOKUP(Table1[CUSTOMER ID],'Hospitalisation Details'!$A$2:$I$2344,8,0)</f>
        <v>tier - 3</v>
      </c>
      <c r="P1149" s="8" t="str">
        <f>VLOOKUP(Table1[CUSTOMER ID],'Hospitalisation Details'!$A$2:$I$2344,9,0)</f>
        <v>R1021</v>
      </c>
      <c r="Q1149" s="8">
        <f ca="1">VLOOKUP(Table1[CUSTOMER ID],'Hospitalisation Details'!$A$2:$N$2344,13,0)</f>
        <v>52</v>
      </c>
    </row>
    <row r="1150" spans="1:17" ht="15.75" x14ac:dyDescent="0.25">
      <c r="A1150" s="1" t="s">
        <v>1221</v>
      </c>
      <c r="B1150" s="8" t="str">
        <f>VLOOKUP(A1150:A3484,'Customer Names'!$A$2:$D$2336,2,0)</f>
        <v xml:space="preserve">  Matthew</v>
      </c>
      <c r="C1150" s="8">
        <f>VLOOKUP(A1150:A3484,'Medical Examinations'!$A$2:$H$2336,2,0)</f>
        <v>26.67</v>
      </c>
      <c r="D1150" s="8">
        <f>VLOOKUP(A1150:A3484,'Medical Examinations'!$A$2:$H$2336,3,0)</f>
        <v>5.81</v>
      </c>
      <c r="E1150" s="8" t="str">
        <f>VLOOKUP(A1150:A3484,'Medical Examinations'!$A$1:$M$2336,10,0)</f>
        <v>No</v>
      </c>
      <c r="F1150" s="8" t="str">
        <f>VLOOKUP(A1150:A3484,'Medical Examinations'!$A$2:$H$2336,5,0)</f>
        <v>No</v>
      </c>
      <c r="G1150" s="8" t="str">
        <f>VLOOKUP(A1150:A3484,'Medical Examinations'!$A$2:$H$2336,6,0)</f>
        <v>No</v>
      </c>
      <c r="H1150" s="8">
        <f>VLOOKUP(A1150:A3484,'Medical Examinations'!$A$2:$H$2336,7,0)</f>
        <v>2</v>
      </c>
      <c r="I1150" t="str">
        <f>VLOOKUP(A1150:A3484,'Medical Examinations'!$A$2:$K$2336,11,0)</f>
        <v>No</v>
      </c>
      <c r="J1150" s="8" t="str">
        <f>VLOOKUP(A1150:A3484,'Medical Examinations'!$A$2:$M$2336,12,0)</f>
        <v>Overweight</v>
      </c>
      <c r="K1150" s="8" t="str">
        <f>VLOOKUP(A1150:A3484,'Medical Examinations'!$A$2:$M$2336,13,0)</f>
        <v>Prediabetes</v>
      </c>
      <c r="L1150" s="8" t="str">
        <f>VLOOKUP(Table1[CUSTOMER ID],'Hospitalisation Details'!$A$1:$N$2344,12,0)</f>
        <v>28/Jun/1972</v>
      </c>
      <c r="M1150" s="22">
        <f>VLOOKUP(Table1[CUSTOMER ID],'Hospitalisation Details'!$A$2:$N$2344,14,0)</f>
        <v>9819.25</v>
      </c>
      <c r="N1150" s="8" t="str">
        <f>VLOOKUP(Table1[CUSTOMER ID],'Hospitalisation Details'!$A$2:$I$2344,7,0)</f>
        <v>tier - 2</v>
      </c>
      <c r="O1150" s="8" t="str">
        <f>VLOOKUP(Table1[CUSTOMER ID],'Hospitalisation Details'!$A$2:$I$2344,8,0)</f>
        <v>tier - 2</v>
      </c>
      <c r="P1150" s="8" t="str">
        <f>VLOOKUP(Table1[CUSTOMER ID],'Hospitalisation Details'!$A$2:$I$2344,9,0)</f>
        <v>R1021</v>
      </c>
      <c r="Q1150" s="8">
        <f ca="1">VLOOKUP(Table1[CUSTOMER ID],'Hospitalisation Details'!$A$2:$N$2344,13,0)</f>
        <v>52</v>
      </c>
    </row>
    <row r="1151" spans="1:17" ht="15.75" x14ac:dyDescent="0.25">
      <c r="A1151" s="1" t="s">
        <v>1220</v>
      </c>
      <c r="B1151" s="8" t="str">
        <f>VLOOKUP(A1151:A3485,'Customer Names'!$A$2:$D$2336,2,0)</f>
        <v xml:space="preserve">  Julee</v>
      </c>
      <c r="C1151" s="8">
        <f>VLOOKUP(A1151:A3485,'Medical Examinations'!$A$2:$H$2336,2,0)</f>
        <v>42.68</v>
      </c>
      <c r="D1151" s="8">
        <f>VLOOKUP(A1151:A3485,'Medical Examinations'!$A$2:$H$2336,3,0)</f>
        <v>9.2799999999999994</v>
      </c>
      <c r="E1151" s="8" t="str">
        <f>VLOOKUP(A1151:A3485,'Medical Examinations'!$A$1:$M$2336,10,0)</f>
        <v>No</v>
      </c>
      <c r="F1151" s="8" t="str">
        <f>VLOOKUP(A1151:A3485,'Medical Examinations'!$A$2:$H$2336,5,0)</f>
        <v>No</v>
      </c>
      <c r="G1151" s="8" t="str">
        <f>VLOOKUP(A1151:A3485,'Medical Examinations'!$A$2:$H$2336,6,0)</f>
        <v>No</v>
      </c>
      <c r="H1151" s="8">
        <f>VLOOKUP(A1151:A3485,'Medical Examinations'!$A$2:$H$2336,7,0)</f>
        <v>2</v>
      </c>
      <c r="I1151" t="str">
        <f>VLOOKUP(A1151:A3485,'Medical Examinations'!$A$2:$K$2336,11,0)</f>
        <v>No</v>
      </c>
      <c r="J1151" s="8" t="str">
        <f>VLOOKUP(A1151:A3485,'Medical Examinations'!$A$2:$M$2336,12,0)</f>
        <v>Obesity</v>
      </c>
      <c r="K1151" s="8" t="str">
        <f>VLOOKUP(A1151:A3485,'Medical Examinations'!$A$2:$M$2336,13,0)</f>
        <v>Diabetes</v>
      </c>
      <c r="L1151" s="8" t="str">
        <f>VLOOKUP(Table1[CUSTOMER ID],'Hospitalisation Details'!$A$1:$N$2344,12,0)</f>
        <v>17/Sep/1973</v>
      </c>
      <c r="M1151" s="22">
        <f>VLOOKUP(Table1[CUSTOMER ID],'Hospitalisation Details'!$A$2:$N$2344,14,0)</f>
        <v>9800.89</v>
      </c>
      <c r="N1151" s="8" t="str">
        <f>VLOOKUP(Table1[CUSTOMER ID],'Hospitalisation Details'!$A$2:$I$2344,7,0)</f>
        <v>tier - 2</v>
      </c>
      <c r="O1151" s="8" t="str">
        <f>VLOOKUP(Table1[CUSTOMER ID],'Hospitalisation Details'!$A$2:$I$2344,8,0)</f>
        <v>tier - 1</v>
      </c>
      <c r="P1151" s="8" t="str">
        <f>VLOOKUP(Table1[CUSTOMER ID],'Hospitalisation Details'!$A$2:$I$2344,9,0)</f>
        <v>R1013</v>
      </c>
      <c r="Q1151" s="8">
        <f ca="1">VLOOKUP(Table1[CUSTOMER ID],'Hospitalisation Details'!$A$2:$N$2344,13,0)</f>
        <v>51</v>
      </c>
    </row>
    <row r="1152" spans="1:17" ht="15.75" x14ac:dyDescent="0.25">
      <c r="A1152" s="1" t="s">
        <v>1219</v>
      </c>
      <c r="B1152" s="8" t="str">
        <f>VLOOKUP(A1152:A3486,'Customer Names'!$A$2:$D$2336,2,0)</f>
        <v xml:space="preserve">  Christopher M</v>
      </c>
      <c r="C1152" s="8">
        <f>VLOOKUP(A1152:A3486,'Medical Examinations'!$A$2:$H$2336,2,0)</f>
        <v>24.31</v>
      </c>
      <c r="D1152" s="8">
        <f>VLOOKUP(A1152:A3486,'Medical Examinations'!$A$2:$H$2336,3,0)</f>
        <v>6.37</v>
      </c>
      <c r="E1152" s="8" t="str">
        <f>VLOOKUP(A1152:A3486,'Medical Examinations'!$A$1:$M$2336,10,0)</f>
        <v>No</v>
      </c>
      <c r="F1152" s="8" t="str">
        <f>VLOOKUP(A1152:A3486,'Medical Examinations'!$A$2:$H$2336,5,0)</f>
        <v>No</v>
      </c>
      <c r="G1152" s="8" t="str">
        <f>VLOOKUP(A1152:A3486,'Medical Examinations'!$A$2:$H$2336,6,0)</f>
        <v>No</v>
      </c>
      <c r="H1152" s="8">
        <f>VLOOKUP(A1152:A3486,'Medical Examinations'!$A$2:$H$2336,7,0)</f>
        <v>0</v>
      </c>
      <c r="I1152" t="str">
        <f>VLOOKUP(A1152:A3486,'Medical Examinations'!$A$2:$K$2336,11,0)</f>
        <v>No</v>
      </c>
      <c r="J1152" s="8" t="str">
        <f>VLOOKUP(A1152:A3486,'Medical Examinations'!$A$2:$M$2336,12,0)</f>
        <v>Normal Weight</v>
      </c>
      <c r="K1152" s="8" t="str">
        <f>VLOOKUP(A1152:A3486,'Medical Examinations'!$A$2:$M$2336,13,0)</f>
        <v>Prediabetes</v>
      </c>
      <c r="L1152" s="8" t="str">
        <f>VLOOKUP(Table1[CUSTOMER ID],'Hospitalisation Details'!$A$1:$N$2344,12,0)</f>
        <v>7/Jun/1977</v>
      </c>
      <c r="M1152" s="22">
        <f>VLOOKUP(Table1[CUSTOMER ID],'Hospitalisation Details'!$A$2:$N$2344,14,0)</f>
        <v>9788.8700000000008</v>
      </c>
      <c r="N1152" s="8" t="str">
        <f>VLOOKUP(Table1[CUSTOMER ID],'Hospitalisation Details'!$A$2:$I$2344,7,0)</f>
        <v>tier - 3</v>
      </c>
      <c r="O1152" s="8" t="str">
        <f>VLOOKUP(Table1[CUSTOMER ID],'Hospitalisation Details'!$A$2:$I$2344,8,0)</f>
        <v>tier - 2</v>
      </c>
      <c r="P1152" s="8" t="str">
        <f>VLOOKUP(Table1[CUSTOMER ID],'Hospitalisation Details'!$A$2:$I$2344,9,0)</f>
        <v>R1013</v>
      </c>
      <c r="Q1152" s="8">
        <f ca="1">VLOOKUP(Table1[CUSTOMER ID],'Hospitalisation Details'!$A$2:$N$2344,13,0)</f>
        <v>47</v>
      </c>
    </row>
    <row r="1153" spans="1:17" ht="15.75" x14ac:dyDescent="0.25">
      <c r="A1153" s="1" t="s">
        <v>1218</v>
      </c>
      <c r="B1153" s="8" t="str">
        <f>VLOOKUP(A1153:A3487,'Customer Names'!$A$2:$D$2336,2,0)</f>
        <v xml:space="preserve">  Ciaran</v>
      </c>
      <c r="C1153" s="8">
        <f>VLOOKUP(A1153:A3487,'Medical Examinations'!$A$2:$H$2336,2,0)</f>
        <v>44.75</v>
      </c>
      <c r="D1153" s="8">
        <f>VLOOKUP(A1153:A3487,'Medical Examinations'!$A$2:$H$2336,3,0)</f>
        <v>5.09</v>
      </c>
      <c r="E1153" s="8" t="str">
        <f>VLOOKUP(A1153:A3487,'Medical Examinations'!$A$1:$M$2336,10,0)</f>
        <v>Yes</v>
      </c>
      <c r="F1153" s="8" t="str">
        <f>VLOOKUP(A1153:A3487,'Medical Examinations'!$A$2:$H$2336,5,0)</f>
        <v>No</v>
      </c>
      <c r="G1153" s="8" t="str">
        <f>VLOOKUP(A1153:A3487,'Medical Examinations'!$A$2:$H$2336,6,0)</f>
        <v>No</v>
      </c>
      <c r="H1153" s="8">
        <f>VLOOKUP(A1153:A3487,'Medical Examinations'!$A$2:$H$2336,7,0)</f>
        <v>0</v>
      </c>
      <c r="I1153" t="str">
        <f>VLOOKUP(A1153:A3487,'Medical Examinations'!$A$2:$K$2336,11,0)</f>
        <v>No</v>
      </c>
      <c r="J1153" s="8" t="str">
        <f>VLOOKUP(A1153:A3487,'Medical Examinations'!$A$2:$M$2336,12,0)</f>
        <v>Obesity</v>
      </c>
      <c r="K1153" s="8" t="str">
        <f>VLOOKUP(A1153:A3487,'Medical Examinations'!$A$2:$M$2336,13,0)</f>
        <v>Normal</v>
      </c>
      <c r="L1153" s="8" t="str">
        <f>VLOOKUP(Table1[CUSTOMER ID],'Hospitalisation Details'!$A$1:$N$2344,12,0)</f>
        <v>8/Aug/1996</v>
      </c>
      <c r="M1153" s="22">
        <f>VLOOKUP(Table1[CUSTOMER ID],'Hospitalisation Details'!$A$2:$N$2344,14,0)</f>
        <v>9787.32</v>
      </c>
      <c r="N1153" s="8" t="str">
        <f>VLOOKUP(Table1[CUSTOMER ID],'Hospitalisation Details'!$A$2:$I$2344,7,0)</f>
        <v>tier - 2</v>
      </c>
      <c r="O1153" s="8" t="str">
        <f>VLOOKUP(Table1[CUSTOMER ID],'Hospitalisation Details'!$A$2:$I$2344,8,0)</f>
        <v>tier - 3</v>
      </c>
      <c r="P1153" s="8" t="str">
        <f>VLOOKUP(Table1[CUSTOMER ID],'Hospitalisation Details'!$A$2:$I$2344,9,0)</f>
        <v>R1023</v>
      </c>
      <c r="Q1153" s="8">
        <f ca="1">VLOOKUP(Table1[CUSTOMER ID],'Hospitalisation Details'!$A$2:$N$2344,13,0)</f>
        <v>28</v>
      </c>
    </row>
    <row r="1154" spans="1:17" ht="15.75" x14ac:dyDescent="0.25">
      <c r="A1154" s="1" t="s">
        <v>1217</v>
      </c>
      <c r="B1154" s="8" t="str">
        <f>VLOOKUP(A1154:A3488,'Customer Names'!$A$2:$D$2336,2,0)</f>
        <v xml:space="preserve">  Kara</v>
      </c>
      <c r="C1154" s="8">
        <f>VLOOKUP(A1154:A3488,'Medical Examinations'!$A$2:$H$2336,2,0)</f>
        <v>30.78</v>
      </c>
      <c r="D1154" s="8">
        <f>VLOOKUP(A1154:A3488,'Medical Examinations'!$A$2:$H$2336,3,0)</f>
        <v>7.94</v>
      </c>
      <c r="E1154" s="8" t="str">
        <f>VLOOKUP(A1154:A3488,'Medical Examinations'!$A$1:$M$2336,10,0)</f>
        <v>No</v>
      </c>
      <c r="F1154" s="8" t="str">
        <f>VLOOKUP(A1154:A3488,'Medical Examinations'!$A$2:$H$2336,5,0)</f>
        <v>No</v>
      </c>
      <c r="G1154" s="8" t="str">
        <f>VLOOKUP(A1154:A3488,'Medical Examinations'!$A$2:$H$2336,6,0)</f>
        <v>No</v>
      </c>
      <c r="H1154" s="8">
        <f>VLOOKUP(A1154:A3488,'Medical Examinations'!$A$2:$H$2336,7,0)</f>
        <v>2</v>
      </c>
      <c r="I1154" t="str">
        <f>VLOOKUP(A1154:A3488,'Medical Examinations'!$A$2:$K$2336,11,0)</f>
        <v>No</v>
      </c>
      <c r="J1154" s="8" t="str">
        <f>VLOOKUP(A1154:A3488,'Medical Examinations'!$A$2:$M$2336,12,0)</f>
        <v>Obesity</v>
      </c>
      <c r="K1154" s="8" t="str">
        <f>VLOOKUP(A1154:A3488,'Medical Examinations'!$A$2:$M$2336,13,0)</f>
        <v>Diabetes</v>
      </c>
      <c r="L1154" s="8" t="str">
        <f>VLOOKUP(Table1[CUSTOMER ID],'Hospitalisation Details'!$A$1:$N$2344,12,0)</f>
        <v>7/Jul/1973</v>
      </c>
      <c r="M1154" s="22">
        <f>VLOOKUP(Table1[CUSTOMER ID],'Hospitalisation Details'!$A$2:$N$2344,14,0)</f>
        <v>9778.35</v>
      </c>
      <c r="N1154" s="8" t="str">
        <f>VLOOKUP(Table1[CUSTOMER ID],'Hospitalisation Details'!$A$2:$I$2344,7,0)</f>
        <v>tier - 2</v>
      </c>
      <c r="O1154" s="8" t="str">
        <f>VLOOKUP(Table1[CUSTOMER ID],'Hospitalisation Details'!$A$2:$I$2344,8,0)</f>
        <v>tier - 2</v>
      </c>
      <c r="P1154" s="8" t="str">
        <f>VLOOKUP(Table1[CUSTOMER ID],'Hospitalisation Details'!$A$2:$I$2344,9,0)</f>
        <v>R1024</v>
      </c>
      <c r="Q1154" s="8">
        <f ca="1">VLOOKUP(Table1[CUSTOMER ID],'Hospitalisation Details'!$A$2:$N$2344,13,0)</f>
        <v>51</v>
      </c>
    </row>
    <row r="1155" spans="1:17" ht="15.75" x14ac:dyDescent="0.25">
      <c r="A1155" s="1" t="s">
        <v>1216</v>
      </c>
      <c r="B1155" s="8" t="str">
        <f>VLOOKUP(A1155:A3489,'Customer Names'!$A$2:$D$2336,2,0)</f>
        <v xml:space="preserve">  Makie</v>
      </c>
      <c r="C1155" s="8">
        <f>VLOOKUP(A1155:A3489,'Medical Examinations'!$A$2:$H$2336,2,0)</f>
        <v>21.86</v>
      </c>
      <c r="D1155" s="8">
        <f>VLOOKUP(A1155:A3489,'Medical Examinations'!$A$2:$H$2336,3,0)</f>
        <v>10.95</v>
      </c>
      <c r="E1155" s="8" t="str">
        <f>VLOOKUP(A1155:A3489,'Medical Examinations'!$A$1:$M$2336,10,0)</f>
        <v>No</v>
      </c>
      <c r="F1155" s="8" t="str">
        <f>VLOOKUP(A1155:A3489,'Medical Examinations'!$A$2:$H$2336,5,0)</f>
        <v>No</v>
      </c>
      <c r="G1155" s="8" t="str">
        <f>VLOOKUP(A1155:A3489,'Medical Examinations'!$A$2:$H$2336,6,0)</f>
        <v>No</v>
      </c>
      <c r="H1155" s="8">
        <f>VLOOKUP(A1155:A3489,'Medical Examinations'!$A$2:$H$2336,7,0)</f>
        <v>0</v>
      </c>
      <c r="I1155" t="str">
        <f>VLOOKUP(A1155:A3489,'Medical Examinations'!$A$2:$K$2336,11,0)</f>
        <v>No</v>
      </c>
      <c r="J1155" s="8" t="str">
        <f>VLOOKUP(A1155:A3489,'Medical Examinations'!$A$2:$M$2336,12,0)</f>
        <v>Normal Weight</v>
      </c>
      <c r="K1155" s="8" t="str">
        <f>VLOOKUP(A1155:A3489,'Medical Examinations'!$A$2:$M$2336,13,0)</f>
        <v>Diabetes</v>
      </c>
      <c r="L1155" s="8" t="str">
        <f>VLOOKUP(Table1[CUSTOMER ID],'Hospitalisation Details'!$A$1:$N$2344,12,0)</f>
        <v>5/Sep/1965</v>
      </c>
      <c r="M1155" s="22">
        <f>VLOOKUP(Table1[CUSTOMER ID],'Hospitalisation Details'!$A$2:$N$2344,14,0)</f>
        <v>9764.08</v>
      </c>
      <c r="N1155" s="8" t="str">
        <f>VLOOKUP(Table1[CUSTOMER ID],'Hospitalisation Details'!$A$2:$I$2344,7,0)</f>
        <v>tier - 3</v>
      </c>
      <c r="O1155" s="8" t="str">
        <f>VLOOKUP(Table1[CUSTOMER ID],'Hospitalisation Details'!$A$2:$I$2344,8,0)</f>
        <v>tier - 1</v>
      </c>
      <c r="P1155" s="8" t="str">
        <f>VLOOKUP(Table1[CUSTOMER ID],'Hospitalisation Details'!$A$2:$I$2344,9,0)</f>
        <v>R1012</v>
      </c>
      <c r="Q1155" s="8">
        <f ca="1">VLOOKUP(Table1[CUSTOMER ID],'Hospitalisation Details'!$A$2:$N$2344,13,0)</f>
        <v>59</v>
      </c>
    </row>
    <row r="1156" spans="1:17" ht="15.75" x14ac:dyDescent="0.25">
      <c r="A1156" s="1" t="s">
        <v>1215</v>
      </c>
      <c r="B1156" s="8" t="str">
        <f>VLOOKUP(A1156:A3490,'Customer Names'!$A$2:$D$2336,2,0)</f>
        <v xml:space="preserve">  Emily E</v>
      </c>
      <c r="C1156" s="8">
        <f>VLOOKUP(A1156:A3490,'Medical Examinations'!$A$2:$H$2336,2,0)</f>
        <v>49.09</v>
      </c>
      <c r="D1156" s="8">
        <f>VLOOKUP(A1156:A3490,'Medical Examinations'!$A$2:$H$2336,3,0)</f>
        <v>6.3</v>
      </c>
      <c r="E1156" s="8" t="str">
        <f>VLOOKUP(A1156:A3490,'Medical Examinations'!$A$1:$M$2336,10,0)</f>
        <v>Yes</v>
      </c>
      <c r="F1156" s="8" t="str">
        <f>VLOOKUP(A1156:A3490,'Medical Examinations'!$A$2:$H$2336,5,0)</f>
        <v>No</v>
      </c>
      <c r="G1156" s="8" t="str">
        <f>VLOOKUP(A1156:A3490,'Medical Examinations'!$A$2:$H$2336,6,0)</f>
        <v>No</v>
      </c>
      <c r="H1156" s="8">
        <f>VLOOKUP(A1156:A3490,'Medical Examinations'!$A$2:$H$2336,7,0)</f>
        <v>0</v>
      </c>
      <c r="I1156" t="str">
        <f>VLOOKUP(A1156:A3490,'Medical Examinations'!$A$2:$K$2336,11,0)</f>
        <v>No</v>
      </c>
      <c r="J1156" s="8" t="str">
        <f>VLOOKUP(A1156:A3490,'Medical Examinations'!$A$2:$M$2336,12,0)</f>
        <v>Obesity</v>
      </c>
      <c r="K1156" s="8" t="str">
        <f>VLOOKUP(A1156:A3490,'Medical Examinations'!$A$2:$M$2336,13,0)</f>
        <v>Prediabetes</v>
      </c>
      <c r="L1156" s="8" t="str">
        <f>VLOOKUP(Table1[CUSTOMER ID],'Hospitalisation Details'!$A$1:$N$2344,12,0)</f>
        <v>14/Jul/2001</v>
      </c>
      <c r="M1156" s="22">
        <f>VLOOKUP(Table1[CUSTOMER ID],'Hospitalisation Details'!$A$2:$N$2344,14,0)</f>
        <v>9753.49</v>
      </c>
      <c r="N1156" s="8" t="str">
        <f>VLOOKUP(Table1[CUSTOMER ID],'Hospitalisation Details'!$A$2:$I$2344,7,0)</f>
        <v>tier - 2</v>
      </c>
      <c r="O1156" s="8" t="str">
        <f>VLOOKUP(Table1[CUSTOMER ID],'Hospitalisation Details'!$A$2:$I$2344,8,0)</f>
        <v>tier - 2</v>
      </c>
      <c r="P1156" s="8" t="str">
        <f>VLOOKUP(Table1[CUSTOMER ID],'Hospitalisation Details'!$A$2:$I$2344,9,0)</f>
        <v>R1012</v>
      </c>
      <c r="Q1156" s="8">
        <f ca="1">VLOOKUP(Table1[CUSTOMER ID],'Hospitalisation Details'!$A$2:$N$2344,13,0)</f>
        <v>23</v>
      </c>
    </row>
    <row r="1157" spans="1:17" ht="15.75" x14ac:dyDescent="0.25">
      <c r="A1157" s="1" t="s">
        <v>1214</v>
      </c>
      <c r="B1157" s="8" t="str">
        <f>VLOOKUP(A1157:A3491,'Customer Names'!$A$2:$D$2336,2,0)</f>
        <v xml:space="preserve">  Cary</v>
      </c>
      <c r="C1157" s="8">
        <f>VLOOKUP(A1157:A3491,'Medical Examinations'!$A$2:$H$2336,2,0)</f>
        <v>47.74</v>
      </c>
      <c r="D1157" s="8">
        <f>VLOOKUP(A1157:A3491,'Medical Examinations'!$A$2:$H$2336,3,0)</f>
        <v>8.0500000000000007</v>
      </c>
      <c r="E1157" s="8" t="str">
        <f>VLOOKUP(A1157:A3491,'Medical Examinations'!$A$1:$M$2336,10,0)</f>
        <v>Yes</v>
      </c>
      <c r="F1157" s="8" t="str">
        <f>VLOOKUP(A1157:A3491,'Medical Examinations'!$A$2:$H$2336,5,0)</f>
        <v>No</v>
      </c>
      <c r="G1157" s="8" t="str">
        <f>VLOOKUP(A1157:A3491,'Medical Examinations'!$A$2:$H$2336,6,0)</f>
        <v>No</v>
      </c>
      <c r="H1157" s="8">
        <f>VLOOKUP(A1157:A3491,'Medical Examinations'!$A$2:$H$2336,7,0)</f>
        <v>2</v>
      </c>
      <c r="I1157" t="str">
        <f>VLOOKUP(A1157:A3491,'Medical Examinations'!$A$2:$K$2336,11,0)</f>
        <v>No</v>
      </c>
      <c r="J1157" s="8" t="str">
        <f>VLOOKUP(A1157:A3491,'Medical Examinations'!$A$2:$M$2336,12,0)</f>
        <v>Obesity</v>
      </c>
      <c r="K1157" s="8" t="str">
        <f>VLOOKUP(A1157:A3491,'Medical Examinations'!$A$2:$M$2336,13,0)</f>
        <v>Diabetes</v>
      </c>
      <c r="L1157" s="8" t="str">
        <f>VLOOKUP(Table1[CUSTOMER ID],'Hospitalisation Details'!$A$1:$N$2344,12,0)</f>
        <v>4/Jul/1970</v>
      </c>
      <c r="M1157" s="22">
        <f>VLOOKUP(Table1[CUSTOMER ID],'Hospitalisation Details'!$A$2:$N$2344,14,0)</f>
        <v>9748.91</v>
      </c>
      <c r="N1157" s="8" t="str">
        <f>VLOOKUP(Table1[CUSTOMER ID],'Hospitalisation Details'!$A$2:$I$2344,7,0)</f>
        <v>tier - 2</v>
      </c>
      <c r="O1157" s="8" t="str">
        <f>VLOOKUP(Table1[CUSTOMER ID],'Hospitalisation Details'!$A$2:$I$2344,8,0)</f>
        <v>tier - 1</v>
      </c>
      <c r="P1157" s="8" t="str">
        <f>VLOOKUP(Table1[CUSTOMER ID],'Hospitalisation Details'!$A$2:$I$2344,9,0)</f>
        <v>R1013</v>
      </c>
      <c r="Q1157" s="8">
        <f ca="1">VLOOKUP(Table1[CUSTOMER ID],'Hospitalisation Details'!$A$2:$N$2344,13,0)</f>
        <v>54</v>
      </c>
    </row>
    <row r="1158" spans="1:17" ht="15.75" x14ac:dyDescent="0.25">
      <c r="A1158" s="1" t="s">
        <v>1213</v>
      </c>
      <c r="B1158" s="8" t="str">
        <f>VLOOKUP(A1158:A3492,'Customer Names'!$A$2:$D$2336,2,0)</f>
        <v xml:space="preserve">  Steven</v>
      </c>
      <c r="C1158" s="8">
        <f>VLOOKUP(A1158:A3492,'Medical Examinations'!$A$2:$H$2336,2,0)</f>
        <v>30.2</v>
      </c>
      <c r="D1158" s="8">
        <f>VLOOKUP(A1158:A3492,'Medical Examinations'!$A$2:$H$2336,3,0)</f>
        <v>9.8800000000000008</v>
      </c>
      <c r="E1158" s="8" t="str">
        <f>VLOOKUP(A1158:A3492,'Medical Examinations'!$A$1:$M$2336,10,0)</f>
        <v>Yes</v>
      </c>
      <c r="F1158" s="8" t="str">
        <f>VLOOKUP(A1158:A3492,'Medical Examinations'!$A$2:$H$2336,5,0)</f>
        <v>No</v>
      </c>
      <c r="G1158" s="8" t="str">
        <f>VLOOKUP(A1158:A3492,'Medical Examinations'!$A$2:$H$2336,6,0)</f>
        <v>No</v>
      </c>
      <c r="H1158" s="8">
        <f>VLOOKUP(A1158:A3492,'Medical Examinations'!$A$2:$H$2336,7,0)</f>
        <v>2</v>
      </c>
      <c r="I1158" t="str">
        <f>VLOOKUP(A1158:A3492,'Medical Examinations'!$A$2:$K$2336,11,0)</f>
        <v>No</v>
      </c>
      <c r="J1158" s="8" t="str">
        <f>VLOOKUP(A1158:A3492,'Medical Examinations'!$A$2:$M$2336,12,0)</f>
        <v>Obesity</v>
      </c>
      <c r="K1158" s="8" t="str">
        <f>VLOOKUP(A1158:A3492,'Medical Examinations'!$A$2:$M$2336,13,0)</f>
        <v>Diabetes</v>
      </c>
      <c r="L1158" s="8" t="str">
        <f>VLOOKUP(Table1[CUSTOMER ID],'Hospitalisation Details'!$A$1:$N$2344,12,0)</f>
        <v>18/Aug/1970</v>
      </c>
      <c r="M1158" s="22">
        <f>VLOOKUP(Table1[CUSTOMER ID],'Hospitalisation Details'!$A$2:$N$2344,14,0)</f>
        <v>9724.5300000000007</v>
      </c>
      <c r="N1158" s="8" t="str">
        <f>VLOOKUP(Table1[CUSTOMER ID],'Hospitalisation Details'!$A$2:$I$2344,7,0)</f>
        <v>tier - 3</v>
      </c>
      <c r="O1158" s="8" t="str">
        <f>VLOOKUP(Table1[CUSTOMER ID],'Hospitalisation Details'!$A$2:$I$2344,8,0)</f>
        <v>tier - 1</v>
      </c>
      <c r="P1158" s="8" t="str">
        <f>VLOOKUP(Table1[CUSTOMER ID],'Hospitalisation Details'!$A$2:$I$2344,9,0)</f>
        <v>R1011</v>
      </c>
      <c r="Q1158" s="8">
        <f ca="1">VLOOKUP(Table1[CUSTOMER ID],'Hospitalisation Details'!$A$2:$N$2344,13,0)</f>
        <v>54</v>
      </c>
    </row>
    <row r="1159" spans="1:17" ht="15.75" x14ac:dyDescent="0.25">
      <c r="A1159" s="1" t="s">
        <v>1212</v>
      </c>
      <c r="B1159" s="8" t="str">
        <f>VLOOKUP(A1159:A3493,'Customer Names'!$A$2:$D$2336,2,0)</f>
        <v xml:space="preserve">  Jose Antonio Sr</v>
      </c>
      <c r="C1159" s="8">
        <f>VLOOKUP(A1159:A3493,'Medical Examinations'!$A$2:$H$2336,2,0)</f>
        <v>33.25</v>
      </c>
      <c r="D1159" s="8">
        <f>VLOOKUP(A1159:A3493,'Medical Examinations'!$A$2:$H$2336,3,0)</f>
        <v>7.42</v>
      </c>
      <c r="E1159" s="8" t="str">
        <f>VLOOKUP(A1159:A3493,'Medical Examinations'!$A$1:$M$2336,10,0)</f>
        <v>Yes</v>
      </c>
      <c r="F1159" s="8" t="str">
        <f>VLOOKUP(A1159:A3493,'Medical Examinations'!$A$2:$H$2336,5,0)</f>
        <v>No</v>
      </c>
      <c r="G1159" s="8" t="str">
        <f>VLOOKUP(A1159:A3493,'Medical Examinations'!$A$2:$H$2336,6,0)</f>
        <v>No</v>
      </c>
      <c r="H1159" s="8">
        <f>VLOOKUP(A1159:A3493,'Medical Examinations'!$A$2:$H$2336,7,0)</f>
        <v>2</v>
      </c>
      <c r="I1159" t="str">
        <f>VLOOKUP(A1159:A3493,'Medical Examinations'!$A$2:$K$2336,11,0)</f>
        <v>No</v>
      </c>
      <c r="J1159" s="8" t="str">
        <f>VLOOKUP(A1159:A3493,'Medical Examinations'!$A$2:$M$2336,12,0)</f>
        <v>Obesity</v>
      </c>
      <c r="K1159" s="8" t="str">
        <f>VLOOKUP(A1159:A3493,'Medical Examinations'!$A$2:$M$2336,13,0)</f>
        <v>Diabetes</v>
      </c>
      <c r="L1159" s="8" t="str">
        <f>VLOOKUP(Table1[CUSTOMER ID],'Hospitalisation Details'!$A$1:$N$2344,12,0)</f>
        <v>12/Sep/1970</v>
      </c>
      <c r="M1159" s="22">
        <f>VLOOKUP(Table1[CUSTOMER ID],'Hospitalisation Details'!$A$2:$N$2344,14,0)</f>
        <v>9722.77</v>
      </c>
      <c r="N1159" s="8" t="str">
        <f>VLOOKUP(Table1[CUSTOMER ID],'Hospitalisation Details'!$A$2:$I$2344,7,0)</f>
        <v>tier - 3</v>
      </c>
      <c r="O1159" s="8" t="str">
        <f>VLOOKUP(Table1[CUSTOMER ID],'Hospitalisation Details'!$A$2:$I$2344,8,0)</f>
        <v>tier - 1</v>
      </c>
      <c r="P1159" s="8" t="str">
        <f>VLOOKUP(Table1[CUSTOMER ID],'Hospitalisation Details'!$A$2:$I$2344,9,0)</f>
        <v>R1016</v>
      </c>
      <c r="Q1159" s="8">
        <f ca="1">VLOOKUP(Table1[CUSTOMER ID],'Hospitalisation Details'!$A$2:$N$2344,13,0)</f>
        <v>54</v>
      </c>
    </row>
    <row r="1160" spans="1:17" ht="15.75" x14ac:dyDescent="0.25">
      <c r="A1160" s="1" t="s">
        <v>1211</v>
      </c>
      <c r="B1160" s="8" t="str">
        <f>VLOOKUP(A1160:A3494,'Customer Names'!$A$2:$D$2336,2,0)</f>
        <v xml:space="preserve">  Tatiana</v>
      </c>
      <c r="C1160" s="8">
        <f>VLOOKUP(A1160:A3494,'Medical Examinations'!$A$2:$H$2336,2,0)</f>
        <v>26.6</v>
      </c>
      <c r="D1160" s="8">
        <f>VLOOKUP(A1160:A3494,'Medical Examinations'!$A$2:$H$2336,3,0)</f>
        <v>8.4499999999999993</v>
      </c>
      <c r="E1160" s="8" t="str">
        <f>VLOOKUP(A1160:A3494,'Medical Examinations'!$A$1:$M$2336,10,0)</f>
        <v>Yes</v>
      </c>
      <c r="F1160" s="8" t="str">
        <f>VLOOKUP(A1160:A3494,'Medical Examinations'!$A$2:$H$2336,5,0)</f>
        <v>No</v>
      </c>
      <c r="G1160" s="8" t="str">
        <f>VLOOKUP(A1160:A3494,'Medical Examinations'!$A$2:$H$2336,6,0)</f>
        <v>No</v>
      </c>
      <c r="H1160" s="8">
        <f>VLOOKUP(A1160:A3494,'Medical Examinations'!$A$2:$H$2336,7,0)</f>
        <v>1</v>
      </c>
      <c r="I1160" t="str">
        <f>VLOOKUP(A1160:A3494,'Medical Examinations'!$A$2:$K$2336,11,0)</f>
        <v>No</v>
      </c>
      <c r="J1160" s="8" t="str">
        <f>VLOOKUP(A1160:A3494,'Medical Examinations'!$A$2:$M$2336,12,0)</f>
        <v>Overweight</v>
      </c>
      <c r="K1160" s="8" t="str">
        <f>VLOOKUP(A1160:A3494,'Medical Examinations'!$A$2:$M$2336,13,0)</f>
        <v>Diabetes</v>
      </c>
      <c r="L1160" s="8" t="str">
        <f>VLOOKUP(Table1[CUSTOMER ID],'Hospitalisation Details'!$A$1:$N$2344,12,0)</f>
        <v>27/Jun/1975</v>
      </c>
      <c r="M1160" s="22">
        <f>VLOOKUP(Table1[CUSTOMER ID],'Hospitalisation Details'!$A$2:$N$2344,14,0)</f>
        <v>9715.84</v>
      </c>
      <c r="N1160" s="8" t="str">
        <f>VLOOKUP(Table1[CUSTOMER ID],'Hospitalisation Details'!$A$2:$I$2344,7,0)</f>
        <v>tier - 2</v>
      </c>
      <c r="O1160" s="8" t="str">
        <f>VLOOKUP(Table1[CUSTOMER ID],'Hospitalisation Details'!$A$2:$I$2344,8,0)</f>
        <v>tier - 1</v>
      </c>
      <c r="P1160" s="8" t="str">
        <f>VLOOKUP(Table1[CUSTOMER ID],'Hospitalisation Details'!$A$2:$I$2344,9,0)</f>
        <v>R1024</v>
      </c>
      <c r="Q1160" s="8">
        <f ca="1">VLOOKUP(Table1[CUSTOMER ID],'Hospitalisation Details'!$A$2:$N$2344,13,0)</f>
        <v>49</v>
      </c>
    </row>
    <row r="1161" spans="1:17" ht="15.75" x14ac:dyDescent="0.25">
      <c r="A1161" s="1" t="s">
        <v>1210</v>
      </c>
      <c r="B1161" s="8" t="str">
        <f>VLOOKUP(A1161:A3495,'Customer Names'!$A$2:$D$2336,2,0)</f>
        <v xml:space="preserve">  Dan T</v>
      </c>
      <c r="C1161" s="8">
        <f>VLOOKUP(A1161:A3495,'Medical Examinations'!$A$2:$H$2336,2,0)</f>
        <v>26.35</v>
      </c>
      <c r="D1161" s="8">
        <f>VLOOKUP(A1161:A3495,'Medical Examinations'!$A$2:$H$2336,3,0)</f>
        <v>6.21</v>
      </c>
      <c r="E1161" s="8" t="str">
        <f>VLOOKUP(A1161:A3495,'Medical Examinations'!$A$1:$M$2336,10,0)</f>
        <v>No</v>
      </c>
      <c r="F1161" s="8" t="str">
        <f>VLOOKUP(A1161:A3495,'Medical Examinations'!$A$2:$H$2336,5,0)</f>
        <v>No</v>
      </c>
      <c r="G1161" s="8" t="str">
        <f>VLOOKUP(A1161:A3495,'Medical Examinations'!$A$2:$H$2336,6,0)</f>
        <v>No</v>
      </c>
      <c r="H1161" s="8">
        <f>VLOOKUP(A1161:A3495,'Medical Examinations'!$A$2:$H$2336,7,0)</f>
        <v>2</v>
      </c>
      <c r="I1161" t="str">
        <f>VLOOKUP(A1161:A3495,'Medical Examinations'!$A$2:$K$2336,11,0)</f>
        <v>No</v>
      </c>
      <c r="J1161" s="8" t="str">
        <f>VLOOKUP(A1161:A3495,'Medical Examinations'!$A$2:$M$2336,12,0)</f>
        <v>Overweight</v>
      </c>
      <c r="K1161" s="8" t="str">
        <f>VLOOKUP(A1161:A3495,'Medical Examinations'!$A$2:$M$2336,13,0)</f>
        <v>Prediabetes</v>
      </c>
      <c r="L1161" s="8" t="str">
        <f>VLOOKUP(Table1[CUSTOMER ID],'Hospitalisation Details'!$A$1:$N$2344,12,0)</f>
        <v>10/Jul/1972</v>
      </c>
      <c r="M1161" s="22">
        <f>VLOOKUP(Table1[CUSTOMER ID],'Hospitalisation Details'!$A$2:$N$2344,14,0)</f>
        <v>9710.7099999999991</v>
      </c>
      <c r="N1161" s="8" t="str">
        <f>VLOOKUP(Table1[CUSTOMER ID],'Hospitalisation Details'!$A$2:$I$2344,7,0)</f>
        <v>tier - 2</v>
      </c>
      <c r="O1161" s="8" t="str">
        <f>VLOOKUP(Table1[CUSTOMER ID],'Hospitalisation Details'!$A$2:$I$2344,8,0)</f>
        <v>tier - 1</v>
      </c>
      <c r="P1161" s="8" t="str">
        <f>VLOOKUP(Table1[CUSTOMER ID],'Hospitalisation Details'!$A$2:$I$2344,9,0)</f>
        <v>R1021</v>
      </c>
      <c r="Q1161" s="8">
        <f ca="1">VLOOKUP(Table1[CUSTOMER ID],'Hospitalisation Details'!$A$2:$N$2344,13,0)</f>
        <v>52</v>
      </c>
    </row>
    <row r="1162" spans="1:17" ht="15.75" x14ac:dyDescent="0.25">
      <c r="A1162" s="1" t="s">
        <v>1209</v>
      </c>
      <c r="B1162" s="8" t="str">
        <f>VLOOKUP(A1162:A3496,'Customer Names'!$A$2:$D$2336,2,0)</f>
        <v xml:space="preserve">  Liisa A</v>
      </c>
      <c r="C1162" s="8">
        <f>VLOOKUP(A1162:A3496,'Medical Examinations'!$A$2:$H$2336,2,0)</f>
        <v>39.994999999999997</v>
      </c>
      <c r="D1162" s="8">
        <f>VLOOKUP(A1162:A3496,'Medical Examinations'!$A$2:$H$2336,3,0)</f>
        <v>4.6500000000000004</v>
      </c>
      <c r="E1162" s="8" t="str">
        <f>VLOOKUP(A1162:A3496,'Medical Examinations'!$A$1:$M$2336,10,0)</f>
        <v>No</v>
      </c>
      <c r="F1162" s="8" t="str">
        <f>VLOOKUP(A1162:A3496,'Medical Examinations'!$A$2:$H$2336,5,0)</f>
        <v>No</v>
      </c>
      <c r="G1162" s="8" t="str">
        <f>VLOOKUP(A1162:A3496,'Medical Examinations'!$A$2:$H$2336,6,0)</f>
        <v>No</v>
      </c>
      <c r="H1162" s="8">
        <f>VLOOKUP(A1162:A3496,'Medical Examinations'!$A$2:$H$2336,7,0)</f>
        <v>0</v>
      </c>
      <c r="I1162" t="str">
        <f>VLOOKUP(A1162:A3496,'Medical Examinations'!$A$2:$K$2336,11,0)</f>
        <v>No</v>
      </c>
      <c r="J1162" s="8" t="str">
        <f>VLOOKUP(A1162:A3496,'Medical Examinations'!$A$2:$M$2336,12,0)</f>
        <v>Obesity</v>
      </c>
      <c r="K1162" s="8" t="str">
        <f>VLOOKUP(A1162:A3496,'Medical Examinations'!$A$2:$M$2336,13,0)</f>
        <v>Normal</v>
      </c>
      <c r="L1162" s="8" t="str">
        <f>VLOOKUP(Table1[CUSTOMER ID],'Hospitalisation Details'!$A$1:$N$2344,12,0)</f>
        <v>19/Sep/1977</v>
      </c>
      <c r="M1162" s="22">
        <f>VLOOKUP(Table1[CUSTOMER ID],'Hospitalisation Details'!$A$2:$N$2344,14,0)</f>
        <v>9704.67</v>
      </c>
      <c r="N1162" s="8" t="str">
        <f>VLOOKUP(Table1[CUSTOMER ID],'Hospitalisation Details'!$A$2:$I$2344,7,0)</f>
        <v>tier - 2</v>
      </c>
      <c r="O1162" s="8" t="str">
        <f>VLOOKUP(Table1[CUSTOMER ID],'Hospitalisation Details'!$A$2:$I$2344,8,0)</f>
        <v>tier - 3</v>
      </c>
      <c r="P1162" s="8" t="str">
        <f>VLOOKUP(Table1[CUSTOMER ID],'Hospitalisation Details'!$A$2:$I$2344,9,0)</f>
        <v>R1024</v>
      </c>
      <c r="Q1162" s="8">
        <f ca="1">VLOOKUP(Table1[CUSTOMER ID],'Hospitalisation Details'!$A$2:$N$2344,13,0)</f>
        <v>47</v>
      </c>
    </row>
    <row r="1163" spans="1:17" ht="15.75" x14ac:dyDescent="0.25">
      <c r="A1163" s="1" t="s">
        <v>1208</v>
      </c>
      <c r="B1163" s="8" t="str">
        <f>VLOOKUP(A1163:A3497,'Customer Names'!$A$2:$D$2336,2,0)</f>
        <v xml:space="preserve">  Kathryn E</v>
      </c>
      <c r="C1163" s="8">
        <f>VLOOKUP(A1163:A3497,'Medical Examinations'!$A$2:$H$2336,2,0)</f>
        <v>22.92</v>
      </c>
      <c r="D1163" s="8">
        <f>VLOOKUP(A1163:A3497,'Medical Examinations'!$A$2:$H$2336,3,0)</f>
        <v>5.87</v>
      </c>
      <c r="E1163" s="8" t="str">
        <f>VLOOKUP(A1163:A3497,'Medical Examinations'!$A$1:$M$2336,10,0)</f>
        <v>Yes</v>
      </c>
      <c r="F1163" s="8" t="str">
        <f>VLOOKUP(A1163:A3497,'Medical Examinations'!$A$2:$H$2336,5,0)</f>
        <v>No</v>
      </c>
      <c r="G1163" s="8" t="str">
        <f>VLOOKUP(A1163:A3497,'Medical Examinations'!$A$2:$H$2336,6,0)</f>
        <v>No</v>
      </c>
      <c r="H1163" s="8">
        <f>VLOOKUP(A1163:A3497,'Medical Examinations'!$A$2:$H$2336,7,0)</f>
        <v>1</v>
      </c>
      <c r="I1163" t="str">
        <f>VLOOKUP(A1163:A3497,'Medical Examinations'!$A$2:$K$2336,11,0)</f>
        <v>No</v>
      </c>
      <c r="J1163" s="8" t="str">
        <f>VLOOKUP(A1163:A3497,'Medical Examinations'!$A$2:$M$2336,12,0)</f>
        <v>Normal Weight</v>
      </c>
      <c r="K1163" s="8" t="str">
        <f>VLOOKUP(A1163:A3497,'Medical Examinations'!$A$2:$M$2336,13,0)</f>
        <v>Prediabetes</v>
      </c>
      <c r="L1163" s="8" t="str">
        <f>VLOOKUP(Table1[CUSTOMER ID],'Hospitalisation Details'!$A$1:$N$2344,12,0)</f>
        <v>7/Nov/1964</v>
      </c>
      <c r="M1163" s="22">
        <f>VLOOKUP(Table1[CUSTOMER ID],'Hospitalisation Details'!$A$2:$N$2344,14,0)</f>
        <v>9698.42</v>
      </c>
      <c r="N1163" s="8" t="str">
        <f>VLOOKUP(Table1[CUSTOMER ID],'Hospitalisation Details'!$A$2:$I$2344,7,0)</f>
        <v>tier - 3</v>
      </c>
      <c r="O1163" s="8" t="str">
        <f>VLOOKUP(Table1[CUSTOMER ID],'Hospitalisation Details'!$A$2:$I$2344,8,0)</f>
        <v>tier - 3</v>
      </c>
      <c r="P1163" s="8" t="str">
        <f>VLOOKUP(Table1[CUSTOMER ID],'Hospitalisation Details'!$A$2:$I$2344,9,0)</f>
        <v>R1013</v>
      </c>
      <c r="Q1163" s="8">
        <f ca="1">VLOOKUP(Table1[CUSTOMER ID],'Hospitalisation Details'!$A$2:$N$2344,13,0)</f>
        <v>60</v>
      </c>
    </row>
    <row r="1164" spans="1:17" ht="15.75" x14ac:dyDescent="0.25">
      <c r="A1164" s="1" t="s">
        <v>1207</v>
      </c>
      <c r="B1164" s="8" t="str">
        <f>VLOOKUP(A1164:A3498,'Customer Names'!$A$2:$D$2336,2,0)</f>
        <v xml:space="preserve">  Maxwell</v>
      </c>
      <c r="C1164" s="8">
        <f>VLOOKUP(A1164:A3498,'Medical Examinations'!$A$2:$H$2336,2,0)</f>
        <v>24.78</v>
      </c>
      <c r="D1164" s="8">
        <f>VLOOKUP(A1164:A3498,'Medical Examinations'!$A$2:$H$2336,3,0)</f>
        <v>4.24</v>
      </c>
      <c r="E1164" s="8" t="str">
        <f>VLOOKUP(A1164:A3498,'Medical Examinations'!$A$1:$M$2336,10,0)</f>
        <v>Yes</v>
      </c>
      <c r="F1164" s="8" t="str">
        <f>VLOOKUP(A1164:A3498,'Medical Examinations'!$A$2:$H$2336,5,0)</f>
        <v>No</v>
      </c>
      <c r="G1164" s="8" t="str">
        <f>VLOOKUP(A1164:A3498,'Medical Examinations'!$A$2:$H$2336,6,0)</f>
        <v>No</v>
      </c>
      <c r="H1164" s="8">
        <f>VLOOKUP(A1164:A3498,'Medical Examinations'!$A$2:$H$2336,7,0)</f>
        <v>2</v>
      </c>
      <c r="I1164" t="str">
        <f>VLOOKUP(A1164:A3498,'Medical Examinations'!$A$2:$K$2336,11,0)</f>
        <v>No</v>
      </c>
      <c r="J1164" s="8" t="str">
        <f>VLOOKUP(A1164:A3498,'Medical Examinations'!$A$2:$M$2336,12,0)</f>
        <v>Normal Weight</v>
      </c>
      <c r="K1164" s="8" t="str">
        <f>VLOOKUP(A1164:A3498,'Medical Examinations'!$A$2:$M$2336,13,0)</f>
        <v>Normal</v>
      </c>
      <c r="L1164" s="8" t="str">
        <f>VLOOKUP(Table1[CUSTOMER ID],'Hospitalisation Details'!$A$1:$N$2344,12,0)</f>
        <v>16/Sep/1966</v>
      </c>
      <c r="M1164" s="22">
        <f>VLOOKUP(Table1[CUSTOMER ID],'Hospitalisation Details'!$A$2:$N$2344,14,0)</f>
        <v>9684.2900000000009</v>
      </c>
      <c r="N1164" s="8" t="str">
        <f>VLOOKUP(Table1[CUSTOMER ID],'Hospitalisation Details'!$A$2:$I$2344,7,0)</f>
        <v>tier - 3</v>
      </c>
      <c r="O1164" s="8" t="str">
        <f>VLOOKUP(Table1[CUSTOMER ID],'Hospitalisation Details'!$A$2:$I$2344,8,0)</f>
        <v>tier - 2</v>
      </c>
      <c r="P1164" s="8" t="str">
        <f>VLOOKUP(Table1[CUSTOMER ID],'Hospitalisation Details'!$A$2:$I$2344,9,0)</f>
        <v>R1013</v>
      </c>
      <c r="Q1164" s="8">
        <f ca="1">VLOOKUP(Table1[CUSTOMER ID],'Hospitalisation Details'!$A$2:$N$2344,13,0)</f>
        <v>58</v>
      </c>
    </row>
    <row r="1165" spans="1:17" ht="15.75" x14ac:dyDescent="0.25">
      <c r="A1165" s="1" t="s">
        <v>1206</v>
      </c>
      <c r="B1165" s="8" t="str">
        <f>VLOOKUP(A1165:A3499,'Customer Names'!$A$2:$D$2336,2,0)</f>
        <v xml:space="preserve">  Pascale</v>
      </c>
      <c r="C1165" s="8">
        <f>VLOOKUP(A1165:A3499,'Medical Examinations'!$A$2:$H$2336,2,0)</f>
        <v>34.07</v>
      </c>
      <c r="D1165" s="8">
        <f>VLOOKUP(A1165:A3499,'Medical Examinations'!$A$2:$H$2336,3,0)</f>
        <v>7.81</v>
      </c>
      <c r="E1165" s="8" t="str">
        <f>VLOOKUP(A1165:A3499,'Medical Examinations'!$A$1:$M$2336,10,0)</f>
        <v>Yes</v>
      </c>
      <c r="F1165" s="8" t="str">
        <f>VLOOKUP(A1165:A3499,'Medical Examinations'!$A$2:$H$2336,5,0)</f>
        <v>No</v>
      </c>
      <c r="G1165" s="8" t="str">
        <f>VLOOKUP(A1165:A3499,'Medical Examinations'!$A$2:$H$2336,6,0)</f>
        <v>No</v>
      </c>
      <c r="H1165" s="8">
        <f>VLOOKUP(A1165:A3499,'Medical Examinations'!$A$2:$H$2336,7,0)</f>
        <v>0</v>
      </c>
      <c r="I1165" t="str">
        <f>VLOOKUP(A1165:A3499,'Medical Examinations'!$A$2:$K$2336,11,0)</f>
        <v>No</v>
      </c>
      <c r="J1165" s="8" t="str">
        <f>VLOOKUP(A1165:A3499,'Medical Examinations'!$A$2:$M$2336,12,0)</f>
        <v>Obesity</v>
      </c>
      <c r="K1165" s="8" t="str">
        <f>VLOOKUP(A1165:A3499,'Medical Examinations'!$A$2:$M$2336,13,0)</f>
        <v>Diabetes</v>
      </c>
      <c r="L1165" s="8" t="str">
        <f>VLOOKUP(Table1[CUSTOMER ID],'Hospitalisation Details'!$A$1:$N$2344,12,0)</f>
        <v>8/Aug/1981</v>
      </c>
      <c r="M1165" s="22">
        <f>VLOOKUP(Table1[CUSTOMER ID],'Hospitalisation Details'!$A$2:$N$2344,14,0)</f>
        <v>9664.34</v>
      </c>
      <c r="N1165" s="8" t="str">
        <f>VLOOKUP(Table1[CUSTOMER ID],'Hospitalisation Details'!$A$2:$I$2344,7,0)</f>
        <v>tier - 2</v>
      </c>
      <c r="O1165" s="8" t="str">
        <f>VLOOKUP(Table1[CUSTOMER ID],'Hospitalisation Details'!$A$2:$I$2344,8,0)</f>
        <v>tier - 3</v>
      </c>
      <c r="P1165" s="8" t="str">
        <f>VLOOKUP(Table1[CUSTOMER ID],'Hospitalisation Details'!$A$2:$I$2344,9,0)</f>
        <v>R1011</v>
      </c>
      <c r="Q1165" s="8">
        <f ca="1">VLOOKUP(Table1[CUSTOMER ID],'Hospitalisation Details'!$A$2:$N$2344,13,0)</f>
        <v>43</v>
      </c>
    </row>
    <row r="1166" spans="1:17" ht="15.75" x14ac:dyDescent="0.25">
      <c r="A1166" s="1" t="s">
        <v>1205</v>
      </c>
      <c r="B1166" s="8" t="str">
        <f>VLOOKUP(A1166:A3500,'Customer Names'!$A$2:$D$2336,2,0)</f>
        <v xml:space="preserve">  Becca</v>
      </c>
      <c r="C1166" s="8">
        <f>VLOOKUP(A1166:A3500,'Medical Examinations'!$A$2:$H$2336,2,0)</f>
        <v>30.14</v>
      </c>
      <c r="D1166" s="8">
        <f>VLOOKUP(A1166:A3500,'Medical Examinations'!$A$2:$H$2336,3,0)</f>
        <v>9.85</v>
      </c>
      <c r="E1166" s="8" t="str">
        <f>VLOOKUP(A1166:A3500,'Medical Examinations'!$A$1:$M$2336,10,0)</f>
        <v>No</v>
      </c>
      <c r="F1166" s="8" t="str">
        <f>VLOOKUP(A1166:A3500,'Medical Examinations'!$A$2:$H$2336,5,0)</f>
        <v>No</v>
      </c>
      <c r="G1166" s="8" t="str">
        <f>VLOOKUP(A1166:A3500,'Medical Examinations'!$A$2:$H$2336,6,0)</f>
        <v>No</v>
      </c>
      <c r="H1166" s="8">
        <f>VLOOKUP(A1166:A3500,'Medical Examinations'!$A$2:$H$2336,7,0)</f>
        <v>0</v>
      </c>
      <c r="I1166" t="str">
        <f>VLOOKUP(A1166:A3500,'Medical Examinations'!$A$2:$K$2336,11,0)</f>
        <v>No</v>
      </c>
      <c r="J1166" s="8" t="str">
        <f>VLOOKUP(A1166:A3500,'Medical Examinations'!$A$2:$M$2336,12,0)</f>
        <v>Obesity</v>
      </c>
      <c r="K1166" s="8" t="str">
        <f>VLOOKUP(A1166:A3500,'Medical Examinations'!$A$2:$M$2336,13,0)</f>
        <v>Diabetes</v>
      </c>
      <c r="L1166" s="8" t="str">
        <f>VLOOKUP(Table1[CUSTOMER ID],'Hospitalisation Details'!$A$1:$N$2344,12,0)</f>
        <v>8/Jul/1974</v>
      </c>
      <c r="M1166" s="22">
        <f>VLOOKUP(Table1[CUSTOMER ID],'Hospitalisation Details'!$A$2:$N$2344,14,0)</f>
        <v>9653.81</v>
      </c>
      <c r="N1166" s="8" t="str">
        <f>VLOOKUP(Table1[CUSTOMER ID],'Hospitalisation Details'!$A$2:$I$2344,7,0)</f>
        <v>tier - 2</v>
      </c>
      <c r="O1166" s="8" t="str">
        <f>VLOOKUP(Table1[CUSTOMER ID],'Hospitalisation Details'!$A$2:$I$2344,8,0)</f>
        <v>tier - 2</v>
      </c>
      <c r="P1166" s="8" t="str">
        <f>VLOOKUP(Table1[CUSTOMER ID],'Hospitalisation Details'!$A$2:$I$2344,9,0)</f>
        <v>R1011</v>
      </c>
      <c r="Q1166" s="8">
        <f ca="1">VLOOKUP(Table1[CUSTOMER ID],'Hospitalisation Details'!$A$2:$N$2344,13,0)</f>
        <v>50</v>
      </c>
    </row>
    <row r="1167" spans="1:17" ht="15.75" x14ac:dyDescent="0.25">
      <c r="A1167" s="1" t="s">
        <v>1204</v>
      </c>
      <c r="B1167" s="8" t="str">
        <f>VLOOKUP(A1167:A3501,'Customer Names'!$A$2:$D$2336,2,0)</f>
        <v xml:space="preserve">  Grace</v>
      </c>
      <c r="C1167" s="8">
        <f>VLOOKUP(A1167:A3501,'Medical Examinations'!$A$2:$H$2336,2,0)</f>
        <v>18.05</v>
      </c>
      <c r="D1167" s="8">
        <f>VLOOKUP(A1167:A3501,'Medical Examinations'!$A$2:$H$2336,3,0)</f>
        <v>6.94</v>
      </c>
      <c r="E1167" s="8" t="str">
        <f>VLOOKUP(A1167:A3501,'Medical Examinations'!$A$1:$M$2336,10,0)</f>
        <v>No</v>
      </c>
      <c r="F1167" s="8" t="str">
        <f>VLOOKUP(A1167:A3501,'Medical Examinations'!$A$2:$H$2336,5,0)</f>
        <v>No</v>
      </c>
      <c r="G1167" s="8" t="str">
        <f>VLOOKUP(A1167:A3501,'Medical Examinations'!$A$2:$H$2336,6,0)</f>
        <v>No</v>
      </c>
      <c r="H1167" s="8">
        <f>VLOOKUP(A1167:A3501,'Medical Examinations'!$A$2:$H$2336,7,0)</f>
        <v>0</v>
      </c>
      <c r="I1167" t="str">
        <f>VLOOKUP(A1167:A3501,'Medical Examinations'!$A$2:$K$2336,11,0)</f>
        <v>No</v>
      </c>
      <c r="J1167" s="8" t="str">
        <f>VLOOKUP(A1167:A3501,'Medical Examinations'!$A$2:$M$2336,12,0)</f>
        <v>Underweight</v>
      </c>
      <c r="K1167" s="8" t="str">
        <f>VLOOKUP(A1167:A3501,'Medical Examinations'!$A$2:$M$2336,13,0)</f>
        <v>Diabetes</v>
      </c>
      <c r="L1167" s="8" t="str">
        <f>VLOOKUP(Table1[CUSTOMER ID],'Hospitalisation Details'!$A$1:$N$2344,12,0)</f>
        <v>19/Jul/1971</v>
      </c>
      <c r="M1167" s="22">
        <f>VLOOKUP(Table1[CUSTOMER ID],'Hospitalisation Details'!$A$2:$N$2344,14,0)</f>
        <v>9644.25</v>
      </c>
      <c r="N1167" s="8" t="str">
        <f>VLOOKUP(Table1[CUSTOMER ID],'Hospitalisation Details'!$A$2:$I$2344,7,0)</f>
        <v>tier - 2</v>
      </c>
      <c r="O1167" s="8" t="str">
        <f>VLOOKUP(Table1[CUSTOMER ID],'Hospitalisation Details'!$A$2:$I$2344,8,0)</f>
        <v>tier - 1</v>
      </c>
      <c r="P1167" s="8" t="str">
        <f>VLOOKUP(Table1[CUSTOMER ID],'Hospitalisation Details'!$A$2:$I$2344,9,0)</f>
        <v>R1012</v>
      </c>
      <c r="Q1167" s="8">
        <f ca="1">VLOOKUP(Table1[CUSTOMER ID],'Hospitalisation Details'!$A$2:$N$2344,13,0)</f>
        <v>53</v>
      </c>
    </row>
    <row r="1168" spans="1:17" ht="15.75" x14ac:dyDescent="0.25">
      <c r="A1168" s="1" t="s">
        <v>1203</v>
      </c>
      <c r="B1168" s="8" t="str">
        <f>VLOOKUP(A1168:A3502,'Customer Names'!$A$2:$D$2336,2,0)</f>
        <v xml:space="preserve">  Samantha</v>
      </c>
      <c r="C1168" s="8">
        <f>VLOOKUP(A1168:A3502,'Medical Examinations'!$A$2:$H$2336,2,0)</f>
        <v>37.4</v>
      </c>
      <c r="D1168" s="8">
        <f>VLOOKUP(A1168:A3502,'Medical Examinations'!$A$2:$H$2336,3,0)</f>
        <v>11.3</v>
      </c>
      <c r="E1168" s="8" t="str">
        <f>VLOOKUP(A1168:A3502,'Medical Examinations'!$A$1:$M$2336,10,0)</f>
        <v>Yes</v>
      </c>
      <c r="F1168" s="8" t="str">
        <f>VLOOKUP(A1168:A3502,'Medical Examinations'!$A$2:$H$2336,5,0)</f>
        <v>No</v>
      </c>
      <c r="G1168" s="8" t="str">
        <f>VLOOKUP(A1168:A3502,'Medical Examinations'!$A$2:$H$2336,6,0)</f>
        <v>No</v>
      </c>
      <c r="H1168" s="8">
        <f>VLOOKUP(A1168:A3502,'Medical Examinations'!$A$2:$H$2336,7,0)</f>
        <v>2</v>
      </c>
      <c r="I1168" t="str">
        <f>VLOOKUP(A1168:A3502,'Medical Examinations'!$A$2:$K$2336,11,0)</f>
        <v>No</v>
      </c>
      <c r="J1168" s="8" t="str">
        <f>VLOOKUP(A1168:A3502,'Medical Examinations'!$A$2:$M$2336,12,0)</f>
        <v>Obesity</v>
      </c>
      <c r="K1168" s="8" t="str">
        <f>VLOOKUP(A1168:A3502,'Medical Examinations'!$A$2:$M$2336,13,0)</f>
        <v>Diabetes</v>
      </c>
      <c r="L1168" s="8" t="str">
        <f>VLOOKUP(Table1[CUSTOMER ID],'Hospitalisation Details'!$A$1:$N$2344,12,0)</f>
        <v>30/Sep/1970</v>
      </c>
      <c r="M1168" s="22">
        <f>VLOOKUP(Table1[CUSTOMER ID],'Hospitalisation Details'!$A$2:$N$2344,14,0)</f>
        <v>9634.5400000000009</v>
      </c>
      <c r="N1168" s="8" t="str">
        <f>VLOOKUP(Table1[CUSTOMER ID],'Hospitalisation Details'!$A$2:$I$2344,7,0)</f>
        <v>tier - 2</v>
      </c>
      <c r="O1168" s="8" t="str">
        <f>VLOOKUP(Table1[CUSTOMER ID],'Hospitalisation Details'!$A$2:$I$2344,8,0)</f>
        <v>tier - 2</v>
      </c>
      <c r="P1168" s="8" t="str">
        <f>VLOOKUP(Table1[CUSTOMER ID],'Hospitalisation Details'!$A$2:$I$2344,9,0)</f>
        <v>R1011</v>
      </c>
      <c r="Q1168" s="8">
        <f ca="1">VLOOKUP(Table1[CUSTOMER ID],'Hospitalisation Details'!$A$2:$N$2344,13,0)</f>
        <v>54</v>
      </c>
    </row>
    <row r="1169" spans="1:17" ht="15.75" x14ac:dyDescent="0.25">
      <c r="A1169" s="1" t="s">
        <v>1202</v>
      </c>
      <c r="B1169" s="8" t="str">
        <f>VLOOKUP(A1169:A3503,'Customer Names'!$A$2:$D$2336,2,0)</f>
        <v xml:space="preserve">  Nicole R</v>
      </c>
      <c r="C1169" s="8">
        <f>VLOOKUP(A1169:A3503,'Medical Examinations'!$A$2:$H$2336,2,0)</f>
        <v>25.75</v>
      </c>
      <c r="D1169" s="8">
        <f>VLOOKUP(A1169:A3503,'Medical Examinations'!$A$2:$H$2336,3,0)</f>
        <v>9.23</v>
      </c>
      <c r="E1169" s="8" t="str">
        <f>VLOOKUP(A1169:A3503,'Medical Examinations'!$A$1:$M$2336,10,0)</f>
        <v>No</v>
      </c>
      <c r="F1169" s="8" t="str">
        <f>VLOOKUP(A1169:A3503,'Medical Examinations'!$A$2:$H$2336,5,0)</f>
        <v>No</v>
      </c>
      <c r="G1169" s="8" t="str">
        <f>VLOOKUP(A1169:A3503,'Medical Examinations'!$A$2:$H$2336,6,0)</f>
        <v>No</v>
      </c>
      <c r="H1169" s="8">
        <f>VLOOKUP(A1169:A3503,'Medical Examinations'!$A$2:$H$2336,7,0)</f>
        <v>0</v>
      </c>
      <c r="I1169" t="str">
        <f>VLOOKUP(A1169:A3503,'Medical Examinations'!$A$2:$K$2336,11,0)</f>
        <v>No</v>
      </c>
      <c r="J1169" s="8" t="str">
        <f>VLOOKUP(A1169:A3503,'Medical Examinations'!$A$2:$M$2336,12,0)</f>
        <v>Overweight</v>
      </c>
      <c r="K1169" s="8" t="str">
        <f>VLOOKUP(A1169:A3503,'Medical Examinations'!$A$2:$M$2336,13,0)</f>
        <v>Diabetes</v>
      </c>
      <c r="L1169" s="8" t="str">
        <f>VLOOKUP(Table1[CUSTOMER ID],'Hospitalisation Details'!$A$1:$N$2344,12,0)</f>
        <v>22/Jun/1968</v>
      </c>
      <c r="M1169" s="22">
        <f>VLOOKUP(Table1[CUSTOMER ID],'Hospitalisation Details'!$A$2:$N$2344,14,0)</f>
        <v>9630.91</v>
      </c>
      <c r="N1169" s="8" t="str">
        <f>VLOOKUP(Table1[CUSTOMER ID],'Hospitalisation Details'!$A$2:$I$2344,7,0)</f>
        <v>tier - 3</v>
      </c>
      <c r="O1169" s="8" t="str">
        <f>VLOOKUP(Table1[CUSTOMER ID],'Hospitalisation Details'!$A$2:$I$2344,8,0)</f>
        <v>tier - 2</v>
      </c>
      <c r="P1169" s="8" t="str">
        <f>VLOOKUP(Table1[CUSTOMER ID],'Hospitalisation Details'!$A$2:$I$2344,9,0)</f>
        <v>R1013</v>
      </c>
      <c r="Q1169" s="8">
        <f ca="1">VLOOKUP(Table1[CUSTOMER ID],'Hospitalisation Details'!$A$2:$N$2344,13,0)</f>
        <v>56</v>
      </c>
    </row>
    <row r="1170" spans="1:17" ht="15.75" x14ac:dyDescent="0.25">
      <c r="A1170" s="1" t="s">
        <v>1201</v>
      </c>
      <c r="B1170" s="8" t="str">
        <f>VLOOKUP(A1170:A3504,'Customer Names'!$A$2:$D$2336,2,0)</f>
        <v xml:space="preserve">  David W</v>
      </c>
      <c r="C1170" s="8">
        <f>VLOOKUP(A1170:A3504,'Medical Examinations'!$A$2:$H$2336,2,0)</f>
        <v>32.299999999999997</v>
      </c>
      <c r="D1170" s="8">
        <f>VLOOKUP(A1170:A3504,'Medical Examinations'!$A$2:$H$2336,3,0)</f>
        <v>4.37</v>
      </c>
      <c r="E1170" s="8" t="str">
        <f>VLOOKUP(A1170:A3504,'Medical Examinations'!$A$1:$M$2336,10,0)</f>
        <v>No</v>
      </c>
      <c r="F1170" s="8" t="str">
        <f>VLOOKUP(A1170:A3504,'Medical Examinations'!$A$2:$H$2336,5,0)</f>
        <v>No</v>
      </c>
      <c r="G1170" s="8" t="str">
        <f>VLOOKUP(A1170:A3504,'Medical Examinations'!$A$2:$H$2336,6,0)</f>
        <v>No</v>
      </c>
      <c r="H1170" s="8">
        <f>VLOOKUP(A1170:A3504,'Medical Examinations'!$A$2:$H$2336,7,0)</f>
        <v>2</v>
      </c>
      <c r="I1170" t="str">
        <f>VLOOKUP(A1170:A3504,'Medical Examinations'!$A$2:$K$2336,11,0)</f>
        <v>No</v>
      </c>
      <c r="J1170" s="8" t="str">
        <f>VLOOKUP(A1170:A3504,'Medical Examinations'!$A$2:$M$2336,12,0)</f>
        <v>Obesity</v>
      </c>
      <c r="K1170" s="8" t="str">
        <f>VLOOKUP(A1170:A3504,'Medical Examinations'!$A$2:$M$2336,13,0)</f>
        <v>Normal</v>
      </c>
      <c r="L1170" s="8" t="str">
        <f>VLOOKUP(Table1[CUSTOMER ID],'Hospitalisation Details'!$A$1:$N$2344,12,0)</f>
        <v>23/Oct/1972</v>
      </c>
      <c r="M1170" s="22">
        <f>VLOOKUP(Table1[CUSTOMER ID],'Hospitalisation Details'!$A$2:$N$2344,14,0)</f>
        <v>9630.4</v>
      </c>
      <c r="N1170" s="8" t="str">
        <f>VLOOKUP(Table1[CUSTOMER ID],'Hospitalisation Details'!$A$2:$I$2344,7,0)</f>
        <v>tier - 2</v>
      </c>
      <c r="O1170" s="8" t="str">
        <f>VLOOKUP(Table1[CUSTOMER ID],'Hospitalisation Details'!$A$2:$I$2344,8,0)</f>
        <v>tier - 2</v>
      </c>
      <c r="P1170" s="8" t="str">
        <f>VLOOKUP(Table1[CUSTOMER ID],'Hospitalisation Details'!$A$2:$I$2344,9,0)</f>
        <v>R1011</v>
      </c>
      <c r="Q1170" s="8">
        <f ca="1">VLOOKUP(Table1[CUSTOMER ID],'Hospitalisation Details'!$A$2:$N$2344,13,0)</f>
        <v>52</v>
      </c>
    </row>
    <row r="1171" spans="1:17" ht="15.75" x14ac:dyDescent="0.25">
      <c r="A1171" s="1" t="s">
        <v>1200</v>
      </c>
      <c r="B1171" s="8" t="str">
        <f>VLOOKUP(A1171:A3505,'Customer Names'!$A$2:$D$2336,2,0)</f>
        <v xml:space="preserve">  Grant</v>
      </c>
      <c r="C1171" s="8">
        <f>VLOOKUP(A1171:A3505,'Medical Examinations'!$A$2:$H$2336,2,0)</f>
        <v>28.61</v>
      </c>
      <c r="D1171" s="8">
        <f>VLOOKUP(A1171:A3505,'Medical Examinations'!$A$2:$H$2336,3,0)</f>
        <v>5.76</v>
      </c>
      <c r="E1171" s="8" t="str">
        <f>VLOOKUP(A1171:A3505,'Medical Examinations'!$A$1:$M$2336,10,0)</f>
        <v>No</v>
      </c>
      <c r="F1171" s="8" t="str">
        <f>VLOOKUP(A1171:A3505,'Medical Examinations'!$A$2:$H$2336,5,0)</f>
        <v>No</v>
      </c>
      <c r="G1171" s="8" t="str">
        <f>VLOOKUP(A1171:A3505,'Medical Examinations'!$A$2:$H$2336,6,0)</f>
        <v>Yes</v>
      </c>
      <c r="H1171" s="8">
        <f>VLOOKUP(A1171:A3505,'Medical Examinations'!$A$2:$H$2336,7,0)</f>
        <v>1</v>
      </c>
      <c r="I1171" t="str">
        <f>VLOOKUP(A1171:A3505,'Medical Examinations'!$A$2:$K$2336,11,0)</f>
        <v>No</v>
      </c>
      <c r="J1171" s="8" t="str">
        <f>VLOOKUP(A1171:A3505,'Medical Examinations'!$A$2:$M$2336,12,0)</f>
        <v>Overweight</v>
      </c>
      <c r="K1171" s="8" t="str">
        <f>VLOOKUP(A1171:A3505,'Medical Examinations'!$A$2:$M$2336,13,0)</f>
        <v>Prediabetes</v>
      </c>
      <c r="L1171" s="8" t="str">
        <f>VLOOKUP(Table1[CUSTOMER ID],'Hospitalisation Details'!$A$1:$N$2344,12,0)</f>
        <v>19/Dec/1979</v>
      </c>
      <c r="M1171" s="22">
        <f>VLOOKUP(Table1[CUSTOMER ID],'Hospitalisation Details'!$A$2:$N$2344,14,0)</f>
        <v>9630.2999999999993</v>
      </c>
      <c r="N1171" s="8" t="str">
        <f>VLOOKUP(Table1[CUSTOMER ID],'Hospitalisation Details'!$A$2:$I$2344,7,0)</f>
        <v>tier - 2</v>
      </c>
      <c r="O1171" s="8" t="str">
        <f>VLOOKUP(Table1[CUSTOMER ID],'Hospitalisation Details'!$A$2:$I$2344,8,0)</f>
        <v>tier - 2</v>
      </c>
      <c r="P1171" s="8" t="str">
        <f>VLOOKUP(Table1[CUSTOMER ID],'Hospitalisation Details'!$A$2:$I$2344,9,0)</f>
        <v>R1021</v>
      </c>
      <c r="Q1171" s="8">
        <f ca="1">VLOOKUP(Table1[CUSTOMER ID],'Hospitalisation Details'!$A$2:$N$2344,13,0)</f>
        <v>44</v>
      </c>
    </row>
    <row r="1172" spans="1:17" ht="15.75" x14ac:dyDescent="0.25">
      <c r="A1172" s="1" t="s">
        <v>1199</v>
      </c>
      <c r="B1172" s="8" t="str">
        <f>VLOOKUP(A1172:A3506,'Customer Names'!$A$2:$D$2336,2,0)</f>
        <v xml:space="preserve">  Sophia</v>
      </c>
      <c r="C1172" s="8">
        <f>VLOOKUP(A1172:A3506,'Medical Examinations'!$A$2:$H$2336,2,0)</f>
        <v>45.41</v>
      </c>
      <c r="D1172" s="8">
        <f>VLOOKUP(A1172:A3506,'Medical Examinations'!$A$2:$H$2336,3,0)</f>
        <v>4.96</v>
      </c>
      <c r="E1172" s="8" t="str">
        <f>VLOOKUP(A1172:A3506,'Medical Examinations'!$A$1:$M$2336,10,0)</f>
        <v>No</v>
      </c>
      <c r="F1172" s="8" t="str">
        <f>VLOOKUP(A1172:A3506,'Medical Examinations'!$A$2:$H$2336,5,0)</f>
        <v>No</v>
      </c>
      <c r="G1172" s="8" t="str">
        <f>VLOOKUP(A1172:A3506,'Medical Examinations'!$A$2:$H$2336,6,0)</f>
        <v>No</v>
      </c>
      <c r="H1172" s="8">
        <f>VLOOKUP(A1172:A3506,'Medical Examinations'!$A$2:$H$2336,7,0)</f>
        <v>1</v>
      </c>
      <c r="I1172" t="str">
        <f>VLOOKUP(A1172:A3506,'Medical Examinations'!$A$2:$K$2336,11,0)</f>
        <v>No</v>
      </c>
      <c r="J1172" s="8" t="str">
        <f>VLOOKUP(A1172:A3506,'Medical Examinations'!$A$2:$M$2336,12,0)</f>
        <v>Obesity</v>
      </c>
      <c r="K1172" s="8" t="str">
        <f>VLOOKUP(A1172:A3506,'Medical Examinations'!$A$2:$M$2336,13,0)</f>
        <v>Normal</v>
      </c>
      <c r="L1172" s="8" t="str">
        <f>VLOOKUP(Table1[CUSTOMER ID],'Hospitalisation Details'!$A$1:$N$2344,12,0)</f>
        <v>23/Jun/1998</v>
      </c>
      <c r="M1172" s="22">
        <f>VLOOKUP(Table1[CUSTOMER ID],'Hospitalisation Details'!$A$2:$N$2344,14,0)</f>
        <v>9628.7900000000009</v>
      </c>
      <c r="N1172" s="8" t="str">
        <f>VLOOKUP(Table1[CUSTOMER ID],'Hospitalisation Details'!$A$2:$I$2344,7,0)</f>
        <v>tier - 2</v>
      </c>
      <c r="O1172" s="8" t="str">
        <f>VLOOKUP(Table1[CUSTOMER ID],'Hospitalisation Details'!$A$2:$I$2344,8,0)</f>
        <v>tier - 2</v>
      </c>
      <c r="P1172" s="8" t="str">
        <f>VLOOKUP(Table1[CUSTOMER ID],'Hospitalisation Details'!$A$2:$I$2344,9,0)</f>
        <v>R1026</v>
      </c>
      <c r="Q1172" s="8">
        <f ca="1">VLOOKUP(Table1[CUSTOMER ID],'Hospitalisation Details'!$A$2:$N$2344,13,0)</f>
        <v>26</v>
      </c>
    </row>
    <row r="1173" spans="1:17" ht="15.75" x14ac:dyDescent="0.25">
      <c r="A1173" s="1" t="s">
        <v>1198</v>
      </c>
      <c r="B1173" s="8" t="str">
        <f>VLOOKUP(A1173:A3507,'Customer Names'!$A$2:$D$2336,2,0)</f>
        <v xml:space="preserve">  Christina</v>
      </c>
      <c r="C1173" s="8">
        <f>VLOOKUP(A1173:A3507,'Medical Examinations'!$A$2:$H$2336,2,0)</f>
        <v>31.2</v>
      </c>
      <c r="D1173" s="8">
        <f>VLOOKUP(A1173:A3507,'Medical Examinations'!$A$2:$H$2336,3,0)</f>
        <v>11.04</v>
      </c>
      <c r="E1173" s="8" t="str">
        <f>VLOOKUP(A1173:A3507,'Medical Examinations'!$A$1:$M$2336,10,0)</f>
        <v>Yes</v>
      </c>
      <c r="F1173" s="8" t="str">
        <f>VLOOKUP(A1173:A3507,'Medical Examinations'!$A$2:$H$2336,5,0)</f>
        <v>No</v>
      </c>
      <c r="G1173" s="8" t="str">
        <f>VLOOKUP(A1173:A3507,'Medical Examinations'!$A$2:$H$2336,6,0)</f>
        <v>No</v>
      </c>
      <c r="H1173" s="8">
        <f>VLOOKUP(A1173:A3507,'Medical Examinations'!$A$2:$H$2336,7,0)</f>
        <v>2</v>
      </c>
      <c r="I1173" t="str">
        <f>VLOOKUP(A1173:A3507,'Medical Examinations'!$A$2:$K$2336,11,0)</f>
        <v>No</v>
      </c>
      <c r="J1173" s="8" t="str">
        <f>VLOOKUP(A1173:A3507,'Medical Examinations'!$A$2:$M$2336,12,0)</f>
        <v>Obesity</v>
      </c>
      <c r="K1173" s="8" t="str">
        <f>VLOOKUP(A1173:A3507,'Medical Examinations'!$A$2:$M$2336,13,0)</f>
        <v>Diabetes</v>
      </c>
      <c r="L1173" s="8" t="str">
        <f>VLOOKUP(Table1[CUSTOMER ID],'Hospitalisation Details'!$A$1:$N$2344,12,0)</f>
        <v>16/Dec/1970</v>
      </c>
      <c r="M1173" s="22">
        <f>VLOOKUP(Table1[CUSTOMER ID],'Hospitalisation Details'!$A$2:$N$2344,14,0)</f>
        <v>9625.92</v>
      </c>
      <c r="N1173" s="8" t="str">
        <f>VLOOKUP(Table1[CUSTOMER ID],'Hospitalisation Details'!$A$2:$I$2344,7,0)</f>
        <v>tier - 2</v>
      </c>
      <c r="O1173" s="8" t="str">
        <f>VLOOKUP(Table1[CUSTOMER ID],'Hospitalisation Details'!$A$2:$I$2344,8,0)</f>
        <v>tier - 3</v>
      </c>
      <c r="P1173" s="8" t="str">
        <f>VLOOKUP(Table1[CUSTOMER ID],'Hospitalisation Details'!$A$2:$I$2344,9,0)</f>
        <v>R1011</v>
      </c>
      <c r="Q1173" s="8">
        <f ca="1">VLOOKUP(Table1[CUSTOMER ID],'Hospitalisation Details'!$A$2:$N$2344,13,0)</f>
        <v>53</v>
      </c>
    </row>
    <row r="1174" spans="1:17" ht="15.75" x14ac:dyDescent="0.25">
      <c r="A1174" s="1" t="s">
        <v>1197</v>
      </c>
      <c r="B1174" s="8" t="str">
        <f>VLOOKUP(A1174:A3508,'Customer Names'!$A$2:$D$2336,2,0)</f>
        <v xml:space="preserve">  Sam L</v>
      </c>
      <c r="C1174" s="8">
        <f>VLOOKUP(A1174:A3508,'Medical Examinations'!$A$2:$H$2336,2,0)</f>
        <v>29.83</v>
      </c>
      <c r="D1174" s="8">
        <f>VLOOKUP(A1174:A3508,'Medical Examinations'!$A$2:$H$2336,3,0)</f>
        <v>7.81</v>
      </c>
      <c r="E1174" s="8" t="str">
        <f>VLOOKUP(A1174:A3508,'Medical Examinations'!$A$1:$M$2336,10,0)</f>
        <v>Yes</v>
      </c>
      <c r="F1174" s="8" t="str">
        <f>VLOOKUP(A1174:A3508,'Medical Examinations'!$A$2:$H$2336,5,0)</f>
        <v>No</v>
      </c>
      <c r="G1174" s="8" t="str">
        <f>VLOOKUP(A1174:A3508,'Medical Examinations'!$A$2:$H$2336,6,0)</f>
        <v>No</v>
      </c>
      <c r="H1174" s="8">
        <f>VLOOKUP(A1174:A3508,'Medical Examinations'!$A$2:$H$2336,7,0)</f>
        <v>1</v>
      </c>
      <c r="I1174" t="str">
        <f>VLOOKUP(A1174:A3508,'Medical Examinations'!$A$2:$K$2336,11,0)</f>
        <v>No</v>
      </c>
      <c r="J1174" s="8" t="str">
        <f>VLOOKUP(A1174:A3508,'Medical Examinations'!$A$2:$M$2336,12,0)</f>
        <v>Overweight</v>
      </c>
      <c r="K1174" s="8" t="str">
        <f>VLOOKUP(A1174:A3508,'Medical Examinations'!$A$2:$M$2336,13,0)</f>
        <v>Diabetes</v>
      </c>
      <c r="L1174" s="8" t="str">
        <f>VLOOKUP(Table1[CUSTOMER ID],'Hospitalisation Details'!$A$1:$N$2344,12,0)</f>
        <v>29/Oct/1975</v>
      </c>
      <c r="M1174" s="22">
        <f>VLOOKUP(Table1[CUSTOMER ID],'Hospitalisation Details'!$A$2:$N$2344,14,0)</f>
        <v>9620.33</v>
      </c>
      <c r="N1174" s="8" t="str">
        <f>VLOOKUP(Table1[CUSTOMER ID],'Hospitalisation Details'!$A$2:$I$2344,7,0)</f>
        <v>tier - 3</v>
      </c>
      <c r="O1174" s="8" t="str">
        <f>VLOOKUP(Table1[CUSTOMER ID],'Hospitalisation Details'!$A$2:$I$2344,8,0)</f>
        <v>tier - 3</v>
      </c>
      <c r="P1174" s="8" t="str">
        <f>VLOOKUP(Table1[CUSTOMER ID],'Hospitalisation Details'!$A$2:$I$2344,9,0)</f>
        <v>R1012</v>
      </c>
      <c r="Q1174" s="8">
        <f ca="1">VLOOKUP(Table1[CUSTOMER ID],'Hospitalisation Details'!$A$2:$N$2344,13,0)</f>
        <v>49</v>
      </c>
    </row>
    <row r="1175" spans="1:17" ht="15.75" x14ac:dyDescent="0.25">
      <c r="A1175" s="1" t="s">
        <v>1196</v>
      </c>
      <c r="B1175" s="8" t="str">
        <f>VLOOKUP(A1175:A3509,'Customer Names'!$A$2:$D$2336,2,0)</f>
        <v xml:space="preserve">  Haley R</v>
      </c>
      <c r="C1175" s="8">
        <f>VLOOKUP(A1175:A3509,'Medical Examinations'!$A$2:$H$2336,2,0)</f>
        <v>29.06</v>
      </c>
      <c r="D1175" s="8">
        <f>VLOOKUP(A1175:A3509,'Medical Examinations'!$A$2:$H$2336,3,0)</f>
        <v>4.55</v>
      </c>
      <c r="E1175" s="8" t="str">
        <f>VLOOKUP(A1175:A3509,'Medical Examinations'!$A$1:$M$2336,10,0)</f>
        <v>No</v>
      </c>
      <c r="F1175" s="8" t="str">
        <f>VLOOKUP(A1175:A3509,'Medical Examinations'!$A$2:$H$2336,5,0)</f>
        <v>No</v>
      </c>
      <c r="G1175" s="8" t="str">
        <f>VLOOKUP(A1175:A3509,'Medical Examinations'!$A$2:$H$2336,6,0)</f>
        <v>No</v>
      </c>
      <c r="H1175" s="8">
        <f>VLOOKUP(A1175:A3509,'Medical Examinations'!$A$2:$H$2336,7,0)</f>
        <v>0</v>
      </c>
      <c r="I1175" t="str">
        <f>VLOOKUP(A1175:A3509,'Medical Examinations'!$A$2:$K$2336,11,0)</f>
        <v>No</v>
      </c>
      <c r="J1175" s="8" t="str">
        <f>VLOOKUP(A1175:A3509,'Medical Examinations'!$A$2:$M$2336,12,0)</f>
        <v>Overweight</v>
      </c>
      <c r="K1175" s="8" t="str">
        <f>VLOOKUP(A1175:A3509,'Medical Examinations'!$A$2:$M$2336,13,0)</f>
        <v>Normal</v>
      </c>
      <c r="L1175" s="8" t="str">
        <f>VLOOKUP(Table1[CUSTOMER ID],'Hospitalisation Details'!$A$1:$N$2344,12,0)</f>
        <v>29/Aug/1982</v>
      </c>
      <c r="M1175" s="22">
        <f>VLOOKUP(Table1[CUSTOMER ID],'Hospitalisation Details'!$A$2:$N$2344,14,0)</f>
        <v>9619.18</v>
      </c>
      <c r="N1175" s="8" t="str">
        <f>VLOOKUP(Table1[CUSTOMER ID],'Hospitalisation Details'!$A$2:$I$2344,7,0)</f>
        <v>tier - 2</v>
      </c>
      <c r="O1175" s="8" t="str">
        <f>VLOOKUP(Table1[CUSTOMER ID],'Hospitalisation Details'!$A$2:$I$2344,8,0)</f>
        <v>tier - 1</v>
      </c>
      <c r="P1175" s="8" t="str">
        <f>VLOOKUP(Table1[CUSTOMER ID],'Hospitalisation Details'!$A$2:$I$2344,9,0)</f>
        <v>R1025</v>
      </c>
      <c r="Q1175" s="8">
        <f ca="1">VLOOKUP(Table1[CUSTOMER ID],'Hospitalisation Details'!$A$2:$N$2344,13,0)</f>
        <v>42</v>
      </c>
    </row>
    <row r="1176" spans="1:17" ht="15.75" x14ac:dyDescent="0.25">
      <c r="A1176" s="1" t="s">
        <v>1195</v>
      </c>
      <c r="B1176" s="8" t="str">
        <f>VLOOKUP(A1176:A3510,'Customer Names'!$A$2:$D$2336,2,0)</f>
        <v xml:space="preserve">  Ethan</v>
      </c>
      <c r="C1176" s="8">
        <f>VLOOKUP(A1176:A3510,'Medical Examinations'!$A$2:$H$2336,2,0)</f>
        <v>27.454999999999998</v>
      </c>
      <c r="D1176" s="8">
        <f>VLOOKUP(A1176:A3510,'Medical Examinations'!$A$2:$H$2336,3,0)</f>
        <v>6.13</v>
      </c>
      <c r="E1176" s="8" t="str">
        <f>VLOOKUP(A1176:A3510,'Medical Examinations'!$A$1:$M$2336,10,0)</f>
        <v>No</v>
      </c>
      <c r="F1176" s="8" t="str">
        <f>VLOOKUP(A1176:A3510,'Medical Examinations'!$A$2:$H$2336,5,0)</f>
        <v>No</v>
      </c>
      <c r="G1176" s="8" t="str">
        <f>VLOOKUP(A1176:A3510,'Medical Examinations'!$A$2:$H$2336,6,0)</f>
        <v>No</v>
      </c>
      <c r="H1176" s="8">
        <f>VLOOKUP(A1176:A3510,'Medical Examinations'!$A$2:$H$2336,7,0)</f>
        <v>2</v>
      </c>
      <c r="I1176" t="str">
        <f>VLOOKUP(A1176:A3510,'Medical Examinations'!$A$2:$K$2336,11,0)</f>
        <v>No</v>
      </c>
      <c r="J1176" s="8" t="str">
        <f>VLOOKUP(A1176:A3510,'Medical Examinations'!$A$2:$M$2336,12,0)</f>
        <v>Overweight</v>
      </c>
      <c r="K1176" s="8" t="str">
        <f>VLOOKUP(A1176:A3510,'Medical Examinations'!$A$2:$M$2336,13,0)</f>
        <v>Prediabetes</v>
      </c>
      <c r="L1176" s="8" t="str">
        <f>VLOOKUP(Table1[CUSTOMER ID],'Hospitalisation Details'!$A$1:$N$2344,12,0)</f>
        <v>27/Dec/1972</v>
      </c>
      <c r="M1176" s="22">
        <f>VLOOKUP(Table1[CUSTOMER ID],'Hospitalisation Details'!$A$2:$N$2344,14,0)</f>
        <v>9617.66</v>
      </c>
      <c r="N1176" s="8" t="str">
        <f>VLOOKUP(Table1[CUSTOMER ID],'Hospitalisation Details'!$A$2:$I$2344,7,0)</f>
        <v>tier - 3</v>
      </c>
      <c r="O1176" s="8" t="str">
        <f>VLOOKUP(Table1[CUSTOMER ID],'Hospitalisation Details'!$A$2:$I$2344,8,0)</f>
        <v>tier - 3</v>
      </c>
      <c r="P1176" s="8" t="str">
        <f>VLOOKUP(Table1[CUSTOMER ID],'Hospitalisation Details'!$A$2:$I$2344,9,0)</f>
        <v>R1016</v>
      </c>
      <c r="Q1176" s="8">
        <f ca="1">VLOOKUP(Table1[CUSTOMER ID],'Hospitalisation Details'!$A$2:$N$2344,13,0)</f>
        <v>51</v>
      </c>
    </row>
    <row r="1177" spans="1:17" ht="15.75" x14ac:dyDescent="0.25">
      <c r="A1177" s="1" t="s">
        <v>1194</v>
      </c>
      <c r="B1177" s="8" t="str">
        <f>VLOOKUP(A1177:A3511,'Customer Names'!$A$2:$D$2336,2,0)</f>
        <v xml:space="preserve">  Andrew W</v>
      </c>
      <c r="C1177" s="8">
        <f>VLOOKUP(A1177:A3511,'Medical Examinations'!$A$2:$H$2336,2,0)</f>
        <v>23.01</v>
      </c>
      <c r="D1177" s="8">
        <f>VLOOKUP(A1177:A3511,'Medical Examinations'!$A$2:$H$2336,3,0)</f>
        <v>6.04</v>
      </c>
      <c r="E1177" s="8" t="str">
        <f>VLOOKUP(A1177:A3511,'Medical Examinations'!$A$1:$M$2336,10,0)</f>
        <v>Yes</v>
      </c>
      <c r="F1177" s="8" t="str">
        <f>VLOOKUP(A1177:A3511,'Medical Examinations'!$A$2:$H$2336,5,0)</f>
        <v>No</v>
      </c>
      <c r="G1177" s="8" t="str">
        <f>VLOOKUP(A1177:A3511,'Medical Examinations'!$A$2:$H$2336,6,0)</f>
        <v>No</v>
      </c>
      <c r="H1177" s="8">
        <f>VLOOKUP(A1177:A3511,'Medical Examinations'!$A$2:$H$2336,7,0)</f>
        <v>1</v>
      </c>
      <c r="I1177" t="str">
        <f>VLOOKUP(A1177:A3511,'Medical Examinations'!$A$2:$K$2336,11,0)</f>
        <v>No</v>
      </c>
      <c r="J1177" s="8" t="str">
        <f>VLOOKUP(A1177:A3511,'Medical Examinations'!$A$2:$M$2336,12,0)</f>
        <v>Normal Weight</v>
      </c>
      <c r="K1177" s="8" t="str">
        <f>VLOOKUP(A1177:A3511,'Medical Examinations'!$A$2:$M$2336,13,0)</f>
        <v>Prediabetes</v>
      </c>
      <c r="L1177" s="8" t="str">
        <f>VLOOKUP(Table1[CUSTOMER ID],'Hospitalisation Details'!$A$1:$N$2344,12,0)</f>
        <v>15/Dec/1964</v>
      </c>
      <c r="M1177" s="22">
        <f>VLOOKUP(Table1[CUSTOMER ID],'Hospitalisation Details'!$A$2:$N$2344,14,0)</f>
        <v>9597.6299999999992</v>
      </c>
      <c r="N1177" s="8" t="str">
        <f>VLOOKUP(Table1[CUSTOMER ID],'Hospitalisation Details'!$A$2:$I$2344,7,0)</f>
        <v>tier - 3</v>
      </c>
      <c r="O1177" s="8" t="str">
        <f>VLOOKUP(Table1[CUSTOMER ID],'Hospitalisation Details'!$A$2:$I$2344,8,0)</f>
        <v>tier - 3</v>
      </c>
      <c r="P1177" s="8" t="str">
        <f>VLOOKUP(Table1[CUSTOMER ID],'Hospitalisation Details'!$A$2:$I$2344,9,0)</f>
        <v>R1013</v>
      </c>
      <c r="Q1177" s="8">
        <f ca="1">VLOOKUP(Table1[CUSTOMER ID],'Hospitalisation Details'!$A$2:$N$2344,13,0)</f>
        <v>59</v>
      </c>
    </row>
    <row r="1178" spans="1:17" ht="15.75" x14ac:dyDescent="0.25">
      <c r="A1178" s="1" t="s">
        <v>1193</v>
      </c>
      <c r="B1178" s="8" t="str">
        <f>VLOOKUP(A1178:A3512,'Customer Names'!$A$2:$D$2336,2,0)</f>
        <v xml:space="preserve">  Mark G</v>
      </c>
      <c r="C1178" s="8">
        <f>VLOOKUP(A1178:A3512,'Medical Examinations'!$A$2:$H$2336,2,0)</f>
        <v>31.39</v>
      </c>
      <c r="D1178" s="8">
        <f>VLOOKUP(A1178:A3512,'Medical Examinations'!$A$2:$H$2336,3,0)</f>
        <v>8.85</v>
      </c>
      <c r="E1178" s="8" t="str">
        <f>VLOOKUP(A1178:A3512,'Medical Examinations'!$A$1:$M$2336,10,0)</f>
        <v>Yes</v>
      </c>
      <c r="F1178" s="8" t="str">
        <f>VLOOKUP(A1178:A3512,'Medical Examinations'!$A$2:$H$2336,5,0)</f>
        <v>No</v>
      </c>
      <c r="G1178" s="8" t="str">
        <f>VLOOKUP(A1178:A3512,'Medical Examinations'!$A$2:$H$2336,6,0)</f>
        <v>No</v>
      </c>
      <c r="H1178" s="8">
        <f>VLOOKUP(A1178:A3512,'Medical Examinations'!$A$2:$H$2336,7,0)</f>
        <v>0</v>
      </c>
      <c r="I1178" t="str">
        <f>VLOOKUP(A1178:A3512,'Medical Examinations'!$A$2:$K$2336,11,0)</f>
        <v>No</v>
      </c>
      <c r="J1178" s="8" t="str">
        <f>VLOOKUP(A1178:A3512,'Medical Examinations'!$A$2:$M$2336,12,0)</f>
        <v>Obesity</v>
      </c>
      <c r="K1178" s="8" t="str">
        <f>VLOOKUP(A1178:A3512,'Medical Examinations'!$A$2:$M$2336,13,0)</f>
        <v>Diabetes</v>
      </c>
      <c r="L1178" s="8" t="str">
        <f>VLOOKUP(Table1[CUSTOMER ID],'Hospitalisation Details'!$A$1:$N$2344,12,0)</f>
        <v>18/Oct/1981</v>
      </c>
      <c r="M1178" s="22">
        <f>VLOOKUP(Table1[CUSTOMER ID],'Hospitalisation Details'!$A$2:$N$2344,14,0)</f>
        <v>9584.0400000000009</v>
      </c>
      <c r="N1178" s="8" t="str">
        <f>VLOOKUP(Table1[CUSTOMER ID],'Hospitalisation Details'!$A$2:$I$2344,7,0)</f>
        <v>tier - 2</v>
      </c>
      <c r="O1178" s="8" t="str">
        <f>VLOOKUP(Table1[CUSTOMER ID],'Hospitalisation Details'!$A$2:$I$2344,8,0)</f>
        <v>tier - 1</v>
      </c>
      <c r="P1178" s="8" t="str">
        <f>VLOOKUP(Table1[CUSTOMER ID],'Hospitalisation Details'!$A$2:$I$2344,9,0)</f>
        <v>R1021</v>
      </c>
      <c r="Q1178" s="8">
        <f ca="1">VLOOKUP(Table1[CUSTOMER ID],'Hospitalisation Details'!$A$2:$N$2344,13,0)</f>
        <v>43</v>
      </c>
    </row>
    <row r="1179" spans="1:17" ht="15.75" x14ac:dyDescent="0.25">
      <c r="A1179" s="1" t="s">
        <v>1192</v>
      </c>
      <c r="B1179" s="8" t="str">
        <f>VLOOKUP(A1179:A3513,'Customer Names'!$A$2:$D$2336,2,0)</f>
        <v xml:space="preserve">  Kasey E</v>
      </c>
      <c r="C1179" s="8">
        <f>VLOOKUP(A1179:A3513,'Medical Examinations'!$A$2:$H$2336,2,0)</f>
        <v>34.770000000000003</v>
      </c>
      <c r="D1179" s="8">
        <f>VLOOKUP(A1179:A3513,'Medical Examinations'!$A$2:$H$2336,3,0)</f>
        <v>10.54</v>
      </c>
      <c r="E1179" s="8" t="str">
        <f>VLOOKUP(A1179:A3513,'Medical Examinations'!$A$1:$M$2336,10,0)</f>
        <v>No</v>
      </c>
      <c r="F1179" s="8" t="str">
        <f>VLOOKUP(A1179:A3513,'Medical Examinations'!$A$2:$H$2336,5,0)</f>
        <v>No</v>
      </c>
      <c r="G1179" s="8" t="str">
        <f>VLOOKUP(A1179:A3513,'Medical Examinations'!$A$2:$H$2336,6,0)</f>
        <v>No</v>
      </c>
      <c r="H1179" s="8">
        <f>VLOOKUP(A1179:A3513,'Medical Examinations'!$A$2:$H$2336,7,0)</f>
        <v>2</v>
      </c>
      <c r="I1179" t="str">
        <f>VLOOKUP(A1179:A3513,'Medical Examinations'!$A$2:$K$2336,11,0)</f>
        <v>No</v>
      </c>
      <c r="J1179" s="8" t="str">
        <f>VLOOKUP(A1179:A3513,'Medical Examinations'!$A$2:$M$2336,12,0)</f>
        <v>Obesity</v>
      </c>
      <c r="K1179" s="8" t="str">
        <f>VLOOKUP(A1179:A3513,'Medical Examinations'!$A$2:$M$2336,13,0)</f>
        <v>Diabetes</v>
      </c>
      <c r="L1179" s="8" t="str">
        <f>VLOOKUP(Table1[CUSTOMER ID],'Hospitalisation Details'!$A$1:$N$2344,12,0)</f>
        <v>28/Nov/1973</v>
      </c>
      <c r="M1179" s="22">
        <f>VLOOKUP(Table1[CUSTOMER ID],'Hospitalisation Details'!$A$2:$N$2344,14,0)</f>
        <v>9583.89</v>
      </c>
      <c r="N1179" s="8" t="str">
        <f>VLOOKUP(Table1[CUSTOMER ID],'Hospitalisation Details'!$A$2:$I$2344,7,0)</f>
        <v>tier - 2</v>
      </c>
      <c r="O1179" s="8" t="str">
        <f>VLOOKUP(Table1[CUSTOMER ID],'Hospitalisation Details'!$A$2:$I$2344,8,0)</f>
        <v>tier - 3</v>
      </c>
      <c r="P1179" s="8" t="str">
        <f>VLOOKUP(Table1[CUSTOMER ID],'Hospitalisation Details'!$A$2:$I$2344,9,0)</f>
        <v>R1012</v>
      </c>
      <c r="Q1179" s="8">
        <f ca="1">VLOOKUP(Table1[CUSTOMER ID],'Hospitalisation Details'!$A$2:$N$2344,13,0)</f>
        <v>50</v>
      </c>
    </row>
    <row r="1180" spans="1:17" ht="15.75" x14ac:dyDescent="0.25">
      <c r="A1180" s="1" t="s">
        <v>1191</v>
      </c>
      <c r="B1180" s="8" t="str">
        <f>VLOOKUP(A1180:A3514,'Customer Names'!$A$2:$D$2336,2,0)</f>
        <v xml:space="preserve">  Jeff</v>
      </c>
      <c r="C1180" s="8">
        <f>VLOOKUP(A1180:A3514,'Medical Examinations'!$A$2:$H$2336,2,0)</f>
        <v>24.48</v>
      </c>
      <c r="D1180" s="8">
        <f>VLOOKUP(A1180:A3514,'Medical Examinations'!$A$2:$H$2336,3,0)</f>
        <v>4.37</v>
      </c>
      <c r="E1180" s="8" t="str">
        <f>VLOOKUP(A1180:A3514,'Medical Examinations'!$A$1:$M$2336,10,0)</f>
        <v>Yes</v>
      </c>
      <c r="F1180" s="8" t="str">
        <f>VLOOKUP(A1180:A3514,'Medical Examinations'!$A$2:$H$2336,5,0)</f>
        <v>No</v>
      </c>
      <c r="G1180" s="8" t="str">
        <f>VLOOKUP(A1180:A3514,'Medical Examinations'!$A$2:$H$2336,6,0)</f>
        <v>No</v>
      </c>
      <c r="H1180" s="8">
        <f>VLOOKUP(A1180:A3514,'Medical Examinations'!$A$2:$H$2336,7,0)</f>
        <v>2</v>
      </c>
      <c r="I1180" t="str">
        <f>VLOOKUP(A1180:A3514,'Medical Examinations'!$A$2:$K$2336,11,0)</f>
        <v>No</v>
      </c>
      <c r="J1180" s="8" t="str">
        <f>VLOOKUP(A1180:A3514,'Medical Examinations'!$A$2:$M$2336,12,0)</f>
        <v>Normal Weight</v>
      </c>
      <c r="K1180" s="8" t="str">
        <f>VLOOKUP(A1180:A3514,'Medical Examinations'!$A$2:$M$2336,13,0)</f>
        <v>Normal</v>
      </c>
      <c r="L1180" s="8" t="str">
        <f>VLOOKUP(Table1[CUSTOMER ID],'Hospitalisation Details'!$A$1:$N$2344,12,0)</f>
        <v>4/Dec/1966</v>
      </c>
      <c r="M1180" s="22">
        <f>VLOOKUP(Table1[CUSTOMER ID],'Hospitalisation Details'!$A$2:$N$2344,14,0)</f>
        <v>9582.5400000000009</v>
      </c>
      <c r="N1180" s="8" t="str">
        <f>VLOOKUP(Table1[CUSTOMER ID],'Hospitalisation Details'!$A$2:$I$2344,7,0)</f>
        <v>tier - 3</v>
      </c>
      <c r="O1180" s="8" t="str">
        <f>VLOOKUP(Table1[CUSTOMER ID],'Hospitalisation Details'!$A$2:$I$2344,8,0)</f>
        <v>tier - 2</v>
      </c>
      <c r="P1180" s="8" t="str">
        <f>VLOOKUP(Table1[CUSTOMER ID],'Hospitalisation Details'!$A$2:$I$2344,9,0)</f>
        <v>R1013</v>
      </c>
      <c r="Q1180" s="8">
        <f ca="1">VLOOKUP(Table1[CUSTOMER ID],'Hospitalisation Details'!$A$2:$N$2344,13,0)</f>
        <v>57</v>
      </c>
    </row>
    <row r="1181" spans="1:17" ht="15.75" x14ac:dyDescent="0.25">
      <c r="A1181" s="1" t="s">
        <v>1190</v>
      </c>
      <c r="B1181" s="8" t="str">
        <f>VLOOKUP(A1181:A3515,'Customer Names'!$A$2:$D$2336,2,0)</f>
        <v xml:space="preserve">  Amy</v>
      </c>
      <c r="C1181" s="8">
        <f>VLOOKUP(A1181:A3515,'Medical Examinations'!$A$2:$H$2336,2,0)</f>
        <v>22.61</v>
      </c>
      <c r="D1181" s="8">
        <f>VLOOKUP(A1181:A3515,'Medical Examinations'!$A$2:$H$2336,3,0)</f>
        <v>9.6300000000000008</v>
      </c>
      <c r="E1181" s="8" t="str">
        <f>VLOOKUP(A1181:A3515,'Medical Examinations'!$A$1:$M$2336,10,0)</f>
        <v>No</v>
      </c>
      <c r="F1181" s="8" t="str">
        <f>VLOOKUP(A1181:A3515,'Medical Examinations'!$A$2:$H$2336,5,0)</f>
        <v>No</v>
      </c>
      <c r="G1181" s="8" t="str">
        <f>VLOOKUP(A1181:A3515,'Medical Examinations'!$A$2:$H$2336,6,0)</f>
        <v>No</v>
      </c>
      <c r="H1181" s="8">
        <f>VLOOKUP(A1181:A3515,'Medical Examinations'!$A$2:$H$2336,7,0)</f>
        <v>2</v>
      </c>
      <c r="I1181" t="str">
        <f>VLOOKUP(A1181:A3515,'Medical Examinations'!$A$2:$K$2336,11,0)</f>
        <v>No</v>
      </c>
      <c r="J1181" s="8" t="str">
        <f>VLOOKUP(A1181:A3515,'Medical Examinations'!$A$2:$M$2336,12,0)</f>
        <v>Normal Weight</v>
      </c>
      <c r="K1181" s="8" t="str">
        <f>VLOOKUP(A1181:A3515,'Medical Examinations'!$A$2:$M$2336,13,0)</f>
        <v>Diabetes</v>
      </c>
      <c r="L1181" s="8" t="str">
        <f>VLOOKUP(Table1[CUSTOMER ID],'Hospitalisation Details'!$A$1:$N$2344,12,0)</f>
        <v>1/Dec/1973</v>
      </c>
      <c r="M1181" s="22">
        <f>VLOOKUP(Table1[CUSTOMER ID],'Hospitalisation Details'!$A$2:$N$2344,14,0)</f>
        <v>9566.99</v>
      </c>
      <c r="N1181" s="8" t="str">
        <f>VLOOKUP(Table1[CUSTOMER ID],'Hospitalisation Details'!$A$2:$I$2344,7,0)</f>
        <v>tier - 2</v>
      </c>
      <c r="O1181" s="8" t="str">
        <f>VLOOKUP(Table1[CUSTOMER ID],'Hospitalisation Details'!$A$2:$I$2344,8,0)</f>
        <v>tier - 1</v>
      </c>
      <c r="P1181" s="8" t="str">
        <f>VLOOKUP(Table1[CUSTOMER ID],'Hospitalisation Details'!$A$2:$I$2344,9,0)</f>
        <v>R1012</v>
      </c>
      <c r="Q1181" s="8">
        <f ca="1">VLOOKUP(Table1[CUSTOMER ID],'Hospitalisation Details'!$A$2:$N$2344,13,0)</f>
        <v>50</v>
      </c>
    </row>
    <row r="1182" spans="1:17" ht="15.75" x14ac:dyDescent="0.25">
      <c r="A1182" s="1" t="s">
        <v>1189</v>
      </c>
      <c r="B1182" s="8" t="str">
        <f>VLOOKUP(A1182:A3516,'Customer Names'!$A$2:$D$2336,2,0)</f>
        <v xml:space="preserve">  Adam</v>
      </c>
      <c r="C1182" s="8">
        <f>VLOOKUP(A1182:A3516,'Medical Examinations'!$A$2:$H$2336,2,0)</f>
        <v>34.299999999999997</v>
      </c>
      <c r="D1182" s="8">
        <f>VLOOKUP(A1182:A3516,'Medical Examinations'!$A$2:$H$2336,3,0)</f>
        <v>10.37</v>
      </c>
      <c r="E1182" s="8" t="str">
        <f>VLOOKUP(A1182:A3516,'Medical Examinations'!$A$1:$M$2336,10,0)</f>
        <v>No</v>
      </c>
      <c r="F1182" s="8" t="str">
        <f>VLOOKUP(A1182:A3516,'Medical Examinations'!$A$2:$H$2336,5,0)</f>
        <v>No</v>
      </c>
      <c r="G1182" s="8" t="str">
        <f>VLOOKUP(A1182:A3516,'Medical Examinations'!$A$2:$H$2336,6,0)</f>
        <v>No</v>
      </c>
      <c r="H1182" s="8">
        <f>VLOOKUP(A1182:A3516,'Medical Examinations'!$A$2:$H$2336,7,0)</f>
        <v>0</v>
      </c>
      <c r="I1182" t="str">
        <f>VLOOKUP(A1182:A3516,'Medical Examinations'!$A$2:$K$2336,11,0)</f>
        <v>No</v>
      </c>
      <c r="J1182" s="8" t="str">
        <f>VLOOKUP(A1182:A3516,'Medical Examinations'!$A$2:$M$2336,12,0)</f>
        <v>Obesity</v>
      </c>
      <c r="K1182" s="8" t="str">
        <f>VLOOKUP(A1182:A3516,'Medical Examinations'!$A$2:$M$2336,13,0)</f>
        <v>Diabetes</v>
      </c>
      <c r="L1182" s="8" t="str">
        <f>VLOOKUP(Table1[CUSTOMER ID],'Hospitalisation Details'!$A$1:$N$2344,12,0)</f>
        <v>14/Aug/1974</v>
      </c>
      <c r="M1182" s="22">
        <f>VLOOKUP(Table1[CUSTOMER ID],'Hospitalisation Details'!$A$2:$N$2344,14,0)</f>
        <v>9563.0300000000007</v>
      </c>
      <c r="N1182" s="8" t="str">
        <f>VLOOKUP(Table1[CUSTOMER ID],'Hospitalisation Details'!$A$2:$I$2344,7,0)</f>
        <v>tier - 3</v>
      </c>
      <c r="O1182" s="8" t="str">
        <f>VLOOKUP(Table1[CUSTOMER ID],'Hospitalisation Details'!$A$2:$I$2344,8,0)</f>
        <v>tier - 1</v>
      </c>
      <c r="P1182" s="8" t="str">
        <f>VLOOKUP(Table1[CUSTOMER ID],'Hospitalisation Details'!$A$2:$I$2344,9,0)</f>
        <v>R1011</v>
      </c>
      <c r="Q1182" s="8">
        <f ca="1">VLOOKUP(Table1[CUSTOMER ID],'Hospitalisation Details'!$A$2:$N$2344,13,0)</f>
        <v>50</v>
      </c>
    </row>
    <row r="1183" spans="1:17" ht="15.75" x14ac:dyDescent="0.25">
      <c r="A1183" s="1" t="s">
        <v>1188</v>
      </c>
      <c r="B1183" s="8" t="str">
        <f>VLOOKUP(A1183:A3517,'Customer Names'!$A$2:$D$2336,2,0)</f>
        <v xml:space="preserve">  Kristin M</v>
      </c>
      <c r="C1183" s="8">
        <f>VLOOKUP(A1183:A3517,'Medical Examinations'!$A$2:$H$2336,2,0)</f>
        <v>46.09</v>
      </c>
      <c r="D1183" s="8">
        <f>VLOOKUP(A1183:A3517,'Medical Examinations'!$A$2:$H$2336,3,0)</f>
        <v>5.44</v>
      </c>
      <c r="E1183" s="8" t="str">
        <f>VLOOKUP(A1183:A3517,'Medical Examinations'!$A$1:$M$2336,10,0)</f>
        <v>No</v>
      </c>
      <c r="F1183" s="8" t="str">
        <f>VLOOKUP(A1183:A3517,'Medical Examinations'!$A$2:$H$2336,5,0)</f>
        <v>No</v>
      </c>
      <c r="G1183" s="8" t="str">
        <f>VLOOKUP(A1183:A3517,'Medical Examinations'!$A$2:$H$2336,6,0)</f>
        <v>No</v>
      </c>
      <c r="H1183" s="8">
        <f>VLOOKUP(A1183:A3517,'Medical Examinations'!$A$2:$H$2336,7,0)</f>
        <v>2</v>
      </c>
      <c r="I1183" t="str">
        <f>VLOOKUP(A1183:A3517,'Medical Examinations'!$A$2:$K$2336,11,0)</f>
        <v>No</v>
      </c>
      <c r="J1183" s="8" t="str">
        <f>VLOOKUP(A1183:A3517,'Medical Examinations'!$A$2:$M$2336,12,0)</f>
        <v>Obesity</v>
      </c>
      <c r="K1183" s="8" t="str">
        <f>VLOOKUP(A1183:A3517,'Medical Examinations'!$A$2:$M$2336,13,0)</f>
        <v>Normal</v>
      </c>
      <c r="L1183" s="8" t="str">
        <f>VLOOKUP(Table1[CUSTOMER ID],'Hospitalisation Details'!$A$1:$N$2344,12,0)</f>
        <v>22/Sep/1972</v>
      </c>
      <c r="M1183" s="22">
        <f>VLOOKUP(Table1[CUSTOMER ID],'Hospitalisation Details'!$A$2:$N$2344,14,0)</f>
        <v>9549.57</v>
      </c>
      <c r="N1183" s="8" t="str">
        <f>VLOOKUP(Table1[CUSTOMER ID],'Hospitalisation Details'!$A$2:$I$2344,7,0)</f>
        <v>tier - 2</v>
      </c>
      <c r="O1183" s="8" t="str">
        <f>VLOOKUP(Table1[CUSTOMER ID],'Hospitalisation Details'!$A$2:$I$2344,8,0)</f>
        <v>tier - 1</v>
      </c>
      <c r="P1183" s="8" t="str">
        <f>VLOOKUP(Table1[CUSTOMER ID],'Hospitalisation Details'!$A$2:$I$2344,9,0)</f>
        <v>R1013</v>
      </c>
      <c r="Q1183" s="8">
        <f ca="1">VLOOKUP(Table1[CUSTOMER ID],'Hospitalisation Details'!$A$2:$N$2344,13,0)</f>
        <v>52</v>
      </c>
    </row>
    <row r="1184" spans="1:17" ht="15.75" x14ac:dyDescent="0.25">
      <c r="A1184" s="1" t="s">
        <v>1187</v>
      </c>
      <c r="B1184" s="8" t="str">
        <f>VLOOKUP(A1184:A3518,'Customer Names'!$A$2:$D$2336,2,0)</f>
        <v xml:space="preserve">  Mary-Lynn B</v>
      </c>
      <c r="C1184" s="8">
        <f>VLOOKUP(A1184:A3518,'Medical Examinations'!$A$2:$H$2336,2,0)</f>
        <v>44.744999999999997</v>
      </c>
      <c r="D1184" s="8">
        <f>VLOOKUP(A1184:A3518,'Medical Examinations'!$A$2:$H$2336,3,0)</f>
        <v>5.19</v>
      </c>
      <c r="E1184" s="8" t="str">
        <f>VLOOKUP(A1184:A3518,'Medical Examinations'!$A$1:$M$2336,10,0)</f>
        <v>No</v>
      </c>
      <c r="F1184" s="8" t="str">
        <f>VLOOKUP(A1184:A3518,'Medical Examinations'!$A$2:$H$2336,5,0)</f>
        <v>No</v>
      </c>
      <c r="G1184" s="8" t="str">
        <f>VLOOKUP(A1184:A3518,'Medical Examinations'!$A$2:$H$2336,6,0)</f>
        <v>No</v>
      </c>
      <c r="H1184" s="8">
        <f>VLOOKUP(A1184:A3518,'Medical Examinations'!$A$2:$H$2336,7,0)</f>
        <v>2</v>
      </c>
      <c r="I1184" t="str">
        <f>VLOOKUP(A1184:A3518,'Medical Examinations'!$A$2:$K$2336,11,0)</f>
        <v>No</v>
      </c>
      <c r="J1184" s="8" t="str">
        <f>VLOOKUP(A1184:A3518,'Medical Examinations'!$A$2:$M$2336,12,0)</f>
        <v>Obesity</v>
      </c>
      <c r="K1184" s="8" t="str">
        <f>VLOOKUP(A1184:A3518,'Medical Examinations'!$A$2:$M$2336,13,0)</f>
        <v>Normal</v>
      </c>
      <c r="L1184" s="8" t="str">
        <f>VLOOKUP(Table1[CUSTOMER ID],'Hospitalisation Details'!$A$1:$N$2344,12,0)</f>
        <v>22/Sep/1972</v>
      </c>
      <c r="M1184" s="22">
        <f>VLOOKUP(Table1[CUSTOMER ID],'Hospitalisation Details'!$A$2:$N$2344,14,0)</f>
        <v>9541.7000000000007</v>
      </c>
      <c r="N1184" s="8" t="str">
        <f>VLOOKUP(Table1[CUSTOMER ID],'Hospitalisation Details'!$A$2:$I$2344,7,0)</f>
        <v>tier - 2</v>
      </c>
      <c r="O1184" s="8" t="str">
        <f>VLOOKUP(Table1[CUSTOMER ID],'Hospitalisation Details'!$A$2:$I$2344,8,0)</f>
        <v>tier - 1</v>
      </c>
      <c r="P1184" s="8" t="str">
        <f>VLOOKUP(Table1[CUSTOMER ID],'Hospitalisation Details'!$A$2:$I$2344,9,0)</f>
        <v>R1024</v>
      </c>
      <c r="Q1184" s="8">
        <f ca="1">VLOOKUP(Table1[CUSTOMER ID],'Hospitalisation Details'!$A$2:$N$2344,13,0)</f>
        <v>52</v>
      </c>
    </row>
    <row r="1185" spans="1:17" ht="15.75" x14ac:dyDescent="0.25">
      <c r="A1185" s="1" t="s">
        <v>1186</v>
      </c>
      <c r="B1185" s="8" t="str">
        <f>VLOOKUP(A1185:A3519,'Customer Names'!$A$2:$D$2336,2,0)</f>
        <v xml:space="preserve">  Jamie A</v>
      </c>
      <c r="C1185" s="8">
        <f>VLOOKUP(A1185:A3519,'Medical Examinations'!$A$2:$H$2336,2,0)</f>
        <v>26.33</v>
      </c>
      <c r="D1185" s="8">
        <f>VLOOKUP(A1185:A3519,'Medical Examinations'!$A$2:$H$2336,3,0)</f>
        <v>11.8</v>
      </c>
      <c r="E1185" s="8" t="str">
        <f>VLOOKUP(A1185:A3519,'Medical Examinations'!$A$1:$M$2336,10,0)</f>
        <v>Yes</v>
      </c>
      <c r="F1185" s="8" t="str">
        <f>VLOOKUP(A1185:A3519,'Medical Examinations'!$A$2:$H$2336,5,0)</f>
        <v>No</v>
      </c>
      <c r="G1185" s="8" t="str">
        <f>VLOOKUP(A1185:A3519,'Medical Examinations'!$A$2:$H$2336,6,0)</f>
        <v>No</v>
      </c>
      <c r="H1185" s="8">
        <f>VLOOKUP(A1185:A3519,'Medical Examinations'!$A$2:$H$2336,7,0)</f>
        <v>1</v>
      </c>
      <c r="I1185" t="str">
        <f>VLOOKUP(A1185:A3519,'Medical Examinations'!$A$2:$K$2336,11,0)</f>
        <v>No</v>
      </c>
      <c r="J1185" s="8" t="str">
        <f>VLOOKUP(A1185:A3519,'Medical Examinations'!$A$2:$M$2336,12,0)</f>
        <v>Overweight</v>
      </c>
      <c r="K1185" s="8" t="str">
        <f>VLOOKUP(A1185:A3519,'Medical Examinations'!$A$2:$M$2336,13,0)</f>
        <v>Diabetes</v>
      </c>
      <c r="L1185" s="8" t="str">
        <f>VLOOKUP(Table1[CUSTOMER ID],'Hospitalisation Details'!$A$1:$N$2344,12,0)</f>
        <v>28/Jul/1975</v>
      </c>
      <c r="M1185" s="22">
        <f>VLOOKUP(Table1[CUSTOMER ID],'Hospitalisation Details'!$A$2:$N$2344,14,0)</f>
        <v>9540.17</v>
      </c>
      <c r="N1185" s="8" t="str">
        <f>VLOOKUP(Table1[CUSTOMER ID],'Hospitalisation Details'!$A$2:$I$2344,7,0)</f>
        <v>tier - 2</v>
      </c>
      <c r="O1185" s="8" t="str">
        <f>VLOOKUP(Table1[CUSTOMER ID],'Hospitalisation Details'!$A$2:$I$2344,8,0)</f>
        <v>tier - 2</v>
      </c>
      <c r="P1185" s="8" t="str">
        <f>VLOOKUP(Table1[CUSTOMER ID],'Hospitalisation Details'!$A$2:$I$2344,9,0)</f>
        <v>R1024</v>
      </c>
      <c r="Q1185" s="8">
        <f ca="1">VLOOKUP(Table1[CUSTOMER ID],'Hospitalisation Details'!$A$2:$N$2344,13,0)</f>
        <v>49</v>
      </c>
    </row>
    <row r="1186" spans="1:17" ht="15.75" x14ac:dyDescent="0.25">
      <c r="A1186" s="1" t="s">
        <v>1185</v>
      </c>
      <c r="B1186" s="8" t="str">
        <f>VLOOKUP(A1186:A3520,'Customer Names'!$A$2:$D$2336,2,0)</f>
        <v xml:space="preserve">  Jeffrey A</v>
      </c>
      <c r="C1186" s="8">
        <f>VLOOKUP(A1186:A3520,'Medical Examinations'!$A$2:$H$2336,2,0)</f>
        <v>26.6</v>
      </c>
      <c r="D1186" s="8">
        <f>VLOOKUP(A1186:A3520,'Medical Examinations'!$A$2:$H$2336,3,0)</f>
        <v>8.3800000000000008</v>
      </c>
      <c r="E1186" s="8" t="str">
        <f>VLOOKUP(A1186:A3520,'Medical Examinations'!$A$1:$M$2336,10,0)</f>
        <v>No</v>
      </c>
      <c r="F1186" s="8" t="str">
        <f>VLOOKUP(A1186:A3520,'Medical Examinations'!$A$2:$H$2336,5,0)</f>
        <v>No</v>
      </c>
      <c r="G1186" s="8" t="str">
        <f>VLOOKUP(A1186:A3520,'Medical Examinations'!$A$2:$H$2336,6,0)</f>
        <v>No</v>
      </c>
      <c r="H1186" s="8">
        <f>VLOOKUP(A1186:A3520,'Medical Examinations'!$A$2:$H$2336,7,0)</f>
        <v>2</v>
      </c>
      <c r="I1186" t="str">
        <f>VLOOKUP(A1186:A3520,'Medical Examinations'!$A$2:$K$2336,11,0)</f>
        <v>No</v>
      </c>
      <c r="J1186" s="8" t="str">
        <f>VLOOKUP(A1186:A3520,'Medical Examinations'!$A$2:$M$2336,12,0)</f>
        <v>Overweight</v>
      </c>
      <c r="K1186" s="8" t="str">
        <f>VLOOKUP(A1186:A3520,'Medical Examinations'!$A$2:$M$2336,13,0)</f>
        <v>Diabetes</v>
      </c>
      <c r="L1186" s="8" t="str">
        <f>VLOOKUP(Table1[CUSTOMER ID],'Hospitalisation Details'!$A$1:$N$2344,12,0)</f>
        <v>21/Dec/1973</v>
      </c>
      <c r="M1186" s="22">
        <f>VLOOKUP(Table1[CUSTOMER ID],'Hospitalisation Details'!$A$2:$N$2344,14,0)</f>
        <v>9538.65</v>
      </c>
      <c r="N1186" s="8" t="str">
        <f>VLOOKUP(Table1[CUSTOMER ID],'Hospitalisation Details'!$A$2:$I$2344,7,0)</f>
        <v>tier - 2</v>
      </c>
      <c r="O1186" s="8" t="str">
        <f>VLOOKUP(Table1[CUSTOMER ID],'Hospitalisation Details'!$A$2:$I$2344,8,0)</f>
        <v>tier - 3</v>
      </c>
      <c r="P1186" s="8" t="str">
        <f>VLOOKUP(Table1[CUSTOMER ID],'Hospitalisation Details'!$A$2:$I$2344,9,0)</f>
        <v>R1021</v>
      </c>
      <c r="Q1186" s="8">
        <f ca="1">VLOOKUP(Table1[CUSTOMER ID],'Hospitalisation Details'!$A$2:$N$2344,13,0)</f>
        <v>50</v>
      </c>
    </row>
    <row r="1187" spans="1:17" ht="15.75" x14ac:dyDescent="0.25">
      <c r="A1187" s="1" t="s">
        <v>1184</v>
      </c>
      <c r="B1187" s="8" t="str">
        <f>VLOOKUP(A1187:A3521,'Customer Names'!$A$2:$D$2336,2,0)</f>
        <v xml:space="preserve">  Nicole</v>
      </c>
      <c r="C1187" s="8">
        <f>VLOOKUP(A1187:A3521,'Medical Examinations'!$A$2:$H$2336,2,0)</f>
        <v>27.5</v>
      </c>
      <c r="D1187" s="8">
        <f>VLOOKUP(A1187:A3521,'Medical Examinations'!$A$2:$H$2336,3,0)</f>
        <v>7.58</v>
      </c>
      <c r="E1187" s="8" t="str">
        <f>VLOOKUP(A1187:A3521,'Medical Examinations'!$A$1:$M$2336,10,0)</f>
        <v>No</v>
      </c>
      <c r="F1187" s="8" t="str">
        <f>VLOOKUP(A1187:A3521,'Medical Examinations'!$A$2:$H$2336,5,0)</f>
        <v>No</v>
      </c>
      <c r="G1187" s="8" t="str">
        <f>VLOOKUP(A1187:A3521,'Medical Examinations'!$A$2:$H$2336,6,0)</f>
        <v>No</v>
      </c>
      <c r="H1187" s="8">
        <f>VLOOKUP(A1187:A3521,'Medical Examinations'!$A$2:$H$2336,7,0)</f>
        <v>0</v>
      </c>
      <c r="I1187" t="str">
        <f>VLOOKUP(A1187:A3521,'Medical Examinations'!$A$2:$K$2336,11,0)</f>
        <v>No</v>
      </c>
      <c r="J1187" s="8" t="str">
        <f>VLOOKUP(A1187:A3521,'Medical Examinations'!$A$2:$M$2336,12,0)</f>
        <v>Overweight</v>
      </c>
      <c r="K1187" s="8" t="str">
        <f>VLOOKUP(A1187:A3521,'Medical Examinations'!$A$2:$M$2336,13,0)</f>
        <v>Diabetes</v>
      </c>
      <c r="L1187" s="8" t="str">
        <f>VLOOKUP(Table1[CUSTOMER ID],'Hospitalisation Details'!$A$1:$N$2344,12,0)</f>
        <v>29/Nov/1971</v>
      </c>
      <c r="M1187" s="22">
        <f>VLOOKUP(Table1[CUSTOMER ID],'Hospitalisation Details'!$A$2:$N$2344,14,0)</f>
        <v>9528.9</v>
      </c>
      <c r="N1187" s="8" t="str">
        <f>VLOOKUP(Table1[CUSTOMER ID],'Hospitalisation Details'!$A$2:$I$2344,7,0)</f>
        <v>tier - 2</v>
      </c>
      <c r="O1187" s="8" t="str">
        <f>VLOOKUP(Table1[CUSTOMER ID],'Hospitalisation Details'!$A$2:$I$2344,8,0)</f>
        <v>tier - 2</v>
      </c>
      <c r="P1187" s="8" t="str">
        <f>VLOOKUP(Table1[CUSTOMER ID],'Hospitalisation Details'!$A$2:$I$2344,9,0)</f>
        <v>R1011</v>
      </c>
      <c r="Q1187" s="8">
        <f ca="1">VLOOKUP(Table1[CUSTOMER ID],'Hospitalisation Details'!$A$2:$N$2344,13,0)</f>
        <v>52</v>
      </c>
    </row>
    <row r="1188" spans="1:17" ht="15.75" x14ac:dyDescent="0.25">
      <c r="A1188" s="1" t="s">
        <v>1183</v>
      </c>
      <c r="B1188" s="8" t="str">
        <f>VLOOKUP(A1188:A3522,'Customer Names'!$A$2:$D$2336,2,0)</f>
        <v xml:space="preserve">  Audrey</v>
      </c>
      <c r="C1188" s="8">
        <f>VLOOKUP(A1188:A3522,'Medical Examinations'!$A$2:$H$2336,2,0)</f>
        <v>41.55</v>
      </c>
      <c r="D1188" s="8">
        <f>VLOOKUP(A1188:A3522,'Medical Examinations'!$A$2:$H$2336,3,0)</f>
        <v>4.6100000000000003</v>
      </c>
      <c r="E1188" s="8" t="str">
        <f>VLOOKUP(A1188:A3522,'Medical Examinations'!$A$1:$M$2336,10,0)</f>
        <v>No</v>
      </c>
      <c r="F1188" s="8" t="str">
        <f>VLOOKUP(A1188:A3522,'Medical Examinations'!$A$2:$H$2336,5,0)</f>
        <v>No</v>
      </c>
      <c r="G1188" s="8" t="str">
        <f>VLOOKUP(A1188:A3522,'Medical Examinations'!$A$2:$H$2336,6,0)</f>
        <v>No</v>
      </c>
      <c r="H1188" s="8">
        <f>VLOOKUP(A1188:A3522,'Medical Examinations'!$A$2:$H$2336,7,0)</f>
        <v>1</v>
      </c>
      <c r="I1188" t="str">
        <f>VLOOKUP(A1188:A3522,'Medical Examinations'!$A$2:$K$2336,11,0)</f>
        <v>No</v>
      </c>
      <c r="J1188" s="8" t="str">
        <f>VLOOKUP(A1188:A3522,'Medical Examinations'!$A$2:$M$2336,12,0)</f>
        <v>Obesity</v>
      </c>
      <c r="K1188" s="8" t="str">
        <f>VLOOKUP(A1188:A3522,'Medical Examinations'!$A$2:$M$2336,13,0)</f>
        <v>Normal</v>
      </c>
      <c r="L1188" s="8" t="str">
        <f>VLOOKUP(Table1[CUSTOMER ID],'Hospitalisation Details'!$A$1:$N$2344,12,0)</f>
        <v>22/Aug/1992</v>
      </c>
      <c r="M1188" s="22">
        <f>VLOOKUP(Table1[CUSTOMER ID],'Hospitalisation Details'!$A$2:$N$2344,14,0)</f>
        <v>9507.68</v>
      </c>
      <c r="N1188" s="8" t="str">
        <f>VLOOKUP(Table1[CUSTOMER ID],'Hospitalisation Details'!$A$2:$I$2344,7,0)</f>
        <v>tier - 2</v>
      </c>
      <c r="O1188" s="8" t="str">
        <f>VLOOKUP(Table1[CUSTOMER ID],'Hospitalisation Details'!$A$2:$I$2344,8,0)</f>
        <v>tier - 1</v>
      </c>
      <c r="P1188" s="8" t="str">
        <f>VLOOKUP(Table1[CUSTOMER ID],'Hospitalisation Details'!$A$2:$I$2344,9,0)</f>
        <v>R1012</v>
      </c>
      <c r="Q1188" s="8">
        <f ca="1">VLOOKUP(Table1[CUSTOMER ID],'Hospitalisation Details'!$A$2:$N$2344,13,0)</f>
        <v>32</v>
      </c>
    </row>
    <row r="1189" spans="1:17" ht="15.75" x14ac:dyDescent="0.25">
      <c r="A1189" s="1" t="s">
        <v>1182</v>
      </c>
      <c r="B1189" s="8" t="str">
        <f>VLOOKUP(A1189:A3523,'Customer Names'!$A$2:$D$2336,2,0)</f>
        <v xml:space="preserve">  Jacob</v>
      </c>
      <c r="C1189" s="8">
        <f>VLOOKUP(A1189:A3523,'Medical Examinations'!$A$2:$H$2336,2,0)</f>
        <v>41.47</v>
      </c>
      <c r="D1189" s="8">
        <f>VLOOKUP(A1189:A3523,'Medical Examinations'!$A$2:$H$2336,3,0)</f>
        <v>4.7</v>
      </c>
      <c r="E1189" s="8" t="str">
        <f>VLOOKUP(A1189:A3523,'Medical Examinations'!$A$1:$M$2336,10,0)</f>
        <v>Yes</v>
      </c>
      <c r="F1189" s="8" t="str">
        <f>VLOOKUP(A1189:A3523,'Medical Examinations'!$A$2:$H$2336,5,0)</f>
        <v>No</v>
      </c>
      <c r="G1189" s="8" t="str">
        <f>VLOOKUP(A1189:A3523,'Medical Examinations'!$A$2:$H$2336,6,0)</f>
        <v>Yes</v>
      </c>
      <c r="H1189" s="8">
        <f>VLOOKUP(A1189:A3523,'Medical Examinations'!$A$2:$H$2336,7,0)</f>
        <v>1</v>
      </c>
      <c r="I1189" t="str">
        <f>VLOOKUP(A1189:A3523,'Medical Examinations'!$A$2:$K$2336,11,0)</f>
        <v>No</v>
      </c>
      <c r="J1189" s="8" t="str">
        <f>VLOOKUP(A1189:A3523,'Medical Examinations'!$A$2:$M$2336,12,0)</f>
        <v>Obesity</v>
      </c>
      <c r="K1189" s="8" t="str">
        <f>VLOOKUP(A1189:A3523,'Medical Examinations'!$A$2:$M$2336,13,0)</f>
        <v>Normal</v>
      </c>
      <c r="L1189" s="8" t="str">
        <f>VLOOKUP(Table1[CUSTOMER ID],'Hospitalisation Details'!$A$1:$N$2344,12,0)</f>
        <v>24/Aug/1969</v>
      </c>
      <c r="M1189" s="22">
        <f>VLOOKUP(Table1[CUSTOMER ID],'Hospitalisation Details'!$A$2:$N$2344,14,0)</f>
        <v>9504.31</v>
      </c>
      <c r="N1189" s="8" t="str">
        <f>VLOOKUP(Table1[CUSTOMER ID],'Hospitalisation Details'!$A$2:$I$2344,7,0)</f>
        <v>tier - 3</v>
      </c>
      <c r="O1189" s="8" t="str">
        <f>VLOOKUP(Table1[CUSTOMER ID],'Hospitalisation Details'!$A$2:$I$2344,8,0)</f>
        <v>tier - 2</v>
      </c>
      <c r="P1189" s="8" t="str">
        <f>VLOOKUP(Table1[CUSTOMER ID],'Hospitalisation Details'!$A$2:$I$2344,9,0)</f>
        <v>R1013</v>
      </c>
      <c r="Q1189" s="8">
        <f ca="1">VLOOKUP(Table1[CUSTOMER ID],'Hospitalisation Details'!$A$2:$N$2344,13,0)</f>
        <v>55</v>
      </c>
    </row>
    <row r="1190" spans="1:17" ht="15.75" x14ac:dyDescent="0.25">
      <c r="A1190" s="1" t="s">
        <v>1181</v>
      </c>
      <c r="B1190" s="8" t="str">
        <f>VLOOKUP(A1190:A3524,'Customer Names'!$A$2:$D$2336,2,0)</f>
        <v xml:space="preserve">  Daniel S</v>
      </c>
      <c r="C1190" s="8">
        <f>VLOOKUP(A1190:A3524,'Medical Examinations'!$A$2:$H$2336,2,0)</f>
        <v>24.795000000000002</v>
      </c>
      <c r="D1190" s="8">
        <f>VLOOKUP(A1190:A3524,'Medical Examinations'!$A$2:$H$2336,3,0)</f>
        <v>6.05</v>
      </c>
      <c r="E1190" s="8" t="str">
        <f>VLOOKUP(A1190:A3524,'Medical Examinations'!$A$1:$M$2336,10,0)</f>
        <v>Yes</v>
      </c>
      <c r="F1190" s="8" t="str">
        <f>VLOOKUP(A1190:A3524,'Medical Examinations'!$A$2:$H$2336,5,0)</f>
        <v>No</v>
      </c>
      <c r="G1190" s="8" t="str">
        <f>VLOOKUP(A1190:A3524,'Medical Examinations'!$A$2:$H$2336,6,0)</f>
        <v>No</v>
      </c>
      <c r="H1190" s="8">
        <f>VLOOKUP(A1190:A3524,'Medical Examinations'!$A$2:$H$2336,7,0)</f>
        <v>0</v>
      </c>
      <c r="I1190" t="str">
        <f>VLOOKUP(A1190:A3524,'Medical Examinations'!$A$2:$K$2336,11,0)</f>
        <v>No</v>
      </c>
      <c r="J1190" s="8" t="str">
        <f>VLOOKUP(A1190:A3524,'Medical Examinations'!$A$2:$M$2336,12,0)</f>
        <v>Normal Weight</v>
      </c>
      <c r="K1190" s="8" t="str">
        <f>VLOOKUP(A1190:A3524,'Medical Examinations'!$A$2:$M$2336,13,0)</f>
        <v>Prediabetes</v>
      </c>
      <c r="L1190" s="8" t="str">
        <f>VLOOKUP(Table1[CUSTOMER ID],'Hospitalisation Details'!$A$1:$N$2344,12,0)</f>
        <v>28/Nov/1976</v>
      </c>
      <c r="M1190" s="22">
        <f>VLOOKUP(Table1[CUSTOMER ID],'Hospitalisation Details'!$A$2:$N$2344,14,0)</f>
        <v>9500.57</v>
      </c>
      <c r="N1190" s="8" t="str">
        <f>VLOOKUP(Table1[CUSTOMER ID],'Hospitalisation Details'!$A$2:$I$2344,7,0)</f>
        <v>tier - 2</v>
      </c>
      <c r="O1190" s="8" t="str">
        <f>VLOOKUP(Table1[CUSTOMER ID],'Hospitalisation Details'!$A$2:$I$2344,8,0)</f>
        <v>tier - 3</v>
      </c>
      <c r="P1190" s="8" t="str">
        <f>VLOOKUP(Table1[CUSTOMER ID],'Hospitalisation Details'!$A$2:$I$2344,9,0)</f>
        <v>R1017</v>
      </c>
      <c r="Q1190" s="8">
        <f ca="1">VLOOKUP(Table1[CUSTOMER ID],'Hospitalisation Details'!$A$2:$N$2344,13,0)</f>
        <v>47</v>
      </c>
    </row>
    <row r="1191" spans="1:17" ht="15.75" x14ac:dyDescent="0.25">
      <c r="A1191" s="1" t="s">
        <v>1180</v>
      </c>
      <c r="B1191" s="8" t="str">
        <f>VLOOKUP(A1191:A3525,'Customer Names'!$A$2:$D$2336,2,0)</f>
        <v xml:space="preserve">  Marc C</v>
      </c>
      <c r="C1191" s="8">
        <f>VLOOKUP(A1191:A3525,'Medical Examinations'!$A$2:$H$2336,2,0)</f>
        <v>29.48</v>
      </c>
      <c r="D1191" s="8">
        <f>VLOOKUP(A1191:A3525,'Medical Examinations'!$A$2:$H$2336,3,0)</f>
        <v>5.63</v>
      </c>
      <c r="E1191" s="8" t="str">
        <f>VLOOKUP(A1191:A3525,'Medical Examinations'!$A$1:$M$2336,10,0)</f>
        <v>Yes</v>
      </c>
      <c r="F1191" s="8" t="str">
        <f>VLOOKUP(A1191:A3525,'Medical Examinations'!$A$2:$H$2336,5,0)</f>
        <v>No</v>
      </c>
      <c r="G1191" s="8" t="str">
        <f>VLOOKUP(A1191:A3525,'Medical Examinations'!$A$2:$H$2336,6,0)</f>
        <v>Yes</v>
      </c>
      <c r="H1191" s="8">
        <f>VLOOKUP(A1191:A3525,'Medical Examinations'!$A$2:$H$2336,7,0)</f>
        <v>1</v>
      </c>
      <c r="I1191" t="str">
        <f>VLOOKUP(A1191:A3525,'Medical Examinations'!$A$2:$K$2336,11,0)</f>
        <v>No</v>
      </c>
      <c r="J1191" s="8" t="str">
        <f>VLOOKUP(A1191:A3525,'Medical Examinations'!$A$2:$M$2336,12,0)</f>
        <v>Overweight</v>
      </c>
      <c r="K1191" s="8" t="str">
        <f>VLOOKUP(A1191:A3525,'Medical Examinations'!$A$2:$M$2336,13,0)</f>
        <v>Normal</v>
      </c>
      <c r="L1191" s="8" t="str">
        <f>VLOOKUP(Table1[CUSTOMER ID],'Hospitalisation Details'!$A$1:$N$2344,12,0)</f>
        <v>4/Jun/1969</v>
      </c>
      <c r="M1191" s="22">
        <f>VLOOKUP(Table1[CUSTOMER ID],'Hospitalisation Details'!$A$2:$N$2344,14,0)</f>
        <v>9487.64</v>
      </c>
      <c r="N1191" s="8" t="str">
        <f>VLOOKUP(Table1[CUSTOMER ID],'Hospitalisation Details'!$A$2:$I$2344,7,0)</f>
        <v>tier - 2</v>
      </c>
      <c r="O1191" s="8" t="str">
        <f>VLOOKUP(Table1[CUSTOMER ID],'Hospitalisation Details'!$A$2:$I$2344,8,0)</f>
        <v>tier - 2</v>
      </c>
      <c r="P1191" s="8" t="str">
        <f>VLOOKUP(Table1[CUSTOMER ID],'Hospitalisation Details'!$A$2:$I$2344,9,0)</f>
        <v>R1013</v>
      </c>
      <c r="Q1191" s="8">
        <f ca="1">VLOOKUP(Table1[CUSTOMER ID],'Hospitalisation Details'!$A$2:$N$2344,13,0)</f>
        <v>55</v>
      </c>
    </row>
    <row r="1192" spans="1:17" ht="15.75" x14ac:dyDescent="0.25">
      <c r="A1192" s="1" t="s">
        <v>1179</v>
      </c>
      <c r="B1192" s="8" t="str">
        <f>VLOOKUP(A1192:A3526,'Customer Names'!$A$2:$D$2336,2,0)</f>
        <v xml:space="preserve">  Mark S</v>
      </c>
      <c r="C1192" s="8">
        <f>VLOOKUP(A1192:A3526,'Medical Examinations'!$A$2:$H$2336,2,0)</f>
        <v>28.09</v>
      </c>
      <c r="D1192" s="8">
        <f>VLOOKUP(A1192:A3526,'Medical Examinations'!$A$2:$H$2336,3,0)</f>
        <v>6.06</v>
      </c>
      <c r="E1192" s="8" t="str">
        <f>VLOOKUP(A1192:A3526,'Medical Examinations'!$A$1:$M$2336,10,0)</f>
        <v>No</v>
      </c>
      <c r="F1192" s="8" t="str">
        <f>VLOOKUP(A1192:A3526,'Medical Examinations'!$A$2:$H$2336,5,0)</f>
        <v>No</v>
      </c>
      <c r="G1192" s="8" t="str">
        <f>VLOOKUP(A1192:A3526,'Medical Examinations'!$A$2:$H$2336,6,0)</f>
        <v>Yes</v>
      </c>
      <c r="H1192" s="8">
        <f>VLOOKUP(A1192:A3526,'Medical Examinations'!$A$2:$H$2336,7,0)</f>
        <v>1</v>
      </c>
      <c r="I1192" t="str">
        <f>VLOOKUP(A1192:A3526,'Medical Examinations'!$A$2:$K$2336,11,0)</f>
        <v>No</v>
      </c>
      <c r="J1192" s="8" t="str">
        <f>VLOOKUP(A1192:A3526,'Medical Examinations'!$A$2:$M$2336,12,0)</f>
        <v>Overweight</v>
      </c>
      <c r="K1192" s="8" t="str">
        <f>VLOOKUP(A1192:A3526,'Medical Examinations'!$A$2:$M$2336,13,0)</f>
        <v>Prediabetes</v>
      </c>
      <c r="L1192" s="8" t="str">
        <f>VLOOKUP(Table1[CUSTOMER ID],'Hospitalisation Details'!$A$1:$N$2344,12,0)</f>
        <v>17/Jul/1979</v>
      </c>
      <c r="M1192" s="22">
        <f>VLOOKUP(Table1[CUSTOMER ID],'Hospitalisation Details'!$A$2:$N$2344,14,0)</f>
        <v>9453.92</v>
      </c>
      <c r="N1192" s="8" t="str">
        <f>VLOOKUP(Table1[CUSTOMER ID],'Hospitalisation Details'!$A$2:$I$2344,7,0)</f>
        <v>tier - 2</v>
      </c>
      <c r="O1192" s="8" t="str">
        <f>VLOOKUP(Table1[CUSTOMER ID],'Hospitalisation Details'!$A$2:$I$2344,8,0)</f>
        <v>tier - 2</v>
      </c>
      <c r="P1192" s="8" t="str">
        <f>VLOOKUP(Table1[CUSTOMER ID],'Hospitalisation Details'!$A$2:$I$2344,9,0)</f>
        <v>R1021</v>
      </c>
      <c r="Q1192" s="8">
        <f ca="1">VLOOKUP(Table1[CUSTOMER ID],'Hospitalisation Details'!$A$2:$N$2344,13,0)</f>
        <v>45</v>
      </c>
    </row>
    <row r="1193" spans="1:17" ht="15.75" x14ac:dyDescent="0.25">
      <c r="A1193" s="1" t="s">
        <v>1178</v>
      </c>
      <c r="B1193" s="8" t="str">
        <f>VLOOKUP(A1193:A3527,'Customer Names'!$A$2:$D$2336,2,0)</f>
        <v xml:space="preserve">  Dan</v>
      </c>
      <c r="C1193" s="8">
        <f>VLOOKUP(A1193:A3527,'Medical Examinations'!$A$2:$H$2336,2,0)</f>
        <v>32.729999999999997</v>
      </c>
      <c r="D1193" s="8">
        <f>VLOOKUP(A1193:A3527,'Medical Examinations'!$A$2:$H$2336,3,0)</f>
        <v>5.19</v>
      </c>
      <c r="E1193" s="8" t="str">
        <f>VLOOKUP(A1193:A3527,'Medical Examinations'!$A$1:$M$2336,10,0)</f>
        <v>No</v>
      </c>
      <c r="F1193" s="8" t="str">
        <f>VLOOKUP(A1193:A3527,'Medical Examinations'!$A$2:$H$2336,5,0)</f>
        <v>No</v>
      </c>
      <c r="G1193" s="8" t="str">
        <f>VLOOKUP(A1193:A3527,'Medical Examinations'!$A$2:$H$2336,6,0)</f>
        <v>No</v>
      </c>
      <c r="H1193" s="8">
        <f>VLOOKUP(A1193:A3527,'Medical Examinations'!$A$2:$H$2336,7,0)</f>
        <v>1</v>
      </c>
      <c r="I1193" t="str">
        <f>VLOOKUP(A1193:A3527,'Medical Examinations'!$A$2:$K$2336,11,0)</f>
        <v>No</v>
      </c>
      <c r="J1193" s="8" t="str">
        <f>VLOOKUP(A1193:A3527,'Medical Examinations'!$A$2:$M$2336,12,0)</f>
        <v>Obesity</v>
      </c>
      <c r="K1193" s="8" t="str">
        <f>VLOOKUP(A1193:A3527,'Medical Examinations'!$A$2:$M$2336,13,0)</f>
        <v>Normal</v>
      </c>
      <c r="L1193" s="8" t="str">
        <f>VLOOKUP(Table1[CUSTOMER ID],'Hospitalisation Details'!$A$1:$N$2344,12,0)</f>
        <v>14/Nov/1987</v>
      </c>
      <c r="M1193" s="22">
        <f>VLOOKUP(Table1[CUSTOMER ID],'Hospitalisation Details'!$A$2:$N$2344,14,0)</f>
        <v>9448.42</v>
      </c>
      <c r="N1193" s="8" t="str">
        <f>VLOOKUP(Table1[CUSTOMER ID],'Hospitalisation Details'!$A$2:$I$2344,7,0)</f>
        <v>tier - 2</v>
      </c>
      <c r="O1193" s="8" t="str">
        <f>VLOOKUP(Table1[CUSTOMER ID],'Hospitalisation Details'!$A$2:$I$2344,8,0)</f>
        <v>tier - 3</v>
      </c>
      <c r="P1193" s="8" t="str">
        <f>VLOOKUP(Table1[CUSTOMER ID],'Hospitalisation Details'!$A$2:$I$2344,9,0)</f>
        <v>R1021</v>
      </c>
      <c r="Q1193" s="8">
        <f ca="1">VLOOKUP(Table1[CUSTOMER ID],'Hospitalisation Details'!$A$2:$N$2344,13,0)</f>
        <v>37</v>
      </c>
    </row>
    <row r="1194" spans="1:17" ht="15.75" x14ac:dyDescent="0.25">
      <c r="A1194" s="1" t="s">
        <v>1177</v>
      </c>
      <c r="B1194" s="8" t="str">
        <f>VLOOKUP(A1194:A3528,'Customer Names'!$A$2:$D$2336,2,0)</f>
        <v xml:space="preserve">  Gabriela</v>
      </c>
      <c r="C1194" s="8">
        <f>VLOOKUP(A1194:A3528,'Medical Examinations'!$A$2:$H$2336,2,0)</f>
        <v>27.36</v>
      </c>
      <c r="D1194" s="8">
        <f>VLOOKUP(A1194:A3528,'Medical Examinations'!$A$2:$H$2336,3,0)</f>
        <v>8.9600000000000009</v>
      </c>
      <c r="E1194" s="8" t="str">
        <f>VLOOKUP(A1194:A3528,'Medical Examinations'!$A$1:$M$2336,10,0)</f>
        <v>No</v>
      </c>
      <c r="F1194" s="8" t="str">
        <f>VLOOKUP(A1194:A3528,'Medical Examinations'!$A$2:$H$2336,5,0)</f>
        <v>No</v>
      </c>
      <c r="G1194" s="8" t="str">
        <f>VLOOKUP(A1194:A3528,'Medical Examinations'!$A$2:$H$2336,6,0)</f>
        <v>No</v>
      </c>
      <c r="H1194" s="8">
        <f>VLOOKUP(A1194:A3528,'Medical Examinations'!$A$2:$H$2336,7,0)</f>
        <v>0</v>
      </c>
      <c r="I1194" t="str">
        <f>VLOOKUP(A1194:A3528,'Medical Examinations'!$A$2:$K$2336,11,0)</f>
        <v>No</v>
      </c>
      <c r="J1194" s="8" t="str">
        <f>VLOOKUP(A1194:A3528,'Medical Examinations'!$A$2:$M$2336,12,0)</f>
        <v>Overweight</v>
      </c>
      <c r="K1194" s="8" t="str">
        <f>VLOOKUP(A1194:A3528,'Medical Examinations'!$A$2:$M$2336,13,0)</f>
        <v>Diabetes</v>
      </c>
      <c r="L1194" s="8" t="str">
        <f>VLOOKUP(Table1[CUSTOMER ID],'Hospitalisation Details'!$A$1:$N$2344,12,0)</f>
        <v>8/Jun/1974</v>
      </c>
      <c r="M1194" s="22">
        <f>VLOOKUP(Table1[CUSTOMER ID],'Hospitalisation Details'!$A$2:$N$2344,14,0)</f>
        <v>9447.3799999999992</v>
      </c>
      <c r="N1194" s="8" t="str">
        <f>VLOOKUP(Table1[CUSTOMER ID],'Hospitalisation Details'!$A$2:$I$2344,7,0)</f>
        <v>tier - 2</v>
      </c>
      <c r="O1194" s="8" t="str">
        <f>VLOOKUP(Table1[CUSTOMER ID],'Hospitalisation Details'!$A$2:$I$2344,8,0)</f>
        <v>tier - 3</v>
      </c>
      <c r="P1194" s="8" t="str">
        <f>VLOOKUP(Table1[CUSTOMER ID],'Hospitalisation Details'!$A$2:$I$2344,9,0)</f>
        <v>R1024</v>
      </c>
      <c r="Q1194" s="8">
        <f ca="1">VLOOKUP(Table1[CUSTOMER ID],'Hospitalisation Details'!$A$2:$N$2344,13,0)</f>
        <v>50</v>
      </c>
    </row>
    <row r="1195" spans="1:17" ht="15.75" x14ac:dyDescent="0.25">
      <c r="A1195" s="1" t="s">
        <v>1176</v>
      </c>
      <c r="B1195" s="8" t="str">
        <f>VLOOKUP(A1195:A3529,'Customer Names'!$A$2:$D$2336,2,0)</f>
        <v xml:space="preserve">  Amanda</v>
      </c>
      <c r="C1195" s="8">
        <f>VLOOKUP(A1195:A3529,'Medical Examinations'!$A$2:$H$2336,2,0)</f>
        <v>27.265000000000001</v>
      </c>
      <c r="D1195" s="8">
        <f>VLOOKUP(A1195:A3529,'Medical Examinations'!$A$2:$H$2336,3,0)</f>
        <v>11.39</v>
      </c>
      <c r="E1195" s="8" t="str">
        <f>VLOOKUP(A1195:A3529,'Medical Examinations'!$A$1:$M$2336,10,0)</f>
        <v>No</v>
      </c>
      <c r="F1195" s="8" t="str">
        <f>VLOOKUP(A1195:A3529,'Medical Examinations'!$A$2:$H$2336,5,0)</f>
        <v>No</v>
      </c>
      <c r="G1195" s="8" t="str">
        <f>VLOOKUP(A1195:A3529,'Medical Examinations'!$A$2:$H$2336,6,0)</f>
        <v>No</v>
      </c>
      <c r="H1195" s="8">
        <f>VLOOKUP(A1195:A3529,'Medical Examinations'!$A$2:$H$2336,7,0)</f>
        <v>0</v>
      </c>
      <c r="I1195" t="str">
        <f>VLOOKUP(A1195:A3529,'Medical Examinations'!$A$2:$K$2336,11,0)</f>
        <v>No</v>
      </c>
      <c r="J1195" s="8" t="str">
        <f>VLOOKUP(A1195:A3529,'Medical Examinations'!$A$2:$M$2336,12,0)</f>
        <v>Overweight</v>
      </c>
      <c r="K1195" s="8" t="str">
        <f>VLOOKUP(A1195:A3529,'Medical Examinations'!$A$2:$M$2336,13,0)</f>
        <v>Diabetes</v>
      </c>
      <c r="L1195" s="8" t="str">
        <f>VLOOKUP(Table1[CUSTOMER ID],'Hospitalisation Details'!$A$1:$N$2344,12,0)</f>
        <v>27/Nov/1974</v>
      </c>
      <c r="M1195" s="22">
        <f>VLOOKUP(Table1[CUSTOMER ID],'Hospitalisation Details'!$A$2:$N$2344,14,0)</f>
        <v>9447.25</v>
      </c>
      <c r="N1195" s="8" t="str">
        <f>VLOOKUP(Table1[CUSTOMER ID],'Hospitalisation Details'!$A$2:$I$2344,7,0)</f>
        <v>tier - 2</v>
      </c>
      <c r="O1195" s="8" t="str">
        <f>VLOOKUP(Table1[CUSTOMER ID],'Hospitalisation Details'!$A$2:$I$2344,8,0)</f>
        <v>tier - 1</v>
      </c>
      <c r="P1195" s="8" t="str">
        <f>VLOOKUP(Table1[CUSTOMER ID],'Hospitalisation Details'!$A$2:$I$2344,9,0)</f>
        <v>R1024</v>
      </c>
      <c r="Q1195" s="8">
        <f ca="1">VLOOKUP(Table1[CUSTOMER ID],'Hospitalisation Details'!$A$2:$N$2344,13,0)</f>
        <v>49</v>
      </c>
    </row>
    <row r="1196" spans="1:17" ht="15.75" x14ac:dyDescent="0.25">
      <c r="A1196" s="1" t="s">
        <v>1175</v>
      </c>
      <c r="B1196" s="8" t="str">
        <f>VLOOKUP(A1196:A3530,'Customer Names'!$A$2:$D$2336,2,0)</f>
        <v xml:space="preserve">  Dara</v>
      </c>
      <c r="C1196" s="8">
        <f>VLOOKUP(A1196:A3530,'Medical Examinations'!$A$2:$H$2336,2,0)</f>
        <v>48.07</v>
      </c>
      <c r="D1196" s="8">
        <f>VLOOKUP(A1196:A3530,'Medical Examinations'!$A$2:$H$2336,3,0)</f>
        <v>4.0599999999999996</v>
      </c>
      <c r="E1196" s="8" t="str">
        <f>VLOOKUP(A1196:A3530,'Medical Examinations'!$A$1:$M$2336,10,0)</f>
        <v>Yes</v>
      </c>
      <c r="F1196" s="8" t="str">
        <f>VLOOKUP(A1196:A3530,'Medical Examinations'!$A$2:$H$2336,5,0)</f>
        <v>No</v>
      </c>
      <c r="G1196" s="8" t="str">
        <f>VLOOKUP(A1196:A3530,'Medical Examinations'!$A$2:$H$2336,6,0)</f>
        <v>No</v>
      </c>
      <c r="H1196" s="8">
        <f>VLOOKUP(A1196:A3530,'Medical Examinations'!$A$2:$H$2336,7,0)</f>
        <v>0</v>
      </c>
      <c r="I1196" t="str">
        <f>VLOOKUP(A1196:A3530,'Medical Examinations'!$A$2:$K$2336,11,0)</f>
        <v>No</v>
      </c>
      <c r="J1196" s="8" t="str">
        <f>VLOOKUP(A1196:A3530,'Medical Examinations'!$A$2:$M$2336,12,0)</f>
        <v>Obesity</v>
      </c>
      <c r="K1196" s="8" t="str">
        <f>VLOOKUP(A1196:A3530,'Medical Examinations'!$A$2:$M$2336,13,0)</f>
        <v>Normal</v>
      </c>
      <c r="L1196" s="8" t="str">
        <f>VLOOKUP(Table1[CUSTOMER ID],'Hospitalisation Details'!$A$1:$N$2344,12,0)</f>
        <v>3/Nov/1976</v>
      </c>
      <c r="M1196" s="22">
        <f>VLOOKUP(Table1[CUSTOMER ID],'Hospitalisation Details'!$A$2:$N$2344,14,0)</f>
        <v>9432.93</v>
      </c>
      <c r="N1196" s="8" t="str">
        <f>VLOOKUP(Table1[CUSTOMER ID],'Hospitalisation Details'!$A$2:$I$2344,7,0)</f>
        <v>tier - 2</v>
      </c>
      <c r="O1196" s="8" t="str">
        <f>VLOOKUP(Table1[CUSTOMER ID],'Hospitalisation Details'!$A$2:$I$2344,8,0)</f>
        <v>tier - 1</v>
      </c>
      <c r="P1196" s="8" t="str">
        <f>VLOOKUP(Table1[CUSTOMER ID],'Hospitalisation Details'!$A$2:$I$2344,9,0)</f>
        <v>R1024</v>
      </c>
      <c r="Q1196" s="8">
        <f ca="1">VLOOKUP(Table1[CUSTOMER ID],'Hospitalisation Details'!$A$2:$N$2344,13,0)</f>
        <v>48</v>
      </c>
    </row>
    <row r="1197" spans="1:17" ht="15.75" x14ac:dyDescent="0.25">
      <c r="A1197" s="1" t="s">
        <v>1174</v>
      </c>
      <c r="B1197" s="8" t="str">
        <f>VLOOKUP(A1197:A3531,'Customer Names'!$A$2:$D$2336,2,0)</f>
        <v xml:space="preserve">  Rachelle R</v>
      </c>
      <c r="C1197" s="8">
        <f>VLOOKUP(A1197:A3531,'Medical Examinations'!$A$2:$H$2336,2,0)</f>
        <v>30.8</v>
      </c>
      <c r="D1197" s="8">
        <f>VLOOKUP(A1197:A3531,'Medical Examinations'!$A$2:$H$2336,3,0)</f>
        <v>5.23</v>
      </c>
      <c r="E1197" s="8" t="str">
        <f>VLOOKUP(A1197:A3531,'Medical Examinations'!$A$1:$M$2336,10,0)</f>
        <v>Yes</v>
      </c>
      <c r="F1197" s="8" t="str">
        <f>VLOOKUP(A1197:A3531,'Medical Examinations'!$A$2:$H$2336,5,0)</f>
        <v>No</v>
      </c>
      <c r="G1197" s="8" t="str">
        <f>VLOOKUP(A1197:A3531,'Medical Examinations'!$A$2:$H$2336,6,0)</f>
        <v>No</v>
      </c>
      <c r="H1197" s="8">
        <f>VLOOKUP(A1197:A3531,'Medical Examinations'!$A$2:$H$2336,7,0)</f>
        <v>0</v>
      </c>
      <c r="I1197" t="str">
        <f>VLOOKUP(A1197:A3531,'Medical Examinations'!$A$2:$K$2336,11,0)</f>
        <v>No</v>
      </c>
      <c r="J1197" s="8" t="str">
        <f>VLOOKUP(A1197:A3531,'Medical Examinations'!$A$2:$M$2336,12,0)</f>
        <v>Obesity</v>
      </c>
      <c r="K1197" s="8" t="str">
        <f>VLOOKUP(A1197:A3531,'Medical Examinations'!$A$2:$M$2336,13,0)</f>
        <v>Normal</v>
      </c>
      <c r="L1197" s="8" t="str">
        <f>VLOOKUP(Table1[CUSTOMER ID],'Hospitalisation Details'!$A$1:$N$2344,12,0)</f>
        <v>30/Oct/1976</v>
      </c>
      <c r="M1197" s="22">
        <f>VLOOKUP(Table1[CUSTOMER ID],'Hospitalisation Details'!$A$2:$N$2344,14,0)</f>
        <v>9414.92</v>
      </c>
      <c r="N1197" s="8" t="str">
        <f>VLOOKUP(Table1[CUSTOMER ID],'Hospitalisation Details'!$A$2:$I$2344,7,0)</f>
        <v>tier - 2</v>
      </c>
      <c r="O1197" s="8" t="str">
        <f>VLOOKUP(Table1[CUSTOMER ID],'Hospitalisation Details'!$A$2:$I$2344,8,0)</f>
        <v>tier - 2</v>
      </c>
      <c r="P1197" s="8" t="str">
        <f>VLOOKUP(Table1[CUSTOMER ID],'Hospitalisation Details'!$A$2:$I$2344,9,0)</f>
        <v>R1011</v>
      </c>
      <c r="Q1197" s="8">
        <f ca="1">VLOOKUP(Table1[CUSTOMER ID],'Hospitalisation Details'!$A$2:$N$2344,13,0)</f>
        <v>48</v>
      </c>
    </row>
    <row r="1198" spans="1:17" ht="15.75" x14ac:dyDescent="0.25">
      <c r="A1198" s="1" t="s">
        <v>1173</v>
      </c>
      <c r="B1198" s="8" t="str">
        <f>VLOOKUP(A1198:A3532,'Customer Names'!$A$2:$D$2336,2,0)</f>
        <v xml:space="preserve">  Brenda J</v>
      </c>
      <c r="C1198" s="8">
        <f>VLOOKUP(A1198:A3532,'Medical Examinations'!$A$2:$H$2336,2,0)</f>
        <v>32.299999999999997</v>
      </c>
      <c r="D1198" s="8">
        <f>VLOOKUP(A1198:A3532,'Medical Examinations'!$A$2:$H$2336,3,0)</f>
        <v>5.05</v>
      </c>
      <c r="E1198" s="8" t="str">
        <f>VLOOKUP(A1198:A3532,'Medical Examinations'!$A$1:$M$2336,10,0)</f>
        <v>Yes</v>
      </c>
      <c r="F1198" s="8" t="str">
        <f>VLOOKUP(A1198:A3532,'Medical Examinations'!$A$2:$H$2336,5,0)</f>
        <v>No</v>
      </c>
      <c r="G1198" s="8" t="str">
        <f>VLOOKUP(A1198:A3532,'Medical Examinations'!$A$2:$H$2336,6,0)</f>
        <v>No</v>
      </c>
      <c r="H1198" s="8">
        <f>VLOOKUP(A1198:A3532,'Medical Examinations'!$A$2:$H$2336,7,0)</f>
        <v>0</v>
      </c>
      <c r="I1198" t="str">
        <f>VLOOKUP(A1198:A3532,'Medical Examinations'!$A$2:$K$2336,11,0)</f>
        <v>No</v>
      </c>
      <c r="J1198" s="8" t="str">
        <f>VLOOKUP(A1198:A3532,'Medical Examinations'!$A$2:$M$2336,12,0)</f>
        <v>Obesity</v>
      </c>
      <c r="K1198" s="8" t="str">
        <f>VLOOKUP(A1198:A3532,'Medical Examinations'!$A$2:$M$2336,13,0)</f>
        <v>Normal</v>
      </c>
      <c r="L1198" s="8" t="str">
        <f>VLOOKUP(Table1[CUSTOMER ID],'Hospitalisation Details'!$A$1:$N$2344,12,0)</f>
        <v>17/Oct/1976</v>
      </c>
      <c r="M1198" s="22">
        <f>VLOOKUP(Table1[CUSTOMER ID],'Hospitalisation Details'!$A$2:$N$2344,14,0)</f>
        <v>9411.01</v>
      </c>
      <c r="N1198" s="8" t="str">
        <f>VLOOKUP(Table1[CUSTOMER ID],'Hospitalisation Details'!$A$2:$I$2344,7,0)</f>
        <v>tier - 2</v>
      </c>
      <c r="O1198" s="8" t="str">
        <f>VLOOKUP(Table1[CUSTOMER ID],'Hospitalisation Details'!$A$2:$I$2344,8,0)</f>
        <v>tier - 3</v>
      </c>
      <c r="P1198" s="8" t="str">
        <f>VLOOKUP(Table1[CUSTOMER ID],'Hospitalisation Details'!$A$2:$I$2344,9,0)</f>
        <v>R1024</v>
      </c>
      <c r="Q1198" s="8">
        <f ca="1">VLOOKUP(Table1[CUSTOMER ID],'Hospitalisation Details'!$A$2:$N$2344,13,0)</f>
        <v>48</v>
      </c>
    </row>
    <row r="1199" spans="1:17" ht="15.75" x14ac:dyDescent="0.25">
      <c r="A1199" s="1" t="s">
        <v>1172</v>
      </c>
      <c r="B1199" s="8" t="str">
        <f>VLOOKUP(A1199:A3533,'Customer Names'!$A$2:$D$2336,2,0)</f>
        <v xml:space="preserve">  Tim</v>
      </c>
      <c r="C1199" s="8">
        <f>VLOOKUP(A1199:A3533,'Medical Examinations'!$A$2:$H$2336,2,0)</f>
        <v>39.700000000000003</v>
      </c>
      <c r="D1199" s="8">
        <f>VLOOKUP(A1199:A3533,'Medical Examinations'!$A$2:$H$2336,3,0)</f>
        <v>7.34</v>
      </c>
      <c r="E1199" s="8" t="str">
        <f>VLOOKUP(A1199:A3533,'Medical Examinations'!$A$1:$M$2336,10,0)</f>
        <v>No</v>
      </c>
      <c r="F1199" s="8" t="str">
        <f>VLOOKUP(A1199:A3533,'Medical Examinations'!$A$2:$H$2336,5,0)</f>
        <v>No</v>
      </c>
      <c r="G1199" s="8" t="str">
        <f>VLOOKUP(A1199:A3533,'Medical Examinations'!$A$2:$H$2336,6,0)</f>
        <v>No</v>
      </c>
      <c r="H1199" s="8">
        <f>VLOOKUP(A1199:A3533,'Medical Examinations'!$A$2:$H$2336,7,0)</f>
        <v>0</v>
      </c>
      <c r="I1199" t="str">
        <f>VLOOKUP(A1199:A3533,'Medical Examinations'!$A$2:$K$2336,11,0)</f>
        <v>No</v>
      </c>
      <c r="J1199" s="8" t="str">
        <f>VLOOKUP(A1199:A3533,'Medical Examinations'!$A$2:$M$2336,12,0)</f>
        <v>Obesity</v>
      </c>
      <c r="K1199" s="8" t="str">
        <f>VLOOKUP(A1199:A3533,'Medical Examinations'!$A$2:$M$2336,13,0)</f>
        <v>Diabetes</v>
      </c>
      <c r="L1199" s="8" t="str">
        <f>VLOOKUP(Table1[CUSTOMER ID],'Hospitalisation Details'!$A$1:$N$2344,12,0)</f>
        <v>20/Oct/1971</v>
      </c>
      <c r="M1199" s="22">
        <f>VLOOKUP(Table1[CUSTOMER ID],'Hospitalisation Details'!$A$2:$N$2344,14,0)</f>
        <v>9391.35</v>
      </c>
      <c r="N1199" s="8" t="str">
        <f>VLOOKUP(Table1[CUSTOMER ID],'Hospitalisation Details'!$A$2:$I$2344,7,0)</f>
        <v>tier - 3</v>
      </c>
      <c r="O1199" s="8" t="str">
        <f>VLOOKUP(Table1[CUSTOMER ID],'Hospitalisation Details'!$A$2:$I$2344,8,0)</f>
        <v>tier - 3</v>
      </c>
      <c r="P1199" s="8" t="str">
        <f>VLOOKUP(Table1[CUSTOMER ID],'Hospitalisation Details'!$A$2:$I$2344,9,0)</f>
        <v>R1011</v>
      </c>
      <c r="Q1199" s="8">
        <f ca="1">VLOOKUP(Table1[CUSTOMER ID],'Hospitalisation Details'!$A$2:$N$2344,13,0)</f>
        <v>53</v>
      </c>
    </row>
    <row r="1200" spans="1:17" ht="15.75" x14ac:dyDescent="0.25">
      <c r="A1200" s="1" t="s">
        <v>1171</v>
      </c>
      <c r="B1200" s="8" t="str">
        <f>VLOOKUP(A1200:A3534,'Customer Names'!$A$2:$D$2336,2,0)</f>
        <v xml:space="preserve">  Sylvain</v>
      </c>
      <c r="C1200" s="8">
        <f>VLOOKUP(A1200:A3534,'Medical Examinations'!$A$2:$H$2336,2,0)</f>
        <v>35.97</v>
      </c>
      <c r="D1200" s="8">
        <f>VLOOKUP(A1200:A3534,'Medical Examinations'!$A$2:$H$2336,3,0)</f>
        <v>8.1300000000000008</v>
      </c>
      <c r="E1200" s="8" t="str">
        <f>VLOOKUP(A1200:A3534,'Medical Examinations'!$A$1:$M$2336,10,0)</f>
        <v>No</v>
      </c>
      <c r="F1200" s="8" t="str">
        <f>VLOOKUP(A1200:A3534,'Medical Examinations'!$A$2:$H$2336,5,0)</f>
        <v>No</v>
      </c>
      <c r="G1200" s="8" t="str">
        <f>VLOOKUP(A1200:A3534,'Medical Examinations'!$A$2:$H$2336,6,0)</f>
        <v>No</v>
      </c>
      <c r="H1200" s="8">
        <f>VLOOKUP(A1200:A3534,'Medical Examinations'!$A$2:$H$2336,7,0)</f>
        <v>0</v>
      </c>
      <c r="I1200" t="str">
        <f>VLOOKUP(A1200:A3534,'Medical Examinations'!$A$2:$K$2336,11,0)</f>
        <v>No</v>
      </c>
      <c r="J1200" s="8" t="str">
        <f>VLOOKUP(A1200:A3534,'Medical Examinations'!$A$2:$M$2336,12,0)</f>
        <v>Obesity</v>
      </c>
      <c r="K1200" s="8" t="str">
        <f>VLOOKUP(A1200:A3534,'Medical Examinations'!$A$2:$M$2336,13,0)</f>
        <v>Diabetes</v>
      </c>
      <c r="L1200" s="8" t="str">
        <f>VLOOKUP(Table1[CUSTOMER ID],'Hospitalisation Details'!$A$1:$N$2344,12,0)</f>
        <v>29/Dec/1971</v>
      </c>
      <c r="M1200" s="22">
        <f>VLOOKUP(Table1[CUSTOMER ID],'Hospitalisation Details'!$A$2:$N$2344,14,0)</f>
        <v>9386.16</v>
      </c>
      <c r="N1200" s="8" t="str">
        <f>VLOOKUP(Table1[CUSTOMER ID],'Hospitalisation Details'!$A$2:$I$2344,7,0)</f>
        <v>tier - 3</v>
      </c>
      <c r="O1200" s="8" t="str">
        <f>VLOOKUP(Table1[CUSTOMER ID],'Hospitalisation Details'!$A$2:$I$2344,8,0)</f>
        <v>tier - 2</v>
      </c>
      <c r="P1200" s="8" t="str">
        <f>VLOOKUP(Table1[CUSTOMER ID],'Hospitalisation Details'!$A$2:$I$2344,9,0)</f>
        <v>R1013</v>
      </c>
      <c r="Q1200" s="8">
        <f ca="1">VLOOKUP(Table1[CUSTOMER ID],'Hospitalisation Details'!$A$2:$N$2344,13,0)</f>
        <v>52</v>
      </c>
    </row>
    <row r="1201" spans="1:17" ht="15.75" x14ac:dyDescent="0.25">
      <c r="A1201" s="1" t="s">
        <v>1170</v>
      </c>
      <c r="B1201" s="8" t="str">
        <f>VLOOKUP(A1201:A3535,'Customer Names'!$A$2:$D$2336,2,0)</f>
        <v xml:space="preserve">  Lisa M</v>
      </c>
      <c r="C1201" s="8">
        <f>VLOOKUP(A1201:A3535,'Medical Examinations'!$A$2:$H$2336,2,0)</f>
        <v>25.86</v>
      </c>
      <c r="D1201" s="8">
        <f>VLOOKUP(A1201:A3535,'Medical Examinations'!$A$2:$H$2336,3,0)</f>
        <v>6.68</v>
      </c>
      <c r="E1201" s="8" t="str">
        <f>VLOOKUP(A1201:A3535,'Medical Examinations'!$A$1:$M$2336,10,0)</f>
        <v>Yes</v>
      </c>
      <c r="F1201" s="8" t="str">
        <f>VLOOKUP(A1201:A3535,'Medical Examinations'!$A$2:$H$2336,5,0)</f>
        <v>No</v>
      </c>
      <c r="G1201" s="8" t="str">
        <f>VLOOKUP(A1201:A3535,'Medical Examinations'!$A$2:$H$2336,6,0)</f>
        <v>No</v>
      </c>
      <c r="H1201" s="8">
        <f>VLOOKUP(A1201:A3535,'Medical Examinations'!$A$2:$H$2336,7,0)</f>
        <v>1</v>
      </c>
      <c r="I1201" t="str">
        <f>VLOOKUP(A1201:A3535,'Medical Examinations'!$A$2:$K$2336,11,0)</f>
        <v>No</v>
      </c>
      <c r="J1201" s="8" t="str">
        <f>VLOOKUP(A1201:A3535,'Medical Examinations'!$A$2:$M$2336,12,0)</f>
        <v>Overweight</v>
      </c>
      <c r="K1201" s="8" t="str">
        <f>VLOOKUP(A1201:A3535,'Medical Examinations'!$A$2:$M$2336,13,0)</f>
        <v>Diabetes</v>
      </c>
      <c r="L1201" s="8" t="str">
        <f>VLOOKUP(Table1[CUSTOMER ID],'Hospitalisation Details'!$A$1:$N$2344,12,0)</f>
        <v>2/Dec/1975</v>
      </c>
      <c r="M1201" s="22">
        <f>VLOOKUP(Table1[CUSTOMER ID],'Hospitalisation Details'!$A$2:$N$2344,14,0)</f>
        <v>9380.75</v>
      </c>
      <c r="N1201" s="8" t="str">
        <f>VLOOKUP(Table1[CUSTOMER ID],'Hospitalisation Details'!$A$2:$I$2344,7,0)</f>
        <v>tier - 2</v>
      </c>
      <c r="O1201" s="8" t="str">
        <f>VLOOKUP(Table1[CUSTOMER ID],'Hospitalisation Details'!$A$2:$I$2344,8,0)</f>
        <v>tier - 2</v>
      </c>
      <c r="P1201" s="8" t="str">
        <f>VLOOKUP(Table1[CUSTOMER ID],'Hospitalisation Details'!$A$2:$I$2344,9,0)</f>
        <v>R1024</v>
      </c>
      <c r="Q1201" s="8">
        <f ca="1">VLOOKUP(Table1[CUSTOMER ID],'Hospitalisation Details'!$A$2:$N$2344,13,0)</f>
        <v>48</v>
      </c>
    </row>
    <row r="1202" spans="1:17" ht="15.75" x14ac:dyDescent="0.25">
      <c r="A1202" s="1" t="s">
        <v>1169</v>
      </c>
      <c r="B1202" s="8" t="str">
        <f>VLOOKUP(A1202:A3536,'Customer Names'!$A$2:$D$2336,2,0)</f>
        <v xml:space="preserve">  Ryan</v>
      </c>
      <c r="C1202" s="8">
        <f>VLOOKUP(A1202:A3536,'Medical Examinations'!$A$2:$H$2336,2,0)</f>
        <v>30.03</v>
      </c>
      <c r="D1202" s="8">
        <f>VLOOKUP(A1202:A3536,'Medical Examinations'!$A$2:$H$2336,3,0)</f>
        <v>11.51</v>
      </c>
      <c r="E1202" s="8" t="str">
        <f>VLOOKUP(A1202:A3536,'Medical Examinations'!$A$1:$M$2336,10,0)</f>
        <v>No</v>
      </c>
      <c r="F1202" s="8" t="str">
        <f>VLOOKUP(A1202:A3536,'Medical Examinations'!$A$2:$H$2336,5,0)</f>
        <v>No</v>
      </c>
      <c r="G1202" s="8" t="str">
        <f>VLOOKUP(A1202:A3536,'Medical Examinations'!$A$2:$H$2336,6,0)</f>
        <v>No</v>
      </c>
      <c r="H1202" s="8">
        <f>VLOOKUP(A1202:A3536,'Medical Examinations'!$A$2:$H$2336,7,0)</f>
        <v>0</v>
      </c>
      <c r="I1202" t="str">
        <f>VLOOKUP(A1202:A3536,'Medical Examinations'!$A$2:$K$2336,11,0)</f>
        <v>No</v>
      </c>
      <c r="J1202" s="8" t="str">
        <f>VLOOKUP(A1202:A3536,'Medical Examinations'!$A$2:$M$2336,12,0)</f>
        <v>Obesity</v>
      </c>
      <c r="K1202" s="8" t="str">
        <f>VLOOKUP(A1202:A3536,'Medical Examinations'!$A$2:$M$2336,13,0)</f>
        <v>Diabetes</v>
      </c>
      <c r="L1202" s="8" t="str">
        <f>VLOOKUP(Table1[CUSTOMER ID],'Hospitalisation Details'!$A$1:$N$2344,12,0)</f>
        <v>26/Nov/1971</v>
      </c>
      <c r="M1202" s="22">
        <f>VLOOKUP(Table1[CUSTOMER ID],'Hospitalisation Details'!$A$2:$N$2344,14,0)</f>
        <v>9377.9</v>
      </c>
      <c r="N1202" s="8" t="str">
        <f>VLOOKUP(Table1[CUSTOMER ID],'Hospitalisation Details'!$A$2:$I$2344,7,0)</f>
        <v>tier - 2</v>
      </c>
      <c r="O1202" s="8" t="str">
        <f>VLOOKUP(Table1[CUSTOMER ID],'Hospitalisation Details'!$A$2:$I$2344,8,0)</f>
        <v>tier - 1</v>
      </c>
      <c r="P1202" s="8" t="str">
        <f>VLOOKUP(Table1[CUSTOMER ID],'Hospitalisation Details'!$A$2:$I$2344,9,0)</f>
        <v>R1013</v>
      </c>
      <c r="Q1202" s="8">
        <f ca="1">VLOOKUP(Table1[CUSTOMER ID],'Hospitalisation Details'!$A$2:$N$2344,13,0)</f>
        <v>52</v>
      </c>
    </row>
    <row r="1203" spans="1:17" ht="15.75" x14ac:dyDescent="0.25">
      <c r="A1203" s="1" t="s">
        <v>1168</v>
      </c>
      <c r="B1203" s="8" t="str">
        <f>VLOOKUP(A1203:A3537,'Customer Names'!$A$2:$D$2336,2,0)</f>
        <v xml:space="preserve">  Kaitlin M</v>
      </c>
      <c r="C1203" s="8">
        <f>VLOOKUP(A1203:A3537,'Medical Examinations'!$A$2:$H$2336,2,0)</f>
        <v>25.76</v>
      </c>
      <c r="D1203" s="8">
        <f>VLOOKUP(A1203:A3537,'Medical Examinations'!$A$2:$H$2336,3,0)</f>
        <v>6.02</v>
      </c>
      <c r="E1203" s="8" t="str">
        <f>VLOOKUP(A1203:A3537,'Medical Examinations'!$A$1:$M$2336,10,0)</f>
        <v>Yes</v>
      </c>
      <c r="F1203" s="8" t="str">
        <f>VLOOKUP(A1203:A3537,'Medical Examinations'!$A$2:$H$2336,5,0)</f>
        <v>No</v>
      </c>
      <c r="G1203" s="8" t="str">
        <f>VLOOKUP(A1203:A3537,'Medical Examinations'!$A$2:$H$2336,6,0)</f>
        <v>Yes</v>
      </c>
      <c r="H1203" s="8">
        <f>VLOOKUP(A1203:A3537,'Medical Examinations'!$A$2:$H$2336,7,0)</f>
        <v>1</v>
      </c>
      <c r="I1203" t="str">
        <f>VLOOKUP(A1203:A3537,'Medical Examinations'!$A$2:$K$2336,11,0)</f>
        <v>No</v>
      </c>
      <c r="J1203" s="8" t="str">
        <f>VLOOKUP(A1203:A3537,'Medical Examinations'!$A$2:$M$2336,12,0)</f>
        <v>Overweight</v>
      </c>
      <c r="K1203" s="8" t="str">
        <f>VLOOKUP(A1203:A3537,'Medical Examinations'!$A$2:$M$2336,13,0)</f>
        <v>Prediabetes</v>
      </c>
      <c r="L1203" s="8" t="str">
        <f>VLOOKUP(Table1[CUSTOMER ID],'Hospitalisation Details'!$A$1:$N$2344,12,0)</f>
        <v>24/Nov/1969</v>
      </c>
      <c r="M1203" s="22">
        <f>VLOOKUP(Table1[CUSTOMER ID],'Hospitalisation Details'!$A$2:$N$2344,14,0)</f>
        <v>9377.4500000000007</v>
      </c>
      <c r="N1203" s="8" t="str">
        <f>VLOOKUP(Table1[CUSTOMER ID],'Hospitalisation Details'!$A$2:$I$2344,7,0)</f>
        <v>tier - 2</v>
      </c>
      <c r="O1203" s="8" t="str">
        <f>VLOOKUP(Table1[CUSTOMER ID],'Hospitalisation Details'!$A$2:$I$2344,8,0)</f>
        <v>tier - 3</v>
      </c>
      <c r="P1203" s="8" t="str">
        <f>VLOOKUP(Table1[CUSTOMER ID],'Hospitalisation Details'!$A$2:$I$2344,9,0)</f>
        <v>R1013</v>
      </c>
      <c r="Q1203" s="8">
        <f ca="1">VLOOKUP(Table1[CUSTOMER ID],'Hospitalisation Details'!$A$2:$N$2344,13,0)</f>
        <v>54</v>
      </c>
    </row>
    <row r="1204" spans="1:17" ht="15.75" x14ac:dyDescent="0.25">
      <c r="A1204" s="1" t="s">
        <v>1167</v>
      </c>
      <c r="B1204" s="8" t="str">
        <f>VLOOKUP(A1204:A3538,'Customer Names'!$A$2:$D$2336,2,0)</f>
        <v xml:space="preserve">  William R</v>
      </c>
      <c r="C1204" s="8">
        <f>VLOOKUP(A1204:A3538,'Medical Examinations'!$A$2:$H$2336,2,0)</f>
        <v>22.42</v>
      </c>
      <c r="D1204" s="8">
        <f>VLOOKUP(A1204:A3538,'Medical Examinations'!$A$2:$H$2336,3,0)</f>
        <v>7.96</v>
      </c>
      <c r="E1204" s="8" t="str">
        <f>VLOOKUP(A1204:A3538,'Medical Examinations'!$A$1:$M$2336,10,0)</f>
        <v>No</v>
      </c>
      <c r="F1204" s="8" t="str">
        <f>VLOOKUP(A1204:A3538,'Medical Examinations'!$A$2:$H$2336,5,0)</f>
        <v>No</v>
      </c>
      <c r="G1204" s="8" t="str">
        <f>VLOOKUP(A1204:A3538,'Medical Examinations'!$A$2:$H$2336,6,0)</f>
        <v>No</v>
      </c>
      <c r="H1204" s="8">
        <f>VLOOKUP(A1204:A3538,'Medical Examinations'!$A$2:$H$2336,7,0)</f>
        <v>0</v>
      </c>
      <c r="I1204" t="str">
        <f>VLOOKUP(A1204:A3538,'Medical Examinations'!$A$2:$K$2336,11,0)</f>
        <v>No</v>
      </c>
      <c r="J1204" s="8" t="str">
        <f>VLOOKUP(A1204:A3538,'Medical Examinations'!$A$2:$M$2336,12,0)</f>
        <v>Normal Weight</v>
      </c>
      <c r="K1204" s="8" t="str">
        <f>VLOOKUP(A1204:A3538,'Medical Examinations'!$A$2:$M$2336,13,0)</f>
        <v>Diabetes</v>
      </c>
      <c r="L1204" s="8" t="str">
        <f>VLOOKUP(Table1[CUSTOMER ID],'Hospitalisation Details'!$A$1:$N$2344,12,0)</f>
        <v>8/Oct/1971</v>
      </c>
      <c r="M1204" s="22">
        <f>VLOOKUP(Table1[CUSTOMER ID],'Hospitalisation Details'!$A$2:$N$2344,14,0)</f>
        <v>9361.33</v>
      </c>
      <c r="N1204" s="8" t="str">
        <f>VLOOKUP(Table1[CUSTOMER ID],'Hospitalisation Details'!$A$2:$I$2344,7,0)</f>
        <v>tier - 3</v>
      </c>
      <c r="O1204" s="8" t="str">
        <f>VLOOKUP(Table1[CUSTOMER ID],'Hospitalisation Details'!$A$2:$I$2344,8,0)</f>
        <v>tier - 1</v>
      </c>
      <c r="P1204" s="8" t="str">
        <f>VLOOKUP(Table1[CUSTOMER ID],'Hospitalisation Details'!$A$2:$I$2344,9,0)</f>
        <v>R1016</v>
      </c>
      <c r="Q1204" s="8">
        <f ca="1">VLOOKUP(Table1[CUSTOMER ID],'Hospitalisation Details'!$A$2:$N$2344,13,0)</f>
        <v>53</v>
      </c>
    </row>
    <row r="1205" spans="1:17" ht="15.75" x14ac:dyDescent="0.25">
      <c r="A1205" s="1" t="s">
        <v>1166</v>
      </c>
      <c r="B1205" s="8" t="str">
        <f>VLOOKUP(A1205:A3539,'Customer Names'!$A$2:$D$2336,2,0)</f>
        <v xml:space="preserve">  Bruce</v>
      </c>
      <c r="C1205" s="8">
        <f>VLOOKUP(A1205:A3539,'Medical Examinations'!$A$2:$H$2336,2,0)</f>
        <v>33.18</v>
      </c>
      <c r="D1205" s="8">
        <f>VLOOKUP(A1205:A3539,'Medical Examinations'!$A$2:$H$2336,3,0)</f>
        <v>6.01</v>
      </c>
      <c r="E1205" s="8" t="str">
        <f>VLOOKUP(A1205:A3539,'Medical Examinations'!$A$1:$M$2336,10,0)</f>
        <v>Yes</v>
      </c>
      <c r="F1205" s="8" t="str">
        <f>VLOOKUP(A1205:A3539,'Medical Examinations'!$A$2:$H$2336,5,0)</f>
        <v>No</v>
      </c>
      <c r="G1205" s="8" t="str">
        <f>VLOOKUP(A1205:A3539,'Medical Examinations'!$A$2:$H$2336,6,0)</f>
        <v>No</v>
      </c>
      <c r="H1205" s="8">
        <f>VLOOKUP(A1205:A3539,'Medical Examinations'!$A$2:$H$2336,7,0)</f>
        <v>1</v>
      </c>
      <c r="I1205" t="str">
        <f>VLOOKUP(A1205:A3539,'Medical Examinations'!$A$2:$K$2336,11,0)</f>
        <v>No</v>
      </c>
      <c r="J1205" s="8" t="str">
        <f>VLOOKUP(A1205:A3539,'Medical Examinations'!$A$2:$M$2336,12,0)</f>
        <v>Obesity</v>
      </c>
      <c r="K1205" s="8" t="str">
        <f>VLOOKUP(A1205:A3539,'Medical Examinations'!$A$2:$M$2336,13,0)</f>
        <v>Prediabetes</v>
      </c>
      <c r="L1205" s="8" t="str">
        <f>VLOOKUP(Table1[CUSTOMER ID],'Hospitalisation Details'!$A$1:$N$2344,12,0)</f>
        <v>1/Jul/1988</v>
      </c>
      <c r="M1205" s="22">
        <f>VLOOKUP(Table1[CUSTOMER ID],'Hospitalisation Details'!$A$2:$N$2344,14,0)</f>
        <v>9344.2000000000007</v>
      </c>
      <c r="N1205" s="8" t="str">
        <f>VLOOKUP(Table1[CUSTOMER ID],'Hospitalisation Details'!$A$2:$I$2344,7,0)</f>
        <v>tier - 2</v>
      </c>
      <c r="O1205" s="8" t="str">
        <f>VLOOKUP(Table1[CUSTOMER ID],'Hospitalisation Details'!$A$2:$I$2344,8,0)</f>
        <v>tier - 1</v>
      </c>
      <c r="P1205" s="8" t="str">
        <f>VLOOKUP(Table1[CUSTOMER ID],'Hospitalisation Details'!$A$2:$I$2344,9,0)</f>
        <v>R1021</v>
      </c>
      <c r="Q1205" s="8">
        <f ca="1">VLOOKUP(Table1[CUSTOMER ID],'Hospitalisation Details'!$A$2:$N$2344,13,0)</f>
        <v>36</v>
      </c>
    </row>
    <row r="1206" spans="1:17" ht="15.75" x14ac:dyDescent="0.25">
      <c r="A1206" s="1" t="s">
        <v>1165</v>
      </c>
      <c r="B1206" s="8" t="str">
        <f>VLOOKUP(A1206:A3540,'Customer Names'!$A$2:$D$2336,2,0)</f>
        <v xml:space="preserve">  Veronica</v>
      </c>
      <c r="C1206" s="8">
        <f>VLOOKUP(A1206:A3540,'Medical Examinations'!$A$2:$H$2336,2,0)</f>
        <v>43.04</v>
      </c>
      <c r="D1206" s="8">
        <f>VLOOKUP(A1206:A3540,'Medical Examinations'!$A$2:$H$2336,3,0)</f>
        <v>5.9</v>
      </c>
      <c r="E1206" s="8" t="str">
        <f>VLOOKUP(A1206:A3540,'Medical Examinations'!$A$1:$M$2336,10,0)</f>
        <v>Yes</v>
      </c>
      <c r="F1206" s="8" t="str">
        <f>VLOOKUP(A1206:A3540,'Medical Examinations'!$A$2:$H$2336,5,0)</f>
        <v>No</v>
      </c>
      <c r="G1206" s="8" t="str">
        <f>VLOOKUP(A1206:A3540,'Medical Examinations'!$A$2:$H$2336,6,0)</f>
        <v>No</v>
      </c>
      <c r="H1206" s="8">
        <f>VLOOKUP(A1206:A3540,'Medical Examinations'!$A$2:$H$2336,7,0)</f>
        <v>0</v>
      </c>
      <c r="I1206" t="str">
        <f>VLOOKUP(A1206:A3540,'Medical Examinations'!$A$2:$K$2336,11,0)</f>
        <v>No</v>
      </c>
      <c r="J1206" s="8" t="str">
        <f>VLOOKUP(A1206:A3540,'Medical Examinations'!$A$2:$M$2336,12,0)</f>
        <v>Obesity</v>
      </c>
      <c r="K1206" s="8" t="str">
        <f>VLOOKUP(A1206:A3540,'Medical Examinations'!$A$2:$M$2336,13,0)</f>
        <v>Prediabetes</v>
      </c>
      <c r="L1206" s="8" t="str">
        <f>VLOOKUP(Table1[CUSTOMER ID],'Hospitalisation Details'!$A$1:$N$2344,12,0)</f>
        <v>12/Oct/1996</v>
      </c>
      <c r="M1206" s="22">
        <f>VLOOKUP(Table1[CUSTOMER ID],'Hospitalisation Details'!$A$2:$N$2344,14,0)</f>
        <v>9338.61</v>
      </c>
      <c r="N1206" s="8" t="str">
        <f>VLOOKUP(Table1[CUSTOMER ID],'Hospitalisation Details'!$A$2:$I$2344,7,0)</f>
        <v>tier - 2</v>
      </c>
      <c r="O1206" s="8" t="str">
        <f>VLOOKUP(Table1[CUSTOMER ID],'Hospitalisation Details'!$A$2:$I$2344,8,0)</f>
        <v>tier - 1</v>
      </c>
      <c r="P1206" s="8" t="str">
        <f>VLOOKUP(Table1[CUSTOMER ID],'Hospitalisation Details'!$A$2:$I$2344,9,0)</f>
        <v>R1026</v>
      </c>
      <c r="Q1206" s="8">
        <f ca="1">VLOOKUP(Table1[CUSTOMER ID],'Hospitalisation Details'!$A$2:$N$2344,13,0)</f>
        <v>28</v>
      </c>
    </row>
    <row r="1207" spans="1:17" ht="15.75" x14ac:dyDescent="0.25">
      <c r="A1207" s="1" t="s">
        <v>1164</v>
      </c>
      <c r="B1207" s="8" t="str">
        <f>VLOOKUP(A1207:A3541,'Customer Names'!$A$2:$D$2336,2,0)</f>
        <v xml:space="preserve">  Warren</v>
      </c>
      <c r="C1207" s="8">
        <f>VLOOKUP(A1207:A3541,'Medical Examinations'!$A$2:$H$2336,2,0)</f>
        <v>34.15</v>
      </c>
      <c r="D1207" s="8">
        <f>VLOOKUP(A1207:A3541,'Medical Examinations'!$A$2:$H$2336,3,0)</f>
        <v>4.49</v>
      </c>
      <c r="E1207" s="8" t="str">
        <f>VLOOKUP(A1207:A3541,'Medical Examinations'!$A$1:$M$2336,10,0)</f>
        <v>Yes</v>
      </c>
      <c r="F1207" s="8" t="str">
        <f>VLOOKUP(A1207:A3541,'Medical Examinations'!$A$2:$H$2336,5,0)</f>
        <v>No</v>
      </c>
      <c r="G1207" s="8" t="str">
        <f>VLOOKUP(A1207:A3541,'Medical Examinations'!$A$2:$H$2336,6,0)</f>
        <v>No</v>
      </c>
      <c r="H1207" s="8">
        <f>VLOOKUP(A1207:A3541,'Medical Examinations'!$A$2:$H$2336,7,0)</f>
        <v>1</v>
      </c>
      <c r="I1207" t="str">
        <f>VLOOKUP(A1207:A3541,'Medical Examinations'!$A$2:$K$2336,11,0)</f>
        <v>No</v>
      </c>
      <c r="J1207" s="8" t="str">
        <f>VLOOKUP(A1207:A3541,'Medical Examinations'!$A$2:$M$2336,12,0)</f>
        <v>Obesity</v>
      </c>
      <c r="K1207" s="8" t="str">
        <f>VLOOKUP(A1207:A3541,'Medical Examinations'!$A$2:$M$2336,13,0)</f>
        <v>Normal</v>
      </c>
      <c r="L1207" s="8" t="str">
        <f>VLOOKUP(Table1[CUSTOMER ID],'Hospitalisation Details'!$A$1:$N$2344,12,0)</f>
        <v>9/Jul/1988</v>
      </c>
      <c r="M1207" s="22">
        <f>VLOOKUP(Table1[CUSTOMER ID],'Hospitalisation Details'!$A$2:$N$2344,14,0)</f>
        <v>9320.26</v>
      </c>
      <c r="N1207" s="8" t="str">
        <f>VLOOKUP(Table1[CUSTOMER ID],'Hospitalisation Details'!$A$2:$I$2344,7,0)</f>
        <v>tier - 2</v>
      </c>
      <c r="O1207" s="8" t="str">
        <f>VLOOKUP(Table1[CUSTOMER ID],'Hospitalisation Details'!$A$2:$I$2344,8,0)</f>
        <v>tier - 1</v>
      </c>
      <c r="P1207" s="8" t="str">
        <f>VLOOKUP(Table1[CUSTOMER ID],'Hospitalisation Details'!$A$2:$I$2344,9,0)</f>
        <v>R1012</v>
      </c>
      <c r="Q1207" s="8">
        <f ca="1">VLOOKUP(Table1[CUSTOMER ID],'Hospitalisation Details'!$A$2:$N$2344,13,0)</f>
        <v>36</v>
      </c>
    </row>
    <row r="1208" spans="1:17" ht="15.75" x14ac:dyDescent="0.25">
      <c r="A1208" s="1" t="s">
        <v>1163</v>
      </c>
      <c r="B1208" s="8" t="str">
        <f>VLOOKUP(A1208:A3542,'Customer Names'!$A$2:$D$2336,2,0)</f>
        <v xml:space="preserve">  Daniela</v>
      </c>
      <c r="C1208" s="8">
        <f>VLOOKUP(A1208:A3542,'Medical Examinations'!$A$2:$H$2336,2,0)</f>
        <v>25.78</v>
      </c>
      <c r="D1208" s="8">
        <f>VLOOKUP(A1208:A3542,'Medical Examinations'!$A$2:$H$2336,3,0)</f>
        <v>6.25</v>
      </c>
      <c r="E1208" s="8" t="str">
        <f>VLOOKUP(A1208:A3542,'Medical Examinations'!$A$1:$M$2336,10,0)</f>
        <v>No</v>
      </c>
      <c r="F1208" s="8" t="str">
        <f>VLOOKUP(A1208:A3542,'Medical Examinations'!$A$2:$H$2336,5,0)</f>
        <v>No</v>
      </c>
      <c r="G1208" s="8" t="str">
        <f>VLOOKUP(A1208:A3542,'Medical Examinations'!$A$2:$H$2336,6,0)</f>
        <v>No</v>
      </c>
      <c r="H1208" s="8">
        <f>VLOOKUP(A1208:A3542,'Medical Examinations'!$A$2:$H$2336,7,0)</f>
        <v>0</v>
      </c>
      <c r="I1208" t="str">
        <f>VLOOKUP(A1208:A3542,'Medical Examinations'!$A$2:$K$2336,11,0)</f>
        <v>No</v>
      </c>
      <c r="J1208" s="8" t="str">
        <f>VLOOKUP(A1208:A3542,'Medical Examinations'!$A$2:$M$2336,12,0)</f>
        <v>Overweight</v>
      </c>
      <c r="K1208" s="8" t="str">
        <f>VLOOKUP(A1208:A3542,'Medical Examinations'!$A$2:$M$2336,13,0)</f>
        <v>Prediabetes</v>
      </c>
      <c r="L1208" s="8" t="str">
        <f>VLOOKUP(Table1[CUSTOMER ID],'Hospitalisation Details'!$A$1:$N$2344,12,0)</f>
        <v>12/Oct/1977</v>
      </c>
      <c r="M1208" s="22">
        <f>VLOOKUP(Table1[CUSTOMER ID],'Hospitalisation Details'!$A$2:$N$2344,14,0)</f>
        <v>9315.41</v>
      </c>
      <c r="N1208" s="8" t="str">
        <f>VLOOKUP(Table1[CUSTOMER ID],'Hospitalisation Details'!$A$2:$I$2344,7,0)</f>
        <v>tier - 2</v>
      </c>
      <c r="O1208" s="8" t="str">
        <f>VLOOKUP(Table1[CUSTOMER ID],'Hospitalisation Details'!$A$2:$I$2344,8,0)</f>
        <v>tier - 1</v>
      </c>
      <c r="P1208" s="8" t="str">
        <f>VLOOKUP(Table1[CUSTOMER ID],'Hospitalisation Details'!$A$2:$I$2344,9,0)</f>
        <v>R1024</v>
      </c>
      <c r="Q1208" s="8">
        <f ca="1">VLOOKUP(Table1[CUSTOMER ID],'Hospitalisation Details'!$A$2:$N$2344,13,0)</f>
        <v>47</v>
      </c>
    </row>
    <row r="1209" spans="1:17" ht="15.75" x14ac:dyDescent="0.25">
      <c r="A1209" s="1" t="s">
        <v>1162</v>
      </c>
      <c r="B1209" s="8" t="str">
        <f>VLOOKUP(A1209:A3543,'Customer Names'!$A$2:$D$2336,2,0)</f>
        <v xml:space="preserve">  Deirdre A</v>
      </c>
      <c r="C1209" s="8">
        <f>VLOOKUP(A1209:A3543,'Medical Examinations'!$A$2:$H$2336,2,0)</f>
        <v>21.02</v>
      </c>
      <c r="D1209" s="8">
        <f>VLOOKUP(A1209:A3543,'Medical Examinations'!$A$2:$H$2336,3,0)</f>
        <v>9.6199999999999992</v>
      </c>
      <c r="E1209" s="8" t="str">
        <f>VLOOKUP(A1209:A3543,'Medical Examinations'!$A$1:$M$2336,10,0)</f>
        <v>Yes</v>
      </c>
      <c r="F1209" s="8" t="str">
        <f>VLOOKUP(A1209:A3543,'Medical Examinations'!$A$2:$H$2336,5,0)</f>
        <v>No</v>
      </c>
      <c r="G1209" s="8" t="str">
        <f>VLOOKUP(A1209:A3543,'Medical Examinations'!$A$2:$H$2336,6,0)</f>
        <v>Yes</v>
      </c>
      <c r="H1209" s="8">
        <f>VLOOKUP(A1209:A3543,'Medical Examinations'!$A$2:$H$2336,7,0)</f>
        <v>1</v>
      </c>
      <c r="I1209" t="str">
        <f>VLOOKUP(A1209:A3543,'Medical Examinations'!$A$2:$K$2336,11,0)</f>
        <v>No</v>
      </c>
      <c r="J1209" s="8" t="str">
        <f>VLOOKUP(A1209:A3543,'Medical Examinations'!$A$2:$M$2336,12,0)</f>
        <v>Normal Weight</v>
      </c>
      <c r="K1209" s="8" t="str">
        <f>VLOOKUP(A1209:A3543,'Medical Examinations'!$A$2:$M$2336,13,0)</f>
        <v>Diabetes</v>
      </c>
      <c r="L1209" s="8" t="str">
        <f>VLOOKUP(Table1[CUSTOMER ID],'Hospitalisation Details'!$A$1:$N$2344,12,0)</f>
        <v>8/Jun/1963</v>
      </c>
      <c r="M1209" s="22">
        <f>VLOOKUP(Table1[CUSTOMER ID],'Hospitalisation Details'!$A$2:$N$2344,14,0)</f>
        <v>9310.81</v>
      </c>
      <c r="N1209" s="8" t="str">
        <f>VLOOKUP(Table1[CUSTOMER ID],'Hospitalisation Details'!$A$2:$I$2344,7,0)</f>
        <v>tier - 3</v>
      </c>
      <c r="O1209" s="8" t="str">
        <f>VLOOKUP(Table1[CUSTOMER ID],'Hospitalisation Details'!$A$2:$I$2344,8,0)</f>
        <v>tier - 1</v>
      </c>
      <c r="P1209" s="8" t="str">
        <f>VLOOKUP(Table1[CUSTOMER ID],'Hospitalisation Details'!$A$2:$I$2344,9,0)</f>
        <v>R1013</v>
      </c>
      <c r="Q1209" s="8">
        <f ca="1">VLOOKUP(Table1[CUSTOMER ID],'Hospitalisation Details'!$A$2:$N$2344,13,0)</f>
        <v>61</v>
      </c>
    </row>
    <row r="1210" spans="1:17" ht="15.75" x14ac:dyDescent="0.25">
      <c r="A1210" s="1" t="s">
        <v>1161</v>
      </c>
      <c r="B1210" s="8" t="str">
        <f>VLOOKUP(A1210:A3544,'Customer Names'!$A$2:$D$2336,2,0)</f>
        <v xml:space="preserve">  Mathias</v>
      </c>
      <c r="C1210" s="8">
        <f>VLOOKUP(A1210:A3544,'Medical Examinations'!$A$2:$H$2336,2,0)</f>
        <v>37.51</v>
      </c>
      <c r="D1210" s="8">
        <f>VLOOKUP(A1210:A3544,'Medical Examinations'!$A$2:$H$2336,3,0)</f>
        <v>11.06</v>
      </c>
      <c r="E1210" s="8" t="str">
        <f>VLOOKUP(A1210:A3544,'Medical Examinations'!$A$1:$M$2336,10,0)</f>
        <v>No</v>
      </c>
      <c r="F1210" s="8" t="str">
        <f>VLOOKUP(A1210:A3544,'Medical Examinations'!$A$2:$H$2336,5,0)</f>
        <v>No</v>
      </c>
      <c r="G1210" s="8" t="str">
        <f>VLOOKUP(A1210:A3544,'Medical Examinations'!$A$2:$H$2336,6,0)</f>
        <v>No</v>
      </c>
      <c r="H1210" s="8">
        <f>VLOOKUP(A1210:A3544,'Medical Examinations'!$A$2:$H$2336,7,0)</f>
        <v>2</v>
      </c>
      <c r="I1210" t="str">
        <f>VLOOKUP(A1210:A3544,'Medical Examinations'!$A$2:$K$2336,11,0)</f>
        <v>No</v>
      </c>
      <c r="J1210" s="8" t="str">
        <f>VLOOKUP(A1210:A3544,'Medical Examinations'!$A$2:$M$2336,12,0)</f>
        <v>Obesity</v>
      </c>
      <c r="K1210" s="8" t="str">
        <f>VLOOKUP(A1210:A3544,'Medical Examinations'!$A$2:$M$2336,13,0)</f>
        <v>Diabetes</v>
      </c>
      <c r="L1210" s="8" t="str">
        <f>VLOOKUP(Table1[CUSTOMER ID],'Hospitalisation Details'!$A$1:$N$2344,12,0)</f>
        <v>16/Oct/1973</v>
      </c>
      <c r="M1210" s="22">
        <f>VLOOKUP(Table1[CUSTOMER ID],'Hospitalisation Details'!$A$2:$N$2344,14,0)</f>
        <v>9304.7000000000007</v>
      </c>
      <c r="N1210" s="8" t="str">
        <f>VLOOKUP(Table1[CUSTOMER ID],'Hospitalisation Details'!$A$2:$I$2344,7,0)</f>
        <v>tier - 3</v>
      </c>
      <c r="O1210" s="8" t="str">
        <f>VLOOKUP(Table1[CUSTOMER ID],'Hospitalisation Details'!$A$2:$I$2344,8,0)</f>
        <v>tier - 3</v>
      </c>
      <c r="P1210" s="8" t="str">
        <f>VLOOKUP(Table1[CUSTOMER ID],'Hospitalisation Details'!$A$2:$I$2344,9,0)</f>
        <v>R1013</v>
      </c>
      <c r="Q1210" s="8">
        <f ca="1">VLOOKUP(Table1[CUSTOMER ID],'Hospitalisation Details'!$A$2:$N$2344,13,0)</f>
        <v>51</v>
      </c>
    </row>
    <row r="1211" spans="1:17" ht="15.75" x14ac:dyDescent="0.25">
      <c r="A1211" s="1" t="s">
        <v>1160</v>
      </c>
      <c r="B1211" s="8" t="str">
        <f>VLOOKUP(A1211:A3545,'Customer Names'!$A$2:$D$2336,2,0)</f>
        <v xml:space="preserve">  Matthew</v>
      </c>
      <c r="C1211" s="8">
        <f>VLOOKUP(A1211:A3545,'Medical Examinations'!$A$2:$H$2336,2,0)</f>
        <v>25.745000000000001</v>
      </c>
      <c r="D1211" s="8">
        <f>VLOOKUP(A1211:A3545,'Medical Examinations'!$A$2:$H$2336,3,0)</f>
        <v>6.11</v>
      </c>
      <c r="E1211" s="8" t="str">
        <f>VLOOKUP(A1211:A3545,'Medical Examinations'!$A$1:$M$2336,10,0)</f>
        <v>Yes</v>
      </c>
      <c r="F1211" s="8" t="str">
        <f>VLOOKUP(A1211:A3545,'Medical Examinations'!$A$2:$H$2336,5,0)</f>
        <v>No</v>
      </c>
      <c r="G1211" s="8" t="str">
        <f>VLOOKUP(A1211:A3545,'Medical Examinations'!$A$2:$H$2336,6,0)</f>
        <v>No</v>
      </c>
      <c r="H1211" s="8">
        <f>VLOOKUP(A1211:A3545,'Medical Examinations'!$A$2:$H$2336,7,0)</f>
        <v>0</v>
      </c>
      <c r="I1211" t="str">
        <f>VLOOKUP(A1211:A3545,'Medical Examinations'!$A$2:$K$2336,11,0)</f>
        <v>No</v>
      </c>
      <c r="J1211" s="8" t="str">
        <f>VLOOKUP(A1211:A3545,'Medical Examinations'!$A$2:$M$2336,12,0)</f>
        <v>Overweight</v>
      </c>
      <c r="K1211" s="8" t="str">
        <f>VLOOKUP(A1211:A3545,'Medical Examinations'!$A$2:$M$2336,13,0)</f>
        <v>Prediabetes</v>
      </c>
      <c r="L1211" s="8" t="str">
        <f>VLOOKUP(Table1[CUSTOMER ID],'Hospitalisation Details'!$A$1:$N$2344,12,0)</f>
        <v>3/Nov/1976</v>
      </c>
      <c r="M1211" s="22">
        <f>VLOOKUP(Table1[CUSTOMER ID],'Hospitalisation Details'!$A$2:$N$2344,14,0)</f>
        <v>9301.89</v>
      </c>
      <c r="N1211" s="8" t="str">
        <f>VLOOKUP(Table1[CUSTOMER ID],'Hospitalisation Details'!$A$2:$I$2344,7,0)</f>
        <v>tier - 2</v>
      </c>
      <c r="O1211" s="8" t="str">
        <f>VLOOKUP(Table1[CUSTOMER ID],'Hospitalisation Details'!$A$2:$I$2344,8,0)</f>
        <v>tier - 1</v>
      </c>
      <c r="P1211" s="8" t="str">
        <f>VLOOKUP(Table1[CUSTOMER ID],'Hospitalisation Details'!$A$2:$I$2344,9,0)</f>
        <v>R1012</v>
      </c>
      <c r="Q1211" s="8">
        <f ca="1">VLOOKUP(Table1[CUSTOMER ID],'Hospitalisation Details'!$A$2:$N$2344,13,0)</f>
        <v>48</v>
      </c>
    </row>
    <row r="1212" spans="1:17" ht="15.75" x14ac:dyDescent="0.25">
      <c r="A1212" s="1" t="s">
        <v>1159</v>
      </c>
      <c r="B1212" s="8" t="str">
        <f>VLOOKUP(A1212:A3546,'Customer Names'!$A$2:$D$2336,2,0)</f>
        <v xml:space="preserve">  Kurt</v>
      </c>
      <c r="C1212" s="8">
        <f>VLOOKUP(A1212:A3546,'Medical Examinations'!$A$2:$H$2336,2,0)</f>
        <v>31.35</v>
      </c>
      <c r="D1212" s="8">
        <f>VLOOKUP(A1212:A3546,'Medical Examinations'!$A$2:$H$2336,3,0)</f>
        <v>11.49</v>
      </c>
      <c r="E1212" s="8" t="str">
        <f>VLOOKUP(A1212:A3546,'Medical Examinations'!$A$1:$M$2336,10,0)</f>
        <v>No</v>
      </c>
      <c r="F1212" s="8" t="str">
        <f>VLOOKUP(A1212:A3546,'Medical Examinations'!$A$2:$H$2336,5,0)</f>
        <v>No</v>
      </c>
      <c r="G1212" s="8" t="str">
        <f>VLOOKUP(A1212:A3546,'Medical Examinations'!$A$2:$H$2336,6,0)</f>
        <v>No</v>
      </c>
      <c r="H1212" s="8">
        <f>VLOOKUP(A1212:A3546,'Medical Examinations'!$A$2:$H$2336,7,0)</f>
        <v>2</v>
      </c>
      <c r="I1212" t="str">
        <f>VLOOKUP(A1212:A3546,'Medical Examinations'!$A$2:$K$2336,11,0)</f>
        <v>No</v>
      </c>
      <c r="J1212" s="8" t="str">
        <f>VLOOKUP(A1212:A3546,'Medical Examinations'!$A$2:$M$2336,12,0)</f>
        <v>Obesity</v>
      </c>
      <c r="K1212" s="8" t="str">
        <f>VLOOKUP(A1212:A3546,'Medical Examinations'!$A$2:$M$2336,13,0)</f>
        <v>Diabetes</v>
      </c>
      <c r="L1212" s="8" t="str">
        <f>VLOOKUP(Table1[CUSTOMER ID],'Hospitalisation Details'!$A$1:$N$2344,12,0)</f>
        <v>18/Sep/1973</v>
      </c>
      <c r="M1212" s="22">
        <f>VLOOKUP(Table1[CUSTOMER ID],'Hospitalisation Details'!$A$2:$N$2344,14,0)</f>
        <v>9290.14</v>
      </c>
      <c r="N1212" s="8" t="str">
        <f>VLOOKUP(Table1[CUSTOMER ID],'Hospitalisation Details'!$A$2:$I$2344,7,0)</f>
        <v>tier - 3</v>
      </c>
      <c r="O1212" s="8" t="str">
        <f>VLOOKUP(Table1[CUSTOMER ID],'Hospitalisation Details'!$A$2:$I$2344,8,0)</f>
        <v>tier - 3</v>
      </c>
      <c r="P1212" s="8" t="str">
        <f>VLOOKUP(Table1[CUSTOMER ID],'Hospitalisation Details'!$A$2:$I$2344,9,0)</f>
        <v>R1016</v>
      </c>
      <c r="Q1212" s="8">
        <f ca="1">VLOOKUP(Table1[CUSTOMER ID],'Hospitalisation Details'!$A$2:$N$2344,13,0)</f>
        <v>51</v>
      </c>
    </row>
    <row r="1213" spans="1:17" ht="15.75" x14ac:dyDescent="0.25">
      <c r="A1213" s="1" t="s">
        <v>1158</v>
      </c>
      <c r="B1213" s="8" t="str">
        <f>VLOOKUP(A1213:A3547,'Customer Names'!$A$2:$D$2336,2,0)</f>
        <v xml:space="preserve">  Samuel</v>
      </c>
      <c r="C1213" s="8">
        <f>VLOOKUP(A1213:A3547,'Medical Examinations'!$A$2:$H$2336,2,0)</f>
        <v>29.83</v>
      </c>
      <c r="D1213" s="8">
        <f>VLOOKUP(A1213:A3547,'Medical Examinations'!$A$2:$H$2336,3,0)</f>
        <v>8.68</v>
      </c>
      <c r="E1213" s="8" t="str">
        <f>VLOOKUP(A1213:A3547,'Medical Examinations'!$A$1:$M$2336,10,0)</f>
        <v>No</v>
      </c>
      <c r="F1213" s="8" t="str">
        <f>VLOOKUP(A1213:A3547,'Medical Examinations'!$A$2:$H$2336,5,0)</f>
        <v>No</v>
      </c>
      <c r="G1213" s="8" t="str">
        <f>VLOOKUP(A1213:A3547,'Medical Examinations'!$A$2:$H$2336,6,0)</f>
        <v>No</v>
      </c>
      <c r="H1213" s="8">
        <f>VLOOKUP(A1213:A3547,'Medical Examinations'!$A$2:$H$2336,7,0)</f>
        <v>2</v>
      </c>
      <c r="I1213" t="str">
        <f>VLOOKUP(A1213:A3547,'Medical Examinations'!$A$2:$K$2336,11,0)</f>
        <v>No</v>
      </c>
      <c r="J1213" s="8" t="str">
        <f>VLOOKUP(A1213:A3547,'Medical Examinations'!$A$2:$M$2336,12,0)</f>
        <v>Overweight</v>
      </c>
      <c r="K1213" s="8" t="str">
        <f>VLOOKUP(A1213:A3547,'Medical Examinations'!$A$2:$M$2336,13,0)</f>
        <v>Diabetes</v>
      </c>
      <c r="L1213" s="8" t="str">
        <f>VLOOKUP(Table1[CUSTOMER ID],'Hospitalisation Details'!$A$1:$N$2344,12,0)</f>
        <v>16/Oct/1973</v>
      </c>
      <c r="M1213" s="22">
        <f>VLOOKUP(Table1[CUSTOMER ID],'Hospitalisation Details'!$A$2:$N$2344,14,0)</f>
        <v>9288.0300000000007</v>
      </c>
      <c r="N1213" s="8" t="str">
        <f>VLOOKUP(Table1[CUSTOMER ID],'Hospitalisation Details'!$A$2:$I$2344,7,0)</f>
        <v>tier - 2</v>
      </c>
      <c r="O1213" s="8" t="str">
        <f>VLOOKUP(Table1[CUSTOMER ID],'Hospitalisation Details'!$A$2:$I$2344,8,0)</f>
        <v>tier - 3</v>
      </c>
      <c r="P1213" s="8" t="str">
        <f>VLOOKUP(Table1[CUSTOMER ID],'Hospitalisation Details'!$A$2:$I$2344,9,0)</f>
        <v>R1018</v>
      </c>
      <c r="Q1213" s="8">
        <f ca="1">VLOOKUP(Table1[CUSTOMER ID],'Hospitalisation Details'!$A$2:$N$2344,13,0)</f>
        <v>51</v>
      </c>
    </row>
    <row r="1214" spans="1:17" ht="15.75" x14ac:dyDescent="0.25">
      <c r="A1214" s="1" t="s">
        <v>1157</v>
      </c>
      <c r="B1214" s="8" t="str">
        <f>VLOOKUP(A1214:A3548,'Customer Names'!$A$2:$D$2336,2,0)</f>
        <v xml:space="preserve">  Emily</v>
      </c>
      <c r="C1214" s="8">
        <f>VLOOKUP(A1214:A3548,'Medical Examinations'!$A$2:$H$2336,2,0)</f>
        <v>25.49</v>
      </c>
      <c r="D1214" s="8">
        <f>VLOOKUP(A1214:A3548,'Medical Examinations'!$A$2:$H$2336,3,0)</f>
        <v>5.68</v>
      </c>
      <c r="E1214" s="8" t="str">
        <f>VLOOKUP(A1214:A3548,'Medical Examinations'!$A$1:$M$2336,10,0)</f>
        <v>Yes</v>
      </c>
      <c r="F1214" s="8" t="str">
        <f>VLOOKUP(A1214:A3548,'Medical Examinations'!$A$2:$H$2336,5,0)</f>
        <v>No</v>
      </c>
      <c r="G1214" s="8" t="str">
        <f>VLOOKUP(A1214:A3548,'Medical Examinations'!$A$2:$H$2336,6,0)</f>
        <v>Yes</v>
      </c>
      <c r="H1214" s="8">
        <f>VLOOKUP(A1214:A3548,'Medical Examinations'!$A$2:$H$2336,7,0)</f>
        <v>1</v>
      </c>
      <c r="I1214" t="str">
        <f>VLOOKUP(A1214:A3548,'Medical Examinations'!$A$2:$K$2336,11,0)</f>
        <v>No</v>
      </c>
      <c r="J1214" s="8" t="str">
        <f>VLOOKUP(A1214:A3548,'Medical Examinations'!$A$2:$M$2336,12,0)</f>
        <v>Overweight</v>
      </c>
      <c r="K1214" s="8" t="str">
        <f>VLOOKUP(A1214:A3548,'Medical Examinations'!$A$2:$M$2336,13,0)</f>
        <v>Normal</v>
      </c>
      <c r="L1214" s="8" t="str">
        <f>VLOOKUP(Table1[CUSTOMER ID],'Hospitalisation Details'!$A$1:$N$2344,12,0)</f>
        <v>26/Nov/1969</v>
      </c>
      <c r="M1214" s="22">
        <f>VLOOKUP(Table1[CUSTOMER ID],'Hospitalisation Details'!$A$2:$N$2344,14,0)</f>
        <v>9285.8700000000008</v>
      </c>
      <c r="N1214" s="8" t="str">
        <f>VLOOKUP(Table1[CUSTOMER ID],'Hospitalisation Details'!$A$2:$I$2344,7,0)</f>
        <v>tier - 2</v>
      </c>
      <c r="O1214" s="8" t="str">
        <f>VLOOKUP(Table1[CUSTOMER ID],'Hospitalisation Details'!$A$2:$I$2344,8,0)</f>
        <v>tier - 3</v>
      </c>
      <c r="P1214" s="8" t="str">
        <f>VLOOKUP(Table1[CUSTOMER ID],'Hospitalisation Details'!$A$2:$I$2344,9,0)</f>
        <v>R1013</v>
      </c>
      <c r="Q1214" s="8">
        <f ca="1">VLOOKUP(Table1[CUSTOMER ID],'Hospitalisation Details'!$A$2:$N$2344,13,0)</f>
        <v>54</v>
      </c>
    </row>
    <row r="1215" spans="1:17" ht="15.75" x14ac:dyDescent="0.25">
      <c r="A1215" s="1" t="s">
        <v>1156</v>
      </c>
      <c r="B1215" s="8" t="str">
        <f>VLOOKUP(A1215:A3549,'Customer Names'!$A$2:$D$2336,2,0)</f>
        <v xml:space="preserve">  Tiffany</v>
      </c>
      <c r="C1215" s="8">
        <f>VLOOKUP(A1215:A3549,'Medical Examinations'!$A$2:$H$2336,2,0)</f>
        <v>34.1</v>
      </c>
      <c r="D1215" s="8">
        <f>VLOOKUP(A1215:A3549,'Medical Examinations'!$A$2:$H$2336,3,0)</f>
        <v>8.4499999999999993</v>
      </c>
      <c r="E1215" s="8" t="str">
        <f>VLOOKUP(A1215:A3549,'Medical Examinations'!$A$1:$M$2336,10,0)</f>
        <v>No</v>
      </c>
      <c r="F1215" s="8" t="str">
        <f>VLOOKUP(A1215:A3549,'Medical Examinations'!$A$2:$H$2336,5,0)</f>
        <v>No</v>
      </c>
      <c r="G1215" s="8" t="str">
        <f>VLOOKUP(A1215:A3549,'Medical Examinations'!$A$2:$H$2336,6,0)</f>
        <v>No</v>
      </c>
      <c r="H1215" s="8">
        <f>VLOOKUP(A1215:A3549,'Medical Examinations'!$A$2:$H$2336,7,0)</f>
        <v>0</v>
      </c>
      <c r="I1215" t="str">
        <f>VLOOKUP(A1215:A3549,'Medical Examinations'!$A$2:$K$2336,11,0)</f>
        <v>No</v>
      </c>
      <c r="J1215" s="8" t="str">
        <f>VLOOKUP(A1215:A3549,'Medical Examinations'!$A$2:$M$2336,12,0)</f>
        <v>Obesity</v>
      </c>
      <c r="K1215" s="8" t="str">
        <f>VLOOKUP(A1215:A3549,'Medical Examinations'!$A$2:$M$2336,13,0)</f>
        <v>Diabetes</v>
      </c>
      <c r="L1215" s="8" t="str">
        <f>VLOOKUP(Table1[CUSTOMER ID],'Hospitalisation Details'!$A$1:$N$2344,12,0)</f>
        <v>2/Jul/1971</v>
      </c>
      <c r="M1215" s="22">
        <f>VLOOKUP(Table1[CUSTOMER ID],'Hospitalisation Details'!$A$2:$N$2344,14,0)</f>
        <v>9283.56</v>
      </c>
      <c r="N1215" s="8" t="str">
        <f>VLOOKUP(Table1[CUSTOMER ID],'Hospitalisation Details'!$A$2:$I$2344,7,0)</f>
        <v>tier - 2</v>
      </c>
      <c r="O1215" s="8" t="str">
        <f>VLOOKUP(Table1[CUSTOMER ID],'Hospitalisation Details'!$A$2:$I$2344,8,0)</f>
        <v>tier - 3</v>
      </c>
      <c r="P1215" s="8" t="str">
        <f>VLOOKUP(Table1[CUSTOMER ID],'Hospitalisation Details'!$A$2:$I$2344,9,0)</f>
        <v>R1013</v>
      </c>
      <c r="Q1215" s="8">
        <f ca="1">VLOOKUP(Table1[CUSTOMER ID],'Hospitalisation Details'!$A$2:$N$2344,13,0)</f>
        <v>53</v>
      </c>
    </row>
    <row r="1216" spans="1:17" ht="15.75" x14ac:dyDescent="0.25">
      <c r="A1216" s="1" t="s">
        <v>1155</v>
      </c>
      <c r="B1216" s="8" t="str">
        <f>VLOOKUP(A1216:A3550,'Customer Names'!$A$2:$D$2336,2,0)</f>
        <v xml:space="preserve">  Alex F</v>
      </c>
      <c r="C1216" s="8">
        <f>VLOOKUP(A1216:A3550,'Medical Examinations'!$A$2:$H$2336,2,0)</f>
        <v>25.84</v>
      </c>
      <c r="D1216" s="8">
        <f>VLOOKUP(A1216:A3550,'Medical Examinations'!$A$2:$H$2336,3,0)</f>
        <v>8.51</v>
      </c>
      <c r="E1216" s="8" t="str">
        <f>VLOOKUP(A1216:A3550,'Medical Examinations'!$A$1:$M$2336,10,0)</f>
        <v>No</v>
      </c>
      <c r="F1216" s="8" t="str">
        <f>VLOOKUP(A1216:A3550,'Medical Examinations'!$A$2:$H$2336,5,0)</f>
        <v>No</v>
      </c>
      <c r="G1216" s="8" t="str">
        <f>VLOOKUP(A1216:A3550,'Medical Examinations'!$A$2:$H$2336,6,0)</f>
        <v>No</v>
      </c>
      <c r="H1216" s="8">
        <f>VLOOKUP(A1216:A3550,'Medical Examinations'!$A$2:$H$2336,7,0)</f>
        <v>2</v>
      </c>
      <c r="I1216" t="str">
        <f>VLOOKUP(A1216:A3550,'Medical Examinations'!$A$2:$K$2336,11,0)</f>
        <v>No</v>
      </c>
      <c r="J1216" s="8" t="str">
        <f>VLOOKUP(A1216:A3550,'Medical Examinations'!$A$2:$M$2336,12,0)</f>
        <v>Overweight</v>
      </c>
      <c r="K1216" s="8" t="str">
        <f>VLOOKUP(A1216:A3550,'Medical Examinations'!$A$2:$M$2336,13,0)</f>
        <v>Diabetes</v>
      </c>
      <c r="L1216" s="8" t="str">
        <f>VLOOKUP(Table1[CUSTOMER ID],'Hospitalisation Details'!$A$1:$N$2344,12,0)</f>
        <v>27/Oct/1973</v>
      </c>
      <c r="M1216" s="22">
        <f>VLOOKUP(Table1[CUSTOMER ID],'Hospitalisation Details'!$A$2:$N$2344,14,0)</f>
        <v>9282.48</v>
      </c>
      <c r="N1216" s="8" t="str">
        <f>VLOOKUP(Table1[CUSTOMER ID],'Hospitalisation Details'!$A$2:$I$2344,7,0)</f>
        <v>tier - 3</v>
      </c>
      <c r="O1216" s="8" t="str">
        <f>VLOOKUP(Table1[CUSTOMER ID],'Hospitalisation Details'!$A$2:$I$2344,8,0)</f>
        <v>tier - 2</v>
      </c>
      <c r="P1216" s="8" t="str">
        <f>VLOOKUP(Table1[CUSTOMER ID],'Hospitalisation Details'!$A$2:$I$2344,9,0)</f>
        <v>R1016</v>
      </c>
      <c r="Q1216" s="8">
        <f ca="1">VLOOKUP(Table1[CUSTOMER ID],'Hospitalisation Details'!$A$2:$N$2344,13,0)</f>
        <v>51</v>
      </c>
    </row>
    <row r="1217" spans="1:17" ht="15.75" x14ac:dyDescent="0.25">
      <c r="A1217" s="1" t="s">
        <v>1154</v>
      </c>
      <c r="B1217" s="8" t="str">
        <f>VLOOKUP(A1217:A3551,'Customer Names'!$A$2:$D$2336,2,0)</f>
        <v xml:space="preserve">  Alice</v>
      </c>
      <c r="C1217" s="8">
        <f>VLOOKUP(A1217:A3551,'Medical Examinations'!$A$2:$H$2336,2,0)</f>
        <v>20.6</v>
      </c>
      <c r="D1217" s="8">
        <f>VLOOKUP(A1217:A3551,'Medical Examinations'!$A$2:$H$2336,3,0)</f>
        <v>7.62</v>
      </c>
      <c r="E1217" s="8" t="str">
        <f>VLOOKUP(A1217:A3551,'Medical Examinations'!$A$1:$M$2336,10,0)</f>
        <v>No</v>
      </c>
      <c r="F1217" s="8" t="str">
        <f>VLOOKUP(A1217:A3551,'Medical Examinations'!$A$2:$H$2336,5,0)</f>
        <v>No</v>
      </c>
      <c r="G1217" s="8" t="str">
        <f>VLOOKUP(A1217:A3551,'Medical Examinations'!$A$2:$H$2336,6,0)</f>
        <v>No</v>
      </c>
      <c r="H1217" s="8">
        <f>VLOOKUP(A1217:A3551,'Medical Examinations'!$A$2:$H$2336,7,0)</f>
        <v>0</v>
      </c>
      <c r="I1217" t="str">
        <f>VLOOKUP(A1217:A3551,'Medical Examinations'!$A$2:$K$2336,11,0)</f>
        <v>No</v>
      </c>
      <c r="J1217" s="8" t="str">
        <f>VLOOKUP(A1217:A3551,'Medical Examinations'!$A$2:$M$2336,12,0)</f>
        <v>Normal Weight</v>
      </c>
      <c r="K1217" s="8" t="str">
        <f>VLOOKUP(A1217:A3551,'Medical Examinations'!$A$2:$M$2336,13,0)</f>
        <v>Diabetes</v>
      </c>
      <c r="L1217" s="8" t="str">
        <f>VLOOKUP(Table1[CUSTOMER ID],'Hospitalisation Details'!$A$1:$N$2344,12,0)</f>
        <v>6/Aug/1971</v>
      </c>
      <c r="M1217" s="22">
        <f>VLOOKUP(Table1[CUSTOMER ID],'Hospitalisation Details'!$A$2:$N$2344,14,0)</f>
        <v>9264.7999999999993</v>
      </c>
      <c r="N1217" s="8" t="str">
        <f>VLOOKUP(Table1[CUSTOMER ID],'Hospitalisation Details'!$A$2:$I$2344,7,0)</f>
        <v>tier - 2</v>
      </c>
      <c r="O1217" s="8" t="str">
        <f>VLOOKUP(Table1[CUSTOMER ID],'Hospitalisation Details'!$A$2:$I$2344,8,0)</f>
        <v>tier - 1</v>
      </c>
      <c r="P1217" s="8" t="str">
        <f>VLOOKUP(Table1[CUSTOMER ID],'Hospitalisation Details'!$A$2:$I$2344,9,0)</f>
        <v>R1011</v>
      </c>
      <c r="Q1217" s="8">
        <f ca="1">VLOOKUP(Table1[CUSTOMER ID],'Hospitalisation Details'!$A$2:$N$2344,13,0)</f>
        <v>53</v>
      </c>
    </row>
    <row r="1218" spans="1:17" ht="15.75" x14ac:dyDescent="0.25">
      <c r="A1218" s="1" t="s">
        <v>1153</v>
      </c>
      <c r="B1218" s="8" t="str">
        <f>VLOOKUP(A1218:A3552,'Customer Names'!$A$2:$D$2336,2,0)</f>
        <v xml:space="preserve">  Allison M</v>
      </c>
      <c r="C1218" s="8">
        <f>VLOOKUP(A1218:A3552,'Medical Examinations'!$A$2:$H$2336,2,0)</f>
        <v>28.88</v>
      </c>
      <c r="D1218" s="8">
        <f>VLOOKUP(A1218:A3552,'Medical Examinations'!$A$2:$H$2336,3,0)</f>
        <v>10.18</v>
      </c>
      <c r="E1218" s="8" t="str">
        <f>VLOOKUP(A1218:A3552,'Medical Examinations'!$A$1:$M$2336,10,0)</f>
        <v>No</v>
      </c>
      <c r="F1218" s="8" t="str">
        <f>VLOOKUP(A1218:A3552,'Medical Examinations'!$A$2:$H$2336,5,0)</f>
        <v>No</v>
      </c>
      <c r="G1218" s="8" t="str">
        <f>VLOOKUP(A1218:A3552,'Medical Examinations'!$A$2:$H$2336,6,0)</f>
        <v>No</v>
      </c>
      <c r="H1218" s="8">
        <f>VLOOKUP(A1218:A3552,'Medical Examinations'!$A$2:$H$2336,7,0)</f>
        <v>0</v>
      </c>
      <c r="I1218" t="str">
        <f>VLOOKUP(A1218:A3552,'Medical Examinations'!$A$2:$K$2336,11,0)</f>
        <v>No</v>
      </c>
      <c r="J1218" s="8" t="str">
        <f>VLOOKUP(A1218:A3552,'Medical Examinations'!$A$2:$M$2336,12,0)</f>
        <v>Overweight</v>
      </c>
      <c r="K1218" s="8" t="str">
        <f>VLOOKUP(A1218:A3552,'Medical Examinations'!$A$2:$M$2336,13,0)</f>
        <v>Diabetes</v>
      </c>
      <c r="L1218" s="8" t="str">
        <f>VLOOKUP(Table1[CUSTOMER ID],'Hospitalisation Details'!$A$1:$N$2344,12,0)</f>
        <v>21/Aug/1974</v>
      </c>
      <c r="M1218" s="22">
        <f>VLOOKUP(Table1[CUSTOMER ID],'Hospitalisation Details'!$A$2:$N$2344,14,0)</f>
        <v>9249.5</v>
      </c>
      <c r="N1218" s="8" t="str">
        <f>VLOOKUP(Table1[CUSTOMER ID],'Hospitalisation Details'!$A$2:$I$2344,7,0)</f>
        <v>tier - 2</v>
      </c>
      <c r="O1218" s="8" t="str">
        <f>VLOOKUP(Table1[CUSTOMER ID],'Hospitalisation Details'!$A$2:$I$2344,8,0)</f>
        <v>tier - 1</v>
      </c>
      <c r="P1218" s="8" t="str">
        <f>VLOOKUP(Table1[CUSTOMER ID],'Hospitalisation Details'!$A$2:$I$2344,9,0)</f>
        <v>R1012</v>
      </c>
      <c r="Q1218" s="8">
        <f ca="1">VLOOKUP(Table1[CUSTOMER ID],'Hospitalisation Details'!$A$2:$N$2344,13,0)</f>
        <v>50</v>
      </c>
    </row>
    <row r="1219" spans="1:17" ht="15.75" x14ac:dyDescent="0.25">
      <c r="A1219" s="1" t="s">
        <v>1152</v>
      </c>
      <c r="B1219" s="8" t="str">
        <f>VLOOKUP(A1219:A3553,'Customer Names'!$A$2:$D$2336,2,0)</f>
        <v xml:space="preserve">  Johannes Fiskerstand</v>
      </c>
      <c r="C1219" s="8">
        <f>VLOOKUP(A1219:A3553,'Medical Examinations'!$A$2:$H$2336,2,0)</f>
        <v>28.24</v>
      </c>
      <c r="D1219" s="8">
        <f>VLOOKUP(A1219:A3553,'Medical Examinations'!$A$2:$H$2336,3,0)</f>
        <v>5.36</v>
      </c>
      <c r="E1219" s="8" t="str">
        <f>VLOOKUP(A1219:A3553,'Medical Examinations'!$A$1:$M$2336,10,0)</f>
        <v>No</v>
      </c>
      <c r="F1219" s="8" t="str">
        <f>VLOOKUP(A1219:A3553,'Medical Examinations'!$A$2:$H$2336,5,0)</f>
        <v>No</v>
      </c>
      <c r="G1219" s="8" t="str">
        <f>VLOOKUP(A1219:A3553,'Medical Examinations'!$A$2:$H$2336,6,0)</f>
        <v>No</v>
      </c>
      <c r="H1219" s="8">
        <f>VLOOKUP(A1219:A3553,'Medical Examinations'!$A$2:$H$2336,7,0)</f>
        <v>0</v>
      </c>
      <c r="I1219" t="str">
        <f>VLOOKUP(A1219:A3553,'Medical Examinations'!$A$2:$K$2336,11,0)</f>
        <v>No</v>
      </c>
      <c r="J1219" s="8" t="str">
        <f>VLOOKUP(A1219:A3553,'Medical Examinations'!$A$2:$M$2336,12,0)</f>
        <v>Overweight</v>
      </c>
      <c r="K1219" s="8" t="str">
        <f>VLOOKUP(A1219:A3553,'Medical Examinations'!$A$2:$M$2336,13,0)</f>
        <v>Normal</v>
      </c>
      <c r="L1219" s="8" t="str">
        <f>VLOOKUP(Table1[CUSTOMER ID],'Hospitalisation Details'!$A$1:$N$2344,12,0)</f>
        <v>5/Oct/1980</v>
      </c>
      <c r="M1219" s="22">
        <f>VLOOKUP(Table1[CUSTOMER ID],'Hospitalisation Details'!$A$2:$N$2344,14,0)</f>
        <v>9247.94</v>
      </c>
      <c r="N1219" s="8" t="str">
        <f>VLOOKUP(Table1[CUSTOMER ID],'Hospitalisation Details'!$A$2:$I$2344,7,0)</f>
        <v>tier - 2</v>
      </c>
      <c r="O1219" s="8" t="str">
        <f>VLOOKUP(Table1[CUSTOMER ID],'Hospitalisation Details'!$A$2:$I$2344,8,0)</f>
        <v>tier - 1</v>
      </c>
      <c r="P1219" s="8" t="str">
        <f>VLOOKUP(Table1[CUSTOMER ID],'Hospitalisation Details'!$A$2:$I$2344,9,0)</f>
        <v>R1021</v>
      </c>
      <c r="Q1219" s="8">
        <f ca="1">VLOOKUP(Table1[CUSTOMER ID],'Hospitalisation Details'!$A$2:$N$2344,13,0)</f>
        <v>44</v>
      </c>
    </row>
    <row r="1220" spans="1:17" ht="15.75" x14ac:dyDescent="0.25">
      <c r="A1220" s="1" t="s">
        <v>1151</v>
      </c>
      <c r="B1220" s="8" t="str">
        <f>VLOOKUP(A1220:A3554,'Customer Names'!$A$2:$D$2336,2,0)</f>
        <v xml:space="preserve">  Stephen</v>
      </c>
      <c r="C1220" s="8">
        <f>VLOOKUP(A1220:A3554,'Medical Examinations'!$A$2:$H$2336,2,0)</f>
        <v>25.46</v>
      </c>
      <c r="D1220" s="8">
        <f>VLOOKUP(A1220:A3554,'Medical Examinations'!$A$2:$H$2336,3,0)</f>
        <v>11.78</v>
      </c>
      <c r="E1220" s="8" t="str">
        <f>VLOOKUP(A1220:A3554,'Medical Examinations'!$A$1:$M$2336,10,0)</f>
        <v>Yes</v>
      </c>
      <c r="F1220" s="8" t="str">
        <f>VLOOKUP(A1220:A3554,'Medical Examinations'!$A$2:$H$2336,5,0)</f>
        <v>No</v>
      </c>
      <c r="G1220" s="8" t="str">
        <f>VLOOKUP(A1220:A3554,'Medical Examinations'!$A$2:$H$2336,6,0)</f>
        <v>No</v>
      </c>
      <c r="H1220" s="8">
        <f>VLOOKUP(A1220:A3554,'Medical Examinations'!$A$2:$H$2336,7,0)</f>
        <v>1</v>
      </c>
      <c r="I1220" t="str">
        <f>VLOOKUP(A1220:A3554,'Medical Examinations'!$A$2:$K$2336,11,0)</f>
        <v>No</v>
      </c>
      <c r="J1220" s="8" t="str">
        <f>VLOOKUP(A1220:A3554,'Medical Examinations'!$A$2:$M$2336,12,0)</f>
        <v>Overweight</v>
      </c>
      <c r="K1220" s="8" t="str">
        <f>VLOOKUP(A1220:A3554,'Medical Examinations'!$A$2:$M$2336,13,0)</f>
        <v>Diabetes</v>
      </c>
      <c r="L1220" s="8" t="str">
        <f>VLOOKUP(Table1[CUSTOMER ID],'Hospitalisation Details'!$A$1:$N$2344,12,0)</f>
        <v>6/Dec/1975</v>
      </c>
      <c r="M1220" s="22">
        <f>VLOOKUP(Table1[CUSTOMER ID],'Hospitalisation Details'!$A$2:$N$2344,14,0)</f>
        <v>9225.26</v>
      </c>
      <c r="N1220" s="8" t="str">
        <f>VLOOKUP(Table1[CUSTOMER ID],'Hospitalisation Details'!$A$2:$I$2344,7,0)</f>
        <v>tier - 3</v>
      </c>
      <c r="O1220" s="8" t="str">
        <f>VLOOKUP(Table1[CUSTOMER ID],'Hospitalisation Details'!$A$2:$I$2344,8,0)</f>
        <v>tier - 3</v>
      </c>
      <c r="P1220" s="8" t="str">
        <f>VLOOKUP(Table1[CUSTOMER ID],'Hospitalisation Details'!$A$2:$I$2344,9,0)</f>
        <v>R1015</v>
      </c>
      <c r="Q1220" s="8">
        <f ca="1">VLOOKUP(Table1[CUSTOMER ID],'Hospitalisation Details'!$A$2:$N$2344,13,0)</f>
        <v>48</v>
      </c>
    </row>
    <row r="1221" spans="1:17" ht="15.75" x14ac:dyDescent="0.25">
      <c r="A1221" s="1" t="s">
        <v>1150</v>
      </c>
      <c r="B1221" s="8" t="str">
        <f>VLOOKUP(A1221:A3555,'Customer Names'!$A$2:$D$2336,2,0)</f>
        <v xml:space="preserve">  Jon M</v>
      </c>
      <c r="C1221" s="8">
        <f>VLOOKUP(A1221:A3555,'Medical Examinations'!$A$2:$H$2336,2,0)</f>
        <v>29.64</v>
      </c>
      <c r="D1221" s="8">
        <f>VLOOKUP(A1221:A3555,'Medical Examinations'!$A$2:$H$2336,3,0)</f>
        <v>10.82</v>
      </c>
      <c r="E1221" s="8" t="str">
        <f>VLOOKUP(A1221:A3555,'Medical Examinations'!$A$1:$M$2336,10,0)</f>
        <v>Yes</v>
      </c>
      <c r="F1221" s="8" t="str">
        <f>VLOOKUP(A1221:A3555,'Medical Examinations'!$A$2:$H$2336,5,0)</f>
        <v>No</v>
      </c>
      <c r="G1221" s="8" t="str">
        <f>VLOOKUP(A1221:A3555,'Medical Examinations'!$A$2:$H$2336,6,0)</f>
        <v>No</v>
      </c>
      <c r="H1221" s="8">
        <f>VLOOKUP(A1221:A3555,'Medical Examinations'!$A$2:$H$2336,7,0)</f>
        <v>0</v>
      </c>
      <c r="I1221" t="str">
        <f>VLOOKUP(A1221:A3555,'Medical Examinations'!$A$2:$K$2336,11,0)</f>
        <v>No</v>
      </c>
      <c r="J1221" s="8" t="str">
        <f>VLOOKUP(A1221:A3555,'Medical Examinations'!$A$2:$M$2336,12,0)</f>
        <v>Overweight</v>
      </c>
      <c r="K1221" s="8" t="str">
        <f>VLOOKUP(A1221:A3555,'Medical Examinations'!$A$2:$M$2336,13,0)</f>
        <v>Diabetes</v>
      </c>
      <c r="L1221" s="8" t="str">
        <f>VLOOKUP(Table1[CUSTOMER ID],'Hospitalisation Details'!$A$1:$N$2344,12,0)</f>
        <v>5/Dec/1981</v>
      </c>
      <c r="M1221" s="22">
        <f>VLOOKUP(Table1[CUSTOMER ID],'Hospitalisation Details'!$A$2:$N$2344,14,0)</f>
        <v>9222.4</v>
      </c>
      <c r="N1221" s="8" t="str">
        <f>VLOOKUP(Table1[CUSTOMER ID],'Hospitalisation Details'!$A$2:$I$2344,7,0)</f>
        <v>tier - 2</v>
      </c>
      <c r="O1221" s="8" t="str">
        <f>VLOOKUP(Table1[CUSTOMER ID],'Hospitalisation Details'!$A$2:$I$2344,8,0)</f>
        <v>tier - 3</v>
      </c>
      <c r="P1221" s="8" t="str">
        <f>VLOOKUP(Table1[CUSTOMER ID],'Hospitalisation Details'!$A$2:$I$2344,9,0)</f>
        <v>R1019</v>
      </c>
      <c r="Q1221" s="8">
        <f ca="1">VLOOKUP(Table1[CUSTOMER ID],'Hospitalisation Details'!$A$2:$N$2344,13,0)</f>
        <v>42</v>
      </c>
    </row>
    <row r="1222" spans="1:17" ht="15.75" x14ac:dyDescent="0.25">
      <c r="A1222" s="1" t="s">
        <v>1149</v>
      </c>
      <c r="B1222" s="8" t="str">
        <f>VLOOKUP(A1222:A3556,'Customer Names'!$A$2:$D$2336,2,0)</f>
        <v xml:space="preserve">  Fasil</v>
      </c>
      <c r="C1222" s="8">
        <f>VLOOKUP(A1222:A3556,'Medical Examinations'!$A$2:$H$2336,2,0)</f>
        <v>31.27</v>
      </c>
      <c r="D1222" s="8">
        <f>VLOOKUP(A1222:A3556,'Medical Examinations'!$A$2:$H$2336,3,0)</f>
        <v>7.73</v>
      </c>
      <c r="E1222" s="8" t="str">
        <f>VLOOKUP(A1222:A3556,'Medical Examinations'!$A$1:$M$2336,10,0)</f>
        <v>Yes</v>
      </c>
      <c r="F1222" s="8" t="str">
        <f>VLOOKUP(A1222:A3556,'Medical Examinations'!$A$2:$H$2336,5,0)</f>
        <v>No</v>
      </c>
      <c r="G1222" s="8" t="str">
        <f>VLOOKUP(A1222:A3556,'Medical Examinations'!$A$2:$H$2336,6,0)</f>
        <v>No</v>
      </c>
      <c r="H1222" s="8">
        <f>VLOOKUP(A1222:A3556,'Medical Examinations'!$A$2:$H$2336,7,0)</f>
        <v>1</v>
      </c>
      <c r="I1222" t="str">
        <f>VLOOKUP(A1222:A3556,'Medical Examinations'!$A$2:$K$2336,11,0)</f>
        <v>No</v>
      </c>
      <c r="J1222" s="8" t="str">
        <f>VLOOKUP(A1222:A3556,'Medical Examinations'!$A$2:$M$2336,12,0)</f>
        <v>Obesity</v>
      </c>
      <c r="K1222" s="8" t="str">
        <f>VLOOKUP(A1222:A3556,'Medical Examinations'!$A$2:$M$2336,13,0)</f>
        <v>Diabetes</v>
      </c>
      <c r="L1222" s="8" t="str">
        <f>VLOOKUP(Table1[CUSTOMER ID],'Hospitalisation Details'!$A$1:$N$2344,12,0)</f>
        <v>25/Dec/1986</v>
      </c>
      <c r="M1222" s="22">
        <f>VLOOKUP(Table1[CUSTOMER ID],'Hospitalisation Details'!$A$2:$N$2344,14,0)</f>
        <v>9210.06</v>
      </c>
      <c r="N1222" s="8" t="str">
        <f>VLOOKUP(Table1[CUSTOMER ID],'Hospitalisation Details'!$A$2:$I$2344,7,0)</f>
        <v>tier - 2</v>
      </c>
      <c r="O1222" s="8" t="str">
        <f>VLOOKUP(Table1[CUSTOMER ID],'Hospitalisation Details'!$A$2:$I$2344,8,0)</f>
        <v>tier - 3</v>
      </c>
      <c r="P1222" s="8" t="str">
        <f>VLOOKUP(Table1[CUSTOMER ID],'Hospitalisation Details'!$A$2:$I$2344,9,0)</f>
        <v>R1021</v>
      </c>
      <c r="Q1222" s="8">
        <f ca="1">VLOOKUP(Table1[CUSTOMER ID],'Hospitalisation Details'!$A$2:$N$2344,13,0)</f>
        <v>37</v>
      </c>
    </row>
    <row r="1223" spans="1:17" ht="15.75" x14ac:dyDescent="0.25">
      <c r="A1223" s="1" t="s">
        <v>1148</v>
      </c>
      <c r="B1223" s="8" t="str">
        <f>VLOOKUP(A1223:A3557,'Customer Names'!$A$2:$D$2336,2,0)</f>
        <v xml:space="preserve">  Megan C</v>
      </c>
      <c r="C1223" s="8">
        <f>VLOOKUP(A1223:A3557,'Medical Examinations'!$A$2:$H$2336,2,0)</f>
        <v>19.95</v>
      </c>
      <c r="D1223" s="8">
        <f>VLOOKUP(A1223:A3557,'Medical Examinations'!$A$2:$H$2336,3,0)</f>
        <v>6.24</v>
      </c>
      <c r="E1223" s="8" t="str">
        <f>VLOOKUP(A1223:A3557,'Medical Examinations'!$A$1:$M$2336,10,0)</f>
        <v>Yes</v>
      </c>
      <c r="F1223" s="8" t="str">
        <f>VLOOKUP(A1223:A3557,'Medical Examinations'!$A$2:$H$2336,5,0)</f>
        <v>No</v>
      </c>
      <c r="G1223" s="8" t="str">
        <f>VLOOKUP(A1223:A3557,'Medical Examinations'!$A$2:$H$2336,6,0)</f>
        <v>No</v>
      </c>
      <c r="H1223" s="8">
        <f>VLOOKUP(A1223:A3557,'Medical Examinations'!$A$2:$H$2336,7,0)</f>
        <v>0</v>
      </c>
      <c r="I1223" t="str">
        <f>VLOOKUP(A1223:A3557,'Medical Examinations'!$A$2:$K$2336,11,0)</f>
        <v>No</v>
      </c>
      <c r="J1223" s="8" t="str">
        <f>VLOOKUP(A1223:A3557,'Medical Examinations'!$A$2:$M$2336,12,0)</f>
        <v>Normal Weight</v>
      </c>
      <c r="K1223" s="8" t="str">
        <f>VLOOKUP(A1223:A3557,'Medical Examinations'!$A$2:$M$2336,13,0)</f>
        <v>Prediabetes</v>
      </c>
      <c r="L1223" s="8" t="str">
        <f>VLOOKUP(Table1[CUSTOMER ID],'Hospitalisation Details'!$A$1:$N$2344,12,0)</f>
        <v>10/Sep/1976</v>
      </c>
      <c r="M1223" s="22">
        <f>VLOOKUP(Table1[CUSTOMER ID],'Hospitalisation Details'!$A$2:$N$2344,14,0)</f>
        <v>9193.84</v>
      </c>
      <c r="N1223" s="8" t="str">
        <f>VLOOKUP(Table1[CUSTOMER ID],'Hospitalisation Details'!$A$2:$I$2344,7,0)</f>
        <v>tier - 2</v>
      </c>
      <c r="O1223" s="8" t="str">
        <f>VLOOKUP(Table1[CUSTOMER ID],'Hospitalisation Details'!$A$2:$I$2344,8,0)</f>
        <v>tier - 1</v>
      </c>
      <c r="P1223" s="8" t="str">
        <f>VLOOKUP(Table1[CUSTOMER ID],'Hospitalisation Details'!$A$2:$I$2344,9,0)</f>
        <v>R1012</v>
      </c>
      <c r="Q1223" s="8">
        <f ca="1">VLOOKUP(Table1[CUSTOMER ID],'Hospitalisation Details'!$A$2:$N$2344,13,0)</f>
        <v>48</v>
      </c>
    </row>
    <row r="1224" spans="1:17" ht="15.75" x14ac:dyDescent="0.25">
      <c r="A1224" s="1" t="s">
        <v>1147</v>
      </c>
      <c r="B1224" s="8" t="str">
        <f>VLOOKUP(A1224:A3558,'Customer Names'!$A$2:$D$2336,2,0)</f>
        <v xml:space="preserve">  Lisa J</v>
      </c>
      <c r="C1224" s="8">
        <f>VLOOKUP(A1224:A3558,'Medical Examinations'!$A$2:$H$2336,2,0)</f>
        <v>21.3</v>
      </c>
      <c r="D1224" s="8">
        <f>VLOOKUP(A1224:A3558,'Medical Examinations'!$A$2:$H$2336,3,0)</f>
        <v>10.42</v>
      </c>
      <c r="E1224" s="8" t="str">
        <f>VLOOKUP(A1224:A3558,'Medical Examinations'!$A$1:$M$2336,10,0)</f>
        <v>No</v>
      </c>
      <c r="F1224" s="8" t="str">
        <f>VLOOKUP(A1224:A3558,'Medical Examinations'!$A$2:$H$2336,5,0)</f>
        <v>No</v>
      </c>
      <c r="G1224" s="8" t="str">
        <f>VLOOKUP(A1224:A3558,'Medical Examinations'!$A$2:$H$2336,6,0)</f>
        <v>No</v>
      </c>
      <c r="H1224" s="8">
        <f>VLOOKUP(A1224:A3558,'Medical Examinations'!$A$2:$H$2336,7,0)</f>
        <v>2</v>
      </c>
      <c r="I1224" t="str">
        <f>VLOOKUP(A1224:A3558,'Medical Examinations'!$A$2:$K$2336,11,0)</f>
        <v>No</v>
      </c>
      <c r="J1224" s="8" t="str">
        <f>VLOOKUP(A1224:A3558,'Medical Examinations'!$A$2:$M$2336,12,0)</f>
        <v>Normal Weight</v>
      </c>
      <c r="K1224" s="8" t="str">
        <f>VLOOKUP(A1224:A3558,'Medical Examinations'!$A$2:$M$2336,13,0)</f>
        <v>Diabetes</v>
      </c>
      <c r="L1224" s="8" t="str">
        <f>VLOOKUP(Table1[CUSTOMER ID],'Hospitalisation Details'!$A$1:$N$2344,12,0)</f>
        <v>25/Dec/1973</v>
      </c>
      <c r="M1224" s="22">
        <f>VLOOKUP(Table1[CUSTOMER ID],'Hospitalisation Details'!$A$2:$N$2344,14,0)</f>
        <v>9182.17</v>
      </c>
      <c r="N1224" s="8" t="str">
        <f>VLOOKUP(Table1[CUSTOMER ID],'Hospitalisation Details'!$A$2:$I$2344,7,0)</f>
        <v>tier - 2</v>
      </c>
      <c r="O1224" s="8" t="str">
        <f>VLOOKUP(Table1[CUSTOMER ID],'Hospitalisation Details'!$A$2:$I$2344,8,0)</f>
        <v>tier - 3</v>
      </c>
      <c r="P1224" s="8" t="str">
        <f>VLOOKUP(Table1[CUSTOMER ID],'Hospitalisation Details'!$A$2:$I$2344,9,0)</f>
        <v>R1011</v>
      </c>
      <c r="Q1224" s="8">
        <f ca="1">VLOOKUP(Table1[CUSTOMER ID],'Hospitalisation Details'!$A$2:$N$2344,13,0)</f>
        <v>50</v>
      </c>
    </row>
    <row r="1225" spans="1:17" ht="15.75" x14ac:dyDescent="0.25">
      <c r="A1225" s="1" t="s">
        <v>1146</v>
      </c>
      <c r="B1225" s="8" t="str">
        <f>VLOOKUP(A1225:A3559,'Customer Names'!$A$2:$D$2336,2,0)</f>
        <v xml:space="preserve">  Doron P</v>
      </c>
      <c r="C1225" s="8">
        <f>VLOOKUP(A1225:A3559,'Medical Examinations'!$A$2:$H$2336,2,0)</f>
        <v>31.635000000000002</v>
      </c>
      <c r="D1225" s="8">
        <f>VLOOKUP(A1225:A3559,'Medical Examinations'!$A$2:$H$2336,3,0)</f>
        <v>11.11</v>
      </c>
      <c r="E1225" s="8" t="str">
        <f>VLOOKUP(A1225:A3559,'Medical Examinations'!$A$1:$M$2336,10,0)</f>
        <v>No</v>
      </c>
      <c r="F1225" s="8" t="str">
        <f>VLOOKUP(A1225:A3559,'Medical Examinations'!$A$2:$H$2336,5,0)</f>
        <v>No</v>
      </c>
      <c r="G1225" s="8" t="str">
        <f>VLOOKUP(A1225:A3559,'Medical Examinations'!$A$2:$H$2336,6,0)</f>
        <v>No</v>
      </c>
      <c r="H1225" s="8">
        <f>VLOOKUP(A1225:A3559,'Medical Examinations'!$A$2:$H$2336,7,0)</f>
        <v>0</v>
      </c>
      <c r="I1225" t="str">
        <f>VLOOKUP(A1225:A3559,'Medical Examinations'!$A$2:$K$2336,11,0)</f>
        <v>No</v>
      </c>
      <c r="J1225" s="8" t="str">
        <f>VLOOKUP(A1225:A3559,'Medical Examinations'!$A$2:$M$2336,12,0)</f>
        <v>Obesity</v>
      </c>
      <c r="K1225" s="8" t="str">
        <f>VLOOKUP(A1225:A3559,'Medical Examinations'!$A$2:$M$2336,13,0)</f>
        <v>Diabetes</v>
      </c>
      <c r="L1225" s="8" t="str">
        <f>VLOOKUP(Table1[CUSTOMER ID],'Hospitalisation Details'!$A$1:$N$2344,12,0)</f>
        <v>29/Dec/1971</v>
      </c>
      <c r="M1225" s="22">
        <f>VLOOKUP(Table1[CUSTOMER ID],'Hospitalisation Details'!$A$2:$N$2344,14,0)</f>
        <v>9174.14</v>
      </c>
      <c r="N1225" s="8" t="str">
        <f>VLOOKUP(Table1[CUSTOMER ID],'Hospitalisation Details'!$A$2:$I$2344,7,0)</f>
        <v>tier - 3</v>
      </c>
      <c r="O1225" s="8" t="str">
        <f>VLOOKUP(Table1[CUSTOMER ID],'Hospitalisation Details'!$A$2:$I$2344,8,0)</f>
        <v>tier - 1</v>
      </c>
      <c r="P1225" s="8" t="str">
        <f>VLOOKUP(Table1[CUSTOMER ID],'Hospitalisation Details'!$A$2:$I$2344,9,0)</f>
        <v>R1012</v>
      </c>
      <c r="Q1225" s="8">
        <f ca="1">VLOOKUP(Table1[CUSTOMER ID],'Hospitalisation Details'!$A$2:$N$2344,13,0)</f>
        <v>52</v>
      </c>
    </row>
    <row r="1226" spans="1:17" ht="15.75" x14ac:dyDescent="0.25">
      <c r="A1226" s="1" t="s">
        <v>1145</v>
      </c>
      <c r="B1226" s="8" t="str">
        <f>VLOOKUP(A1226:A3560,'Customer Names'!$A$2:$D$2336,2,0)</f>
        <v xml:space="preserve">  Katharina</v>
      </c>
      <c r="C1226" s="8">
        <f>VLOOKUP(A1226:A3560,'Medical Examinations'!$A$2:$H$2336,2,0)</f>
        <v>23.9</v>
      </c>
      <c r="D1226" s="8">
        <f>VLOOKUP(A1226:A3560,'Medical Examinations'!$A$2:$H$2336,3,0)</f>
        <v>7.67</v>
      </c>
      <c r="E1226" s="8" t="str">
        <f>VLOOKUP(A1226:A3560,'Medical Examinations'!$A$1:$M$2336,10,0)</f>
        <v>Yes</v>
      </c>
      <c r="F1226" s="8" t="str">
        <f>VLOOKUP(A1226:A3560,'Medical Examinations'!$A$2:$H$2336,5,0)</f>
        <v>No</v>
      </c>
      <c r="G1226" s="8" t="str">
        <f>VLOOKUP(A1226:A3560,'Medical Examinations'!$A$2:$H$2336,6,0)</f>
        <v>No</v>
      </c>
      <c r="H1226" s="8">
        <f>VLOOKUP(A1226:A3560,'Medical Examinations'!$A$2:$H$2336,7,0)</f>
        <v>2</v>
      </c>
      <c r="I1226" t="str">
        <f>VLOOKUP(A1226:A3560,'Medical Examinations'!$A$2:$K$2336,11,0)</f>
        <v>No</v>
      </c>
      <c r="J1226" s="8" t="str">
        <f>VLOOKUP(A1226:A3560,'Medical Examinations'!$A$2:$M$2336,12,0)</f>
        <v>Normal Weight</v>
      </c>
      <c r="K1226" s="8" t="str">
        <f>VLOOKUP(A1226:A3560,'Medical Examinations'!$A$2:$M$2336,13,0)</f>
        <v>Diabetes</v>
      </c>
      <c r="L1226" s="8" t="str">
        <f>VLOOKUP(Table1[CUSTOMER ID],'Hospitalisation Details'!$A$1:$N$2344,12,0)</f>
        <v>24/Oct/1970</v>
      </c>
      <c r="M1226" s="22">
        <f>VLOOKUP(Table1[CUSTOMER ID],'Hospitalisation Details'!$A$2:$N$2344,14,0)</f>
        <v>9171.75</v>
      </c>
      <c r="N1226" s="8" t="str">
        <f>VLOOKUP(Table1[CUSTOMER ID],'Hospitalisation Details'!$A$2:$I$2344,7,0)</f>
        <v>tier - 2</v>
      </c>
      <c r="O1226" s="8" t="str">
        <f>VLOOKUP(Table1[CUSTOMER ID],'Hospitalisation Details'!$A$2:$I$2344,8,0)</f>
        <v>tier - 2</v>
      </c>
      <c r="P1226" s="8" t="str">
        <f>VLOOKUP(Table1[CUSTOMER ID],'Hospitalisation Details'!$A$2:$I$2344,9,0)</f>
        <v>R1012</v>
      </c>
      <c r="Q1226" s="8">
        <f ca="1">VLOOKUP(Table1[CUSTOMER ID],'Hospitalisation Details'!$A$2:$N$2344,13,0)</f>
        <v>54</v>
      </c>
    </row>
    <row r="1227" spans="1:17" ht="15.75" x14ac:dyDescent="0.25">
      <c r="A1227" s="1" t="s">
        <v>1144</v>
      </c>
      <c r="B1227" s="8" t="str">
        <f>VLOOKUP(A1227:A3561,'Customer Names'!$A$2:$D$2336,2,0)</f>
        <v xml:space="preserve">  Carl</v>
      </c>
      <c r="C1227" s="8">
        <f>VLOOKUP(A1227:A3561,'Medical Examinations'!$A$2:$H$2336,2,0)</f>
        <v>34.15</v>
      </c>
      <c r="D1227" s="8">
        <f>VLOOKUP(A1227:A3561,'Medical Examinations'!$A$2:$H$2336,3,0)</f>
        <v>6.15</v>
      </c>
      <c r="E1227" s="8" t="str">
        <f>VLOOKUP(A1227:A3561,'Medical Examinations'!$A$1:$M$2336,10,0)</f>
        <v>No</v>
      </c>
      <c r="F1227" s="8" t="str">
        <f>VLOOKUP(A1227:A3561,'Medical Examinations'!$A$2:$H$2336,5,0)</f>
        <v>No</v>
      </c>
      <c r="G1227" s="8" t="str">
        <f>VLOOKUP(A1227:A3561,'Medical Examinations'!$A$2:$H$2336,6,0)</f>
        <v>No</v>
      </c>
      <c r="H1227" s="8">
        <f>VLOOKUP(A1227:A3561,'Medical Examinations'!$A$2:$H$2336,7,0)</f>
        <v>0</v>
      </c>
      <c r="I1227" t="str">
        <f>VLOOKUP(A1227:A3561,'Medical Examinations'!$A$2:$K$2336,11,0)</f>
        <v>No</v>
      </c>
      <c r="J1227" s="8" t="str">
        <f>VLOOKUP(A1227:A3561,'Medical Examinations'!$A$2:$M$2336,12,0)</f>
        <v>Obesity</v>
      </c>
      <c r="K1227" s="8" t="str">
        <f>VLOOKUP(A1227:A3561,'Medical Examinations'!$A$2:$M$2336,13,0)</f>
        <v>Prediabetes</v>
      </c>
      <c r="L1227" s="8" t="str">
        <f>VLOOKUP(Table1[CUSTOMER ID],'Hospitalisation Details'!$A$1:$N$2344,12,0)</f>
        <v>23/Aug/1990</v>
      </c>
      <c r="M1227" s="22">
        <f>VLOOKUP(Table1[CUSTOMER ID],'Hospitalisation Details'!$A$2:$N$2344,14,0)</f>
        <v>9159.51</v>
      </c>
      <c r="N1227" s="8" t="str">
        <f>VLOOKUP(Table1[CUSTOMER ID],'Hospitalisation Details'!$A$2:$I$2344,7,0)</f>
        <v>tier - 2</v>
      </c>
      <c r="O1227" s="8" t="str">
        <f>VLOOKUP(Table1[CUSTOMER ID],'Hospitalisation Details'!$A$2:$I$2344,8,0)</f>
        <v>tier - 2</v>
      </c>
      <c r="P1227" s="8" t="str">
        <f>VLOOKUP(Table1[CUSTOMER ID],'Hospitalisation Details'!$A$2:$I$2344,9,0)</f>
        <v>R1021</v>
      </c>
      <c r="Q1227" s="8">
        <f ca="1">VLOOKUP(Table1[CUSTOMER ID],'Hospitalisation Details'!$A$2:$N$2344,13,0)</f>
        <v>34</v>
      </c>
    </row>
    <row r="1228" spans="1:17" ht="15.75" x14ac:dyDescent="0.25">
      <c r="A1228" s="1" t="s">
        <v>1143</v>
      </c>
      <c r="B1228" s="8" t="str">
        <f>VLOOKUP(A1228:A3562,'Customer Names'!$A$2:$D$2336,2,0)</f>
        <v xml:space="preserve">  Kelsey J</v>
      </c>
      <c r="C1228" s="8">
        <f>VLOOKUP(A1228:A3562,'Medical Examinations'!$A$2:$H$2336,2,0)</f>
        <v>28.71</v>
      </c>
      <c r="D1228" s="8">
        <f>VLOOKUP(A1228:A3562,'Medical Examinations'!$A$2:$H$2336,3,0)</f>
        <v>5.71</v>
      </c>
      <c r="E1228" s="8" t="str">
        <f>VLOOKUP(A1228:A3562,'Medical Examinations'!$A$1:$M$2336,10,0)</f>
        <v>No</v>
      </c>
      <c r="F1228" s="8" t="str">
        <f>VLOOKUP(A1228:A3562,'Medical Examinations'!$A$2:$H$2336,5,0)</f>
        <v>No</v>
      </c>
      <c r="G1228" s="8" t="str">
        <f>VLOOKUP(A1228:A3562,'Medical Examinations'!$A$2:$H$2336,6,0)</f>
        <v>No</v>
      </c>
      <c r="H1228" s="8">
        <f>VLOOKUP(A1228:A3562,'Medical Examinations'!$A$2:$H$2336,7,0)</f>
        <v>0</v>
      </c>
      <c r="I1228" t="str">
        <f>VLOOKUP(A1228:A3562,'Medical Examinations'!$A$2:$K$2336,11,0)</f>
        <v>No</v>
      </c>
      <c r="J1228" s="8" t="str">
        <f>VLOOKUP(A1228:A3562,'Medical Examinations'!$A$2:$M$2336,12,0)</f>
        <v>Overweight</v>
      </c>
      <c r="K1228" s="8" t="str">
        <f>VLOOKUP(A1228:A3562,'Medical Examinations'!$A$2:$M$2336,13,0)</f>
        <v>Prediabetes</v>
      </c>
      <c r="L1228" s="8" t="str">
        <f>VLOOKUP(Table1[CUSTOMER ID],'Hospitalisation Details'!$A$1:$N$2344,12,0)</f>
        <v>8/Dec/1982</v>
      </c>
      <c r="M1228" s="22">
        <f>VLOOKUP(Table1[CUSTOMER ID],'Hospitalisation Details'!$A$2:$N$2344,14,0)</f>
        <v>9147.5</v>
      </c>
      <c r="N1228" s="8" t="str">
        <f>VLOOKUP(Table1[CUSTOMER ID],'Hospitalisation Details'!$A$2:$I$2344,7,0)</f>
        <v>tier - 2</v>
      </c>
      <c r="O1228" s="8" t="str">
        <f>VLOOKUP(Table1[CUSTOMER ID],'Hospitalisation Details'!$A$2:$I$2344,8,0)</f>
        <v>tier - 1</v>
      </c>
      <c r="P1228" s="8" t="str">
        <f>VLOOKUP(Table1[CUSTOMER ID],'Hospitalisation Details'!$A$2:$I$2344,9,0)</f>
        <v>R1012</v>
      </c>
      <c r="Q1228" s="8">
        <f ca="1">VLOOKUP(Table1[CUSTOMER ID],'Hospitalisation Details'!$A$2:$N$2344,13,0)</f>
        <v>41</v>
      </c>
    </row>
    <row r="1229" spans="1:17" ht="15.75" x14ac:dyDescent="0.25">
      <c r="A1229" s="1" t="s">
        <v>1142</v>
      </c>
      <c r="B1229" s="8" t="str">
        <f>VLOOKUP(A1229:A3563,'Customer Names'!$A$2:$D$2336,2,0)</f>
        <v xml:space="preserve">  Stephen A</v>
      </c>
      <c r="C1229" s="8">
        <f>VLOOKUP(A1229:A3563,'Medical Examinations'!$A$2:$H$2336,2,0)</f>
        <v>36.700000000000003</v>
      </c>
      <c r="D1229" s="8">
        <f>VLOOKUP(A1229:A3563,'Medical Examinations'!$A$2:$H$2336,3,0)</f>
        <v>8.6999999999999993</v>
      </c>
      <c r="E1229" s="8" t="str">
        <f>VLOOKUP(A1229:A3563,'Medical Examinations'!$A$1:$M$2336,10,0)</f>
        <v>Yes</v>
      </c>
      <c r="F1229" s="8" t="str">
        <f>VLOOKUP(A1229:A3563,'Medical Examinations'!$A$2:$H$2336,5,0)</f>
        <v>No</v>
      </c>
      <c r="G1229" s="8" t="str">
        <f>VLOOKUP(A1229:A3563,'Medical Examinations'!$A$2:$H$2336,6,0)</f>
        <v>No</v>
      </c>
      <c r="H1229" s="8">
        <f>VLOOKUP(A1229:A3563,'Medical Examinations'!$A$2:$H$2336,7,0)</f>
        <v>2</v>
      </c>
      <c r="I1229" t="str">
        <f>VLOOKUP(A1229:A3563,'Medical Examinations'!$A$2:$K$2336,11,0)</f>
        <v>No</v>
      </c>
      <c r="J1229" s="8" t="str">
        <f>VLOOKUP(A1229:A3563,'Medical Examinations'!$A$2:$M$2336,12,0)</f>
        <v>Obesity</v>
      </c>
      <c r="K1229" s="8" t="str">
        <f>VLOOKUP(A1229:A3563,'Medical Examinations'!$A$2:$M$2336,13,0)</f>
        <v>Diabetes</v>
      </c>
      <c r="L1229" s="8" t="str">
        <f>VLOOKUP(Table1[CUSTOMER ID],'Hospitalisation Details'!$A$1:$N$2344,12,0)</f>
        <v>18/Oct/1970</v>
      </c>
      <c r="M1229" s="22">
        <f>VLOOKUP(Table1[CUSTOMER ID],'Hospitalisation Details'!$A$2:$N$2344,14,0)</f>
        <v>9144.57</v>
      </c>
      <c r="N1229" s="8" t="str">
        <f>VLOOKUP(Table1[CUSTOMER ID],'Hospitalisation Details'!$A$2:$I$2344,7,0)</f>
        <v>tier - 3</v>
      </c>
      <c r="O1229" s="8" t="str">
        <f>VLOOKUP(Table1[CUSTOMER ID],'Hospitalisation Details'!$A$2:$I$2344,8,0)</f>
        <v>tier - 2</v>
      </c>
      <c r="P1229" s="8" t="str">
        <f>VLOOKUP(Table1[CUSTOMER ID],'Hospitalisation Details'!$A$2:$I$2344,9,0)</f>
        <v>R1011</v>
      </c>
      <c r="Q1229" s="8">
        <f ca="1">VLOOKUP(Table1[CUSTOMER ID],'Hospitalisation Details'!$A$2:$N$2344,13,0)</f>
        <v>54</v>
      </c>
    </row>
    <row r="1230" spans="1:17" ht="15.75" x14ac:dyDescent="0.25">
      <c r="A1230" s="1" t="s">
        <v>1141</v>
      </c>
      <c r="B1230" s="8" t="str">
        <f>VLOOKUP(A1230:A3564,'Customer Names'!$A$2:$D$2336,2,0)</f>
        <v xml:space="preserve">  Dan</v>
      </c>
      <c r="C1230" s="8">
        <f>VLOOKUP(A1230:A3564,'Medical Examinations'!$A$2:$H$2336,2,0)</f>
        <v>34.1</v>
      </c>
      <c r="D1230" s="8">
        <f>VLOOKUP(A1230:A3564,'Medical Examinations'!$A$2:$H$2336,3,0)</f>
        <v>9.0399999999999991</v>
      </c>
      <c r="E1230" s="8" t="str">
        <f>VLOOKUP(A1230:A3564,'Medical Examinations'!$A$1:$M$2336,10,0)</f>
        <v>Yes</v>
      </c>
      <c r="F1230" s="8" t="str">
        <f>VLOOKUP(A1230:A3564,'Medical Examinations'!$A$2:$H$2336,5,0)</f>
        <v>No</v>
      </c>
      <c r="G1230" s="8" t="str">
        <f>VLOOKUP(A1230:A3564,'Medical Examinations'!$A$2:$H$2336,6,0)</f>
        <v>No</v>
      </c>
      <c r="H1230" s="8">
        <f>VLOOKUP(A1230:A3564,'Medical Examinations'!$A$2:$H$2336,7,0)</f>
        <v>2</v>
      </c>
      <c r="I1230" t="str">
        <f>VLOOKUP(A1230:A3564,'Medical Examinations'!$A$2:$K$2336,11,0)</f>
        <v>No</v>
      </c>
      <c r="J1230" s="8" t="str">
        <f>VLOOKUP(A1230:A3564,'Medical Examinations'!$A$2:$M$2336,12,0)</f>
        <v>Obesity</v>
      </c>
      <c r="K1230" s="8" t="str">
        <f>VLOOKUP(A1230:A3564,'Medical Examinations'!$A$2:$M$2336,13,0)</f>
        <v>Diabetes</v>
      </c>
      <c r="L1230" s="8" t="str">
        <f>VLOOKUP(Table1[CUSTOMER ID],'Hospitalisation Details'!$A$1:$N$2344,12,0)</f>
        <v>12/Aug/1970</v>
      </c>
      <c r="M1230" s="22">
        <f>VLOOKUP(Table1[CUSTOMER ID],'Hospitalisation Details'!$A$2:$N$2344,14,0)</f>
        <v>9140.9500000000007</v>
      </c>
      <c r="N1230" s="8" t="str">
        <f>VLOOKUP(Table1[CUSTOMER ID],'Hospitalisation Details'!$A$2:$I$2344,7,0)</f>
        <v>tier - 3</v>
      </c>
      <c r="O1230" s="8" t="str">
        <f>VLOOKUP(Table1[CUSTOMER ID],'Hospitalisation Details'!$A$2:$I$2344,8,0)</f>
        <v>tier - 3</v>
      </c>
      <c r="P1230" s="8" t="str">
        <f>VLOOKUP(Table1[CUSTOMER ID],'Hospitalisation Details'!$A$2:$I$2344,9,0)</f>
        <v>R1013</v>
      </c>
      <c r="Q1230" s="8">
        <f ca="1">VLOOKUP(Table1[CUSTOMER ID],'Hospitalisation Details'!$A$2:$N$2344,13,0)</f>
        <v>54</v>
      </c>
    </row>
    <row r="1231" spans="1:17" ht="15.75" x14ac:dyDescent="0.25">
      <c r="A1231" s="1" t="s">
        <v>1140</v>
      </c>
      <c r="B1231" s="8" t="str">
        <f>VLOOKUP(A1231:A3565,'Customer Names'!$A$2:$D$2336,2,0)</f>
        <v xml:space="preserve">  Katie C</v>
      </c>
      <c r="C1231" s="8">
        <f>VLOOKUP(A1231:A3565,'Medical Examinations'!$A$2:$H$2336,2,0)</f>
        <v>25.7</v>
      </c>
      <c r="D1231" s="8">
        <f>VLOOKUP(A1231:A3565,'Medical Examinations'!$A$2:$H$2336,3,0)</f>
        <v>5.61</v>
      </c>
      <c r="E1231" s="8" t="str">
        <f>VLOOKUP(A1231:A3565,'Medical Examinations'!$A$1:$M$2336,10,0)</f>
        <v>No</v>
      </c>
      <c r="F1231" s="8" t="str">
        <f>VLOOKUP(A1231:A3565,'Medical Examinations'!$A$2:$H$2336,5,0)</f>
        <v>No</v>
      </c>
      <c r="G1231" s="8" t="str">
        <f>VLOOKUP(A1231:A3565,'Medical Examinations'!$A$2:$H$2336,6,0)</f>
        <v>No</v>
      </c>
      <c r="H1231" s="8">
        <f>VLOOKUP(A1231:A3565,'Medical Examinations'!$A$2:$H$2336,7,0)</f>
        <v>0</v>
      </c>
      <c r="I1231" t="str">
        <f>VLOOKUP(A1231:A3565,'Medical Examinations'!$A$2:$K$2336,11,0)</f>
        <v>No</v>
      </c>
      <c r="J1231" s="8" t="str">
        <f>VLOOKUP(A1231:A3565,'Medical Examinations'!$A$2:$M$2336,12,0)</f>
        <v>Overweight</v>
      </c>
      <c r="K1231" s="8" t="str">
        <f>VLOOKUP(A1231:A3565,'Medical Examinations'!$A$2:$M$2336,13,0)</f>
        <v>Normal</v>
      </c>
      <c r="L1231" s="8" t="str">
        <f>VLOOKUP(Table1[CUSTOMER ID],'Hospitalisation Details'!$A$1:$N$2344,12,0)</f>
        <v>2/Dec/1977</v>
      </c>
      <c r="M1231" s="22">
        <f>VLOOKUP(Table1[CUSTOMER ID],'Hospitalisation Details'!$A$2:$N$2344,14,0)</f>
        <v>9101.7999999999993</v>
      </c>
      <c r="N1231" s="8" t="str">
        <f>VLOOKUP(Table1[CUSTOMER ID],'Hospitalisation Details'!$A$2:$I$2344,7,0)</f>
        <v>tier - 2</v>
      </c>
      <c r="O1231" s="8" t="str">
        <f>VLOOKUP(Table1[CUSTOMER ID],'Hospitalisation Details'!$A$2:$I$2344,8,0)</f>
        <v>tier - 1</v>
      </c>
      <c r="P1231" s="8" t="str">
        <f>VLOOKUP(Table1[CUSTOMER ID],'Hospitalisation Details'!$A$2:$I$2344,9,0)</f>
        <v>R1011</v>
      </c>
      <c r="Q1231" s="8">
        <f ca="1">VLOOKUP(Table1[CUSTOMER ID],'Hospitalisation Details'!$A$2:$N$2344,13,0)</f>
        <v>46</v>
      </c>
    </row>
    <row r="1232" spans="1:17" ht="15.75" x14ac:dyDescent="0.25">
      <c r="A1232" s="1" t="s">
        <v>1139</v>
      </c>
      <c r="B1232" s="8" t="str">
        <f>VLOOKUP(A1232:A3566,'Customer Names'!$A$2:$D$2336,2,0)</f>
        <v xml:space="preserve">  Melissa K</v>
      </c>
      <c r="C1232" s="8">
        <f>VLOOKUP(A1232:A3566,'Medical Examinations'!$A$2:$H$2336,2,0)</f>
        <v>21.68</v>
      </c>
      <c r="D1232" s="8">
        <f>VLOOKUP(A1232:A3566,'Medical Examinations'!$A$2:$H$2336,3,0)</f>
        <v>8.1199999999999992</v>
      </c>
      <c r="E1232" s="8" t="str">
        <f>VLOOKUP(A1232:A3566,'Medical Examinations'!$A$1:$M$2336,10,0)</f>
        <v>No</v>
      </c>
      <c r="F1232" s="8" t="str">
        <f>VLOOKUP(A1232:A3566,'Medical Examinations'!$A$2:$H$2336,5,0)</f>
        <v>No</v>
      </c>
      <c r="G1232" s="8" t="str">
        <f>VLOOKUP(A1232:A3566,'Medical Examinations'!$A$2:$H$2336,6,0)</f>
        <v>No</v>
      </c>
      <c r="H1232" s="8">
        <f>VLOOKUP(A1232:A3566,'Medical Examinations'!$A$2:$H$2336,7,0)</f>
        <v>0</v>
      </c>
      <c r="I1232" t="str">
        <f>VLOOKUP(A1232:A3566,'Medical Examinations'!$A$2:$K$2336,11,0)</f>
        <v>No</v>
      </c>
      <c r="J1232" s="8" t="str">
        <f>VLOOKUP(A1232:A3566,'Medical Examinations'!$A$2:$M$2336,12,0)</f>
        <v>Normal Weight</v>
      </c>
      <c r="K1232" s="8" t="str">
        <f>VLOOKUP(A1232:A3566,'Medical Examinations'!$A$2:$M$2336,13,0)</f>
        <v>Diabetes</v>
      </c>
      <c r="L1232" s="8" t="str">
        <f>VLOOKUP(Table1[CUSTOMER ID],'Hospitalisation Details'!$A$1:$N$2344,12,0)</f>
        <v>9/Nov/1965</v>
      </c>
      <c r="M1232" s="22">
        <f>VLOOKUP(Table1[CUSTOMER ID],'Hospitalisation Details'!$A$2:$N$2344,14,0)</f>
        <v>9095.94</v>
      </c>
      <c r="N1232" s="8" t="str">
        <f>VLOOKUP(Table1[CUSTOMER ID],'Hospitalisation Details'!$A$2:$I$2344,7,0)</f>
        <v>tier - 3</v>
      </c>
      <c r="O1232" s="8" t="str">
        <f>VLOOKUP(Table1[CUSTOMER ID],'Hospitalisation Details'!$A$2:$I$2344,8,0)</f>
        <v>tier - 1</v>
      </c>
      <c r="P1232" s="8" t="str">
        <f>VLOOKUP(Table1[CUSTOMER ID],'Hospitalisation Details'!$A$2:$I$2344,9,0)</f>
        <v>R1011</v>
      </c>
      <c r="Q1232" s="8">
        <f ca="1">VLOOKUP(Table1[CUSTOMER ID],'Hospitalisation Details'!$A$2:$N$2344,13,0)</f>
        <v>59</v>
      </c>
    </row>
    <row r="1233" spans="1:17" ht="15.75" x14ac:dyDescent="0.25">
      <c r="A1233" s="1" t="s">
        <v>1138</v>
      </c>
      <c r="B1233" s="8" t="str">
        <f>VLOOKUP(A1233:A3567,'Customer Names'!$A$2:$D$2336,2,0)</f>
        <v xml:space="preserve">  Kara H</v>
      </c>
      <c r="C1233" s="8">
        <f>VLOOKUP(A1233:A3567,'Medical Examinations'!$A$2:$H$2336,2,0)</f>
        <v>25.175000000000001</v>
      </c>
      <c r="D1233" s="8">
        <f>VLOOKUP(A1233:A3567,'Medical Examinations'!$A$2:$H$2336,3,0)</f>
        <v>4.74</v>
      </c>
      <c r="E1233" s="8" t="str">
        <f>VLOOKUP(A1233:A3567,'Medical Examinations'!$A$1:$M$2336,10,0)</f>
        <v>No</v>
      </c>
      <c r="F1233" s="8" t="str">
        <f>VLOOKUP(A1233:A3567,'Medical Examinations'!$A$2:$H$2336,5,0)</f>
        <v>No</v>
      </c>
      <c r="G1233" s="8" t="str">
        <f>VLOOKUP(A1233:A3567,'Medical Examinations'!$A$2:$H$2336,6,0)</f>
        <v>No</v>
      </c>
      <c r="H1233" s="8">
        <f>VLOOKUP(A1233:A3567,'Medical Examinations'!$A$2:$H$2336,7,0)</f>
        <v>0</v>
      </c>
      <c r="I1233" t="str">
        <f>VLOOKUP(A1233:A3567,'Medical Examinations'!$A$2:$K$2336,11,0)</f>
        <v>No</v>
      </c>
      <c r="J1233" s="8" t="str">
        <f>VLOOKUP(A1233:A3567,'Medical Examinations'!$A$2:$M$2336,12,0)</f>
        <v>Overweight</v>
      </c>
      <c r="K1233" s="8" t="str">
        <f>VLOOKUP(A1233:A3567,'Medical Examinations'!$A$2:$M$2336,13,0)</f>
        <v>Normal</v>
      </c>
      <c r="L1233" s="8" t="str">
        <f>VLOOKUP(Table1[CUSTOMER ID],'Hospitalisation Details'!$A$1:$N$2344,12,0)</f>
        <v>4/Nov/1977</v>
      </c>
      <c r="M1233" s="22">
        <f>VLOOKUP(Table1[CUSTOMER ID],'Hospitalisation Details'!$A$2:$N$2344,14,0)</f>
        <v>9095.07</v>
      </c>
      <c r="N1233" s="8" t="str">
        <f>VLOOKUP(Table1[CUSTOMER ID],'Hospitalisation Details'!$A$2:$I$2344,7,0)</f>
        <v>tier - 2</v>
      </c>
      <c r="O1233" s="8" t="str">
        <f>VLOOKUP(Table1[CUSTOMER ID],'Hospitalisation Details'!$A$2:$I$2344,8,0)</f>
        <v>tier - 2</v>
      </c>
      <c r="P1233" s="8" t="str">
        <f>VLOOKUP(Table1[CUSTOMER ID],'Hospitalisation Details'!$A$2:$I$2344,9,0)</f>
        <v>R1024</v>
      </c>
      <c r="Q1233" s="8">
        <f ca="1">VLOOKUP(Table1[CUSTOMER ID],'Hospitalisation Details'!$A$2:$N$2344,13,0)</f>
        <v>47</v>
      </c>
    </row>
    <row r="1234" spans="1:17" ht="15.75" x14ac:dyDescent="0.25">
      <c r="A1234" s="1" t="s">
        <v>1137</v>
      </c>
      <c r="B1234" s="8" t="str">
        <f>VLOOKUP(A1234:A3568,'Customer Names'!$A$2:$D$2336,2,0)</f>
        <v xml:space="preserve">  Juan Carlos</v>
      </c>
      <c r="C1234" s="8">
        <f>VLOOKUP(A1234:A3568,'Medical Examinations'!$A$2:$H$2336,2,0)</f>
        <v>44.77</v>
      </c>
      <c r="D1234" s="8">
        <f>VLOOKUP(A1234:A3568,'Medical Examinations'!$A$2:$H$2336,3,0)</f>
        <v>4.0599999999999996</v>
      </c>
      <c r="E1234" s="8" t="str">
        <f>VLOOKUP(A1234:A3568,'Medical Examinations'!$A$1:$M$2336,10,0)</f>
        <v>No</v>
      </c>
      <c r="F1234" s="8" t="str">
        <f>VLOOKUP(A1234:A3568,'Medical Examinations'!$A$2:$H$2336,5,0)</f>
        <v>No</v>
      </c>
      <c r="G1234" s="8" t="str">
        <f>VLOOKUP(A1234:A3568,'Medical Examinations'!$A$2:$H$2336,6,0)</f>
        <v>No</v>
      </c>
      <c r="H1234" s="8">
        <f>VLOOKUP(A1234:A3568,'Medical Examinations'!$A$2:$H$2336,7,0)</f>
        <v>2</v>
      </c>
      <c r="I1234" t="str">
        <f>VLOOKUP(A1234:A3568,'Medical Examinations'!$A$2:$K$2336,11,0)</f>
        <v>No</v>
      </c>
      <c r="J1234" s="8" t="str">
        <f>VLOOKUP(A1234:A3568,'Medical Examinations'!$A$2:$M$2336,12,0)</f>
        <v>Obesity</v>
      </c>
      <c r="K1234" s="8" t="str">
        <f>VLOOKUP(A1234:A3568,'Medical Examinations'!$A$2:$M$2336,13,0)</f>
        <v>Normal</v>
      </c>
      <c r="L1234" s="8" t="str">
        <f>VLOOKUP(Table1[CUSTOMER ID],'Hospitalisation Details'!$A$1:$N$2344,12,0)</f>
        <v>2/Dec/1972</v>
      </c>
      <c r="M1234" s="22">
        <f>VLOOKUP(Table1[CUSTOMER ID],'Hospitalisation Details'!$A$2:$N$2344,14,0)</f>
        <v>9058.73</v>
      </c>
      <c r="N1234" s="8" t="str">
        <f>VLOOKUP(Table1[CUSTOMER ID],'Hospitalisation Details'!$A$2:$I$2344,7,0)</f>
        <v>tier - 3</v>
      </c>
      <c r="O1234" s="8" t="str">
        <f>VLOOKUP(Table1[CUSTOMER ID],'Hospitalisation Details'!$A$2:$I$2344,8,0)</f>
        <v>tier - 2</v>
      </c>
      <c r="P1234" s="8" t="str">
        <f>VLOOKUP(Table1[CUSTOMER ID],'Hospitalisation Details'!$A$2:$I$2344,9,0)</f>
        <v>R1013</v>
      </c>
      <c r="Q1234" s="8">
        <f ca="1">VLOOKUP(Table1[CUSTOMER ID],'Hospitalisation Details'!$A$2:$N$2344,13,0)</f>
        <v>51</v>
      </c>
    </row>
    <row r="1235" spans="1:17" ht="15.75" x14ac:dyDescent="0.25">
      <c r="A1235" s="1" t="s">
        <v>1136</v>
      </c>
      <c r="B1235" s="8" t="str">
        <f>VLOOKUP(A1235:A3569,'Customer Names'!$A$2:$D$2336,2,0)</f>
        <v xml:space="preserve">  John III</v>
      </c>
      <c r="C1235" s="8">
        <f>VLOOKUP(A1235:A3569,'Medical Examinations'!$A$2:$H$2336,2,0)</f>
        <v>37.07</v>
      </c>
      <c r="D1235" s="8">
        <f>VLOOKUP(A1235:A3569,'Medical Examinations'!$A$2:$H$2336,3,0)</f>
        <v>5.69</v>
      </c>
      <c r="E1235" s="8" t="str">
        <f>VLOOKUP(A1235:A3569,'Medical Examinations'!$A$1:$M$2336,10,0)</f>
        <v>No</v>
      </c>
      <c r="F1235" s="8" t="str">
        <f>VLOOKUP(A1235:A3569,'Medical Examinations'!$A$2:$H$2336,5,0)</f>
        <v>No</v>
      </c>
      <c r="G1235" s="8" t="str">
        <f>VLOOKUP(A1235:A3569,'Medical Examinations'!$A$2:$H$2336,6,0)</f>
        <v>No</v>
      </c>
      <c r="H1235" s="8">
        <f>VLOOKUP(A1235:A3569,'Medical Examinations'!$A$2:$H$2336,7,0)</f>
        <v>2</v>
      </c>
      <c r="I1235" t="str">
        <f>VLOOKUP(A1235:A3569,'Medical Examinations'!$A$2:$K$2336,11,0)</f>
        <v>No</v>
      </c>
      <c r="J1235" s="8" t="str">
        <f>VLOOKUP(A1235:A3569,'Medical Examinations'!$A$2:$M$2336,12,0)</f>
        <v>Obesity</v>
      </c>
      <c r="K1235" s="8" t="str">
        <f>VLOOKUP(A1235:A3569,'Medical Examinations'!$A$2:$M$2336,13,0)</f>
        <v>Normal</v>
      </c>
      <c r="L1235" s="8" t="str">
        <f>VLOOKUP(Table1[CUSTOMER ID],'Hospitalisation Details'!$A$1:$N$2344,12,0)</f>
        <v>7/Dec/1972</v>
      </c>
      <c r="M1235" s="22">
        <f>VLOOKUP(Table1[CUSTOMER ID],'Hospitalisation Details'!$A$2:$N$2344,14,0)</f>
        <v>9048.0300000000007</v>
      </c>
      <c r="N1235" s="8" t="str">
        <f>VLOOKUP(Table1[CUSTOMER ID],'Hospitalisation Details'!$A$2:$I$2344,7,0)</f>
        <v>tier - 2</v>
      </c>
      <c r="O1235" s="8" t="str">
        <f>VLOOKUP(Table1[CUSTOMER ID],'Hospitalisation Details'!$A$2:$I$2344,8,0)</f>
        <v>tier - 2</v>
      </c>
      <c r="P1235" s="8" t="str">
        <f>VLOOKUP(Table1[CUSTOMER ID],'Hospitalisation Details'!$A$2:$I$2344,9,0)</f>
        <v>R1013</v>
      </c>
      <c r="Q1235" s="8">
        <f ca="1">VLOOKUP(Table1[CUSTOMER ID],'Hospitalisation Details'!$A$2:$N$2344,13,0)</f>
        <v>51</v>
      </c>
    </row>
    <row r="1236" spans="1:17" ht="15.75" x14ac:dyDescent="0.25">
      <c r="A1236" s="1" t="s">
        <v>1135</v>
      </c>
      <c r="B1236" s="8" t="str">
        <f>VLOOKUP(A1236:A3570,'Customer Names'!$A$2:$D$2336,2,0)</f>
        <v xml:space="preserve">  Sarah M</v>
      </c>
      <c r="C1236" s="8">
        <f>VLOOKUP(A1236:A3570,'Medical Examinations'!$A$2:$H$2336,2,0)</f>
        <v>39.799999999999997</v>
      </c>
      <c r="D1236" s="8">
        <f>VLOOKUP(A1236:A3570,'Medical Examinations'!$A$2:$H$2336,3,0)</f>
        <v>5.66</v>
      </c>
      <c r="E1236" s="8" t="str">
        <f>VLOOKUP(A1236:A3570,'Medical Examinations'!$A$1:$M$2336,10,0)</f>
        <v>No</v>
      </c>
      <c r="F1236" s="8" t="str">
        <f>VLOOKUP(A1236:A3570,'Medical Examinations'!$A$2:$H$2336,5,0)</f>
        <v>No</v>
      </c>
      <c r="G1236" s="8" t="str">
        <f>VLOOKUP(A1236:A3570,'Medical Examinations'!$A$2:$H$2336,6,0)</f>
        <v>Yes</v>
      </c>
      <c r="H1236" s="8">
        <f>VLOOKUP(A1236:A3570,'Medical Examinations'!$A$2:$H$2336,7,0)</f>
        <v>1</v>
      </c>
      <c r="I1236" t="str">
        <f>VLOOKUP(A1236:A3570,'Medical Examinations'!$A$2:$K$2336,11,0)</f>
        <v>No</v>
      </c>
      <c r="J1236" s="8" t="str">
        <f>VLOOKUP(A1236:A3570,'Medical Examinations'!$A$2:$M$2336,12,0)</f>
        <v>Obesity</v>
      </c>
      <c r="K1236" s="8" t="str">
        <f>VLOOKUP(A1236:A3570,'Medical Examinations'!$A$2:$M$2336,13,0)</f>
        <v>Normal</v>
      </c>
      <c r="L1236" s="8" t="str">
        <f>VLOOKUP(Table1[CUSTOMER ID],'Hospitalisation Details'!$A$1:$N$2344,12,0)</f>
        <v>1/Dec/1993</v>
      </c>
      <c r="M1236" s="22">
        <f>VLOOKUP(Table1[CUSTOMER ID],'Hospitalisation Details'!$A$2:$N$2344,14,0)</f>
        <v>9010.2000000000007</v>
      </c>
      <c r="N1236" s="8" t="str">
        <f>VLOOKUP(Table1[CUSTOMER ID],'Hospitalisation Details'!$A$2:$I$2344,7,0)</f>
        <v>tier - 2</v>
      </c>
      <c r="O1236" s="8" t="str">
        <f>VLOOKUP(Table1[CUSTOMER ID],'Hospitalisation Details'!$A$2:$I$2344,8,0)</f>
        <v>tier - 3</v>
      </c>
      <c r="P1236" s="8" t="str">
        <f>VLOOKUP(Table1[CUSTOMER ID],'Hospitalisation Details'!$A$2:$I$2344,9,0)</f>
        <v>R1026</v>
      </c>
      <c r="Q1236" s="8">
        <f ca="1">VLOOKUP(Table1[CUSTOMER ID],'Hospitalisation Details'!$A$2:$N$2344,13,0)</f>
        <v>30</v>
      </c>
    </row>
    <row r="1237" spans="1:17" ht="15.75" x14ac:dyDescent="0.25">
      <c r="A1237" s="1" t="s">
        <v>1134</v>
      </c>
      <c r="B1237" s="8" t="str">
        <f>VLOOKUP(A1237:A3571,'Customer Names'!$A$2:$D$2336,2,0)</f>
        <v xml:space="preserve">  Kristin C</v>
      </c>
      <c r="C1237" s="8">
        <f>VLOOKUP(A1237:A3571,'Medical Examinations'!$A$2:$H$2336,2,0)</f>
        <v>26.36</v>
      </c>
      <c r="D1237" s="8">
        <f>VLOOKUP(A1237:A3571,'Medical Examinations'!$A$2:$H$2336,3,0)</f>
        <v>4.32</v>
      </c>
      <c r="E1237" s="8" t="str">
        <f>VLOOKUP(A1237:A3571,'Medical Examinations'!$A$1:$M$2336,10,0)</f>
        <v>No</v>
      </c>
      <c r="F1237" s="8" t="str">
        <f>VLOOKUP(A1237:A3571,'Medical Examinations'!$A$2:$H$2336,5,0)</f>
        <v>No</v>
      </c>
      <c r="G1237" s="8" t="str">
        <f>VLOOKUP(A1237:A3571,'Medical Examinations'!$A$2:$H$2336,6,0)</f>
        <v>Yes</v>
      </c>
      <c r="H1237" s="8">
        <f>VLOOKUP(A1237:A3571,'Medical Examinations'!$A$2:$H$2336,7,0)</f>
        <v>1</v>
      </c>
      <c r="I1237" t="str">
        <f>VLOOKUP(A1237:A3571,'Medical Examinations'!$A$2:$K$2336,11,0)</f>
        <v>No</v>
      </c>
      <c r="J1237" s="8" t="str">
        <f>VLOOKUP(A1237:A3571,'Medical Examinations'!$A$2:$M$2336,12,0)</f>
        <v>Overweight</v>
      </c>
      <c r="K1237" s="8" t="str">
        <f>VLOOKUP(A1237:A3571,'Medical Examinations'!$A$2:$M$2336,13,0)</f>
        <v>Normal</v>
      </c>
      <c r="L1237" s="8" t="str">
        <f>VLOOKUP(Table1[CUSTOMER ID],'Hospitalisation Details'!$A$1:$N$2344,12,0)</f>
        <v>16/Dec/1979</v>
      </c>
      <c r="M1237" s="22">
        <f>VLOOKUP(Table1[CUSTOMER ID],'Hospitalisation Details'!$A$2:$N$2344,14,0)</f>
        <v>8998.43</v>
      </c>
      <c r="N1237" s="8" t="str">
        <f>VLOOKUP(Table1[CUSTOMER ID],'Hospitalisation Details'!$A$2:$I$2344,7,0)</f>
        <v>tier - 2</v>
      </c>
      <c r="O1237" s="8" t="str">
        <f>VLOOKUP(Table1[CUSTOMER ID],'Hospitalisation Details'!$A$2:$I$2344,8,0)</f>
        <v>tier - 1</v>
      </c>
      <c r="P1237" s="8" t="str">
        <f>VLOOKUP(Table1[CUSTOMER ID],'Hospitalisation Details'!$A$2:$I$2344,9,0)</f>
        <v>R1025</v>
      </c>
      <c r="Q1237" s="8">
        <f ca="1">VLOOKUP(Table1[CUSTOMER ID],'Hospitalisation Details'!$A$2:$N$2344,13,0)</f>
        <v>44</v>
      </c>
    </row>
    <row r="1238" spans="1:17" ht="15.75" x14ac:dyDescent="0.25">
      <c r="A1238" s="1" t="s">
        <v>1133</v>
      </c>
      <c r="B1238" s="8" t="str">
        <f>VLOOKUP(A1238:A3572,'Customer Names'!$A$2:$D$2336,2,0)</f>
        <v xml:space="preserve">  Casey M</v>
      </c>
      <c r="C1238" s="8">
        <f>VLOOKUP(A1238:A3572,'Medical Examinations'!$A$2:$H$2336,2,0)</f>
        <v>29.925000000000001</v>
      </c>
      <c r="D1238" s="8">
        <f>VLOOKUP(A1238:A3572,'Medical Examinations'!$A$2:$H$2336,3,0)</f>
        <v>8.2899999999999991</v>
      </c>
      <c r="E1238" s="8" t="str">
        <f>VLOOKUP(A1238:A3572,'Medical Examinations'!$A$1:$M$2336,10,0)</f>
        <v>No</v>
      </c>
      <c r="F1238" s="8" t="str">
        <f>VLOOKUP(A1238:A3572,'Medical Examinations'!$A$2:$H$2336,5,0)</f>
        <v>No</v>
      </c>
      <c r="G1238" s="8" t="str">
        <f>VLOOKUP(A1238:A3572,'Medical Examinations'!$A$2:$H$2336,6,0)</f>
        <v>No</v>
      </c>
      <c r="H1238" s="8">
        <f>VLOOKUP(A1238:A3572,'Medical Examinations'!$A$2:$H$2336,7,0)</f>
        <v>2</v>
      </c>
      <c r="I1238" t="str">
        <f>VLOOKUP(A1238:A3572,'Medical Examinations'!$A$2:$K$2336,11,0)</f>
        <v>No</v>
      </c>
      <c r="J1238" s="8" t="str">
        <f>VLOOKUP(A1238:A3572,'Medical Examinations'!$A$2:$M$2336,12,0)</f>
        <v>Obesity</v>
      </c>
      <c r="K1238" s="8" t="str">
        <f>VLOOKUP(A1238:A3572,'Medical Examinations'!$A$2:$M$2336,13,0)</f>
        <v>Diabetes</v>
      </c>
      <c r="L1238" s="8" t="str">
        <f>VLOOKUP(Table1[CUSTOMER ID],'Hospitalisation Details'!$A$1:$N$2344,12,0)</f>
        <v>11/Oct/1973</v>
      </c>
      <c r="M1238" s="22">
        <f>VLOOKUP(Table1[CUSTOMER ID],'Hospitalisation Details'!$A$2:$N$2344,14,0)</f>
        <v>8988.16</v>
      </c>
      <c r="N1238" s="8" t="str">
        <f>VLOOKUP(Table1[CUSTOMER ID],'Hospitalisation Details'!$A$2:$I$2344,7,0)</f>
        <v>tier - 2</v>
      </c>
      <c r="O1238" s="8" t="str">
        <f>VLOOKUP(Table1[CUSTOMER ID],'Hospitalisation Details'!$A$2:$I$2344,8,0)</f>
        <v>tier - 1</v>
      </c>
      <c r="P1238" s="8" t="str">
        <f>VLOOKUP(Table1[CUSTOMER ID],'Hospitalisation Details'!$A$2:$I$2344,9,0)</f>
        <v>R1012</v>
      </c>
      <c r="Q1238" s="8">
        <f ca="1">VLOOKUP(Table1[CUSTOMER ID],'Hospitalisation Details'!$A$2:$N$2344,13,0)</f>
        <v>51</v>
      </c>
    </row>
    <row r="1239" spans="1:17" ht="15.75" x14ac:dyDescent="0.25">
      <c r="A1239" s="1" t="s">
        <v>1132</v>
      </c>
      <c r="B1239" s="8" t="str">
        <f>VLOOKUP(A1239:A3573,'Customer Names'!$A$2:$D$2336,2,0)</f>
        <v xml:space="preserve">  Samuel</v>
      </c>
      <c r="C1239" s="8">
        <f>VLOOKUP(A1239:A3573,'Medical Examinations'!$A$2:$H$2336,2,0)</f>
        <v>37.29</v>
      </c>
      <c r="D1239" s="8">
        <f>VLOOKUP(A1239:A3573,'Medical Examinations'!$A$2:$H$2336,3,0)</f>
        <v>10.46</v>
      </c>
      <c r="E1239" s="8" t="str">
        <f>VLOOKUP(A1239:A3573,'Medical Examinations'!$A$1:$M$2336,10,0)</f>
        <v>No</v>
      </c>
      <c r="F1239" s="8" t="str">
        <f>VLOOKUP(A1239:A3573,'Medical Examinations'!$A$2:$H$2336,5,0)</f>
        <v>No</v>
      </c>
      <c r="G1239" s="8" t="str">
        <f>VLOOKUP(A1239:A3573,'Medical Examinations'!$A$2:$H$2336,6,0)</f>
        <v>No</v>
      </c>
      <c r="H1239" s="8">
        <f>VLOOKUP(A1239:A3573,'Medical Examinations'!$A$2:$H$2336,7,0)</f>
        <v>0</v>
      </c>
      <c r="I1239" t="str">
        <f>VLOOKUP(A1239:A3573,'Medical Examinations'!$A$2:$K$2336,11,0)</f>
        <v>No</v>
      </c>
      <c r="J1239" s="8" t="str">
        <f>VLOOKUP(A1239:A3573,'Medical Examinations'!$A$2:$M$2336,12,0)</f>
        <v>Obesity</v>
      </c>
      <c r="K1239" s="8" t="str">
        <f>VLOOKUP(A1239:A3573,'Medical Examinations'!$A$2:$M$2336,13,0)</f>
        <v>Diabetes</v>
      </c>
      <c r="L1239" s="8" t="str">
        <f>VLOOKUP(Table1[CUSTOMER ID],'Hospitalisation Details'!$A$1:$N$2344,12,0)</f>
        <v>21/Jul/1974</v>
      </c>
      <c r="M1239" s="22">
        <f>VLOOKUP(Table1[CUSTOMER ID],'Hospitalisation Details'!$A$2:$N$2344,14,0)</f>
        <v>8978.19</v>
      </c>
      <c r="N1239" s="8" t="str">
        <f>VLOOKUP(Table1[CUSTOMER ID],'Hospitalisation Details'!$A$2:$I$2344,7,0)</f>
        <v>tier - 2</v>
      </c>
      <c r="O1239" s="8" t="str">
        <f>VLOOKUP(Table1[CUSTOMER ID],'Hospitalisation Details'!$A$2:$I$2344,8,0)</f>
        <v>tier - 2</v>
      </c>
      <c r="P1239" s="8" t="str">
        <f>VLOOKUP(Table1[CUSTOMER ID],'Hospitalisation Details'!$A$2:$I$2344,9,0)</f>
        <v>R1013</v>
      </c>
      <c r="Q1239" s="8">
        <f ca="1">VLOOKUP(Table1[CUSTOMER ID],'Hospitalisation Details'!$A$2:$N$2344,13,0)</f>
        <v>50</v>
      </c>
    </row>
    <row r="1240" spans="1:17" ht="15.75" x14ac:dyDescent="0.25">
      <c r="A1240" s="1" t="s">
        <v>1131</v>
      </c>
      <c r="B1240" s="8" t="str">
        <f>VLOOKUP(A1240:A3574,'Customer Names'!$A$2:$D$2336,2,0)</f>
        <v xml:space="preserve">  Braulio</v>
      </c>
      <c r="C1240" s="8">
        <f>VLOOKUP(A1240:A3574,'Medical Examinations'!$A$2:$H$2336,2,0)</f>
        <v>30.2</v>
      </c>
      <c r="D1240" s="8">
        <f>VLOOKUP(A1240:A3574,'Medical Examinations'!$A$2:$H$2336,3,0)</f>
        <v>11.96</v>
      </c>
      <c r="E1240" s="8" t="str">
        <f>VLOOKUP(A1240:A3574,'Medical Examinations'!$A$1:$M$2336,10,0)</f>
        <v>No</v>
      </c>
      <c r="F1240" s="8" t="str">
        <f>VLOOKUP(A1240:A3574,'Medical Examinations'!$A$2:$H$2336,5,0)</f>
        <v>No</v>
      </c>
      <c r="G1240" s="8" t="str">
        <f>VLOOKUP(A1240:A3574,'Medical Examinations'!$A$2:$H$2336,6,0)</f>
        <v>No</v>
      </c>
      <c r="H1240" s="8">
        <f>VLOOKUP(A1240:A3574,'Medical Examinations'!$A$2:$H$2336,7,0)</f>
        <v>0</v>
      </c>
      <c r="I1240" t="str">
        <f>VLOOKUP(A1240:A3574,'Medical Examinations'!$A$2:$K$2336,11,0)</f>
        <v>No</v>
      </c>
      <c r="J1240" s="8" t="str">
        <f>VLOOKUP(A1240:A3574,'Medical Examinations'!$A$2:$M$2336,12,0)</f>
        <v>Obesity</v>
      </c>
      <c r="K1240" s="8" t="str">
        <f>VLOOKUP(A1240:A3574,'Medical Examinations'!$A$2:$M$2336,13,0)</f>
        <v>Diabetes</v>
      </c>
      <c r="L1240" s="8" t="str">
        <f>VLOOKUP(Table1[CUSTOMER ID],'Hospitalisation Details'!$A$1:$N$2344,12,0)</f>
        <v>8/Sep/1974</v>
      </c>
      <c r="M1240" s="22">
        <f>VLOOKUP(Table1[CUSTOMER ID],'Hospitalisation Details'!$A$2:$N$2344,14,0)</f>
        <v>8968.33</v>
      </c>
      <c r="N1240" s="8" t="str">
        <f>VLOOKUP(Table1[CUSTOMER ID],'Hospitalisation Details'!$A$2:$I$2344,7,0)</f>
        <v>tier - 3</v>
      </c>
      <c r="O1240" s="8" t="str">
        <f>VLOOKUP(Table1[CUSTOMER ID],'Hospitalisation Details'!$A$2:$I$2344,8,0)</f>
        <v>tier - 2</v>
      </c>
      <c r="P1240" s="8" t="str">
        <f>VLOOKUP(Table1[CUSTOMER ID],'Hospitalisation Details'!$A$2:$I$2344,9,0)</f>
        <v>R1011</v>
      </c>
      <c r="Q1240" s="8">
        <f ca="1">VLOOKUP(Table1[CUSTOMER ID],'Hospitalisation Details'!$A$2:$N$2344,13,0)</f>
        <v>50</v>
      </c>
    </row>
    <row r="1241" spans="1:17" ht="15.75" x14ac:dyDescent="0.25">
      <c r="A1241" s="1" t="s">
        <v>1130</v>
      </c>
      <c r="B1241" s="8" t="str">
        <f>VLOOKUP(A1241:A3575,'Customer Names'!$A$2:$D$2336,2,0)</f>
        <v xml:space="preserve">  Anne-Marie</v>
      </c>
      <c r="C1241" s="8">
        <f>VLOOKUP(A1241:A3575,'Medical Examinations'!$A$2:$H$2336,2,0)</f>
        <v>24.225000000000001</v>
      </c>
      <c r="D1241" s="8">
        <f>VLOOKUP(A1241:A3575,'Medical Examinations'!$A$2:$H$2336,3,0)</f>
        <v>4.25</v>
      </c>
      <c r="E1241" s="8" t="str">
        <f>VLOOKUP(A1241:A3575,'Medical Examinations'!$A$1:$M$2336,10,0)</f>
        <v>Yes</v>
      </c>
      <c r="F1241" s="8" t="str">
        <f>VLOOKUP(A1241:A3575,'Medical Examinations'!$A$2:$H$2336,5,0)</f>
        <v>No</v>
      </c>
      <c r="G1241" s="8" t="str">
        <f>VLOOKUP(A1241:A3575,'Medical Examinations'!$A$2:$H$2336,6,0)</f>
        <v>Yes</v>
      </c>
      <c r="H1241" s="8">
        <f>VLOOKUP(A1241:A3575,'Medical Examinations'!$A$2:$H$2336,7,0)</f>
        <v>1</v>
      </c>
      <c r="I1241" t="str">
        <f>VLOOKUP(A1241:A3575,'Medical Examinations'!$A$2:$K$2336,11,0)</f>
        <v>No</v>
      </c>
      <c r="J1241" s="8" t="str">
        <f>VLOOKUP(A1241:A3575,'Medical Examinations'!$A$2:$M$2336,12,0)</f>
        <v>Normal Weight</v>
      </c>
      <c r="K1241" s="8" t="str">
        <f>VLOOKUP(A1241:A3575,'Medical Examinations'!$A$2:$M$2336,13,0)</f>
        <v>Normal</v>
      </c>
      <c r="L1241" s="8" t="str">
        <f>VLOOKUP(Table1[CUSTOMER ID],'Hospitalisation Details'!$A$1:$N$2344,12,0)</f>
        <v>15/Jul/1983</v>
      </c>
      <c r="M1241" s="22">
        <f>VLOOKUP(Table1[CUSTOMER ID],'Hospitalisation Details'!$A$2:$N$2344,14,0)</f>
        <v>8965.7999999999993</v>
      </c>
      <c r="N1241" s="8" t="str">
        <f>VLOOKUP(Table1[CUSTOMER ID],'Hospitalisation Details'!$A$2:$I$2344,7,0)</f>
        <v>tier - 2</v>
      </c>
      <c r="O1241" s="8" t="str">
        <f>VLOOKUP(Table1[CUSTOMER ID],'Hospitalisation Details'!$A$2:$I$2344,8,0)</f>
        <v>tier - 3</v>
      </c>
      <c r="P1241" s="8" t="str">
        <f>VLOOKUP(Table1[CUSTOMER ID],'Hospitalisation Details'!$A$2:$I$2344,9,0)</f>
        <v>R1012</v>
      </c>
      <c r="Q1241" s="8">
        <f ca="1">VLOOKUP(Table1[CUSTOMER ID],'Hospitalisation Details'!$A$2:$N$2344,13,0)</f>
        <v>41</v>
      </c>
    </row>
    <row r="1242" spans="1:17" ht="15.75" x14ac:dyDescent="0.25">
      <c r="A1242" s="1" t="s">
        <v>1129</v>
      </c>
      <c r="B1242" s="8" t="str">
        <f>VLOOKUP(A1242:A3576,'Customer Names'!$A$2:$D$2336,2,0)</f>
        <v xml:space="preserve">  Samuel K</v>
      </c>
      <c r="C1242" s="8">
        <f>VLOOKUP(A1242:A3576,'Medical Examinations'!$A$2:$H$2336,2,0)</f>
        <v>31.445</v>
      </c>
      <c r="D1242" s="8">
        <f>VLOOKUP(A1242:A3576,'Medical Examinations'!$A$2:$H$2336,3,0)</f>
        <v>8.33</v>
      </c>
      <c r="E1242" s="8" t="str">
        <f>VLOOKUP(A1242:A3576,'Medical Examinations'!$A$1:$M$2336,10,0)</f>
        <v>No</v>
      </c>
      <c r="F1242" s="8" t="str">
        <f>VLOOKUP(A1242:A3576,'Medical Examinations'!$A$2:$H$2336,5,0)</f>
        <v>No</v>
      </c>
      <c r="G1242" s="8" t="str">
        <f>VLOOKUP(A1242:A3576,'Medical Examinations'!$A$2:$H$2336,6,0)</f>
        <v>No</v>
      </c>
      <c r="H1242" s="8">
        <f>VLOOKUP(A1242:A3576,'Medical Examinations'!$A$2:$H$2336,7,0)</f>
        <v>0</v>
      </c>
      <c r="I1242" t="str">
        <f>VLOOKUP(A1242:A3576,'Medical Examinations'!$A$2:$K$2336,11,0)</f>
        <v>No</v>
      </c>
      <c r="J1242" s="8" t="str">
        <f>VLOOKUP(A1242:A3576,'Medical Examinations'!$A$2:$M$2336,12,0)</f>
        <v>Obesity</v>
      </c>
      <c r="K1242" s="8" t="str">
        <f>VLOOKUP(A1242:A3576,'Medical Examinations'!$A$2:$M$2336,13,0)</f>
        <v>Diabetes</v>
      </c>
      <c r="L1242" s="8" t="str">
        <f>VLOOKUP(Table1[CUSTOMER ID],'Hospitalisation Details'!$A$1:$N$2344,12,0)</f>
        <v>17/Aug/1974</v>
      </c>
      <c r="M1242" s="22">
        <f>VLOOKUP(Table1[CUSTOMER ID],'Hospitalisation Details'!$A$2:$N$2344,14,0)</f>
        <v>8964.06</v>
      </c>
      <c r="N1242" s="8" t="str">
        <f>VLOOKUP(Table1[CUSTOMER ID],'Hospitalisation Details'!$A$2:$I$2344,7,0)</f>
        <v>tier - 3</v>
      </c>
      <c r="O1242" s="8" t="str">
        <f>VLOOKUP(Table1[CUSTOMER ID],'Hospitalisation Details'!$A$2:$I$2344,8,0)</f>
        <v>tier - 2</v>
      </c>
      <c r="P1242" s="8" t="str">
        <f>VLOOKUP(Table1[CUSTOMER ID],'Hospitalisation Details'!$A$2:$I$2344,9,0)</f>
        <v>R1016</v>
      </c>
      <c r="Q1242" s="8">
        <f ca="1">VLOOKUP(Table1[CUSTOMER ID],'Hospitalisation Details'!$A$2:$N$2344,13,0)</f>
        <v>50</v>
      </c>
    </row>
    <row r="1243" spans="1:17" ht="15.75" x14ac:dyDescent="0.25">
      <c r="A1243" s="1" t="s">
        <v>1128</v>
      </c>
      <c r="B1243" s="8" t="str">
        <f>VLOOKUP(A1243:A3577,'Customer Names'!$A$2:$D$2336,2,0)</f>
        <v xml:space="preserve">  Yuki</v>
      </c>
      <c r="C1243" s="8">
        <f>VLOOKUP(A1243:A3577,'Medical Examinations'!$A$2:$H$2336,2,0)</f>
        <v>38.880000000000003</v>
      </c>
      <c r="D1243" s="8">
        <f>VLOOKUP(A1243:A3577,'Medical Examinations'!$A$2:$H$2336,3,0)</f>
        <v>4.29</v>
      </c>
      <c r="E1243" s="8" t="str">
        <f>VLOOKUP(A1243:A3577,'Medical Examinations'!$A$1:$M$2336,10,0)</f>
        <v>No</v>
      </c>
      <c r="F1243" s="8" t="str">
        <f>VLOOKUP(A1243:A3577,'Medical Examinations'!$A$2:$H$2336,5,0)</f>
        <v>No</v>
      </c>
      <c r="G1243" s="8" t="str">
        <f>VLOOKUP(A1243:A3577,'Medical Examinations'!$A$2:$H$2336,6,0)</f>
        <v>No</v>
      </c>
      <c r="H1243" s="8">
        <f>VLOOKUP(A1243:A3577,'Medical Examinations'!$A$2:$H$2336,7,0)</f>
        <v>1</v>
      </c>
      <c r="I1243" t="str">
        <f>VLOOKUP(A1243:A3577,'Medical Examinations'!$A$2:$K$2336,11,0)</f>
        <v>No</v>
      </c>
      <c r="J1243" s="8" t="str">
        <f>VLOOKUP(A1243:A3577,'Medical Examinations'!$A$2:$M$2336,12,0)</f>
        <v>Obesity</v>
      </c>
      <c r="K1243" s="8" t="str">
        <f>VLOOKUP(A1243:A3577,'Medical Examinations'!$A$2:$M$2336,13,0)</f>
        <v>Normal</v>
      </c>
      <c r="L1243" s="8" t="str">
        <f>VLOOKUP(Table1[CUSTOMER ID],'Hospitalisation Details'!$A$1:$N$2344,12,0)</f>
        <v>27/Sep/1992</v>
      </c>
      <c r="M1243" s="22">
        <f>VLOOKUP(Table1[CUSTOMER ID],'Hospitalisation Details'!$A$2:$N$2344,14,0)</f>
        <v>8954.99</v>
      </c>
      <c r="N1243" s="8" t="str">
        <f>VLOOKUP(Table1[CUSTOMER ID],'Hospitalisation Details'!$A$2:$I$2344,7,0)</f>
        <v>tier - 2</v>
      </c>
      <c r="O1243" s="8" t="str">
        <f>VLOOKUP(Table1[CUSTOMER ID],'Hospitalisation Details'!$A$2:$I$2344,8,0)</f>
        <v>tier - 3</v>
      </c>
      <c r="P1243" s="8" t="str">
        <f>VLOOKUP(Table1[CUSTOMER ID],'Hospitalisation Details'!$A$2:$I$2344,9,0)</f>
        <v>R1026</v>
      </c>
      <c r="Q1243" s="8">
        <f ca="1">VLOOKUP(Table1[CUSTOMER ID],'Hospitalisation Details'!$A$2:$N$2344,13,0)</f>
        <v>32</v>
      </c>
    </row>
    <row r="1244" spans="1:17" ht="15.75" x14ac:dyDescent="0.25">
      <c r="A1244" s="1" t="s">
        <v>1127</v>
      </c>
      <c r="B1244" s="8" t="str">
        <f>VLOOKUP(A1244:A3578,'Customer Names'!$A$2:$D$2336,2,0)</f>
        <v xml:space="preserve">  Rafer</v>
      </c>
      <c r="C1244" s="8">
        <f>VLOOKUP(A1244:A3578,'Medical Examinations'!$A$2:$H$2336,2,0)</f>
        <v>43.89</v>
      </c>
      <c r="D1244" s="8">
        <f>VLOOKUP(A1244:A3578,'Medical Examinations'!$A$2:$H$2336,3,0)</f>
        <v>6.32</v>
      </c>
      <c r="E1244" s="8" t="str">
        <f>VLOOKUP(A1244:A3578,'Medical Examinations'!$A$1:$M$2336,10,0)</f>
        <v>Yes</v>
      </c>
      <c r="F1244" s="8" t="str">
        <f>VLOOKUP(A1244:A3578,'Medical Examinations'!$A$2:$H$2336,5,0)</f>
        <v>No</v>
      </c>
      <c r="G1244" s="8" t="str">
        <f>VLOOKUP(A1244:A3578,'Medical Examinations'!$A$2:$H$2336,6,0)</f>
        <v>No</v>
      </c>
      <c r="H1244" s="8">
        <f>VLOOKUP(A1244:A3578,'Medical Examinations'!$A$2:$H$2336,7,0)</f>
        <v>0</v>
      </c>
      <c r="I1244" t="str">
        <f>VLOOKUP(A1244:A3578,'Medical Examinations'!$A$2:$K$2336,11,0)</f>
        <v>No</v>
      </c>
      <c r="J1244" s="8" t="str">
        <f>VLOOKUP(A1244:A3578,'Medical Examinations'!$A$2:$M$2336,12,0)</f>
        <v>Obesity</v>
      </c>
      <c r="K1244" s="8" t="str">
        <f>VLOOKUP(A1244:A3578,'Medical Examinations'!$A$2:$M$2336,13,0)</f>
        <v>Prediabetes</v>
      </c>
      <c r="L1244" s="8" t="str">
        <f>VLOOKUP(Table1[CUSTOMER ID],'Hospitalisation Details'!$A$1:$N$2344,12,0)</f>
        <v>25/Dec/1976</v>
      </c>
      <c r="M1244" s="22">
        <f>VLOOKUP(Table1[CUSTOMER ID],'Hospitalisation Details'!$A$2:$N$2344,14,0)</f>
        <v>8944.1200000000008</v>
      </c>
      <c r="N1244" s="8" t="str">
        <f>VLOOKUP(Table1[CUSTOMER ID],'Hospitalisation Details'!$A$2:$I$2344,7,0)</f>
        <v>tier - 3</v>
      </c>
      <c r="O1244" s="8" t="str">
        <f>VLOOKUP(Table1[CUSTOMER ID],'Hospitalisation Details'!$A$2:$I$2344,8,0)</f>
        <v>tier - 2</v>
      </c>
      <c r="P1244" s="8" t="str">
        <f>VLOOKUP(Table1[CUSTOMER ID],'Hospitalisation Details'!$A$2:$I$2344,9,0)</f>
        <v>R1013</v>
      </c>
      <c r="Q1244" s="8">
        <f ca="1">VLOOKUP(Table1[CUSTOMER ID],'Hospitalisation Details'!$A$2:$N$2344,13,0)</f>
        <v>47</v>
      </c>
    </row>
    <row r="1245" spans="1:17" ht="15.75" x14ac:dyDescent="0.25">
      <c r="A1245" s="1" t="s">
        <v>1126</v>
      </c>
      <c r="B1245" s="8" t="str">
        <f>VLOOKUP(A1245:A3579,'Customer Names'!$A$2:$D$2336,2,0)</f>
        <v xml:space="preserve">  Claire</v>
      </c>
      <c r="C1245" s="8">
        <f>VLOOKUP(A1245:A3579,'Medical Examinations'!$A$2:$H$2336,2,0)</f>
        <v>25.6</v>
      </c>
      <c r="D1245" s="8">
        <f>VLOOKUP(A1245:A3579,'Medical Examinations'!$A$2:$H$2336,3,0)</f>
        <v>5.65</v>
      </c>
      <c r="E1245" s="8" t="str">
        <f>VLOOKUP(A1245:A3579,'Medical Examinations'!$A$1:$M$2336,10,0)</f>
        <v>No</v>
      </c>
      <c r="F1245" s="8" t="str">
        <f>VLOOKUP(A1245:A3579,'Medical Examinations'!$A$2:$H$2336,5,0)</f>
        <v>No</v>
      </c>
      <c r="G1245" s="8" t="str">
        <f>VLOOKUP(A1245:A3579,'Medical Examinations'!$A$2:$H$2336,6,0)</f>
        <v>No</v>
      </c>
      <c r="H1245" s="8">
        <f>VLOOKUP(A1245:A3579,'Medical Examinations'!$A$2:$H$2336,7,0)</f>
        <v>2</v>
      </c>
      <c r="I1245" t="str">
        <f>VLOOKUP(A1245:A3579,'Medical Examinations'!$A$2:$K$2336,11,0)</f>
        <v>No</v>
      </c>
      <c r="J1245" s="8" t="str">
        <f>VLOOKUP(A1245:A3579,'Medical Examinations'!$A$2:$M$2336,12,0)</f>
        <v>Overweight</v>
      </c>
      <c r="K1245" s="8" t="str">
        <f>VLOOKUP(A1245:A3579,'Medical Examinations'!$A$2:$M$2336,13,0)</f>
        <v>Normal</v>
      </c>
      <c r="L1245" s="8" t="str">
        <f>VLOOKUP(Table1[CUSTOMER ID],'Hospitalisation Details'!$A$1:$N$2344,12,0)</f>
        <v>6/Jun/1972</v>
      </c>
      <c r="M1245" s="22">
        <f>VLOOKUP(Table1[CUSTOMER ID],'Hospitalisation Details'!$A$2:$N$2344,14,0)</f>
        <v>8932.08</v>
      </c>
      <c r="N1245" s="8" t="str">
        <f>VLOOKUP(Table1[CUSTOMER ID],'Hospitalisation Details'!$A$2:$I$2344,7,0)</f>
        <v>tier - 2</v>
      </c>
      <c r="O1245" s="8" t="str">
        <f>VLOOKUP(Table1[CUSTOMER ID],'Hospitalisation Details'!$A$2:$I$2344,8,0)</f>
        <v>tier - 1</v>
      </c>
      <c r="P1245" s="8" t="str">
        <f>VLOOKUP(Table1[CUSTOMER ID],'Hospitalisation Details'!$A$2:$I$2344,9,0)</f>
        <v>R1011</v>
      </c>
      <c r="Q1245" s="8">
        <f ca="1">VLOOKUP(Table1[CUSTOMER ID],'Hospitalisation Details'!$A$2:$N$2344,13,0)</f>
        <v>52</v>
      </c>
    </row>
    <row r="1246" spans="1:17" ht="15.75" x14ac:dyDescent="0.25">
      <c r="A1246" s="1" t="s">
        <v>1125</v>
      </c>
      <c r="B1246" s="8" t="str">
        <f>VLOOKUP(A1246:A3580,'Customer Names'!$A$2:$D$2336,2,0)</f>
        <v xml:space="preserve">  Erynn J</v>
      </c>
      <c r="C1246" s="8">
        <f>VLOOKUP(A1246:A3580,'Medical Examinations'!$A$2:$H$2336,2,0)</f>
        <v>29.545000000000002</v>
      </c>
      <c r="D1246" s="8">
        <f>VLOOKUP(A1246:A3580,'Medical Examinations'!$A$2:$H$2336,3,0)</f>
        <v>8.41</v>
      </c>
      <c r="E1246" s="8" t="str">
        <f>VLOOKUP(A1246:A3580,'Medical Examinations'!$A$1:$M$2336,10,0)</f>
        <v>Yes</v>
      </c>
      <c r="F1246" s="8" t="str">
        <f>VLOOKUP(A1246:A3580,'Medical Examinations'!$A$2:$H$2336,5,0)</f>
        <v>No</v>
      </c>
      <c r="G1246" s="8" t="str">
        <f>VLOOKUP(A1246:A3580,'Medical Examinations'!$A$2:$H$2336,6,0)</f>
        <v>No</v>
      </c>
      <c r="H1246" s="8">
        <f>VLOOKUP(A1246:A3580,'Medical Examinations'!$A$2:$H$2336,7,0)</f>
        <v>1</v>
      </c>
      <c r="I1246" t="str">
        <f>VLOOKUP(A1246:A3580,'Medical Examinations'!$A$2:$K$2336,11,0)</f>
        <v>No</v>
      </c>
      <c r="J1246" s="8" t="str">
        <f>VLOOKUP(A1246:A3580,'Medical Examinations'!$A$2:$M$2336,12,0)</f>
        <v>Overweight</v>
      </c>
      <c r="K1246" s="8" t="str">
        <f>VLOOKUP(A1246:A3580,'Medical Examinations'!$A$2:$M$2336,13,0)</f>
        <v>Diabetes</v>
      </c>
      <c r="L1246" s="8" t="str">
        <f>VLOOKUP(Table1[CUSTOMER ID],'Hospitalisation Details'!$A$1:$N$2344,12,0)</f>
        <v>7/Jul/1975</v>
      </c>
      <c r="M1246" s="22">
        <f>VLOOKUP(Table1[CUSTOMER ID],'Hospitalisation Details'!$A$2:$N$2344,14,0)</f>
        <v>8930.93</v>
      </c>
      <c r="N1246" s="8" t="str">
        <f>VLOOKUP(Table1[CUSTOMER ID],'Hospitalisation Details'!$A$2:$I$2344,7,0)</f>
        <v>tier - 2</v>
      </c>
      <c r="O1246" s="8" t="str">
        <f>VLOOKUP(Table1[CUSTOMER ID],'Hospitalisation Details'!$A$2:$I$2344,8,0)</f>
        <v>tier - 2</v>
      </c>
      <c r="P1246" s="8" t="str">
        <f>VLOOKUP(Table1[CUSTOMER ID],'Hospitalisation Details'!$A$2:$I$2344,9,0)</f>
        <v>R1012</v>
      </c>
      <c r="Q1246" s="8">
        <f ca="1">VLOOKUP(Table1[CUSTOMER ID],'Hospitalisation Details'!$A$2:$N$2344,13,0)</f>
        <v>49</v>
      </c>
    </row>
    <row r="1247" spans="1:17" ht="15.75" x14ac:dyDescent="0.25">
      <c r="A1247" s="1" t="s">
        <v>1124</v>
      </c>
      <c r="B1247" s="8" t="str">
        <f>VLOOKUP(A1247:A3581,'Customer Names'!$A$2:$D$2336,2,0)</f>
        <v xml:space="preserve">  Mahesh</v>
      </c>
      <c r="C1247" s="8">
        <f>VLOOKUP(A1247:A3581,'Medical Examinations'!$A$2:$H$2336,2,0)</f>
        <v>23.25</v>
      </c>
      <c r="D1247" s="8">
        <f>VLOOKUP(A1247:A3581,'Medical Examinations'!$A$2:$H$2336,3,0)</f>
        <v>11.96</v>
      </c>
      <c r="E1247" s="8" t="str">
        <f>VLOOKUP(A1247:A3581,'Medical Examinations'!$A$1:$M$2336,10,0)</f>
        <v>Yes</v>
      </c>
      <c r="F1247" s="8" t="str">
        <f>VLOOKUP(A1247:A3581,'Medical Examinations'!$A$2:$H$2336,5,0)</f>
        <v>No</v>
      </c>
      <c r="G1247" s="8" t="str">
        <f>VLOOKUP(A1247:A3581,'Medical Examinations'!$A$2:$H$2336,6,0)</f>
        <v>No</v>
      </c>
      <c r="H1247" s="8">
        <f>VLOOKUP(A1247:A3581,'Medical Examinations'!$A$2:$H$2336,7,0)</f>
        <v>0</v>
      </c>
      <c r="I1247" t="str">
        <f>VLOOKUP(A1247:A3581,'Medical Examinations'!$A$2:$K$2336,11,0)</f>
        <v>No</v>
      </c>
      <c r="J1247" s="8" t="str">
        <f>VLOOKUP(A1247:A3581,'Medical Examinations'!$A$2:$M$2336,12,0)</f>
        <v>Normal Weight</v>
      </c>
      <c r="K1247" s="8" t="str">
        <f>VLOOKUP(A1247:A3581,'Medical Examinations'!$A$2:$M$2336,13,0)</f>
        <v>Diabetes</v>
      </c>
      <c r="L1247" s="8" t="str">
        <f>VLOOKUP(Table1[CUSTOMER ID],'Hospitalisation Details'!$A$1:$N$2344,12,0)</f>
        <v>6/Sep/1967</v>
      </c>
      <c r="M1247" s="22">
        <f>VLOOKUP(Table1[CUSTOMER ID],'Hospitalisation Details'!$A$2:$N$2344,14,0)</f>
        <v>8908.4699999999993</v>
      </c>
      <c r="N1247" s="8" t="str">
        <f>VLOOKUP(Table1[CUSTOMER ID],'Hospitalisation Details'!$A$2:$I$2344,7,0)</f>
        <v>tier - 3</v>
      </c>
      <c r="O1247" s="8" t="str">
        <f>VLOOKUP(Table1[CUSTOMER ID],'Hospitalisation Details'!$A$2:$I$2344,8,0)</f>
        <v>tier - 2</v>
      </c>
      <c r="P1247" s="8" t="str">
        <f>VLOOKUP(Table1[CUSTOMER ID],'Hospitalisation Details'!$A$2:$I$2344,9,0)</f>
        <v>R1013</v>
      </c>
      <c r="Q1247" s="8">
        <f ca="1">VLOOKUP(Table1[CUSTOMER ID],'Hospitalisation Details'!$A$2:$N$2344,13,0)</f>
        <v>57</v>
      </c>
    </row>
    <row r="1248" spans="1:17" ht="15.75" x14ac:dyDescent="0.25">
      <c r="A1248" s="1" t="s">
        <v>1123</v>
      </c>
      <c r="B1248" s="8" t="str">
        <f>VLOOKUP(A1248:A3582,'Customer Names'!$A$2:$D$2336,2,0)</f>
        <v xml:space="preserve">  Stanley</v>
      </c>
      <c r="C1248" s="8">
        <f>VLOOKUP(A1248:A3582,'Medical Examinations'!$A$2:$H$2336,2,0)</f>
        <v>43.95</v>
      </c>
      <c r="D1248" s="8">
        <f>VLOOKUP(A1248:A3582,'Medical Examinations'!$A$2:$H$2336,3,0)</f>
        <v>5.17</v>
      </c>
      <c r="E1248" s="8" t="str">
        <f>VLOOKUP(A1248:A3582,'Medical Examinations'!$A$1:$M$2336,10,0)</f>
        <v>Yes</v>
      </c>
      <c r="F1248" s="8" t="str">
        <f>VLOOKUP(A1248:A3582,'Medical Examinations'!$A$2:$H$2336,5,0)</f>
        <v>No</v>
      </c>
      <c r="G1248" s="8" t="str">
        <f>VLOOKUP(A1248:A3582,'Medical Examinations'!$A$2:$H$2336,6,0)</f>
        <v>Yes</v>
      </c>
      <c r="H1248" s="8">
        <f>VLOOKUP(A1248:A3582,'Medical Examinations'!$A$2:$H$2336,7,0)</f>
        <v>1</v>
      </c>
      <c r="I1248" t="str">
        <f>VLOOKUP(A1248:A3582,'Medical Examinations'!$A$2:$K$2336,11,0)</f>
        <v>No</v>
      </c>
      <c r="J1248" s="8" t="str">
        <f>VLOOKUP(A1248:A3582,'Medical Examinations'!$A$2:$M$2336,12,0)</f>
        <v>Obesity</v>
      </c>
      <c r="K1248" s="8" t="str">
        <f>VLOOKUP(A1248:A3582,'Medical Examinations'!$A$2:$M$2336,13,0)</f>
        <v>Normal</v>
      </c>
      <c r="L1248" s="8" t="str">
        <f>VLOOKUP(Table1[CUSTOMER ID],'Hospitalisation Details'!$A$1:$N$2344,12,0)</f>
        <v>28/Nov/1997</v>
      </c>
      <c r="M1248" s="22">
        <f>VLOOKUP(Table1[CUSTOMER ID],'Hospitalisation Details'!$A$2:$N$2344,14,0)</f>
        <v>8906.14</v>
      </c>
      <c r="N1248" s="8" t="str">
        <f>VLOOKUP(Table1[CUSTOMER ID],'Hospitalisation Details'!$A$2:$I$2344,7,0)</f>
        <v>tier - 2</v>
      </c>
      <c r="O1248" s="8" t="str">
        <f>VLOOKUP(Table1[CUSTOMER ID],'Hospitalisation Details'!$A$2:$I$2344,8,0)</f>
        <v>tier - 2</v>
      </c>
      <c r="P1248" s="8" t="str">
        <f>VLOOKUP(Table1[CUSTOMER ID],'Hospitalisation Details'!$A$2:$I$2344,9,0)</f>
        <v>R1012</v>
      </c>
      <c r="Q1248" s="8">
        <f ca="1">VLOOKUP(Table1[CUSTOMER ID],'Hospitalisation Details'!$A$2:$N$2344,13,0)</f>
        <v>26</v>
      </c>
    </row>
    <row r="1249" spans="1:17" ht="15.75" x14ac:dyDescent="0.25">
      <c r="A1249" s="1" t="s">
        <v>1122</v>
      </c>
      <c r="B1249" s="8" t="str">
        <f>VLOOKUP(A1249:A3583,'Customer Names'!$A$2:$D$2336,2,0)</f>
        <v xml:space="preserve">  Gregory</v>
      </c>
      <c r="C1249" s="8">
        <f>VLOOKUP(A1249:A3583,'Medical Examinations'!$A$2:$H$2336,2,0)</f>
        <v>21.85</v>
      </c>
      <c r="D1249" s="8">
        <f>VLOOKUP(A1249:A3583,'Medical Examinations'!$A$2:$H$2336,3,0)</f>
        <v>8.76</v>
      </c>
      <c r="E1249" s="8" t="str">
        <f>VLOOKUP(A1249:A3583,'Medical Examinations'!$A$1:$M$2336,10,0)</f>
        <v>No</v>
      </c>
      <c r="F1249" s="8" t="str">
        <f>VLOOKUP(A1249:A3583,'Medical Examinations'!$A$2:$H$2336,5,0)</f>
        <v>No</v>
      </c>
      <c r="G1249" s="8" t="str">
        <f>VLOOKUP(A1249:A3583,'Medical Examinations'!$A$2:$H$2336,6,0)</f>
        <v>No</v>
      </c>
      <c r="H1249" s="8">
        <f>VLOOKUP(A1249:A3583,'Medical Examinations'!$A$2:$H$2336,7,0)</f>
        <v>0</v>
      </c>
      <c r="I1249" t="str">
        <f>VLOOKUP(A1249:A3583,'Medical Examinations'!$A$2:$K$2336,11,0)</f>
        <v>No</v>
      </c>
      <c r="J1249" s="8" t="str">
        <f>VLOOKUP(A1249:A3583,'Medical Examinations'!$A$2:$M$2336,12,0)</f>
        <v>Normal Weight</v>
      </c>
      <c r="K1249" s="8" t="str">
        <f>VLOOKUP(A1249:A3583,'Medical Examinations'!$A$2:$M$2336,13,0)</f>
        <v>Diabetes</v>
      </c>
      <c r="L1249" s="8" t="str">
        <f>VLOOKUP(Table1[CUSTOMER ID],'Hospitalisation Details'!$A$1:$N$2344,12,0)</f>
        <v>16/Dec/1978</v>
      </c>
      <c r="M1249" s="22">
        <f>VLOOKUP(Table1[CUSTOMER ID],'Hospitalisation Details'!$A$2:$N$2344,14,0)</f>
        <v>8891.14</v>
      </c>
      <c r="N1249" s="8" t="str">
        <f>VLOOKUP(Table1[CUSTOMER ID],'Hospitalisation Details'!$A$2:$I$2344,7,0)</f>
        <v>tier - 2</v>
      </c>
      <c r="O1249" s="8" t="str">
        <f>VLOOKUP(Table1[CUSTOMER ID],'Hospitalisation Details'!$A$2:$I$2344,8,0)</f>
        <v>tier - 3</v>
      </c>
      <c r="P1249" s="8" t="str">
        <f>VLOOKUP(Table1[CUSTOMER ID],'Hospitalisation Details'!$A$2:$I$2344,9,0)</f>
        <v>R1017</v>
      </c>
      <c r="Q1249" s="8">
        <f ca="1">VLOOKUP(Table1[CUSTOMER ID],'Hospitalisation Details'!$A$2:$N$2344,13,0)</f>
        <v>45</v>
      </c>
    </row>
    <row r="1250" spans="1:17" ht="15.75" x14ac:dyDescent="0.25">
      <c r="A1250" s="1" t="s">
        <v>1121</v>
      </c>
      <c r="B1250" s="8" t="str">
        <f>VLOOKUP(A1250:A3584,'Customer Names'!$A$2:$D$2336,2,0)</f>
        <v xml:space="preserve">  Eric</v>
      </c>
      <c r="C1250" s="8">
        <f>VLOOKUP(A1250:A3584,'Medical Examinations'!$A$2:$H$2336,2,0)</f>
        <v>25.73</v>
      </c>
      <c r="D1250" s="8">
        <f>VLOOKUP(A1250:A3584,'Medical Examinations'!$A$2:$H$2336,3,0)</f>
        <v>7.99</v>
      </c>
      <c r="E1250" s="8" t="str">
        <f>VLOOKUP(A1250:A3584,'Medical Examinations'!$A$1:$M$2336,10,0)</f>
        <v>No</v>
      </c>
      <c r="F1250" s="8" t="str">
        <f>VLOOKUP(A1250:A3584,'Medical Examinations'!$A$2:$H$2336,5,0)</f>
        <v>No</v>
      </c>
      <c r="G1250" s="8" t="str">
        <f>VLOOKUP(A1250:A3584,'Medical Examinations'!$A$2:$H$2336,6,0)</f>
        <v>No</v>
      </c>
      <c r="H1250" s="8">
        <f>VLOOKUP(A1250:A3584,'Medical Examinations'!$A$2:$H$2336,7,0)</f>
        <v>2</v>
      </c>
      <c r="I1250" t="str">
        <f>VLOOKUP(A1250:A3584,'Medical Examinations'!$A$2:$K$2336,11,0)</f>
        <v>No</v>
      </c>
      <c r="J1250" s="8" t="str">
        <f>VLOOKUP(A1250:A3584,'Medical Examinations'!$A$2:$M$2336,12,0)</f>
        <v>Overweight</v>
      </c>
      <c r="K1250" s="8" t="str">
        <f>VLOOKUP(A1250:A3584,'Medical Examinations'!$A$2:$M$2336,13,0)</f>
        <v>Diabetes</v>
      </c>
      <c r="L1250" s="8" t="str">
        <f>VLOOKUP(Table1[CUSTOMER ID],'Hospitalisation Details'!$A$1:$N$2344,12,0)</f>
        <v>9/Sep/1973</v>
      </c>
      <c r="M1250" s="22">
        <f>VLOOKUP(Table1[CUSTOMER ID],'Hospitalisation Details'!$A$2:$N$2344,14,0)</f>
        <v>8890.59</v>
      </c>
      <c r="N1250" s="8" t="str">
        <f>VLOOKUP(Table1[CUSTOMER ID],'Hospitalisation Details'!$A$2:$I$2344,7,0)</f>
        <v>tier - 2</v>
      </c>
      <c r="O1250" s="8" t="str">
        <f>VLOOKUP(Table1[CUSTOMER ID],'Hospitalisation Details'!$A$2:$I$2344,8,0)</f>
        <v>tier - 3</v>
      </c>
      <c r="P1250" s="8" t="str">
        <f>VLOOKUP(Table1[CUSTOMER ID],'Hospitalisation Details'!$A$2:$I$2344,9,0)</f>
        <v>R1012</v>
      </c>
      <c r="Q1250" s="8">
        <f ca="1">VLOOKUP(Table1[CUSTOMER ID],'Hospitalisation Details'!$A$2:$N$2344,13,0)</f>
        <v>51</v>
      </c>
    </row>
    <row r="1251" spans="1:17" ht="15.75" x14ac:dyDescent="0.25">
      <c r="A1251" s="1" t="s">
        <v>1120</v>
      </c>
      <c r="B1251" s="8" t="str">
        <f>VLOOKUP(A1251:A3585,'Customer Names'!$A$2:$D$2336,2,0)</f>
        <v xml:space="preserve">  Rachel M</v>
      </c>
      <c r="C1251" s="8">
        <f>VLOOKUP(A1251:A3585,'Medical Examinations'!$A$2:$H$2336,2,0)</f>
        <v>32.229999999999997</v>
      </c>
      <c r="D1251" s="8">
        <f>VLOOKUP(A1251:A3585,'Medical Examinations'!$A$2:$H$2336,3,0)</f>
        <v>8.59</v>
      </c>
      <c r="E1251" s="8" t="str">
        <f>VLOOKUP(A1251:A3585,'Medical Examinations'!$A$1:$M$2336,10,0)</f>
        <v>No</v>
      </c>
      <c r="F1251" s="8" t="str">
        <f>VLOOKUP(A1251:A3585,'Medical Examinations'!$A$2:$H$2336,5,0)</f>
        <v>No</v>
      </c>
      <c r="G1251" s="8" t="str">
        <f>VLOOKUP(A1251:A3585,'Medical Examinations'!$A$2:$H$2336,6,0)</f>
        <v>No</v>
      </c>
      <c r="H1251" s="8">
        <f>VLOOKUP(A1251:A3585,'Medical Examinations'!$A$2:$H$2336,7,0)</f>
        <v>0</v>
      </c>
      <c r="I1251" t="str">
        <f>VLOOKUP(A1251:A3585,'Medical Examinations'!$A$2:$K$2336,11,0)</f>
        <v>No</v>
      </c>
      <c r="J1251" s="8" t="str">
        <f>VLOOKUP(A1251:A3585,'Medical Examinations'!$A$2:$M$2336,12,0)</f>
        <v>Obesity</v>
      </c>
      <c r="K1251" s="8" t="str">
        <f>VLOOKUP(A1251:A3585,'Medical Examinations'!$A$2:$M$2336,13,0)</f>
        <v>Diabetes</v>
      </c>
      <c r="L1251" s="8" t="str">
        <f>VLOOKUP(Table1[CUSTOMER ID],'Hospitalisation Details'!$A$1:$N$2344,12,0)</f>
        <v>18/Jun/1974</v>
      </c>
      <c r="M1251" s="22">
        <f>VLOOKUP(Table1[CUSTOMER ID],'Hospitalisation Details'!$A$2:$N$2344,14,0)</f>
        <v>8871.15</v>
      </c>
      <c r="N1251" s="8" t="str">
        <f>VLOOKUP(Table1[CUSTOMER ID],'Hospitalisation Details'!$A$2:$I$2344,7,0)</f>
        <v>tier - 2</v>
      </c>
      <c r="O1251" s="8" t="str">
        <f>VLOOKUP(Table1[CUSTOMER ID],'Hospitalisation Details'!$A$2:$I$2344,8,0)</f>
        <v>tier - 3</v>
      </c>
      <c r="P1251" s="8" t="str">
        <f>VLOOKUP(Table1[CUSTOMER ID],'Hospitalisation Details'!$A$2:$I$2344,9,0)</f>
        <v>R1013</v>
      </c>
      <c r="Q1251" s="8">
        <f ca="1">VLOOKUP(Table1[CUSTOMER ID],'Hospitalisation Details'!$A$2:$N$2344,13,0)</f>
        <v>50</v>
      </c>
    </row>
    <row r="1252" spans="1:17" ht="15.75" x14ac:dyDescent="0.25">
      <c r="A1252" s="1" t="s">
        <v>1119</v>
      </c>
      <c r="B1252" s="8" t="str">
        <f>VLOOKUP(A1252:A3586,'Customer Names'!$A$2:$D$2336,2,0)</f>
        <v xml:space="preserve">  Fritz</v>
      </c>
      <c r="C1252" s="8">
        <f>VLOOKUP(A1252:A3586,'Medical Examinations'!$A$2:$H$2336,2,0)</f>
        <v>32.204999999999998</v>
      </c>
      <c r="D1252" s="8">
        <f>VLOOKUP(A1252:A3586,'Medical Examinations'!$A$2:$H$2336,3,0)</f>
        <v>6.14</v>
      </c>
      <c r="E1252" s="8" t="str">
        <f>VLOOKUP(A1252:A3586,'Medical Examinations'!$A$1:$M$2336,10,0)</f>
        <v>No</v>
      </c>
      <c r="F1252" s="8" t="str">
        <f>VLOOKUP(A1252:A3586,'Medical Examinations'!$A$2:$H$2336,5,0)</f>
        <v>No</v>
      </c>
      <c r="G1252" s="8" t="str">
        <f>VLOOKUP(A1252:A3586,'Medical Examinations'!$A$2:$H$2336,6,0)</f>
        <v>No</v>
      </c>
      <c r="H1252" s="8">
        <f>VLOOKUP(A1252:A3586,'Medical Examinations'!$A$2:$H$2336,7,0)</f>
        <v>2</v>
      </c>
      <c r="I1252" t="str">
        <f>VLOOKUP(A1252:A3586,'Medical Examinations'!$A$2:$K$2336,11,0)</f>
        <v>No</v>
      </c>
      <c r="J1252" s="8" t="str">
        <f>VLOOKUP(A1252:A3586,'Medical Examinations'!$A$2:$M$2336,12,0)</f>
        <v>Obesity</v>
      </c>
      <c r="K1252" s="8" t="str">
        <f>VLOOKUP(A1252:A3586,'Medical Examinations'!$A$2:$M$2336,13,0)</f>
        <v>Prediabetes</v>
      </c>
      <c r="L1252" s="8" t="str">
        <f>VLOOKUP(Table1[CUSTOMER ID],'Hospitalisation Details'!$A$1:$N$2344,12,0)</f>
        <v>22/Nov/1972</v>
      </c>
      <c r="M1252" s="22">
        <f>VLOOKUP(Table1[CUSTOMER ID],'Hospitalisation Details'!$A$2:$N$2344,14,0)</f>
        <v>8835.26</v>
      </c>
      <c r="N1252" s="8" t="str">
        <f>VLOOKUP(Table1[CUSTOMER ID],'Hospitalisation Details'!$A$2:$I$2344,7,0)</f>
        <v>tier - 3</v>
      </c>
      <c r="O1252" s="8" t="str">
        <f>VLOOKUP(Table1[CUSTOMER ID],'Hospitalisation Details'!$A$2:$I$2344,8,0)</f>
        <v>tier - 2</v>
      </c>
      <c r="P1252" s="8" t="str">
        <f>VLOOKUP(Table1[CUSTOMER ID],'Hospitalisation Details'!$A$2:$I$2344,9,0)</f>
        <v>R1012</v>
      </c>
      <c r="Q1252" s="8">
        <f ca="1">VLOOKUP(Table1[CUSTOMER ID],'Hospitalisation Details'!$A$2:$N$2344,13,0)</f>
        <v>51</v>
      </c>
    </row>
    <row r="1253" spans="1:17" ht="15.75" x14ac:dyDescent="0.25">
      <c r="A1253" s="1" t="s">
        <v>1118</v>
      </c>
      <c r="B1253" s="8" t="str">
        <f>VLOOKUP(A1253:A3587,'Customer Names'!$A$2:$D$2336,2,0)</f>
        <v xml:space="preserve">  Brad</v>
      </c>
      <c r="C1253" s="8">
        <f>VLOOKUP(A1253:A3587,'Medical Examinations'!$A$2:$H$2336,2,0)</f>
        <v>26.41</v>
      </c>
      <c r="D1253" s="8">
        <f>VLOOKUP(A1253:A3587,'Medical Examinations'!$A$2:$H$2336,3,0)</f>
        <v>4.08</v>
      </c>
      <c r="E1253" s="8" t="str">
        <f>VLOOKUP(A1253:A3587,'Medical Examinations'!$A$1:$M$2336,10,0)</f>
        <v>No</v>
      </c>
      <c r="F1253" s="8" t="str">
        <f>VLOOKUP(A1253:A3587,'Medical Examinations'!$A$2:$H$2336,5,0)</f>
        <v>No</v>
      </c>
      <c r="G1253" s="8" t="str">
        <f>VLOOKUP(A1253:A3587,'Medical Examinations'!$A$2:$H$2336,6,0)</f>
        <v>No</v>
      </c>
      <c r="H1253" s="8">
        <f>VLOOKUP(A1253:A3587,'Medical Examinations'!$A$2:$H$2336,7,0)</f>
        <v>2</v>
      </c>
      <c r="I1253" t="str">
        <f>VLOOKUP(A1253:A3587,'Medical Examinations'!$A$2:$K$2336,11,0)</f>
        <v>No</v>
      </c>
      <c r="J1253" s="8" t="str">
        <f>VLOOKUP(A1253:A3587,'Medical Examinations'!$A$2:$M$2336,12,0)</f>
        <v>Overweight</v>
      </c>
      <c r="K1253" s="8" t="str">
        <f>VLOOKUP(A1253:A3587,'Medical Examinations'!$A$2:$M$2336,13,0)</f>
        <v>Normal</v>
      </c>
      <c r="L1253" s="8" t="str">
        <f>VLOOKUP(Table1[CUSTOMER ID],'Hospitalisation Details'!$A$1:$N$2344,12,0)</f>
        <v>14/Nov/1972</v>
      </c>
      <c r="M1253" s="22">
        <f>VLOOKUP(Table1[CUSTOMER ID],'Hospitalisation Details'!$A$2:$N$2344,14,0)</f>
        <v>8827.2099999999991</v>
      </c>
      <c r="N1253" s="8" t="str">
        <f>VLOOKUP(Table1[CUSTOMER ID],'Hospitalisation Details'!$A$2:$I$2344,7,0)</f>
        <v>tier - 3</v>
      </c>
      <c r="O1253" s="8" t="str">
        <f>VLOOKUP(Table1[CUSTOMER ID],'Hospitalisation Details'!$A$2:$I$2344,8,0)</f>
        <v>tier - 1</v>
      </c>
      <c r="P1253" s="8" t="str">
        <f>VLOOKUP(Table1[CUSTOMER ID],'Hospitalisation Details'!$A$2:$I$2344,9,0)</f>
        <v>R1012</v>
      </c>
      <c r="Q1253" s="8">
        <f ca="1">VLOOKUP(Table1[CUSTOMER ID],'Hospitalisation Details'!$A$2:$N$2344,13,0)</f>
        <v>52</v>
      </c>
    </row>
    <row r="1254" spans="1:17" ht="15.75" x14ac:dyDescent="0.25">
      <c r="A1254" s="1" t="s">
        <v>1117</v>
      </c>
      <c r="B1254" s="8" t="str">
        <f>VLOOKUP(A1254:A3588,'Customer Names'!$A$2:$D$2336,2,0)</f>
        <v xml:space="preserve">  Claire M</v>
      </c>
      <c r="C1254" s="8">
        <f>VLOOKUP(A1254:A3588,'Medical Examinations'!$A$2:$H$2336,2,0)</f>
        <v>30.2</v>
      </c>
      <c r="D1254" s="8">
        <f>VLOOKUP(A1254:A3588,'Medical Examinations'!$A$2:$H$2336,3,0)</f>
        <v>6.25</v>
      </c>
      <c r="E1254" s="8" t="str">
        <f>VLOOKUP(A1254:A3588,'Medical Examinations'!$A$1:$M$2336,10,0)</f>
        <v>Yes</v>
      </c>
      <c r="F1254" s="8" t="str">
        <f>VLOOKUP(A1254:A3588,'Medical Examinations'!$A$2:$H$2336,5,0)</f>
        <v>No</v>
      </c>
      <c r="G1254" s="8" t="str">
        <f>VLOOKUP(A1254:A3588,'Medical Examinations'!$A$2:$H$2336,6,0)</f>
        <v>No</v>
      </c>
      <c r="H1254" s="8">
        <f>VLOOKUP(A1254:A3588,'Medical Examinations'!$A$2:$H$2336,7,0)</f>
        <v>0</v>
      </c>
      <c r="I1254" t="str">
        <f>VLOOKUP(A1254:A3588,'Medical Examinations'!$A$2:$K$2336,11,0)</f>
        <v>No</v>
      </c>
      <c r="J1254" s="8" t="str">
        <f>VLOOKUP(A1254:A3588,'Medical Examinations'!$A$2:$M$2336,12,0)</f>
        <v>Obesity</v>
      </c>
      <c r="K1254" s="8" t="str">
        <f>VLOOKUP(A1254:A3588,'Medical Examinations'!$A$2:$M$2336,13,0)</f>
        <v>Prediabetes</v>
      </c>
      <c r="L1254" s="8" t="str">
        <f>VLOOKUP(Table1[CUSTOMER ID],'Hospitalisation Details'!$A$1:$N$2344,12,0)</f>
        <v>14/Jul/1976</v>
      </c>
      <c r="M1254" s="22">
        <f>VLOOKUP(Table1[CUSTOMER ID],'Hospitalisation Details'!$A$2:$N$2344,14,0)</f>
        <v>8825.09</v>
      </c>
      <c r="N1254" s="8" t="str">
        <f>VLOOKUP(Table1[CUSTOMER ID],'Hospitalisation Details'!$A$2:$I$2344,7,0)</f>
        <v>tier - 2</v>
      </c>
      <c r="O1254" s="8" t="str">
        <f>VLOOKUP(Table1[CUSTOMER ID],'Hospitalisation Details'!$A$2:$I$2344,8,0)</f>
        <v>tier - 3</v>
      </c>
      <c r="P1254" s="8" t="str">
        <f>VLOOKUP(Table1[CUSTOMER ID],'Hospitalisation Details'!$A$2:$I$2344,9,0)</f>
        <v>R1011</v>
      </c>
      <c r="Q1254" s="8">
        <f ca="1">VLOOKUP(Table1[CUSTOMER ID],'Hospitalisation Details'!$A$2:$N$2344,13,0)</f>
        <v>48</v>
      </c>
    </row>
    <row r="1255" spans="1:17" ht="15.75" x14ac:dyDescent="0.25">
      <c r="A1255" s="1" t="s">
        <v>1116</v>
      </c>
      <c r="B1255" s="8" t="str">
        <f>VLOOKUP(A1255:A3589,'Customer Names'!$A$2:$D$2336,2,0)</f>
        <v xml:space="preserve">  Jennifer</v>
      </c>
      <c r="C1255" s="8">
        <f>VLOOKUP(A1255:A3589,'Medical Examinations'!$A$2:$H$2336,2,0)</f>
        <v>31.26</v>
      </c>
      <c r="D1255" s="8">
        <f>VLOOKUP(A1255:A3589,'Medical Examinations'!$A$2:$H$2336,3,0)</f>
        <v>5.94</v>
      </c>
      <c r="E1255" s="8" t="str">
        <f>VLOOKUP(A1255:A3589,'Medical Examinations'!$A$1:$M$2336,10,0)</f>
        <v>Yes</v>
      </c>
      <c r="F1255" s="8" t="str">
        <f>VLOOKUP(A1255:A3589,'Medical Examinations'!$A$2:$H$2336,5,0)</f>
        <v>No</v>
      </c>
      <c r="G1255" s="8" t="str">
        <f>VLOOKUP(A1255:A3589,'Medical Examinations'!$A$2:$H$2336,6,0)</f>
        <v>No</v>
      </c>
      <c r="H1255" s="8">
        <f>VLOOKUP(A1255:A3589,'Medical Examinations'!$A$2:$H$2336,7,0)</f>
        <v>1</v>
      </c>
      <c r="I1255" t="str">
        <f>VLOOKUP(A1255:A3589,'Medical Examinations'!$A$2:$K$2336,11,0)</f>
        <v>No</v>
      </c>
      <c r="J1255" s="8" t="str">
        <f>VLOOKUP(A1255:A3589,'Medical Examinations'!$A$2:$M$2336,12,0)</f>
        <v>Obesity</v>
      </c>
      <c r="K1255" s="8" t="str">
        <f>VLOOKUP(A1255:A3589,'Medical Examinations'!$A$2:$M$2336,13,0)</f>
        <v>Prediabetes</v>
      </c>
      <c r="L1255" s="8" t="str">
        <f>VLOOKUP(Table1[CUSTOMER ID],'Hospitalisation Details'!$A$1:$N$2344,12,0)</f>
        <v>22/Aug/1988</v>
      </c>
      <c r="M1255" s="22">
        <f>VLOOKUP(Table1[CUSTOMER ID],'Hospitalisation Details'!$A$2:$N$2344,14,0)</f>
        <v>8824.27</v>
      </c>
      <c r="N1255" s="8" t="str">
        <f>VLOOKUP(Table1[CUSTOMER ID],'Hospitalisation Details'!$A$2:$I$2344,7,0)</f>
        <v>tier - 2</v>
      </c>
      <c r="O1255" s="8" t="str">
        <f>VLOOKUP(Table1[CUSTOMER ID],'Hospitalisation Details'!$A$2:$I$2344,8,0)</f>
        <v>tier - 1</v>
      </c>
      <c r="P1255" s="8" t="str">
        <f>VLOOKUP(Table1[CUSTOMER ID],'Hospitalisation Details'!$A$2:$I$2344,9,0)</f>
        <v>R1025</v>
      </c>
      <c r="Q1255" s="8">
        <f ca="1">VLOOKUP(Table1[CUSTOMER ID],'Hospitalisation Details'!$A$2:$N$2344,13,0)</f>
        <v>36</v>
      </c>
    </row>
    <row r="1256" spans="1:17" ht="15.75" x14ac:dyDescent="0.25">
      <c r="A1256" s="1" t="s">
        <v>1115</v>
      </c>
      <c r="B1256" s="8" t="str">
        <f>VLOOKUP(A1256:A3590,'Customer Names'!$A$2:$D$2336,2,0)</f>
        <v xml:space="preserve">  Maria S</v>
      </c>
      <c r="C1256" s="8">
        <f>VLOOKUP(A1256:A3590,'Medical Examinations'!$A$2:$H$2336,2,0)</f>
        <v>33.725000000000001</v>
      </c>
      <c r="D1256" s="8">
        <f>VLOOKUP(A1256:A3590,'Medical Examinations'!$A$2:$H$2336,3,0)</f>
        <v>6.45</v>
      </c>
      <c r="E1256" s="8" t="str">
        <f>VLOOKUP(A1256:A3590,'Medical Examinations'!$A$1:$M$2336,10,0)</f>
        <v>Yes</v>
      </c>
      <c r="F1256" s="8" t="str">
        <f>VLOOKUP(A1256:A3590,'Medical Examinations'!$A$2:$H$2336,5,0)</f>
        <v>No</v>
      </c>
      <c r="G1256" s="8" t="str">
        <f>VLOOKUP(A1256:A3590,'Medical Examinations'!$A$2:$H$2336,6,0)</f>
        <v>No</v>
      </c>
      <c r="H1256" s="8">
        <f>VLOOKUP(A1256:A3590,'Medical Examinations'!$A$2:$H$2336,7,0)</f>
        <v>0</v>
      </c>
      <c r="I1256" t="str">
        <f>VLOOKUP(A1256:A3590,'Medical Examinations'!$A$2:$K$2336,11,0)</f>
        <v>No</v>
      </c>
      <c r="J1256" s="8" t="str">
        <f>VLOOKUP(A1256:A3590,'Medical Examinations'!$A$2:$M$2336,12,0)</f>
        <v>Obesity</v>
      </c>
      <c r="K1256" s="8" t="str">
        <f>VLOOKUP(A1256:A3590,'Medical Examinations'!$A$2:$M$2336,13,0)</f>
        <v>Diabetes</v>
      </c>
      <c r="L1256" s="8" t="str">
        <f>VLOOKUP(Table1[CUSTOMER ID],'Hospitalisation Details'!$A$1:$N$2344,12,0)</f>
        <v>19/Oct/1976</v>
      </c>
      <c r="M1256" s="22">
        <f>VLOOKUP(Table1[CUSTOMER ID],'Hospitalisation Details'!$A$2:$N$2344,14,0)</f>
        <v>8823.99</v>
      </c>
      <c r="N1256" s="8" t="str">
        <f>VLOOKUP(Table1[CUSTOMER ID],'Hospitalisation Details'!$A$2:$I$2344,7,0)</f>
        <v>tier - 2</v>
      </c>
      <c r="O1256" s="8" t="str">
        <f>VLOOKUP(Table1[CUSTOMER ID],'Hospitalisation Details'!$A$2:$I$2344,8,0)</f>
        <v>tier - 3</v>
      </c>
      <c r="P1256" s="8" t="str">
        <f>VLOOKUP(Table1[CUSTOMER ID],'Hospitalisation Details'!$A$2:$I$2344,9,0)</f>
        <v>R1024</v>
      </c>
      <c r="Q1256" s="8">
        <f ca="1">VLOOKUP(Table1[CUSTOMER ID],'Hospitalisation Details'!$A$2:$N$2344,13,0)</f>
        <v>48</v>
      </c>
    </row>
    <row r="1257" spans="1:17" ht="15.75" x14ac:dyDescent="0.25">
      <c r="A1257" s="1" t="s">
        <v>1114</v>
      </c>
      <c r="B1257" s="8" t="str">
        <f>VLOOKUP(A1257:A3591,'Customer Names'!$A$2:$D$2336,2,0)</f>
        <v xml:space="preserve">  Katherine E</v>
      </c>
      <c r="C1257" s="8">
        <f>VLOOKUP(A1257:A3591,'Medical Examinations'!$A$2:$H$2336,2,0)</f>
        <v>28.9</v>
      </c>
      <c r="D1257" s="8">
        <f>VLOOKUP(A1257:A3591,'Medical Examinations'!$A$2:$H$2336,3,0)</f>
        <v>5.74</v>
      </c>
      <c r="E1257" s="8" t="str">
        <f>VLOOKUP(A1257:A3591,'Medical Examinations'!$A$1:$M$2336,10,0)</f>
        <v>Yes</v>
      </c>
      <c r="F1257" s="8" t="str">
        <f>VLOOKUP(A1257:A3591,'Medical Examinations'!$A$2:$H$2336,5,0)</f>
        <v>No</v>
      </c>
      <c r="G1257" s="8" t="str">
        <f>VLOOKUP(A1257:A3591,'Medical Examinations'!$A$2:$H$2336,6,0)</f>
        <v>No</v>
      </c>
      <c r="H1257" s="8">
        <f>VLOOKUP(A1257:A3591,'Medical Examinations'!$A$2:$H$2336,7,0)</f>
        <v>0</v>
      </c>
      <c r="I1257" t="str">
        <f>VLOOKUP(A1257:A3591,'Medical Examinations'!$A$2:$K$2336,11,0)</f>
        <v>No</v>
      </c>
      <c r="J1257" s="8" t="str">
        <f>VLOOKUP(A1257:A3591,'Medical Examinations'!$A$2:$M$2336,12,0)</f>
        <v>Overweight</v>
      </c>
      <c r="K1257" s="8" t="str">
        <f>VLOOKUP(A1257:A3591,'Medical Examinations'!$A$2:$M$2336,13,0)</f>
        <v>Prediabetes</v>
      </c>
      <c r="L1257" s="8" t="str">
        <f>VLOOKUP(Table1[CUSTOMER ID],'Hospitalisation Details'!$A$1:$N$2344,12,0)</f>
        <v>14/Jun/1976</v>
      </c>
      <c r="M1257" s="22">
        <f>VLOOKUP(Table1[CUSTOMER ID],'Hospitalisation Details'!$A$2:$N$2344,14,0)</f>
        <v>8823.2800000000007</v>
      </c>
      <c r="N1257" s="8" t="str">
        <f>VLOOKUP(Table1[CUSTOMER ID],'Hospitalisation Details'!$A$2:$I$2344,7,0)</f>
        <v>tier - 2</v>
      </c>
      <c r="O1257" s="8" t="str">
        <f>VLOOKUP(Table1[CUSTOMER ID],'Hospitalisation Details'!$A$2:$I$2344,8,0)</f>
        <v>tier - 1</v>
      </c>
      <c r="P1257" s="8" t="str">
        <f>VLOOKUP(Table1[CUSTOMER ID],'Hospitalisation Details'!$A$2:$I$2344,9,0)</f>
        <v>R1011</v>
      </c>
      <c r="Q1257" s="8">
        <f ca="1">VLOOKUP(Table1[CUSTOMER ID],'Hospitalisation Details'!$A$2:$N$2344,13,0)</f>
        <v>48</v>
      </c>
    </row>
    <row r="1258" spans="1:17" ht="15.75" x14ac:dyDescent="0.25">
      <c r="A1258" s="1" t="s">
        <v>1113</v>
      </c>
      <c r="B1258" s="8" t="str">
        <f>VLOOKUP(A1258:A3592,'Customer Names'!$A$2:$D$2336,2,0)</f>
        <v xml:space="preserve">  Michael</v>
      </c>
      <c r="C1258" s="8">
        <f>VLOOKUP(A1258:A3592,'Medical Examinations'!$A$2:$H$2336,2,0)</f>
        <v>45.69</v>
      </c>
      <c r="D1258" s="8">
        <f>VLOOKUP(A1258:A3592,'Medical Examinations'!$A$2:$H$2336,3,0)</f>
        <v>4.43</v>
      </c>
      <c r="E1258" s="8" t="str">
        <f>VLOOKUP(A1258:A3592,'Medical Examinations'!$A$1:$M$2336,10,0)</f>
        <v>Yes</v>
      </c>
      <c r="F1258" s="8" t="str">
        <f>VLOOKUP(A1258:A3592,'Medical Examinations'!$A$2:$H$2336,5,0)</f>
        <v>No</v>
      </c>
      <c r="G1258" s="8" t="str">
        <f>VLOOKUP(A1258:A3592,'Medical Examinations'!$A$2:$H$2336,6,0)</f>
        <v>No</v>
      </c>
      <c r="H1258" s="8">
        <f>VLOOKUP(A1258:A3592,'Medical Examinations'!$A$2:$H$2336,7,0)</f>
        <v>0</v>
      </c>
      <c r="I1258" t="str">
        <f>VLOOKUP(A1258:A3592,'Medical Examinations'!$A$2:$K$2336,11,0)</f>
        <v>No</v>
      </c>
      <c r="J1258" s="8" t="str">
        <f>VLOOKUP(A1258:A3592,'Medical Examinations'!$A$2:$M$2336,12,0)</f>
        <v>Obesity</v>
      </c>
      <c r="K1258" s="8" t="str">
        <f>VLOOKUP(A1258:A3592,'Medical Examinations'!$A$2:$M$2336,13,0)</f>
        <v>Normal</v>
      </c>
      <c r="L1258" s="8" t="str">
        <f>VLOOKUP(Table1[CUSTOMER ID],'Hospitalisation Details'!$A$1:$N$2344,12,0)</f>
        <v>7/Nov/2001</v>
      </c>
      <c r="M1258" s="22">
        <f>VLOOKUP(Table1[CUSTOMER ID],'Hospitalisation Details'!$A$2:$N$2344,14,0)</f>
        <v>8821.8799999999992</v>
      </c>
      <c r="N1258" s="8" t="str">
        <f>VLOOKUP(Table1[CUSTOMER ID],'Hospitalisation Details'!$A$2:$I$2344,7,0)</f>
        <v>tier - 2</v>
      </c>
      <c r="O1258" s="8" t="str">
        <f>VLOOKUP(Table1[CUSTOMER ID],'Hospitalisation Details'!$A$2:$I$2344,8,0)</f>
        <v>tier - 3</v>
      </c>
      <c r="P1258" s="8" t="str">
        <f>VLOOKUP(Table1[CUSTOMER ID],'Hospitalisation Details'!$A$2:$I$2344,9,0)</f>
        <v>R1023</v>
      </c>
      <c r="Q1258" s="8">
        <f ca="1">VLOOKUP(Table1[CUSTOMER ID],'Hospitalisation Details'!$A$2:$N$2344,13,0)</f>
        <v>23</v>
      </c>
    </row>
    <row r="1259" spans="1:17" ht="15.75" x14ac:dyDescent="0.25">
      <c r="A1259" s="1" t="s">
        <v>1112</v>
      </c>
      <c r="B1259" s="8" t="str">
        <f>VLOOKUP(A1259:A3593,'Customer Names'!$A$2:$D$2336,2,0)</f>
        <v xml:space="preserve">  Roxanne</v>
      </c>
      <c r="C1259" s="8">
        <f>VLOOKUP(A1259:A3593,'Medical Examinations'!$A$2:$H$2336,2,0)</f>
        <v>21.03</v>
      </c>
      <c r="D1259" s="8">
        <f>VLOOKUP(A1259:A3593,'Medical Examinations'!$A$2:$H$2336,3,0)</f>
        <v>6.5</v>
      </c>
      <c r="E1259" s="8" t="str">
        <f>VLOOKUP(A1259:A3593,'Medical Examinations'!$A$1:$M$2336,10,0)</f>
        <v>No</v>
      </c>
      <c r="F1259" s="8" t="str">
        <f>VLOOKUP(A1259:A3593,'Medical Examinations'!$A$2:$H$2336,5,0)</f>
        <v>No</v>
      </c>
      <c r="G1259" s="8" t="str">
        <f>VLOOKUP(A1259:A3593,'Medical Examinations'!$A$2:$H$2336,6,0)</f>
        <v>No</v>
      </c>
      <c r="H1259" s="8">
        <f>VLOOKUP(A1259:A3593,'Medical Examinations'!$A$2:$H$2336,7,0)</f>
        <v>0</v>
      </c>
      <c r="I1259" t="str">
        <f>VLOOKUP(A1259:A3593,'Medical Examinations'!$A$2:$K$2336,11,0)</f>
        <v>No</v>
      </c>
      <c r="J1259" s="8" t="str">
        <f>VLOOKUP(A1259:A3593,'Medical Examinations'!$A$2:$M$2336,12,0)</f>
        <v>Normal Weight</v>
      </c>
      <c r="K1259" s="8" t="str">
        <f>VLOOKUP(A1259:A3593,'Medical Examinations'!$A$2:$M$2336,13,0)</f>
        <v>Diabetes</v>
      </c>
      <c r="L1259" s="8" t="str">
        <f>VLOOKUP(Table1[CUSTOMER ID],'Hospitalisation Details'!$A$1:$N$2344,12,0)</f>
        <v>29/Aug/1965</v>
      </c>
      <c r="M1259" s="22">
        <f>VLOOKUP(Table1[CUSTOMER ID],'Hospitalisation Details'!$A$2:$N$2344,14,0)</f>
        <v>8800.49</v>
      </c>
      <c r="N1259" s="8" t="str">
        <f>VLOOKUP(Table1[CUSTOMER ID],'Hospitalisation Details'!$A$2:$I$2344,7,0)</f>
        <v>tier - 3</v>
      </c>
      <c r="O1259" s="8" t="str">
        <f>VLOOKUP(Table1[CUSTOMER ID],'Hospitalisation Details'!$A$2:$I$2344,8,0)</f>
        <v>tier - 2</v>
      </c>
      <c r="P1259" s="8" t="str">
        <f>VLOOKUP(Table1[CUSTOMER ID],'Hospitalisation Details'!$A$2:$I$2344,9,0)</f>
        <v>R1013</v>
      </c>
      <c r="Q1259" s="8">
        <f ca="1">VLOOKUP(Table1[CUSTOMER ID],'Hospitalisation Details'!$A$2:$N$2344,13,0)</f>
        <v>59</v>
      </c>
    </row>
    <row r="1260" spans="1:17" ht="15.75" x14ac:dyDescent="0.25">
      <c r="A1260" s="1" t="s">
        <v>1111</v>
      </c>
      <c r="B1260" s="8" t="str">
        <f>VLOOKUP(A1260:A3594,'Customer Names'!$A$2:$D$2336,2,0)</f>
        <v xml:space="preserve">  Israel</v>
      </c>
      <c r="C1260" s="8">
        <f>VLOOKUP(A1260:A3594,'Medical Examinations'!$A$2:$H$2336,2,0)</f>
        <v>37</v>
      </c>
      <c r="D1260" s="8">
        <f>VLOOKUP(A1260:A3594,'Medical Examinations'!$A$2:$H$2336,3,0)</f>
        <v>8.75</v>
      </c>
      <c r="E1260" s="8" t="str">
        <f>VLOOKUP(A1260:A3594,'Medical Examinations'!$A$1:$M$2336,10,0)</f>
        <v>No</v>
      </c>
      <c r="F1260" s="8" t="str">
        <f>VLOOKUP(A1260:A3594,'Medical Examinations'!$A$2:$H$2336,5,0)</f>
        <v>No</v>
      </c>
      <c r="G1260" s="8" t="str">
        <f>VLOOKUP(A1260:A3594,'Medical Examinations'!$A$2:$H$2336,6,0)</f>
        <v>No</v>
      </c>
      <c r="H1260" s="8">
        <f>VLOOKUP(A1260:A3594,'Medical Examinations'!$A$2:$H$2336,7,0)</f>
        <v>0</v>
      </c>
      <c r="I1260" t="str">
        <f>VLOOKUP(A1260:A3594,'Medical Examinations'!$A$2:$K$2336,11,0)</f>
        <v>No</v>
      </c>
      <c r="J1260" s="8" t="str">
        <f>VLOOKUP(A1260:A3594,'Medical Examinations'!$A$2:$M$2336,12,0)</f>
        <v>Obesity</v>
      </c>
      <c r="K1260" s="8" t="str">
        <f>VLOOKUP(A1260:A3594,'Medical Examinations'!$A$2:$M$2336,13,0)</f>
        <v>Diabetes</v>
      </c>
      <c r="L1260" s="8" t="str">
        <f>VLOOKUP(Table1[CUSTOMER ID],'Hospitalisation Details'!$A$1:$N$2344,12,0)</f>
        <v>18/Jun/1971</v>
      </c>
      <c r="M1260" s="22">
        <f>VLOOKUP(Table1[CUSTOMER ID],'Hospitalisation Details'!$A$2:$N$2344,14,0)</f>
        <v>8798.59</v>
      </c>
      <c r="N1260" s="8" t="str">
        <f>VLOOKUP(Table1[CUSTOMER ID],'Hospitalisation Details'!$A$2:$I$2344,7,0)</f>
        <v>tier - 2</v>
      </c>
      <c r="O1260" s="8" t="str">
        <f>VLOOKUP(Table1[CUSTOMER ID],'Hospitalisation Details'!$A$2:$I$2344,8,0)</f>
        <v>tier - 1</v>
      </c>
      <c r="P1260" s="8" t="str">
        <f>VLOOKUP(Table1[CUSTOMER ID],'Hospitalisation Details'!$A$2:$I$2344,9,0)</f>
        <v>R1011</v>
      </c>
      <c r="Q1260" s="8">
        <f ca="1">VLOOKUP(Table1[CUSTOMER ID],'Hospitalisation Details'!$A$2:$N$2344,13,0)</f>
        <v>53</v>
      </c>
    </row>
    <row r="1261" spans="1:17" ht="15.75" x14ac:dyDescent="0.25">
      <c r="A1261" s="1" t="s">
        <v>1110</v>
      </c>
      <c r="B1261" s="8" t="str">
        <f>VLOOKUP(A1261:A3595,'Customer Names'!$A$2:$D$2336,2,0)</f>
        <v xml:space="preserve">  Samalya</v>
      </c>
      <c r="C1261" s="8">
        <f>VLOOKUP(A1261:A3595,'Medical Examinations'!$A$2:$H$2336,2,0)</f>
        <v>25.4</v>
      </c>
      <c r="D1261" s="8">
        <f>VLOOKUP(A1261:A3595,'Medical Examinations'!$A$2:$H$2336,3,0)</f>
        <v>11.96</v>
      </c>
      <c r="E1261" s="8" t="str">
        <f>VLOOKUP(A1261:A3595,'Medical Examinations'!$A$1:$M$2336,10,0)</f>
        <v>No</v>
      </c>
      <c r="F1261" s="8" t="str">
        <f>VLOOKUP(A1261:A3595,'Medical Examinations'!$A$2:$H$2336,5,0)</f>
        <v>No</v>
      </c>
      <c r="G1261" s="8" t="str">
        <f>VLOOKUP(A1261:A3595,'Medical Examinations'!$A$2:$H$2336,6,0)</f>
        <v>No</v>
      </c>
      <c r="H1261" s="8">
        <f>VLOOKUP(A1261:A3595,'Medical Examinations'!$A$2:$H$2336,7,0)</f>
        <v>0</v>
      </c>
      <c r="I1261" t="str">
        <f>VLOOKUP(A1261:A3595,'Medical Examinations'!$A$2:$K$2336,11,0)</f>
        <v>No</v>
      </c>
      <c r="J1261" s="8" t="str">
        <f>VLOOKUP(A1261:A3595,'Medical Examinations'!$A$2:$M$2336,12,0)</f>
        <v>Overweight</v>
      </c>
      <c r="K1261" s="8" t="str">
        <f>VLOOKUP(A1261:A3595,'Medical Examinations'!$A$2:$M$2336,13,0)</f>
        <v>Diabetes</v>
      </c>
      <c r="L1261" s="8" t="str">
        <f>VLOOKUP(Table1[CUSTOMER ID],'Hospitalisation Details'!$A$1:$N$2344,12,0)</f>
        <v>23/Aug/1971</v>
      </c>
      <c r="M1261" s="22">
        <f>VLOOKUP(Table1[CUSTOMER ID],'Hospitalisation Details'!$A$2:$N$2344,14,0)</f>
        <v>8782.4699999999993</v>
      </c>
      <c r="N1261" s="8" t="str">
        <f>VLOOKUP(Table1[CUSTOMER ID],'Hospitalisation Details'!$A$2:$I$2344,7,0)</f>
        <v>tier - 2</v>
      </c>
      <c r="O1261" s="8" t="str">
        <f>VLOOKUP(Table1[CUSTOMER ID],'Hospitalisation Details'!$A$2:$I$2344,8,0)</f>
        <v>tier - 3</v>
      </c>
      <c r="P1261" s="8" t="str">
        <f>VLOOKUP(Table1[CUSTOMER ID],'Hospitalisation Details'!$A$2:$I$2344,9,0)</f>
        <v>R1011</v>
      </c>
      <c r="Q1261" s="8">
        <f ca="1">VLOOKUP(Table1[CUSTOMER ID],'Hospitalisation Details'!$A$2:$N$2344,13,0)</f>
        <v>53</v>
      </c>
    </row>
    <row r="1262" spans="1:17" ht="15.75" x14ac:dyDescent="0.25">
      <c r="A1262" s="1" t="s">
        <v>1109</v>
      </c>
      <c r="B1262" s="8" t="str">
        <f>VLOOKUP(A1262:A3596,'Customer Names'!$A$2:$D$2336,2,0)</f>
        <v xml:space="preserve">  Peter</v>
      </c>
      <c r="C1262" s="8">
        <f>VLOOKUP(A1262:A3596,'Medical Examinations'!$A$2:$H$2336,2,0)</f>
        <v>32.299999999999997</v>
      </c>
      <c r="D1262" s="8">
        <f>VLOOKUP(A1262:A3596,'Medical Examinations'!$A$2:$H$2336,3,0)</f>
        <v>10.54</v>
      </c>
      <c r="E1262" s="8" t="str">
        <f>VLOOKUP(A1262:A3596,'Medical Examinations'!$A$1:$M$2336,10,0)</f>
        <v>No</v>
      </c>
      <c r="F1262" s="8" t="str">
        <f>VLOOKUP(A1262:A3596,'Medical Examinations'!$A$2:$H$2336,5,0)</f>
        <v>No</v>
      </c>
      <c r="G1262" s="8" t="str">
        <f>VLOOKUP(A1262:A3596,'Medical Examinations'!$A$2:$H$2336,6,0)</f>
        <v>No</v>
      </c>
      <c r="H1262" s="8">
        <f>VLOOKUP(A1262:A3596,'Medical Examinations'!$A$2:$H$2336,7,0)</f>
        <v>0</v>
      </c>
      <c r="I1262" t="str">
        <f>VLOOKUP(A1262:A3596,'Medical Examinations'!$A$2:$K$2336,11,0)</f>
        <v>No</v>
      </c>
      <c r="J1262" s="8" t="str">
        <f>VLOOKUP(A1262:A3596,'Medical Examinations'!$A$2:$M$2336,12,0)</f>
        <v>Obesity</v>
      </c>
      <c r="K1262" s="8" t="str">
        <f>VLOOKUP(A1262:A3596,'Medical Examinations'!$A$2:$M$2336,13,0)</f>
        <v>Diabetes</v>
      </c>
      <c r="L1262" s="8" t="str">
        <f>VLOOKUP(Table1[CUSTOMER ID],'Hospitalisation Details'!$A$1:$N$2344,12,0)</f>
        <v>6/Sep/1974</v>
      </c>
      <c r="M1262" s="22">
        <f>VLOOKUP(Table1[CUSTOMER ID],'Hospitalisation Details'!$A$2:$N$2344,14,0)</f>
        <v>8765.25</v>
      </c>
      <c r="N1262" s="8" t="str">
        <f>VLOOKUP(Table1[CUSTOMER ID],'Hospitalisation Details'!$A$2:$I$2344,7,0)</f>
        <v>tier - 2</v>
      </c>
      <c r="O1262" s="8" t="str">
        <f>VLOOKUP(Table1[CUSTOMER ID],'Hospitalisation Details'!$A$2:$I$2344,8,0)</f>
        <v>tier - 3</v>
      </c>
      <c r="P1262" s="8" t="str">
        <f>VLOOKUP(Table1[CUSTOMER ID],'Hospitalisation Details'!$A$2:$I$2344,9,0)</f>
        <v>R1012</v>
      </c>
      <c r="Q1262" s="8">
        <f ca="1">VLOOKUP(Table1[CUSTOMER ID],'Hospitalisation Details'!$A$2:$N$2344,13,0)</f>
        <v>50</v>
      </c>
    </row>
    <row r="1263" spans="1:17" ht="15.75" x14ac:dyDescent="0.25">
      <c r="A1263" s="1" t="s">
        <v>1108</v>
      </c>
      <c r="B1263" s="8" t="str">
        <f>VLOOKUP(A1263:A3597,'Customer Names'!$A$2:$D$2336,2,0)</f>
        <v xml:space="preserve">  Alicia</v>
      </c>
      <c r="C1263" s="8">
        <f>VLOOKUP(A1263:A3597,'Medical Examinations'!$A$2:$H$2336,2,0)</f>
        <v>23.94</v>
      </c>
      <c r="D1263" s="8">
        <f>VLOOKUP(A1263:A3597,'Medical Examinations'!$A$2:$H$2336,3,0)</f>
        <v>4.54</v>
      </c>
      <c r="E1263" s="8" t="str">
        <f>VLOOKUP(A1263:A3597,'Medical Examinations'!$A$1:$M$2336,10,0)</f>
        <v>Yes</v>
      </c>
      <c r="F1263" s="8" t="str">
        <f>VLOOKUP(A1263:A3597,'Medical Examinations'!$A$2:$H$2336,5,0)</f>
        <v>No</v>
      </c>
      <c r="G1263" s="8" t="str">
        <f>VLOOKUP(A1263:A3597,'Medical Examinations'!$A$2:$H$2336,6,0)</f>
        <v>Yes</v>
      </c>
      <c r="H1263" s="8">
        <f>VLOOKUP(A1263:A3597,'Medical Examinations'!$A$2:$H$2336,7,0)</f>
        <v>1</v>
      </c>
      <c r="I1263" t="str">
        <f>VLOOKUP(A1263:A3597,'Medical Examinations'!$A$2:$K$2336,11,0)</f>
        <v>No</v>
      </c>
      <c r="J1263" s="8" t="str">
        <f>VLOOKUP(A1263:A3597,'Medical Examinations'!$A$2:$M$2336,12,0)</f>
        <v>Normal Weight</v>
      </c>
      <c r="K1263" s="8" t="str">
        <f>VLOOKUP(A1263:A3597,'Medical Examinations'!$A$2:$M$2336,13,0)</f>
        <v>Normal</v>
      </c>
      <c r="L1263" s="8" t="str">
        <f>VLOOKUP(Table1[CUSTOMER ID],'Hospitalisation Details'!$A$1:$N$2344,12,0)</f>
        <v>9/Sep/1969</v>
      </c>
      <c r="M1263" s="22">
        <f>VLOOKUP(Table1[CUSTOMER ID],'Hospitalisation Details'!$A$2:$N$2344,14,0)</f>
        <v>8760.1200000000008</v>
      </c>
      <c r="N1263" s="8" t="str">
        <f>VLOOKUP(Table1[CUSTOMER ID],'Hospitalisation Details'!$A$2:$I$2344,7,0)</f>
        <v>tier - 2</v>
      </c>
      <c r="O1263" s="8" t="str">
        <f>VLOOKUP(Table1[CUSTOMER ID],'Hospitalisation Details'!$A$2:$I$2344,8,0)</f>
        <v>tier - 1</v>
      </c>
      <c r="P1263" s="8" t="str">
        <f>VLOOKUP(Table1[CUSTOMER ID],'Hospitalisation Details'!$A$2:$I$2344,9,0)</f>
        <v>R1013</v>
      </c>
      <c r="Q1263" s="8">
        <f ca="1">VLOOKUP(Table1[CUSTOMER ID],'Hospitalisation Details'!$A$2:$N$2344,13,0)</f>
        <v>55</v>
      </c>
    </row>
    <row r="1264" spans="1:17" ht="15.75" x14ac:dyDescent="0.25">
      <c r="A1264" s="1" t="s">
        <v>1107</v>
      </c>
      <c r="B1264" s="8" t="str">
        <f>VLOOKUP(A1264:A3598,'Customer Names'!$A$2:$D$2336,2,0)</f>
        <v xml:space="preserve">  Sarah K</v>
      </c>
      <c r="C1264" s="8">
        <f>VLOOKUP(A1264:A3598,'Medical Examinations'!$A$2:$H$2336,2,0)</f>
        <v>46.4</v>
      </c>
      <c r="D1264" s="8">
        <f>VLOOKUP(A1264:A3598,'Medical Examinations'!$A$2:$H$2336,3,0)</f>
        <v>5.71</v>
      </c>
      <c r="E1264" s="8" t="str">
        <f>VLOOKUP(A1264:A3598,'Medical Examinations'!$A$1:$M$2336,10,0)</f>
        <v>No</v>
      </c>
      <c r="F1264" s="8" t="str">
        <f>VLOOKUP(A1264:A3598,'Medical Examinations'!$A$2:$H$2336,5,0)</f>
        <v>No</v>
      </c>
      <c r="G1264" s="8" t="str">
        <f>VLOOKUP(A1264:A3598,'Medical Examinations'!$A$2:$H$2336,6,0)</f>
        <v>No</v>
      </c>
      <c r="H1264" s="8">
        <f>VLOOKUP(A1264:A3598,'Medical Examinations'!$A$2:$H$2336,7,0)</f>
        <v>0</v>
      </c>
      <c r="I1264" t="str">
        <f>VLOOKUP(A1264:A3598,'Medical Examinations'!$A$2:$K$2336,11,0)</f>
        <v>No</v>
      </c>
      <c r="J1264" s="8" t="str">
        <f>VLOOKUP(A1264:A3598,'Medical Examinations'!$A$2:$M$2336,12,0)</f>
        <v>Obesity</v>
      </c>
      <c r="K1264" s="8" t="str">
        <f>VLOOKUP(A1264:A3598,'Medical Examinations'!$A$2:$M$2336,13,0)</f>
        <v>Prediabetes</v>
      </c>
      <c r="L1264" s="8" t="str">
        <f>VLOOKUP(Table1[CUSTOMER ID],'Hospitalisation Details'!$A$1:$N$2344,12,0)</f>
        <v>23/Aug/1999</v>
      </c>
      <c r="M1264" s="22">
        <f>VLOOKUP(Table1[CUSTOMER ID],'Hospitalisation Details'!$A$2:$N$2344,14,0)</f>
        <v>8747.68</v>
      </c>
      <c r="N1264" s="8" t="str">
        <f>VLOOKUP(Table1[CUSTOMER ID],'Hospitalisation Details'!$A$2:$I$2344,7,0)</f>
        <v>tier - 2</v>
      </c>
      <c r="O1264" s="8" t="str">
        <f>VLOOKUP(Table1[CUSTOMER ID],'Hospitalisation Details'!$A$2:$I$2344,8,0)</f>
        <v>tier - 3</v>
      </c>
      <c r="P1264" s="8" t="str">
        <f>VLOOKUP(Table1[CUSTOMER ID],'Hospitalisation Details'!$A$2:$I$2344,9,0)</f>
        <v>R1011</v>
      </c>
      <c r="Q1264" s="8">
        <f ca="1">VLOOKUP(Table1[CUSTOMER ID],'Hospitalisation Details'!$A$2:$N$2344,13,0)</f>
        <v>25</v>
      </c>
    </row>
    <row r="1265" spans="1:17" ht="15.75" x14ac:dyDescent="0.25">
      <c r="A1265" s="1" t="s">
        <v>1106</v>
      </c>
      <c r="B1265" s="8" t="str">
        <f>VLOOKUP(A1265:A3599,'Customer Names'!$A$2:$D$2336,2,0)</f>
        <v xml:space="preserve">  Guomin</v>
      </c>
      <c r="C1265" s="8">
        <f>VLOOKUP(A1265:A3599,'Medical Examinations'!$A$2:$H$2336,2,0)</f>
        <v>40.375</v>
      </c>
      <c r="D1265" s="8">
        <f>VLOOKUP(A1265:A3599,'Medical Examinations'!$A$2:$H$2336,3,0)</f>
        <v>6.25</v>
      </c>
      <c r="E1265" s="8" t="str">
        <f>VLOOKUP(A1265:A3599,'Medical Examinations'!$A$1:$M$2336,10,0)</f>
        <v>Yes</v>
      </c>
      <c r="F1265" s="8" t="str">
        <f>VLOOKUP(A1265:A3599,'Medical Examinations'!$A$2:$H$2336,5,0)</f>
        <v>No</v>
      </c>
      <c r="G1265" s="8" t="str">
        <f>VLOOKUP(A1265:A3599,'Medical Examinations'!$A$2:$H$2336,6,0)</f>
        <v>No</v>
      </c>
      <c r="H1265" s="8">
        <f>VLOOKUP(A1265:A3599,'Medical Examinations'!$A$2:$H$2336,7,0)</f>
        <v>0</v>
      </c>
      <c r="I1265" t="str">
        <f>VLOOKUP(A1265:A3599,'Medical Examinations'!$A$2:$K$2336,11,0)</f>
        <v>No</v>
      </c>
      <c r="J1265" s="8" t="str">
        <f>VLOOKUP(A1265:A3599,'Medical Examinations'!$A$2:$M$2336,12,0)</f>
        <v>Obesity</v>
      </c>
      <c r="K1265" s="8" t="str">
        <f>VLOOKUP(A1265:A3599,'Medical Examinations'!$A$2:$M$2336,13,0)</f>
        <v>Prediabetes</v>
      </c>
      <c r="L1265" s="8" t="str">
        <f>VLOOKUP(Table1[CUSTOMER ID],'Hospitalisation Details'!$A$1:$N$2344,12,0)</f>
        <v>17/Jun/1976</v>
      </c>
      <c r="M1265" s="22">
        <f>VLOOKUP(Table1[CUSTOMER ID],'Hospitalisation Details'!$A$2:$N$2344,14,0)</f>
        <v>8733.23</v>
      </c>
      <c r="N1265" s="8" t="str">
        <f>VLOOKUP(Table1[CUSTOMER ID],'Hospitalisation Details'!$A$2:$I$2344,7,0)</f>
        <v>tier - 2</v>
      </c>
      <c r="O1265" s="8" t="str">
        <f>VLOOKUP(Table1[CUSTOMER ID],'Hospitalisation Details'!$A$2:$I$2344,8,0)</f>
        <v>tier - 3</v>
      </c>
      <c r="P1265" s="8" t="str">
        <f>VLOOKUP(Table1[CUSTOMER ID],'Hospitalisation Details'!$A$2:$I$2344,9,0)</f>
        <v>R1012</v>
      </c>
      <c r="Q1265" s="8">
        <f ca="1">VLOOKUP(Table1[CUSTOMER ID],'Hospitalisation Details'!$A$2:$N$2344,13,0)</f>
        <v>48</v>
      </c>
    </row>
    <row r="1266" spans="1:17" ht="15.75" x14ac:dyDescent="0.25">
      <c r="A1266" s="1" t="s">
        <v>1105</v>
      </c>
      <c r="B1266" s="8" t="str">
        <f>VLOOKUP(A1266:A3600,'Customer Names'!$A$2:$D$2336,2,0)</f>
        <v xml:space="preserve">  Javier</v>
      </c>
      <c r="C1266" s="8">
        <f>VLOOKUP(A1266:A3600,'Medical Examinations'!$A$2:$H$2336,2,0)</f>
        <v>28.7</v>
      </c>
      <c r="D1266" s="8">
        <f>VLOOKUP(A1266:A3600,'Medical Examinations'!$A$2:$H$2336,3,0)</f>
        <v>9.4700000000000006</v>
      </c>
      <c r="E1266" s="8" t="str">
        <f>VLOOKUP(A1266:A3600,'Medical Examinations'!$A$1:$M$2336,10,0)</f>
        <v>No</v>
      </c>
      <c r="F1266" s="8" t="str">
        <f>VLOOKUP(A1266:A3600,'Medical Examinations'!$A$2:$H$2336,5,0)</f>
        <v>No</v>
      </c>
      <c r="G1266" s="8" t="str">
        <f>VLOOKUP(A1266:A3600,'Medical Examinations'!$A$2:$H$2336,6,0)</f>
        <v>No</v>
      </c>
      <c r="H1266" s="8">
        <f>VLOOKUP(A1266:A3600,'Medical Examinations'!$A$2:$H$2336,7,0)</f>
        <v>2</v>
      </c>
      <c r="I1266" t="str">
        <f>VLOOKUP(A1266:A3600,'Medical Examinations'!$A$2:$K$2336,11,0)</f>
        <v>No</v>
      </c>
      <c r="J1266" s="8" t="str">
        <f>VLOOKUP(A1266:A3600,'Medical Examinations'!$A$2:$M$2336,12,0)</f>
        <v>Overweight</v>
      </c>
      <c r="K1266" s="8" t="str">
        <f>VLOOKUP(A1266:A3600,'Medical Examinations'!$A$2:$M$2336,13,0)</f>
        <v>Diabetes</v>
      </c>
      <c r="L1266" s="8" t="str">
        <f>VLOOKUP(Table1[CUSTOMER ID],'Hospitalisation Details'!$A$1:$N$2344,12,0)</f>
        <v>25/Jun/1973</v>
      </c>
      <c r="M1266" s="22">
        <f>VLOOKUP(Table1[CUSTOMER ID],'Hospitalisation Details'!$A$2:$N$2344,14,0)</f>
        <v>8703.4599999999991</v>
      </c>
      <c r="N1266" s="8" t="str">
        <f>VLOOKUP(Table1[CUSTOMER ID],'Hospitalisation Details'!$A$2:$I$2344,7,0)</f>
        <v>tier - 3</v>
      </c>
      <c r="O1266" s="8" t="str">
        <f>VLOOKUP(Table1[CUSTOMER ID],'Hospitalisation Details'!$A$2:$I$2344,8,0)</f>
        <v>tier - 3</v>
      </c>
      <c r="P1266" s="8" t="str">
        <f>VLOOKUP(Table1[CUSTOMER ID],'Hospitalisation Details'!$A$2:$I$2344,9,0)</f>
        <v>R1011</v>
      </c>
      <c r="Q1266" s="8">
        <f ca="1">VLOOKUP(Table1[CUSTOMER ID],'Hospitalisation Details'!$A$2:$N$2344,13,0)</f>
        <v>51</v>
      </c>
    </row>
    <row r="1267" spans="1:17" ht="15.75" x14ac:dyDescent="0.25">
      <c r="A1267" s="1" t="s">
        <v>1104</v>
      </c>
      <c r="B1267" s="8" t="str">
        <f>VLOOKUP(A1267:A3601,'Customer Names'!$A$2:$D$2336,2,0)</f>
        <v xml:space="preserve">  Matt</v>
      </c>
      <c r="C1267" s="8">
        <f>VLOOKUP(A1267:A3601,'Medical Examinations'!$A$2:$H$2336,2,0)</f>
        <v>26.63</v>
      </c>
      <c r="D1267" s="8">
        <f>VLOOKUP(A1267:A3601,'Medical Examinations'!$A$2:$H$2336,3,0)</f>
        <v>5.7</v>
      </c>
      <c r="E1267" s="8" t="str">
        <f>VLOOKUP(A1267:A3601,'Medical Examinations'!$A$1:$M$2336,10,0)</f>
        <v>No</v>
      </c>
      <c r="F1267" s="8" t="str">
        <f>VLOOKUP(A1267:A3601,'Medical Examinations'!$A$2:$H$2336,5,0)</f>
        <v>No</v>
      </c>
      <c r="G1267" s="8" t="str">
        <f>VLOOKUP(A1267:A3601,'Medical Examinations'!$A$2:$H$2336,6,0)</f>
        <v>No</v>
      </c>
      <c r="H1267" s="8">
        <f>VLOOKUP(A1267:A3601,'Medical Examinations'!$A$2:$H$2336,7,0)</f>
        <v>0</v>
      </c>
      <c r="I1267" t="str">
        <f>VLOOKUP(A1267:A3601,'Medical Examinations'!$A$2:$K$2336,11,0)</f>
        <v>No</v>
      </c>
      <c r="J1267" s="8" t="str">
        <f>VLOOKUP(A1267:A3601,'Medical Examinations'!$A$2:$M$2336,12,0)</f>
        <v>Overweight</v>
      </c>
      <c r="K1267" s="8" t="str">
        <f>VLOOKUP(A1267:A3601,'Medical Examinations'!$A$2:$M$2336,13,0)</f>
        <v>Prediabetes</v>
      </c>
      <c r="L1267" s="8" t="str">
        <f>VLOOKUP(Table1[CUSTOMER ID],'Hospitalisation Details'!$A$1:$N$2344,12,0)</f>
        <v>28/Oct/1980</v>
      </c>
      <c r="M1267" s="22">
        <f>VLOOKUP(Table1[CUSTOMER ID],'Hospitalisation Details'!$A$2:$N$2344,14,0)</f>
        <v>8701.84</v>
      </c>
      <c r="N1267" s="8" t="str">
        <f>VLOOKUP(Table1[CUSTOMER ID],'Hospitalisation Details'!$A$2:$I$2344,7,0)</f>
        <v>tier - 2</v>
      </c>
      <c r="O1267" s="8" t="str">
        <f>VLOOKUP(Table1[CUSTOMER ID],'Hospitalisation Details'!$A$2:$I$2344,8,0)</f>
        <v>tier - 3</v>
      </c>
      <c r="P1267" s="8" t="str">
        <f>VLOOKUP(Table1[CUSTOMER ID],'Hospitalisation Details'!$A$2:$I$2344,9,0)</f>
        <v>R1021</v>
      </c>
      <c r="Q1267" s="8">
        <f ca="1">VLOOKUP(Table1[CUSTOMER ID],'Hospitalisation Details'!$A$2:$N$2344,13,0)</f>
        <v>44</v>
      </c>
    </row>
    <row r="1268" spans="1:17" ht="15.75" x14ac:dyDescent="0.25">
      <c r="A1268" s="1" t="s">
        <v>1103</v>
      </c>
      <c r="B1268" s="8" t="str">
        <f>VLOOKUP(A1268:A3602,'Customer Names'!$A$2:$D$2336,2,0)</f>
        <v xml:space="preserve">  Thomas S</v>
      </c>
      <c r="C1268" s="8">
        <f>VLOOKUP(A1268:A3602,'Medical Examinations'!$A$2:$H$2336,2,0)</f>
        <v>22.515000000000001</v>
      </c>
      <c r="D1268" s="8">
        <f>VLOOKUP(A1268:A3602,'Medical Examinations'!$A$2:$H$2336,3,0)</f>
        <v>11.18</v>
      </c>
      <c r="E1268" s="8" t="str">
        <f>VLOOKUP(A1268:A3602,'Medical Examinations'!$A$1:$M$2336,10,0)</f>
        <v>No</v>
      </c>
      <c r="F1268" s="8" t="str">
        <f>VLOOKUP(A1268:A3602,'Medical Examinations'!$A$2:$H$2336,5,0)</f>
        <v>No</v>
      </c>
      <c r="G1268" s="8" t="str">
        <f>VLOOKUP(A1268:A3602,'Medical Examinations'!$A$2:$H$2336,6,0)</f>
        <v>No</v>
      </c>
      <c r="H1268" s="8">
        <f>VLOOKUP(A1268:A3602,'Medical Examinations'!$A$2:$H$2336,7,0)</f>
        <v>2</v>
      </c>
      <c r="I1268" t="str">
        <f>VLOOKUP(A1268:A3602,'Medical Examinations'!$A$2:$K$2336,11,0)</f>
        <v>No</v>
      </c>
      <c r="J1268" s="8" t="str">
        <f>VLOOKUP(A1268:A3602,'Medical Examinations'!$A$2:$M$2336,12,0)</f>
        <v>Normal Weight</v>
      </c>
      <c r="K1268" s="8" t="str">
        <f>VLOOKUP(A1268:A3602,'Medical Examinations'!$A$2:$M$2336,13,0)</f>
        <v>Diabetes</v>
      </c>
      <c r="L1268" s="8" t="str">
        <f>VLOOKUP(Table1[CUSTOMER ID],'Hospitalisation Details'!$A$1:$N$2344,12,0)</f>
        <v>11/Oct/1973</v>
      </c>
      <c r="M1268" s="22">
        <f>VLOOKUP(Table1[CUSTOMER ID],'Hospitalisation Details'!$A$2:$N$2344,14,0)</f>
        <v>8688.86</v>
      </c>
      <c r="N1268" s="8" t="str">
        <f>VLOOKUP(Table1[CUSTOMER ID],'Hospitalisation Details'!$A$2:$I$2344,7,0)</f>
        <v>tier - 2</v>
      </c>
      <c r="O1268" s="8" t="str">
        <f>VLOOKUP(Table1[CUSTOMER ID],'Hospitalisation Details'!$A$2:$I$2344,8,0)</f>
        <v>tier - 1</v>
      </c>
      <c r="P1268" s="8" t="str">
        <f>VLOOKUP(Table1[CUSTOMER ID],'Hospitalisation Details'!$A$2:$I$2344,9,0)</f>
        <v>R1017</v>
      </c>
      <c r="Q1268" s="8">
        <f ca="1">VLOOKUP(Table1[CUSTOMER ID],'Hospitalisation Details'!$A$2:$N$2344,13,0)</f>
        <v>51</v>
      </c>
    </row>
    <row r="1269" spans="1:17" ht="15.75" x14ac:dyDescent="0.25">
      <c r="A1269" s="1" t="s">
        <v>1102</v>
      </c>
      <c r="B1269" s="8" t="str">
        <f>VLOOKUP(A1269:A3603,'Customer Names'!$A$2:$D$2336,2,0)</f>
        <v xml:space="preserve">  Martha Patricia</v>
      </c>
      <c r="C1269" s="8">
        <f>VLOOKUP(A1269:A3603,'Medical Examinations'!$A$2:$H$2336,2,0)</f>
        <v>36.575000000000003</v>
      </c>
      <c r="D1269" s="8">
        <f>VLOOKUP(A1269:A3603,'Medical Examinations'!$A$2:$H$2336,3,0)</f>
        <v>10.98</v>
      </c>
      <c r="E1269" s="8" t="str">
        <f>VLOOKUP(A1269:A3603,'Medical Examinations'!$A$1:$M$2336,10,0)</f>
        <v>No</v>
      </c>
      <c r="F1269" s="8" t="str">
        <f>VLOOKUP(A1269:A3603,'Medical Examinations'!$A$2:$H$2336,5,0)</f>
        <v>No</v>
      </c>
      <c r="G1269" s="8" t="str">
        <f>VLOOKUP(A1269:A3603,'Medical Examinations'!$A$2:$H$2336,6,0)</f>
        <v>No</v>
      </c>
      <c r="H1269" s="8">
        <f>VLOOKUP(A1269:A3603,'Medical Examinations'!$A$2:$H$2336,7,0)</f>
        <v>0</v>
      </c>
      <c r="I1269" t="str">
        <f>VLOOKUP(A1269:A3603,'Medical Examinations'!$A$2:$K$2336,11,0)</f>
        <v>No</v>
      </c>
      <c r="J1269" s="8" t="str">
        <f>VLOOKUP(A1269:A3603,'Medical Examinations'!$A$2:$M$2336,12,0)</f>
        <v>Obesity</v>
      </c>
      <c r="K1269" s="8" t="str">
        <f>VLOOKUP(A1269:A3603,'Medical Examinations'!$A$2:$M$2336,13,0)</f>
        <v>Diabetes</v>
      </c>
      <c r="L1269" s="8" t="str">
        <f>VLOOKUP(Table1[CUSTOMER ID],'Hospitalisation Details'!$A$1:$N$2344,12,0)</f>
        <v>16/Aug/1974</v>
      </c>
      <c r="M1269" s="22">
        <f>VLOOKUP(Table1[CUSTOMER ID],'Hospitalisation Details'!$A$2:$N$2344,14,0)</f>
        <v>8671.19</v>
      </c>
      <c r="N1269" s="8" t="str">
        <f>VLOOKUP(Table1[CUSTOMER ID],'Hospitalisation Details'!$A$2:$I$2344,7,0)</f>
        <v>tier - 2</v>
      </c>
      <c r="O1269" s="8" t="str">
        <f>VLOOKUP(Table1[CUSTOMER ID],'Hospitalisation Details'!$A$2:$I$2344,8,0)</f>
        <v>tier - 1</v>
      </c>
      <c r="P1269" s="8" t="str">
        <f>VLOOKUP(Table1[CUSTOMER ID],'Hospitalisation Details'!$A$2:$I$2344,9,0)</f>
        <v>R1012</v>
      </c>
      <c r="Q1269" s="8">
        <f ca="1">VLOOKUP(Table1[CUSTOMER ID],'Hospitalisation Details'!$A$2:$N$2344,13,0)</f>
        <v>50</v>
      </c>
    </row>
    <row r="1270" spans="1:17" ht="15.75" x14ac:dyDescent="0.25">
      <c r="A1270" s="1" t="s">
        <v>1101</v>
      </c>
      <c r="B1270" s="8" t="str">
        <f>VLOOKUP(A1270:A3604,'Customer Names'!$A$2:$D$2336,2,0)</f>
        <v xml:space="preserve">  Alicia</v>
      </c>
      <c r="C1270" s="8">
        <f>VLOOKUP(A1270:A3604,'Medical Examinations'!$A$2:$H$2336,2,0)</f>
        <v>23.66</v>
      </c>
      <c r="D1270" s="8">
        <f>VLOOKUP(A1270:A3604,'Medical Examinations'!$A$2:$H$2336,3,0)</f>
        <v>5.1100000000000003</v>
      </c>
      <c r="E1270" s="8" t="str">
        <f>VLOOKUP(A1270:A3604,'Medical Examinations'!$A$1:$M$2336,10,0)</f>
        <v>Yes</v>
      </c>
      <c r="F1270" s="8" t="str">
        <f>VLOOKUP(A1270:A3604,'Medical Examinations'!$A$2:$H$2336,5,0)</f>
        <v>No</v>
      </c>
      <c r="G1270" s="8" t="str">
        <f>VLOOKUP(A1270:A3604,'Medical Examinations'!$A$2:$H$2336,6,0)</f>
        <v>Yes</v>
      </c>
      <c r="H1270" s="8">
        <f>VLOOKUP(A1270:A3604,'Medical Examinations'!$A$2:$H$2336,7,0)</f>
        <v>1</v>
      </c>
      <c r="I1270" t="str">
        <f>VLOOKUP(A1270:A3604,'Medical Examinations'!$A$2:$K$2336,11,0)</f>
        <v>No</v>
      </c>
      <c r="J1270" s="8" t="str">
        <f>VLOOKUP(A1270:A3604,'Medical Examinations'!$A$2:$M$2336,12,0)</f>
        <v>Normal Weight</v>
      </c>
      <c r="K1270" s="8" t="str">
        <f>VLOOKUP(A1270:A3604,'Medical Examinations'!$A$2:$M$2336,13,0)</f>
        <v>Normal</v>
      </c>
      <c r="L1270" s="8" t="str">
        <f>VLOOKUP(Table1[CUSTOMER ID],'Hospitalisation Details'!$A$1:$N$2344,12,0)</f>
        <v>10/Aug/1969</v>
      </c>
      <c r="M1270" s="22">
        <f>VLOOKUP(Table1[CUSTOMER ID],'Hospitalisation Details'!$A$2:$N$2344,14,0)</f>
        <v>8665.14</v>
      </c>
      <c r="N1270" s="8" t="str">
        <f>VLOOKUP(Table1[CUSTOMER ID],'Hospitalisation Details'!$A$2:$I$2344,7,0)</f>
        <v>tier - 2</v>
      </c>
      <c r="O1270" s="8" t="str">
        <f>VLOOKUP(Table1[CUSTOMER ID],'Hospitalisation Details'!$A$2:$I$2344,8,0)</f>
        <v>tier - 3</v>
      </c>
      <c r="P1270" s="8" t="str">
        <f>VLOOKUP(Table1[CUSTOMER ID],'Hospitalisation Details'!$A$2:$I$2344,9,0)</f>
        <v>R1013</v>
      </c>
      <c r="Q1270" s="8">
        <f ca="1">VLOOKUP(Table1[CUSTOMER ID],'Hospitalisation Details'!$A$2:$N$2344,13,0)</f>
        <v>55</v>
      </c>
    </row>
    <row r="1271" spans="1:17" ht="15.75" x14ac:dyDescent="0.25">
      <c r="A1271" s="1" t="s">
        <v>1100</v>
      </c>
      <c r="B1271" s="8" t="str">
        <f>VLOOKUP(A1271:A3605,'Customer Names'!$A$2:$D$2336,2,0)</f>
        <v xml:space="preserve">  Jennifer V</v>
      </c>
      <c r="C1271" s="8">
        <f>VLOOKUP(A1271:A3605,'Medical Examinations'!$A$2:$H$2336,2,0)</f>
        <v>18.62</v>
      </c>
      <c r="D1271" s="8">
        <f>VLOOKUP(A1271:A3605,'Medical Examinations'!$A$2:$H$2336,3,0)</f>
        <v>10.24</v>
      </c>
      <c r="E1271" s="8" t="str">
        <f>VLOOKUP(A1271:A3605,'Medical Examinations'!$A$1:$M$2336,10,0)</f>
        <v>No</v>
      </c>
      <c r="F1271" s="8" t="str">
        <f>VLOOKUP(A1271:A3605,'Medical Examinations'!$A$2:$H$2336,5,0)</f>
        <v>No</v>
      </c>
      <c r="G1271" s="8" t="str">
        <f>VLOOKUP(A1271:A3605,'Medical Examinations'!$A$2:$H$2336,6,0)</f>
        <v>No</v>
      </c>
      <c r="H1271" s="8">
        <f>VLOOKUP(A1271:A3605,'Medical Examinations'!$A$2:$H$2336,7,0)</f>
        <v>0</v>
      </c>
      <c r="I1271" t="str">
        <f>VLOOKUP(A1271:A3605,'Medical Examinations'!$A$2:$K$2336,11,0)</f>
        <v>No</v>
      </c>
      <c r="J1271" s="8" t="str">
        <f>VLOOKUP(A1271:A3605,'Medical Examinations'!$A$2:$M$2336,12,0)</f>
        <v>Normal Weight</v>
      </c>
      <c r="K1271" s="8" t="str">
        <f>VLOOKUP(A1271:A3605,'Medical Examinations'!$A$2:$M$2336,13,0)</f>
        <v>Diabetes</v>
      </c>
      <c r="L1271" s="8" t="str">
        <f>VLOOKUP(Table1[CUSTOMER ID],'Hospitalisation Details'!$A$1:$N$2344,12,0)</f>
        <v>21/Oct/1965</v>
      </c>
      <c r="M1271" s="22">
        <f>VLOOKUP(Table1[CUSTOMER ID],'Hospitalisation Details'!$A$2:$N$2344,14,0)</f>
        <v>8665.09</v>
      </c>
      <c r="N1271" s="8" t="str">
        <f>VLOOKUP(Table1[CUSTOMER ID],'Hospitalisation Details'!$A$2:$I$2344,7,0)</f>
        <v>tier - 3</v>
      </c>
      <c r="O1271" s="8" t="str">
        <f>VLOOKUP(Table1[CUSTOMER ID],'Hospitalisation Details'!$A$2:$I$2344,8,0)</f>
        <v>tier - 2</v>
      </c>
      <c r="P1271" s="8" t="str">
        <f>VLOOKUP(Table1[CUSTOMER ID],'Hospitalisation Details'!$A$2:$I$2344,9,0)</f>
        <v>R1012</v>
      </c>
      <c r="Q1271" s="8">
        <f ca="1">VLOOKUP(Table1[CUSTOMER ID],'Hospitalisation Details'!$A$2:$N$2344,13,0)</f>
        <v>59</v>
      </c>
    </row>
    <row r="1272" spans="1:17" ht="15.75" x14ac:dyDescent="0.25">
      <c r="A1272" s="1" t="s">
        <v>1099</v>
      </c>
      <c r="B1272" s="8" t="str">
        <f>VLOOKUP(A1272:A3606,'Customer Names'!$A$2:$D$2336,2,0)</f>
        <v xml:space="preserve">  Michael W</v>
      </c>
      <c r="C1272" s="8">
        <f>VLOOKUP(A1272:A3606,'Medical Examinations'!$A$2:$H$2336,2,0)</f>
        <v>19.190000000000001</v>
      </c>
      <c r="D1272" s="8">
        <f>VLOOKUP(A1272:A3606,'Medical Examinations'!$A$2:$H$2336,3,0)</f>
        <v>7.71</v>
      </c>
      <c r="E1272" s="8" t="str">
        <f>VLOOKUP(A1272:A3606,'Medical Examinations'!$A$1:$M$2336,10,0)</f>
        <v>Yes</v>
      </c>
      <c r="F1272" s="8" t="str">
        <f>VLOOKUP(A1272:A3606,'Medical Examinations'!$A$2:$H$2336,5,0)</f>
        <v>No</v>
      </c>
      <c r="G1272" s="8" t="str">
        <f>VLOOKUP(A1272:A3606,'Medical Examinations'!$A$2:$H$2336,6,0)</f>
        <v>No</v>
      </c>
      <c r="H1272" s="8">
        <f>VLOOKUP(A1272:A3606,'Medical Examinations'!$A$2:$H$2336,7,0)</f>
        <v>1</v>
      </c>
      <c r="I1272" t="str">
        <f>VLOOKUP(A1272:A3606,'Medical Examinations'!$A$2:$K$2336,11,0)</f>
        <v>No</v>
      </c>
      <c r="J1272" s="8" t="str">
        <f>VLOOKUP(A1272:A3606,'Medical Examinations'!$A$2:$M$2336,12,0)</f>
        <v>Normal Weight</v>
      </c>
      <c r="K1272" s="8" t="str">
        <f>VLOOKUP(A1272:A3606,'Medical Examinations'!$A$2:$M$2336,13,0)</f>
        <v>Diabetes</v>
      </c>
      <c r="L1272" s="8" t="str">
        <f>VLOOKUP(Table1[CUSTOMER ID],'Hospitalisation Details'!$A$1:$N$2344,12,0)</f>
        <v>3/Aug/1975</v>
      </c>
      <c r="M1272" s="22">
        <f>VLOOKUP(Table1[CUSTOMER ID],'Hospitalisation Details'!$A$2:$N$2344,14,0)</f>
        <v>8627.5400000000009</v>
      </c>
      <c r="N1272" s="8" t="str">
        <f>VLOOKUP(Table1[CUSTOMER ID],'Hospitalisation Details'!$A$2:$I$2344,7,0)</f>
        <v>tier - 2</v>
      </c>
      <c r="O1272" s="8" t="str">
        <f>VLOOKUP(Table1[CUSTOMER ID],'Hospitalisation Details'!$A$2:$I$2344,8,0)</f>
        <v>tier - 2</v>
      </c>
      <c r="P1272" s="8" t="str">
        <f>VLOOKUP(Table1[CUSTOMER ID],'Hospitalisation Details'!$A$2:$I$2344,9,0)</f>
        <v>R1017</v>
      </c>
      <c r="Q1272" s="8">
        <f ca="1">VLOOKUP(Table1[CUSTOMER ID],'Hospitalisation Details'!$A$2:$N$2344,13,0)</f>
        <v>49</v>
      </c>
    </row>
    <row r="1273" spans="1:17" ht="15.75" x14ac:dyDescent="0.25">
      <c r="A1273" s="1" t="s">
        <v>1098</v>
      </c>
      <c r="B1273" s="8" t="str">
        <f>VLOOKUP(A1273:A3607,'Customer Names'!$A$2:$D$2336,2,0)</f>
        <v xml:space="preserve">  Eddie C</v>
      </c>
      <c r="C1273" s="8">
        <f>VLOOKUP(A1273:A3607,'Medical Examinations'!$A$2:$H$2336,2,0)</f>
        <v>27.5</v>
      </c>
      <c r="D1273" s="8">
        <f>VLOOKUP(A1273:A3607,'Medical Examinations'!$A$2:$H$2336,3,0)</f>
        <v>6.03</v>
      </c>
      <c r="E1273" s="8" t="str">
        <f>VLOOKUP(A1273:A3607,'Medical Examinations'!$A$1:$M$2336,10,0)</f>
        <v>No</v>
      </c>
      <c r="F1273" s="8" t="str">
        <f>VLOOKUP(A1273:A3607,'Medical Examinations'!$A$2:$H$2336,5,0)</f>
        <v>No</v>
      </c>
      <c r="G1273" s="8" t="str">
        <f>VLOOKUP(A1273:A3607,'Medical Examinations'!$A$2:$H$2336,6,0)</f>
        <v>No</v>
      </c>
      <c r="H1273" s="8">
        <f>VLOOKUP(A1273:A3607,'Medical Examinations'!$A$2:$H$2336,7,0)</f>
        <v>0</v>
      </c>
      <c r="I1273" t="str">
        <f>VLOOKUP(A1273:A3607,'Medical Examinations'!$A$2:$K$2336,11,0)</f>
        <v>No</v>
      </c>
      <c r="J1273" s="8" t="str">
        <f>VLOOKUP(A1273:A3607,'Medical Examinations'!$A$2:$M$2336,12,0)</f>
        <v>Overweight</v>
      </c>
      <c r="K1273" s="8" t="str">
        <f>VLOOKUP(A1273:A3607,'Medical Examinations'!$A$2:$M$2336,13,0)</f>
        <v>Prediabetes</v>
      </c>
      <c r="L1273" s="8" t="str">
        <f>VLOOKUP(Table1[CUSTOMER ID],'Hospitalisation Details'!$A$1:$N$2344,12,0)</f>
        <v>2/Sep/1977</v>
      </c>
      <c r="M1273" s="22">
        <f>VLOOKUP(Table1[CUSTOMER ID],'Hospitalisation Details'!$A$2:$N$2344,14,0)</f>
        <v>8615.2999999999993</v>
      </c>
      <c r="N1273" s="8" t="str">
        <f>VLOOKUP(Table1[CUSTOMER ID],'Hospitalisation Details'!$A$2:$I$2344,7,0)</f>
        <v>tier - 2</v>
      </c>
      <c r="O1273" s="8" t="str">
        <f>VLOOKUP(Table1[CUSTOMER ID],'Hospitalisation Details'!$A$2:$I$2344,8,0)</f>
        <v>tier - 3</v>
      </c>
      <c r="P1273" s="8" t="str">
        <f>VLOOKUP(Table1[CUSTOMER ID],'Hospitalisation Details'!$A$2:$I$2344,9,0)</f>
        <v>R1011</v>
      </c>
      <c r="Q1273" s="8">
        <f ca="1">VLOOKUP(Table1[CUSTOMER ID],'Hospitalisation Details'!$A$2:$N$2344,13,0)</f>
        <v>47</v>
      </c>
    </row>
    <row r="1274" spans="1:17" ht="15.75" x14ac:dyDescent="0.25">
      <c r="A1274" s="1" t="s">
        <v>1097</v>
      </c>
      <c r="B1274" s="8" t="str">
        <f>VLOOKUP(A1274:A3608,'Customer Names'!$A$2:$D$2336,2,0)</f>
        <v xml:space="preserve">  Maxime M</v>
      </c>
      <c r="C1274" s="8">
        <f>VLOOKUP(A1274:A3608,'Medical Examinations'!$A$2:$H$2336,2,0)</f>
        <v>27.36</v>
      </c>
      <c r="D1274" s="8">
        <f>VLOOKUP(A1274:A3608,'Medical Examinations'!$A$2:$H$2336,3,0)</f>
        <v>5.96</v>
      </c>
      <c r="E1274" s="8" t="str">
        <f>VLOOKUP(A1274:A3608,'Medical Examinations'!$A$1:$M$2336,10,0)</f>
        <v>No</v>
      </c>
      <c r="F1274" s="8" t="str">
        <f>VLOOKUP(A1274:A3608,'Medical Examinations'!$A$2:$H$2336,5,0)</f>
        <v>No</v>
      </c>
      <c r="G1274" s="8" t="str">
        <f>VLOOKUP(A1274:A3608,'Medical Examinations'!$A$2:$H$2336,6,0)</f>
        <v>Yes</v>
      </c>
      <c r="H1274" s="8">
        <f>VLOOKUP(A1274:A3608,'Medical Examinations'!$A$2:$H$2336,7,0)</f>
        <v>1</v>
      </c>
      <c r="I1274" t="str">
        <f>VLOOKUP(A1274:A3608,'Medical Examinations'!$A$2:$K$2336,11,0)</f>
        <v>No</v>
      </c>
      <c r="J1274" s="8" t="str">
        <f>VLOOKUP(A1274:A3608,'Medical Examinations'!$A$2:$M$2336,12,0)</f>
        <v>Overweight</v>
      </c>
      <c r="K1274" s="8" t="str">
        <f>VLOOKUP(A1274:A3608,'Medical Examinations'!$A$2:$M$2336,13,0)</f>
        <v>Prediabetes</v>
      </c>
      <c r="L1274" s="8" t="str">
        <f>VLOOKUP(Table1[CUSTOMER ID],'Hospitalisation Details'!$A$1:$N$2344,12,0)</f>
        <v>17/Jul/1979</v>
      </c>
      <c r="M1274" s="22">
        <f>VLOOKUP(Table1[CUSTOMER ID],'Hospitalisation Details'!$A$2:$N$2344,14,0)</f>
        <v>8606.2199999999993</v>
      </c>
      <c r="N1274" s="8" t="str">
        <f>VLOOKUP(Table1[CUSTOMER ID],'Hospitalisation Details'!$A$2:$I$2344,7,0)</f>
        <v>tier - 1</v>
      </c>
      <c r="O1274" s="8" t="str">
        <f>VLOOKUP(Table1[CUSTOMER ID],'Hospitalisation Details'!$A$2:$I$2344,8,0)</f>
        <v>tier - 2</v>
      </c>
      <c r="P1274" s="8" t="str">
        <f>VLOOKUP(Table1[CUSTOMER ID],'Hospitalisation Details'!$A$2:$I$2344,9,0)</f>
        <v>R1014</v>
      </c>
      <c r="Q1274" s="8">
        <f ca="1">VLOOKUP(Table1[CUSTOMER ID],'Hospitalisation Details'!$A$2:$N$2344,13,0)</f>
        <v>45</v>
      </c>
    </row>
    <row r="1275" spans="1:17" ht="15.75" x14ac:dyDescent="0.25">
      <c r="A1275" s="1" t="s">
        <v>1096</v>
      </c>
      <c r="B1275" s="8" t="str">
        <f>VLOOKUP(A1275:A3609,'Customer Names'!$A$2:$D$2336,2,0)</f>
        <v xml:space="preserve">  Mark D</v>
      </c>
      <c r="C1275" s="8">
        <f>VLOOKUP(A1275:A3609,'Medical Examinations'!$A$2:$H$2336,2,0)</f>
        <v>20.350000000000001</v>
      </c>
      <c r="D1275" s="8">
        <f>VLOOKUP(A1275:A3609,'Medical Examinations'!$A$2:$H$2336,3,0)</f>
        <v>4.16</v>
      </c>
      <c r="E1275" s="8" t="str">
        <f>VLOOKUP(A1275:A3609,'Medical Examinations'!$A$1:$M$2336,10,0)</f>
        <v>No</v>
      </c>
      <c r="F1275" s="8" t="str">
        <f>VLOOKUP(A1275:A3609,'Medical Examinations'!$A$2:$H$2336,5,0)</f>
        <v>No</v>
      </c>
      <c r="G1275" s="8" t="str">
        <f>VLOOKUP(A1275:A3609,'Medical Examinations'!$A$2:$H$2336,6,0)</f>
        <v>No</v>
      </c>
      <c r="H1275" s="8">
        <f>VLOOKUP(A1275:A3609,'Medical Examinations'!$A$2:$H$2336,7,0)</f>
        <v>0</v>
      </c>
      <c r="I1275" t="str">
        <f>VLOOKUP(A1275:A3609,'Medical Examinations'!$A$2:$K$2336,11,0)</f>
        <v>No</v>
      </c>
      <c r="J1275" s="8" t="str">
        <f>VLOOKUP(A1275:A3609,'Medical Examinations'!$A$2:$M$2336,12,0)</f>
        <v>Normal Weight</v>
      </c>
      <c r="K1275" s="8" t="str">
        <f>VLOOKUP(A1275:A3609,'Medical Examinations'!$A$2:$M$2336,13,0)</f>
        <v>Normal</v>
      </c>
      <c r="L1275" s="8" t="str">
        <f>VLOOKUP(Table1[CUSTOMER ID],'Hospitalisation Details'!$A$1:$N$2344,12,0)</f>
        <v>15/Oct/1977</v>
      </c>
      <c r="M1275" s="22">
        <f>VLOOKUP(Table1[CUSTOMER ID],'Hospitalisation Details'!$A$2:$N$2344,14,0)</f>
        <v>8605.36</v>
      </c>
      <c r="N1275" s="8" t="str">
        <f>VLOOKUP(Table1[CUSTOMER ID],'Hospitalisation Details'!$A$2:$I$2344,7,0)</f>
        <v>tier - 2</v>
      </c>
      <c r="O1275" s="8" t="str">
        <f>VLOOKUP(Table1[CUSTOMER ID],'Hospitalisation Details'!$A$2:$I$2344,8,0)</f>
        <v>tier - 2</v>
      </c>
      <c r="P1275" s="8" t="str">
        <f>VLOOKUP(Table1[CUSTOMER ID],'Hospitalisation Details'!$A$2:$I$2344,9,0)</f>
        <v>R1013</v>
      </c>
      <c r="Q1275" s="8">
        <f ca="1">VLOOKUP(Table1[CUSTOMER ID],'Hospitalisation Details'!$A$2:$N$2344,13,0)</f>
        <v>47</v>
      </c>
    </row>
    <row r="1276" spans="1:17" ht="15.75" x14ac:dyDescent="0.25">
      <c r="A1276" s="1" t="s">
        <v>1095</v>
      </c>
      <c r="B1276" s="8" t="str">
        <f>VLOOKUP(A1276:A3610,'Customer Names'!$A$2:$D$2336,2,0)</f>
        <v xml:space="preserve">  Adam</v>
      </c>
      <c r="C1276" s="8">
        <f>VLOOKUP(A1276:A3610,'Medical Examinations'!$A$2:$H$2336,2,0)</f>
        <v>24.035</v>
      </c>
      <c r="D1276" s="8">
        <f>VLOOKUP(A1276:A3610,'Medical Examinations'!$A$2:$H$2336,3,0)</f>
        <v>6.11</v>
      </c>
      <c r="E1276" s="8" t="str">
        <f>VLOOKUP(A1276:A3610,'Medical Examinations'!$A$1:$M$2336,10,0)</f>
        <v>No</v>
      </c>
      <c r="F1276" s="8" t="str">
        <f>VLOOKUP(A1276:A3610,'Medical Examinations'!$A$2:$H$2336,5,0)</f>
        <v>No</v>
      </c>
      <c r="G1276" s="8" t="str">
        <f>VLOOKUP(A1276:A3610,'Medical Examinations'!$A$2:$H$2336,6,0)</f>
        <v>No</v>
      </c>
      <c r="H1276" s="8">
        <f>VLOOKUP(A1276:A3610,'Medical Examinations'!$A$2:$H$2336,7,0)</f>
        <v>0</v>
      </c>
      <c r="I1276" t="str">
        <f>VLOOKUP(A1276:A3610,'Medical Examinations'!$A$2:$K$2336,11,0)</f>
        <v>No</v>
      </c>
      <c r="J1276" s="8" t="str">
        <f>VLOOKUP(A1276:A3610,'Medical Examinations'!$A$2:$M$2336,12,0)</f>
        <v>Normal Weight</v>
      </c>
      <c r="K1276" s="8" t="str">
        <f>VLOOKUP(A1276:A3610,'Medical Examinations'!$A$2:$M$2336,13,0)</f>
        <v>Prediabetes</v>
      </c>
      <c r="L1276" s="8" t="str">
        <f>VLOOKUP(Table1[CUSTOMER ID],'Hospitalisation Details'!$A$1:$N$2344,12,0)</f>
        <v>12/Nov/1977</v>
      </c>
      <c r="M1276" s="22">
        <f>VLOOKUP(Table1[CUSTOMER ID],'Hospitalisation Details'!$A$2:$N$2344,14,0)</f>
        <v>8604.48</v>
      </c>
      <c r="N1276" s="8" t="str">
        <f>VLOOKUP(Table1[CUSTOMER ID],'Hospitalisation Details'!$A$2:$I$2344,7,0)</f>
        <v>tier - 3</v>
      </c>
      <c r="O1276" s="8" t="str">
        <f>VLOOKUP(Table1[CUSTOMER ID],'Hospitalisation Details'!$A$2:$I$2344,8,0)</f>
        <v>tier - 2</v>
      </c>
      <c r="P1276" s="8" t="str">
        <f>VLOOKUP(Table1[CUSTOMER ID],'Hospitalisation Details'!$A$2:$I$2344,9,0)</f>
        <v>R1016</v>
      </c>
      <c r="Q1276" s="8">
        <f ca="1">VLOOKUP(Table1[CUSTOMER ID],'Hospitalisation Details'!$A$2:$N$2344,13,0)</f>
        <v>47</v>
      </c>
    </row>
    <row r="1277" spans="1:17" ht="15.75" x14ac:dyDescent="0.25">
      <c r="A1277" s="1" t="s">
        <v>1094</v>
      </c>
      <c r="B1277" s="8" t="str">
        <f>VLOOKUP(A1277:A3611,'Customer Names'!$A$2:$D$2336,2,0)</f>
        <v xml:space="preserve">  Justin M</v>
      </c>
      <c r="C1277" s="8">
        <f>VLOOKUP(A1277:A3611,'Medical Examinations'!$A$2:$H$2336,2,0)</f>
        <v>23.56</v>
      </c>
      <c r="D1277" s="8">
        <f>VLOOKUP(A1277:A3611,'Medical Examinations'!$A$2:$H$2336,3,0)</f>
        <v>5.97</v>
      </c>
      <c r="E1277" s="8" t="str">
        <f>VLOOKUP(A1277:A3611,'Medical Examinations'!$A$1:$M$2336,10,0)</f>
        <v>No</v>
      </c>
      <c r="F1277" s="8" t="str">
        <f>VLOOKUP(A1277:A3611,'Medical Examinations'!$A$2:$H$2336,5,0)</f>
        <v>No</v>
      </c>
      <c r="G1277" s="8" t="str">
        <f>VLOOKUP(A1277:A3611,'Medical Examinations'!$A$2:$H$2336,6,0)</f>
        <v>No</v>
      </c>
      <c r="H1277" s="8">
        <f>VLOOKUP(A1277:A3611,'Medical Examinations'!$A$2:$H$2336,7,0)</f>
        <v>0</v>
      </c>
      <c r="I1277" t="str">
        <f>VLOOKUP(A1277:A3611,'Medical Examinations'!$A$2:$K$2336,11,0)</f>
        <v>No</v>
      </c>
      <c r="J1277" s="8" t="str">
        <f>VLOOKUP(A1277:A3611,'Medical Examinations'!$A$2:$M$2336,12,0)</f>
        <v>Normal Weight</v>
      </c>
      <c r="K1277" s="8" t="str">
        <f>VLOOKUP(A1277:A3611,'Medical Examinations'!$A$2:$M$2336,13,0)</f>
        <v>Prediabetes</v>
      </c>
      <c r="L1277" s="8" t="str">
        <f>VLOOKUP(Table1[CUSTOMER ID],'Hospitalisation Details'!$A$1:$N$2344,12,0)</f>
        <v>24/Sep/1977</v>
      </c>
      <c r="M1277" s="22">
        <f>VLOOKUP(Table1[CUSTOMER ID],'Hospitalisation Details'!$A$2:$N$2344,14,0)</f>
        <v>8603.82</v>
      </c>
      <c r="N1277" s="8" t="str">
        <f>VLOOKUP(Table1[CUSTOMER ID],'Hospitalisation Details'!$A$2:$I$2344,7,0)</f>
        <v>tier - 2</v>
      </c>
      <c r="O1277" s="8" t="str">
        <f>VLOOKUP(Table1[CUSTOMER ID],'Hospitalisation Details'!$A$2:$I$2344,8,0)</f>
        <v>tier - 1</v>
      </c>
      <c r="P1277" s="8" t="str">
        <f>VLOOKUP(Table1[CUSTOMER ID],'Hospitalisation Details'!$A$2:$I$2344,9,0)</f>
        <v>R1019</v>
      </c>
      <c r="Q1277" s="8">
        <f ca="1">VLOOKUP(Table1[CUSTOMER ID],'Hospitalisation Details'!$A$2:$N$2344,13,0)</f>
        <v>47</v>
      </c>
    </row>
    <row r="1278" spans="1:17" ht="15.75" x14ac:dyDescent="0.25">
      <c r="A1278" s="1" t="s">
        <v>1093</v>
      </c>
      <c r="B1278" s="8" t="str">
        <f>VLOOKUP(A1278:A3612,'Customer Names'!$A$2:$D$2336,2,0)</f>
        <v xml:space="preserve">  Svetlana V</v>
      </c>
      <c r="C1278" s="8">
        <f>VLOOKUP(A1278:A3612,'Medical Examinations'!$A$2:$H$2336,2,0)</f>
        <v>27.17</v>
      </c>
      <c r="D1278" s="8">
        <f>VLOOKUP(A1278:A3612,'Medical Examinations'!$A$2:$H$2336,3,0)</f>
        <v>10.81</v>
      </c>
      <c r="E1278" s="8" t="str">
        <f>VLOOKUP(A1278:A3612,'Medical Examinations'!$A$1:$M$2336,10,0)</f>
        <v>No</v>
      </c>
      <c r="F1278" s="8" t="str">
        <f>VLOOKUP(A1278:A3612,'Medical Examinations'!$A$2:$H$2336,5,0)</f>
        <v>No</v>
      </c>
      <c r="G1278" s="8" t="str">
        <f>VLOOKUP(A1278:A3612,'Medical Examinations'!$A$2:$H$2336,6,0)</f>
        <v>No</v>
      </c>
      <c r="H1278" s="8">
        <f>VLOOKUP(A1278:A3612,'Medical Examinations'!$A$2:$H$2336,7,0)</f>
        <v>2</v>
      </c>
      <c r="I1278" t="str">
        <f>VLOOKUP(A1278:A3612,'Medical Examinations'!$A$2:$K$2336,11,0)</f>
        <v>No</v>
      </c>
      <c r="J1278" s="8" t="str">
        <f>VLOOKUP(A1278:A3612,'Medical Examinations'!$A$2:$M$2336,12,0)</f>
        <v>Overweight</v>
      </c>
      <c r="K1278" s="8" t="str">
        <f>VLOOKUP(A1278:A3612,'Medical Examinations'!$A$2:$M$2336,13,0)</f>
        <v>Diabetes</v>
      </c>
      <c r="L1278" s="8" t="str">
        <f>VLOOKUP(Table1[CUSTOMER ID],'Hospitalisation Details'!$A$1:$N$2344,12,0)</f>
        <v>11/Jul/1973</v>
      </c>
      <c r="M1278" s="22">
        <f>VLOOKUP(Table1[CUSTOMER ID],'Hospitalisation Details'!$A$2:$N$2344,14,0)</f>
        <v>8601.33</v>
      </c>
      <c r="N1278" s="8" t="str">
        <f>VLOOKUP(Table1[CUSTOMER ID],'Hospitalisation Details'!$A$2:$I$2344,7,0)</f>
        <v>tier - 2</v>
      </c>
      <c r="O1278" s="8" t="str">
        <f>VLOOKUP(Table1[CUSTOMER ID],'Hospitalisation Details'!$A$2:$I$2344,8,0)</f>
        <v>tier - 1</v>
      </c>
      <c r="P1278" s="8" t="str">
        <f>VLOOKUP(Table1[CUSTOMER ID],'Hospitalisation Details'!$A$2:$I$2344,9,0)</f>
        <v>R1013</v>
      </c>
      <c r="Q1278" s="8">
        <f ca="1">VLOOKUP(Table1[CUSTOMER ID],'Hospitalisation Details'!$A$2:$N$2344,13,0)</f>
        <v>51</v>
      </c>
    </row>
    <row r="1279" spans="1:17" ht="15.75" x14ac:dyDescent="0.25">
      <c r="A1279" s="1" t="s">
        <v>1092</v>
      </c>
      <c r="B1279" s="8" t="str">
        <f>VLOOKUP(A1279:A3613,'Customer Names'!$A$2:$D$2336,2,0)</f>
        <v xml:space="preserve">  Jana L</v>
      </c>
      <c r="C1279" s="8">
        <f>VLOOKUP(A1279:A3613,'Medical Examinations'!$A$2:$H$2336,2,0)</f>
        <v>34.32</v>
      </c>
      <c r="D1279" s="8">
        <f>VLOOKUP(A1279:A3613,'Medical Examinations'!$A$2:$H$2336,3,0)</f>
        <v>5.7</v>
      </c>
      <c r="E1279" s="8" t="str">
        <f>VLOOKUP(A1279:A3613,'Medical Examinations'!$A$1:$M$2336,10,0)</f>
        <v>Yes</v>
      </c>
      <c r="F1279" s="8" t="str">
        <f>VLOOKUP(A1279:A3613,'Medical Examinations'!$A$2:$H$2336,5,0)</f>
        <v>No</v>
      </c>
      <c r="G1279" s="8" t="str">
        <f>VLOOKUP(A1279:A3613,'Medical Examinations'!$A$2:$H$2336,6,0)</f>
        <v>Yes</v>
      </c>
      <c r="H1279" s="8">
        <f>VLOOKUP(A1279:A3613,'Medical Examinations'!$A$2:$H$2336,7,0)</f>
        <v>1</v>
      </c>
      <c r="I1279" t="str">
        <f>VLOOKUP(A1279:A3613,'Medical Examinations'!$A$2:$K$2336,11,0)</f>
        <v>No</v>
      </c>
      <c r="J1279" s="8" t="str">
        <f>VLOOKUP(A1279:A3613,'Medical Examinations'!$A$2:$M$2336,12,0)</f>
        <v>Obesity</v>
      </c>
      <c r="K1279" s="8" t="str">
        <f>VLOOKUP(A1279:A3613,'Medical Examinations'!$A$2:$M$2336,13,0)</f>
        <v>Prediabetes</v>
      </c>
      <c r="L1279" s="8" t="str">
        <f>VLOOKUP(Table1[CUSTOMER ID],'Hospitalisation Details'!$A$1:$N$2344,12,0)</f>
        <v>25/Jul/1983</v>
      </c>
      <c r="M1279" s="22">
        <f>VLOOKUP(Table1[CUSTOMER ID],'Hospitalisation Details'!$A$2:$N$2344,14,0)</f>
        <v>8596.83</v>
      </c>
      <c r="N1279" s="8" t="str">
        <f>VLOOKUP(Table1[CUSTOMER ID],'Hospitalisation Details'!$A$2:$I$2344,7,0)</f>
        <v>tier - 2</v>
      </c>
      <c r="O1279" s="8" t="str">
        <f>VLOOKUP(Table1[CUSTOMER ID],'Hospitalisation Details'!$A$2:$I$2344,8,0)</f>
        <v>tier - 3</v>
      </c>
      <c r="P1279" s="8" t="str">
        <f>VLOOKUP(Table1[CUSTOMER ID],'Hospitalisation Details'!$A$2:$I$2344,9,0)</f>
        <v>R1013</v>
      </c>
      <c r="Q1279" s="8">
        <f ca="1">VLOOKUP(Table1[CUSTOMER ID],'Hospitalisation Details'!$A$2:$N$2344,13,0)</f>
        <v>41</v>
      </c>
    </row>
    <row r="1280" spans="1:17" ht="15.75" x14ac:dyDescent="0.25">
      <c r="A1280" s="1" t="s">
        <v>1091</v>
      </c>
      <c r="B1280" s="8" t="str">
        <f>VLOOKUP(A1280:A3614,'Customer Names'!$A$2:$D$2336,2,0)</f>
        <v xml:space="preserve">  Laura</v>
      </c>
      <c r="C1280" s="8">
        <f>VLOOKUP(A1280:A3614,'Medical Examinations'!$A$2:$H$2336,2,0)</f>
        <v>23.87</v>
      </c>
      <c r="D1280" s="8">
        <f>VLOOKUP(A1280:A3614,'Medical Examinations'!$A$2:$H$2336,3,0)</f>
        <v>4.7699999999999996</v>
      </c>
      <c r="E1280" s="8" t="str">
        <f>VLOOKUP(A1280:A3614,'Medical Examinations'!$A$1:$M$2336,10,0)</f>
        <v>Yes</v>
      </c>
      <c r="F1280" s="8" t="str">
        <f>VLOOKUP(A1280:A3614,'Medical Examinations'!$A$2:$H$2336,5,0)</f>
        <v>No</v>
      </c>
      <c r="G1280" s="8" t="str">
        <f>VLOOKUP(A1280:A3614,'Medical Examinations'!$A$2:$H$2336,6,0)</f>
        <v>Yes</v>
      </c>
      <c r="H1280" s="8">
        <f>VLOOKUP(A1280:A3614,'Medical Examinations'!$A$2:$H$2336,7,0)</f>
        <v>1</v>
      </c>
      <c r="I1280" t="str">
        <f>VLOOKUP(A1280:A3614,'Medical Examinations'!$A$2:$K$2336,11,0)</f>
        <v>No</v>
      </c>
      <c r="J1280" s="8" t="str">
        <f>VLOOKUP(A1280:A3614,'Medical Examinations'!$A$2:$M$2336,12,0)</f>
        <v>Normal Weight</v>
      </c>
      <c r="K1280" s="8" t="str">
        <f>VLOOKUP(A1280:A3614,'Medical Examinations'!$A$2:$M$2336,13,0)</f>
        <v>Normal</v>
      </c>
      <c r="L1280" s="8" t="str">
        <f>VLOOKUP(Table1[CUSTOMER ID],'Hospitalisation Details'!$A$1:$N$2344,12,0)</f>
        <v>30/Dec/1983</v>
      </c>
      <c r="M1280" s="22">
        <f>VLOOKUP(Table1[CUSTOMER ID],'Hospitalisation Details'!$A$2:$N$2344,14,0)</f>
        <v>8582.2999999999993</v>
      </c>
      <c r="N1280" s="8" t="str">
        <f>VLOOKUP(Table1[CUSTOMER ID],'Hospitalisation Details'!$A$2:$I$2344,7,0)</f>
        <v>tier - 2</v>
      </c>
      <c r="O1280" s="8" t="str">
        <f>VLOOKUP(Table1[CUSTOMER ID],'Hospitalisation Details'!$A$2:$I$2344,8,0)</f>
        <v>tier - 1</v>
      </c>
      <c r="P1280" s="8" t="str">
        <f>VLOOKUP(Table1[CUSTOMER ID],'Hospitalisation Details'!$A$2:$I$2344,9,0)</f>
        <v>R1013</v>
      </c>
      <c r="Q1280" s="8">
        <f ca="1">VLOOKUP(Table1[CUSTOMER ID],'Hospitalisation Details'!$A$2:$N$2344,13,0)</f>
        <v>40</v>
      </c>
    </row>
    <row r="1281" spans="1:17" ht="15.75" x14ac:dyDescent="0.25">
      <c r="A1281" s="1" t="s">
        <v>1090</v>
      </c>
      <c r="B1281" s="8" t="str">
        <f>VLOOKUP(A1281:A3615,'Customer Names'!$A$2:$D$2336,2,0)</f>
        <v xml:space="preserve">  Torrey C III</v>
      </c>
      <c r="C1281" s="8">
        <f>VLOOKUP(A1281:A3615,'Medical Examinations'!$A$2:$H$2336,2,0)</f>
        <v>30.15</v>
      </c>
      <c r="D1281" s="8">
        <f>VLOOKUP(A1281:A3615,'Medical Examinations'!$A$2:$H$2336,3,0)</f>
        <v>4.25</v>
      </c>
      <c r="E1281" s="8" t="str">
        <f>VLOOKUP(A1281:A3615,'Medical Examinations'!$A$1:$M$2336,10,0)</f>
        <v>No</v>
      </c>
      <c r="F1281" s="8" t="str">
        <f>VLOOKUP(A1281:A3615,'Medical Examinations'!$A$2:$H$2336,5,0)</f>
        <v>No</v>
      </c>
      <c r="G1281" s="8" t="str">
        <f>VLOOKUP(A1281:A3615,'Medical Examinations'!$A$2:$H$2336,6,0)</f>
        <v>No</v>
      </c>
      <c r="H1281" s="8">
        <f>VLOOKUP(A1281:A3615,'Medical Examinations'!$A$2:$H$2336,7,0)</f>
        <v>1</v>
      </c>
      <c r="I1281" t="str">
        <f>VLOOKUP(A1281:A3615,'Medical Examinations'!$A$2:$K$2336,11,0)</f>
        <v>No</v>
      </c>
      <c r="J1281" s="8" t="str">
        <f>VLOOKUP(A1281:A3615,'Medical Examinations'!$A$2:$M$2336,12,0)</f>
        <v>Obesity</v>
      </c>
      <c r="K1281" s="8" t="str">
        <f>VLOOKUP(A1281:A3615,'Medical Examinations'!$A$2:$M$2336,13,0)</f>
        <v>Normal</v>
      </c>
      <c r="L1281" s="8" t="str">
        <f>VLOOKUP(Table1[CUSTOMER ID],'Hospitalisation Details'!$A$1:$N$2344,12,0)</f>
        <v>11/Nov/1987</v>
      </c>
      <c r="M1281" s="22">
        <f>VLOOKUP(Table1[CUSTOMER ID],'Hospitalisation Details'!$A$2:$N$2344,14,0)</f>
        <v>8573.2999999999993</v>
      </c>
      <c r="N1281" s="8" t="str">
        <f>VLOOKUP(Table1[CUSTOMER ID],'Hospitalisation Details'!$A$2:$I$2344,7,0)</f>
        <v>tier - 2</v>
      </c>
      <c r="O1281" s="8" t="str">
        <f>VLOOKUP(Table1[CUSTOMER ID],'Hospitalisation Details'!$A$2:$I$2344,8,0)</f>
        <v>tier - 2</v>
      </c>
      <c r="P1281" s="8" t="str">
        <f>VLOOKUP(Table1[CUSTOMER ID],'Hospitalisation Details'!$A$2:$I$2344,9,0)</f>
        <v>R1021</v>
      </c>
      <c r="Q1281" s="8">
        <f ca="1">VLOOKUP(Table1[CUSTOMER ID],'Hospitalisation Details'!$A$2:$N$2344,13,0)</f>
        <v>37</v>
      </c>
    </row>
    <row r="1282" spans="1:17" ht="15.75" x14ac:dyDescent="0.25">
      <c r="A1282" s="1" t="s">
        <v>1089</v>
      </c>
      <c r="B1282" s="8" t="str">
        <f>VLOOKUP(A1282:A3616,'Customer Names'!$A$2:$D$2336,2,0)</f>
        <v xml:space="preserve">  Paul</v>
      </c>
      <c r="C1282" s="8">
        <f>VLOOKUP(A1282:A3616,'Medical Examinations'!$A$2:$H$2336,2,0)</f>
        <v>26.36</v>
      </c>
      <c r="D1282" s="8">
        <f>VLOOKUP(A1282:A3616,'Medical Examinations'!$A$2:$H$2336,3,0)</f>
        <v>5.52</v>
      </c>
      <c r="E1282" s="8" t="str">
        <f>VLOOKUP(A1282:A3616,'Medical Examinations'!$A$1:$M$2336,10,0)</f>
        <v>No</v>
      </c>
      <c r="F1282" s="8" t="str">
        <f>VLOOKUP(A1282:A3616,'Medical Examinations'!$A$2:$H$2336,5,0)</f>
        <v>No</v>
      </c>
      <c r="G1282" s="8" t="str">
        <f>VLOOKUP(A1282:A3616,'Medical Examinations'!$A$2:$H$2336,6,0)</f>
        <v>No</v>
      </c>
      <c r="H1282" s="8">
        <f>VLOOKUP(A1282:A3616,'Medical Examinations'!$A$2:$H$2336,7,0)</f>
        <v>0</v>
      </c>
      <c r="I1282" t="str">
        <f>VLOOKUP(A1282:A3616,'Medical Examinations'!$A$2:$K$2336,11,0)</f>
        <v>No</v>
      </c>
      <c r="J1282" s="8" t="str">
        <f>VLOOKUP(A1282:A3616,'Medical Examinations'!$A$2:$M$2336,12,0)</f>
        <v>Overweight</v>
      </c>
      <c r="K1282" s="8" t="str">
        <f>VLOOKUP(A1282:A3616,'Medical Examinations'!$A$2:$M$2336,13,0)</f>
        <v>Normal</v>
      </c>
      <c r="L1282" s="8" t="str">
        <f>VLOOKUP(Table1[CUSTOMER ID],'Hospitalisation Details'!$A$1:$N$2344,12,0)</f>
        <v>6/Dec/1982</v>
      </c>
      <c r="M1282" s="22">
        <f>VLOOKUP(Table1[CUSTOMER ID],'Hospitalisation Details'!$A$2:$N$2344,14,0)</f>
        <v>8572.0400000000009</v>
      </c>
      <c r="N1282" s="8" t="str">
        <f>VLOOKUP(Table1[CUSTOMER ID],'Hospitalisation Details'!$A$2:$I$2344,7,0)</f>
        <v>tier - 2</v>
      </c>
      <c r="O1282" s="8" t="str">
        <f>VLOOKUP(Table1[CUSTOMER ID],'Hospitalisation Details'!$A$2:$I$2344,8,0)</f>
        <v>tier - 2</v>
      </c>
      <c r="P1282" s="8" t="str">
        <f>VLOOKUP(Table1[CUSTOMER ID],'Hospitalisation Details'!$A$2:$I$2344,9,0)</f>
        <v>R1021</v>
      </c>
      <c r="Q1282" s="8">
        <f ca="1">VLOOKUP(Table1[CUSTOMER ID],'Hospitalisation Details'!$A$2:$N$2344,13,0)</f>
        <v>41</v>
      </c>
    </row>
    <row r="1283" spans="1:17" ht="15.75" x14ac:dyDescent="0.25">
      <c r="A1283" s="1" t="s">
        <v>1088</v>
      </c>
      <c r="B1283" s="8" t="str">
        <f>VLOOKUP(A1283:A3617,'Customer Names'!$A$2:$D$2336,2,0)</f>
        <v xml:space="preserve">  Jennifer D</v>
      </c>
      <c r="C1283" s="8">
        <f>VLOOKUP(A1283:A3617,'Medical Examinations'!$A$2:$H$2336,2,0)</f>
        <v>45.32</v>
      </c>
      <c r="D1283" s="8">
        <f>VLOOKUP(A1283:A3617,'Medical Examinations'!$A$2:$H$2336,3,0)</f>
        <v>6.53</v>
      </c>
      <c r="E1283" s="8" t="str">
        <f>VLOOKUP(A1283:A3617,'Medical Examinations'!$A$1:$M$2336,10,0)</f>
        <v>Yes</v>
      </c>
      <c r="F1283" s="8" t="str">
        <f>VLOOKUP(A1283:A3617,'Medical Examinations'!$A$2:$H$2336,5,0)</f>
        <v>No</v>
      </c>
      <c r="G1283" s="8" t="str">
        <f>VLOOKUP(A1283:A3617,'Medical Examinations'!$A$2:$H$2336,6,0)</f>
        <v>No</v>
      </c>
      <c r="H1283" s="8">
        <f>VLOOKUP(A1283:A3617,'Medical Examinations'!$A$2:$H$2336,7,0)</f>
        <v>1</v>
      </c>
      <c r="I1283" t="str">
        <f>VLOOKUP(A1283:A3617,'Medical Examinations'!$A$2:$K$2336,11,0)</f>
        <v>No</v>
      </c>
      <c r="J1283" s="8" t="str">
        <f>VLOOKUP(A1283:A3617,'Medical Examinations'!$A$2:$M$2336,12,0)</f>
        <v>Obesity</v>
      </c>
      <c r="K1283" s="8" t="str">
        <f>VLOOKUP(A1283:A3617,'Medical Examinations'!$A$2:$M$2336,13,0)</f>
        <v>Diabetes</v>
      </c>
      <c r="L1283" s="8" t="str">
        <f>VLOOKUP(Table1[CUSTOMER ID],'Hospitalisation Details'!$A$1:$N$2344,12,0)</f>
        <v>26/Sep/1975</v>
      </c>
      <c r="M1283" s="22">
        <f>VLOOKUP(Table1[CUSTOMER ID],'Hospitalisation Details'!$A$2:$N$2344,14,0)</f>
        <v>8569.86</v>
      </c>
      <c r="N1283" s="8" t="str">
        <f>VLOOKUP(Table1[CUSTOMER ID],'Hospitalisation Details'!$A$2:$I$2344,7,0)</f>
        <v>tier - 2</v>
      </c>
      <c r="O1283" s="8" t="str">
        <f>VLOOKUP(Table1[CUSTOMER ID],'Hospitalisation Details'!$A$2:$I$2344,8,0)</f>
        <v>tier - 3</v>
      </c>
      <c r="P1283" s="8" t="str">
        <f>VLOOKUP(Table1[CUSTOMER ID],'Hospitalisation Details'!$A$2:$I$2344,9,0)</f>
        <v>R1013</v>
      </c>
      <c r="Q1283" s="8">
        <f ca="1">VLOOKUP(Table1[CUSTOMER ID],'Hospitalisation Details'!$A$2:$N$2344,13,0)</f>
        <v>49</v>
      </c>
    </row>
    <row r="1284" spans="1:17" ht="15.75" x14ac:dyDescent="0.25">
      <c r="A1284" s="1" t="s">
        <v>1087</v>
      </c>
      <c r="B1284" s="8" t="str">
        <f>VLOOKUP(A1284:A3618,'Customer Names'!$A$2:$D$2336,2,0)</f>
        <v xml:space="preserve">  Erik</v>
      </c>
      <c r="C1284" s="8">
        <f>VLOOKUP(A1284:A3618,'Medical Examinations'!$A$2:$H$2336,2,0)</f>
        <v>31.93</v>
      </c>
      <c r="D1284" s="8">
        <f>VLOOKUP(A1284:A3618,'Medical Examinations'!$A$2:$H$2336,3,0)</f>
        <v>4.82</v>
      </c>
      <c r="E1284" s="8" t="str">
        <f>VLOOKUP(A1284:A3618,'Medical Examinations'!$A$1:$M$2336,10,0)</f>
        <v>Yes</v>
      </c>
      <c r="F1284" s="8" t="str">
        <f>VLOOKUP(A1284:A3618,'Medical Examinations'!$A$2:$H$2336,5,0)</f>
        <v>No</v>
      </c>
      <c r="G1284" s="8" t="str">
        <f>VLOOKUP(A1284:A3618,'Medical Examinations'!$A$2:$H$2336,6,0)</f>
        <v>No</v>
      </c>
      <c r="H1284" s="8">
        <f>VLOOKUP(A1284:A3618,'Medical Examinations'!$A$2:$H$2336,7,0)</f>
        <v>1</v>
      </c>
      <c r="I1284" t="str">
        <f>VLOOKUP(A1284:A3618,'Medical Examinations'!$A$2:$K$2336,11,0)</f>
        <v>No</v>
      </c>
      <c r="J1284" s="8" t="str">
        <f>VLOOKUP(A1284:A3618,'Medical Examinations'!$A$2:$M$2336,12,0)</f>
        <v>Obesity</v>
      </c>
      <c r="K1284" s="8" t="str">
        <f>VLOOKUP(A1284:A3618,'Medical Examinations'!$A$2:$M$2336,13,0)</f>
        <v>Normal</v>
      </c>
      <c r="L1284" s="8" t="str">
        <f>VLOOKUP(Table1[CUSTOMER ID],'Hospitalisation Details'!$A$1:$N$2344,12,0)</f>
        <v>21/Sep/1988</v>
      </c>
      <c r="M1284" s="22">
        <f>VLOOKUP(Table1[CUSTOMER ID],'Hospitalisation Details'!$A$2:$N$2344,14,0)</f>
        <v>8567.25</v>
      </c>
      <c r="N1284" s="8" t="str">
        <f>VLOOKUP(Table1[CUSTOMER ID],'Hospitalisation Details'!$A$2:$I$2344,7,0)</f>
        <v>tier - 2</v>
      </c>
      <c r="O1284" s="8" t="str">
        <f>VLOOKUP(Table1[CUSTOMER ID],'Hospitalisation Details'!$A$2:$I$2344,8,0)</f>
        <v>tier - 1</v>
      </c>
      <c r="P1284" s="8" t="str">
        <f>VLOOKUP(Table1[CUSTOMER ID],'Hospitalisation Details'!$A$2:$I$2344,9,0)</f>
        <v>R1012</v>
      </c>
      <c r="Q1284" s="8">
        <f ca="1">VLOOKUP(Table1[CUSTOMER ID],'Hospitalisation Details'!$A$2:$N$2344,13,0)</f>
        <v>36</v>
      </c>
    </row>
    <row r="1285" spans="1:17" ht="15.75" x14ac:dyDescent="0.25">
      <c r="A1285" s="1" t="s">
        <v>1086</v>
      </c>
      <c r="B1285" s="8" t="str">
        <f>VLOOKUP(A1285:A3619,'Customer Names'!$A$2:$D$2336,2,0)</f>
        <v xml:space="preserve">  Lana J</v>
      </c>
      <c r="C1285" s="8">
        <f>VLOOKUP(A1285:A3619,'Medical Examinations'!$A$2:$H$2336,2,0)</f>
        <v>36</v>
      </c>
      <c r="D1285" s="8">
        <f>VLOOKUP(A1285:A3619,'Medical Examinations'!$A$2:$H$2336,3,0)</f>
        <v>11.94</v>
      </c>
      <c r="E1285" s="8" t="str">
        <f>VLOOKUP(A1285:A3619,'Medical Examinations'!$A$1:$M$2336,10,0)</f>
        <v>Yes</v>
      </c>
      <c r="F1285" s="8" t="str">
        <f>VLOOKUP(A1285:A3619,'Medical Examinations'!$A$2:$H$2336,5,0)</f>
        <v>No</v>
      </c>
      <c r="G1285" s="8" t="str">
        <f>VLOOKUP(A1285:A3619,'Medical Examinations'!$A$2:$H$2336,6,0)</f>
        <v>No</v>
      </c>
      <c r="H1285" s="8">
        <f>VLOOKUP(A1285:A3619,'Medical Examinations'!$A$2:$H$2336,7,0)</f>
        <v>1</v>
      </c>
      <c r="I1285" t="str">
        <f>VLOOKUP(A1285:A3619,'Medical Examinations'!$A$2:$K$2336,11,0)</f>
        <v>No</v>
      </c>
      <c r="J1285" s="8" t="str">
        <f>VLOOKUP(A1285:A3619,'Medical Examinations'!$A$2:$M$2336,12,0)</f>
        <v>Obesity</v>
      </c>
      <c r="K1285" s="8" t="str">
        <f>VLOOKUP(A1285:A3619,'Medical Examinations'!$A$2:$M$2336,13,0)</f>
        <v>Diabetes</v>
      </c>
      <c r="L1285" s="8" t="str">
        <f>VLOOKUP(Table1[CUSTOMER ID],'Hospitalisation Details'!$A$1:$N$2344,12,0)</f>
        <v>21/Aug/1975</v>
      </c>
      <c r="M1285" s="22">
        <f>VLOOKUP(Table1[CUSTOMER ID],'Hospitalisation Details'!$A$2:$N$2344,14,0)</f>
        <v>8556.91</v>
      </c>
      <c r="N1285" s="8" t="str">
        <f>VLOOKUP(Table1[CUSTOMER ID],'Hospitalisation Details'!$A$2:$I$2344,7,0)</f>
        <v>tier - 2</v>
      </c>
      <c r="O1285" s="8" t="str">
        <f>VLOOKUP(Table1[CUSTOMER ID],'Hospitalisation Details'!$A$2:$I$2344,8,0)</f>
        <v>tier - 1</v>
      </c>
      <c r="P1285" s="8" t="str">
        <f>VLOOKUP(Table1[CUSTOMER ID],'Hospitalisation Details'!$A$2:$I$2344,9,0)</f>
        <v>R1011</v>
      </c>
      <c r="Q1285" s="8">
        <f ca="1">VLOOKUP(Table1[CUSTOMER ID],'Hospitalisation Details'!$A$2:$N$2344,13,0)</f>
        <v>49</v>
      </c>
    </row>
    <row r="1286" spans="1:17" ht="15.75" x14ac:dyDescent="0.25">
      <c r="A1286" s="1" t="s">
        <v>1085</v>
      </c>
      <c r="B1286" s="8" t="str">
        <f>VLOOKUP(A1286:A3620,'Customer Names'!$A$2:$D$2336,2,0)</f>
        <v xml:space="preserve">  Rebecca E</v>
      </c>
      <c r="C1286" s="8">
        <f>VLOOKUP(A1286:A3620,'Medical Examinations'!$A$2:$H$2336,2,0)</f>
        <v>32</v>
      </c>
      <c r="D1286" s="8">
        <f>VLOOKUP(A1286:A3620,'Medical Examinations'!$A$2:$H$2336,3,0)</f>
        <v>7.85</v>
      </c>
      <c r="E1286" s="8" t="str">
        <f>VLOOKUP(A1286:A3620,'Medical Examinations'!$A$1:$M$2336,10,0)</f>
        <v>Yes</v>
      </c>
      <c r="F1286" s="8" t="str">
        <f>VLOOKUP(A1286:A3620,'Medical Examinations'!$A$2:$H$2336,5,0)</f>
        <v>No</v>
      </c>
      <c r="G1286" s="8" t="str">
        <f>VLOOKUP(A1286:A3620,'Medical Examinations'!$A$2:$H$2336,6,0)</f>
        <v>No</v>
      </c>
      <c r="H1286" s="8">
        <f>VLOOKUP(A1286:A3620,'Medical Examinations'!$A$2:$H$2336,7,0)</f>
        <v>1</v>
      </c>
      <c r="I1286" t="str">
        <f>VLOOKUP(A1286:A3620,'Medical Examinations'!$A$2:$K$2336,11,0)</f>
        <v>No</v>
      </c>
      <c r="J1286" s="8" t="str">
        <f>VLOOKUP(A1286:A3620,'Medical Examinations'!$A$2:$M$2336,12,0)</f>
        <v>Obesity</v>
      </c>
      <c r="K1286" s="8" t="str">
        <f>VLOOKUP(A1286:A3620,'Medical Examinations'!$A$2:$M$2336,13,0)</f>
        <v>Diabetes</v>
      </c>
      <c r="L1286" s="8" t="str">
        <f>VLOOKUP(Table1[CUSTOMER ID],'Hospitalisation Details'!$A$1:$N$2344,12,0)</f>
        <v>6/Aug/1975</v>
      </c>
      <c r="M1286" s="22">
        <f>VLOOKUP(Table1[CUSTOMER ID],'Hospitalisation Details'!$A$2:$N$2344,14,0)</f>
        <v>8551.35</v>
      </c>
      <c r="N1286" s="8" t="str">
        <f>VLOOKUP(Table1[CUSTOMER ID],'Hospitalisation Details'!$A$2:$I$2344,7,0)</f>
        <v>tier - 2</v>
      </c>
      <c r="O1286" s="8" t="str">
        <f>VLOOKUP(Table1[CUSTOMER ID],'Hospitalisation Details'!$A$2:$I$2344,8,0)</f>
        <v>tier - 2</v>
      </c>
      <c r="P1286" s="8" t="str">
        <f>VLOOKUP(Table1[CUSTOMER ID],'Hospitalisation Details'!$A$2:$I$2344,9,0)</f>
        <v>R1011</v>
      </c>
      <c r="Q1286" s="8">
        <f ca="1">VLOOKUP(Table1[CUSTOMER ID],'Hospitalisation Details'!$A$2:$N$2344,13,0)</f>
        <v>49</v>
      </c>
    </row>
    <row r="1287" spans="1:17" ht="15.75" x14ac:dyDescent="0.25">
      <c r="A1287" s="1" t="s">
        <v>1084</v>
      </c>
      <c r="B1287" s="8" t="str">
        <f>VLOOKUP(A1287:A3621,'Customer Names'!$A$2:$D$2336,2,0)</f>
        <v xml:space="preserve">  Katie M</v>
      </c>
      <c r="C1287" s="8">
        <f>VLOOKUP(A1287:A3621,'Medical Examinations'!$A$2:$H$2336,2,0)</f>
        <v>29.37</v>
      </c>
      <c r="D1287" s="8">
        <f>VLOOKUP(A1287:A3621,'Medical Examinations'!$A$2:$H$2336,3,0)</f>
        <v>8.01</v>
      </c>
      <c r="E1287" s="8" t="str">
        <f>VLOOKUP(A1287:A3621,'Medical Examinations'!$A$1:$M$2336,10,0)</f>
        <v>Yes</v>
      </c>
      <c r="F1287" s="8" t="str">
        <f>VLOOKUP(A1287:A3621,'Medical Examinations'!$A$2:$H$2336,5,0)</f>
        <v>No</v>
      </c>
      <c r="G1287" s="8" t="str">
        <f>VLOOKUP(A1287:A3621,'Medical Examinations'!$A$2:$H$2336,6,0)</f>
        <v>No</v>
      </c>
      <c r="H1287" s="8">
        <f>VLOOKUP(A1287:A3621,'Medical Examinations'!$A$2:$H$2336,7,0)</f>
        <v>1</v>
      </c>
      <c r="I1287" t="str">
        <f>VLOOKUP(A1287:A3621,'Medical Examinations'!$A$2:$K$2336,11,0)</f>
        <v>No</v>
      </c>
      <c r="J1287" s="8" t="str">
        <f>VLOOKUP(A1287:A3621,'Medical Examinations'!$A$2:$M$2336,12,0)</f>
        <v>Overweight</v>
      </c>
      <c r="K1287" s="8" t="str">
        <f>VLOOKUP(A1287:A3621,'Medical Examinations'!$A$2:$M$2336,13,0)</f>
        <v>Diabetes</v>
      </c>
      <c r="L1287" s="8" t="str">
        <f>VLOOKUP(Table1[CUSTOMER ID],'Hospitalisation Details'!$A$1:$N$2344,12,0)</f>
        <v>12/Dec/1983</v>
      </c>
      <c r="M1287" s="22">
        <f>VLOOKUP(Table1[CUSTOMER ID],'Hospitalisation Details'!$A$2:$N$2344,14,0)</f>
        <v>8547.69</v>
      </c>
      <c r="N1287" s="8" t="str">
        <f>VLOOKUP(Table1[CUSTOMER ID],'Hospitalisation Details'!$A$2:$I$2344,7,0)</f>
        <v>tier - 2</v>
      </c>
      <c r="O1287" s="8" t="str">
        <f>VLOOKUP(Table1[CUSTOMER ID],'Hospitalisation Details'!$A$2:$I$2344,8,0)</f>
        <v>tier - 1</v>
      </c>
      <c r="P1287" s="8" t="str">
        <f>VLOOKUP(Table1[CUSTOMER ID],'Hospitalisation Details'!$A$2:$I$2344,9,0)</f>
        <v>R1013</v>
      </c>
      <c r="Q1287" s="8">
        <f ca="1">VLOOKUP(Table1[CUSTOMER ID],'Hospitalisation Details'!$A$2:$N$2344,13,0)</f>
        <v>40</v>
      </c>
    </row>
    <row r="1288" spans="1:17" ht="15.75" x14ac:dyDescent="0.25">
      <c r="A1288" s="1" t="s">
        <v>1083</v>
      </c>
      <c r="B1288" s="8" t="str">
        <f>VLOOKUP(A1288:A3622,'Customer Names'!$A$2:$D$2336,2,0)</f>
        <v xml:space="preserve">  Elizabeth A</v>
      </c>
      <c r="C1288" s="8">
        <f>VLOOKUP(A1288:A3622,'Medical Examinations'!$A$2:$H$2336,2,0)</f>
        <v>23.6</v>
      </c>
      <c r="D1288" s="8">
        <f>VLOOKUP(A1288:A3622,'Medical Examinations'!$A$2:$H$2336,3,0)</f>
        <v>7.4</v>
      </c>
      <c r="E1288" s="8" t="str">
        <f>VLOOKUP(A1288:A3622,'Medical Examinations'!$A$1:$M$2336,10,0)</f>
        <v>Yes</v>
      </c>
      <c r="F1288" s="8" t="str">
        <f>VLOOKUP(A1288:A3622,'Medical Examinations'!$A$2:$H$2336,5,0)</f>
        <v>No</v>
      </c>
      <c r="G1288" s="8" t="str">
        <f>VLOOKUP(A1288:A3622,'Medical Examinations'!$A$2:$H$2336,6,0)</f>
        <v>No</v>
      </c>
      <c r="H1288" s="8">
        <f>VLOOKUP(A1288:A3622,'Medical Examinations'!$A$2:$H$2336,7,0)</f>
        <v>1</v>
      </c>
      <c r="I1288" t="str">
        <f>VLOOKUP(A1288:A3622,'Medical Examinations'!$A$2:$K$2336,11,0)</f>
        <v>No</v>
      </c>
      <c r="J1288" s="8" t="str">
        <f>VLOOKUP(A1288:A3622,'Medical Examinations'!$A$2:$M$2336,12,0)</f>
        <v>Normal Weight</v>
      </c>
      <c r="K1288" s="8" t="str">
        <f>VLOOKUP(A1288:A3622,'Medical Examinations'!$A$2:$M$2336,13,0)</f>
        <v>Diabetes</v>
      </c>
      <c r="L1288" s="8" t="str">
        <f>VLOOKUP(Table1[CUSTOMER ID],'Hospitalisation Details'!$A$1:$N$2344,12,0)</f>
        <v>6/Nov/1975</v>
      </c>
      <c r="M1288" s="22">
        <f>VLOOKUP(Table1[CUSTOMER ID],'Hospitalisation Details'!$A$2:$N$2344,14,0)</f>
        <v>8539.67</v>
      </c>
      <c r="N1288" s="8" t="str">
        <f>VLOOKUP(Table1[CUSTOMER ID],'Hospitalisation Details'!$A$2:$I$2344,7,0)</f>
        <v>tier - 2</v>
      </c>
      <c r="O1288" s="8" t="str">
        <f>VLOOKUP(Table1[CUSTOMER ID],'Hospitalisation Details'!$A$2:$I$2344,8,0)</f>
        <v>tier - 3</v>
      </c>
      <c r="P1288" s="8" t="str">
        <f>VLOOKUP(Table1[CUSTOMER ID],'Hospitalisation Details'!$A$2:$I$2344,9,0)</f>
        <v>R1011</v>
      </c>
      <c r="Q1288" s="8">
        <f ca="1">VLOOKUP(Table1[CUSTOMER ID],'Hospitalisation Details'!$A$2:$N$2344,13,0)</f>
        <v>49</v>
      </c>
    </row>
    <row r="1289" spans="1:17" ht="15.75" x14ac:dyDescent="0.25">
      <c r="A1289" s="1" t="s">
        <v>1082</v>
      </c>
      <c r="B1289" s="8" t="str">
        <f>VLOOKUP(A1289:A3623,'Customer Names'!$A$2:$D$2336,2,0)</f>
        <v xml:space="preserve">  Sarah</v>
      </c>
      <c r="C1289" s="8">
        <f>VLOOKUP(A1289:A3623,'Medical Examinations'!$A$2:$H$2336,2,0)</f>
        <v>33.155000000000001</v>
      </c>
      <c r="D1289" s="8">
        <f>VLOOKUP(A1289:A3623,'Medical Examinations'!$A$2:$H$2336,3,0)</f>
        <v>8.3800000000000008</v>
      </c>
      <c r="E1289" s="8" t="str">
        <f>VLOOKUP(A1289:A3623,'Medical Examinations'!$A$1:$M$2336,10,0)</f>
        <v>Yes</v>
      </c>
      <c r="F1289" s="8" t="str">
        <f>VLOOKUP(A1289:A3623,'Medical Examinations'!$A$2:$H$2336,5,0)</f>
        <v>No</v>
      </c>
      <c r="G1289" s="8" t="str">
        <f>VLOOKUP(A1289:A3623,'Medical Examinations'!$A$2:$H$2336,6,0)</f>
        <v>No</v>
      </c>
      <c r="H1289" s="8">
        <f>VLOOKUP(A1289:A3623,'Medical Examinations'!$A$2:$H$2336,7,0)</f>
        <v>0</v>
      </c>
      <c r="I1289" t="str">
        <f>VLOOKUP(A1289:A3623,'Medical Examinations'!$A$2:$K$2336,11,0)</f>
        <v>No</v>
      </c>
      <c r="J1289" s="8" t="str">
        <f>VLOOKUP(A1289:A3623,'Medical Examinations'!$A$2:$M$2336,12,0)</f>
        <v>Obesity</v>
      </c>
      <c r="K1289" s="8" t="str">
        <f>VLOOKUP(A1289:A3623,'Medical Examinations'!$A$2:$M$2336,13,0)</f>
        <v>Diabetes</v>
      </c>
      <c r="L1289" s="8" t="str">
        <f>VLOOKUP(Table1[CUSTOMER ID],'Hospitalisation Details'!$A$1:$N$2344,12,0)</f>
        <v>27/Dec/1981</v>
      </c>
      <c r="M1289" s="22">
        <f>VLOOKUP(Table1[CUSTOMER ID],'Hospitalisation Details'!$A$2:$N$2344,14,0)</f>
        <v>8538.2900000000009</v>
      </c>
      <c r="N1289" s="8" t="str">
        <f>VLOOKUP(Table1[CUSTOMER ID],'Hospitalisation Details'!$A$2:$I$2344,7,0)</f>
        <v>tier - 2</v>
      </c>
      <c r="O1289" s="8" t="str">
        <f>VLOOKUP(Table1[CUSTOMER ID],'Hospitalisation Details'!$A$2:$I$2344,8,0)</f>
        <v>tier - 3</v>
      </c>
      <c r="P1289" s="8" t="str">
        <f>VLOOKUP(Table1[CUSTOMER ID],'Hospitalisation Details'!$A$2:$I$2344,9,0)</f>
        <v>R1024</v>
      </c>
      <c r="Q1289" s="8">
        <f ca="1">VLOOKUP(Table1[CUSTOMER ID],'Hospitalisation Details'!$A$2:$N$2344,13,0)</f>
        <v>42</v>
      </c>
    </row>
    <row r="1290" spans="1:17" ht="15.75" x14ac:dyDescent="0.25">
      <c r="A1290" s="1" t="s">
        <v>1081</v>
      </c>
      <c r="B1290" s="8" t="str">
        <f>VLOOKUP(A1290:A3624,'Customer Names'!$A$2:$D$2336,2,0)</f>
        <v xml:space="preserve">  Annie J</v>
      </c>
      <c r="C1290" s="8">
        <f>VLOOKUP(A1290:A3624,'Medical Examinations'!$A$2:$H$2336,2,0)</f>
        <v>24.32</v>
      </c>
      <c r="D1290" s="8">
        <f>VLOOKUP(A1290:A3624,'Medical Examinations'!$A$2:$H$2336,3,0)</f>
        <v>11.56</v>
      </c>
      <c r="E1290" s="8" t="str">
        <f>VLOOKUP(A1290:A3624,'Medical Examinations'!$A$1:$M$2336,10,0)</f>
        <v>Yes</v>
      </c>
      <c r="F1290" s="8" t="str">
        <f>VLOOKUP(A1290:A3624,'Medical Examinations'!$A$2:$H$2336,5,0)</f>
        <v>No</v>
      </c>
      <c r="G1290" s="8" t="str">
        <f>VLOOKUP(A1290:A3624,'Medical Examinations'!$A$2:$H$2336,6,0)</f>
        <v>No</v>
      </c>
      <c r="H1290" s="8">
        <f>VLOOKUP(A1290:A3624,'Medical Examinations'!$A$2:$H$2336,7,0)</f>
        <v>1</v>
      </c>
      <c r="I1290" t="str">
        <f>VLOOKUP(A1290:A3624,'Medical Examinations'!$A$2:$K$2336,11,0)</f>
        <v>No</v>
      </c>
      <c r="J1290" s="8" t="str">
        <f>VLOOKUP(A1290:A3624,'Medical Examinations'!$A$2:$M$2336,12,0)</f>
        <v>Normal Weight</v>
      </c>
      <c r="K1290" s="8" t="str">
        <f>VLOOKUP(A1290:A3624,'Medical Examinations'!$A$2:$M$2336,13,0)</f>
        <v>Diabetes</v>
      </c>
      <c r="L1290" s="8" t="str">
        <f>VLOOKUP(Table1[CUSTOMER ID],'Hospitalisation Details'!$A$1:$N$2344,12,0)</f>
        <v>24/Jul/1983</v>
      </c>
      <c r="M1290" s="22">
        <f>VLOOKUP(Table1[CUSTOMER ID],'Hospitalisation Details'!$A$2:$N$2344,14,0)</f>
        <v>8534.67</v>
      </c>
      <c r="N1290" s="8" t="str">
        <f>VLOOKUP(Table1[CUSTOMER ID],'Hospitalisation Details'!$A$2:$I$2344,7,0)</f>
        <v>tier - 2</v>
      </c>
      <c r="O1290" s="8" t="str">
        <f>VLOOKUP(Table1[CUSTOMER ID],'Hospitalisation Details'!$A$2:$I$2344,8,0)</f>
        <v>tier - 3</v>
      </c>
      <c r="P1290" s="8" t="str">
        <f>VLOOKUP(Table1[CUSTOMER ID],'Hospitalisation Details'!$A$2:$I$2344,9,0)</f>
        <v>R1024</v>
      </c>
      <c r="Q1290" s="8">
        <f ca="1">VLOOKUP(Table1[CUSTOMER ID],'Hospitalisation Details'!$A$2:$N$2344,13,0)</f>
        <v>41</v>
      </c>
    </row>
    <row r="1291" spans="1:17" ht="15.75" x14ac:dyDescent="0.25">
      <c r="A1291" s="1" t="s">
        <v>1080</v>
      </c>
      <c r="B1291" s="8" t="str">
        <f>VLOOKUP(A1291:A3625,'Customer Names'!$A$2:$D$2336,2,0)</f>
        <v xml:space="preserve">  Annie</v>
      </c>
      <c r="C1291" s="8">
        <f>VLOOKUP(A1291:A3625,'Medical Examinations'!$A$2:$H$2336,2,0)</f>
        <v>36.299999999999997</v>
      </c>
      <c r="D1291" s="8">
        <f>VLOOKUP(A1291:A3625,'Medical Examinations'!$A$2:$H$2336,3,0)</f>
        <v>4.6100000000000003</v>
      </c>
      <c r="E1291" s="8" t="str">
        <f>VLOOKUP(A1291:A3625,'Medical Examinations'!$A$1:$M$2336,10,0)</f>
        <v>No</v>
      </c>
      <c r="F1291" s="8" t="str">
        <f>VLOOKUP(A1291:A3625,'Medical Examinations'!$A$2:$H$2336,5,0)</f>
        <v>No</v>
      </c>
      <c r="G1291" s="8" t="str">
        <f>VLOOKUP(A1291:A3625,'Medical Examinations'!$A$2:$H$2336,6,0)</f>
        <v>No</v>
      </c>
      <c r="H1291" s="8">
        <f>VLOOKUP(A1291:A3625,'Medical Examinations'!$A$2:$H$2336,7,0)</f>
        <v>0</v>
      </c>
      <c r="I1291" t="str">
        <f>VLOOKUP(A1291:A3625,'Medical Examinations'!$A$2:$K$2336,11,0)</f>
        <v>No</v>
      </c>
      <c r="J1291" s="8" t="str">
        <f>VLOOKUP(A1291:A3625,'Medical Examinations'!$A$2:$M$2336,12,0)</f>
        <v>Obesity</v>
      </c>
      <c r="K1291" s="8" t="str">
        <f>VLOOKUP(A1291:A3625,'Medical Examinations'!$A$2:$M$2336,13,0)</f>
        <v>Normal</v>
      </c>
      <c r="L1291" s="8" t="str">
        <f>VLOOKUP(Table1[CUSTOMER ID],'Hospitalisation Details'!$A$1:$N$2344,12,0)</f>
        <v>26/Jul/1977</v>
      </c>
      <c r="M1291" s="22">
        <f>VLOOKUP(Table1[CUSTOMER ID],'Hospitalisation Details'!$A$2:$N$2344,14,0)</f>
        <v>8527.5300000000007</v>
      </c>
      <c r="N1291" s="8" t="str">
        <f>VLOOKUP(Table1[CUSTOMER ID],'Hospitalisation Details'!$A$2:$I$2344,7,0)</f>
        <v>tier - 2</v>
      </c>
      <c r="O1291" s="8" t="str">
        <f>VLOOKUP(Table1[CUSTOMER ID],'Hospitalisation Details'!$A$2:$I$2344,8,0)</f>
        <v>tier - 2</v>
      </c>
      <c r="P1291" s="8" t="str">
        <f>VLOOKUP(Table1[CUSTOMER ID],'Hospitalisation Details'!$A$2:$I$2344,9,0)</f>
        <v>R1013</v>
      </c>
      <c r="Q1291" s="8">
        <f ca="1">VLOOKUP(Table1[CUSTOMER ID],'Hospitalisation Details'!$A$2:$N$2344,13,0)</f>
        <v>47</v>
      </c>
    </row>
    <row r="1292" spans="1:17" ht="15.75" x14ac:dyDescent="0.25">
      <c r="A1292" s="1" t="s">
        <v>1079</v>
      </c>
      <c r="B1292" s="8" t="str">
        <f>VLOOKUP(A1292:A3626,'Customer Names'!$A$2:$D$2336,2,0)</f>
        <v xml:space="preserve">  Lindsey</v>
      </c>
      <c r="C1292" s="8">
        <f>VLOOKUP(A1292:A3626,'Medical Examinations'!$A$2:$H$2336,2,0)</f>
        <v>34.4</v>
      </c>
      <c r="D1292" s="8">
        <f>VLOOKUP(A1292:A3626,'Medical Examinations'!$A$2:$H$2336,3,0)</f>
        <v>4.95</v>
      </c>
      <c r="E1292" s="8" t="str">
        <f>VLOOKUP(A1292:A3626,'Medical Examinations'!$A$1:$M$2336,10,0)</f>
        <v>No</v>
      </c>
      <c r="F1292" s="8" t="str">
        <f>VLOOKUP(A1292:A3626,'Medical Examinations'!$A$2:$H$2336,5,0)</f>
        <v>No</v>
      </c>
      <c r="G1292" s="8" t="str">
        <f>VLOOKUP(A1292:A3626,'Medical Examinations'!$A$2:$H$2336,6,0)</f>
        <v>Yes</v>
      </c>
      <c r="H1292" s="8">
        <f>VLOOKUP(A1292:A3626,'Medical Examinations'!$A$2:$H$2336,7,0)</f>
        <v>1</v>
      </c>
      <c r="I1292" t="str">
        <f>VLOOKUP(A1292:A3626,'Medical Examinations'!$A$2:$K$2336,11,0)</f>
        <v>No</v>
      </c>
      <c r="J1292" s="8" t="str">
        <f>VLOOKUP(A1292:A3626,'Medical Examinations'!$A$2:$M$2336,12,0)</f>
        <v>Obesity</v>
      </c>
      <c r="K1292" s="8" t="str">
        <f>VLOOKUP(A1292:A3626,'Medical Examinations'!$A$2:$M$2336,13,0)</f>
        <v>Normal</v>
      </c>
      <c r="L1292" s="8" t="str">
        <f>VLOOKUP(Table1[CUSTOMER ID],'Hospitalisation Details'!$A$1:$N$2344,12,0)</f>
        <v>13/Aug/1979</v>
      </c>
      <c r="M1292" s="22">
        <f>VLOOKUP(Table1[CUSTOMER ID],'Hospitalisation Details'!$A$2:$N$2344,14,0)</f>
        <v>8522</v>
      </c>
      <c r="N1292" s="8" t="str">
        <f>VLOOKUP(Table1[CUSTOMER ID],'Hospitalisation Details'!$A$2:$I$2344,7,0)</f>
        <v>tier - 2</v>
      </c>
      <c r="O1292" s="8" t="str">
        <f>VLOOKUP(Table1[CUSTOMER ID],'Hospitalisation Details'!$A$2:$I$2344,8,0)</f>
        <v>tier - 2</v>
      </c>
      <c r="P1292" s="8" t="str">
        <f>VLOOKUP(Table1[CUSTOMER ID],'Hospitalisation Details'!$A$2:$I$2344,9,0)</f>
        <v>R1011</v>
      </c>
      <c r="Q1292" s="8">
        <f ca="1">VLOOKUP(Table1[CUSTOMER ID],'Hospitalisation Details'!$A$2:$N$2344,13,0)</f>
        <v>45</v>
      </c>
    </row>
    <row r="1293" spans="1:17" ht="15.75" x14ac:dyDescent="0.25">
      <c r="A1293" s="1" t="s">
        <v>1078</v>
      </c>
      <c r="B1293" s="8" t="str">
        <f>VLOOKUP(A1293:A3627,'Customer Names'!$A$2:$D$2336,2,0)</f>
        <v xml:space="preserve">  Laura</v>
      </c>
      <c r="C1293" s="8">
        <f>VLOOKUP(A1293:A3627,'Medical Examinations'!$A$2:$H$2336,2,0)</f>
        <v>30.9</v>
      </c>
      <c r="D1293" s="8">
        <f>VLOOKUP(A1293:A3627,'Medical Examinations'!$A$2:$H$2336,3,0)</f>
        <v>5.04</v>
      </c>
      <c r="E1293" s="8" t="str">
        <f>VLOOKUP(A1293:A3627,'Medical Examinations'!$A$1:$M$2336,10,0)</f>
        <v>No</v>
      </c>
      <c r="F1293" s="8" t="str">
        <f>VLOOKUP(A1293:A3627,'Medical Examinations'!$A$2:$H$2336,5,0)</f>
        <v>No</v>
      </c>
      <c r="G1293" s="8" t="str">
        <f>VLOOKUP(A1293:A3627,'Medical Examinations'!$A$2:$H$2336,6,0)</f>
        <v>No</v>
      </c>
      <c r="H1293" s="8">
        <f>VLOOKUP(A1293:A3627,'Medical Examinations'!$A$2:$H$2336,7,0)</f>
        <v>0</v>
      </c>
      <c r="I1293" t="str">
        <f>VLOOKUP(A1293:A3627,'Medical Examinations'!$A$2:$K$2336,11,0)</f>
        <v>No</v>
      </c>
      <c r="J1293" s="8" t="str">
        <f>VLOOKUP(A1293:A3627,'Medical Examinations'!$A$2:$M$2336,12,0)</f>
        <v>Obesity</v>
      </c>
      <c r="K1293" s="8" t="str">
        <f>VLOOKUP(A1293:A3627,'Medical Examinations'!$A$2:$M$2336,13,0)</f>
        <v>Normal</v>
      </c>
      <c r="L1293" s="8" t="str">
        <f>VLOOKUP(Table1[CUSTOMER ID],'Hospitalisation Details'!$A$1:$N$2344,12,0)</f>
        <v>29/Dec/1977</v>
      </c>
      <c r="M1293" s="22">
        <f>VLOOKUP(Table1[CUSTOMER ID],'Hospitalisation Details'!$A$2:$N$2344,14,0)</f>
        <v>8520.0300000000007</v>
      </c>
      <c r="N1293" s="8" t="str">
        <f>VLOOKUP(Table1[CUSTOMER ID],'Hospitalisation Details'!$A$2:$I$2344,7,0)</f>
        <v>tier - 2</v>
      </c>
      <c r="O1293" s="8" t="str">
        <f>VLOOKUP(Table1[CUSTOMER ID],'Hospitalisation Details'!$A$2:$I$2344,8,0)</f>
        <v>tier - 3</v>
      </c>
      <c r="P1293" s="8" t="str">
        <f>VLOOKUP(Table1[CUSTOMER ID],'Hospitalisation Details'!$A$2:$I$2344,9,0)</f>
        <v>R1011</v>
      </c>
      <c r="Q1293" s="8">
        <f ca="1">VLOOKUP(Table1[CUSTOMER ID],'Hospitalisation Details'!$A$2:$N$2344,13,0)</f>
        <v>46</v>
      </c>
    </row>
    <row r="1294" spans="1:17" ht="15.75" x14ac:dyDescent="0.25">
      <c r="A1294" s="1" t="s">
        <v>1077</v>
      </c>
      <c r="B1294" s="8" t="str">
        <f>VLOOKUP(A1294:A3628,'Customer Names'!$A$2:$D$2336,2,0)</f>
        <v xml:space="preserve">  Amy T</v>
      </c>
      <c r="C1294" s="8">
        <f>VLOOKUP(A1294:A3628,'Medical Examinations'!$A$2:$H$2336,2,0)</f>
        <v>28.6</v>
      </c>
      <c r="D1294" s="8">
        <f>VLOOKUP(A1294:A3628,'Medical Examinations'!$A$2:$H$2336,3,0)</f>
        <v>5.42</v>
      </c>
      <c r="E1294" s="8" t="str">
        <f>VLOOKUP(A1294:A3628,'Medical Examinations'!$A$1:$M$2336,10,0)</f>
        <v>No</v>
      </c>
      <c r="F1294" s="8" t="str">
        <f>VLOOKUP(A1294:A3628,'Medical Examinations'!$A$2:$H$2336,5,0)</f>
        <v>No</v>
      </c>
      <c r="G1294" s="8" t="str">
        <f>VLOOKUP(A1294:A3628,'Medical Examinations'!$A$2:$H$2336,6,0)</f>
        <v>No</v>
      </c>
      <c r="H1294" s="8">
        <f>VLOOKUP(A1294:A3628,'Medical Examinations'!$A$2:$H$2336,7,0)</f>
        <v>0</v>
      </c>
      <c r="I1294" t="str">
        <f>VLOOKUP(A1294:A3628,'Medical Examinations'!$A$2:$K$2336,11,0)</f>
        <v>No</v>
      </c>
      <c r="J1294" s="8" t="str">
        <f>VLOOKUP(A1294:A3628,'Medical Examinations'!$A$2:$M$2336,12,0)</f>
        <v>Overweight</v>
      </c>
      <c r="K1294" s="8" t="str">
        <f>VLOOKUP(A1294:A3628,'Medical Examinations'!$A$2:$M$2336,13,0)</f>
        <v>Normal</v>
      </c>
      <c r="L1294" s="8" t="str">
        <f>VLOOKUP(Table1[CUSTOMER ID],'Hospitalisation Details'!$A$1:$N$2344,12,0)</f>
        <v>21/Jun/1977</v>
      </c>
      <c r="M1294" s="22">
        <f>VLOOKUP(Table1[CUSTOMER ID],'Hospitalisation Details'!$A$2:$N$2344,14,0)</f>
        <v>8516.83</v>
      </c>
      <c r="N1294" s="8" t="str">
        <f>VLOOKUP(Table1[CUSTOMER ID],'Hospitalisation Details'!$A$2:$I$2344,7,0)</f>
        <v>tier - 2</v>
      </c>
      <c r="O1294" s="8" t="str">
        <f>VLOOKUP(Table1[CUSTOMER ID],'Hospitalisation Details'!$A$2:$I$2344,8,0)</f>
        <v>tier - 1</v>
      </c>
      <c r="P1294" s="8" t="str">
        <f>VLOOKUP(Table1[CUSTOMER ID],'Hospitalisation Details'!$A$2:$I$2344,9,0)</f>
        <v>R1013</v>
      </c>
      <c r="Q1294" s="8">
        <f ca="1">VLOOKUP(Table1[CUSTOMER ID],'Hospitalisation Details'!$A$2:$N$2344,13,0)</f>
        <v>47</v>
      </c>
    </row>
    <row r="1295" spans="1:17" ht="15.75" x14ac:dyDescent="0.25">
      <c r="A1295" s="1" t="s">
        <v>1076</v>
      </c>
      <c r="B1295" s="8" t="str">
        <f>VLOOKUP(A1295:A3629,'Customer Names'!$A$2:$D$2336,2,0)</f>
        <v xml:space="preserve">  Katarina D</v>
      </c>
      <c r="C1295" s="8">
        <f>VLOOKUP(A1295:A3629,'Medical Examinations'!$A$2:$H$2336,2,0)</f>
        <v>27.83</v>
      </c>
      <c r="D1295" s="8">
        <f>VLOOKUP(A1295:A3629,'Medical Examinations'!$A$2:$H$2336,3,0)</f>
        <v>5.39</v>
      </c>
      <c r="E1295" s="8" t="str">
        <f>VLOOKUP(A1295:A3629,'Medical Examinations'!$A$1:$M$2336,10,0)</f>
        <v>No</v>
      </c>
      <c r="F1295" s="8" t="str">
        <f>VLOOKUP(A1295:A3629,'Medical Examinations'!$A$2:$H$2336,5,0)</f>
        <v>No</v>
      </c>
      <c r="G1295" s="8" t="str">
        <f>VLOOKUP(A1295:A3629,'Medical Examinations'!$A$2:$H$2336,6,0)</f>
        <v>No</v>
      </c>
      <c r="H1295" s="8">
        <f>VLOOKUP(A1295:A3629,'Medical Examinations'!$A$2:$H$2336,7,0)</f>
        <v>0</v>
      </c>
      <c r="I1295" t="str">
        <f>VLOOKUP(A1295:A3629,'Medical Examinations'!$A$2:$K$2336,11,0)</f>
        <v>No</v>
      </c>
      <c r="J1295" s="8" t="str">
        <f>VLOOKUP(A1295:A3629,'Medical Examinations'!$A$2:$M$2336,12,0)</f>
        <v>Overweight</v>
      </c>
      <c r="K1295" s="8" t="str">
        <f>VLOOKUP(A1295:A3629,'Medical Examinations'!$A$2:$M$2336,13,0)</f>
        <v>Normal</v>
      </c>
      <c r="L1295" s="8" t="str">
        <f>VLOOKUP(Table1[CUSTOMER ID],'Hospitalisation Details'!$A$1:$N$2344,12,0)</f>
        <v>26/Dec/1977</v>
      </c>
      <c r="M1295" s="22">
        <f>VLOOKUP(Table1[CUSTOMER ID],'Hospitalisation Details'!$A$2:$N$2344,14,0)</f>
        <v>8515.76</v>
      </c>
      <c r="N1295" s="8" t="str">
        <f>VLOOKUP(Table1[CUSTOMER ID],'Hospitalisation Details'!$A$2:$I$2344,7,0)</f>
        <v>tier - 2</v>
      </c>
      <c r="O1295" s="8" t="str">
        <f>VLOOKUP(Table1[CUSTOMER ID],'Hospitalisation Details'!$A$2:$I$2344,8,0)</f>
        <v>tier - 2</v>
      </c>
      <c r="P1295" s="8" t="str">
        <f>VLOOKUP(Table1[CUSTOMER ID],'Hospitalisation Details'!$A$2:$I$2344,9,0)</f>
        <v>R1013</v>
      </c>
      <c r="Q1295" s="8">
        <f ca="1">VLOOKUP(Table1[CUSTOMER ID],'Hospitalisation Details'!$A$2:$N$2344,13,0)</f>
        <v>46</v>
      </c>
    </row>
    <row r="1296" spans="1:17" ht="15.75" x14ac:dyDescent="0.25">
      <c r="A1296" s="1" t="s">
        <v>1075</v>
      </c>
      <c r="B1296" s="8" t="str">
        <f>VLOOKUP(A1296:A3630,'Customer Names'!$A$2:$D$2336,2,0)</f>
        <v xml:space="preserve">  B</v>
      </c>
      <c r="C1296" s="8">
        <f>VLOOKUP(A1296:A3630,'Medical Examinations'!$A$2:$H$2336,2,0)</f>
        <v>39.64</v>
      </c>
      <c r="D1296" s="8">
        <f>VLOOKUP(A1296:A3630,'Medical Examinations'!$A$2:$H$2336,3,0)</f>
        <v>6</v>
      </c>
      <c r="E1296" s="8" t="str">
        <f>VLOOKUP(A1296:A3630,'Medical Examinations'!$A$1:$M$2336,10,0)</f>
        <v>No</v>
      </c>
      <c r="F1296" s="8" t="str">
        <f>VLOOKUP(A1296:A3630,'Medical Examinations'!$A$2:$H$2336,5,0)</f>
        <v>No</v>
      </c>
      <c r="G1296" s="8" t="str">
        <f>VLOOKUP(A1296:A3630,'Medical Examinations'!$A$2:$H$2336,6,0)</f>
        <v>Yes</v>
      </c>
      <c r="H1296" s="8">
        <f>VLOOKUP(A1296:A3630,'Medical Examinations'!$A$2:$H$2336,7,0)</f>
        <v>1</v>
      </c>
      <c r="I1296" t="str">
        <f>VLOOKUP(A1296:A3630,'Medical Examinations'!$A$2:$K$2336,11,0)</f>
        <v>No</v>
      </c>
      <c r="J1296" s="8" t="str">
        <f>VLOOKUP(A1296:A3630,'Medical Examinations'!$A$2:$M$2336,12,0)</f>
        <v>Obesity</v>
      </c>
      <c r="K1296" s="8" t="str">
        <f>VLOOKUP(A1296:A3630,'Medical Examinations'!$A$2:$M$2336,13,0)</f>
        <v>Prediabetes</v>
      </c>
      <c r="L1296" s="8" t="str">
        <f>VLOOKUP(Table1[CUSTOMER ID],'Hospitalisation Details'!$A$1:$N$2344,12,0)</f>
        <v>10/Nov/1993</v>
      </c>
      <c r="M1296" s="22">
        <f>VLOOKUP(Table1[CUSTOMER ID],'Hospitalisation Details'!$A$2:$N$2344,14,0)</f>
        <v>8471.65</v>
      </c>
      <c r="N1296" s="8" t="str">
        <f>VLOOKUP(Table1[CUSTOMER ID],'Hospitalisation Details'!$A$2:$I$2344,7,0)</f>
        <v>tier - 2</v>
      </c>
      <c r="O1296" s="8" t="str">
        <f>VLOOKUP(Table1[CUSTOMER ID],'Hospitalisation Details'!$A$2:$I$2344,8,0)</f>
        <v>tier - 1</v>
      </c>
      <c r="P1296" s="8" t="str">
        <f>VLOOKUP(Table1[CUSTOMER ID],'Hospitalisation Details'!$A$2:$I$2344,9,0)</f>
        <v>R1012</v>
      </c>
      <c r="Q1296" s="8">
        <f ca="1">VLOOKUP(Table1[CUSTOMER ID],'Hospitalisation Details'!$A$2:$N$2344,13,0)</f>
        <v>31</v>
      </c>
    </row>
    <row r="1297" spans="1:17" ht="15.75" x14ac:dyDescent="0.25">
      <c r="A1297" s="1" t="s">
        <v>1074</v>
      </c>
      <c r="B1297" s="8" t="str">
        <f>VLOOKUP(A1297:A3631,'Customer Names'!$A$2:$D$2336,2,0)</f>
        <v xml:space="preserve">  Alison</v>
      </c>
      <c r="C1297" s="8">
        <f>VLOOKUP(A1297:A3631,'Medical Examinations'!$A$2:$H$2336,2,0)</f>
        <v>38.479999999999997</v>
      </c>
      <c r="D1297" s="8">
        <f>VLOOKUP(A1297:A3631,'Medical Examinations'!$A$2:$H$2336,3,0)</f>
        <v>6.02</v>
      </c>
      <c r="E1297" s="8" t="str">
        <f>VLOOKUP(A1297:A3631,'Medical Examinations'!$A$1:$M$2336,10,0)</f>
        <v>No</v>
      </c>
      <c r="F1297" s="8" t="str">
        <f>VLOOKUP(A1297:A3631,'Medical Examinations'!$A$2:$H$2336,5,0)</f>
        <v>No</v>
      </c>
      <c r="G1297" s="8" t="str">
        <f>VLOOKUP(A1297:A3631,'Medical Examinations'!$A$2:$H$2336,6,0)</f>
        <v>No</v>
      </c>
      <c r="H1297" s="8">
        <f>VLOOKUP(A1297:A3631,'Medical Examinations'!$A$2:$H$2336,7,0)</f>
        <v>1</v>
      </c>
      <c r="I1297" t="str">
        <f>VLOOKUP(A1297:A3631,'Medical Examinations'!$A$2:$K$2336,11,0)</f>
        <v>No</v>
      </c>
      <c r="J1297" s="8" t="str">
        <f>VLOOKUP(A1297:A3631,'Medical Examinations'!$A$2:$M$2336,12,0)</f>
        <v>Obesity</v>
      </c>
      <c r="K1297" s="8" t="str">
        <f>VLOOKUP(A1297:A3631,'Medical Examinations'!$A$2:$M$2336,13,0)</f>
        <v>Prediabetes</v>
      </c>
      <c r="L1297" s="8" t="str">
        <f>VLOOKUP(Table1[CUSTOMER ID],'Hospitalisation Details'!$A$1:$N$2344,12,0)</f>
        <v>9/Sep/1992</v>
      </c>
      <c r="M1297" s="22">
        <f>VLOOKUP(Table1[CUSTOMER ID],'Hospitalisation Details'!$A$2:$N$2344,14,0)</f>
        <v>8466.35</v>
      </c>
      <c r="N1297" s="8" t="str">
        <f>VLOOKUP(Table1[CUSTOMER ID],'Hospitalisation Details'!$A$2:$I$2344,7,0)</f>
        <v>tier - 2</v>
      </c>
      <c r="O1297" s="8" t="str">
        <f>VLOOKUP(Table1[CUSTOMER ID],'Hospitalisation Details'!$A$2:$I$2344,8,0)</f>
        <v>tier - 2</v>
      </c>
      <c r="P1297" s="8" t="str">
        <f>VLOOKUP(Table1[CUSTOMER ID],'Hospitalisation Details'!$A$2:$I$2344,9,0)</f>
        <v>R1012</v>
      </c>
      <c r="Q1297" s="8">
        <f ca="1">VLOOKUP(Table1[CUSTOMER ID],'Hospitalisation Details'!$A$2:$N$2344,13,0)</f>
        <v>32</v>
      </c>
    </row>
    <row r="1298" spans="1:17" ht="15.75" x14ac:dyDescent="0.25">
      <c r="A1298" s="1" t="s">
        <v>1073</v>
      </c>
      <c r="B1298" s="8" t="str">
        <f>VLOOKUP(A1298:A3632,'Customer Names'!$A$2:$D$2336,2,0)</f>
        <v xml:space="preserve">  Neil K</v>
      </c>
      <c r="C1298" s="8">
        <f>VLOOKUP(A1298:A3632,'Medical Examinations'!$A$2:$H$2336,2,0)</f>
        <v>36.200000000000003</v>
      </c>
      <c r="D1298" s="8">
        <f>VLOOKUP(A1298:A3632,'Medical Examinations'!$A$2:$H$2336,3,0)</f>
        <v>4.62</v>
      </c>
      <c r="E1298" s="8" t="str">
        <f>VLOOKUP(A1298:A3632,'Medical Examinations'!$A$1:$M$2336,10,0)</f>
        <v>No</v>
      </c>
      <c r="F1298" s="8" t="str">
        <f>VLOOKUP(A1298:A3632,'Medical Examinations'!$A$2:$H$2336,5,0)</f>
        <v>No</v>
      </c>
      <c r="G1298" s="8" t="str">
        <f>VLOOKUP(A1298:A3632,'Medical Examinations'!$A$2:$H$2336,6,0)</f>
        <v>No</v>
      </c>
      <c r="H1298" s="8">
        <f>VLOOKUP(A1298:A3632,'Medical Examinations'!$A$2:$H$2336,7,0)</f>
        <v>2</v>
      </c>
      <c r="I1298" t="str">
        <f>VLOOKUP(A1298:A3632,'Medical Examinations'!$A$2:$K$2336,11,0)</f>
        <v>No</v>
      </c>
      <c r="J1298" s="8" t="str">
        <f>VLOOKUP(A1298:A3632,'Medical Examinations'!$A$2:$M$2336,12,0)</f>
        <v>Obesity</v>
      </c>
      <c r="K1298" s="8" t="str">
        <f>VLOOKUP(A1298:A3632,'Medical Examinations'!$A$2:$M$2336,13,0)</f>
        <v>Normal</v>
      </c>
      <c r="L1298" s="8" t="str">
        <f>VLOOKUP(Table1[CUSTOMER ID],'Hospitalisation Details'!$A$1:$N$2344,12,0)</f>
        <v>26/Dec/1972</v>
      </c>
      <c r="M1298" s="22">
        <f>VLOOKUP(Table1[CUSTOMER ID],'Hospitalisation Details'!$A$2:$N$2344,14,0)</f>
        <v>8457.82</v>
      </c>
      <c r="N1298" s="8" t="str">
        <f>VLOOKUP(Table1[CUSTOMER ID],'Hospitalisation Details'!$A$2:$I$2344,7,0)</f>
        <v>tier - 2</v>
      </c>
      <c r="O1298" s="8" t="str">
        <f>VLOOKUP(Table1[CUSTOMER ID],'Hospitalisation Details'!$A$2:$I$2344,8,0)</f>
        <v>tier - 3</v>
      </c>
      <c r="P1298" s="8" t="str">
        <f>VLOOKUP(Table1[CUSTOMER ID],'Hospitalisation Details'!$A$2:$I$2344,9,0)</f>
        <v>R1011</v>
      </c>
      <c r="Q1298" s="8">
        <f ca="1">VLOOKUP(Table1[CUSTOMER ID],'Hospitalisation Details'!$A$2:$N$2344,13,0)</f>
        <v>51</v>
      </c>
    </row>
    <row r="1299" spans="1:17" ht="15.75" x14ac:dyDescent="0.25">
      <c r="A1299" s="1" t="s">
        <v>1072</v>
      </c>
      <c r="B1299" s="8" t="str">
        <f>VLOOKUP(A1299:A3633,'Customer Names'!$A$2:$D$2336,2,0)</f>
        <v xml:space="preserve">  Anne Hunter</v>
      </c>
      <c r="C1299" s="8">
        <f>VLOOKUP(A1299:A3633,'Medical Examinations'!$A$2:$H$2336,2,0)</f>
        <v>27.13</v>
      </c>
      <c r="D1299" s="8">
        <f>VLOOKUP(A1299:A3633,'Medical Examinations'!$A$2:$H$2336,3,0)</f>
        <v>5.59</v>
      </c>
      <c r="E1299" s="8" t="str">
        <f>VLOOKUP(A1299:A3633,'Medical Examinations'!$A$1:$M$2336,10,0)</f>
        <v>No</v>
      </c>
      <c r="F1299" s="8" t="str">
        <f>VLOOKUP(A1299:A3633,'Medical Examinations'!$A$2:$H$2336,5,0)</f>
        <v>No</v>
      </c>
      <c r="G1299" s="8" t="str">
        <f>VLOOKUP(A1299:A3633,'Medical Examinations'!$A$2:$H$2336,6,0)</f>
        <v>No</v>
      </c>
      <c r="H1299" s="8">
        <f>VLOOKUP(A1299:A3633,'Medical Examinations'!$A$2:$H$2336,7,0)</f>
        <v>1</v>
      </c>
      <c r="I1299" t="str">
        <f>VLOOKUP(A1299:A3633,'Medical Examinations'!$A$2:$K$2336,11,0)</f>
        <v>No</v>
      </c>
      <c r="J1299" s="8" t="str">
        <f>VLOOKUP(A1299:A3633,'Medical Examinations'!$A$2:$M$2336,12,0)</f>
        <v>Overweight</v>
      </c>
      <c r="K1299" s="8" t="str">
        <f>VLOOKUP(A1299:A3633,'Medical Examinations'!$A$2:$M$2336,13,0)</f>
        <v>Normal</v>
      </c>
      <c r="L1299" s="8" t="str">
        <f>VLOOKUP(Table1[CUSTOMER ID],'Hospitalisation Details'!$A$1:$N$2344,12,0)</f>
        <v>19/Jun/1984</v>
      </c>
      <c r="M1299" s="22">
        <f>VLOOKUP(Table1[CUSTOMER ID],'Hospitalisation Details'!$A$2:$N$2344,14,0)</f>
        <v>8450.82</v>
      </c>
      <c r="N1299" s="8" t="str">
        <f>VLOOKUP(Table1[CUSTOMER ID],'Hospitalisation Details'!$A$2:$I$2344,7,0)</f>
        <v>tier - 2</v>
      </c>
      <c r="O1299" s="8" t="str">
        <f>VLOOKUP(Table1[CUSTOMER ID],'Hospitalisation Details'!$A$2:$I$2344,8,0)</f>
        <v>tier - 2</v>
      </c>
      <c r="P1299" s="8" t="str">
        <f>VLOOKUP(Table1[CUSTOMER ID],'Hospitalisation Details'!$A$2:$I$2344,9,0)</f>
        <v>R1025</v>
      </c>
      <c r="Q1299" s="8">
        <f ca="1">VLOOKUP(Table1[CUSTOMER ID],'Hospitalisation Details'!$A$2:$N$2344,13,0)</f>
        <v>40</v>
      </c>
    </row>
    <row r="1300" spans="1:17" ht="15.75" x14ac:dyDescent="0.25">
      <c r="A1300" s="1" t="s">
        <v>1071</v>
      </c>
      <c r="B1300" s="8" t="str">
        <f>VLOOKUP(A1300:A3634,'Customer Names'!$A$2:$D$2336,2,0)</f>
        <v xml:space="preserve">  Sandra</v>
      </c>
      <c r="C1300" s="8">
        <f>VLOOKUP(A1300:A3634,'Medical Examinations'!$A$2:$H$2336,2,0)</f>
        <v>20.75</v>
      </c>
      <c r="D1300" s="8">
        <f>VLOOKUP(A1300:A3634,'Medical Examinations'!$A$2:$H$2336,3,0)</f>
        <v>5.18</v>
      </c>
      <c r="E1300" s="8" t="str">
        <f>VLOOKUP(A1300:A3634,'Medical Examinations'!$A$1:$M$2336,10,0)</f>
        <v>Yes</v>
      </c>
      <c r="F1300" s="8" t="str">
        <f>VLOOKUP(A1300:A3634,'Medical Examinations'!$A$2:$H$2336,5,0)</f>
        <v>No</v>
      </c>
      <c r="G1300" s="8" t="str">
        <f>VLOOKUP(A1300:A3634,'Medical Examinations'!$A$2:$H$2336,6,0)</f>
        <v>No</v>
      </c>
      <c r="H1300" s="8">
        <f>VLOOKUP(A1300:A3634,'Medical Examinations'!$A$2:$H$2336,7,0)</f>
        <v>2</v>
      </c>
      <c r="I1300" t="str">
        <f>VLOOKUP(A1300:A3634,'Medical Examinations'!$A$2:$K$2336,11,0)</f>
        <v>No</v>
      </c>
      <c r="J1300" s="8" t="str">
        <f>VLOOKUP(A1300:A3634,'Medical Examinations'!$A$2:$M$2336,12,0)</f>
        <v>Normal Weight</v>
      </c>
      <c r="K1300" s="8" t="str">
        <f>VLOOKUP(A1300:A3634,'Medical Examinations'!$A$2:$M$2336,13,0)</f>
        <v>Normal</v>
      </c>
      <c r="L1300" s="8" t="str">
        <f>VLOOKUP(Table1[CUSTOMER ID],'Hospitalisation Details'!$A$1:$N$2344,12,0)</f>
        <v>12/Jun/1966</v>
      </c>
      <c r="M1300" s="22">
        <f>VLOOKUP(Table1[CUSTOMER ID],'Hospitalisation Details'!$A$2:$N$2344,14,0)</f>
        <v>8448.66</v>
      </c>
      <c r="N1300" s="8" t="str">
        <f>VLOOKUP(Table1[CUSTOMER ID],'Hospitalisation Details'!$A$2:$I$2344,7,0)</f>
        <v>tier - 3</v>
      </c>
      <c r="O1300" s="8" t="str">
        <f>VLOOKUP(Table1[CUSTOMER ID],'Hospitalisation Details'!$A$2:$I$2344,8,0)</f>
        <v>tier - 1</v>
      </c>
      <c r="P1300" s="8" t="str">
        <f>VLOOKUP(Table1[CUSTOMER ID],'Hospitalisation Details'!$A$2:$I$2344,9,0)</f>
        <v>R1013</v>
      </c>
      <c r="Q1300" s="8">
        <f ca="1">VLOOKUP(Table1[CUSTOMER ID],'Hospitalisation Details'!$A$2:$N$2344,13,0)</f>
        <v>58</v>
      </c>
    </row>
    <row r="1301" spans="1:17" ht="15.75" x14ac:dyDescent="0.25">
      <c r="A1301" s="1" t="s">
        <v>1070</v>
      </c>
      <c r="B1301" s="8" t="str">
        <f>VLOOKUP(A1301:A3635,'Customer Names'!$A$2:$D$2336,2,0)</f>
        <v xml:space="preserve">  Robert</v>
      </c>
      <c r="C1301" s="8">
        <f>VLOOKUP(A1301:A3635,'Medical Examinations'!$A$2:$H$2336,2,0)</f>
        <v>26.6</v>
      </c>
      <c r="D1301" s="8">
        <f>VLOOKUP(A1301:A3635,'Medical Examinations'!$A$2:$H$2336,3,0)</f>
        <v>6.29</v>
      </c>
      <c r="E1301" s="8" t="str">
        <f>VLOOKUP(A1301:A3635,'Medical Examinations'!$A$1:$M$2336,10,0)</f>
        <v>No</v>
      </c>
      <c r="F1301" s="8" t="str">
        <f>VLOOKUP(A1301:A3635,'Medical Examinations'!$A$2:$H$2336,5,0)</f>
        <v>No</v>
      </c>
      <c r="G1301" s="8" t="str">
        <f>VLOOKUP(A1301:A3635,'Medical Examinations'!$A$2:$H$2336,6,0)</f>
        <v>No</v>
      </c>
      <c r="H1301" s="8">
        <f>VLOOKUP(A1301:A3635,'Medical Examinations'!$A$2:$H$2336,7,0)</f>
        <v>2</v>
      </c>
      <c r="I1301" t="str">
        <f>VLOOKUP(A1301:A3635,'Medical Examinations'!$A$2:$K$2336,11,0)</f>
        <v>No</v>
      </c>
      <c r="J1301" s="8" t="str">
        <f>VLOOKUP(A1301:A3635,'Medical Examinations'!$A$2:$M$2336,12,0)</f>
        <v>Overweight</v>
      </c>
      <c r="K1301" s="8" t="str">
        <f>VLOOKUP(A1301:A3635,'Medical Examinations'!$A$2:$M$2336,13,0)</f>
        <v>Prediabetes</v>
      </c>
      <c r="L1301" s="8" t="str">
        <f>VLOOKUP(Table1[CUSTOMER ID],'Hospitalisation Details'!$A$1:$N$2344,12,0)</f>
        <v>4/Sep/1972</v>
      </c>
      <c r="M1301" s="22">
        <f>VLOOKUP(Table1[CUSTOMER ID],'Hospitalisation Details'!$A$2:$N$2344,14,0)</f>
        <v>8444.4699999999993</v>
      </c>
      <c r="N1301" s="8" t="str">
        <f>VLOOKUP(Table1[CUSTOMER ID],'Hospitalisation Details'!$A$2:$I$2344,7,0)</f>
        <v>tier - 3</v>
      </c>
      <c r="O1301" s="8" t="str">
        <f>VLOOKUP(Table1[CUSTOMER ID],'Hospitalisation Details'!$A$2:$I$2344,8,0)</f>
        <v>tier - 1</v>
      </c>
      <c r="P1301" s="8" t="str">
        <f>VLOOKUP(Table1[CUSTOMER ID],'Hospitalisation Details'!$A$2:$I$2344,9,0)</f>
        <v>R1011</v>
      </c>
      <c r="Q1301" s="8">
        <f ca="1">VLOOKUP(Table1[CUSTOMER ID],'Hospitalisation Details'!$A$2:$N$2344,13,0)</f>
        <v>52</v>
      </c>
    </row>
    <row r="1302" spans="1:17" ht="15.75" x14ac:dyDescent="0.25">
      <c r="A1302" s="1" t="s">
        <v>1069</v>
      </c>
      <c r="B1302" s="8" t="str">
        <f>VLOOKUP(A1302:A3636,'Customer Names'!$A$2:$D$2336,2,0)</f>
        <v xml:space="preserve">  Rodney</v>
      </c>
      <c r="C1302" s="8">
        <f>VLOOKUP(A1302:A3636,'Medical Examinations'!$A$2:$H$2336,2,0)</f>
        <v>25.3</v>
      </c>
      <c r="D1302" s="8">
        <f>VLOOKUP(A1302:A3636,'Medical Examinations'!$A$2:$H$2336,3,0)</f>
        <v>4.49</v>
      </c>
      <c r="E1302" s="8" t="str">
        <f>VLOOKUP(A1302:A3636,'Medical Examinations'!$A$1:$M$2336,10,0)</f>
        <v>No</v>
      </c>
      <c r="F1302" s="8" t="str">
        <f>VLOOKUP(A1302:A3636,'Medical Examinations'!$A$2:$H$2336,5,0)</f>
        <v>No</v>
      </c>
      <c r="G1302" s="8" t="str">
        <f>VLOOKUP(A1302:A3636,'Medical Examinations'!$A$2:$H$2336,6,0)</f>
        <v>No</v>
      </c>
      <c r="H1302" s="8">
        <f>VLOOKUP(A1302:A3636,'Medical Examinations'!$A$2:$H$2336,7,0)</f>
        <v>2</v>
      </c>
      <c r="I1302" t="str">
        <f>VLOOKUP(A1302:A3636,'Medical Examinations'!$A$2:$K$2336,11,0)</f>
        <v>No</v>
      </c>
      <c r="J1302" s="8" t="str">
        <f>VLOOKUP(A1302:A3636,'Medical Examinations'!$A$2:$M$2336,12,0)</f>
        <v>Overweight</v>
      </c>
      <c r="K1302" s="8" t="str">
        <f>VLOOKUP(A1302:A3636,'Medical Examinations'!$A$2:$M$2336,13,0)</f>
        <v>Normal</v>
      </c>
      <c r="L1302" s="8" t="str">
        <f>VLOOKUP(Table1[CUSTOMER ID],'Hospitalisation Details'!$A$1:$N$2344,12,0)</f>
        <v>9/Sep/1972</v>
      </c>
      <c r="M1302" s="22">
        <f>VLOOKUP(Table1[CUSTOMER ID],'Hospitalisation Details'!$A$2:$N$2344,14,0)</f>
        <v>8442.67</v>
      </c>
      <c r="N1302" s="8" t="str">
        <f>VLOOKUP(Table1[CUSTOMER ID],'Hospitalisation Details'!$A$2:$I$2344,7,0)</f>
        <v>tier - 2</v>
      </c>
      <c r="O1302" s="8" t="str">
        <f>VLOOKUP(Table1[CUSTOMER ID],'Hospitalisation Details'!$A$2:$I$2344,8,0)</f>
        <v>tier - 3</v>
      </c>
      <c r="P1302" s="8" t="str">
        <f>VLOOKUP(Table1[CUSTOMER ID],'Hospitalisation Details'!$A$2:$I$2344,9,0)</f>
        <v>R1013</v>
      </c>
      <c r="Q1302" s="8">
        <f ca="1">VLOOKUP(Table1[CUSTOMER ID],'Hospitalisation Details'!$A$2:$N$2344,13,0)</f>
        <v>52</v>
      </c>
    </row>
    <row r="1303" spans="1:17" ht="15.75" x14ac:dyDescent="0.25">
      <c r="A1303" s="1" t="s">
        <v>1068</v>
      </c>
      <c r="B1303" s="8" t="str">
        <f>VLOOKUP(A1303:A3637,'Customer Names'!$A$2:$D$2336,2,0)</f>
        <v xml:space="preserve">  Carl R</v>
      </c>
      <c r="C1303" s="8">
        <f>VLOOKUP(A1303:A3637,'Medical Examinations'!$A$2:$H$2336,2,0)</f>
        <v>18.84</v>
      </c>
      <c r="D1303" s="8">
        <f>VLOOKUP(A1303:A3637,'Medical Examinations'!$A$2:$H$2336,3,0)</f>
        <v>11.82</v>
      </c>
      <c r="E1303" s="8" t="str">
        <f>VLOOKUP(A1303:A3637,'Medical Examinations'!$A$1:$M$2336,10,0)</f>
        <v>Yes</v>
      </c>
      <c r="F1303" s="8" t="str">
        <f>VLOOKUP(A1303:A3637,'Medical Examinations'!$A$2:$H$2336,5,0)</f>
        <v>No</v>
      </c>
      <c r="G1303" s="8" t="str">
        <f>VLOOKUP(A1303:A3637,'Medical Examinations'!$A$2:$H$2336,6,0)</f>
        <v>Yes</v>
      </c>
      <c r="H1303" s="8">
        <f>VLOOKUP(A1303:A3637,'Medical Examinations'!$A$2:$H$2336,7,0)</f>
        <v>1</v>
      </c>
      <c r="I1303" t="str">
        <f>VLOOKUP(A1303:A3637,'Medical Examinations'!$A$2:$K$2336,11,0)</f>
        <v>No</v>
      </c>
      <c r="J1303" s="8" t="str">
        <f>VLOOKUP(A1303:A3637,'Medical Examinations'!$A$2:$M$2336,12,0)</f>
        <v>Normal Weight</v>
      </c>
      <c r="K1303" s="8" t="str">
        <f>VLOOKUP(A1303:A3637,'Medical Examinations'!$A$2:$M$2336,13,0)</f>
        <v>Diabetes</v>
      </c>
      <c r="L1303" s="8" t="str">
        <f>VLOOKUP(Table1[CUSTOMER ID],'Hospitalisation Details'!$A$1:$N$2344,12,0)</f>
        <v>24/Sep/1963</v>
      </c>
      <c r="M1303" s="22">
        <f>VLOOKUP(Table1[CUSTOMER ID],'Hospitalisation Details'!$A$2:$N$2344,14,0)</f>
        <v>8440.0499999999993</v>
      </c>
      <c r="N1303" s="8" t="str">
        <f>VLOOKUP(Table1[CUSTOMER ID],'Hospitalisation Details'!$A$2:$I$2344,7,0)</f>
        <v>tier - 3</v>
      </c>
      <c r="O1303" s="8" t="str">
        <f>VLOOKUP(Table1[CUSTOMER ID],'Hospitalisation Details'!$A$2:$I$2344,8,0)</f>
        <v>tier - 2</v>
      </c>
      <c r="P1303" s="8" t="str">
        <f>VLOOKUP(Table1[CUSTOMER ID],'Hospitalisation Details'!$A$2:$I$2344,9,0)</f>
        <v>R1013</v>
      </c>
      <c r="Q1303" s="8">
        <f ca="1">VLOOKUP(Table1[CUSTOMER ID],'Hospitalisation Details'!$A$2:$N$2344,13,0)</f>
        <v>61</v>
      </c>
    </row>
    <row r="1304" spans="1:17" ht="15.75" x14ac:dyDescent="0.25">
      <c r="A1304" s="1" t="s">
        <v>1067</v>
      </c>
      <c r="B1304" s="8" t="str">
        <f>VLOOKUP(A1304:A3638,'Customer Names'!$A$2:$D$2336,2,0)</f>
        <v xml:space="preserve">  Maximilian</v>
      </c>
      <c r="C1304" s="8">
        <f>VLOOKUP(A1304:A3638,'Medical Examinations'!$A$2:$H$2336,2,0)</f>
        <v>19.57</v>
      </c>
      <c r="D1304" s="8">
        <f>VLOOKUP(A1304:A3638,'Medical Examinations'!$A$2:$H$2336,3,0)</f>
        <v>7.41</v>
      </c>
      <c r="E1304" s="8" t="str">
        <f>VLOOKUP(A1304:A3638,'Medical Examinations'!$A$1:$M$2336,10,0)</f>
        <v>Yes</v>
      </c>
      <c r="F1304" s="8" t="str">
        <f>VLOOKUP(A1304:A3638,'Medical Examinations'!$A$2:$H$2336,5,0)</f>
        <v>No</v>
      </c>
      <c r="G1304" s="8" t="str">
        <f>VLOOKUP(A1304:A3638,'Medical Examinations'!$A$2:$H$2336,6,0)</f>
        <v>No</v>
      </c>
      <c r="H1304" s="8">
        <f>VLOOKUP(A1304:A3638,'Medical Examinations'!$A$2:$H$2336,7,0)</f>
        <v>1</v>
      </c>
      <c r="I1304" t="str">
        <f>VLOOKUP(A1304:A3638,'Medical Examinations'!$A$2:$K$2336,11,0)</f>
        <v>No</v>
      </c>
      <c r="J1304" s="8" t="str">
        <f>VLOOKUP(A1304:A3638,'Medical Examinations'!$A$2:$M$2336,12,0)</f>
        <v>Normal Weight</v>
      </c>
      <c r="K1304" s="8" t="str">
        <f>VLOOKUP(A1304:A3638,'Medical Examinations'!$A$2:$M$2336,13,0)</f>
        <v>Diabetes</v>
      </c>
      <c r="L1304" s="8" t="str">
        <f>VLOOKUP(Table1[CUSTOMER ID],'Hospitalisation Details'!$A$1:$N$2344,12,0)</f>
        <v>28/Sep/1975</v>
      </c>
      <c r="M1304" s="22">
        <f>VLOOKUP(Table1[CUSTOMER ID],'Hospitalisation Details'!$A$2:$N$2344,14,0)</f>
        <v>8428.07</v>
      </c>
      <c r="N1304" s="8" t="str">
        <f>VLOOKUP(Table1[CUSTOMER ID],'Hospitalisation Details'!$A$2:$I$2344,7,0)</f>
        <v>tier - 3</v>
      </c>
      <c r="O1304" s="8" t="str">
        <f>VLOOKUP(Table1[CUSTOMER ID],'Hospitalisation Details'!$A$2:$I$2344,8,0)</f>
        <v>tier - 2</v>
      </c>
      <c r="P1304" s="8" t="str">
        <f>VLOOKUP(Table1[CUSTOMER ID],'Hospitalisation Details'!$A$2:$I$2344,9,0)</f>
        <v>R1012</v>
      </c>
      <c r="Q1304" s="8">
        <f ca="1">VLOOKUP(Table1[CUSTOMER ID],'Hospitalisation Details'!$A$2:$N$2344,13,0)</f>
        <v>49</v>
      </c>
    </row>
    <row r="1305" spans="1:17" ht="15.75" x14ac:dyDescent="0.25">
      <c r="A1305" s="1" t="s">
        <v>1066</v>
      </c>
      <c r="B1305" s="8" t="str">
        <f>VLOOKUP(A1305:A3639,'Customer Names'!$A$2:$D$2336,2,0)</f>
        <v xml:space="preserve">  Erik</v>
      </c>
      <c r="C1305" s="8">
        <f>VLOOKUP(A1305:A3639,'Medical Examinations'!$A$2:$H$2336,2,0)</f>
        <v>30.495000000000001</v>
      </c>
      <c r="D1305" s="8">
        <f>VLOOKUP(A1305:A3639,'Medical Examinations'!$A$2:$H$2336,3,0)</f>
        <v>5.97</v>
      </c>
      <c r="E1305" s="8" t="str">
        <f>VLOOKUP(A1305:A3639,'Medical Examinations'!$A$1:$M$2336,10,0)</f>
        <v>No</v>
      </c>
      <c r="F1305" s="8" t="str">
        <f>VLOOKUP(A1305:A3639,'Medical Examinations'!$A$2:$H$2336,5,0)</f>
        <v>No</v>
      </c>
      <c r="G1305" s="8" t="str">
        <f>VLOOKUP(A1305:A3639,'Medical Examinations'!$A$2:$H$2336,6,0)</f>
        <v>No</v>
      </c>
      <c r="H1305" s="8">
        <f>VLOOKUP(A1305:A3639,'Medical Examinations'!$A$2:$H$2336,7,0)</f>
        <v>0</v>
      </c>
      <c r="I1305" t="str">
        <f>VLOOKUP(A1305:A3639,'Medical Examinations'!$A$2:$K$2336,11,0)</f>
        <v>No</v>
      </c>
      <c r="J1305" s="8" t="str">
        <f>VLOOKUP(A1305:A3639,'Medical Examinations'!$A$2:$M$2336,12,0)</f>
        <v>Obesity</v>
      </c>
      <c r="K1305" s="8" t="str">
        <f>VLOOKUP(A1305:A3639,'Medical Examinations'!$A$2:$M$2336,13,0)</f>
        <v>Prediabetes</v>
      </c>
      <c r="L1305" s="8" t="str">
        <f>VLOOKUP(Table1[CUSTOMER ID],'Hospitalisation Details'!$A$1:$N$2344,12,0)</f>
        <v>4/Sep/1977</v>
      </c>
      <c r="M1305" s="22">
        <f>VLOOKUP(Table1[CUSTOMER ID],'Hospitalisation Details'!$A$2:$N$2344,14,0)</f>
        <v>8413.4599999999991</v>
      </c>
      <c r="N1305" s="8" t="str">
        <f>VLOOKUP(Table1[CUSTOMER ID],'Hospitalisation Details'!$A$2:$I$2344,7,0)</f>
        <v>tier - 3</v>
      </c>
      <c r="O1305" s="8" t="str">
        <f>VLOOKUP(Table1[CUSTOMER ID],'Hospitalisation Details'!$A$2:$I$2344,8,0)</f>
        <v>tier - 1</v>
      </c>
      <c r="P1305" s="8" t="str">
        <f>VLOOKUP(Table1[CUSTOMER ID],'Hospitalisation Details'!$A$2:$I$2344,9,0)</f>
        <v>R1012</v>
      </c>
      <c r="Q1305" s="8">
        <f ca="1">VLOOKUP(Table1[CUSTOMER ID],'Hospitalisation Details'!$A$2:$N$2344,13,0)</f>
        <v>47</v>
      </c>
    </row>
    <row r="1306" spans="1:17" ht="15.75" x14ac:dyDescent="0.25">
      <c r="A1306" s="1" t="s">
        <v>1065</v>
      </c>
      <c r="B1306" s="8" t="str">
        <f>VLOOKUP(A1306:A3640,'Customer Names'!$A$2:$D$2336,2,0)</f>
        <v xml:space="preserve">  Christopher</v>
      </c>
      <c r="C1306" s="8">
        <f>VLOOKUP(A1306:A3640,'Medical Examinations'!$A$2:$H$2336,2,0)</f>
        <v>30.114999999999998</v>
      </c>
      <c r="D1306" s="8">
        <f>VLOOKUP(A1306:A3640,'Medical Examinations'!$A$2:$H$2336,3,0)</f>
        <v>5.74</v>
      </c>
      <c r="E1306" s="8" t="str">
        <f>VLOOKUP(A1306:A3640,'Medical Examinations'!$A$1:$M$2336,10,0)</f>
        <v>No</v>
      </c>
      <c r="F1306" s="8" t="str">
        <f>VLOOKUP(A1306:A3640,'Medical Examinations'!$A$2:$H$2336,5,0)</f>
        <v>No</v>
      </c>
      <c r="G1306" s="8" t="str">
        <f>VLOOKUP(A1306:A3640,'Medical Examinations'!$A$2:$H$2336,6,0)</f>
        <v>Yes</v>
      </c>
      <c r="H1306" s="8">
        <f>VLOOKUP(A1306:A3640,'Medical Examinations'!$A$2:$H$2336,7,0)</f>
        <v>1</v>
      </c>
      <c r="I1306" t="str">
        <f>VLOOKUP(A1306:A3640,'Medical Examinations'!$A$2:$K$2336,11,0)</f>
        <v>No</v>
      </c>
      <c r="J1306" s="8" t="str">
        <f>VLOOKUP(A1306:A3640,'Medical Examinations'!$A$2:$M$2336,12,0)</f>
        <v>Obesity</v>
      </c>
      <c r="K1306" s="8" t="str">
        <f>VLOOKUP(A1306:A3640,'Medical Examinations'!$A$2:$M$2336,13,0)</f>
        <v>Prediabetes</v>
      </c>
      <c r="L1306" s="8" t="str">
        <f>VLOOKUP(Table1[CUSTOMER ID],'Hospitalisation Details'!$A$1:$N$2344,12,0)</f>
        <v>11/Jun/1979</v>
      </c>
      <c r="M1306" s="22">
        <f>VLOOKUP(Table1[CUSTOMER ID],'Hospitalisation Details'!$A$2:$N$2344,14,0)</f>
        <v>8410.0499999999993</v>
      </c>
      <c r="N1306" s="8" t="str">
        <f>VLOOKUP(Table1[CUSTOMER ID],'Hospitalisation Details'!$A$2:$I$2344,7,0)</f>
        <v>tier - 2</v>
      </c>
      <c r="O1306" s="8" t="str">
        <f>VLOOKUP(Table1[CUSTOMER ID],'Hospitalisation Details'!$A$2:$I$2344,8,0)</f>
        <v>tier - 2</v>
      </c>
      <c r="P1306" s="8" t="str">
        <f>VLOOKUP(Table1[CUSTOMER ID],'Hospitalisation Details'!$A$2:$I$2344,9,0)</f>
        <v>R1012</v>
      </c>
      <c r="Q1306" s="8">
        <f ca="1">VLOOKUP(Table1[CUSTOMER ID],'Hospitalisation Details'!$A$2:$N$2344,13,0)</f>
        <v>45</v>
      </c>
    </row>
    <row r="1307" spans="1:17" ht="15.75" x14ac:dyDescent="0.25">
      <c r="A1307" s="1" t="s">
        <v>1064</v>
      </c>
      <c r="B1307" s="8" t="str">
        <f>VLOOKUP(A1307:A3641,'Customer Names'!$A$2:$D$2336,2,0)</f>
        <v xml:space="preserve">  Eirik</v>
      </c>
      <c r="C1307" s="8">
        <f>VLOOKUP(A1307:A3641,'Medical Examinations'!$A$2:$H$2336,2,0)</f>
        <v>24.78</v>
      </c>
      <c r="D1307" s="8">
        <f>VLOOKUP(A1307:A3641,'Medical Examinations'!$A$2:$H$2336,3,0)</f>
        <v>9.85</v>
      </c>
      <c r="E1307" s="8" t="str">
        <f>VLOOKUP(A1307:A3641,'Medical Examinations'!$A$1:$M$2336,10,0)</f>
        <v>No</v>
      </c>
      <c r="F1307" s="8" t="str">
        <f>VLOOKUP(A1307:A3641,'Medical Examinations'!$A$2:$H$2336,5,0)</f>
        <v>No</v>
      </c>
      <c r="G1307" s="8" t="str">
        <f>VLOOKUP(A1307:A3641,'Medical Examinations'!$A$2:$H$2336,6,0)</f>
        <v>No</v>
      </c>
      <c r="H1307" s="8">
        <f>VLOOKUP(A1307:A3641,'Medical Examinations'!$A$2:$H$2336,7,0)</f>
        <v>0</v>
      </c>
      <c r="I1307" t="str">
        <f>VLOOKUP(A1307:A3641,'Medical Examinations'!$A$2:$K$2336,11,0)</f>
        <v>No</v>
      </c>
      <c r="J1307" s="8" t="str">
        <f>VLOOKUP(A1307:A3641,'Medical Examinations'!$A$2:$M$2336,12,0)</f>
        <v>Normal Weight</v>
      </c>
      <c r="K1307" s="8" t="str">
        <f>VLOOKUP(A1307:A3641,'Medical Examinations'!$A$2:$M$2336,13,0)</f>
        <v>Diabetes</v>
      </c>
      <c r="L1307" s="8" t="str">
        <f>VLOOKUP(Table1[CUSTOMER ID],'Hospitalisation Details'!$A$1:$N$2344,12,0)</f>
        <v>18/Sep/1971</v>
      </c>
      <c r="M1307" s="22">
        <f>VLOOKUP(Table1[CUSTOMER ID],'Hospitalisation Details'!$A$2:$N$2344,14,0)</f>
        <v>8400.01</v>
      </c>
      <c r="N1307" s="8" t="str">
        <f>VLOOKUP(Table1[CUSTOMER ID],'Hospitalisation Details'!$A$2:$I$2344,7,0)</f>
        <v>tier - 2</v>
      </c>
      <c r="O1307" s="8" t="str">
        <f>VLOOKUP(Table1[CUSTOMER ID],'Hospitalisation Details'!$A$2:$I$2344,8,0)</f>
        <v>tier - 3</v>
      </c>
      <c r="P1307" s="8" t="str">
        <f>VLOOKUP(Table1[CUSTOMER ID],'Hospitalisation Details'!$A$2:$I$2344,9,0)</f>
        <v>R1013</v>
      </c>
      <c r="Q1307" s="8">
        <f ca="1">VLOOKUP(Table1[CUSTOMER ID],'Hospitalisation Details'!$A$2:$N$2344,13,0)</f>
        <v>53</v>
      </c>
    </row>
    <row r="1308" spans="1:17" ht="15.75" x14ac:dyDescent="0.25">
      <c r="A1308" s="1" t="s">
        <v>1063</v>
      </c>
      <c r="B1308" s="8" t="str">
        <f>VLOOKUP(A1308:A3642,'Customer Names'!$A$2:$D$2336,2,0)</f>
        <v xml:space="preserve">  Rik</v>
      </c>
      <c r="C1308" s="8">
        <f>VLOOKUP(A1308:A3642,'Medical Examinations'!$A$2:$H$2336,2,0)</f>
        <v>24.77</v>
      </c>
      <c r="D1308" s="8">
        <f>VLOOKUP(A1308:A3642,'Medical Examinations'!$A$2:$H$2336,3,0)</f>
        <v>7.59</v>
      </c>
      <c r="E1308" s="8" t="str">
        <f>VLOOKUP(A1308:A3642,'Medical Examinations'!$A$1:$M$2336,10,0)</f>
        <v>No</v>
      </c>
      <c r="F1308" s="8" t="str">
        <f>VLOOKUP(A1308:A3642,'Medical Examinations'!$A$2:$H$2336,5,0)</f>
        <v>No</v>
      </c>
      <c r="G1308" s="8" t="str">
        <f>VLOOKUP(A1308:A3642,'Medical Examinations'!$A$2:$H$2336,6,0)</f>
        <v>No</v>
      </c>
      <c r="H1308" s="8">
        <f>VLOOKUP(A1308:A3642,'Medical Examinations'!$A$2:$H$2336,7,0)</f>
        <v>0</v>
      </c>
      <c r="I1308" t="str">
        <f>VLOOKUP(A1308:A3642,'Medical Examinations'!$A$2:$K$2336,11,0)</f>
        <v>No</v>
      </c>
      <c r="J1308" s="8" t="str">
        <f>VLOOKUP(A1308:A3642,'Medical Examinations'!$A$2:$M$2336,12,0)</f>
        <v>Normal Weight</v>
      </c>
      <c r="K1308" s="8" t="str">
        <f>VLOOKUP(A1308:A3642,'Medical Examinations'!$A$2:$M$2336,13,0)</f>
        <v>Diabetes</v>
      </c>
      <c r="L1308" s="8" t="str">
        <f>VLOOKUP(Table1[CUSTOMER ID],'Hospitalisation Details'!$A$1:$N$2344,12,0)</f>
        <v>4/Sep/1971</v>
      </c>
      <c r="M1308" s="22">
        <f>VLOOKUP(Table1[CUSTOMER ID],'Hospitalisation Details'!$A$2:$N$2344,14,0)</f>
        <v>8396.6200000000008</v>
      </c>
      <c r="N1308" s="8" t="str">
        <f>VLOOKUP(Table1[CUSTOMER ID],'Hospitalisation Details'!$A$2:$I$2344,7,0)</f>
        <v>tier - 2</v>
      </c>
      <c r="O1308" s="8" t="str">
        <f>VLOOKUP(Table1[CUSTOMER ID],'Hospitalisation Details'!$A$2:$I$2344,8,0)</f>
        <v>tier - 3</v>
      </c>
      <c r="P1308" s="8" t="str">
        <f>VLOOKUP(Table1[CUSTOMER ID],'Hospitalisation Details'!$A$2:$I$2344,9,0)</f>
        <v>R1013</v>
      </c>
      <c r="Q1308" s="8">
        <f ca="1">VLOOKUP(Table1[CUSTOMER ID],'Hospitalisation Details'!$A$2:$N$2344,13,0)</f>
        <v>53</v>
      </c>
    </row>
    <row r="1309" spans="1:17" ht="15.75" x14ac:dyDescent="0.25">
      <c r="A1309" s="1" t="s">
        <v>1062</v>
      </c>
      <c r="B1309" s="8" t="str">
        <f>VLOOKUP(A1309:A3643,'Customer Names'!$A$2:$D$2336,2,0)</f>
        <v xml:space="preserve">  Matthew R</v>
      </c>
      <c r="C1309" s="8">
        <f>VLOOKUP(A1309:A3643,'Medical Examinations'!$A$2:$H$2336,2,0)</f>
        <v>16.579999999999998</v>
      </c>
      <c r="D1309" s="8">
        <f>VLOOKUP(A1309:A3643,'Medical Examinations'!$A$2:$H$2336,3,0)</f>
        <v>6.98</v>
      </c>
      <c r="E1309" s="8" t="str">
        <f>VLOOKUP(A1309:A3643,'Medical Examinations'!$A$1:$M$2336,10,0)</f>
        <v>Yes</v>
      </c>
      <c r="F1309" s="8" t="str">
        <f>VLOOKUP(A1309:A3643,'Medical Examinations'!$A$2:$H$2336,5,0)</f>
        <v>No</v>
      </c>
      <c r="G1309" s="8" t="str">
        <f>VLOOKUP(A1309:A3643,'Medical Examinations'!$A$2:$H$2336,6,0)</f>
        <v>Yes</v>
      </c>
      <c r="H1309" s="8">
        <f>VLOOKUP(A1309:A3643,'Medical Examinations'!$A$2:$H$2336,7,0)</f>
        <v>1</v>
      </c>
      <c r="I1309" t="str">
        <f>VLOOKUP(A1309:A3643,'Medical Examinations'!$A$2:$K$2336,11,0)</f>
        <v>No</v>
      </c>
      <c r="J1309" s="8" t="str">
        <f>VLOOKUP(A1309:A3643,'Medical Examinations'!$A$2:$M$2336,12,0)</f>
        <v>Underweight</v>
      </c>
      <c r="K1309" s="8" t="str">
        <f>VLOOKUP(A1309:A3643,'Medical Examinations'!$A$2:$M$2336,13,0)</f>
        <v>Diabetes</v>
      </c>
      <c r="L1309" s="8" t="str">
        <f>VLOOKUP(Table1[CUSTOMER ID],'Hospitalisation Details'!$A$1:$N$2344,12,0)</f>
        <v>21/Sep/1963</v>
      </c>
      <c r="M1309" s="22">
        <f>VLOOKUP(Table1[CUSTOMER ID],'Hospitalisation Details'!$A$2:$N$2344,14,0)</f>
        <v>8355.5400000000009</v>
      </c>
      <c r="N1309" s="8" t="str">
        <f>VLOOKUP(Table1[CUSTOMER ID],'Hospitalisation Details'!$A$2:$I$2344,7,0)</f>
        <v>tier - 3</v>
      </c>
      <c r="O1309" s="8" t="str">
        <f>VLOOKUP(Table1[CUSTOMER ID],'Hospitalisation Details'!$A$2:$I$2344,8,0)</f>
        <v>tier - 3</v>
      </c>
      <c r="P1309" s="8" t="str">
        <f>VLOOKUP(Table1[CUSTOMER ID],'Hospitalisation Details'!$A$2:$I$2344,9,0)</f>
        <v>R1012</v>
      </c>
      <c r="Q1309" s="8">
        <f ca="1">VLOOKUP(Table1[CUSTOMER ID],'Hospitalisation Details'!$A$2:$N$2344,13,0)</f>
        <v>61</v>
      </c>
    </row>
    <row r="1310" spans="1:17" ht="15.75" x14ac:dyDescent="0.25">
      <c r="A1310" s="1" t="s">
        <v>1061</v>
      </c>
      <c r="B1310" s="8" t="str">
        <f>VLOOKUP(A1310:A3644,'Customer Names'!$A$2:$D$2336,2,0)</f>
        <v xml:space="preserve">  Daniel G</v>
      </c>
      <c r="C1310" s="8">
        <f>VLOOKUP(A1310:A3644,'Medical Examinations'!$A$2:$H$2336,2,0)</f>
        <v>38.17</v>
      </c>
      <c r="D1310" s="8">
        <f>VLOOKUP(A1310:A3644,'Medical Examinations'!$A$2:$H$2336,3,0)</f>
        <v>4.7300000000000004</v>
      </c>
      <c r="E1310" s="8" t="str">
        <f>VLOOKUP(A1310:A3644,'Medical Examinations'!$A$1:$M$2336,10,0)</f>
        <v>Yes</v>
      </c>
      <c r="F1310" s="8" t="str">
        <f>VLOOKUP(A1310:A3644,'Medical Examinations'!$A$2:$H$2336,5,0)</f>
        <v>No</v>
      </c>
      <c r="G1310" s="8" t="str">
        <f>VLOOKUP(A1310:A3644,'Medical Examinations'!$A$2:$H$2336,6,0)</f>
        <v>No</v>
      </c>
      <c r="H1310" s="8">
        <f>VLOOKUP(A1310:A3644,'Medical Examinations'!$A$2:$H$2336,7,0)</f>
        <v>0</v>
      </c>
      <c r="I1310" t="str">
        <f>VLOOKUP(A1310:A3644,'Medical Examinations'!$A$2:$K$2336,11,0)</f>
        <v>No</v>
      </c>
      <c r="J1310" s="8" t="str">
        <f>VLOOKUP(A1310:A3644,'Medical Examinations'!$A$2:$M$2336,12,0)</f>
        <v>Obesity</v>
      </c>
      <c r="K1310" s="8" t="str">
        <f>VLOOKUP(A1310:A3644,'Medical Examinations'!$A$2:$M$2336,13,0)</f>
        <v>Normal</v>
      </c>
      <c r="L1310" s="8" t="str">
        <f>VLOOKUP(Table1[CUSTOMER ID],'Hospitalisation Details'!$A$1:$N$2344,12,0)</f>
        <v>12/Jun/1976</v>
      </c>
      <c r="M1310" s="22">
        <f>VLOOKUP(Table1[CUSTOMER ID],'Hospitalisation Details'!$A$2:$N$2344,14,0)</f>
        <v>8347.16</v>
      </c>
      <c r="N1310" s="8" t="str">
        <f>VLOOKUP(Table1[CUSTOMER ID],'Hospitalisation Details'!$A$2:$I$2344,7,0)</f>
        <v>tier - 2</v>
      </c>
      <c r="O1310" s="8" t="str">
        <f>VLOOKUP(Table1[CUSTOMER ID],'Hospitalisation Details'!$A$2:$I$2344,8,0)</f>
        <v>tier - 1</v>
      </c>
      <c r="P1310" s="8" t="str">
        <f>VLOOKUP(Table1[CUSTOMER ID],'Hospitalisation Details'!$A$2:$I$2344,9,0)</f>
        <v>R1013</v>
      </c>
      <c r="Q1310" s="8">
        <f ca="1">VLOOKUP(Table1[CUSTOMER ID],'Hospitalisation Details'!$A$2:$N$2344,13,0)</f>
        <v>48</v>
      </c>
    </row>
    <row r="1311" spans="1:17" ht="15.75" x14ac:dyDescent="0.25">
      <c r="A1311" s="1" t="s">
        <v>1060</v>
      </c>
      <c r="B1311" s="8" t="str">
        <f>VLOOKUP(A1311:A3645,'Customer Names'!$A$2:$D$2336,2,0)</f>
        <v xml:space="preserve">  Yannick</v>
      </c>
      <c r="C1311" s="8">
        <f>VLOOKUP(A1311:A3645,'Medical Examinations'!$A$2:$H$2336,2,0)</f>
        <v>39.424999999999997</v>
      </c>
      <c r="D1311" s="8">
        <f>VLOOKUP(A1311:A3645,'Medical Examinations'!$A$2:$H$2336,3,0)</f>
        <v>4.76</v>
      </c>
      <c r="E1311" s="8" t="str">
        <f>VLOOKUP(A1311:A3645,'Medical Examinations'!$A$1:$M$2336,10,0)</f>
        <v>Yes</v>
      </c>
      <c r="F1311" s="8" t="str">
        <f>VLOOKUP(A1311:A3645,'Medical Examinations'!$A$2:$H$2336,5,0)</f>
        <v>No</v>
      </c>
      <c r="G1311" s="8" t="str">
        <f>VLOOKUP(A1311:A3645,'Medical Examinations'!$A$2:$H$2336,6,0)</f>
        <v>No</v>
      </c>
      <c r="H1311" s="8">
        <f>VLOOKUP(A1311:A3645,'Medical Examinations'!$A$2:$H$2336,7,0)</f>
        <v>0</v>
      </c>
      <c r="I1311" t="str">
        <f>VLOOKUP(A1311:A3645,'Medical Examinations'!$A$2:$K$2336,11,0)</f>
        <v>No</v>
      </c>
      <c r="J1311" s="8" t="str">
        <f>VLOOKUP(A1311:A3645,'Medical Examinations'!$A$2:$M$2336,12,0)</f>
        <v>Obesity</v>
      </c>
      <c r="K1311" s="8" t="str">
        <f>VLOOKUP(A1311:A3645,'Medical Examinations'!$A$2:$M$2336,13,0)</f>
        <v>Normal</v>
      </c>
      <c r="L1311" s="8" t="str">
        <f>VLOOKUP(Table1[CUSTOMER ID],'Hospitalisation Details'!$A$1:$N$2344,12,0)</f>
        <v>7/Jul/1976</v>
      </c>
      <c r="M1311" s="22">
        <f>VLOOKUP(Table1[CUSTOMER ID],'Hospitalisation Details'!$A$2:$N$2344,14,0)</f>
        <v>8342.91</v>
      </c>
      <c r="N1311" s="8" t="str">
        <f>VLOOKUP(Table1[CUSTOMER ID],'Hospitalisation Details'!$A$2:$I$2344,7,0)</f>
        <v>tier - 3</v>
      </c>
      <c r="O1311" s="8" t="str">
        <f>VLOOKUP(Table1[CUSTOMER ID],'Hospitalisation Details'!$A$2:$I$2344,8,0)</f>
        <v>tier - 1</v>
      </c>
      <c r="P1311" s="8" t="str">
        <f>VLOOKUP(Table1[CUSTOMER ID],'Hospitalisation Details'!$A$2:$I$2344,9,0)</f>
        <v>R1016</v>
      </c>
      <c r="Q1311" s="8">
        <f ca="1">VLOOKUP(Table1[CUSTOMER ID],'Hospitalisation Details'!$A$2:$N$2344,13,0)</f>
        <v>48</v>
      </c>
    </row>
    <row r="1312" spans="1:17" ht="15.75" x14ac:dyDescent="0.25">
      <c r="A1312" s="1" t="s">
        <v>1059</v>
      </c>
      <c r="B1312" s="8" t="str">
        <f>VLOOKUP(A1312:A3646,'Customer Names'!$A$2:$D$2336,2,0)</f>
        <v xml:space="preserve">  Sean R</v>
      </c>
      <c r="C1312" s="8">
        <f>VLOOKUP(A1312:A3646,'Medical Examinations'!$A$2:$H$2336,2,0)</f>
        <v>33.44</v>
      </c>
      <c r="D1312" s="8">
        <f>VLOOKUP(A1312:A3646,'Medical Examinations'!$A$2:$H$2336,3,0)</f>
        <v>6.24</v>
      </c>
      <c r="E1312" s="8" t="str">
        <f>VLOOKUP(A1312:A3646,'Medical Examinations'!$A$1:$M$2336,10,0)</f>
        <v>Yes</v>
      </c>
      <c r="F1312" s="8" t="str">
        <f>VLOOKUP(A1312:A3646,'Medical Examinations'!$A$2:$H$2336,5,0)</f>
        <v>No</v>
      </c>
      <c r="G1312" s="8" t="str">
        <f>VLOOKUP(A1312:A3646,'Medical Examinations'!$A$2:$H$2336,6,0)</f>
        <v>No</v>
      </c>
      <c r="H1312" s="8">
        <f>VLOOKUP(A1312:A3646,'Medical Examinations'!$A$2:$H$2336,7,0)</f>
        <v>0</v>
      </c>
      <c r="I1312" t="str">
        <f>VLOOKUP(A1312:A3646,'Medical Examinations'!$A$2:$K$2336,11,0)</f>
        <v>No</v>
      </c>
      <c r="J1312" s="8" t="str">
        <f>VLOOKUP(A1312:A3646,'Medical Examinations'!$A$2:$M$2336,12,0)</f>
        <v>Obesity</v>
      </c>
      <c r="K1312" s="8" t="str">
        <f>VLOOKUP(A1312:A3646,'Medical Examinations'!$A$2:$M$2336,13,0)</f>
        <v>Prediabetes</v>
      </c>
      <c r="L1312" s="8" t="str">
        <f>VLOOKUP(Table1[CUSTOMER ID],'Hospitalisation Details'!$A$1:$N$2344,12,0)</f>
        <v>20/Jul/1976</v>
      </c>
      <c r="M1312" s="22">
        <f>VLOOKUP(Table1[CUSTOMER ID],'Hospitalisation Details'!$A$2:$N$2344,14,0)</f>
        <v>8334.59</v>
      </c>
      <c r="N1312" s="8" t="str">
        <f>VLOOKUP(Table1[CUSTOMER ID],'Hospitalisation Details'!$A$2:$I$2344,7,0)</f>
        <v>tier - 3</v>
      </c>
      <c r="O1312" s="8" t="str">
        <f>VLOOKUP(Table1[CUSTOMER ID],'Hospitalisation Details'!$A$2:$I$2344,8,0)</f>
        <v>tier - 2</v>
      </c>
      <c r="P1312" s="8" t="str">
        <f>VLOOKUP(Table1[CUSTOMER ID],'Hospitalisation Details'!$A$2:$I$2344,9,0)</f>
        <v>R1016</v>
      </c>
      <c r="Q1312" s="8">
        <f ca="1">VLOOKUP(Table1[CUSTOMER ID],'Hospitalisation Details'!$A$2:$N$2344,13,0)</f>
        <v>48</v>
      </c>
    </row>
    <row r="1313" spans="1:17" ht="15.75" x14ac:dyDescent="0.25">
      <c r="A1313" s="1" t="s">
        <v>1058</v>
      </c>
      <c r="B1313" s="8" t="str">
        <f>VLOOKUP(A1313:A3647,'Customer Names'!$A$2:$D$2336,2,0)</f>
        <v xml:space="preserve">  Peter</v>
      </c>
      <c r="C1313" s="8">
        <f>VLOOKUP(A1313:A3647,'Medical Examinations'!$A$2:$H$2336,2,0)</f>
        <v>33.344999999999999</v>
      </c>
      <c r="D1313" s="8">
        <f>VLOOKUP(A1313:A3647,'Medical Examinations'!$A$2:$H$2336,3,0)</f>
        <v>5.44</v>
      </c>
      <c r="E1313" s="8" t="str">
        <f>VLOOKUP(A1313:A3647,'Medical Examinations'!$A$1:$M$2336,10,0)</f>
        <v>Yes</v>
      </c>
      <c r="F1313" s="8" t="str">
        <f>VLOOKUP(A1313:A3647,'Medical Examinations'!$A$2:$H$2336,5,0)</f>
        <v>No</v>
      </c>
      <c r="G1313" s="8" t="str">
        <f>VLOOKUP(A1313:A3647,'Medical Examinations'!$A$2:$H$2336,6,0)</f>
        <v>No</v>
      </c>
      <c r="H1313" s="8">
        <f>VLOOKUP(A1313:A3647,'Medical Examinations'!$A$2:$H$2336,7,0)</f>
        <v>0</v>
      </c>
      <c r="I1313" t="str">
        <f>VLOOKUP(A1313:A3647,'Medical Examinations'!$A$2:$K$2336,11,0)</f>
        <v>No</v>
      </c>
      <c r="J1313" s="8" t="str">
        <f>VLOOKUP(A1313:A3647,'Medical Examinations'!$A$2:$M$2336,12,0)</f>
        <v>Obesity</v>
      </c>
      <c r="K1313" s="8" t="str">
        <f>VLOOKUP(A1313:A3647,'Medical Examinations'!$A$2:$M$2336,13,0)</f>
        <v>Normal</v>
      </c>
      <c r="L1313" s="8" t="str">
        <f>VLOOKUP(Table1[CUSTOMER ID],'Hospitalisation Details'!$A$1:$N$2344,12,0)</f>
        <v>12/Jul/1976</v>
      </c>
      <c r="M1313" s="22">
        <f>VLOOKUP(Table1[CUSTOMER ID],'Hospitalisation Details'!$A$2:$N$2344,14,0)</f>
        <v>8334.4599999999991</v>
      </c>
      <c r="N1313" s="8" t="str">
        <f>VLOOKUP(Table1[CUSTOMER ID],'Hospitalisation Details'!$A$2:$I$2344,7,0)</f>
        <v>tier - 3</v>
      </c>
      <c r="O1313" s="8" t="str">
        <f>VLOOKUP(Table1[CUSTOMER ID],'Hospitalisation Details'!$A$2:$I$2344,8,0)</f>
        <v>tier - 2</v>
      </c>
      <c r="P1313" s="8" t="str">
        <f>VLOOKUP(Table1[CUSTOMER ID],'Hospitalisation Details'!$A$2:$I$2344,9,0)</f>
        <v>R1016</v>
      </c>
      <c r="Q1313" s="8">
        <f ca="1">VLOOKUP(Table1[CUSTOMER ID],'Hospitalisation Details'!$A$2:$N$2344,13,0)</f>
        <v>48</v>
      </c>
    </row>
    <row r="1314" spans="1:17" ht="15.75" x14ac:dyDescent="0.25">
      <c r="A1314" s="1" t="s">
        <v>1057</v>
      </c>
      <c r="B1314" s="8" t="str">
        <f>VLOOKUP(A1314:A3648,'Customer Names'!$A$2:$D$2336,2,0)</f>
        <v xml:space="preserve">  Sara A</v>
      </c>
      <c r="C1314" s="8">
        <f>VLOOKUP(A1314:A3648,'Medical Examinations'!$A$2:$H$2336,2,0)</f>
        <v>38.79</v>
      </c>
      <c r="D1314" s="8">
        <f>VLOOKUP(A1314:A3648,'Medical Examinations'!$A$2:$H$2336,3,0)</f>
        <v>5.08</v>
      </c>
      <c r="E1314" s="8" t="str">
        <f>VLOOKUP(A1314:A3648,'Medical Examinations'!$A$1:$M$2336,10,0)</f>
        <v>No</v>
      </c>
      <c r="F1314" s="8" t="str">
        <f>VLOOKUP(A1314:A3648,'Medical Examinations'!$A$2:$H$2336,5,0)</f>
        <v>No</v>
      </c>
      <c r="G1314" s="8" t="str">
        <f>VLOOKUP(A1314:A3648,'Medical Examinations'!$A$2:$H$2336,6,0)</f>
        <v>Yes</v>
      </c>
      <c r="H1314" s="8">
        <f>VLOOKUP(A1314:A3648,'Medical Examinations'!$A$2:$H$2336,7,0)</f>
        <v>1</v>
      </c>
      <c r="I1314" t="str">
        <f>VLOOKUP(A1314:A3648,'Medical Examinations'!$A$2:$K$2336,11,0)</f>
        <v>No</v>
      </c>
      <c r="J1314" s="8" t="str">
        <f>VLOOKUP(A1314:A3648,'Medical Examinations'!$A$2:$M$2336,12,0)</f>
        <v>Obesity</v>
      </c>
      <c r="K1314" s="8" t="str">
        <f>VLOOKUP(A1314:A3648,'Medical Examinations'!$A$2:$M$2336,13,0)</f>
        <v>Normal</v>
      </c>
      <c r="L1314" s="8" t="str">
        <f>VLOOKUP(Table1[CUSTOMER ID],'Hospitalisation Details'!$A$1:$N$2344,12,0)</f>
        <v>22/Jun/1993</v>
      </c>
      <c r="M1314" s="22">
        <f>VLOOKUP(Table1[CUSTOMER ID],'Hospitalisation Details'!$A$2:$N$2344,14,0)</f>
        <v>8314.65</v>
      </c>
      <c r="N1314" s="8" t="str">
        <f>VLOOKUP(Table1[CUSTOMER ID],'Hospitalisation Details'!$A$2:$I$2344,7,0)</f>
        <v>tier - 2</v>
      </c>
      <c r="O1314" s="8" t="str">
        <f>VLOOKUP(Table1[CUSTOMER ID],'Hospitalisation Details'!$A$2:$I$2344,8,0)</f>
        <v>tier - 1</v>
      </c>
      <c r="P1314" s="8" t="str">
        <f>VLOOKUP(Table1[CUSTOMER ID],'Hospitalisation Details'!$A$2:$I$2344,9,0)</f>
        <v>R1012</v>
      </c>
      <c r="Q1314" s="8">
        <f ca="1">VLOOKUP(Table1[CUSTOMER ID],'Hospitalisation Details'!$A$2:$N$2344,13,0)</f>
        <v>31</v>
      </c>
    </row>
    <row r="1315" spans="1:17" ht="15.75" x14ac:dyDescent="0.25">
      <c r="A1315" s="1" t="s">
        <v>1056</v>
      </c>
      <c r="B1315" s="8" t="str">
        <f>VLOOKUP(A1315:A3649,'Customer Names'!$A$2:$D$2336,2,0)</f>
        <v xml:space="preserve">  Erin C</v>
      </c>
      <c r="C1315" s="8">
        <f>VLOOKUP(A1315:A3649,'Medical Examinations'!$A$2:$H$2336,2,0)</f>
        <v>30.684999999999999</v>
      </c>
      <c r="D1315" s="8">
        <f>VLOOKUP(A1315:A3649,'Medical Examinations'!$A$2:$H$2336,3,0)</f>
        <v>4.87</v>
      </c>
      <c r="E1315" s="8" t="str">
        <f>VLOOKUP(A1315:A3649,'Medical Examinations'!$A$1:$M$2336,10,0)</f>
        <v>No</v>
      </c>
      <c r="F1315" s="8" t="str">
        <f>VLOOKUP(A1315:A3649,'Medical Examinations'!$A$2:$H$2336,5,0)</f>
        <v>No</v>
      </c>
      <c r="G1315" s="8" t="str">
        <f>VLOOKUP(A1315:A3649,'Medical Examinations'!$A$2:$H$2336,6,0)</f>
        <v>Yes</v>
      </c>
      <c r="H1315" s="8">
        <f>VLOOKUP(A1315:A3649,'Medical Examinations'!$A$2:$H$2336,7,0)</f>
        <v>1</v>
      </c>
      <c r="I1315" t="str">
        <f>VLOOKUP(A1315:A3649,'Medical Examinations'!$A$2:$K$2336,11,0)</f>
        <v>No</v>
      </c>
      <c r="J1315" s="8" t="str">
        <f>VLOOKUP(A1315:A3649,'Medical Examinations'!$A$2:$M$2336,12,0)</f>
        <v>Obesity</v>
      </c>
      <c r="K1315" s="8" t="str">
        <f>VLOOKUP(A1315:A3649,'Medical Examinations'!$A$2:$M$2336,13,0)</f>
        <v>Normal</v>
      </c>
      <c r="L1315" s="8" t="str">
        <f>VLOOKUP(Table1[CUSTOMER ID],'Hospitalisation Details'!$A$1:$N$2344,12,0)</f>
        <v>7/Aug/1979</v>
      </c>
      <c r="M1315" s="22">
        <f>VLOOKUP(Table1[CUSTOMER ID],'Hospitalisation Details'!$A$2:$N$2344,14,0)</f>
        <v>8310.84</v>
      </c>
      <c r="N1315" s="8" t="str">
        <f>VLOOKUP(Table1[CUSTOMER ID],'Hospitalisation Details'!$A$2:$I$2344,7,0)</f>
        <v>tier - 2</v>
      </c>
      <c r="O1315" s="8" t="str">
        <f>VLOOKUP(Table1[CUSTOMER ID],'Hospitalisation Details'!$A$2:$I$2344,8,0)</f>
        <v>tier - 2</v>
      </c>
      <c r="P1315" s="8" t="str">
        <f>VLOOKUP(Table1[CUSTOMER ID],'Hospitalisation Details'!$A$2:$I$2344,9,0)</f>
        <v>R1012</v>
      </c>
      <c r="Q1315" s="8">
        <f ca="1">VLOOKUP(Table1[CUSTOMER ID],'Hospitalisation Details'!$A$2:$N$2344,13,0)</f>
        <v>45</v>
      </c>
    </row>
    <row r="1316" spans="1:17" ht="15.75" x14ac:dyDescent="0.25">
      <c r="A1316" s="1" t="s">
        <v>1055</v>
      </c>
      <c r="B1316" s="8" t="str">
        <f>VLOOKUP(A1316:A3650,'Customer Names'!$A$2:$D$2336,2,0)</f>
        <v xml:space="preserve">  Thibaud</v>
      </c>
      <c r="C1316" s="8">
        <f>VLOOKUP(A1316:A3650,'Medical Examinations'!$A$2:$H$2336,2,0)</f>
        <v>22.135000000000002</v>
      </c>
      <c r="D1316" s="8">
        <f>VLOOKUP(A1316:A3650,'Medical Examinations'!$A$2:$H$2336,3,0)</f>
        <v>8.17</v>
      </c>
      <c r="E1316" s="8" t="str">
        <f>VLOOKUP(A1316:A3650,'Medical Examinations'!$A$1:$M$2336,10,0)</f>
        <v>No</v>
      </c>
      <c r="F1316" s="8" t="str">
        <f>VLOOKUP(A1316:A3650,'Medical Examinations'!$A$2:$H$2336,5,0)</f>
        <v>No</v>
      </c>
      <c r="G1316" s="8" t="str">
        <f>VLOOKUP(A1316:A3650,'Medical Examinations'!$A$2:$H$2336,6,0)</f>
        <v>No</v>
      </c>
      <c r="H1316" s="8">
        <f>VLOOKUP(A1316:A3650,'Medical Examinations'!$A$2:$H$2336,7,0)</f>
        <v>0</v>
      </c>
      <c r="I1316" t="str">
        <f>VLOOKUP(A1316:A3650,'Medical Examinations'!$A$2:$K$2336,11,0)</f>
        <v>No</v>
      </c>
      <c r="J1316" s="8" t="str">
        <f>VLOOKUP(A1316:A3650,'Medical Examinations'!$A$2:$M$2336,12,0)</f>
        <v>Normal Weight</v>
      </c>
      <c r="K1316" s="8" t="str">
        <f>VLOOKUP(A1316:A3650,'Medical Examinations'!$A$2:$M$2336,13,0)</f>
        <v>Diabetes</v>
      </c>
      <c r="L1316" s="8" t="str">
        <f>VLOOKUP(Table1[CUSTOMER ID],'Hospitalisation Details'!$A$1:$N$2344,12,0)</f>
        <v>26/Jun/1978</v>
      </c>
      <c r="M1316" s="22">
        <f>VLOOKUP(Table1[CUSTOMER ID],'Hospitalisation Details'!$A$2:$N$2344,14,0)</f>
        <v>8302.5400000000009</v>
      </c>
      <c r="N1316" s="8" t="str">
        <f>VLOOKUP(Table1[CUSTOMER ID],'Hospitalisation Details'!$A$2:$I$2344,7,0)</f>
        <v>tier - 3</v>
      </c>
      <c r="O1316" s="8" t="str">
        <f>VLOOKUP(Table1[CUSTOMER ID],'Hospitalisation Details'!$A$2:$I$2344,8,0)</f>
        <v>tier - 3</v>
      </c>
      <c r="P1316" s="8" t="str">
        <f>VLOOKUP(Table1[CUSTOMER ID],'Hospitalisation Details'!$A$2:$I$2344,9,0)</f>
        <v>R1016</v>
      </c>
      <c r="Q1316" s="8">
        <f ca="1">VLOOKUP(Table1[CUSTOMER ID],'Hospitalisation Details'!$A$2:$N$2344,13,0)</f>
        <v>46</v>
      </c>
    </row>
    <row r="1317" spans="1:17" ht="15.75" x14ac:dyDescent="0.25">
      <c r="A1317" s="1" t="s">
        <v>1054</v>
      </c>
      <c r="B1317" s="8" t="str">
        <f>VLOOKUP(A1317:A3651,'Customer Names'!$A$2:$D$2336,2,0)</f>
        <v xml:space="preserve">  Lisa</v>
      </c>
      <c r="C1317" s="8">
        <f>VLOOKUP(A1317:A3651,'Medical Examinations'!$A$2:$H$2336,2,0)</f>
        <v>33.33</v>
      </c>
      <c r="D1317" s="8">
        <f>VLOOKUP(A1317:A3651,'Medical Examinations'!$A$2:$H$2336,3,0)</f>
        <v>7.61</v>
      </c>
      <c r="E1317" s="8" t="str">
        <f>VLOOKUP(A1317:A3651,'Medical Examinations'!$A$1:$M$2336,10,0)</f>
        <v>No</v>
      </c>
      <c r="F1317" s="8" t="str">
        <f>VLOOKUP(A1317:A3651,'Medical Examinations'!$A$2:$H$2336,5,0)</f>
        <v>No</v>
      </c>
      <c r="G1317" s="8" t="str">
        <f>VLOOKUP(A1317:A3651,'Medical Examinations'!$A$2:$H$2336,6,0)</f>
        <v>No</v>
      </c>
      <c r="H1317" s="8">
        <f>VLOOKUP(A1317:A3651,'Medical Examinations'!$A$2:$H$2336,7,0)</f>
        <v>0</v>
      </c>
      <c r="I1317" t="str">
        <f>VLOOKUP(A1317:A3651,'Medical Examinations'!$A$2:$K$2336,11,0)</f>
        <v>No</v>
      </c>
      <c r="J1317" s="8" t="str">
        <f>VLOOKUP(A1317:A3651,'Medical Examinations'!$A$2:$M$2336,12,0)</f>
        <v>Obesity</v>
      </c>
      <c r="K1317" s="8" t="str">
        <f>VLOOKUP(A1317:A3651,'Medical Examinations'!$A$2:$M$2336,13,0)</f>
        <v>Diabetes</v>
      </c>
      <c r="L1317" s="8" t="str">
        <f>VLOOKUP(Table1[CUSTOMER ID],'Hospitalisation Details'!$A$1:$N$2344,12,0)</f>
        <v>6/Jun/1974</v>
      </c>
      <c r="M1317" s="22">
        <f>VLOOKUP(Table1[CUSTOMER ID],'Hospitalisation Details'!$A$2:$N$2344,14,0)</f>
        <v>8283.68</v>
      </c>
      <c r="N1317" s="8" t="str">
        <f>VLOOKUP(Table1[CUSTOMER ID],'Hospitalisation Details'!$A$2:$I$2344,7,0)</f>
        <v>tier - 2</v>
      </c>
      <c r="O1317" s="8" t="str">
        <f>VLOOKUP(Table1[CUSTOMER ID],'Hospitalisation Details'!$A$2:$I$2344,8,0)</f>
        <v>tier - 3</v>
      </c>
      <c r="P1317" s="8" t="str">
        <f>VLOOKUP(Table1[CUSTOMER ID],'Hospitalisation Details'!$A$2:$I$2344,9,0)</f>
        <v>R1013</v>
      </c>
      <c r="Q1317" s="8">
        <f ca="1">VLOOKUP(Table1[CUSTOMER ID],'Hospitalisation Details'!$A$2:$N$2344,13,0)</f>
        <v>50</v>
      </c>
    </row>
    <row r="1318" spans="1:17" ht="15.75" x14ac:dyDescent="0.25">
      <c r="A1318" s="1" t="s">
        <v>1053</v>
      </c>
      <c r="B1318" s="8" t="str">
        <f>VLOOKUP(A1318:A3652,'Customer Names'!$A$2:$D$2336,2,0)</f>
        <v xml:space="preserve">  Gretchen K</v>
      </c>
      <c r="C1318" s="8">
        <f>VLOOKUP(A1318:A3652,'Medical Examinations'!$A$2:$H$2336,2,0)</f>
        <v>31.13</v>
      </c>
      <c r="D1318" s="8">
        <f>VLOOKUP(A1318:A3652,'Medical Examinations'!$A$2:$H$2336,3,0)</f>
        <v>10.1</v>
      </c>
      <c r="E1318" s="8" t="str">
        <f>VLOOKUP(A1318:A3652,'Medical Examinations'!$A$1:$M$2336,10,0)</f>
        <v>No</v>
      </c>
      <c r="F1318" s="8" t="str">
        <f>VLOOKUP(A1318:A3652,'Medical Examinations'!$A$2:$H$2336,5,0)</f>
        <v>No</v>
      </c>
      <c r="G1318" s="8" t="str">
        <f>VLOOKUP(A1318:A3652,'Medical Examinations'!$A$2:$H$2336,6,0)</f>
        <v>No</v>
      </c>
      <c r="H1318" s="8">
        <f>VLOOKUP(A1318:A3652,'Medical Examinations'!$A$2:$H$2336,7,0)</f>
        <v>0</v>
      </c>
      <c r="I1318" t="str">
        <f>VLOOKUP(A1318:A3652,'Medical Examinations'!$A$2:$K$2336,11,0)</f>
        <v>No</v>
      </c>
      <c r="J1318" s="8" t="str">
        <f>VLOOKUP(A1318:A3652,'Medical Examinations'!$A$2:$M$2336,12,0)</f>
        <v>Obesity</v>
      </c>
      <c r="K1318" s="8" t="str">
        <f>VLOOKUP(A1318:A3652,'Medical Examinations'!$A$2:$M$2336,13,0)</f>
        <v>Diabetes</v>
      </c>
      <c r="L1318" s="8" t="str">
        <f>VLOOKUP(Table1[CUSTOMER ID],'Hospitalisation Details'!$A$1:$N$2344,12,0)</f>
        <v>22/Dec/1974</v>
      </c>
      <c r="M1318" s="22">
        <f>VLOOKUP(Table1[CUSTOMER ID],'Hospitalisation Details'!$A$2:$N$2344,14,0)</f>
        <v>8280.6200000000008</v>
      </c>
      <c r="N1318" s="8" t="str">
        <f>VLOOKUP(Table1[CUSTOMER ID],'Hospitalisation Details'!$A$2:$I$2344,7,0)</f>
        <v>tier - 2</v>
      </c>
      <c r="O1318" s="8" t="str">
        <f>VLOOKUP(Table1[CUSTOMER ID],'Hospitalisation Details'!$A$2:$I$2344,8,0)</f>
        <v>tier - 2</v>
      </c>
      <c r="P1318" s="8" t="str">
        <f>VLOOKUP(Table1[CUSTOMER ID],'Hospitalisation Details'!$A$2:$I$2344,9,0)</f>
        <v>R1013</v>
      </c>
      <c r="Q1318" s="8">
        <f ca="1">VLOOKUP(Table1[CUSTOMER ID],'Hospitalisation Details'!$A$2:$N$2344,13,0)</f>
        <v>49</v>
      </c>
    </row>
    <row r="1319" spans="1:17" ht="15.75" x14ac:dyDescent="0.25">
      <c r="A1319" s="1" t="s">
        <v>1052</v>
      </c>
      <c r="B1319" s="8" t="str">
        <f>VLOOKUP(A1319:A3653,'Customer Names'!$A$2:$D$2336,2,0)</f>
        <v xml:space="preserve">  Martina</v>
      </c>
      <c r="C1319" s="8">
        <f>VLOOKUP(A1319:A3653,'Medical Examinations'!$A$2:$H$2336,2,0)</f>
        <v>28.9</v>
      </c>
      <c r="D1319" s="8">
        <f>VLOOKUP(A1319:A3653,'Medical Examinations'!$A$2:$H$2336,3,0)</f>
        <v>11.24</v>
      </c>
      <c r="E1319" s="8" t="str">
        <f>VLOOKUP(A1319:A3653,'Medical Examinations'!$A$1:$M$2336,10,0)</f>
        <v>No</v>
      </c>
      <c r="F1319" s="8" t="str">
        <f>VLOOKUP(A1319:A3653,'Medical Examinations'!$A$2:$H$2336,5,0)</f>
        <v>No</v>
      </c>
      <c r="G1319" s="8" t="str">
        <f>VLOOKUP(A1319:A3653,'Medical Examinations'!$A$2:$H$2336,6,0)</f>
        <v>No</v>
      </c>
      <c r="H1319" s="8">
        <f>VLOOKUP(A1319:A3653,'Medical Examinations'!$A$2:$H$2336,7,0)</f>
        <v>0</v>
      </c>
      <c r="I1319" t="str">
        <f>VLOOKUP(A1319:A3653,'Medical Examinations'!$A$2:$K$2336,11,0)</f>
        <v>No</v>
      </c>
      <c r="J1319" s="8" t="str">
        <f>VLOOKUP(A1319:A3653,'Medical Examinations'!$A$2:$M$2336,12,0)</f>
        <v>Overweight</v>
      </c>
      <c r="K1319" s="8" t="str">
        <f>VLOOKUP(A1319:A3653,'Medical Examinations'!$A$2:$M$2336,13,0)</f>
        <v>Diabetes</v>
      </c>
      <c r="L1319" s="8" t="str">
        <f>VLOOKUP(Table1[CUSTOMER ID],'Hospitalisation Details'!$A$1:$N$2344,12,0)</f>
        <v>26/Sep/1974</v>
      </c>
      <c r="M1319" s="22">
        <f>VLOOKUP(Table1[CUSTOMER ID],'Hospitalisation Details'!$A$2:$N$2344,14,0)</f>
        <v>8277.52</v>
      </c>
      <c r="N1319" s="8" t="str">
        <f>VLOOKUP(Table1[CUSTOMER ID],'Hospitalisation Details'!$A$2:$I$2344,7,0)</f>
        <v>tier - 2</v>
      </c>
      <c r="O1319" s="8" t="str">
        <f>VLOOKUP(Table1[CUSTOMER ID],'Hospitalisation Details'!$A$2:$I$2344,8,0)</f>
        <v>tier - 2</v>
      </c>
      <c r="P1319" s="8" t="str">
        <f>VLOOKUP(Table1[CUSTOMER ID],'Hospitalisation Details'!$A$2:$I$2344,9,0)</f>
        <v>R1011</v>
      </c>
      <c r="Q1319" s="8">
        <f ca="1">VLOOKUP(Table1[CUSTOMER ID],'Hospitalisation Details'!$A$2:$N$2344,13,0)</f>
        <v>50</v>
      </c>
    </row>
    <row r="1320" spans="1:17" ht="15.75" x14ac:dyDescent="0.25">
      <c r="A1320" s="1" t="s">
        <v>1051</v>
      </c>
      <c r="B1320" s="8" t="str">
        <f>VLOOKUP(A1320:A3654,'Customer Names'!$A$2:$D$2336,2,0)</f>
        <v xml:space="preserve">  Dustin J</v>
      </c>
      <c r="C1320" s="8">
        <f>VLOOKUP(A1320:A3654,'Medical Examinations'!$A$2:$H$2336,2,0)</f>
        <v>43.31</v>
      </c>
      <c r="D1320" s="8">
        <f>VLOOKUP(A1320:A3654,'Medical Examinations'!$A$2:$H$2336,3,0)</f>
        <v>6.1</v>
      </c>
      <c r="E1320" s="8" t="str">
        <f>VLOOKUP(A1320:A3654,'Medical Examinations'!$A$1:$M$2336,10,0)</f>
        <v>Yes</v>
      </c>
      <c r="F1320" s="8" t="str">
        <f>VLOOKUP(A1320:A3654,'Medical Examinations'!$A$2:$H$2336,5,0)</f>
        <v>yes</v>
      </c>
      <c r="G1320" s="8" t="str">
        <f>VLOOKUP(A1320:A3654,'Medical Examinations'!$A$2:$H$2336,6,0)</f>
        <v>No</v>
      </c>
      <c r="H1320" s="8">
        <f>VLOOKUP(A1320:A3654,'Medical Examinations'!$A$2:$H$2336,7,0)</f>
        <v>1</v>
      </c>
      <c r="I1320" t="str">
        <f>VLOOKUP(A1320:A3654,'Medical Examinations'!$A$2:$K$2336,11,0)</f>
        <v>No</v>
      </c>
      <c r="J1320" s="8" t="str">
        <f>VLOOKUP(A1320:A3654,'Medical Examinations'!$A$2:$M$2336,12,0)</f>
        <v>Obesity</v>
      </c>
      <c r="K1320" s="8" t="str">
        <f>VLOOKUP(A1320:A3654,'Medical Examinations'!$A$2:$M$2336,13,0)</f>
        <v>Prediabetes</v>
      </c>
      <c r="L1320" s="8" t="str">
        <f>VLOOKUP(Table1[CUSTOMER ID],'Hospitalisation Details'!$A$1:$N$2344,12,0)</f>
        <v>28/Nov/2000</v>
      </c>
      <c r="M1320" s="22">
        <f>VLOOKUP(Table1[CUSTOMER ID],'Hospitalisation Details'!$A$2:$N$2344,14,0)</f>
        <v>8271.4599999999991</v>
      </c>
      <c r="N1320" s="8" t="str">
        <f>VLOOKUP(Table1[CUSTOMER ID],'Hospitalisation Details'!$A$2:$I$2344,7,0)</f>
        <v>tier - 2</v>
      </c>
      <c r="O1320" s="8" t="str">
        <f>VLOOKUP(Table1[CUSTOMER ID],'Hospitalisation Details'!$A$2:$I$2344,8,0)</f>
        <v>tier - 1</v>
      </c>
      <c r="P1320" s="8" t="str">
        <f>VLOOKUP(Table1[CUSTOMER ID],'Hospitalisation Details'!$A$2:$I$2344,9,0)</f>
        <v>R1023</v>
      </c>
      <c r="Q1320" s="8">
        <f ca="1">VLOOKUP(Table1[CUSTOMER ID],'Hospitalisation Details'!$A$2:$N$2344,13,0)</f>
        <v>23</v>
      </c>
    </row>
    <row r="1321" spans="1:17" ht="15.75" x14ac:dyDescent="0.25">
      <c r="A1321" s="1" t="s">
        <v>1050</v>
      </c>
      <c r="B1321" s="8" t="str">
        <f>VLOOKUP(A1321:A3655,'Customer Names'!$A$2:$D$2336,2,0)</f>
        <v xml:space="preserve">  Kelsey</v>
      </c>
      <c r="C1321" s="8">
        <f>VLOOKUP(A1321:A3655,'Medical Examinations'!$A$2:$H$2336,2,0)</f>
        <v>22.8</v>
      </c>
      <c r="D1321" s="8">
        <f>VLOOKUP(A1321:A3655,'Medical Examinations'!$A$2:$H$2336,3,0)</f>
        <v>6.98</v>
      </c>
      <c r="E1321" s="8" t="str">
        <f>VLOOKUP(A1321:A3655,'Medical Examinations'!$A$1:$M$2336,10,0)</f>
        <v>No</v>
      </c>
      <c r="F1321" s="8" t="str">
        <f>VLOOKUP(A1321:A3655,'Medical Examinations'!$A$2:$H$2336,5,0)</f>
        <v>No</v>
      </c>
      <c r="G1321" s="8" t="str">
        <f>VLOOKUP(A1321:A3655,'Medical Examinations'!$A$2:$H$2336,6,0)</f>
        <v>No</v>
      </c>
      <c r="H1321" s="8">
        <f>VLOOKUP(A1321:A3655,'Medical Examinations'!$A$2:$H$2336,7,0)</f>
        <v>0</v>
      </c>
      <c r="I1321" t="str">
        <f>VLOOKUP(A1321:A3655,'Medical Examinations'!$A$2:$K$2336,11,0)</f>
        <v>No</v>
      </c>
      <c r="J1321" s="8" t="str">
        <f>VLOOKUP(A1321:A3655,'Medical Examinations'!$A$2:$M$2336,12,0)</f>
        <v>Normal Weight</v>
      </c>
      <c r="K1321" s="8" t="str">
        <f>VLOOKUP(A1321:A3655,'Medical Examinations'!$A$2:$M$2336,13,0)</f>
        <v>Diabetes</v>
      </c>
      <c r="L1321" s="8" t="str">
        <f>VLOOKUP(Table1[CUSTOMER ID],'Hospitalisation Details'!$A$1:$N$2344,12,0)</f>
        <v>5/Aug/1974</v>
      </c>
      <c r="M1321" s="22">
        <f>VLOOKUP(Table1[CUSTOMER ID],'Hospitalisation Details'!$A$2:$N$2344,14,0)</f>
        <v>8269.0400000000009</v>
      </c>
      <c r="N1321" s="8" t="str">
        <f>VLOOKUP(Table1[CUSTOMER ID],'Hospitalisation Details'!$A$2:$I$2344,7,0)</f>
        <v>tier - 2</v>
      </c>
      <c r="O1321" s="8" t="str">
        <f>VLOOKUP(Table1[CUSTOMER ID],'Hospitalisation Details'!$A$2:$I$2344,8,0)</f>
        <v>tier - 1</v>
      </c>
      <c r="P1321" s="8" t="str">
        <f>VLOOKUP(Table1[CUSTOMER ID],'Hospitalisation Details'!$A$2:$I$2344,9,0)</f>
        <v>R1011</v>
      </c>
      <c r="Q1321" s="8">
        <f ca="1">VLOOKUP(Table1[CUSTOMER ID],'Hospitalisation Details'!$A$2:$N$2344,13,0)</f>
        <v>50</v>
      </c>
    </row>
    <row r="1322" spans="1:17" ht="15.75" x14ac:dyDescent="0.25">
      <c r="A1322" s="1" t="s">
        <v>1049</v>
      </c>
      <c r="B1322" s="8" t="str">
        <f>VLOOKUP(A1322:A3656,'Customer Names'!$A$2:$D$2336,2,0)</f>
        <v xml:space="preserve">  Daniel V</v>
      </c>
      <c r="C1322" s="8">
        <f>VLOOKUP(A1322:A3656,'Medical Examinations'!$A$2:$H$2336,2,0)</f>
        <v>19.09</v>
      </c>
      <c r="D1322" s="8">
        <f>VLOOKUP(A1322:A3656,'Medical Examinations'!$A$2:$H$2336,3,0)</f>
        <v>4</v>
      </c>
      <c r="E1322" s="8" t="str">
        <f>VLOOKUP(A1322:A3656,'Medical Examinations'!$A$1:$M$2336,10,0)</f>
        <v>Yes</v>
      </c>
      <c r="F1322" s="8" t="str">
        <f>VLOOKUP(A1322:A3656,'Medical Examinations'!$A$2:$H$2336,5,0)</f>
        <v>No</v>
      </c>
      <c r="G1322" s="8" t="str">
        <f>VLOOKUP(A1322:A3656,'Medical Examinations'!$A$2:$H$2336,6,0)</f>
        <v>No</v>
      </c>
      <c r="H1322" s="8">
        <f>VLOOKUP(A1322:A3656,'Medical Examinations'!$A$2:$H$2336,7,0)</f>
        <v>1</v>
      </c>
      <c r="I1322" t="str">
        <f>VLOOKUP(A1322:A3656,'Medical Examinations'!$A$2:$K$2336,11,0)</f>
        <v>No</v>
      </c>
      <c r="J1322" s="8" t="str">
        <f>VLOOKUP(A1322:A3656,'Medical Examinations'!$A$2:$M$2336,12,0)</f>
        <v>Normal Weight</v>
      </c>
      <c r="K1322" s="8" t="str">
        <f>VLOOKUP(A1322:A3656,'Medical Examinations'!$A$2:$M$2336,13,0)</f>
        <v>Normal</v>
      </c>
      <c r="L1322" s="8" t="str">
        <f>VLOOKUP(Table1[CUSTOMER ID],'Hospitalisation Details'!$A$1:$N$2344,12,0)</f>
        <v>5/Sep/1964</v>
      </c>
      <c r="M1322" s="22">
        <f>VLOOKUP(Table1[CUSTOMER ID],'Hospitalisation Details'!$A$2:$N$2344,14,0)</f>
        <v>8268</v>
      </c>
      <c r="N1322" s="8" t="str">
        <f>VLOOKUP(Table1[CUSTOMER ID],'Hospitalisation Details'!$A$2:$I$2344,7,0)</f>
        <v>tier - 3</v>
      </c>
      <c r="O1322" s="8" t="str">
        <f>VLOOKUP(Table1[CUSTOMER ID],'Hospitalisation Details'!$A$2:$I$2344,8,0)</f>
        <v>tier - 3</v>
      </c>
      <c r="P1322" s="8" t="str">
        <f>VLOOKUP(Table1[CUSTOMER ID],'Hospitalisation Details'!$A$2:$I$2344,9,0)</f>
        <v>R1013</v>
      </c>
      <c r="Q1322" s="8">
        <f ca="1">VLOOKUP(Table1[CUSTOMER ID],'Hospitalisation Details'!$A$2:$N$2344,13,0)</f>
        <v>60</v>
      </c>
    </row>
    <row r="1323" spans="1:17" ht="15.75" x14ac:dyDescent="0.25">
      <c r="A1323" s="1" t="s">
        <v>1048</v>
      </c>
      <c r="B1323" s="8" t="str">
        <f>VLOOKUP(A1323:A3657,'Customer Names'!$A$2:$D$2336,2,0)</f>
        <v xml:space="preserve">  Saeger</v>
      </c>
      <c r="C1323" s="8">
        <f>VLOOKUP(A1323:A3657,'Medical Examinations'!$A$2:$H$2336,2,0)</f>
        <v>23.37</v>
      </c>
      <c r="D1323" s="8">
        <f>VLOOKUP(A1323:A3657,'Medical Examinations'!$A$2:$H$2336,3,0)</f>
        <v>4.2300000000000004</v>
      </c>
      <c r="E1323" s="8" t="str">
        <f>VLOOKUP(A1323:A3657,'Medical Examinations'!$A$1:$M$2336,10,0)</f>
        <v>No</v>
      </c>
      <c r="F1323" s="8" t="str">
        <f>VLOOKUP(A1323:A3657,'Medical Examinations'!$A$2:$H$2336,5,0)</f>
        <v>No</v>
      </c>
      <c r="G1323" s="8" t="str">
        <f>VLOOKUP(A1323:A3657,'Medical Examinations'!$A$2:$H$2336,6,0)</f>
        <v>No</v>
      </c>
      <c r="H1323" s="8">
        <f>VLOOKUP(A1323:A3657,'Medical Examinations'!$A$2:$H$2336,7,0)</f>
        <v>0</v>
      </c>
      <c r="I1323" t="str">
        <f>VLOOKUP(A1323:A3657,'Medical Examinations'!$A$2:$K$2336,11,0)</f>
        <v>No</v>
      </c>
      <c r="J1323" s="8" t="str">
        <f>VLOOKUP(A1323:A3657,'Medical Examinations'!$A$2:$M$2336,12,0)</f>
        <v>Normal Weight</v>
      </c>
      <c r="K1323" s="8" t="str">
        <f>VLOOKUP(A1323:A3657,'Medical Examinations'!$A$2:$M$2336,13,0)</f>
        <v>Normal</v>
      </c>
      <c r="L1323" s="8" t="str">
        <f>VLOOKUP(Table1[CUSTOMER ID],'Hospitalisation Details'!$A$1:$N$2344,12,0)</f>
        <v>27/Sep/1982</v>
      </c>
      <c r="M1323" s="22">
        <f>VLOOKUP(Table1[CUSTOMER ID],'Hospitalisation Details'!$A$2:$N$2344,14,0)</f>
        <v>8252.2800000000007</v>
      </c>
      <c r="N1323" s="8" t="str">
        <f>VLOOKUP(Table1[CUSTOMER ID],'Hospitalisation Details'!$A$2:$I$2344,7,0)</f>
        <v>tier - 2</v>
      </c>
      <c r="O1323" s="8" t="str">
        <f>VLOOKUP(Table1[CUSTOMER ID],'Hospitalisation Details'!$A$2:$I$2344,8,0)</f>
        <v>tier - 2</v>
      </c>
      <c r="P1323" s="8" t="str">
        <f>VLOOKUP(Table1[CUSTOMER ID],'Hospitalisation Details'!$A$2:$I$2344,9,0)</f>
        <v>R1024</v>
      </c>
      <c r="Q1323" s="8">
        <f ca="1">VLOOKUP(Table1[CUSTOMER ID],'Hospitalisation Details'!$A$2:$N$2344,13,0)</f>
        <v>42</v>
      </c>
    </row>
    <row r="1324" spans="1:17" ht="15.75" x14ac:dyDescent="0.25">
      <c r="A1324" s="1" t="s">
        <v>1047</v>
      </c>
      <c r="B1324" s="8" t="str">
        <f>VLOOKUP(A1324:A3658,'Customer Names'!$A$2:$D$2336,2,0)</f>
        <v xml:space="preserve">  Buzunesh</v>
      </c>
      <c r="C1324" s="8">
        <f>VLOOKUP(A1324:A3658,'Medical Examinations'!$A$2:$H$2336,2,0)</f>
        <v>33.44</v>
      </c>
      <c r="D1324" s="8">
        <f>VLOOKUP(A1324:A3658,'Medical Examinations'!$A$2:$H$2336,3,0)</f>
        <v>4.72</v>
      </c>
      <c r="E1324" s="8" t="str">
        <f>VLOOKUP(A1324:A3658,'Medical Examinations'!$A$1:$M$2336,10,0)</f>
        <v>Yes</v>
      </c>
      <c r="F1324" s="8" t="str">
        <f>VLOOKUP(A1324:A3658,'Medical Examinations'!$A$2:$H$2336,5,0)</f>
        <v>No</v>
      </c>
      <c r="G1324" s="8" t="str">
        <f>VLOOKUP(A1324:A3658,'Medical Examinations'!$A$2:$H$2336,6,0)</f>
        <v>No</v>
      </c>
      <c r="H1324" s="8">
        <f>VLOOKUP(A1324:A3658,'Medical Examinations'!$A$2:$H$2336,7,0)</f>
        <v>0</v>
      </c>
      <c r="I1324" t="str">
        <f>VLOOKUP(A1324:A3658,'Medical Examinations'!$A$2:$K$2336,11,0)</f>
        <v>No</v>
      </c>
      <c r="J1324" s="8" t="str">
        <f>VLOOKUP(A1324:A3658,'Medical Examinations'!$A$2:$M$2336,12,0)</f>
        <v>Obesity</v>
      </c>
      <c r="K1324" s="8" t="str">
        <f>VLOOKUP(A1324:A3658,'Medical Examinations'!$A$2:$M$2336,13,0)</f>
        <v>Normal</v>
      </c>
      <c r="L1324" s="8" t="str">
        <f>VLOOKUP(Table1[CUSTOMER ID],'Hospitalisation Details'!$A$1:$N$2344,12,0)</f>
        <v>2/Sep/1976</v>
      </c>
      <c r="M1324" s="22">
        <f>VLOOKUP(Table1[CUSTOMER ID],'Hospitalisation Details'!$A$2:$N$2344,14,0)</f>
        <v>8240.59</v>
      </c>
      <c r="N1324" s="8" t="str">
        <f>VLOOKUP(Table1[CUSTOMER ID],'Hospitalisation Details'!$A$2:$I$2344,7,0)</f>
        <v>tier - 2</v>
      </c>
      <c r="O1324" s="8" t="str">
        <f>VLOOKUP(Table1[CUSTOMER ID],'Hospitalisation Details'!$A$2:$I$2344,8,0)</f>
        <v>tier - 2</v>
      </c>
      <c r="P1324" s="8" t="str">
        <f>VLOOKUP(Table1[CUSTOMER ID],'Hospitalisation Details'!$A$2:$I$2344,9,0)</f>
        <v>R1013</v>
      </c>
      <c r="Q1324" s="8">
        <f ca="1">VLOOKUP(Table1[CUSTOMER ID],'Hospitalisation Details'!$A$2:$N$2344,13,0)</f>
        <v>48</v>
      </c>
    </row>
    <row r="1325" spans="1:17" ht="15.75" x14ac:dyDescent="0.25">
      <c r="A1325" s="1" t="s">
        <v>1046</v>
      </c>
      <c r="B1325" s="8" t="str">
        <f>VLOOKUP(A1325:A3659,'Customer Names'!$A$2:$D$2336,2,0)</f>
        <v xml:space="preserve">  Mirte</v>
      </c>
      <c r="C1325" s="8">
        <f>VLOOKUP(A1325:A3659,'Medical Examinations'!$A$2:$H$2336,2,0)</f>
        <v>28.05</v>
      </c>
      <c r="D1325" s="8">
        <f>VLOOKUP(A1325:A3659,'Medical Examinations'!$A$2:$H$2336,3,0)</f>
        <v>5.63</v>
      </c>
      <c r="E1325" s="8" t="str">
        <f>VLOOKUP(A1325:A3659,'Medical Examinations'!$A$1:$M$2336,10,0)</f>
        <v>Yes</v>
      </c>
      <c r="F1325" s="8" t="str">
        <f>VLOOKUP(A1325:A3659,'Medical Examinations'!$A$2:$H$2336,5,0)</f>
        <v>No</v>
      </c>
      <c r="G1325" s="8" t="str">
        <f>VLOOKUP(A1325:A3659,'Medical Examinations'!$A$2:$H$2336,6,0)</f>
        <v>No</v>
      </c>
      <c r="H1325" s="8">
        <f>VLOOKUP(A1325:A3659,'Medical Examinations'!$A$2:$H$2336,7,0)</f>
        <v>0</v>
      </c>
      <c r="I1325" t="str">
        <f>VLOOKUP(A1325:A3659,'Medical Examinations'!$A$2:$K$2336,11,0)</f>
        <v>No</v>
      </c>
      <c r="J1325" s="8" t="str">
        <f>VLOOKUP(A1325:A3659,'Medical Examinations'!$A$2:$M$2336,12,0)</f>
        <v>Overweight</v>
      </c>
      <c r="K1325" s="8" t="str">
        <f>VLOOKUP(A1325:A3659,'Medical Examinations'!$A$2:$M$2336,13,0)</f>
        <v>Normal</v>
      </c>
      <c r="L1325" s="8" t="str">
        <f>VLOOKUP(Table1[CUSTOMER ID],'Hospitalisation Details'!$A$1:$N$2344,12,0)</f>
        <v>30/Jun/1976</v>
      </c>
      <c r="M1325" s="22">
        <f>VLOOKUP(Table1[CUSTOMER ID],'Hospitalisation Details'!$A$2:$N$2344,14,0)</f>
        <v>8233.1</v>
      </c>
      <c r="N1325" s="8" t="str">
        <f>VLOOKUP(Table1[CUSTOMER ID],'Hospitalisation Details'!$A$2:$I$2344,7,0)</f>
        <v>tier - 2</v>
      </c>
      <c r="O1325" s="8" t="str">
        <f>VLOOKUP(Table1[CUSTOMER ID],'Hospitalisation Details'!$A$2:$I$2344,8,0)</f>
        <v>tier - 2</v>
      </c>
      <c r="P1325" s="8" t="str">
        <f>VLOOKUP(Table1[CUSTOMER ID],'Hospitalisation Details'!$A$2:$I$2344,9,0)</f>
        <v>R1013</v>
      </c>
      <c r="Q1325" s="8">
        <f ca="1">VLOOKUP(Table1[CUSTOMER ID],'Hospitalisation Details'!$A$2:$N$2344,13,0)</f>
        <v>48</v>
      </c>
    </row>
    <row r="1326" spans="1:17" ht="15.75" x14ac:dyDescent="0.25">
      <c r="A1326" s="1" t="s">
        <v>1045</v>
      </c>
      <c r="B1326" s="8" t="str">
        <f>VLOOKUP(A1326:A3660,'Customer Names'!$A$2:$D$2336,2,0)</f>
        <v xml:space="preserve">  Megan</v>
      </c>
      <c r="C1326" s="8">
        <f>VLOOKUP(A1326:A3660,'Medical Examinations'!$A$2:$H$2336,2,0)</f>
        <v>27.72</v>
      </c>
      <c r="D1326" s="8">
        <f>VLOOKUP(A1326:A3660,'Medical Examinations'!$A$2:$H$2336,3,0)</f>
        <v>5.83</v>
      </c>
      <c r="E1326" s="8" t="str">
        <f>VLOOKUP(A1326:A3660,'Medical Examinations'!$A$1:$M$2336,10,0)</f>
        <v>Yes</v>
      </c>
      <c r="F1326" s="8" t="str">
        <f>VLOOKUP(A1326:A3660,'Medical Examinations'!$A$2:$H$2336,5,0)</f>
        <v>No</v>
      </c>
      <c r="G1326" s="8" t="str">
        <f>VLOOKUP(A1326:A3660,'Medical Examinations'!$A$2:$H$2336,6,0)</f>
        <v>No</v>
      </c>
      <c r="H1326" s="8">
        <f>VLOOKUP(A1326:A3660,'Medical Examinations'!$A$2:$H$2336,7,0)</f>
        <v>0</v>
      </c>
      <c r="I1326" t="str">
        <f>VLOOKUP(A1326:A3660,'Medical Examinations'!$A$2:$K$2336,11,0)</f>
        <v>No</v>
      </c>
      <c r="J1326" s="8" t="str">
        <f>VLOOKUP(A1326:A3660,'Medical Examinations'!$A$2:$M$2336,12,0)</f>
        <v>Overweight</v>
      </c>
      <c r="K1326" s="8" t="str">
        <f>VLOOKUP(A1326:A3660,'Medical Examinations'!$A$2:$M$2336,13,0)</f>
        <v>Prediabetes</v>
      </c>
      <c r="L1326" s="8" t="str">
        <f>VLOOKUP(Table1[CUSTOMER ID],'Hospitalisation Details'!$A$1:$N$2344,12,0)</f>
        <v>3/Sep/1976</v>
      </c>
      <c r="M1326" s="22">
        <f>VLOOKUP(Table1[CUSTOMER ID],'Hospitalisation Details'!$A$2:$N$2344,14,0)</f>
        <v>8232.64</v>
      </c>
      <c r="N1326" s="8" t="str">
        <f>VLOOKUP(Table1[CUSTOMER ID],'Hospitalisation Details'!$A$2:$I$2344,7,0)</f>
        <v>tier - 2</v>
      </c>
      <c r="O1326" s="8" t="str">
        <f>VLOOKUP(Table1[CUSTOMER ID],'Hospitalisation Details'!$A$2:$I$2344,8,0)</f>
        <v>tier - 3</v>
      </c>
      <c r="P1326" s="8" t="str">
        <f>VLOOKUP(Table1[CUSTOMER ID],'Hospitalisation Details'!$A$2:$I$2344,9,0)</f>
        <v>R1013</v>
      </c>
      <c r="Q1326" s="8">
        <f ca="1">VLOOKUP(Table1[CUSTOMER ID],'Hospitalisation Details'!$A$2:$N$2344,13,0)</f>
        <v>48</v>
      </c>
    </row>
    <row r="1327" spans="1:17" ht="15.75" x14ac:dyDescent="0.25">
      <c r="A1327" s="1" t="s">
        <v>1044</v>
      </c>
      <c r="B1327" s="8" t="str">
        <f>VLOOKUP(A1327:A3661,'Customer Names'!$A$2:$D$2336,2,0)</f>
        <v xml:space="preserve">  Kerry A</v>
      </c>
      <c r="C1327" s="8">
        <f>VLOOKUP(A1327:A3661,'Medical Examinations'!$A$2:$H$2336,2,0)</f>
        <v>29.81</v>
      </c>
      <c r="D1327" s="8">
        <f>VLOOKUP(A1327:A3661,'Medical Examinations'!$A$2:$H$2336,3,0)</f>
        <v>9.23</v>
      </c>
      <c r="E1327" s="8" t="str">
        <f>VLOOKUP(A1327:A3661,'Medical Examinations'!$A$1:$M$2336,10,0)</f>
        <v>No</v>
      </c>
      <c r="F1327" s="8" t="str">
        <f>VLOOKUP(A1327:A3661,'Medical Examinations'!$A$2:$H$2336,5,0)</f>
        <v>No</v>
      </c>
      <c r="G1327" s="8" t="str">
        <f>VLOOKUP(A1327:A3661,'Medical Examinations'!$A$2:$H$2336,6,0)</f>
        <v>No</v>
      </c>
      <c r="H1327" s="8">
        <f>VLOOKUP(A1327:A3661,'Medical Examinations'!$A$2:$H$2336,7,0)</f>
        <v>0</v>
      </c>
      <c r="I1327" t="str">
        <f>VLOOKUP(A1327:A3661,'Medical Examinations'!$A$2:$K$2336,11,0)</f>
        <v>No</v>
      </c>
      <c r="J1327" s="8" t="str">
        <f>VLOOKUP(A1327:A3661,'Medical Examinations'!$A$2:$M$2336,12,0)</f>
        <v>Overweight</v>
      </c>
      <c r="K1327" s="8" t="str">
        <f>VLOOKUP(A1327:A3661,'Medical Examinations'!$A$2:$M$2336,13,0)</f>
        <v>Diabetes</v>
      </c>
      <c r="L1327" s="8" t="str">
        <f>VLOOKUP(Table1[CUSTOMER ID],'Hospitalisation Details'!$A$1:$N$2344,12,0)</f>
        <v>30/Jun/1978</v>
      </c>
      <c r="M1327" s="22">
        <f>VLOOKUP(Table1[CUSTOMER ID],'Hospitalisation Details'!$A$2:$N$2344,14,0)</f>
        <v>8219.2000000000007</v>
      </c>
      <c r="N1327" s="8" t="str">
        <f>VLOOKUP(Table1[CUSTOMER ID],'Hospitalisation Details'!$A$2:$I$2344,7,0)</f>
        <v>tier - 2</v>
      </c>
      <c r="O1327" s="8" t="str">
        <f>VLOOKUP(Table1[CUSTOMER ID],'Hospitalisation Details'!$A$2:$I$2344,8,0)</f>
        <v>tier - 2</v>
      </c>
      <c r="P1327" s="8" t="str">
        <f>VLOOKUP(Table1[CUSTOMER ID],'Hospitalisation Details'!$A$2:$I$2344,9,0)</f>
        <v>R1013</v>
      </c>
      <c r="Q1327" s="8">
        <f ca="1">VLOOKUP(Table1[CUSTOMER ID],'Hospitalisation Details'!$A$2:$N$2344,13,0)</f>
        <v>46</v>
      </c>
    </row>
    <row r="1328" spans="1:17" ht="15.75" x14ac:dyDescent="0.25">
      <c r="A1328" s="1" t="s">
        <v>1043</v>
      </c>
      <c r="B1328" s="8" t="str">
        <f>VLOOKUP(A1328:A3662,'Customer Names'!$A$2:$D$2336,2,0)</f>
        <v xml:space="preserve">  Kristin</v>
      </c>
      <c r="C1328" s="8">
        <f>VLOOKUP(A1328:A3662,'Medical Examinations'!$A$2:$H$2336,2,0)</f>
        <v>23.98</v>
      </c>
      <c r="D1328" s="8">
        <f>VLOOKUP(A1328:A3662,'Medical Examinations'!$A$2:$H$2336,3,0)</f>
        <v>9.89</v>
      </c>
      <c r="E1328" s="8" t="str">
        <f>VLOOKUP(A1328:A3662,'Medical Examinations'!$A$1:$M$2336,10,0)</f>
        <v>No</v>
      </c>
      <c r="F1328" s="8" t="str">
        <f>VLOOKUP(A1328:A3662,'Medical Examinations'!$A$2:$H$2336,5,0)</f>
        <v>No</v>
      </c>
      <c r="G1328" s="8" t="str">
        <f>VLOOKUP(A1328:A3662,'Medical Examinations'!$A$2:$H$2336,6,0)</f>
        <v>No</v>
      </c>
      <c r="H1328" s="8">
        <f>VLOOKUP(A1328:A3662,'Medical Examinations'!$A$2:$H$2336,7,0)</f>
        <v>0</v>
      </c>
      <c r="I1328" t="str">
        <f>VLOOKUP(A1328:A3662,'Medical Examinations'!$A$2:$K$2336,11,0)</f>
        <v>No</v>
      </c>
      <c r="J1328" s="8" t="str">
        <f>VLOOKUP(A1328:A3662,'Medical Examinations'!$A$2:$M$2336,12,0)</f>
        <v>Normal Weight</v>
      </c>
      <c r="K1328" s="8" t="str">
        <f>VLOOKUP(A1328:A3662,'Medical Examinations'!$A$2:$M$2336,13,0)</f>
        <v>Diabetes</v>
      </c>
      <c r="L1328" s="8" t="str">
        <f>VLOOKUP(Table1[CUSTOMER ID],'Hospitalisation Details'!$A$1:$N$2344,12,0)</f>
        <v>24/Oct/1978</v>
      </c>
      <c r="M1328" s="22">
        <f>VLOOKUP(Table1[CUSTOMER ID],'Hospitalisation Details'!$A$2:$N$2344,14,0)</f>
        <v>8211.1</v>
      </c>
      <c r="N1328" s="8" t="str">
        <f>VLOOKUP(Table1[CUSTOMER ID],'Hospitalisation Details'!$A$2:$I$2344,7,0)</f>
        <v>tier - 2</v>
      </c>
      <c r="O1328" s="8" t="str">
        <f>VLOOKUP(Table1[CUSTOMER ID],'Hospitalisation Details'!$A$2:$I$2344,8,0)</f>
        <v>tier - 3</v>
      </c>
      <c r="P1328" s="8" t="str">
        <f>VLOOKUP(Table1[CUSTOMER ID],'Hospitalisation Details'!$A$2:$I$2344,9,0)</f>
        <v>R1013</v>
      </c>
      <c r="Q1328" s="8">
        <f ca="1">VLOOKUP(Table1[CUSTOMER ID],'Hospitalisation Details'!$A$2:$N$2344,13,0)</f>
        <v>46</v>
      </c>
    </row>
    <row r="1329" spans="1:17" ht="15.75" x14ac:dyDescent="0.25">
      <c r="A1329" s="1" t="s">
        <v>1042</v>
      </c>
      <c r="B1329" s="8" t="str">
        <f>VLOOKUP(A1329:A3663,'Customer Names'!$A$2:$D$2336,2,0)</f>
        <v xml:space="preserve">  Christopher R</v>
      </c>
      <c r="C1329" s="8">
        <f>VLOOKUP(A1329:A3663,'Medical Examinations'!$A$2:$H$2336,2,0)</f>
        <v>17.34</v>
      </c>
      <c r="D1329" s="8">
        <f>VLOOKUP(A1329:A3663,'Medical Examinations'!$A$2:$H$2336,3,0)</f>
        <v>12</v>
      </c>
      <c r="E1329" s="8" t="str">
        <f>VLOOKUP(A1329:A3663,'Medical Examinations'!$A$1:$M$2336,10,0)</f>
        <v>No</v>
      </c>
      <c r="F1329" s="8" t="str">
        <f>VLOOKUP(A1329:A3663,'Medical Examinations'!$A$2:$H$2336,5,0)</f>
        <v>No</v>
      </c>
      <c r="G1329" s="8" t="str">
        <f>VLOOKUP(A1329:A3663,'Medical Examinations'!$A$2:$H$2336,6,0)</f>
        <v>No</v>
      </c>
      <c r="H1329" s="8">
        <f>VLOOKUP(A1329:A3663,'Medical Examinations'!$A$2:$H$2336,7,0)</f>
        <v>0</v>
      </c>
      <c r="I1329" t="str">
        <f>VLOOKUP(A1329:A3663,'Medical Examinations'!$A$2:$K$2336,11,0)</f>
        <v>No</v>
      </c>
      <c r="J1329" s="8" t="str">
        <f>VLOOKUP(A1329:A3663,'Medical Examinations'!$A$2:$M$2336,12,0)</f>
        <v>Underweight</v>
      </c>
      <c r="K1329" s="8" t="str">
        <f>VLOOKUP(A1329:A3663,'Medical Examinations'!$A$2:$M$2336,13,0)</f>
        <v>Diabetes</v>
      </c>
      <c r="L1329" s="8" t="str">
        <f>VLOOKUP(Table1[CUSTOMER ID],'Hospitalisation Details'!$A$1:$N$2344,12,0)</f>
        <v>23/Nov/1962</v>
      </c>
      <c r="M1329" s="22">
        <f>VLOOKUP(Table1[CUSTOMER ID],'Hospitalisation Details'!$A$2:$N$2344,14,0)</f>
        <v>8188.12</v>
      </c>
      <c r="N1329" s="8" t="str">
        <f>VLOOKUP(Table1[CUSTOMER ID],'Hospitalisation Details'!$A$2:$I$2344,7,0)</f>
        <v>tier - 3</v>
      </c>
      <c r="O1329" s="8" t="str">
        <f>VLOOKUP(Table1[CUSTOMER ID],'Hospitalisation Details'!$A$2:$I$2344,8,0)</f>
        <v>tier - 3</v>
      </c>
      <c r="P1329" s="8" t="str">
        <f>VLOOKUP(Table1[CUSTOMER ID],'Hospitalisation Details'!$A$2:$I$2344,9,0)</f>
        <v>R1013</v>
      </c>
      <c r="Q1329" s="8">
        <f ca="1">VLOOKUP(Table1[CUSTOMER ID],'Hospitalisation Details'!$A$2:$N$2344,13,0)</f>
        <v>61</v>
      </c>
    </row>
    <row r="1330" spans="1:17" ht="15.75" x14ac:dyDescent="0.25">
      <c r="A1330" s="1" t="s">
        <v>1041</v>
      </c>
      <c r="B1330" s="8" t="str">
        <f>VLOOKUP(A1330:A3664,'Customer Names'!$A$2:$D$2336,2,0)</f>
        <v xml:space="preserve">  Elizabeth A</v>
      </c>
      <c r="C1330" s="8">
        <f>VLOOKUP(A1330:A3664,'Medical Examinations'!$A$2:$H$2336,2,0)</f>
        <v>40.39</v>
      </c>
      <c r="D1330" s="8">
        <f>VLOOKUP(A1330:A3664,'Medical Examinations'!$A$2:$H$2336,3,0)</f>
        <v>4.24</v>
      </c>
      <c r="E1330" s="8" t="str">
        <f>VLOOKUP(A1330:A3664,'Medical Examinations'!$A$1:$M$2336,10,0)</f>
        <v>Yes</v>
      </c>
      <c r="F1330" s="8" t="str">
        <f>VLOOKUP(A1330:A3664,'Medical Examinations'!$A$2:$H$2336,5,0)</f>
        <v>No</v>
      </c>
      <c r="G1330" s="8" t="str">
        <f>VLOOKUP(A1330:A3664,'Medical Examinations'!$A$2:$H$2336,6,0)</f>
        <v>Yes</v>
      </c>
      <c r="H1330" s="8">
        <f>VLOOKUP(A1330:A3664,'Medical Examinations'!$A$2:$H$2336,7,0)</f>
        <v>1</v>
      </c>
      <c r="I1330" t="str">
        <f>VLOOKUP(A1330:A3664,'Medical Examinations'!$A$2:$K$2336,11,0)</f>
        <v>No</v>
      </c>
      <c r="J1330" s="8" t="str">
        <f>VLOOKUP(A1330:A3664,'Medical Examinations'!$A$2:$M$2336,12,0)</f>
        <v>Obesity</v>
      </c>
      <c r="K1330" s="8" t="str">
        <f>VLOOKUP(A1330:A3664,'Medical Examinations'!$A$2:$M$2336,13,0)</f>
        <v>Normal</v>
      </c>
      <c r="L1330" s="8" t="str">
        <f>VLOOKUP(Table1[CUSTOMER ID],'Hospitalisation Details'!$A$1:$N$2344,12,0)</f>
        <v>21/Oct/1997</v>
      </c>
      <c r="M1330" s="22">
        <f>VLOOKUP(Table1[CUSTOMER ID],'Hospitalisation Details'!$A$2:$N$2344,14,0)</f>
        <v>8182.89</v>
      </c>
      <c r="N1330" s="8" t="str">
        <f>VLOOKUP(Table1[CUSTOMER ID],'Hospitalisation Details'!$A$2:$I$2344,7,0)</f>
        <v>tier - 2</v>
      </c>
      <c r="O1330" s="8" t="str">
        <f>VLOOKUP(Table1[CUSTOMER ID],'Hospitalisation Details'!$A$2:$I$2344,8,0)</f>
        <v>tier - 1</v>
      </c>
      <c r="P1330" s="8" t="str">
        <f>VLOOKUP(Table1[CUSTOMER ID],'Hospitalisation Details'!$A$2:$I$2344,9,0)</f>
        <v>R1026</v>
      </c>
      <c r="Q1330" s="8">
        <f ca="1">VLOOKUP(Table1[CUSTOMER ID],'Hospitalisation Details'!$A$2:$N$2344,13,0)</f>
        <v>27</v>
      </c>
    </row>
    <row r="1331" spans="1:17" ht="15.75" x14ac:dyDescent="0.25">
      <c r="A1331" s="1" t="s">
        <v>1040</v>
      </c>
      <c r="B1331" s="8" t="str">
        <f>VLOOKUP(A1331:A3665,'Customer Names'!$A$2:$D$2336,2,0)</f>
        <v xml:space="preserve">  Andrew</v>
      </c>
      <c r="C1331" s="8">
        <f>VLOOKUP(A1331:A3665,'Medical Examinations'!$A$2:$H$2336,2,0)</f>
        <v>25.96</v>
      </c>
      <c r="D1331" s="8">
        <f>VLOOKUP(A1331:A3665,'Medical Examinations'!$A$2:$H$2336,3,0)</f>
        <v>4.68</v>
      </c>
      <c r="E1331" s="8" t="str">
        <f>VLOOKUP(A1331:A3665,'Medical Examinations'!$A$1:$M$2336,10,0)</f>
        <v>Yes</v>
      </c>
      <c r="F1331" s="8" t="str">
        <f>VLOOKUP(A1331:A3665,'Medical Examinations'!$A$2:$H$2336,5,0)</f>
        <v>No</v>
      </c>
      <c r="G1331" s="8" t="str">
        <f>VLOOKUP(A1331:A3665,'Medical Examinations'!$A$2:$H$2336,6,0)</f>
        <v>Yes</v>
      </c>
      <c r="H1331" s="8">
        <f>VLOOKUP(A1331:A3665,'Medical Examinations'!$A$2:$H$2336,7,0)</f>
        <v>1</v>
      </c>
      <c r="I1331" t="str">
        <f>VLOOKUP(A1331:A3665,'Medical Examinations'!$A$2:$K$2336,11,0)</f>
        <v>No</v>
      </c>
      <c r="J1331" s="8" t="str">
        <f>VLOOKUP(A1331:A3665,'Medical Examinations'!$A$2:$M$2336,12,0)</f>
        <v>Overweight</v>
      </c>
      <c r="K1331" s="8" t="str">
        <f>VLOOKUP(A1331:A3665,'Medical Examinations'!$A$2:$M$2336,13,0)</f>
        <v>Normal</v>
      </c>
      <c r="L1331" s="8" t="str">
        <f>VLOOKUP(Table1[CUSTOMER ID],'Hospitalisation Details'!$A$1:$N$2344,12,0)</f>
        <v>8/Jun/1983</v>
      </c>
      <c r="M1331" s="22">
        <f>VLOOKUP(Table1[CUSTOMER ID],'Hospitalisation Details'!$A$2:$N$2344,14,0)</f>
        <v>8179.51</v>
      </c>
      <c r="N1331" s="8" t="str">
        <f>VLOOKUP(Table1[CUSTOMER ID],'Hospitalisation Details'!$A$2:$I$2344,7,0)</f>
        <v>tier - 2</v>
      </c>
      <c r="O1331" s="8" t="str">
        <f>VLOOKUP(Table1[CUSTOMER ID],'Hospitalisation Details'!$A$2:$I$2344,8,0)</f>
        <v>tier - 2</v>
      </c>
      <c r="P1331" s="8" t="str">
        <f>VLOOKUP(Table1[CUSTOMER ID],'Hospitalisation Details'!$A$2:$I$2344,9,0)</f>
        <v>R1020</v>
      </c>
      <c r="Q1331" s="8">
        <f ca="1">VLOOKUP(Table1[CUSTOMER ID],'Hospitalisation Details'!$A$2:$N$2344,13,0)</f>
        <v>41</v>
      </c>
    </row>
    <row r="1332" spans="1:17" ht="15.75" x14ac:dyDescent="0.25">
      <c r="A1332" s="1" t="s">
        <v>1039</v>
      </c>
      <c r="B1332" s="8" t="str">
        <f>VLOOKUP(A1332:A3666,'Customer Names'!$A$2:$D$2336,2,0)</f>
        <v xml:space="preserve">  Dawn M</v>
      </c>
      <c r="C1332" s="8">
        <f>VLOOKUP(A1332:A3666,'Medical Examinations'!$A$2:$H$2336,2,0)</f>
        <v>17.68</v>
      </c>
      <c r="D1332" s="8">
        <f>VLOOKUP(A1332:A3666,'Medical Examinations'!$A$2:$H$2336,3,0)</f>
        <v>8.57</v>
      </c>
      <c r="E1332" s="8" t="str">
        <f>VLOOKUP(A1332:A3666,'Medical Examinations'!$A$1:$M$2336,10,0)</f>
        <v>Yes</v>
      </c>
      <c r="F1332" s="8" t="str">
        <f>VLOOKUP(A1332:A3666,'Medical Examinations'!$A$2:$H$2336,5,0)</f>
        <v>No</v>
      </c>
      <c r="G1332" s="8" t="str">
        <f>VLOOKUP(A1332:A3666,'Medical Examinations'!$A$2:$H$2336,6,0)</f>
        <v>Yes</v>
      </c>
      <c r="H1332" s="8">
        <f>VLOOKUP(A1332:A3666,'Medical Examinations'!$A$2:$H$2336,7,0)</f>
        <v>1</v>
      </c>
      <c r="I1332" t="str">
        <f>VLOOKUP(A1332:A3666,'Medical Examinations'!$A$2:$K$2336,11,0)</f>
        <v>No</v>
      </c>
      <c r="J1332" s="8" t="str">
        <f>VLOOKUP(A1332:A3666,'Medical Examinations'!$A$2:$M$2336,12,0)</f>
        <v>Underweight</v>
      </c>
      <c r="K1332" s="8" t="str">
        <f>VLOOKUP(A1332:A3666,'Medical Examinations'!$A$2:$M$2336,13,0)</f>
        <v>Diabetes</v>
      </c>
      <c r="L1332" s="8" t="str">
        <f>VLOOKUP(Table1[CUSTOMER ID],'Hospitalisation Details'!$A$1:$N$2344,12,0)</f>
        <v>5/Nov/1963</v>
      </c>
      <c r="M1332" s="22">
        <f>VLOOKUP(Table1[CUSTOMER ID],'Hospitalisation Details'!$A$2:$N$2344,14,0)</f>
        <v>8177.9</v>
      </c>
      <c r="N1332" s="8" t="str">
        <f>VLOOKUP(Table1[CUSTOMER ID],'Hospitalisation Details'!$A$2:$I$2344,7,0)</f>
        <v>tier - 3</v>
      </c>
      <c r="O1332" s="8" t="str">
        <f>VLOOKUP(Table1[CUSTOMER ID],'Hospitalisation Details'!$A$2:$I$2344,8,0)</f>
        <v>tier - 1</v>
      </c>
      <c r="P1332" s="8" t="str">
        <f>VLOOKUP(Table1[CUSTOMER ID],'Hospitalisation Details'!$A$2:$I$2344,9,0)</f>
        <v>R1013</v>
      </c>
      <c r="Q1332" s="8">
        <f ca="1">VLOOKUP(Table1[CUSTOMER ID],'Hospitalisation Details'!$A$2:$N$2344,13,0)</f>
        <v>61</v>
      </c>
    </row>
    <row r="1333" spans="1:17" ht="15.75" x14ac:dyDescent="0.25">
      <c r="A1333" s="1" t="s">
        <v>1038</v>
      </c>
      <c r="B1333" s="8" t="str">
        <f>VLOOKUP(A1333:A3667,'Customer Names'!$A$2:$D$2336,2,0)</f>
        <v xml:space="preserve">  Jonathan P</v>
      </c>
      <c r="C1333" s="8">
        <f>VLOOKUP(A1333:A3667,'Medical Examinations'!$A$2:$H$2336,2,0)</f>
        <v>30.875</v>
      </c>
      <c r="D1333" s="8">
        <f>VLOOKUP(A1333:A3667,'Medical Examinations'!$A$2:$H$2336,3,0)</f>
        <v>4.0999999999999996</v>
      </c>
      <c r="E1333" s="8" t="str">
        <f>VLOOKUP(A1333:A3667,'Medical Examinations'!$A$1:$M$2336,10,0)</f>
        <v>No</v>
      </c>
      <c r="F1333" s="8" t="str">
        <f>VLOOKUP(A1333:A3667,'Medical Examinations'!$A$2:$H$2336,5,0)</f>
        <v>No</v>
      </c>
      <c r="G1333" s="8" t="str">
        <f>VLOOKUP(A1333:A3667,'Medical Examinations'!$A$2:$H$2336,6,0)</f>
        <v>No</v>
      </c>
      <c r="H1333" s="8">
        <f>VLOOKUP(A1333:A3667,'Medical Examinations'!$A$2:$H$2336,7,0)</f>
        <v>0</v>
      </c>
      <c r="I1333" t="str">
        <f>VLOOKUP(A1333:A3667,'Medical Examinations'!$A$2:$K$2336,11,0)</f>
        <v>No</v>
      </c>
      <c r="J1333" s="8" t="str">
        <f>VLOOKUP(A1333:A3667,'Medical Examinations'!$A$2:$M$2336,12,0)</f>
        <v>Obesity</v>
      </c>
      <c r="K1333" s="8" t="str">
        <f>VLOOKUP(A1333:A3667,'Medical Examinations'!$A$2:$M$2336,13,0)</f>
        <v>Normal</v>
      </c>
      <c r="L1333" s="8" t="str">
        <f>VLOOKUP(Table1[CUSTOMER ID],'Hospitalisation Details'!$A$1:$N$2344,12,0)</f>
        <v>28/Jun/1982</v>
      </c>
      <c r="M1333" s="22">
        <f>VLOOKUP(Table1[CUSTOMER ID],'Hospitalisation Details'!$A$2:$N$2344,14,0)</f>
        <v>8162.72</v>
      </c>
      <c r="N1333" s="8" t="str">
        <f>VLOOKUP(Table1[CUSTOMER ID],'Hospitalisation Details'!$A$2:$I$2344,7,0)</f>
        <v>tier - 3</v>
      </c>
      <c r="O1333" s="8" t="str">
        <f>VLOOKUP(Table1[CUSTOMER ID],'Hospitalisation Details'!$A$2:$I$2344,8,0)</f>
        <v>tier - 3</v>
      </c>
      <c r="P1333" s="8" t="str">
        <f>VLOOKUP(Table1[CUSTOMER ID],'Hospitalisation Details'!$A$2:$I$2344,9,0)</f>
        <v>R1012</v>
      </c>
      <c r="Q1333" s="8">
        <f ca="1">VLOOKUP(Table1[CUSTOMER ID],'Hospitalisation Details'!$A$2:$N$2344,13,0)</f>
        <v>42</v>
      </c>
    </row>
    <row r="1334" spans="1:17" ht="15.75" x14ac:dyDescent="0.25">
      <c r="A1334" s="1" t="s">
        <v>1037</v>
      </c>
      <c r="B1334" s="8" t="str">
        <f>VLOOKUP(A1334:A3668,'Customer Names'!$A$2:$D$2336,2,0)</f>
        <v xml:space="preserve">  Gina</v>
      </c>
      <c r="C1334" s="8">
        <f>VLOOKUP(A1334:A3668,'Medical Examinations'!$A$2:$H$2336,2,0)</f>
        <v>30.81</v>
      </c>
      <c r="D1334" s="8">
        <f>VLOOKUP(A1334:A3668,'Medical Examinations'!$A$2:$H$2336,3,0)</f>
        <v>4.49</v>
      </c>
      <c r="E1334" s="8" t="str">
        <f>VLOOKUP(A1334:A3668,'Medical Examinations'!$A$1:$M$2336,10,0)</f>
        <v>No</v>
      </c>
      <c r="F1334" s="8" t="str">
        <f>VLOOKUP(A1334:A3668,'Medical Examinations'!$A$2:$H$2336,5,0)</f>
        <v>No</v>
      </c>
      <c r="G1334" s="8" t="str">
        <f>VLOOKUP(A1334:A3668,'Medical Examinations'!$A$2:$H$2336,6,0)</f>
        <v>No</v>
      </c>
      <c r="H1334" s="8">
        <f>VLOOKUP(A1334:A3668,'Medical Examinations'!$A$2:$H$2336,7,0)</f>
        <v>0</v>
      </c>
      <c r="I1334" t="str">
        <f>VLOOKUP(A1334:A3668,'Medical Examinations'!$A$2:$K$2336,11,0)</f>
        <v>No</v>
      </c>
      <c r="J1334" s="8" t="str">
        <f>VLOOKUP(A1334:A3668,'Medical Examinations'!$A$2:$M$2336,12,0)</f>
        <v>Obesity</v>
      </c>
      <c r="K1334" s="8" t="str">
        <f>VLOOKUP(A1334:A3668,'Medical Examinations'!$A$2:$M$2336,13,0)</f>
        <v>Normal</v>
      </c>
      <c r="L1334" s="8" t="str">
        <f>VLOOKUP(Table1[CUSTOMER ID],'Hospitalisation Details'!$A$1:$N$2344,12,0)</f>
        <v>21/Jun/1990</v>
      </c>
      <c r="M1334" s="22">
        <f>VLOOKUP(Table1[CUSTOMER ID],'Hospitalisation Details'!$A$2:$N$2344,14,0)</f>
        <v>8157.92</v>
      </c>
      <c r="N1334" s="8" t="str">
        <f>VLOOKUP(Table1[CUSTOMER ID],'Hospitalisation Details'!$A$2:$I$2344,7,0)</f>
        <v>tier - 2</v>
      </c>
      <c r="O1334" s="8" t="str">
        <f>VLOOKUP(Table1[CUSTOMER ID],'Hospitalisation Details'!$A$2:$I$2344,8,0)</f>
        <v>tier - 3</v>
      </c>
      <c r="P1334" s="8" t="str">
        <f>VLOOKUP(Table1[CUSTOMER ID],'Hospitalisation Details'!$A$2:$I$2344,9,0)</f>
        <v>R1025</v>
      </c>
      <c r="Q1334" s="8">
        <f ca="1">VLOOKUP(Table1[CUSTOMER ID],'Hospitalisation Details'!$A$2:$N$2344,13,0)</f>
        <v>34</v>
      </c>
    </row>
    <row r="1335" spans="1:17" ht="15.75" x14ac:dyDescent="0.25">
      <c r="A1335" s="1" t="s">
        <v>1036</v>
      </c>
      <c r="B1335" s="8" t="str">
        <f>VLOOKUP(A1335:A3669,'Customer Names'!$A$2:$D$2336,2,0)</f>
        <v xml:space="preserve">  Dino</v>
      </c>
      <c r="C1335" s="8">
        <f>VLOOKUP(A1335:A3669,'Medical Examinations'!$A$2:$H$2336,2,0)</f>
        <v>36.85</v>
      </c>
      <c r="D1335" s="8">
        <f>VLOOKUP(A1335:A3669,'Medical Examinations'!$A$2:$H$2336,3,0)</f>
        <v>8.8000000000000007</v>
      </c>
      <c r="E1335" s="8" t="str">
        <f>VLOOKUP(A1335:A3669,'Medical Examinations'!$A$1:$M$2336,10,0)</f>
        <v>No</v>
      </c>
      <c r="F1335" s="8" t="str">
        <f>VLOOKUP(A1335:A3669,'Medical Examinations'!$A$2:$H$2336,5,0)</f>
        <v>No</v>
      </c>
      <c r="G1335" s="8" t="str">
        <f>VLOOKUP(A1335:A3669,'Medical Examinations'!$A$2:$H$2336,6,0)</f>
        <v>No</v>
      </c>
      <c r="H1335" s="8">
        <f>VLOOKUP(A1335:A3669,'Medical Examinations'!$A$2:$H$2336,7,0)</f>
        <v>2</v>
      </c>
      <c r="I1335" t="str">
        <f>VLOOKUP(A1335:A3669,'Medical Examinations'!$A$2:$K$2336,11,0)</f>
        <v>No</v>
      </c>
      <c r="J1335" s="8" t="str">
        <f>VLOOKUP(A1335:A3669,'Medical Examinations'!$A$2:$M$2336,12,0)</f>
        <v>Obesity</v>
      </c>
      <c r="K1335" s="8" t="str">
        <f>VLOOKUP(A1335:A3669,'Medical Examinations'!$A$2:$M$2336,13,0)</f>
        <v>Diabetes</v>
      </c>
      <c r="L1335" s="8" t="str">
        <f>VLOOKUP(Table1[CUSTOMER ID],'Hospitalisation Details'!$A$1:$N$2344,12,0)</f>
        <v>3/Sep/1973</v>
      </c>
      <c r="M1335" s="22">
        <f>VLOOKUP(Table1[CUSTOMER ID],'Hospitalisation Details'!$A$2:$N$2344,14,0)</f>
        <v>8125.78</v>
      </c>
      <c r="N1335" s="8" t="str">
        <f>VLOOKUP(Table1[CUSTOMER ID],'Hospitalisation Details'!$A$2:$I$2344,7,0)</f>
        <v>tier - 2</v>
      </c>
      <c r="O1335" s="8" t="str">
        <f>VLOOKUP(Table1[CUSTOMER ID],'Hospitalisation Details'!$A$2:$I$2344,8,0)</f>
        <v>tier - 2</v>
      </c>
      <c r="P1335" s="8" t="str">
        <f>VLOOKUP(Table1[CUSTOMER ID],'Hospitalisation Details'!$A$2:$I$2344,9,0)</f>
        <v>R1013</v>
      </c>
      <c r="Q1335" s="8">
        <f ca="1">VLOOKUP(Table1[CUSTOMER ID],'Hospitalisation Details'!$A$2:$N$2344,13,0)</f>
        <v>51</v>
      </c>
    </row>
    <row r="1336" spans="1:17" ht="15.75" x14ac:dyDescent="0.25">
      <c r="A1336" s="1" t="s">
        <v>1035</v>
      </c>
      <c r="B1336" s="8" t="str">
        <f>VLOOKUP(A1336:A3670,'Customer Names'!$A$2:$D$2336,2,0)</f>
        <v xml:space="preserve">  Jan</v>
      </c>
      <c r="C1336" s="8">
        <f>VLOOKUP(A1336:A3670,'Medical Examinations'!$A$2:$H$2336,2,0)</f>
        <v>35.86</v>
      </c>
      <c r="D1336" s="8">
        <f>VLOOKUP(A1336:A3670,'Medical Examinations'!$A$2:$H$2336,3,0)</f>
        <v>7.93</v>
      </c>
      <c r="E1336" s="8" t="str">
        <f>VLOOKUP(A1336:A3670,'Medical Examinations'!$A$1:$M$2336,10,0)</f>
        <v>No</v>
      </c>
      <c r="F1336" s="8" t="str">
        <f>VLOOKUP(A1336:A3670,'Medical Examinations'!$A$2:$H$2336,5,0)</f>
        <v>No</v>
      </c>
      <c r="G1336" s="8" t="str">
        <f>VLOOKUP(A1336:A3670,'Medical Examinations'!$A$2:$H$2336,6,0)</f>
        <v>No</v>
      </c>
      <c r="H1336" s="8">
        <f>VLOOKUP(A1336:A3670,'Medical Examinations'!$A$2:$H$2336,7,0)</f>
        <v>2</v>
      </c>
      <c r="I1336" t="str">
        <f>VLOOKUP(A1336:A3670,'Medical Examinations'!$A$2:$K$2336,11,0)</f>
        <v>No</v>
      </c>
      <c r="J1336" s="8" t="str">
        <f>VLOOKUP(A1336:A3670,'Medical Examinations'!$A$2:$M$2336,12,0)</f>
        <v>Obesity</v>
      </c>
      <c r="K1336" s="8" t="str">
        <f>VLOOKUP(A1336:A3670,'Medical Examinations'!$A$2:$M$2336,13,0)</f>
        <v>Diabetes</v>
      </c>
      <c r="L1336" s="8" t="str">
        <f>VLOOKUP(Table1[CUSTOMER ID],'Hospitalisation Details'!$A$1:$N$2344,12,0)</f>
        <v>30/Aug/1973</v>
      </c>
      <c r="M1336" s="22">
        <f>VLOOKUP(Table1[CUSTOMER ID],'Hospitalisation Details'!$A$2:$N$2344,14,0)</f>
        <v>8124.41</v>
      </c>
      <c r="N1336" s="8" t="str">
        <f>VLOOKUP(Table1[CUSTOMER ID],'Hospitalisation Details'!$A$2:$I$2344,7,0)</f>
        <v>tier - 3</v>
      </c>
      <c r="O1336" s="8" t="str">
        <f>VLOOKUP(Table1[CUSTOMER ID],'Hospitalisation Details'!$A$2:$I$2344,8,0)</f>
        <v>tier - 1</v>
      </c>
      <c r="P1336" s="8" t="str">
        <f>VLOOKUP(Table1[CUSTOMER ID],'Hospitalisation Details'!$A$2:$I$2344,9,0)</f>
        <v>R1013</v>
      </c>
      <c r="Q1336" s="8">
        <f ca="1">VLOOKUP(Table1[CUSTOMER ID],'Hospitalisation Details'!$A$2:$N$2344,13,0)</f>
        <v>51</v>
      </c>
    </row>
    <row r="1337" spans="1:17" ht="15.75" x14ac:dyDescent="0.25">
      <c r="A1337" s="1" t="s">
        <v>1034</v>
      </c>
      <c r="B1337" s="8" t="str">
        <f>VLOOKUP(A1337:A3671,'Customer Names'!$A$2:$D$2336,2,0)</f>
        <v xml:space="preserve">  Jonathan E</v>
      </c>
      <c r="C1337" s="8">
        <f>VLOOKUP(A1337:A3671,'Medical Examinations'!$A$2:$H$2336,2,0)</f>
        <v>30.3</v>
      </c>
      <c r="D1337" s="8">
        <f>VLOOKUP(A1337:A3671,'Medical Examinations'!$A$2:$H$2336,3,0)</f>
        <v>9.4499999999999993</v>
      </c>
      <c r="E1337" s="8" t="str">
        <f>VLOOKUP(A1337:A3671,'Medical Examinations'!$A$1:$M$2336,10,0)</f>
        <v>No</v>
      </c>
      <c r="F1337" s="8" t="str">
        <f>VLOOKUP(A1337:A3671,'Medical Examinations'!$A$2:$H$2336,5,0)</f>
        <v>No</v>
      </c>
      <c r="G1337" s="8" t="str">
        <f>VLOOKUP(A1337:A3671,'Medical Examinations'!$A$2:$H$2336,6,0)</f>
        <v>No</v>
      </c>
      <c r="H1337" s="8">
        <f>VLOOKUP(A1337:A3671,'Medical Examinations'!$A$2:$H$2336,7,0)</f>
        <v>2</v>
      </c>
      <c r="I1337" t="str">
        <f>VLOOKUP(A1337:A3671,'Medical Examinations'!$A$2:$K$2336,11,0)</f>
        <v>No</v>
      </c>
      <c r="J1337" s="8" t="str">
        <f>VLOOKUP(A1337:A3671,'Medical Examinations'!$A$2:$M$2336,12,0)</f>
        <v>Obesity</v>
      </c>
      <c r="K1337" s="8" t="str">
        <f>VLOOKUP(A1337:A3671,'Medical Examinations'!$A$2:$M$2336,13,0)</f>
        <v>Diabetes</v>
      </c>
      <c r="L1337" s="8" t="str">
        <f>VLOOKUP(Table1[CUSTOMER ID],'Hospitalisation Details'!$A$1:$N$2344,12,0)</f>
        <v>16/Dec/1973</v>
      </c>
      <c r="M1337" s="22">
        <f>VLOOKUP(Table1[CUSTOMER ID],'Hospitalisation Details'!$A$2:$N$2344,14,0)</f>
        <v>8116.68</v>
      </c>
      <c r="N1337" s="8" t="str">
        <f>VLOOKUP(Table1[CUSTOMER ID],'Hospitalisation Details'!$A$2:$I$2344,7,0)</f>
        <v>tier - 3</v>
      </c>
      <c r="O1337" s="8" t="str">
        <f>VLOOKUP(Table1[CUSTOMER ID],'Hospitalisation Details'!$A$2:$I$2344,8,0)</f>
        <v>tier - 1</v>
      </c>
      <c r="P1337" s="8" t="str">
        <f>VLOOKUP(Table1[CUSTOMER ID],'Hospitalisation Details'!$A$2:$I$2344,9,0)</f>
        <v>R1011</v>
      </c>
      <c r="Q1337" s="8">
        <f ca="1">VLOOKUP(Table1[CUSTOMER ID],'Hospitalisation Details'!$A$2:$N$2344,13,0)</f>
        <v>50</v>
      </c>
    </row>
    <row r="1338" spans="1:17" ht="15.75" x14ac:dyDescent="0.25">
      <c r="A1338" s="1" t="s">
        <v>1033</v>
      </c>
      <c r="B1338" s="8" t="str">
        <f>VLOOKUP(A1338:A3672,'Customer Names'!$A$2:$D$2336,2,0)</f>
        <v xml:space="preserve">  Mark A</v>
      </c>
      <c r="C1338" s="8">
        <f>VLOOKUP(A1338:A3672,'Medical Examinations'!$A$2:$H$2336,2,0)</f>
        <v>32.015000000000001</v>
      </c>
      <c r="D1338" s="8">
        <f>VLOOKUP(A1338:A3672,'Medical Examinations'!$A$2:$H$2336,3,0)</f>
        <v>7.67</v>
      </c>
      <c r="E1338" s="8" t="str">
        <f>VLOOKUP(A1338:A3672,'Medical Examinations'!$A$1:$M$2336,10,0)</f>
        <v>No</v>
      </c>
      <c r="F1338" s="8" t="str">
        <f>VLOOKUP(A1338:A3672,'Medical Examinations'!$A$2:$H$2336,5,0)</f>
        <v>No</v>
      </c>
      <c r="G1338" s="8" t="str">
        <f>VLOOKUP(A1338:A3672,'Medical Examinations'!$A$2:$H$2336,6,0)</f>
        <v>No</v>
      </c>
      <c r="H1338" s="8">
        <f>VLOOKUP(A1338:A3672,'Medical Examinations'!$A$2:$H$2336,7,0)</f>
        <v>0</v>
      </c>
      <c r="I1338" t="str">
        <f>VLOOKUP(A1338:A3672,'Medical Examinations'!$A$2:$K$2336,11,0)</f>
        <v>No</v>
      </c>
      <c r="J1338" s="8" t="str">
        <f>VLOOKUP(A1338:A3672,'Medical Examinations'!$A$2:$M$2336,12,0)</f>
        <v>Obesity</v>
      </c>
      <c r="K1338" s="8" t="str">
        <f>VLOOKUP(A1338:A3672,'Medical Examinations'!$A$2:$M$2336,13,0)</f>
        <v>Diabetes</v>
      </c>
      <c r="L1338" s="8" t="str">
        <f>VLOOKUP(Table1[CUSTOMER ID],'Hospitalisation Details'!$A$1:$N$2344,12,0)</f>
        <v>1/Sep/1978</v>
      </c>
      <c r="M1338" s="22">
        <f>VLOOKUP(Table1[CUSTOMER ID],'Hospitalisation Details'!$A$2:$N$2344,14,0)</f>
        <v>8116.27</v>
      </c>
      <c r="N1338" s="8" t="str">
        <f>VLOOKUP(Table1[CUSTOMER ID],'Hospitalisation Details'!$A$2:$I$2344,7,0)</f>
        <v>tier - 3</v>
      </c>
      <c r="O1338" s="8" t="str">
        <f>VLOOKUP(Table1[CUSTOMER ID],'Hospitalisation Details'!$A$2:$I$2344,8,0)</f>
        <v>tier - 1</v>
      </c>
      <c r="P1338" s="8" t="str">
        <f>VLOOKUP(Table1[CUSTOMER ID],'Hospitalisation Details'!$A$2:$I$2344,9,0)</f>
        <v>R1012</v>
      </c>
      <c r="Q1338" s="8">
        <f ca="1">VLOOKUP(Table1[CUSTOMER ID],'Hospitalisation Details'!$A$2:$N$2344,13,0)</f>
        <v>46</v>
      </c>
    </row>
    <row r="1339" spans="1:17" ht="15.75" x14ac:dyDescent="0.25">
      <c r="A1339" s="1" t="s">
        <v>1032</v>
      </c>
      <c r="B1339" s="8" t="str">
        <f>VLOOKUP(A1339:A3673,'Customer Names'!$A$2:$D$2336,2,0)</f>
        <v xml:space="preserve">  Mary</v>
      </c>
      <c r="C1339" s="8">
        <f>VLOOKUP(A1339:A3673,'Medical Examinations'!$A$2:$H$2336,2,0)</f>
        <v>25.06</v>
      </c>
      <c r="D1339" s="8">
        <f>VLOOKUP(A1339:A3673,'Medical Examinations'!$A$2:$H$2336,3,0)</f>
        <v>10.53</v>
      </c>
      <c r="E1339" s="8" t="str">
        <f>VLOOKUP(A1339:A3673,'Medical Examinations'!$A$1:$M$2336,10,0)</f>
        <v>No</v>
      </c>
      <c r="F1339" s="8" t="str">
        <f>VLOOKUP(A1339:A3673,'Medical Examinations'!$A$2:$H$2336,5,0)</f>
        <v>No</v>
      </c>
      <c r="G1339" s="8" t="str">
        <f>VLOOKUP(A1339:A3673,'Medical Examinations'!$A$2:$H$2336,6,0)</f>
        <v>No</v>
      </c>
      <c r="H1339" s="8">
        <f>VLOOKUP(A1339:A3673,'Medical Examinations'!$A$2:$H$2336,7,0)</f>
        <v>2</v>
      </c>
      <c r="I1339" t="str">
        <f>VLOOKUP(A1339:A3673,'Medical Examinations'!$A$2:$K$2336,11,0)</f>
        <v>No</v>
      </c>
      <c r="J1339" s="8" t="str">
        <f>VLOOKUP(A1339:A3673,'Medical Examinations'!$A$2:$M$2336,12,0)</f>
        <v>Overweight</v>
      </c>
      <c r="K1339" s="8" t="str">
        <f>VLOOKUP(A1339:A3673,'Medical Examinations'!$A$2:$M$2336,13,0)</f>
        <v>Diabetes</v>
      </c>
      <c r="L1339" s="8" t="str">
        <f>VLOOKUP(Table1[CUSTOMER ID],'Hospitalisation Details'!$A$1:$N$2344,12,0)</f>
        <v>11/Oct/1973</v>
      </c>
      <c r="M1339" s="22">
        <f>VLOOKUP(Table1[CUSTOMER ID],'Hospitalisation Details'!$A$2:$N$2344,14,0)</f>
        <v>8112.59</v>
      </c>
      <c r="N1339" s="8" t="str">
        <f>VLOOKUP(Table1[CUSTOMER ID],'Hospitalisation Details'!$A$2:$I$2344,7,0)</f>
        <v>tier - 2</v>
      </c>
      <c r="O1339" s="8" t="str">
        <f>VLOOKUP(Table1[CUSTOMER ID],'Hospitalisation Details'!$A$2:$I$2344,8,0)</f>
        <v>tier - 2</v>
      </c>
      <c r="P1339" s="8" t="str">
        <f>VLOOKUP(Table1[CUSTOMER ID],'Hospitalisation Details'!$A$2:$I$2344,9,0)</f>
        <v>R1013</v>
      </c>
      <c r="Q1339" s="8">
        <f ca="1">VLOOKUP(Table1[CUSTOMER ID],'Hospitalisation Details'!$A$2:$N$2344,13,0)</f>
        <v>51</v>
      </c>
    </row>
    <row r="1340" spans="1:17" ht="15.75" x14ac:dyDescent="0.25">
      <c r="A1340" s="1" t="s">
        <v>1031</v>
      </c>
      <c r="B1340" s="8" t="str">
        <f>VLOOKUP(A1340:A3674,'Customer Names'!$A$2:$D$2336,2,0)</f>
        <v xml:space="preserve">  Samuel</v>
      </c>
      <c r="C1340" s="8">
        <f>VLOOKUP(A1340:A3674,'Medical Examinations'!$A$2:$H$2336,2,0)</f>
        <v>18.829999999999998</v>
      </c>
      <c r="D1340" s="8">
        <f>VLOOKUP(A1340:A3674,'Medical Examinations'!$A$2:$H$2336,3,0)</f>
        <v>10.08</v>
      </c>
      <c r="E1340" s="8" t="str">
        <f>VLOOKUP(A1340:A3674,'Medical Examinations'!$A$1:$M$2336,10,0)</f>
        <v>Yes</v>
      </c>
      <c r="F1340" s="8" t="str">
        <f>VLOOKUP(A1340:A3674,'Medical Examinations'!$A$2:$H$2336,5,0)</f>
        <v>No</v>
      </c>
      <c r="G1340" s="8" t="str">
        <f>VLOOKUP(A1340:A3674,'Medical Examinations'!$A$2:$H$2336,6,0)</f>
        <v>No</v>
      </c>
      <c r="H1340" s="8">
        <f>VLOOKUP(A1340:A3674,'Medical Examinations'!$A$2:$H$2336,7,0)</f>
        <v>0</v>
      </c>
      <c r="I1340" t="str">
        <f>VLOOKUP(A1340:A3674,'Medical Examinations'!$A$2:$K$2336,11,0)</f>
        <v>No</v>
      </c>
      <c r="J1340" s="8" t="str">
        <f>VLOOKUP(A1340:A3674,'Medical Examinations'!$A$2:$M$2336,12,0)</f>
        <v>Normal Weight</v>
      </c>
      <c r="K1340" s="8" t="str">
        <f>VLOOKUP(A1340:A3674,'Medical Examinations'!$A$2:$M$2336,13,0)</f>
        <v>Diabetes</v>
      </c>
      <c r="L1340" s="8" t="str">
        <f>VLOOKUP(Table1[CUSTOMER ID],'Hospitalisation Details'!$A$1:$N$2344,12,0)</f>
        <v>10/Jun/1967</v>
      </c>
      <c r="M1340" s="22">
        <f>VLOOKUP(Table1[CUSTOMER ID],'Hospitalisation Details'!$A$2:$N$2344,14,0)</f>
        <v>8091.3</v>
      </c>
      <c r="N1340" s="8" t="str">
        <f>VLOOKUP(Table1[CUSTOMER ID],'Hospitalisation Details'!$A$2:$I$2344,7,0)</f>
        <v>tier - 3</v>
      </c>
      <c r="O1340" s="8" t="str">
        <f>VLOOKUP(Table1[CUSTOMER ID],'Hospitalisation Details'!$A$2:$I$2344,8,0)</f>
        <v>tier - 1</v>
      </c>
      <c r="P1340" s="8" t="str">
        <f>VLOOKUP(Table1[CUSTOMER ID],'Hospitalisation Details'!$A$2:$I$2344,9,0)</f>
        <v>R1012</v>
      </c>
      <c r="Q1340" s="8">
        <f ca="1">VLOOKUP(Table1[CUSTOMER ID],'Hospitalisation Details'!$A$2:$N$2344,13,0)</f>
        <v>57</v>
      </c>
    </row>
    <row r="1341" spans="1:17" ht="15.75" x14ac:dyDescent="0.25">
      <c r="A1341" s="1" t="s">
        <v>1030</v>
      </c>
      <c r="B1341" s="8" t="str">
        <f>VLOOKUP(A1341:A3675,'Customer Names'!$A$2:$D$2336,2,0)</f>
        <v xml:space="preserve">  Stan J</v>
      </c>
      <c r="C1341" s="8">
        <f>VLOOKUP(A1341:A3675,'Medical Examinations'!$A$2:$H$2336,2,0)</f>
        <v>47.52</v>
      </c>
      <c r="D1341" s="8">
        <f>VLOOKUP(A1341:A3675,'Medical Examinations'!$A$2:$H$2336,3,0)</f>
        <v>11.39</v>
      </c>
      <c r="E1341" s="8" t="str">
        <f>VLOOKUP(A1341:A3675,'Medical Examinations'!$A$1:$M$2336,10,0)</f>
        <v>Yes</v>
      </c>
      <c r="F1341" s="8" t="str">
        <f>VLOOKUP(A1341:A3675,'Medical Examinations'!$A$2:$H$2336,5,0)</f>
        <v>No</v>
      </c>
      <c r="G1341" s="8" t="str">
        <f>VLOOKUP(A1341:A3675,'Medical Examinations'!$A$2:$H$2336,6,0)</f>
        <v>No</v>
      </c>
      <c r="H1341" s="8">
        <f>VLOOKUP(A1341:A3675,'Medical Examinations'!$A$2:$H$2336,7,0)</f>
        <v>1</v>
      </c>
      <c r="I1341" t="str">
        <f>VLOOKUP(A1341:A3675,'Medical Examinations'!$A$2:$K$2336,11,0)</f>
        <v>No</v>
      </c>
      <c r="J1341" s="8" t="str">
        <f>VLOOKUP(A1341:A3675,'Medical Examinations'!$A$2:$M$2336,12,0)</f>
        <v>Obesity</v>
      </c>
      <c r="K1341" s="8" t="str">
        <f>VLOOKUP(A1341:A3675,'Medical Examinations'!$A$2:$M$2336,13,0)</f>
        <v>Diabetes</v>
      </c>
      <c r="L1341" s="8" t="str">
        <f>VLOOKUP(Table1[CUSTOMER ID],'Hospitalisation Details'!$A$1:$N$2344,12,0)</f>
        <v>21/Dec/1975</v>
      </c>
      <c r="M1341" s="22">
        <f>VLOOKUP(Table1[CUSTOMER ID],'Hospitalisation Details'!$A$2:$N$2344,14,0)</f>
        <v>8083.92</v>
      </c>
      <c r="N1341" s="8" t="str">
        <f>VLOOKUP(Table1[CUSTOMER ID],'Hospitalisation Details'!$A$2:$I$2344,7,0)</f>
        <v>tier - 3</v>
      </c>
      <c r="O1341" s="8" t="str">
        <f>VLOOKUP(Table1[CUSTOMER ID],'Hospitalisation Details'!$A$2:$I$2344,8,0)</f>
        <v>tier - 3</v>
      </c>
      <c r="P1341" s="8" t="str">
        <f>VLOOKUP(Table1[CUSTOMER ID],'Hospitalisation Details'!$A$2:$I$2344,9,0)</f>
        <v>R1013</v>
      </c>
      <c r="Q1341" s="8">
        <f ca="1">VLOOKUP(Table1[CUSTOMER ID],'Hospitalisation Details'!$A$2:$N$2344,13,0)</f>
        <v>48</v>
      </c>
    </row>
    <row r="1342" spans="1:17" ht="15.75" x14ac:dyDescent="0.25">
      <c r="A1342" s="1" t="s">
        <v>1029</v>
      </c>
      <c r="B1342" s="8" t="str">
        <f>VLOOKUP(A1342:A3676,'Customer Names'!$A$2:$D$2336,2,0)</f>
        <v xml:space="preserve">  Jessica L</v>
      </c>
      <c r="C1342" s="8">
        <f>VLOOKUP(A1342:A3676,'Medical Examinations'!$A$2:$H$2336,2,0)</f>
        <v>37.82</v>
      </c>
      <c r="D1342" s="8">
        <f>VLOOKUP(A1342:A3676,'Medical Examinations'!$A$2:$H$2336,3,0)</f>
        <v>6.36</v>
      </c>
      <c r="E1342" s="8" t="str">
        <f>VLOOKUP(A1342:A3676,'Medical Examinations'!$A$1:$M$2336,10,0)</f>
        <v>No</v>
      </c>
      <c r="F1342" s="8" t="str">
        <f>VLOOKUP(A1342:A3676,'Medical Examinations'!$A$2:$H$2336,5,0)</f>
        <v>No</v>
      </c>
      <c r="G1342" s="8" t="str">
        <f>VLOOKUP(A1342:A3676,'Medical Examinations'!$A$2:$H$2336,6,0)</f>
        <v>No</v>
      </c>
      <c r="H1342" s="8">
        <f>VLOOKUP(A1342:A3676,'Medical Examinations'!$A$2:$H$2336,7,0)</f>
        <v>0</v>
      </c>
      <c r="I1342" t="str">
        <f>VLOOKUP(A1342:A3676,'Medical Examinations'!$A$2:$K$2336,11,0)</f>
        <v>No</v>
      </c>
      <c r="J1342" s="8" t="str">
        <f>VLOOKUP(A1342:A3676,'Medical Examinations'!$A$2:$M$2336,12,0)</f>
        <v>Obesity</v>
      </c>
      <c r="K1342" s="8" t="str">
        <f>VLOOKUP(A1342:A3676,'Medical Examinations'!$A$2:$M$2336,13,0)</f>
        <v>Prediabetes</v>
      </c>
      <c r="L1342" s="8" t="str">
        <f>VLOOKUP(Table1[CUSTOMER ID],'Hospitalisation Details'!$A$1:$N$2344,12,0)</f>
        <v>12/Oct/1994</v>
      </c>
      <c r="M1342" s="22">
        <f>VLOOKUP(Table1[CUSTOMER ID],'Hospitalisation Details'!$A$2:$N$2344,14,0)</f>
        <v>8081.74</v>
      </c>
      <c r="N1342" s="8" t="str">
        <f>VLOOKUP(Table1[CUSTOMER ID],'Hospitalisation Details'!$A$2:$I$2344,7,0)</f>
        <v>tier - 2</v>
      </c>
      <c r="O1342" s="8" t="str">
        <f>VLOOKUP(Table1[CUSTOMER ID],'Hospitalisation Details'!$A$2:$I$2344,8,0)</f>
        <v>tier - 2</v>
      </c>
      <c r="P1342" s="8" t="str">
        <f>VLOOKUP(Table1[CUSTOMER ID],'Hospitalisation Details'!$A$2:$I$2344,9,0)</f>
        <v>R1026</v>
      </c>
      <c r="Q1342" s="8">
        <f ca="1">VLOOKUP(Table1[CUSTOMER ID],'Hospitalisation Details'!$A$2:$N$2344,13,0)</f>
        <v>30</v>
      </c>
    </row>
    <row r="1343" spans="1:17" ht="15.75" x14ac:dyDescent="0.25">
      <c r="A1343" s="1" t="s">
        <v>1028</v>
      </c>
      <c r="B1343" s="8" t="str">
        <f>VLOOKUP(A1343:A3677,'Customer Names'!$A$2:$D$2336,2,0)</f>
        <v xml:space="preserve">  Krysta</v>
      </c>
      <c r="C1343" s="8">
        <f>VLOOKUP(A1343:A3677,'Medical Examinations'!$A$2:$H$2336,2,0)</f>
        <v>44.16</v>
      </c>
      <c r="D1343" s="8">
        <f>VLOOKUP(A1343:A3677,'Medical Examinations'!$A$2:$H$2336,3,0)</f>
        <v>5.31</v>
      </c>
      <c r="E1343" s="8" t="str">
        <f>VLOOKUP(A1343:A3677,'Medical Examinations'!$A$1:$M$2336,10,0)</f>
        <v>Yes</v>
      </c>
      <c r="F1343" s="8" t="str">
        <f>VLOOKUP(A1343:A3677,'Medical Examinations'!$A$2:$H$2336,5,0)</f>
        <v>No</v>
      </c>
      <c r="G1343" s="8" t="str">
        <f>VLOOKUP(A1343:A3677,'Medical Examinations'!$A$2:$H$2336,6,0)</f>
        <v>No</v>
      </c>
      <c r="H1343" s="8">
        <f>VLOOKUP(A1343:A3677,'Medical Examinations'!$A$2:$H$2336,7,0)</f>
        <v>0</v>
      </c>
      <c r="I1343" t="str">
        <f>VLOOKUP(A1343:A3677,'Medical Examinations'!$A$2:$K$2336,11,0)</f>
        <v>No</v>
      </c>
      <c r="J1343" s="8" t="str">
        <f>VLOOKUP(A1343:A3677,'Medical Examinations'!$A$2:$M$2336,12,0)</f>
        <v>Obesity</v>
      </c>
      <c r="K1343" s="8" t="str">
        <f>VLOOKUP(A1343:A3677,'Medical Examinations'!$A$2:$M$2336,13,0)</f>
        <v>Normal</v>
      </c>
      <c r="L1343" s="8" t="str">
        <f>VLOOKUP(Table1[CUSTOMER ID],'Hospitalisation Details'!$A$1:$N$2344,12,0)</f>
        <v>28/Aug/2001</v>
      </c>
      <c r="M1343" s="22">
        <f>VLOOKUP(Table1[CUSTOMER ID],'Hospitalisation Details'!$A$2:$N$2344,14,0)</f>
        <v>8081.26</v>
      </c>
      <c r="N1343" s="8" t="str">
        <f>VLOOKUP(Table1[CUSTOMER ID],'Hospitalisation Details'!$A$2:$I$2344,7,0)</f>
        <v>tier - 2</v>
      </c>
      <c r="O1343" s="8" t="str">
        <f>VLOOKUP(Table1[CUSTOMER ID],'Hospitalisation Details'!$A$2:$I$2344,8,0)</f>
        <v>tier - 2</v>
      </c>
      <c r="P1343" s="8" t="str">
        <f>VLOOKUP(Table1[CUSTOMER ID],'Hospitalisation Details'!$A$2:$I$2344,9,0)</f>
        <v>R1012</v>
      </c>
      <c r="Q1343" s="8">
        <f ca="1">VLOOKUP(Table1[CUSTOMER ID],'Hospitalisation Details'!$A$2:$N$2344,13,0)</f>
        <v>23</v>
      </c>
    </row>
    <row r="1344" spans="1:17" ht="15.75" x14ac:dyDescent="0.25">
      <c r="A1344" s="1" t="s">
        <v>1027</v>
      </c>
      <c r="B1344" s="8" t="str">
        <f>VLOOKUP(A1344:A3678,'Customer Names'!$A$2:$D$2336,2,0)</f>
        <v xml:space="preserve">  Natascia</v>
      </c>
      <c r="C1344" s="8">
        <f>VLOOKUP(A1344:A3678,'Medical Examinations'!$A$2:$H$2336,2,0)</f>
        <v>37.049999999999997</v>
      </c>
      <c r="D1344" s="8">
        <f>VLOOKUP(A1344:A3678,'Medical Examinations'!$A$2:$H$2336,3,0)</f>
        <v>4.74</v>
      </c>
      <c r="E1344" s="8" t="str">
        <f>VLOOKUP(A1344:A3678,'Medical Examinations'!$A$1:$M$2336,10,0)</f>
        <v>No</v>
      </c>
      <c r="F1344" s="8" t="str">
        <f>VLOOKUP(A1344:A3678,'Medical Examinations'!$A$2:$H$2336,5,0)</f>
        <v>No</v>
      </c>
      <c r="G1344" s="8" t="str">
        <f>VLOOKUP(A1344:A3678,'Medical Examinations'!$A$2:$H$2336,6,0)</f>
        <v>Yes</v>
      </c>
      <c r="H1344" s="8">
        <f>VLOOKUP(A1344:A3678,'Medical Examinations'!$A$2:$H$2336,7,0)</f>
        <v>1</v>
      </c>
      <c r="I1344" t="str">
        <f>VLOOKUP(A1344:A3678,'Medical Examinations'!$A$2:$K$2336,11,0)</f>
        <v>No</v>
      </c>
      <c r="J1344" s="8" t="str">
        <f>VLOOKUP(A1344:A3678,'Medical Examinations'!$A$2:$M$2336,12,0)</f>
        <v>Obesity</v>
      </c>
      <c r="K1344" s="8" t="str">
        <f>VLOOKUP(A1344:A3678,'Medical Examinations'!$A$2:$M$2336,13,0)</f>
        <v>Normal</v>
      </c>
      <c r="L1344" s="8" t="str">
        <f>VLOOKUP(Table1[CUSTOMER ID],'Hospitalisation Details'!$A$1:$N$2344,12,0)</f>
        <v>7/Nov/1993</v>
      </c>
      <c r="M1344" s="22">
        <f>VLOOKUP(Table1[CUSTOMER ID],'Hospitalisation Details'!$A$2:$N$2344,14,0)</f>
        <v>8077.41</v>
      </c>
      <c r="N1344" s="8" t="str">
        <f>VLOOKUP(Table1[CUSTOMER ID],'Hospitalisation Details'!$A$2:$I$2344,7,0)</f>
        <v>tier - 2</v>
      </c>
      <c r="O1344" s="8" t="str">
        <f>VLOOKUP(Table1[CUSTOMER ID],'Hospitalisation Details'!$A$2:$I$2344,8,0)</f>
        <v>tier - 1</v>
      </c>
      <c r="P1344" s="8" t="str">
        <f>VLOOKUP(Table1[CUSTOMER ID],'Hospitalisation Details'!$A$2:$I$2344,9,0)</f>
        <v>R1026</v>
      </c>
      <c r="Q1344" s="8">
        <f ca="1">VLOOKUP(Table1[CUSTOMER ID],'Hospitalisation Details'!$A$2:$N$2344,13,0)</f>
        <v>31</v>
      </c>
    </row>
    <row r="1345" spans="1:17" ht="15.75" x14ac:dyDescent="0.25">
      <c r="A1345" s="1" t="s">
        <v>1026</v>
      </c>
      <c r="B1345" s="8" t="str">
        <f>VLOOKUP(A1345:A3679,'Customer Names'!$A$2:$D$2336,2,0)</f>
        <v xml:space="preserve">  Jenny</v>
      </c>
      <c r="C1345" s="8">
        <f>VLOOKUP(A1345:A3679,'Medical Examinations'!$A$2:$H$2336,2,0)</f>
        <v>18.66</v>
      </c>
      <c r="D1345" s="8">
        <f>VLOOKUP(A1345:A3679,'Medical Examinations'!$A$2:$H$2336,3,0)</f>
        <v>11.35</v>
      </c>
      <c r="E1345" s="8" t="str">
        <f>VLOOKUP(A1345:A3679,'Medical Examinations'!$A$1:$M$2336,10,0)</f>
        <v>No</v>
      </c>
      <c r="F1345" s="8" t="str">
        <f>VLOOKUP(A1345:A3679,'Medical Examinations'!$A$2:$H$2336,5,0)</f>
        <v>No</v>
      </c>
      <c r="G1345" s="8" t="str">
        <f>VLOOKUP(A1345:A3679,'Medical Examinations'!$A$2:$H$2336,6,0)</f>
        <v>No</v>
      </c>
      <c r="H1345" s="8">
        <f>VLOOKUP(A1345:A3679,'Medical Examinations'!$A$2:$H$2336,7,0)</f>
        <v>0</v>
      </c>
      <c r="I1345" t="str">
        <f>VLOOKUP(A1345:A3679,'Medical Examinations'!$A$2:$K$2336,11,0)</f>
        <v>No</v>
      </c>
      <c r="J1345" s="8" t="str">
        <f>VLOOKUP(A1345:A3679,'Medical Examinations'!$A$2:$M$2336,12,0)</f>
        <v>Normal Weight</v>
      </c>
      <c r="K1345" s="8" t="str">
        <f>VLOOKUP(A1345:A3679,'Medical Examinations'!$A$2:$M$2336,13,0)</f>
        <v>Diabetes</v>
      </c>
      <c r="L1345" s="8" t="str">
        <f>VLOOKUP(Table1[CUSTOMER ID],'Hospitalisation Details'!$A$1:$N$2344,12,0)</f>
        <v>21/Oct/1965</v>
      </c>
      <c r="M1345" s="22">
        <f>VLOOKUP(Table1[CUSTOMER ID],'Hospitalisation Details'!$A$2:$N$2344,14,0)</f>
        <v>8071.57</v>
      </c>
      <c r="N1345" s="8" t="str">
        <f>VLOOKUP(Table1[CUSTOMER ID],'Hospitalisation Details'!$A$2:$I$2344,7,0)</f>
        <v>tier - 3</v>
      </c>
      <c r="O1345" s="8" t="str">
        <f>VLOOKUP(Table1[CUSTOMER ID],'Hospitalisation Details'!$A$2:$I$2344,8,0)</f>
        <v>tier - 1</v>
      </c>
      <c r="P1345" s="8" t="str">
        <f>VLOOKUP(Table1[CUSTOMER ID],'Hospitalisation Details'!$A$2:$I$2344,9,0)</f>
        <v>R1011</v>
      </c>
      <c r="Q1345" s="8">
        <f ca="1">VLOOKUP(Table1[CUSTOMER ID],'Hospitalisation Details'!$A$2:$N$2344,13,0)</f>
        <v>59</v>
      </c>
    </row>
    <row r="1346" spans="1:17" ht="15.75" x14ac:dyDescent="0.25">
      <c r="A1346" s="1" t="s">
        <v>1025</v>
      </c>
      <c r="B1346" s="8" t="str">
        <f>VLOOKUP(A1346:A3680,'Customer Names'!$A$2:$D$2336,2,0)</f>
        <v xml:space="preserve">  Brian</v>
      </c>
      <c r="C1346" s="8">
        <f>VLOOKUP(A1346:A3680,'Medical Examinations'!$A$2:$H$2336,2,0)</f>
        <v>36.200000000000003</v>
      </c>
      <c r="D1346" s="8">
        <f>VLOOKUP(A1346:A3680,'Medical Examinations'!$A$2:$H$2336,3,0)</f>
        <v>6.81</v>
      </c>
      <c r="E1346" s="8" t="str">
        <f>VLOOKUP(A1346:A3680,'Medical Examinations'!$A$1:$M$2336,10,0)</f>
        <v>Yes</v>
      </c>
      <c r="F1346" s="8" t="str">
        <f>VLOOKUP(A1346:A3680,'Medical Examinations'!$A$2:$H$2336,5,0)</f>
        <v>No</v>
      </c>
      <c r="G1346" s="8" t="str">
        <f>VLOOKUP(A1346:A3680,'Medical Examinations'!$A$2:$H$2336,6,0)</f>
        <v>No</v>
      </c>
      <c r="H1346" s="8">
        <f>VLOOKUP(A1346:A3680,'Medical Examinations'!$A$2:$H$2336,7,0)</f>
        <v>1</v>
      </c>
      <c r="I1346" t="str">
        <f>VLOOKUP(A1346:A3680,'Medical Examinations'!$A$2:$K$2336,11,0)</f>
        <v>No</v>
      </c>
      <c r="J1346" s="8" t="str">
        <f>VLOOKUP(A1346:A3680,'Medical Examinations'!$A$2:$M$2336,12,0)</f>
        <v>Obesity</v>
      </c>
      <c r="K1346" s="8" t="str">
        <f>VLOOKUP(A1346:A3680,'Medical Examinations'!$A$2:$M$2336,13,0)</f>
        <v>Diabetes</v>
      </c>
      <c r="L1346" s="8" t="str">
        <f>VLOOKUP(Table1[CUSTOMER ID],'Hospitalisation Details'!$A$1:$N$2344,12,0)</f>
        <v>15/Dec/1975</v>
      </c>
      <c r="M1346" s="22">
        <f>VLOOKUP(Table1[CUSTOMER ID],'Hospitalisation Details'!$A$2:$N$2344,14,0)</f>
        <v>8068.19</v>
      </c>
      <c r="N1346" s="8" t="str">
        <f>VLOOKUP(Table1[CUSTOMER ID],'Hospitalisation Details'!$A$2:$I$2344,7,0)</f>
        <v>tier - 3</v>
      </c>
      <c r="O1346" s="8" t="str">
        <f>VLOOKUP(Table1[CUSTOMER ID],'Hospitalisation Details'!$A$2:$I$2344,8,0)</f>
        <v>tier - 2</v>
      </c>
      <c r="P1346" s="8" t="str">
        <f>VLOOKUP(Table1[CUSTOMER ID],'Hospitalisation Details'!$A$2:$I$2344,9,0)</f>
        <v>R1011</v>
      </c>
      <c r="Q1346" s="8">
        <f ca="1">VLOOKUP(Table1[CUSTOMER ID],'Hospitalisation Details'!$A$2:$N$2344,13,0)</f>
        <v>48</v>
      </c>
    </row>
    <row r="1347" spans="1:17" ht="15.75" x14ac:dyDescent="0.25">
      <c r="A1347" s="1" t="s">
        <v>1024</v>
      </c>
      <c r="B1347" s="8" t="str">
        <f>VLOOKUP(A1347:A3681,'Customer Names'!$A$2:$D$2336,2,0)</f>
        <v xml:space="preserve">  Monica</v>
      </c>
      <c r="C1347" s="8">
        <f>VLOOKUP(A1347:A3681,'Medical Examinations'!$A$2:$H$2336,2,0)</f>
        <v>18.87</v>
      </c>
      <c r="D1347" s="8">
        <f>VLOOKUP(A1347:A3681,'Medical Examinations'!$A$2:$H$2336,3,0)</f>
        <v>8.06</v>
      </c>
      <c r="E1347" s="8" t="str">
        <f>VLOOKUP(A1347:A3681,'Medical Examinations'!$A$1:$M$2336,10,0)</f>
        <v>No</v>
      </c>
      <c r="F1347" s="8" t="str">
        <f>VLOOKUP(A1347:A3681,'Medical Examinations'!$A$2:$H$2336,5,0)</f>
        <v>No</v>
      </c>
      <c r="G1347" s="8" t="str">
        <f>VLOOKUP(A1347:A3681,'Medical Examinations'!$A$2:$H$2336,6,0)</f>
        <v>No</v>
      </c>
      <c r="H1347" s="8">
        <f>VLOOKUP(A1347:A3681,'Medical Examinations'!$A$2:$H$2336,7,0)</f>
        <v>0</v>
      </c>
      <c r="I1347" t="str">
        <f>VLOOKUP(A1347:A3681,'Medical Examinations'!$A$2:$K$2336,11,0)</f>
        <v>No</v>
      </c>
      <c r="J1347" s="8" t="str">
        <f>VLOOKUP(A1347:A3681,'Medical Examinations'!$A$2:$M$2336,12,0)</f>
        <v>Normal Weight</v>
      </c>
      <c r="K1347" s="8" t="str">
        <f>VLOOKUP(A1347:A3681,'Medical Examinations'!$A$2:$M$2336,13,0)</f>
        <v>Diabetes</v>
      </c>
      <c r="L1347" s="8" t="str">
        <f>VLOOKUP(Table1[CUSTOMER ID],'Hospitalisation Details'!$A$1:$N$2344,12,0)</f>
        <v>11/Aug/1965</v>
      </c>
      <c r="M1347" s="22">
        <f>VLOOKUP(Table1[CUSTOMER ID],'Hospitalisation Details'!$A$2:$N$2344,14,0)</f>
        <v>8067.83</v>
      </c>
      <c r="N1347" s="8" t="str">
        <f>VLOOKUP(Table1[CUSTOMER ID],'Hospitalisation Details'!$A$2:$I$2344,7,0)</f>
        <v>tier - 3</v>
      </c>
      <c r="O1347" s="8" t="str">
        <f>VLOOKUP(Table1[CUSTOMER ID],'Hospitalisation Details'!$A$2:$I$2344,8,0)</f>
        <v>tier - 1</v>
      </c>
      <c r="P1347" s="8" t="str">
        <f>VLOOKUP(Table1[CUSTOMER ID],'Hospitalisation Details'!$A$2:$I$2344,9,0)</f>
        <v>R1013</v>
      </c>
      <c r="Q1347" s="8">
        <f ca="1">VLOOKUP(Table1[CUSTOMER ID],'Hospitalisation Details'!$A$2:$N$2344,13,0)</f>
        <v>59</v>
      </c>
    </row>
    <row r="1348" spans="1:17" ht="15.75" x14ac:dyDescent="0.25">
      <c r="A1348" s="1" t="s">
        <v>1023</v>
      </c>
      <c r="B1348" s="8" t="str">
        <f>VLOOKUP(A1348:A3682,'Customer Names'!$A$2:$D$2336,2,0)</f>
        <v xml:space="preserve">  Tyler</v>
      </c>
      <c r="C1348" s="8">
        <f>VLOOKUP(A1348:A3682,'Medical Examinations'!$A$2:$H$2336,2,0)</f>
        <v>32.299999999999997</v>
      </c>
      <c r="D1348" s="8">
        <f>VLOOKUP(A1348:A3682,'Medical Examinations'!$A$2:$H$2336,3,0)</f>
        <v>6.74</v>
      </c>
      <c r="E1348" s="8" t="str">
        <f>VLOOKUP(A1348:A3682,'Medical Examinations'!$A$1:$M$2336,10,0)</f>
        <v>Yes</v>
      </c>
      <c r="F1348" s="8" t="str">
        <f>VLOOKUP(A1348:A3682,'Medical Examinations'!$A$2:$H$2336,5,0)</f>
        <v>No</v>
      </c>
      <c r="G1348" s="8" t="str">
        <f>VLOOKUP(A1348:A3682,'Medical Examinations'!$A$2:$H$2336,6,0)</f>
        <v>No</v>
      </c>
      <c r="H1348" s="8">
        <f>VLOOKUP(A1348:A3682,'Medical Examinations'!$A$2:$H$2336,7,0)</f>
        <v>1</v>
      </c>
      <c r="I1348" t="str">
        <f>VLOOKUP(A1348:A3682,'Medical Examinations'!$A$2:$K$2336,11,0)</f>
        <v>No</v>
      </c>
      <c r="J1348" s="8" t="str">
        <f>VLOOKUP(A1348:A3682,'Medical Examinations'!$A$2:$M$2336,12,0)</f>
        <v>Obesity</v>
      </c>
      <c r="K1348" s="8" t="str">
        <f>VLOOKUP(A1348:A3682,'Medical Examinations'!$A$2:$M$2336,13,0)</f>
        <v>Diabetes</v>
      </c>
      <c r="L1348" s="8" t="str">
        <f>VLOOKUP(Table1[CUSTOMER ID],'Hospitalisation Details'!$A$1:$N$2344,12,0)</f>
        <v>28/Jun/1975</v>
      </c>
      <c r="M1348" s="22">
        <f>VLOOKUP(Table1[CUSTOMER ID],'Hospitalisation Details'!$A$2:$N$2344,14,0)</f>
        <v>8062.76</v>
      </c>
      <c r="N1348" s="8" t="str">
        <f>VLOOKUP(Table1[CUSTOMER ID],'Hospitalisation Details'!$A$2:$I$2344,7,0)</f>
        <v>tier - 3</v>
      </c>
      <c r="O1348" s="8" t="str">
        <f>VLOOKUP(Table1[CUSTOMER ID],'Hospitalisation Details'!$A$2:$I$2344,8,0)</f>
        <v>tier - 3</v>
      </c>
      <c r="P1348" s="8" t="str">
        <f>VLOOKUP(Table1[CUSTOMER ID],'Hospitalisation Details'!$A$2:$I$2344,9,0)</f>
        <v>R1011</v>
      </c>
      <c r="Q1348" s="8">
        <f ca="1">VLOOKUP(Table1[CUSTOMER ID],'Hospitalisation Details'!$A$2:$N$2344,13,0)</f>
        <v>49</v>
      </c>
    </row>
    <row r="1349" spans="1:17" ht="15.75" x14ac:dyDescent="0.25">
      <c r="A1349" s="1" t="s">
        <v>1022</v>
      </c>
      <c r="B1349" s="8" t="str">
        <f>VLOOKUP(A1349:A3683,'Customer Names'!$A$2:$D$2336,2,0)</f>
        <v xml:space="preserve">  Kelly C</v>
      </c>
      <c r="C1349" s="8">
        <f>VLOOKUP(A1349:A3683,'Medical Examinations'!$A$2:$H$2336,2,0)</f>
        <v>22.64</v>
      </c>
      <c r="D1349" s="8">
        <f>VLOOKUP(A1349:A3683,'Medical Examinations'!$A$2:$H$2336,3,0)</f>
        <v>6.54</v>
      </c>
      <c r="E1349" s="8" t="str">
        <f>VLOOKUP(A1349:A3683,'Medical Examinations'!$A$1:$M$2336,10,0)</f>
        <v>Yes</v>
      </c>
      <c r="F1349" s="8" t="str">
        <f>VLOOKUP(A1349:A3683,'Medical Examinations'!$A$2:$H$2336,5,0)</f>
        <v>No</v>
      </c>
      <c r="G1349" s="8" t="str">
        <f>VLOOKUP(A1349:A3683,'Medical Examinations'!$A$2:$H$2336,6,0)</f>
        <v>No</v>
      </c>
      <c r="H1349" s="8">
        <f>VLOOKUP(A1349:A3683,'Medical Examinations'!$A$2:$H$2336,7,0)</f>
        <v>2</v>
      </c>
      <c r="I1349" t="str">
        <f>VLOOKUP(A1349:A3683,'Medical Examinations'!$A$2:$K$2336,11,0)</f>
        <v>No</v>
      </c>
      <c r="J1349" s="8" t="str">
        <f>VLOOKUP(A1349:A3683,'Medical Examinations'!$A$2:$M$2336,12,0)</f>
        <v>Normal Weight</v>
      </c>
      <c r="K1349" s="8" t="str">
        <f>VLOOKUP(A1349:A3683,'Medical Examinations'!$A$2:$M$2336,13,0)</f>
        <v>Diabetes</v>
      </c>
      <c r="L1349" s="8" t="str">
        <f>VLOOKUP(Table1[CUSTOMER ID],'Hospitalisation Details'!$A$1:$N$2344,12,0)</f>
        <v>12/Dec/1970</v>
      </c>
      <c r="M1349" s="22">
        <f>VLOOKUP(Table1[CUSTOMER ID],'Hospitalisation Details'!$A$2:$N$2344,14,0)</f>
        <v>8062.31</v>
      </c>
      <c r="N1349" s="8" t="str">
        <f>VLOOKUP(Table1[CUSTOMER ID],'Hospitalisation Details'!$A$2:$I$2344,7,0)</f>
        <v>tier - 2</v>
      </c>
      <c r="O1349" s="8" t="str">
        <f>VLOOKUP(Table1[CUSTOMER ID],'Hospitalisation Details'!$A$2:$I$2344,8,0)</f>
        <v>tier - 1</v>
      </c>
      <c r="P1349" s="8" t="str">
        <f>VLOOKUP(Table1[CUSTOMER ID],'Hospitalisation Details'!$A$2:$I$2344,9,0)</f>
        <v>R1013</v>
      </c>
      <c r="Q1349" s="8">
        <f ca="1">VLOOKUP(Table1[CUSTOMER ID],'Hospitalisation Details'!$A$2:$N$2344,13,0)</f>
        <v>53</v>
      </c>
    </row>
    <row r="1350" spans="1:17" ht="15.75" x14ac:dyDescent="0.25">
      <c r="A1350" s="1" t="s">
        <v>1021</v>
      </c>
      <c r="B1350" s="8" t="str">
        <f>VLOOKUP(A1350:A3684,'Customer Names'!$A$2:$D$2336,2,0)</f>
        <v xml:space="preserve">  Emily</v>
      </c>
      <c r="C1350" s="8">
        <f>VLOOKUP(A1350:A3684,'Medical Examinations'!$A$2:$H$2336,2,0)</f>
        <v>28.69</v>
      </c>
      <c r="D1350" s="8">
        <f>VLOOKUP(A1350:A3684,'Medical Examinations'!$A$2:$H$2336,3,0)</f>
        <v>5.4</v>
      </c>
      <c r="E1350" s="8" t="str">
        <f>VLOOKUP(A1350:A3684,'Medical Examinations'!$A$1:$M$2336,10,0)</f>
        <v>No</v>
      </c>
      <c r="F1350" s="8" t="str">
        <f>VLOOKUP(A1350:A3684,'Medical Examinations'!$A$2:$H$2336,5,0)</f>
        <v>No</v>
      </c>
      <c r="G1350" s="8" t="str">
        <f>VLOOKUP(A1350:A3684,'Medical Examinations'!$A$2:$H$2336,6,0)</f>
        <v>No</v>
      </c>
      <c r="H1350" s="8">
        <f>VLOOKUP(A1350:A3684,'Medical Examinations'!$A$2:$H$2336,7,0)</f>
        <v>0</v>
      </c>
      <c r="I1350" t="str">
        <f>VLOOKUP(A1350:A3684,'Medical Examinations'!$A$2:$K$2336,11,0)</f>
        <v>No</v>
      </c>
      <c r="J1350" s="8" t="str">
        <f>VLOOKUP(A1350:A3684,'Medical Examinations'!$A$2:$M$2336,12,0)</f>
        <v>Overweight</v>
      </c>
      <c r="K1350" s="8" t="str">
        <f>VLOOKUP(A1350:A3684,'Medical Examinations'!$A$2:$M$2336,13,0)</f>
        <v>Normal</v>
      </c>
      <c r="L1350" s="8" t="str">
        <f>VLOOKUP(Table1[CUSTOMER ID],'Hospitalisation Details'!$A$1:$N$2344,12,0)</f>
        <v>27/Dec/1982</v>
      </c>
      <c r="M1350" s="22">
        <f>VLOOKUP(Table1[CUSTOMER ID],'Hospitalisation Details'!$A$2:$N$2344,14,0)</f>
        <v>8059.68</v>
      </c>
      <c r="N1350" s="8" t="str">
        <f>VLOOKUP(Table1[CUSTOMER ID],'Hospitalisation Details'!$A$2:$I$2344,7,0)</f>
        <v>tier - 2</v>
      </c>
      <c r="O1350" s="8" t="str">
        <f>VLOOKUP(Table1[CUSTOMER ID],'Hospitalisation Details'!$A$2:$I$2344,8,0)</f>
        <v>tier - 3</v>
      </c>
      <c r="P1350" s="8" t="str">
        <f>VLOOKUP(Table1[CUSTOMER ID],'Hospitalisation Details'!$A$2:$I$2344,9,0)</f>
        <v>R1012</v>
      </c>
      <c r="Q1350" s="8">
        <f ca="1">VLOOKUP(Table1[CUSTOMER ID],'Hospitalisation Details'!$A$2:$N$2344,13,0)</f>
        <v>41</v>
      </c>
    </row>
    <row r="1351" spans="1:17" ht="15.75" x14ac:dyDescent="0.25">
      <c r="A1351" s="1" t="s">
        <v>1020</v>
      </c>
      <c r="B1351" s="8" t="str">
        <f>VLOOKUP(A1351:A3685,'Customer Names'!$A$2:$D$2336,2,0)</f>
        <v xml:space="preserve">  James V</v>
      </c>
      <c r="C1351" s="8">
        <f>VLOOKUP(A1351:A3685,'Medical Examinations'!$A$2:$H$2336,2,0)</f>
        <v>28.16</v>
      </c>
      <c r="D1351" s="8">
        <f>VLOOKUP(A1351:A3685,'Medical Examinations'!$A$2:$H$2336,3,0)</f>
        <v>5.58</v>
      </c>
      <c r="E1351" s="8" t="str">
        <f>VLOOKUP(A1351:A3685,'Medical Examinations'!$A$1:$M$2336,10,0)</f>
        <v>Yes</v>
      </c>
      <c r="F1351" s="8" t="str">
        <f>VLOOKUP(A1351:A3685,'Medical Examinations'!$A$2:$H$2336,5,0)</f>
        <v>No</v>
      </c>
      <c r="G1351" s="8" t="str">
        <f>VLOOKUP(A1351:A3685,'Medical Examinations'!$A$2:$H$2336,6,0)</f>
        <v>No</v>
      </c>
      <c r="H1351" s="8">
        <f>VLOOKUP(A1351:A3685,'Medical Examinations'!$A$2:$H$2336,7,0)</f>
        <v>0</v>
      </c>
      <c r="I1351" t="str">
        <f>VLOOKUP(A1351:A3685,'Medical Examinations'!$A$2:$K$2336,11,0)</f>
        <v>No</v>
      </c>
      <c r="J1351" s="8" t="str">
        <f>VLOOKUP(A1351:A3685,'Medical Examinations'!$A$2:$M$2336,12,0)</f>
        <v>Overweight</v>
      </c>
      <c r="K1351" s="8" t="str">
        <f>VLOOKUP(A1351:A3685,'Medical Examinations'!$A$2:$M$2336,13,0)</f>
        <v>Normal</v>
      </c>
      <c r="L1351" s="8" t="str">
        <f>VLOOKUP(Table1[CUSTOMER ID],'Hospitalisation Details'!$A$1:$N$2344,12,0)</f>
        <v>28/Nov/1985</v>
      </c>
      <c r="M1351" s="22">
        <f>VLOOKUP(Table1[CUSTOMER ID],'Hospitalisation Details'!$A$2:$N$2344,14,0)</f>
        <v>8059.06</v>
      </c>
      <c r="N1351" s="8" t="str">
        <f>VLOOKUP(Table1[CUSTOMER ID],'Hospitalisation Details'!$A$2:$I$2344,7,0)</f>
        <v>tier - 2</v>
      </c>
      <c r="O1351" s="8" t="str">
        <f>VLOOKUP(Table1[CUSTOMER ID],'Hospitalisation Details'!$A$2:$I$2344,8,0)</f>
        <v>tier - 3</v>
      </c>
      <c r="P1351" s="8" t="str">
        <f>VLOOKUP(Table1[CUSTOMER ID],'Hospitalisation Details'!$A$2:$I$2344,9,0)</f>
        <v>R1012</v>
      </c>
      <c r="Q1351" s="8">
        <f ca="1">VLOOKUP(Table1[CUSTOMER ID],'Hospitalisation Details'!$A$2:$N$2344,13,0)</f>
        <v>38</v>
      </c>
    </row>
    <row r="1352" spans="1:17" ht="15.75" x14ac:dyDescent="0.25">
      <c r="A1352" s="1" t="s">
        <v>1019</v>
      </c>
      <c r="B1352" s="8" t="str">
        <f>VLOOKUP(A1352:A3686,'Customer Names'!$A$2:$D$2336,2,0)</f>
        <v xml:space="preserve">  Angie</v>
      </c>
      <c r="C1352" s="8">
        <f>VLOOKUP(A1352:A3686,'Medical Examinations'!$A$2:$H$2336,2,0)</f>
        <v>45.54</v>
      </c>
      <c r="D1352" s="8">
        <f>VLOOKUP(A1352:A3686,'Medical Examinations'!$A$2:$H$2336,3,0)</f>
        <v>5.84</v>
      </c>
      <c r="E1352" s="8" t="str">
        <f>VLOOKUP(A1352:A3686,'Medical Examinations'!$A$1:$M$2336,10,0)</f>
        <v>No</v>
      </c>
      <c r="F1352" s="8" t="str">
        <f>VLOOKUP(A1352:A3686,'Medical Examinations'!$A$2:$H$2336,5,0)</f>
        <v>No</v>
      </c>
      <c r="G1352" s="8" t="str">
        <f>VLOOKUP(A1352:A3686,'Medical Examinations'!$A$2:$H$2336,6,0)</f>
        <v>Yes</v>
      </c>
      <c r="H1352" s="8">
        <f>VLOOKUP(A1352:A3686,'Medical Examinations'!$A$2:$H$2336,7,0)</f>
        <v>1</v>
      </c>
      <c r="I1352" t="str">
        <f>VLOOKUP(A1352:A3686,'Medical Examinations'!$A$2:$K$2336,11,0)</f>
        <v>No</v>
      </c>
      <c r="J1352" s="8" t="str">
        <f>VLOOKUP(A1352:A3686,'Medical Examinations'!$A$2:$M$2336,12,0)</f>
        <v>Obesity</v>
      </c>
      <c r="K1352" s="8" t="str">
        <f>VLOOKUP(A1352:A3686,'Medical Examinations'!$A$2:$M$2336,13,0)</f>
        <v>Prediabetes</v>
      </c>
      <c r="L1352" s="8" t="str">
        <f>VLOOKUP(Table1[CUSTOMER ID],'Hospitalisation Details'!$A$1:$N$2344,12,0)</f>
        <v>12/Dec/2003</v>
      </c>
      <c r="M1352" s="22">
        <f>VLOOKUP(Table1[CUSTOMER ID],'Hospitalisation Details'!$A$2:$N$2344,14,0)</f>
        <v>8035.64</v>
      </c>
      <c r="N1352" s="8" t="str">
        <f>VLOOKUP(Table1[CUSTOMER ID],'Hospitalisation Details'!$A$2:$I$2344,7,0)</f>
        <v>tier - 2</v>
      </c>
      <c r="O1352" s="8" t="str">
        <f>VLOOKUP(Table1[CUSTOMER ID],'Hospitalisation Details'!$A$2:$I$2344,8,0)</f>
        <v>tier - 2</v>
      </c>
      <c r="P1352" s="8" t="str">
        <f>VLOOKUP(Table1[CUSTOMER ID],'Hospitalisation Details'!$A$2:$I$2344,9,0)</f>
        <v>R1012</v>
      </c>
      <c r="Q1352" s="8">
        <f ca="1">VLOOKUP(Table1[CUSTOMER ID],'Hospitalisation Details'!$A$2:$N$2344,13,0)</f>
        <v>20</v>
      </c>
    </row>
    <row r="1353" spans="1:17" ht="15.75" x14ac:dyDescent="0.25">
      <c r="A1353" s="1" t="s">
        <v>1018</v>
      </c>
      <c r="B1353" s="8" t="str">
        <f>VLOOKUP(A1353:A3687,'Customer Names'!$A$2:$D$2336,2,0)</f>
        <v xml:space="preserve">  Michael J</v>
      </c>
      <c r="C1353" s="8">
        <f>VLOOKUP(A1353:A3687,'Medical Examinations'!$A$2:$H$2336,2,0)</f>
        <v>28.7</v>
      </c>
      <c r="D1353" s="8">
        <f>VLOOKUP(A1353:A3687,'Medical Examinations'!$A$2:$H$2336,3,0)</f>
        <v>4.2</v>
      </c>
      <c r="E1353" s="8" t="str">
        <f>VLOOKUP(A1353:A3687,'Medical Examinations'!$A$1:$M$2336,10,0)</f>
        <v>No</v>
      </c>
      <c r="F1353" s="8" t="str">
        <f>VLOOKUP(A1353:A3687,'Medical Examinations'!$A$2:$H$2336,5,0)</f>
        <v>No</v>
      </c>
      <c r="G1353" s="8" t="str">
        <f>VLOOKUP(A1353:A3687,'Medical Examinations'!$A$2:$H$2336,6,0)</f>
        <v>No</v>
      </c>
      <c r="H1353" s="8">
        <f>VLOOKUP(A1353:A3687,'Medical Examinations'!$A$2:$H$2336,7,0)</f>
        <v>0</v>
      </c>
      <c r="I1353" t="str">
        <f>VLOOKUP(A1353:A3687,'Medical Examinations'!$A$2:$K$2336,11,0)</f>
        <v>No</v>
      </c>
      <c r="J1353" s="8" t="str">
        <f>VLOOKUP(A1353:A3687,'Medical Examinations'!$A$2:$M$2336,12,0)</f>
        <v>Overweight</v>
      </c>
      <c r="K1353" s="8" t="str">
        <f>VLOOKUP(A1353:A3687,'Medical Examinations'!$A$2:$M$2336,13,0)</f>
        <v>Normal</v>
      </c>
      <c r="L1353" s="8" t="str">
        <f>VLOOKUP(Table1[CUSTOMER ID],'Hospitalisation Details'!$A$1:$N$2344,12,0)</f>
        <v>6/Nov/1977</v>
      </c>
      <c r="M1353" s="22">
        <f>VLOOKUP(Table1[CUSTOMER ID],'Hospitalisation Details'!$A$2:$N$2344,14,0)</f>
        <v>8027.97</v>
      </c>
      <c r="N1353" s="8" t="str">
        <f>VLOOKUP(Table1[CUSTOMER ID],'Hospitalisation Details'!$A$2:$I$2344,7,0)</f>
        <v>tier - 3</v>
      </c>
      <c r="O1353" s="8" t="str">
        <f>VLOOKUP(Table1[CUSTOMER ID],'Hospitalisation Details'!$A$2:$I$2344,8,0)</f>
        <v>tier - 2</v>
      </c>
      <c r="P1353" s="8" t="str">
        <f>VLOOKUP(Table1[CUSTOMER ID],'Hospitalisation Details'!$A$2:$I$2344,9,0)</f>
        <v>R1011</v>
      </c>
      <c r="Q1353" s="8">
        <f ca="1">VLOOKUP(Table1[CUSTOMER ID],'Hospitalisation Details'!$A$2:$N$2344,13,0)</f>
        <v>47</v>
      </c>
    </row>
    <row r="1354" spans="1:17" ht="15.75" x14ac:dyDescent="0.25">
      <c r="A1354" s="1" t="s">
        <v>1017</v>
      </c>
      <c r="B1354" s="8" t="str">
        <f>VLOOKUP(A1354:A3688,'Customer Names'!$A$2:$D$2336,2,0)</f>
        <v xml:space="preserve">  Sabina</v>
      </c>
      <c r="C1354" s="8">
        <f>VLOOKUP(A1354:A3688,'Medical Examinations'!$A$2:$H$2336,2,0)</f>
        <v>27.74</v>
      </c>
      <c r="D1354" s="8">
        <f>VLOOKUP(A1354:A3688,'Medical Examinations'!$A$2:$H$2336,3,0)</f>
        <v>6.06</v>
      </c>
      <c r="E1354" s="8" t="str">
        <f>VLOOKUP(A1354:A3688,'Medical Examinations'!$A$1:$M$2336,10,0)</f>
        <v>Yes</v>
      </c>
      <c r="F1354" s="8" t="str">
        <f>VLOOKUP(A1354:A3688,'Medical Examinations'!$A$2:$H$2336,5,0)</f>
        <v>No</v>
      </c>
      <c r="G1354" s="8" t="str">
        <f>VLOOKUP(A1354:A3688,'Medical Examinations'!$A$2:$H$2336,6,0)</f>
        <v>No</v>
      </c>
      <c r="H1354" s="8">
        <f>VLOOKUP(A1354:A3688,'Medical Examinations'!$A$2:$H$2336,7,0)</f>
        <v>0</v>
      </c>
      <c r="I1354" t="str">
        <f>VLOOKUP(A1354:A3688,'Medical Examinations'!$A$2:$K$2336,11,0)</f>
        <v>No</v>
      </c>
      <c r="J1354" s="8" t="str">
        <f>VLOOKUP(A1354:A3688,'Medical Examinations'!$A$2:$M$2336,12,0)</f>
        <v>Overweight</v>
      </c>
      <c r="K1354" s="8" t="str">
        <f>VLOOKUP(A1354:A3688,'Medical Examinations'!$A$2:$M$2336,13,0)</f>
        <v>Prediabetes</v>
      </c>
      <c r="L1354" s="8" t="str">
        <f>VLOOKUP(Table1[CUSTOMER ID],'Hospitalisation Details'!$A$1:$N$2344,12,0)</f>
        <v>20/Dec/1976</v>
      </c>
      <c r="M1354" s="22">
        <f>VLOOKUP(Table1[CUSTOMER ID],'Hospitalisation Details'!$A$2:$N$2344,14,0)</f>
        <v>8026.67</v>
      </c>
      <c r="N1354" s="8" t="str">
        <f>VLOOKUP(Table1[CUSTOMER ID],'Hospitalisation Details'!$A$2:$I$2344,7,0)</f>
        <v>tier - 2</v>
      </c>
      <c r="O1354" s="8" t="str">
        <f>VLOOKUP(Table1[CUSTOMER ID],'Hospitalisation Details'!$A$2:$I$2344,8,0)</f>
        <v>tier - 2</v>
      </c>
      <c r="P1354" s="8" t="str">
        <f>VLOOKUP(Table1[CUSTOMER ID],'Hospitalisation Details'!$A$2:$I$2344,9,0)</f>
        <v>R1012</v>
      </c>
      <c r="Q1354" s="8">
        <f ca="1">VLOOKUP(Table1[CUSTOMER ID],'Hospitalisation Details'!$A$2:$N$2344,13,0)</f>
        <v>47</v>
      </c>
    </row>
    <row r="1355" spans="1:17" ht="15.75" x14ac:dyDescent="0.25">
      <c r="A1355" s="1" t="s">
        <v>1016</v>
      </c>
      <c r="B1355" s="8" t="str">
        <f>VLOOKUP(A1355:A3689,'Customer Names'!$A$2:$D$2336,2,0)</f>
        <v xml:space="preserve">  Amy C</v>
      </c>
      <c r="C1355" s="8">
        <f>VLOOKUP(A1355:A3689,'Medical Examinations'!$A$2:$H$2336,2,0)</f>
        <v>36.954999999999998</v>
      </c>
      <c r="D1355" s="8">
        <f>VLOOKUP(A1355:A3689,'Medical Examinations'!$A$2:$H$2336,3,0)</f>
        <v>7.57</v>
      </c>
      <c r="E1355" s="8" t="str">
        <f>VLOOKUP(A1355:A3689,'Medical Examinations'!$A$1:$M$2336,10,0)</f>
        <v>No</v>
      </c>
      <c r="F1355" s="8" t="str">
        <f>VLOOKUP(A1355:A3689,'Medical Examinations'!$A$2:$H$2336,5,0)</f>
        <v>No</v>
      </c>
      <c r="G1355" s="8" t="str">
        <f>VLOOKUP(A1355:A3689,'Medical Examinations'!$A$2:$H$2336,6,0)</f>
        <v>No</v>
      </c>
      <c r="H1355" s="8">
        <f>VLOOKUP(A1355:A3689,'Medical Examinations'!$A$2:$H$2336,7,0)</f>
        <v>0</v>
      </c>
      <c r="I1355" t="str">
        <f>VLOOKUP(A1355:A3689,'Medical Examinations'!$A$2:$K$2336,11,0)</f>
        <v>No</v>
      </c>
      <c r="J1355" s="8" t="str">
        <f>VLOOKUP(A1355:A3689,'Medical Examinations'!$A$2:$M$2336,12,0)</f>
        <v>Obesity</v>
      </c>
      <c r="K1355" s="8" t="str">
        <f>VLOOKUP(A1355:A3689,'Medical Examinations'!$A$2:$M$2336,13,0)</f>
        <v>Diabetes</v>
      </c>
      <c r="L1355" s="8" t="str">
        <f>VLOOKUP(Table1[CUSTOMER ID],'Hospitalisation Details'!$A$1:$N$2344,12,0)</f>
        <v>17/Jul/1978</v>
      </c>
      <c r="M1355" s="22">
        <f>VLOOKUP(Table1[CUSTOMER ID],'Hospitalisation Details'!$A$2:$N$2344,14,0)</f>
        <v>8023.14</v>
      </c>
      <c r="N1355" s="8" t="str">
        <f>VLOOKUP(Table1[CUSTOMER ID],'Hospitalisation Details'!$A$2:$I$2344,7,0)</f>
        <v>tier - 2</v>
      </c>
      <c r="O1355" s="8" t="str">
        <f>VLOOKUP(Table1[CUSTOMER ID],'Hospitalisation Details'!$A$2:$I$2344,8,0)</f>
        <v>tier - 3</v>
      </c>
      <c r="P1355" s="8" t="str">
        <f>VLOOKUP(Table1[CUSTOMER ID],'Hospitalisation Details'!$A$2:$I$2344,9,0)</f>
        <v>R1012</v>
      </c>
      <c r="Q1355" s="8">
        <f ca="1">VLOOKUP(Table1[CUSTOMER ID],'Hospitalisation Details'!$A$2:$N$2344,13,0)</f>
        <v>46</v>
      </c>
    </row>
    <row r="1356" spans="1:17" ht="15.75" x14ac:dyDescent="0.25">
      <c r="A1356" s="1" t="s">
        <v>1015</v>
      </c>
      <c r="B1356" s="8" t="str">
        <f>VLOOKUP(A1356:A3690,'Customer Names'!$A$2:$D$2336,2,0)</f>
        <v xml:space="preserve">  Victoria U</v>
      </c>
      <c r="C1356" s="8">
        <f>VLOOKUP(A1356:A3690,'Medical Examinations'!$A$2:$H$2336,2,0)</f>
        <v>30.69</v>
      </c>
      <c r="D1356" s="8">
        <f>VLOOKUP(A1356:A3690,'Medical Examinations'!$A$2:$H$2336,3,0)</f>
        <v>6.15</v>
      </c>
      <c r="E1356" s="8" t="str">
        <f>VLOOKUP(A1356:A3690,'Medical Examinations'!$A$1:$M$2336,10,0)</f>
        <v>No</v>
      </c>
      <c r="F1356" s="8" t="str">
        <f>VLOOKUP(A1356:A3690,'Medical Examinations'!$A$2:$H$2336,5,0)</f>
        <v>No</v>
      </c>
      <c r="G1356" s="8" t="str">
        <f>VLOOKUP(A1356:A3690,'Medical Examinations'!$A$2:$H$2336,6,0)</f>
        <v>No</v>
      </c>
      <c r="H1356" s="8">
        <f>VLOOKUP(A1356:A3690,'Medical Examinations'!$A$2:$H$2336,7,0)</f>
        <v>0</v>
      </c>
      <c r="I1356" t="str">
        <f>VLOOKUP(A1356:A3690,'Medical Examinations'!$A$2:$K$2336,11,0)</f>
        <v>No</v>
      </c>
      <c r="J1356" s="8" t="str">
        <f>VLOOKUP(A1356:A3690,'Medical Examinations'!$A$2:$M$2336,12,0)</f>
        <v>Obesity</v>
      </c>
      <c r="K1356" s="8" t="str">
        <f>VLOOKUP(A1356:A3690,'Medical Examinations'!$A$2:$M$2336,13,0)</f>
        <v>Prediabetes</v>
      </c>
      <c r="L1356" s="8" t="str">
        <f>VLOOKUP(Table1[CUSTOMER ID],'Hospitalisation Details'!$A$1:$N$2344,12,0)</f>
        <v>3/Nov/1989</v>
      </c>
      <c r="M1356" s="22">
        <f>VLOOKUP(Table1[CUSTOMER ID],'Hospitalisation Details'!$A$2:$N$2344,14,0)</f>
        <v>8021.11</v>
      </c>
      <c r="N1356" s="8" t="str">
        <f>VLOOKUP(Table1[CUSTOMER ID],'Hospitalisation Details'!$A$2:$I$2344,7,0)</f>
        <v>tier - 2</v>
      </c>
      <c r="O1356" s="8" t="str">
        <f>VLOOKUP(Table1[CUSTOMER ID],'Hospitalisation Details'!$A$2:$I$2344,8,0)</f>
        <v>tier - 1</v>
      </c>
      <c r="P1356" s="8" t="str">
        <f>VLOOKUP(Table1[CUSTOMER ID],'Hospitalisation Details'!$A$2:$I$2344,9,0)</f>
        <v>R1012</v>
      </c>
      <c r="Q1356" s="8">
        <f ca="1">VLOOKUP(Table1[CUSTOMER ID],'Hospitalisation Details'!$A$2:$N$2344,13,0)</f>
        <v>35</v>
      </c>
    </row>
    <row r="1357" spans="1:17" ht="15.75" x14ac:dyDescent="0.25">
      <c r="A1357" s="1" t="s">
        <v>1014</v>
      </c>
      <c r="B1357" s="8" t="str">
        <f>VLOOKUP(A1357:A3691,'Customer Names'!$A$2:$D$2336,2,0)</f>
        <v xml:space="preserve">  Amelia B</v>
      </c>
      <c r="C1357" s="8">
        <f>VLOOKUP(A1357:A3691,'Medical Examinations'!$A$2:$H$2336,2,0)</f>
        <v>24.984999999999999</v>
      </c>
      <c r="D1357" s="8">
        <f>VLOOKUP(A1357:A3691,'Medical Examinations'!$A$2:$H$2336,3,0)</f>
        <v>4.5599999999999996</v>
      </c>
      <c r="E1357" s="8" t="str">
        <f>VLOOKUP(A1357:A3691,'Medical Examinations'!$A$1:$M$2336,10,0)</f>
        <v>No</v>
      </c>
      <c r="F1357" s="8" t="str">
        <f>VLOOKUP(A1357:A3691,'Medical Examinations'!$A$2:$H$2336,5,0)</f>
        <v>No</v>
      </c>
      <c r="G1357" s="8" t="str">
        <f>VLOOKUP(A1357:A3691,'Medical Examinations'!$A$2:$H$2336,6,0)</f>
        <v>No</v>
      </c>
      <c r="H1357" s="8">
        <f>VLOOKUP(A1357:A3691,'Medical Examinations'!$A$2:$H$2336,7,0)</f>
        <v>0</v>
      </c>
      <c r="I1357" t="str">
        <f>VLOOKUP(A1357:A3691,'Medical Examinations'!$A$2:$K$2336,11,0)</f>
        <v>No</v>
      </c>
      <c r="J1357" s="8" t="str">
        <f>VLOOKUP(A1357:A3691,'Medical Examinations'!$A$2:$M$2336,12,0)</f>
        <v>Overweight</v>
      </c>
      <c r="K1357" s="8" t="str">
        <f>VLOOKUP(A1357:A3691,'Medical Examinations'!$A$2:$M$2336,13,0)</f>
        <v>Normal</v>
      </c>
      <c r="L1357" s="8" t="str">
        <f>VLOOKUP(Table1[CUSTOMER ID],'Hospitalisation Details'!$A$1:$N$2344,12,0)</f>
        <v>8/Nov/1980</v>
      </c>
      <c r="M1357" s="22">
        <f>VLOOKUP(Table1[CUSTOMER ID],'Hospitalisation Details'!$A$2:$N$2344,14,0)</f>
        <v>8017.06</v>
      </c>
      <c r="N1357" s="8" t="str">
        <f>VLOOKUP(Table1[CUSTOMER ID],'Hospitalisation Details'!$A$2:$I$2344,7,0)</f>
        <v>tier - 2</v>
      </c>
      <c r="O1357" s="8" t="str">
        <f>VLOOKUP(Table1[CUSTOMER ID],'Hospitalisation Details'!$A$2:$I$2344,8,0)</f>
        <v>tier - 2</v>
      </c>
      <c r="P1357" s="8" t="str">
        <f>VLOOKUP(Table1[CUSTOMER ID],'Hospitalisation Details'!$A$2:$I$2344,9,0)</f>
        <v>R1012</v>
      </c>
      <c r="Q1357" s="8">
        <f ca="1">VLOOKUP(Table1[CUSTOMER ID],'Hospitalisation Details'!$A$2:$N$2344,13,0)</f>
        <v>44</v>
      </c>
    </row>
    <row r="1358" spans="1:17" ht="15.75" x14ac:dyDescent="0.25">
      <c r="A1358" s="1" t="s">
        <v>1013</v>
      </c>
      <c r="B1358" s="8" t="str">
        <f>VLOOKUP(A1358:A3692,'Customer Names'!$A$2:$D$2336,2,0)</f>
        <v xml:space="preserve">  Jackie J</v>
      </c>
      <c r="C1358" s="8">
        <f>VLOOKUP(A1358:A3692,'Medical Examinations'!$A$2:$H$2336,2,0)</f>
        <v>39.42</v>
      </c>
      <c r="D1358" s="8">
        <f>VLOOKUP(A1358:A3692,'Medical Examinations'!$A$2:$H$2336,3,0)</f>
        <v>4.72</v>
      </c>
      <c r="E1358" s="8" t="str">
        <f>VLOOKUP(A1358:A3692,'Medical Examinations'!$A$1:$M$2336,10,0)</f>
        <v>Yes</v>
      </c>
      <c r="F1358" s="8" t="str">
        <f>VLOOKUP(A1358:A3692,'Medical Examinations'!$A$2:$H$2336,5,0)</f>
        <v>No</v>
      </c>
      <c r="G1358" s="8" t="str">
        <f>VLOOKUP(A1358:A3692,'Medical Examinations'!$A$2:$H$2336,6,0)</f>
        <v>No</v>
      </c>
      <c r="H1358" s="8">
        <f>VLOOKUP(A1358:A3692,'Medical Examinations'!$A$2:$H$2336,7,0)</f>
        <v>1</v>
      </c>
      <c r="I1358" t="str">
        <f>VLOOKUP(A1358:A3692,'Medical Examinations'!$A$2:$K$2336,11,0)</f>
        <v>No</v>
      </c>
      <c r="J1358" s="8" t="str">
        <f>VLOOKUP(A1358:A3692,'Medical Examinations'!$A$2:$M$2336,12,0)</f>
        <v>Obesity</v>
      </c>
      <c r="K1358" s="8" t="str">
        <f>VLOOKUP(A1358:A3692,'Medical Examinations'!$A$2:$M$2336,13,0)</f>
        <v>Normal</v>
      </c>
      <c r="L1358" s="8" t="str">
        <f>VLOOKUP(Table1[CUSTOMER ID],'Hospitalisation Details'!$A$1:$N$2344,12,0)</f>
        <v>18/Sep/1995</v>
      </c>
      <c r="M1358" s="22">
        <f>VLOOKUP(Table1[CUSTOMER ID],'Hospitalisation Details'!$A$2:$N$2344,14,0)</f>
        <v>8014.62</v>
      </c>
      <c r="N1358" s="8" t="str">
        <f>VLOOKUP(Table1[CUSTOMER ID],'Hospitalisation Details'!$A$2:$I$2344,7,0)</f>
        <v>tier - 2</v>
      </c>
      <c r="O1358" s="8" t="str">
        <f>VLOOKUP(Table1[CUSTOMER ID],'Hospitalisation Details'!$A$2:$I$2344,8,0)</f>
        <v>tier - 3</v>
      </c>
      <c r="P1358" s="8" t="str">
        <f>VLOOKUP(Table1[CUSTOMER ID],'Hospitalisation Details'!$A$2:$I$2344,9,0)</f>
        <v>R1012</v>
      </c>
      <c r="Q1358" s="8">
        <f ca="1">VLOOKUP(Table1[CUSTOMER ID],'Hospitalisation Details'!$A$2:$N$2344,13,0)</f>
        <v>29</v>
      </c>
    </row>
    <row r="1359" spans="1:17" ht="15.75" x14ac:dyDescent="0.25">
      <c r="A1359" s="1" t="s">
        <v>1012</v>
      </c>
      <c r="B1359" s="8" t="str">
        <f>VLOOKUP(A1359:A3693,'Customer Names'!$A$2:$D$2336,2,0)</f>
        <v xml:space="preserve">  Justin</v>
      </c>
      <c r="C1359" s="8">
        <f>VLOOKUP(A1359:A3693,'Medical Examinations'!$A$2:$H$2336,2,0)</f>
        <v>16.8</v>
      </c>
      <c r="D1359" s="8">
        <f>VLOOKUP(A1359:A3693,'Medical Examinations'!$A$2:$H$2336,3,0)</f>
        <v>7.98</v>
      </c>
      <c r="E1359" s="8" t="str">
        <f>VLOOKUP(A1359:A3693,'Medical Examinations'!$A$1:$M$2336,10,0)</f>
        <v>No</v>
      </c>
      <c r="F1359" s="8" t="str">
        <f>VLOOKUP(A1359:A3693,'Medical Examinations'!$A$2:$H$2336,5,0)</f>
        <v>No</v>
      </c>
      <c r="G1359" s="8" t="str">
        <f>VLOOKUP(A1359:A3693,'Medical Examinations'!$A$2:$H$2336,6,0)</f>
        <v>No</v>
      </c>
      <c r="H1359" s="8">
        <f>VLOOKUP(A1359:A3693,'Medical Examinations'!$A$2:$H$2336,7,0)</f>
        <v>0</v>
      </c>
      <c r="I1359" t="str">
        <f>VLOOKUP(A1359:A3693,'Medical Examinations'!$A$2:$K$2336,11,0)</f>
        <v>No</v>
      </c>
      <c r="J1359" s="8" t="str">
        <f>VLOOKUP(A1359:A3693,'Medical Examinations'!$A$2:$M$2336,12,0)</f>
        <v>Underweight</v>
      </c>
      <c r="K1359" s="8" t="str">
        <f>VLOOKUP(A1359:A3693,'Medical Examinations'!$A$2:$M$2336,13,0)</f>
        <v>Diabetes</v>
      </c>
      <c r="L1359" s="8" t="str">
        <f>VLOOKUP(Table1[CUSTOMER ID],'Hospitalisation Details'!$A$1:$N$2344,12,0)</f>
        <v>22/Aug/1962</v>
      </c>
      <c r="M1359" s="22">
        <f>VLOOKUP(Table1[CUSTOMER ID],'Hospitalisation Details'!$A$2:$N$2344,14,0)</f>
        <v>8004.96</v>
      </c>
      <c r="N1359" s="8" t="str">
        <f>VLOOKUP(Table1[CUSTOMER ID],'Hospitalisation Details'!$A$2:$I$2344,7,0)</f>
        <v>tier - 3</v>
      </c>
      <c r="O1359" s="8" t="str">
        <f>VLOOKUP(Table1[CUSTOMER ID],'Hospitalisation Details'!$A$2:$I$2344,8,0)</f>
        <v>tier - 1</v>
      </c>
      <c r="P1359" s="8" t="str">
        <f>VLOOKUP(Table1[CUSTOMER ID],'Hospitalisation Details'!$A$2:$I$2344,9,0)</f>
        <v>R1013</v>
      </c>
      <c r="Q1359" s="8">
        <f ca="1">VLOOKUP(Table1[CUSTOMER ID],'Hospitalisation Details'!$A$2:$N$2344,13,0)</f>
        <v>62</v>
      </c>
    </row>
    <row r="1360" spans="1:17" ht="15.75" x14ac:dyDescent="0.25">
      <c r="A1360" s="1" t="s">
        <v>1011</v>
      </c>
      <c r="B1360" s="8" t="str">
        <f>VLOOKUP(A1360:A3694,'Customer Names'!$A$2:$D$2336,2,0)</f>
        <v xml:space="preserve">  Kerry</v>
      </c>
      <c r="C1360" s="8">
        <f>VLOOKUP(A1360:A3694,'Medical Examinations'!$A$2:$H$2336,2,0)</f>
        <v>23.274999999999999</v>
      </c>
      <c r="D1360" s="8">
        <f>VLOOKUP(A1360:A3694,'Medical Examinations'!$A$2:$H$2336,3,0)</f>
        <v>6.26</v>
      </c>
      <c r="E1360" s="8" t="str">
        <f>VLOOKUP(A1360:A3694,'Medical Examinations'!$A$1:$M$2336,10,0)</f>
        <v>Yes</v>
      </c>
      <c r="F1360" s="8" t="str">
        <f>VLOOKUP(A1360:A3694,'Medical Examinations'!$A$2:$H$2336,5,0)</f>
        <v>No</v>
      </c>
      <c r="G1360" s="8" t="str">
        <f>VLOOKUP(A1360:A3694,'Medical Examinations'!$A$2:$H$2336,6,0)</f>
        <v>Yes</v>
      </c>
      <c r="H1360" s="8">
        <f>VLOOKUP(A1360:A3694,'Medical Examinations'!$A$2:$H$2336,7,0)</f>
        <v>1</v>
      </c>
      <c r="I1360" t="str">
        <f>VLOOKUP(A1360:A3694,'Medical Examinations'!$A$2:$K$2336,11,0)</f>
        <v>No</v>
      </c>
      <c r="J1360" s="8" t="str">
        <f>VLOOKUP(A1360:A3694,'Medical Examinations'!$A$2:$M$2336,12,0)</f>
        <v>Normal Weight</v>
      </c>
      <c r="K1360" s="8" t="str">
        <f>VLOOKUP(A1360:A3694,'Medical Examinations'!$A$2:$M$2336,13,0)</f>
        <v>Prediabetes</v>
      </c>
      <c r="L1360" s="8" t="str">
        <f>VLOOKUP(Table1[CUSTOMER ID],'Hospitalisation Details'!$A$1:$N$2344,12,0)</f>
        <v>20/Aug/1983</v>
      </c>
      <c r="M1360" s="22">
        <f>VLOOKUP(Table1[CUSTOMER ID],'Hospitalisation Details'!$A$2:$N$2344,14,0)</f>
        <v>7986.48</v>
      </c>
      <c r="N1360" s="8" t="str">
        <f>VLOOKUP(Table1[CUSTOMER ID],'Hospitalisation Details'!$A$2:$I$2344,7,0)</f>
        <v>tier - 2</v>
      </c>
      <c r="O1360" s="8" t="str">
        <f>VLOOKUP(Table1[CUSTOMER ID],'Hospitalisation Details'!$A$2:$I$2344,8,0)</f>
        <v>tier - 3</v>
      </c>
      <c r="P1360" s="8" t="str">
        <f>VLOOKUP(Table1[CUSTOMER ID],'Hospitalisation Details'!$A$2:$I$2344,9,0)</f>
        <v>R1024</v>
      </c>
      <c r="Q1360" s="8">
        <f ca="1">VLOOKUP(Table1[CUSTOMER ID],'Hospitalisation Details'!$A$2:$N$2344,13,0)</f>
        <v>41</v>
      </c>
    </row>
    <row r="1361" spans="1:17" ht="15.75" x14ac:dyDescent="0.25">
      <c r="A1361" s="1" t="s">
        <v>1010</v>
      </c>
      <c r="B1361" s="8" t="str">
        <f>VLOOKUP(A1361:A3695,'Customer Names'!$A$2:$D$2336,2,0)</f>
        <v xml:space="preserve">  Cindy G</v>
      </c>
      <c r="C1361" s="8">
        <f>VLOOKUP(A1361:A3695,'Medical Examinations'!$A$2:$H$2336,2,0)</f>
        <v>22.8</v>
      </c>
      <c r="D1361" s="8">
        <f>VLOOKUP(A1361:A3695,'Medical Examinations'!$A$2:$H$2336,3,0)</f>
        <v>4.29</v>
      </c>
      <c r="E1361" s="8" t="str">
        <f>VLOOKUP(A1361:A3695,'Medical Examinations'!$A$1:$M$2336,10,0)</f>
        <v>Yes</v>
      </c>
      <c r="F1361" s="8" t="str">
        <f>VLOOKUP(A1361:A3695,'Medical Examinations'!$A$2:$H$2336,5,0)</f>
        <v>No</v>
      </c>
      <c r="G1361" s="8" t="str">
        <f>VLOOKUP(A1361:A3695,'Medical Examinations'!$A$2:$H$2336,6,0)</f>
        <v>Yes</v>
      </c>
      <c r="H1361" s="8">
        <f>VLOOKUP(A1361:A3695,'Medical Examinations'!$A$2:$H$2336,7,0)</f>
        <v>1</v>
      </c>
      <c r="I1361" t="str">
        <f>VLOOKUP(A1361:A3695,'Medical Examinations'!$A$2:$K$2336,11,0)</f>
        <v>No</v>
      </c>
      <c r="J1361" s="8" t="str">
        <f>VLOOKUP(A1361:A3695,'Medical Examinations'!$A$2:$M$2336,12,0)</f>
        <v>Normal Weight</v>
      </c>
      <c r="K1361" s="8" t="str">
        <f>VLOOKUP(A1361:A3695,'Medical Examinations'!$A$2:$M$2336,13,0)</f>
        <v>Normal</v>
      </c>
      <c r="L1361" s="8" t="str">
        <f>VLOOKUP(Table1[CUSTOMER ID],'Hospitalisation Details'!$A$1:$N$2344,12,0)</f>
        <v>28/Aug/1983</v>
      </c>
      <c r="M1361" s="22">
        <f>VLOOKUP(Table1[CUSTOMER ID],'Hospitalisation Details'!$A$2:$N$2344,14,0)</f>
        <v>7985.82</v>
      </c>
      <c r="N1361" s="8" t="str">
        <f>VLOOKUP(Table1[CUSTOMER ID],'Hospitalisation Details'!$A$2:$I$2344,7,0)</f>
        <v>tier - 2</v>
      </c>
      <c r="O1361" s="8" t="str">
        <f>VLOOKUP(Table1[CUSTOMER ID],'Hospitalisation Details'!$A$2:$I$2344,8,0)</f>
        <v>tier - 1</v>
      </c>
      <c r="P1361" s="8" t="str">
        <f>VLOOKUP(Table1[CUSTOMER ID],'Hospitalisation Details'!$A$2:$I$2344,9,0)</f>
        <v>R1024</v>
      </c>
      <c r="Q1361" s="8">
        <f ca="1">VLOOKUP(Table1[CUSTOMER ID],'Hospitalisation Details'!$A$2:$N$2344,13,0)</f>
        <v>41</v>
      </c>
    </row>
    <row r="1362" spans="1:17" ht="15.75" x14ac:dyDescent="0.25">
      <c r="A1362" s="1" t="s">
        <v>1009</v>
      </c>
      <c r="B1362" s="8" t="str">
        <f>VLOOKUP(A1362:A3696,'Customer Names'!$A$2:$D$2336,2,0)</f>
        <v xml:space="preserve">  Gennaro</v>
      </c>
      <c r="C1362" s="8">
        <f>VLOOKUP(A1362:A3696,'Medical Examinations'!$A$2:$H$2336,2,0)</f>
        <v>24.3</v>
      </c>
      <c r="D1362" s="8">
        <f>VLOOKUP(A1362:A3696,'Medical Examinations'!$A$2:$H$2336,3,0)</f>
        <v>5.43</v>
      </c>
      <c r="E1362" s="8" t="str">
        <f>VLOOKUP(A1362:A3696,'Medical Examinations'!$A$1:$M$2336,10,0)</f>
        <v>No</v>
      </c>
      <c r="F1362" s="8" t="str">
        <f>VLOOKUP(A1362:A3696,'Medical Examinations'!$A$2:$H$2336,5,0)</f>
        <v>No</v>
      </c>
      <c r="G1362" s="8" t="str">
        <f>VLOOKUP(A1362:A3696,'Medical Examinations'!$A$2:$H$2336,6,0)</f>
        <v>No</v>
      </c>
      <c r="H1362" s="8">
        <f>VLOOKUP(A1362:A3696,'Medical Examinations'!$A$2:$H$2336,7,0)</f>
        <v>2</v>
      </c>
      <c r="I1362" t="str">
        <f>VLOOKUP(A1362:A3696,'Medical Examinations'!$A$2:$K$2336,11,0)</f>
        <v>No</v>
      </c>
      <c r="J1362" s="8" t="str">
        <f>VLOOKUP(A1362:A3696,'Medical Examinations'!$A$2:$M$2336,12,0)</f>
        <v>Normal Weight</v>
      </c>
      <c r="K1362" s="8" t="str">
        <f>VLOOKUP(A1362:A3696,'Medical Examinations'!$A$2:$M$2336,13,0)</f>
        <v>Normal</v>
      </c>
      <c r="L1362" s="8" t="str">
        <f>VLOOKUP(Table1[CUSTOMER ID],'Hospitalisation Details'!$A$1:$N$2344,12,0)</f>
        <v>23/Nov/1972</v>
      </c>
      <c r="M1362" s="22">
        <f>VLOOKUP(Table1[CUSTOMER ID],'Hospitalisation Details'!$A$2:$N$2344,14,0)</f>
        <v>7980.34</v>
      </c>
      <c r="N1362" s="8" t="str">
        <f>VLOOKUP(Table1[CUSTOMER ID],'Hospitalisation Details'!$A$2:$I$2344,7,0)</f>
        <v>tier - 2</v>
      </c>
      <c r="O1362" s="8" t="str">
        <f>VLOOKUP(Table1[CUSTOMER ID],'Hospitalisation Details'!$A$2:$I$2344,8,0)</f>
        <v>tier - 2</v>
      </c>
      <c r="P1362" s="8" t="str">
        <f>VLOOKUP(Table1[CUSTOMER ID],'Hospitalisation Details'!$A$2:$I$2344,9,0)</f>
        <v>R1013</v>
      </c>
      <c r="Q1362" s="8">
        <f ca="1">VLOOKUP(Table1[CUSTOMER ID],'Hospitalisation Details'!$A$2:$N$2344,13,0)</f>
        <v>51</v>
      </c>
    </row>
    <row r="1363" spans="1:17" ht="15.75" x14ac:dyDescent="0.25">
      <c r="A1363" s="1" t="s">
        <v>1008</v>
      </c>
      <c r="B1363" s="8" t="str">
        <f>VLOOKUP(A1363:A3697,'Customer Names'!$A$2:$D$2336,2,0)</f>
        <v xml:space="preserve">  Terry</v>
      </c>
      <c r="C1363" s="8">
        <f>VLOOKUP(A1363:A3697,'Medical Examinations'!$A$2:$H$2336,2,0)</f>
        <v>25.13</v>
      </c>
      <c r="D1363" s="8">
        <f>VLOOKUP(A1363:A3697,'Medical Examinations'!$A$2:$H$2336,3,0)</f>
        <v>8</v>
      </c>
      <c r="E1363" s="8" t="str">
        <f>VLOOKUP(A1363:A3697,'Medical Examinations'!$A$1:$M$2336,10,0)</f>
        <v>Yes</v>
      </c>
      <c r="F1363" s="8" t="str">
        <f>VLOOKUP(A1363:A3697,'Medical Examinations'!$A$2:$H$2336,5,0)</f>
        <v>No</v>
      </c>
      <c r="G1363" s="8" t="str">
        <f>VLOOKUP(A1363:A3697,'Medical Examinations'!$A$2:$H$2336,6,0)</f>
        <v>No</v>
      </c>
      <c r="H1363" s="8">
        <f>VLOOKUP(A1363:A3697,'Medical Examinations'!$A$2:$H$2336,7,0)</f>
        <v>1</v>
      </c>
      <c r="I1363" t="str">
        <f>VLOOKUP(A1363:A3697,'Medical Examinations'!$A$2:$K$2336,11,0)</f>
        <v>No</v>
      </c>
      <c r="J1363" s="8" t="str">
        <f>VLOOKUP(A1363:A3697,'Medical Examinations'!$A$2:$M$2336,12,0)</f>
        <v>Overweight</v>
      </c>
      <c r="K1363" s="8" t="str">
        <f>VLOOKUP(A1363:A3697,'Medical Examinations'!$A$2:$M$2336,13,0)</f>
        <v>Diabetes</v>
      </c>
      <c r="L1363" s="8" t="str">
        <f>VLOOKUP(Table1[CUSTOMER ID],'Hospitalisation Details'!$A$1:$N$2344,12,0)</f>
        <v>10/Aug/1975</v>
      </c>
      <c r="M1363" s="22">
        <f>VLOOKUP(Table1[CUSTOMER ID],'Hospitalisation Details'!$A$2:$N$2344,14,0)</f>
        <v>7966.81</v>
      </c>
      <c r="N1363" s="8" t="str">
        <f>VLOOKUP(Table1[CUSTOMER ID],'Hospitalisation Details'!$A$2:$I$2344,7,0)</f>
        <v>tier - 2</v>
      </c>
      <c r="O1363" s="8" t="str">
        <f>VLOOKUP(Table1[CUSTOMER ID],'Hospitalisation Details'!$A$2:$I$2344,8,0)</f>
        <v>tier - 2</v>
      </c>
      <c r="P1363" s="8" t="str">
        <f>VLOOKUP(Table1[CUSTOMER ID],'Hospitalisation Details'!$A$2:$I$2344,9,0)</f>
        <v>R1013</v>
      </c>
      <c r="Q1363" s="8">
        <f ca="1">VLOOKUP(Table1[CUSTOMER ID],'Hospitalisation Details'!$A$2:$N$2344,13,0)</f>
        <v>49</v>
      </c>
    </row>
    <row r="1364" spans="1:17" ht="15.75" x14ac:dyDescent="0.25">
      <c r="A1364" s="1" t="s">
        <v>1007</v>
      </c>
      <c r="B1364" s="8" t="str">
        <f>VLOOKUP(A1364:A3698,'Customer Names'!$A$2:$D$2336,2,0)</f>
        <v xml:space="preserve">  Patrick J</v>
      </c>
      <c r="C1364" s="8">
        <f>VLOOKUP(A1364:A3698,'Medical Examinations'!$A$2:$H$2336,2,0)</f>
        <v>22.72</v>
      </c>
      <c r="D1364" s="8">
        <f>VLOOKUP(A1364:A3698,'Medical Examinations'!$A$2:$H$2336,3,0)</f>
        <v>9.9600000000000009</v>
      </c>
      <c r="E1364" s="8" t="str">
        <f>VLOOKUP(A1364:A3698,'Medical Examinations'!$A$1:$M$2336,10,0)</f>
        <v>Yes</v>
      </c>
      <c r="F1364" s="8" t="str">
        <f>VLOOKUP(A1364:A3698,'Medical Examinations'!$A$2:$H$2336,5,0)</f>
        <v>No</v>
      </c>
      <c r="G1364" s="8" t="str">
        <f>VLOOKUP(A1364:A3698,'Medical Examinations'!$A$2:$H$2336,6,0)</f>
        <v>No</v>
      </c>
      <c r="H1364" s="8">
        <f>VLOOKUP(A1364:A3698,'Medical Examinations'!$A$2:$H$2336,7,0)</f>
        <v>2</v>
      </c>
      <c r="I1364" t="str">
        <f>VLOOKUP(A1364:A3698,'Medical Examinations'!$A$2:$K$2336,11,0)</f>
        <v>No</v>
      </c>
      <c r="J1364" s="8" t="str">
        <f>VLOOKUP(A1364:A3698,'Medical Examinations'!$A$2:$M$2336,12,0)</f>
        <v>Normal Weight</v>
      </c>
      <c r="K1364" s="8" t="str">
        <f>VLOOKUP(A1364:A3698,'Medical Examinations'!$A$2:$M$2336,13,0)</f>
        <v>Diabetes</v>
      </c>
      <c r="L1364" s="8" t="str">
        <f>VLOOKUP(Table1[CUSTOMER ID],'Hospitalisation Details'!$A$1:$N$2344,12,0)</f>
        <v>19/Jun/1970</v>
      </c>
      <c r="M1364" s="22">
        <f>VLOOKUP(Table1[CUSTOMER ID],'Hospitalisation Details'!$A$2:$N$2344,14,0)</f>
        <v>7958.13</v>
      </c>
      <c r="N1364" s="8" t="str">
        <f>VLOOKUP(Table1[CUSTOMER ID],'Hospitalisation Details'!$A$2:$I$2344,7,0)</f>
        <v>tier - 2</v>
      </c>
      <c r="O1364" s="8" t="str">
        <f>VLOOKUP(Table1[CUSTOMER ID],'Hospitalisation Details'!$A$2:$I$2344,8,0)</f>
        <v>tier - 2</v>
      </c>
      <c r="P1364" s="8" t="str">
        <f>VLOOKUP(Table1[CUSTOMER ID],'Hospitalisation Details'!$A$2:$I$2344,9,0)</f>
        <v>R1013</v>
      </c>
      <c r="Q1364" s="8">
        <f ca="1">VLOOKUP(Table1[CUSTOMER ID],'Hospitalisation Details'!$A$2:$N$2344,13,0)</f>
        <v>54</v>
      </c>
    </row>
    <row r="1365" spans="1:17" ht="15.75" x14ac:dyDescent="0.25">
      <c r="A1365" s="1" t="s">
        <v>1006</v>
      </c>
      <c r="B1365" s="8" t="str">
        <f>VLOOKUP(A1365:A3699,'Customer Names'!$A$2:$D$2336,2,0)</f>
        <v xml:space="preserve">  Keara</v>
      </c>
      <c r="C1365" s="8">
        <f>VLOOKUP(A1365:A3699,'Medical Examinations'!$A$2:$H$2336,2,0)</f>
        <v>32.6</v>
      </c>
      <c r="D1365" s="8">
        <f>VLOOKUP(A1365:A3699,'Medical Examinations'!$A$2:$H$2336,3,0)</f>
        <v>6.8</v>
      </c>
      <c r="E1365" s="8" t="str">
        <f>VLOOKUP(A1365:A3699,'Medical Examinations'!$A$1:$M$2336,10,0)</f>
        <v>Yes</v>
      </c>
      <c r="F1365" s="8" t="str">
        <f>VLOOKUP(A1365:A3699,'Medical Examinations'!$A$2:$H$2336,5,0)</f>
        <v>No</v>
      </c>
      <c r="G1365" s="8" t="str">
        <f>VLOOKUP(A1365:A3699,'Medical Examinations'!$A$2:$H$2336,6,0)</f>
        <v>No</v>
      </c>
      <c r="H1365" s="8">
        <f>VLOOKUP(A1365:A3699,'Medical Examinations'!$A$2:$H$2336,7,0)</f>
        <v>0</v>
      </c>
      <c r="I1365" t="str">
        <f>VLOOKUP(A1365:A3699,'Medical Examinations'!$A$2:$K$2336,11,0)</f>
        <v>No</v>
      </c>
      <c r="J1365" s="8" t="str">
        <f>VLOOKUP(A1365:A3699,'Medical Examinations'!$A$2:$M$2336,12,0)</f>
        <v>Obesity</v>
      </c>
      <c r="K1365" s="8" t="str">
        <f>VLOOKUP(A1365:A3699,'Medical Examinations'!$A$2:$M$2336,13,0)</f>
        <v>Diabetes</v>
      </c>
      <c r="L1365" s="8" t="str">
        <f>VLOOKUP(Table1[CUSTOMER ID],'Hospitalisation Details'!$A$1:$N$2344,12,0)</f>
        <v>28/Dec/1981</v>
      </c>
      <c r="M1365" s="22">
        <f>VLOOKUP(Table1[CUSTOMER ID],'Hospitalisation Details'!$A$2:$N$2344,14,0)</f>
        <v>7954.52</v>
      </c>
      <c r="N1365" s="8" t="str">
        <f>VLOOKUP(Table1[CUSTOMER ID],'Hospitalisation Details'!$A$2:$I$2344,7,0)</f>
        <v>tier - 2</v>
      </c>
      <c r="O1365" s="8" t="str">
        <f>VLOOKUP(Table1[CUSTOMER ID],'Hospitalisation Details'!$A$2:$I$2344,8,0)</f>
        <v>tier - 2</v>
      </c>
      <c r="P1365" s="8" t="str">
        <f>VLOOKUP(Table1[CUSTOMER ID],'Hospitalisation Details'!$A$2:$I$2344,9,0)</f>
        <v>R1011</v>
      </c>
      <c r="Q1365" s="8">
        <f ca="1">VLOOKUP(Table1[CUSTOMER ID],'Hospitalisation Details'!$A$2:$N$2344,13,0)</f>
        <v>42</v>
      </c>
    </row>
    <row r="1366" spans="1:17" ht="15.75" x14ac:dyDescent="0.25">
      <c r="A1366" s="1" t="s">
        <v>1005</v>
      </c>
      <c r="B1366" s="8" t="str">
        <f>VLOOKUP(A1366:A3700,'Customer Names'!$A$2:$D$2336,2,0)</f>
        <v xml:space="preserve">  Nicole</v>
      </c>
      <c r="C1366" s="8">
        <f>VLOOKUP(A1366:A3700,'Medical Examinations'!$A$2:$H$2336,2,0)</f>
        <v>17.28</v>
      </c>
      <c r="D1366" s="8">
        <f>VLOOKUP(A1366:A3700,'Medical Examinations'!$A$2:$H$2336,3,0)</f>
        <v>6.22</v>
      </c>
      <c r="E1366" s="8" t="str">
        <f>VLOOKUP(A1366:A3700,'Medical Examinations'!$A$1:$M$2336,10,0)</f>
        <v>Yes</v>
      </c>
      <c r="F1366" s="8" t="str">
        <f>VLOOKUP(A1366:A3700,'Medical Examinations'!$A$2:$H$2336,5,0)</f>
        <v>No</v>
      </c>
      <c r="G1366" s="8" t="str">
        <f>VLOOKUP(A1366:A3700,'Medical Examinations'!$A$2:$H$2336,6,0)</f>
        <v>No</v>
      </c>
      <c r="H1366" s="8">
        <f>VLOOKUP(A1366:A3700,'Medical Examinations'!$A$2:$H$2336,7,0)</f>
        <v>2</v>
      </c>
      <c r="I1366" t="str">
        <f>VLOOKUP(A1366:A3700,'Medical Examinations'!$A$2:$K$2336,11,0)</f>
        <v>No</v>
      </c>
      <c r="J1366" s="8" t="str">
        <f>VLOOKUP(A1366:A3700,'Medical Examinations'!$A$2:$M$2336,12,0)</f>
        <v>Underweight</v>
      </c>
      <c r="K1366" s="8" t="str">
        <f>VLOOKUP(A1366:A3700,'Medical Examinations'!$A$2:$M$2336,13,0)</f>
        <v>Prediabetes</v>
      </c>
      <c r="L1366" s="8" t="str">
        <f>VLOOKUP(Table1[CUSTOMER ID],'Hospitalisation Details'!$A$1:$N$2344,12,0)</f>
        <v>9/Jul/1966</v>
      </c>
      <c r="M1366" s="22">
        <f>VLOOKUP(Table1[CUSTOMER ID],'Hospitalisation Details'!$A$2:$N$2344,14,0)</f>
        <v>7953.72</v>
      </c>
      <c r="N1366" s="8" t="str">
        <f>VLOOKUP(Table1[CUSTOMER ID],'Hospitalisation Details'!$A$2:$I$2344,7,0)</f>
        <v>tier - 3</v>
      </c>
      <c r="O1366" s="8" t="str">
        <f>VLOOKUP(Table1[CUSTOMER ID],'Hospitalisation Details'!$A$2:$I$2344,8,0)</f>
        <v>tier - 3</v>
      </c>
      <c r="P1366" s="8" t="str">
        <f>VLOOKUP(Table1[CUSTOMER ID],'Hospitalisation Details'!$A$2:$I$2344,9,0)</f>
        <v>R1012</v>
      </c>
      <c r="Q1366" s="8">
        <f ca="1">VLOOKUP(Table1[CUSTOMER ID],'Hospitalisation Details'!$A$2:$N$2344,13,0)</f>
        <v>58</v>
      </c>
    </row>
    <row r="1367" spans="1:17" ht="15.75" x14ac:dyDescent="0.25">
      <c r="A1367" s="1" t="s">
        <v>1004</v>
      </c>
      <c r="B1367" s="8" t="str">
        <f>VLOOKUP(A1367:A3701,'Customer Names'!$A$2:$D$2336,2,0)</f>
        <v xml:space="preserve">  Katena</v>
      </c>
      <c r="C1367" s="8">
        <f>VLOOKUP(A1367:A3701,'Medical Examinations'!$A$2:$H$2336,2,0)</f>
        <v>27.92</v>
      </c>
      <c r="D1367" s="8">
        <f>VLOOKUP(A1367:A3701,'Medical Examinations'!$A$2:$H$2336,3,0)</f>
        <v>5.79</v>
      </c>
      <c r="E1367" s="8" t="str">
        <f>VLOOKUP(A1367:A3701,'Medical Examinations'!$A$1:$M$2336,10,0)</f>
        <v>No</v>
      </c>
      <c r="F1367" s="8" t="str">
        <f>VLOOKUP(A1367:A3701,'Medical Examinations'!$A$2:$H$2336,5,0)</f>
        <v>No</v>
      </c>
      <c r="G1367" s="8" t="str">
        <f>VLOOKUP(A1367:A3701,'Medical Examinations'!$A$2:$H$2336,6,0)</f>
        <v>No</v>
      </c>
      <c r="H1367" s="8">
        <f>VLOOKUP(A1367:A3701,'Medical Examinations'!$A$2:$H$2336,7,0)</f>
        <v>1</v>
      </c>
      <c r="I1367" t="str">
        <f>VLOOKUP(A1367:A3701,'Medical Examinations'!$A$2:$K$2336,11,0)</f>
        <v>No</v>
      </c>
      <c r="J1367" s="8" t="str">
        <f>VLOOKUP(A1367:A3701,'Medical Examinations'!$A$2:$M$2336,12,0)</f>
        <v>Overweight</v>
      </c>
      <c r="K1367" s="8" t="str">
        <f>VLOOKUP(A1367:A3701,'Medical Examinations'!$A$2:$M$2336,13,0)</f>
        <v>Prediabetes</v>
      </c>
      <c r="L1367" s="8" t="str">
        <f>VLOOKUP(Table1[CUSTOMER ID],'Hospitalisation Details'!$A$1:$N$2344,12,0)</f>
        <v>29/Oct/1987</v>
      </c>
      <c r="M1367" s="22">
        <f>VLOOKUP(Table1[CUSTOMER ID],'Hospitalisation Details'!$A$2:$N$2344,14,0)</f>
        <v>7948.22</v>
      </c>
      <c r="N1367" s="8" t="str">
        <f>VLOOKUP(Table1[CUSTOMER ID],'Hospitalisation Details'!$A$2:$I$2344,7,0)</f>
        <v>tier - 2</v>
      </c>
      <c r="O1367" s="8" t="str">
        <f>VLOOKUP(Table1[CUSTOMER ID],'Hospitalisation Details'!$A$2:$I$2344,8,0)</f>
        <v>tier - 3</v>
      </c>
      <c r="P1367" s="8" t="str">
        <f>VLOOKUP(Table1[CUSTOMER ID],'Hospitalisation Details'!$A$2:$I$2344,9,0)</f>
        <v>R1025</v>
      </c>
      <c r="Q1367" s="8">
        <f ca="1">VLOOKUP(Table1[CUSTOMER ID],'Hospitalisation Details'!$A$2:$N$2344,13,0)</f>
        <v>37</v>
      </c>
    </row>
    <row r="1368" spans="1:17" ht="15.75" x14ac:dyDescent="0.25">
      <c r="A1368" s="1" t="s">
        <v>1003</v>
      </c>
      <c r="B1368" s="8" t="str">
        <f>VLOOKUP(A1368:A3702,'Customer Names'!$A$2:$D$2336,2,0)</f>
        <v xml:space="preserve">  Bean K</v>
      </c>
      <c r="C1368" s="8">
        <f>VLOOKUP(A1368:A3702,'Medical Examinations'!$A$2:$H$2336,2,0)</f>
        <v>38.284999999999997</v>
      </c>
      <c r="D1368" s="8">
        <f>VLOOKUP(A1368:A3702,'Medical Examinations'!$A$2:$H$2336,3,0)</f>
        <v>5.41</v>
      </c>
      <c r="E1368" s="8" t="str">
        <f>VLOOKUP(A1368:A3702,'Medical Examinations'!$A$1:$M$2336,10,0)</f>
        <v>No</v>
      </c>
      <c r="F1368" s="8" t="str">
        <f>VLOOKUP(A1368:A3702,'Medical Examinations'!$A$2:$H$2336,5,0)</f>
        <v>No</v>
      </c>
      <c r="G1368" s="8" t="str">
        <f>VLOOKUP(A1368:A3702,'Medical Examinations'!$A$2:$H$2336,6,0)</f>
        <v>No</v>
      </c>
      <c r="H1368" s="8">
        <f>VLOOKUP(A1368:A3702,'Medical Examinations'!$A$2:$H$2336,7,0)</f>
        <v>0</v>
      </c>
      <c r="I1368" t="str">
        <f>VLOOKUP(A1368:A3702,'Medical Examinations'!$A$2:$K$2336,11,0)</f>
        <v>No</v>
      </c>
      <c r="J1368" s="8" t="str">
        <f>VLOOKUP(A1368:A3702,'Medical Examinations'!$A$2:$M$2336,12,0)</f>
        <v>Obesity</v>
      </c>
      <c r="K1368" s="8" t="str">
        <f>VLOOKUP(A1368:A3702,'Medical Examinations'!$A$2:$M$2336,13,0)</f>
        <v>Normal</v>
      </c>
      <c r="L1368" s="8" t="str">
        <f>VLOOKUP(Table1[CUSTOMER ID],'Hospitalisation Details'!$A$1:$N$2344,12,0)</f>
        <v>20/Jul/1977</v>
      </c>
      <c r="M1368" s="22">
        <f>VLOOKUP(Table1[CUSTOMER ID],'Hospitalisation Details'!$A$2:$N$2344,14,0)</f>
        <v>7935.29</v>
      </c>
      <c r="N1368" s="8" t="str">
        <f>VLOOKUP(Table1[CUSTOMER ID],'Hospitalisation Details'!$A$2:$I$2344,7,0)</f>
        <v>tier - 2</v>
      </c>
      <c r="O1368" s="8" t="str">
        <f>VLOOKUP(Table1[CUSTOMER ID],'Hospitalisation Details'!$A$2:$I$2344,8,0)</f>
        <v>tier - 1</v>
      </c>
      <c r="P1368" s="8" t="str">
        <f>VLOOKUP(Table1[CUSTOMER ID],'Hospitalisation Details'!$A$2:$I$2344,9,0)</f>
        <v>R1024</v>
      </c>
      <c r="Q1368" s="8">
        <f ca="1">VLOOKUP(Table1[CUSTOMER ID],'Hospitalisation Details'!$A$2:$N$2344,13,0)</f>
        <v>47</v>
      </c>
    </row>
    <row r="1369" spans="1:17" ht="15.75" x14ac:dyDescent="0.25">
      <c r="A1369" s="1" t="s">
        <v>1002</v>
      </c>
      <c r="B1369" s="8" t="str">
        <f>VLOOKUP(A1369:A3703,'Customer Names'!$A$2:$D$2336,2,0)</f>
        <v xml:space="preserve">  Brian</v>
      </c>
      <c r="C1369" s="8">
        <f>VLOOKUP(A1369:A3703,'Medical Examinations'!$A$2:$H$2336,2,0)</f>
        <v>16.48</v>
      </c>
      <c r="D1369" s="8">
        <f>VLOOKUP(A1369:A3703,'Medical Examinations'!$A$2:$H$2336,3,0)</f>
        <v>11.05</v>
      </c>
      <c r="E1369" s="8" t="str">
        <f>VLOOKUP(A1369:A3703,'Medical Examinations'!$A$1:$M$2336,10,0)</f>
        <v>No</v>
      </c>
      <c r="F1369" s="8" t="str">
        <f>VLOOKUP(A1369:A3703,'Medical Examinations'!$A$2:$H$2336,5,0)</f>
        <v>No</v>
      </c>
      <c r="G1369" s="8" t="str">
        <f>VLOOKUP(A1369:A3703,'Medical Examinations'!$A$2:$H$2336,6,0)</f>
        <v>No</v>
      </c>
      <c r="H1369" s="8">
        <f>VLOOKUP(A1369:A3703,'Medical Examinations'!$A$2:$H$2336,7,0)</f>
        <v>0</v>
      </c>
      <c r="I1369" t="str">
        <f>VLOOKUP(A1369:A3703,'Medical Examinations'!$A$2:$K$2336,11,0)</f>
        <v>No</v>
      </c>
      <c r="J1369" s="8" t="str">
        <f>VLOOKUP(A1369:A3703,'Medical Examinations'!$A$2:$M$2336,12,0)</f>
        <v>Underweight</v>
      </c>
      <c r="K1369" s="8" t="str">
        <f>VLOOKUP(A1369:A3703,'Medical Examinations'!$A$2:$M$2336,13,0)</f>
        <v>Diabetes</v>
      </c>
      <c r="L1369" s="8" t="str">
        <f>VLOOKUP(Table1[CUSTOMER ID],'Hospitalisation Details'!$A$1:$N$2344,12,0)</f>
        <v>10/Oct/1962</v>
      </c>
      <c r="M1369" s="22">
        <f>VLOOKUP(Table1[CUSTOMER ID],'Hospitalisation Details'!$A$2:$N$2344,14,0)</f>
        <v>7896.41</v>
      </c>
      <c r="N1369" s="8" t="str">
        <f>VLOOKUP(Table1[CUSTOMER ID],'Hospitalisation Details'!$A$2:$I$2344,7,0)</f>
        <v>tier - 3</v>
      </c>
      <c r="O1369" s="8" t="str">
        <f>VLOOKUP(Table1[CUSTOMER ID],'Hospitalisation Details'!$A$2:$I$2344,8,0)</f>
        <v>tier - 2</v>
      </c>
      <c r="P1369" s="8" t="str">
        <f>VLOOKUP(Table1[CUSTOMER ID],'Hospitalisation Details'!$A$2:$I$2344,9,0)</f>
        <v>R1013</v>
      </c>
      <c r="Q1369" s="8">
        <f ca="1">VLOOKUP(Table1[CUSTOMER ID],'Hospitalisation Details'!$A$2:$N$2344,13,0)</f>
        <v>62</v>
      </c>
    </row>
    <row r="1370" spans="1:17" ht="15.75" x14ac:dyDescent="0.25">
      <c r="A1370" s="1" t="s">
        <v>1001</v>
      </c>
      <c r="B1370" s="8" t="str">
        <f>VLOOKUP(A1370:A3704,'Customer Names'!$A$2:$D$2336,2,0)</f>
        <v xml:space="preserve">  Jan-Patrick</v>
      </c>
      <c r="C1370" s="8">
        <f>VLOOKUP(A1370:A3704,'Medical Examinations'!$A$2:$H$2336,2,0)</f>
        <v>38.57</v>
      </c>
      <c r="D1370" s="8">
        <f>VLOOKUP(A1370:A3704,'Medical Examinations'!$A$2:$H$2336,3,0)</f>
        <v>6.27</v>
      </c>
      <c r="E1370" s="8" t="str">
        <f>VLOOKUP(A1370:A3704,'Medical Examinations'!$A$1:$M$2336,10,0)</f>
        <v>No</v>
      </c>
      <c r="F1370" s="8" t="str">
        <f>VLOOKUP(A1370:A3704,'Medical Examinations'!$A$2:$H$2336,5,0)</f>
        <v>No</v>
      </c>
      <c r="G1370" s="8" t="str">
        <f>VLOOKUP(A1370:A3704,'Medical Examinations'!$A$2:$H$2336,6,0)</f>
        <v>No</v>
      </c>
      <c r="H1370" s="8">
        <f>VLOOKUP(A1370:A3704,'Medical Examinations'!$A$2:$H$2336,7,0)</f>
        <v>0</v>
      </c>
      <c r="I1370" t="str">
        <f>VLOOKUP(A1370:A3704,'Medical Examinations'!$A$2:$K$2336,11,0)</f>
        <v>No</v>
      </c>
      <c r="J1370" s="8" t="str">
        <f>VLOOKUP(A1370:A3704,'Medical Examinations'!$A$2:$M$2336,12,0)</f>
        <v>Obesity</v>
      </c>
      <c r="K1370" s="8" t="str">
        <f>VLOOKUP(A1370:A3704,'Medical Examinations'!$A$2:$M$2336,13,0)</f>
        <v>Prediabetes</v>
      </c>
      <c r="L1370" s="8" t="str">
        <f>VLOOKUP(Table1[CUSTOMER ID],'Hospitalisation Details'!$A$1:$N$2344,12,0)</f>
        <v>17/Nov/1994</v>
      </c>
      <c r="M1370" s="22">
        <f>VLOOKUP(Table1[CUSTOMER ID],'Hospitalisation Details'!$A$2:$N$2344,14,0)</f>
        <v>7851.85</v>
      </c>
      <c r="N1370" s="8" t="str">
        <f>VLOOKUP(Table1[CUSTOMER ID],'Hospitalisation Details'!$A$2:$I$2344,7,0)</f>
        <v>tier - 2</v>
      </c>
      <c r="O1370" s="8" t="str">
        <f>VLOOKUP(Table1[CUSTOMER ID],'Hospitalisation Details'!$A$2:$I$2344,8,0)</f>
        <v>tier - 3</v>
      </c>
      <c r="P1370" s="8" t="str">
        <f>VLOOKUP(Table1[CUSTOMER ID],'Hospitalisation Details'!$A$2:$I$2344,9,0)</f>
        <v>R1012</v>
      </c>
      <c r="Q1370" s="8">
        <f ca="1">VLOOKUP(Table1[CUSTOMER ID],'Hospitalisation Details'!$A$2:$N$2344,13,0)</f>
        <v>30</v>
      </c>
    </row>
    <row r="1371" spans="1:17" ht="15.75" x14ac:dyDescent="0.25">
      <c r="A1371" s="1" t="s">
        <v>1000</v>
      </c>
      <c r="B1371" s="8" t="str">
        <f>VLOOKUP(A1371:A3705,'Customer Names'!$A$2:$D$2336,2,0)</f>
        <v xml:space="preserve">  Jesse J</v>
      </c>
      <c r="C1371" s="8">
        <f>VLOOKUP(A1371:A3705,'Medical Examinations'!$A$2:$H$2336,2,0)</f>
        <v>43.85</v>
      </c>
      <c r="D1371" s="8">
        <f>VLOOKUP(A1371:A3705,'Medical Examinations'!$A$2:$H$2336,3,0)</f>
        <v>4.7699999999999996</v>
      </c>
      <c r="E1371" s="8" t="str">
        <f>VLOOKUP(A1371:A3705,'Medical Examinations'!$A$1:$M$2336,10,0)</f>
        <v>Yes</v>
      </c>
      <c r="F1371" s="8" t="str">
        <f>VLOOKUP(A1371:A3705,'Medical Examinations'!$A$2:$H$2336,5,0)</f>
        <v>No</v>
      </c>
      <c r="G1371" s="8" t="str">
        <f>VLOOKUP(A1371:A3705,'Medical Examinations'!$A$2:$H$2336,6,0)</f>
        <v>No</v>
      </c>
      <c r="H1371" s="8">
        <f>VLOOKUP(A1371:A3705,'Medical Examinations'!$A$2:$H$2336,7,0)</f>
        <v>0</v>
      </c>
      <c r="I1371" t="str">
        <f>VLOOKUP(A1371:A3705,'Medical Examinations'!$A$2:$K$2336,11,0)</f>
        <v>No</v>
      </c>
      <c r="J1371" s="8" t="str">
        <f>VLOOKUP(A1371:A3705,'Medical Examinations'!$A$2:$M$2336,12,0)</f>
        <v>Obesity</v>
      </c>
      <c r="K1371" s="8" t="str">
        <f>VLOOKUP(A1371:A3705,'Medical Examinations'!$A$2:$M$2336,13,0)</f>
        <v>Normal</v>
      </c>
      <c r="L1371" s="8" t="str">
        <f>VLOOKUP(Table1[CUSTOMER ID],'Hospitalisation Details'!$A$1:$N$2344,12,0)</f>
        <v>5/Oct/2001</v>
      </c>
      <c r="M1371" s="22">
        <f>VLOOKUP(Table1[CUSTOMER ID],'Hospitalisation Details'!$A$2:$N$2344,14,0)</f>
        <v>7844.8</v>
      </c>
      <c r="N1371" s="8" t="str">
        <f>VLOOKUP(Table1[CUSTOMER ID],'Hospitalisation Details'!$A$2:$I$2344,7,0)</f>
        <v>tier - 2</v>
      </c>
      <c r="O1371" s="8" t="str">
        <f>VLOOKUP(Table1[CUSTOMER ID],'Hospitalisation Details'!$A$2:$I$2344,8,0)</f>
        <v>tier - 2</v>
      </c>
      <c r="P1371" s="8" t="str">
        <f>VLOOKUP(Table1[CUSTOMER ID],'Hospitalisation Details'!$A$2:$I$2344,9,0)</f>
        <v>R1012</v>
      </c>
      <c r="Q1371" s="8">
        <f ca="1">VLOOKUP(Table1[CUSTOMER ID],'Hospitalisation Details'!$A$2:$N$2344,13,0)</f>
        <v>23</v>
      </c>
    </row>
    <row r="1372" spans="1:17" ht="15.75" x14ac:dyDescent="0.25">
      <c r="A1372" s="1" t="s">
        <v>999</v>
      </c>
      <c r="B1372" s="8" t="str">
        <f>VLOOKUP(A1372:A3706,'Customer Names'!$A$2:$D$2336,2,0)</f>
        <v xml:space="preserve">  Lindsey M</v>
      </c>
      <c r="C1372" s="8">
        <f>VLOOKUP(A1372:A3706,'Medical Examinations'!$A$2:$H$2336,2,0)</f>
        <v>30.11</v>
      </c>
      <c r="D1372" s="8">
        <f>VLOOKUP(A1372:A3706,'Medical Examinations'!$A$2:$H$2336,3,0)</f>
        <v>4.08</v>
      </c>
      <c r="E1372" s="8" t="str">
        <f>VLOOKUP(A1372:A3706,'Medical Examinations'!$A$1:$M$2336,10,0)</f>
        <v>No</v>
      </c>
      <c r="F1372" s="8" t="str">
        <f>VLOOKUP(A1372:A3706,'Medical Examinations'!$A$2:$H$2336,5,0)</f>
        <v>No</v>
      </c>
      <c r="G1372" s="8" t="str">
        <f>VLOOKUP(A1372:A3706,'Medical Examinations'!$A$2:$H$2336,6,0)</f>
        <v>No</v>
      </c>
      <c r="H1372" s="8">
        <f>VLOOKUP(A1372:A3706,'Medical Examinations'!$A$2:$H$2336,7,0)</f>
        <v>0</v>
      </c>
      <c r="I1372" t="str">
        <f>VLOOKUP(A1372:A3706,'Medical Examinations'!$A$2:$K$2336,11,0)</f>
        <v>No</v>
      </c>
      <c r="J1372" s="8" t="str">
        <f>VLOOKUP(A1372:A3706,'Medical Examinations'!$A$2:$M$2336,12,0)</f>
        <v>Obesity</v>
      </c>
      <c r="K1372" s="8" t="str">
        <f>VLOOKUP(A1372:A3706,'Medical Examinations'!$A$2:$M$2336,13,0)</f>
        <v>Normal</v>
      </c>
      <c r="L1372" s="8" t="str">
        <f>VLOOKUP(Table1[CUSTOMER ID],'Hospitalisation Details'!$A$1:$N$2344,12,0)</f>
        <v>12/Oct/1989</v>
      </c>
      <c r="M1372" s="22">
        <f>VLOOKUP(Table1[CUSTOMER ID],'Hospitalisation Details'!$A$2:$N$2344,14,0)</f>
        <v>7824.37</v>
      </c>
      <c r="N1372" s="8" t="str">
        <f>VLOOKUP(Table1[CUSTOMER ID],'Hospitalisation Details'!$A$2:$I$2344,7,0)</f>
        <v>tier - 2</v>
      </c>
      <c r="O1372" s="8" t="str">
        <f>VLOOKUP(Table1[CUSTOMER ID],'Hospitalisation Details'!$A$2:$I$2344,8,0)</f>
        <v>tier - 2</v>
      </c>
      <c r="P1372" s="8" t="str">
        <f>VLOOKUP(Table1[CUSTOMER ID],'Hospitalisation Details'!$A$2:$I$2344,9,0)</f>
        <v>R1012</v>
      </c>
      <c r="Q1372" s="8">
        <f ca="1">VLOOKUP(Table1[CUSTOMER ID],'Hospitalisation Details'!$A$2:$N$2344,13,0)</f>
        <v>35</v>
      </c>
    </row>
    <row r="1373" spans="1:17" ht="15.75" x14ac:dyDescent="0.25">
      <c r="A1373" s="1" t="s">
        <v>998</v>
      </c>
      <c r="B1373" s="8" t="str">
        <f>VLOOKUP(A1373:A3707,'Customer Names'!$A$2:$D$2336,2,0)</f>
        <v xml:space="preserve">  Marguerite K</v>
      </c>
      <c r="C1373" s="8">
        <f>VLOOKUP(A1373:A3707,'Medical Examinations'!$A$2:$H$2336,2,0)</f>
        <v>31.59</v>
      </c>
      <c r="D1373" s="8">
        <f>VLOOKUP(A1373:A3707,'Medical Examinations'!$A$2:$H$2336,3,0)</f>
        <v>6.01</v>
      </c>
      <c r="E1373" s="8" t="str">
        <f>VLOOKUP(A1373:A3707,'Medical Examinations'!$A$1:$M$2336,10,0)</f>
        <v>No</v>
      </c>
      <c r="F1373" s="8" t="str">
        <f>VLOOKUP(A1373:A3707,'Medical Examinations'!$A$2:$H$2336,5,0)</f>
        <v>No</v>
      </c>
      <c r="G1373" s="8" t="str">
        <f>VLOOKUP(A1373:A3707,'Medical Examinations'!$A$2:$H$2336,6,0)</f>
        <v>No</v>
      </c>
      <c r="H1373" s="8">
        <f>VLOOKUP(A1373:A3707,'Medical Examinations'!$A$2:$H$2336,7,0)</f>
        <v>0</v>
      </c>
      <c r="I1373" t="str">
        <f>VLOOKUP(A1373:A3707,'Medical Examinations'!$A$2:$K$2336,11,0)</f>
        <v>No</v>
      </c>
      <c r="J1373" s="8" t="str">
        <f>VLOOKUP(A1373:A3707,'Medical Examinations'!$A$2:$M$2336,12,0)</f>
        <v>Obesity</v>
      </c>
      <c r="K1373" s="8" t="str">
        <f>VLOOKUP(A1373:A3707,'Medical Examinations'!$A$2:$M$2336,13,0)</f>
        <v>Prediabetes</v>
      </c>
      <c r="L1373" s="8" t="str">
        <f>VLOOKUP(Table1[CUSTOMER ID],'Hospitalisation Details'!$A$1:$N$2344,12,0)</f>
        <v>21/Dec/1991</v>
      </c>
      <c r="M1373" s="22">
        <f>VLOOKUP(Table1[CUSTOMER ID],'Hospitalisation Details'!$A$2:$N$2344,14,0)</f>
        <v>7812.67</v>
      </c>
      <c r="N1373" s="8" t="str">
        <f>VLOOKUP(Table1[CUSTOMER ID],'Hospitalisation Details'!$A$2:$I$2344,7,0)</f>
        <v>tier - 2</v>
      </c>
      <c r="O1373" s="8" t="str">
        <f>VLOOKUP(Table1[CUSTOMER ID],'Hospitalisation Details'!$A$2:$I$2344,8,0)</f>
        <v>tier - 1</v>
      </c>
      <c r="P1373" s="8" t="str">
        <f>VLOOKUP(Table1[CUSTOMER ID],'Hospitalisation Details'!$A$2:$I$2344,9,0)</f>
        <v>R1012</v>
      </c>
      <c r="Q1373" s="8">
        <f ca="1">VLOOKUP(Table1[CUSTOMER ID],'Hospitalisation Details'!$A$2:$N$2344,13,0)</f>
        <v>32</v>
      </c>
    </row>
    <row r="1374" spans="1:17" ht="15.75" x14ac:dyDescent="0.25">
      <c r="A1374" s="1" t="s">
        <v>997</v>
      </c>
      <c r="B1374" s="8" t="str">
        <f>VLOOKUP(A1374:A3708,'Customer Names'!$A$2:$D$2336,2,0)</f>
        <v xml:space="preserve">  Travis</v>
      </c>
      <c r="C1374" s="8">
        <f>VLOOKUP(A1374:A3708,'Medical Examinations'!$A$2:$H$2336,2,0)</f>
        <v>40.15</v>
      </c>
      <c r="D1374" s="8">
        <f>VLOOKUP(A1374:A3708,'Medical Examinations'!$A$2:$H$2336,3,0)</f>
        <v>11.84</v>
      </c>
      <c r="E1374" s="8" t="str">
        <f>VLOOKUP(A1374:A3708,'Medical Examinations'!$A$1:$M$2336,10,0)</f>
        <v>No</v>
      </c>
      <c r="F1374" s="8" t="str">
        <f>VLOOKUP(A1374:A3708,'Medical Examinations'!$A$2:$H$2336,5,0)</f>
        <v>No</v>
      </c>
      <c r="G1374" s="8" t="str">
        <f>VLOOKUP(A1374:A3708,'Medical Examinations'!$A$2:$H$2336,6,0)</f>
        <v>No</v>
      </c>
      <c r="H1374" s="8">
        <f>VLOOKUP(A1374:A3708,'Medical Examinations'!$A$2:$H$2336,7,0)</f>
        <v>0</v>
      </c>
      <c r="I1374" t="str">
        <f>VLOOKUP(A1374:A3708,'Medical Examinations'!$A$2:$K$2336,11,0)</f>
        <v>No</v>
      </c>
      <c r="J1374" s="8" t="str">
        <f>VLOOKUP(A1374:A3708,'Medical Examinations'!$A$2:$M$2336,12,0)</f>
        <v>Obesity</v>
      </c>
      <c r="K1374" s="8" t="str">
        <f>VLOOKUP(A1374:A3708,'Medical Examinations'!$A$2:$M$2336,13,0)</f>
        <v>Diabetes</v>
      </c>
      <c r="L1374" s="8" t="str">
        <f>VLOOKUP(Table1[CUSTOMER ID],'Hospitalisation Details'!$A$1:$N$2344,12,0)</f>
        <v>9/Nov/1974</v>
      </c>
      <c r="M1374" s="22">
        <f>VLOOKUP(Table1[CUSTOMER ID],'Hospitalisation Details'!$A$2:$N$2344,14,0)</f>
        <v>7804.16</v>
      </c>
      <c r="N1374" s="8" t="str">
        <f>VLOOKUP(Table1[CUSTOMER ID],'Hospitalisation Details'!$A$2:$I$2344,7,0)</f>
        <v>tier - 2</v>
      </c>
      <c r="O1374" s="8" t="str">
        <f>VLOOKUP(Table1[CUSTOMER ID],'Hospitalisation Details'!$A$2:$I$2344,8,0)</f>
        <v>tier - 3</v>
      </c>
      <c r="P1374" s="8" t="str">
        <f>VLOOKUP(Table1[CUSTOMER ID],'Hospitalisation Details'!$A$2:$I$2344,9,0)</f>
        <v>R1013</v>
      </c>
      <c r="Q1374" s="8">
        <f ca="1">VLOOKUP(Table1[CUSTOMER ID],'Hospitalisation Details'!$A$2:$N$2344,13,0)</f>
        <v>50</v>
      </c>
    </row>
    <row r="1375" spans="1:17" ht="15.75" x14ac:dyDescent="0.25">
      <c r="A1375" s="1" t="s">
        <v>996</v>
      </c>
      <c r="B1375" s="8" t="str">
        <f>VLOOKUP(A1375:A3709,'Customer Names'!$A$2:$D$2336,2,0)</f>
        <v xml:space="preserve">  Ricky</v>
      </c>
      <c r="C1375" s="8">
        <f>VLOOKUP(A1375:A3709,'Medical Examinations'!$A$2:$H$2336,2,0)</f>
        <v>40.700000000000003</v>
      </c>
      <c r="D1375" s="8">
        <f>VLOOKUP(A1375:A3709,'Medical Examinations'!$A$2:$H$2336,3,0)</f>
        <v>6.27</v>
      </c>
      <c r="E1375" s="8" t="str">
        <f>VLOOKUP(A1375:A3709,'Medical Examinations'!$A$1:$M$2336,10,0)</f>
        <v>Yes</v>
      </c>
      <c r="F1375" s="8" t="str">
        <f>VLOOKUP(A1375:A3709,'Medical Examinations'!$A$2:$H$2336,5,0)</f>
        <v>No</v>
      </c>
      <c r="G1375" s="8" t="str">
        <f>VLOOKUP(A1375:A3709,'Medical Examinations'!$A$2:$H$2336,6,0)</f>
        <v>Yes</v>
      </c>
      <c r="H1375" s="8">
        <f>VLOOKUP(A1375:A3709,'Medical Examinations'!$A$2:$H$2336,7,0)</f>
        <v>1</v>
      </c>
      <c r="I1375" t="str">
        <f>VLOOKUP(A1375:A3709,'Medical Examinations'!$A$2:$K$2336,11,0)</f>
        <v>No</v>
      </c>
      <c r="J1375" s="8" t="str">
        <f>VLOOKUP(A1375:A3709,'Medical Examinations'!$A$2:$M$2336,12,0)</f>
        <v>Obesity</v>
      </c>
      <c r="K1375" s="8" t="str">
        <f>VLOOKUP(A1375:A3709,'Medical Examinations'!$A$2:$M$2336,13,0)</f>
        <v>Prediabetes</v>
      </c>
      <c r="L1375" s="8" t="str">
        <f>VLOOKUP(Table1[CUSTOMER ID],'Hospitalisation Details'!$A$1:$N$2344,12,0)</f>
        <v>2/Dec/1997</v>
      </c>
      <c r="M1375" s="22">
        <f>VLOOKUP(Table1[CUSTOMER ID],'Hospitalisation Details'!$A$2:$N$2344,14,0)</f>
        <v>7803.77</v>
      </c>
      <c r="N1375" s="8" t="str">
        <f>VLOOKUP(Table1[CUSTOMER ID],'Hospitalisation Details'!$A$2:$I$2344,7,0)</f>
        <v>tier - 2</v>
      </c>
      <c r="O1375" s="8" t="str">
        <f>VLOOKUP(Table1[CUSTOMER ID],'Hospitalisation Details'!$A$2:$I$2344,8,0)</f>
        <v>tier - 3</v>
      </c>
      <c r="P1375" s="8" t="str">
        <f>VLOOKUP(Table1[CUSTOMER ID],'Hospitalisation Details'!$A$2:$I$2344,9,0)</f>
        <v>R1012</v>
      </c>
      <c r="Q1375" s="8">
        <f ca="1">VLOOKUP(Table1[CUSTOMER ID],'Hospitalisation Details'!$A$2:$N$2344,13,0)</f>
        <v>26</v>
      </c>
    </row>
    <row r="1376" spans="1:17" ht="15.75" x14ac:dyDescent="0.25">
      <c r="A1376" s="1" t="s">
        <v>995</v>
      </c>
      <c r="B1376" s="8" t="str">
        <f>VLOOKUP(A1376:A3710,'Customer Names'!$A$2:$D$2336,2,0)</f>
        <v xml:space="preserve">  Colleen L</v>
      </c>
      <c r="C1376" s="8">
        <f>VLOOKUP(A1376:A3710,'Medical Examinations'!$A$2:$H$2336,2,0)</f>
        <v>40.76</v>
      </c>
      <c r="D1376" s="8">
        <f>VLOOKUP(A1376:A3710,'Medical Examinations'!$A$2:$H$2336,3,0)</f>
        <v>5.28</v>
      </c>
      <c r="E1376" s="8" t="str">
        <f>VLOOKUP(A1376:A3710,'Medical Examinations'!$A$1:$M$2336,10,0)</f>
        <v>No</v>
      </c>
      <c r="F1376" s="8" t="str">
        <f>VLOOKUP(A1376:A3710,'Medical Examinations'!$A$2:$H$2336,5,0)</f>
        <v>No</v>
      </c>
      <c r="G1376" s="8" t="str">
        <f>VLOOKUP(A1376:A3710,'Medical Examinations'!$A$2:$H$2336,6,0)</f>
        <v>No</v>
      </c>
      <c r="H1376" s="8">
        <f>VLOOKUP(A1376:A3710,'Medical Examinations'!$A$2:$H$2336,7,0)</f>
        <v>0</v>
      </c>
      <c r="I1376" t="str">
        <f>VLOOKUP(A1376:A3710,'Medical Examinations'!$A$2:$K$2336,11,0)</f>
        <v>No</v>
      </c>
      <c r="J1376" s="8" t="str">
        <f>VLOOKUP(A1376:A3710,'Medical Examinations'!$A$2:$M$2336,12,0)</f>
        <v>Obesity</v>
      </c>
      <c r="K1376" s="8" t="str">
        <f>VLOOKUP(A1376:A3710,'Medical Examinations'!$A$2:$M$2336,13,0)</f>
        <v>Normal</v>
      </c>
      <c r="L1376" s="8" t="str">
        <f>VLOOKUP(Table1[CUSTOMER ID],'Hospitalisation Details'!$A$1:$N$2344,12,0)</f>
        <v>25/Dec/1999</v>
      </c>
      <c r="M1376" s="22">
        <f>VLOOKUP(Table1[CUSTOMER ID],'Hospitalisation Details'!$A$2:$N$2344,14,0)</f>
        <v>7794.68</v>
      </c>
      <c r="N1376" s="8" t="str">
        <f>VLOOKUP(Table1[CUSTOMER ID],'Hospitalisation Details'!$A$2:$I$2344,7,0)</f>
        <v>tier - 2</v>
      </c>
      <c r="O1376" s="8" t="str">
        <f>VLOOKUP(Table1[CUSTOMER ID],'Hospitalisation Details'!$A$2:$I$2344,8,0)</f>
        <v>tier - 2</v>
      </c>
      <c r="P1376" s="8" t="str">
        <f>VLOOKUP(Table1[CUSTOMER ID],'Hospitalisation Details'!$A$2:$I$2344,9,0)</f>
        <v>R1026</v>
      </c>
      <c r="Q1376" s="8">
        <f ca="1">VLOOKUP(Table1[CUSTOMER ID],'Hospitalisation Details'!$A$2:$N$2344,13,0)</f>
        <v>24</v>
      </c>
    </row>
    <row r="1377" spans="1:17" ht="15.75" x14ac:dyDescent="0.25">
      <c r="A1377" s="1" t="s">
        <v>994</v>
      </c>
      <c r="B1377" s="8" t="str">
        <f>VLOOKUP(A1377:A3711,'Customer Names'!$A$2:$D$2336,2,0)</f>
        <v xml:space="preserve">  Charlie A</v>
      </c>
      <c r="C1377" s="8">
        <f>VLOOKUP(A1377:A3711,'Medical Examinations'!$A$2:$H$2336,2,0)</f>
        <v>29.7</v>
      </c>
      <c r="D1377" s="8">
        <f>VLOOKUP(A1377:A3711,'Medical Examinations'!$A$2:$H$2336,3,0)</f>
        <v>7.03</v>
      </c>
      <c r="E1377" s="8" t="str">
        <f>VLOOKUP(A1377:A3711,'Medical Examinations'!$A$1:$M$2336,10,0)</f>
        <v>No</v>
      </c>
      <c r="F1377" s="8" t="str">
        <f>VLOOKUP(A1377:A3711,'Medical Examinations'!$A$2:$H$2336,5,0)</f>
        <v>No</v>
      </c>
      <c r="G1377" s="8" t="str">
        <f>VLOOKUP(A1377:A3711,'Medical Examinations'!$A$2:$H$2336,6,0)</f>
        <v>No</v>
      </c>
      <c r="H1377" s="8">
        <f>VLOOKUP(A1377:A3711,'Medical Examinations'!$A$2:$H$2336,7,0)</f>
        <v>0</v>
      </c>
      <c r="I1377" t="str">
        <f>VLOOKUP(A1377:A3711,'Medical Examinations'!$A$2:$K$2336,11,0)</f>
        <v>No</v>
      </c>
      <c r="J1377" s="8" t="str">
        <f>VLOOKUP(A1377:A3711,'Medical Examinations'!$A$2:$M$2336,12,0)</f>
        <v>Overweight</v>
      </c>
      <c r="K1377" s="8" t="str">
        <f>VLOOKUP(A1377:A3711,'Medical Examinations'!$A$2:$M$2336,13,0)</f>
        <v>Diabetes</v>
      </c>
      <c r="L1377" s="8" t="str">
        <f>VLOOKUP(Table1[CUSTOMER ID],'Hospitalisation Details'!$A$1:$N$2344,12,0)</f>
        <v>6/Dec/1974</v>
      </c>
      <c r="M1377" s="22">
        <f>VLOOKUP(Table1[CUSTOMER ID],'Hospitalisation Details'!$A$2:$N$2344,14,0)</f>
        <v>7789.64</v>
      </c>
      <c r="N1377" s="8" t="str">
        <f>VLOOKUP(Table1[CUSTOMER ID],'Hospitalisation Details'!$A$2:$I$2344,7,0)</f>
        <v>tier - 1</v>
      </c>
      <c r="O1377" s="8" t="str">
        <f>VLOOKUP(Table1[CUSTOMER ID],'Hospitalisation Details'!$A$2:$I$2344,8,0)</f>
        <v>tier - 3</v>
      </c>
      <c r="P1377" s="8" t="str">
        <f>VLOOKUP(Table1[CUSTOMER ID],'Hospitalisation Details'!$A$2:$I$2344,9,0)</f>
        <v>R1013</v>
      </c>
      <c r="Q1377" s="8">
        <f ca="1">VLOOKUP(Table1[CUSTOMER ID],'Hospitalisation Details'!$A$2:$N$2344,13,0)</f>
        <v>49</v>
      </c>
    </row>
    <row r="1378" spans="1:17" ht="15.75" x14ac:dyDescent="0.25">
      <c r="A1378" s="1" t="s">
        <v>993</v>
      </c>
      <c r="B1378" s="8" t="str">
        <f>VLOOKUP(A1378:A3712,'Customer Names'!$A$2:$D$2336,2,0)</f>
        <v xml:space="preserve">  Rick</v>
      </c>
      <c r="C1378" s="8">
        <f>VLOOKUP(A1378:A3712,'Medical Examinations'!$A$2:$H$2336,2,0)</f>
        <v>40.58</v>
      </c>
      <c r="D1378" s="8">
        <f>VLOOKUP(A1378:A3712,'Medical Examinations'!$A$2:$H$2336,3,0)</f>
        <v>5.32</v>
      </c>
      <c r="E1378" s="8" t="str">
        <f>VLOOKUP(A1378:A3712,'Medical Examinations'!$A$1:$M$2336,10,0)</f>
        <v>Yes</v>
      </c>
      <c r="F1378" s="8" t="str">
        <f>VLOOKUP(A1378:A3712,'Medical Examinations'!$A$2:$H$2336,5,0)</f>
        <v>No</v>
      </c>
      <c r="G1378" s="8" t="str">
        <f>VLOOKUP(A1378:A3712,'Medical Examinations'!$A$2:$H$2336,6,0)</f>
        <v>Yes</v>
      </c>
      <c r="H1378" s="8">
        <f>VLOOKUP(A1378:A3712,'Medical Examinations'!$A$2:$H$2336,7,0)</f>
        <v>1</v>
      </c>
      <c r="I1378" t="str">
        <f>VLOOKUP(A1378:A3712,'Medical Examinations'!$A$2:$K$2336,11,0)</f>
        <v>No</v>
      </c>
      <c r="J1378" s="8" t="str">
        <f>VLOOKUP(A1378:A3712,'Medical Examinations'!$A$2:$M$2336,12,0)</f>
        <v>Obesity</v>
      </c>
      <c r="K1378" s="8" t="str">
        <f>VLOOKUP(A1378:A3712,'Medical Examinations'!$A$2:$M$2336,13,0)</f>
        <v>Normal</v>
      </c>
      <c r="L1378" s="8" t="str">
        <f>VLOOKUP(Table1[CUSTOMER ID],'Hospitalisation Details'!$A$1:$N$2344,12,0)</f>
        <v>21/Dec/1997</v>
      </c>
      <c r="M1378" s="22">
        <f>VLOOKUP(Table1[CUSTOMER ID],'Hospitalisation Details'!$A$2:$N$2344,14,0)</f>
        <v>7763.06</v>
      </c>
      <c r="N1378" s="8" t="str">
        <f>VLOOKUP(Table1[CUSTOMER ID],'Hospitalisation Details'!$A$2:$I$2344,7,0)</f>
        <v>tier - 2</v>
      </c>
      <c r="O1378" s="8" t="str">
        <f>VLOOKUP(Table1[CUSTOMER ID],'Hospitalisation Details'!$A$2:$I$2344,8,0)</f>
        <v>tier - 1</v>
      </c>
      <c r="P1378" s="8" t="str">
        <f>VLOOKUP(Table1[CUSTOMER ID],'Hospitalisation Details'!$A$2:$I$2344,9,0)</f>
        <v>R1012</v>
      </c>
      <c r="Q1378" s="8">
        <f ca="1">VLOOKUP(Table1[CUSTOMER ID],'Hospitalisation Details'!$A$2:$N$2344,13,0)</f>
        <v>26</v>
      </c>
    </row>
    <row r="1379" spans="1:17" ht="15.75" x14ac:dyDescent="0.25">
      <c r="A1379" s="1" t="s">
        <v>992</v>
      </c>
      <c r="B1379" s="8" t="str">
        <f>VLOOKUP(A1379:A3713,'Customer Names'!$A$2:$D$2336,2,0)</f>
        <v xml:space="preserve">  Lauren C</v>
      </c>
      <c r="C1379" s="8">
        <f>VLOOKUP(A1379:A3713,'Medical Examinations'!$A$2:$H$2336,2,0)</f>
        <v>33.06</v>
      </c>
      <c r="D1379" s="8">
        <f>VLOOKUP(A1379:A3713,'Medical Examinations'!$A$2:$H$2336,3,0)</f>
        <v>9.59</v>
      </c>
      <c r="E1379" s="8" t="str">
        <f>VLOOKUP(A1379:A3713,'Medical Examinations'!$A$1:$M$2336,10,0)</f>
        <v>Yes</v>
      </c>
      <c r="F1379" s="8" t="str">
        <f>VLOOKUP(A1379:A3713,'Medical Examinations'!$A$2:$H$2336,5,0)</f>
        <v>No</v>
      </c>
      <c r="G1379" s="8" t="str">
        <f>VLOOKUP(A1379:A3713,'Medical Examinations'!$A$2:$H$2336,6,0)</f>
        <v>No</v>
      </c>
      <c r="H1379" s="8">
        <f>VLOOKUP(A1379:A3713,'Medical Examinations'!$A$2:$H$2336,7,0)</f>
        <v>0</v>
      </c>
      <c r="I1379" t="str">
        <f>VLOOKUP(A1379:A3713,'Medical Examinations'!$A$2:$K$2336,11,0)</f>
        <v>No</v>
      </c>
      <c r="J1379" s="8" t="str">
        <f>VLOOKUP(A1379:A3713,'Medical Examinations'!$A$2:$M$2336,12,0)</f>
        <v>Obesity</v>
      </c>
      <c r="K1379" s="8" t="str">
        <f>VLOOKUP(A1379:A3713,'Medical Examinations'!$A$2:$M$2336,13,0)</f>
        <v>Diabetes</v>
      </c>
      <c r="L1379" s="8" t="str">
        <f>VLOOKUP(Table1[CUSTOMER ID],'Hospitalisation Details'!$A$1:$N$2344,12,0)</f>
        <v>30/Jun/1981</v>
      </c>
      <c r="M1379" s="22">
        <f>VLOOKUP(Table1[CUSTOMER ID],'Hospitalisation Details'!$A$2:$N$2344,14,0)</f>
        <v>7749.16</v>
      </c>
      <c r="N1379" s="8" t="str">
        <f>VLOOKUP(Table1[CUSTOMER ID],'Hospitalisation Details'!$A$2:$I$2344,7,0)</f>
        <v>tier - 2</v>
      </c>
      <c r="O1379" s="8" t="str">
        <f>VLOOKUP(Table1[CUSTOMER ID],'Hospitalisation Details'!$A$2:$I$2344,8,0)</f>
        <v>tier - 1</v>
      </c>
      <c r="P1379" s="8" t="str">
        <f>VLOOKUP(Table1[CUSTOMER ID],'Hospitalisation Details'!$A$2:$I$2344,9,0)</f>
        <v>R1012</v>
      </c>
      <c r="Q1379" s="8">
        <f ca="1">VLOOKUP(Table1[CUSTOMER ID],'Hospitalisation Details'!$A$2:$N$2344,13,0)</f>
        <v>43</v>
      </c>
    </row>
    <row r="1380" spans="1:17" ht="15.75" x14ac:dyDescent="0.25">
      <c r="A1380" s="1" t="s">
        <v>991</v>
      </c>
      <c r="B1380" s="8" t="str">
        <f>VLOOKUP(A1380:A3714,'Customer Names'!$A$2:$D$2336,2,0)</f>
        <v xml:space="preserve">  Daniel</v>
      </c>
      <c r="C1380" s="8">
        <f>VLOOKUP(A1380:A3714,'Medical Examinations'!$A$2:$H$2336,2,0)</f>
        <v>26.62</v>
      </c>
      <c r="D1380" s="8">
        <f>VLOOKUP(A1380:A3714,'Medical Examinations'!$A$2:$H$2336,3,0)</f>
        <v>6.15</v>
      </c>
      <c r="E1380" s="8" t="str">
        <f>VLOOKUP(A1380:A3714,'Medical Examinations'!$A$1:$M$2336,10,0)</f>
        <v>Yes</v>
      </c>
      <c r="F1380" s="8" t="str">
        <f>VLOOKUP(A1380:A3714,'Medical Examinations'!$A$2:$H$2336,5,0)</f>
        <v>No</v>
      </c>
      <c r="G1380" s="8" t="str">
        <f>VLOOKUP(A1380:A3714,'Medical Examinations'!$A$2:$H$2336,6,0)</f>
        <v>No</v>
      </c>
      <c r="H1380" s="8">
        <f>VLOOKUP(A1380:A3714,'Medical Examinations'!$A$2:$H$2336,7,0)</f>
        <v>0</v>
      </c>
      <c r="I1380" t="str">
        <f>VLOOKUP(A1380:A3714,'Medical Examinations'!$A$2:$K$2336,11,0)</f>
        <v>No</v>
      </c>
      <c r="J1380" s="8" t="str">
        <f>VLOOKUP(A1380:A3714,'Medical Examinations'!$A$2:$M$2336,12,0)</f>
        <v>Overweight</v>
      </c>
      <c r="K1380" s="8" t="str">
        <f>VLOOKUP(A1380:A3714,'Medical Examinations'!$A$2:$M$2336,13,0)</f>
        <v>Prediabetes</v>
      </c>
      <c r="L1380" s="8" t="str">
        <f>VLOOKUP(Table1[CUSTOMER ID],'Hospitalisation Details'!$A$1:$N$2344,12,0)</f>
        <v>12/Dec/1976</v>
      </c>
      <c r="M1380" s="22">
        <f>VLOOKUP(Table1[CUSTOMER ID],'Hospitalisation Details'!$A$2:$N$2344,14,0)</f>
        <v>7742.11</v>
      </c>
      <c r="N1380" s="8" t="str">
        <f>VLOOKUP(Table1[CUSTOMER ID],'Hospitalisation Details'!$A$2:$I$2344,7,0)</f>
        <v>tier - 3</v>
      </c>
      <c r="O1380" s="8" t="str">
        <f>VLOOKUP(Table1[CUSTOMER ID],'Hospitalisation Details'!$A$2:$I$2344,8,0)</f>
        <v>tier - 2</v>
      </c>
      <c r="P1380" s="8" t="str">
        <f>VLOOKUP(Table1[CUSTOMER ID],'Hospitalisation Details'!$A$2:$I$2344,9,0)</f>
        <v>R1013</v>
      </c>
      <c r="Q1380" s="8">
        <f ca="1">VLOOKUP(Table1[CUSTOMER ID],'Hospitalisation Details'!$A$2:$N$2344,13,0)</f>
        <v>47</v>
      </c>
    </row>
    <row r="1381" spans="1:17" ht="15.75" x14ac:dyDescent="0.25">
      <c r="A1381" s="1" t="s">
        <v>990</v>
      </c>
      <c r="B1381" s="8" t="str">
        <f>VLOOKUP(A1381:A3715,'Customer Names'!$A$2:$D$2336,2,0)</f>
        <v xml:space="preserve">  Jaime</v>
      </c>
      <c r="C1381" s="8">
        <f>VLOOKUP(A1381:A3715,'Medical Examinations'!$A$2:$H$2336,2,0)</f>
        <v>37.1</v>
      </c>
      <c r="D1381" s="8">
        <f>VLOOKUP(A1381:A3715,'Medical Examinations'!$A$2:$H$2336,3,0)</f>
        <v>11.08</v>
      </c>
      <c r="E1381" s="8" t="str">
        <f>VLOOKUP(A1381:A3715,'Medical Examinations'!$A$1:$M$2336,10,0)</f>
        <v>No</v>
      </c>
      <c r="F1381" s="8" t="str">
        <f>VLOOKUP(A1381:A3715,'Medical Examinations'!$A$2:$H$2336,5,0)</f>
        <v>No</v>
      </c>
      <c r="G1381" s="8" t="str">
        <f>VLOOKUP(A1381:A3715,'Medical Examinations'!$A$2:$H$2336,6,0)</f>
        <v>No</v>
      </c>
      <c r="H1381" s="8">
        <f>VLOOKUP(A1381:A3715,'Medical Examinations'!$A$2:$H$2336,7,0)</f>
        <v>0</v>
      </c>
      <c r="I1381" t="str">
        <f>VLOOKUP(A1381:A3715,'Medical Examinations'!$A$2:$K$2336,11,0)</f>
        <v>No</v>
      </c>
      <c r="J1381" s="8" t="str">
        <f>VLOOKUP(A1381:A3715,'Medical Examinations'!$A$2:$M$2336,12,0)</f>
        <v>Obesity</v>
      </c>
      <c r="K1381" s="8" t="str">
        <f>VLOOKUP(A1381:A3715,'Medical Examinations'!$A$2:$M$2336,13,0)</f>
        <v>Diabetes</v>
      </c>
      <c r="L1381" s="8" t="str">
        <f>VLOOKUP(Table1[CUSTOMER ID],'Hospitalisation Details'!$A$1:$N$2344,12,0)</f>
        <v>4/Sep/1978</v>
      </c>
      <c r="M1381" s="22">
        <f>VLOOKUP(Table1[CUSTOMER ID],'Hospitalisation Details'!$A$2:$N$2344,14,0)</f>
        <v>7740.34</v>
      </c>
      <c r="N1381" s="8" t="str">
        <f>VLOOKUP(Table1[CUSTOMER ID],'Hospitalisation Details'!$A$2:$I$2344,7,0)</f>
        <v>tier - 1</v>
      </c>
      <c r="O1381" s="8" t="str">
        <f>VLOOKUP(Table1[CUSTOMER ID],'Hospitalisation Details'!$A$2:$I$2344,8,0)</f>
        <v>tier - 1</v>
      </c>
      <c r="P1381" s="8" t="str">
        <f>VLOOKUP(Table1[CUSTOMER ID],'Hospitalisation Details'!$A$2:$I$2344,9,0)</f>
        <v>R1011</v>
      </c>
      <c r="Q1381" s="8">
        <f ca="1">VLOOKUP(Table1[CUSTOMER ID],'Hospitalisation Details'!$A$2:$N$2344,13,0)</f>
        <v>46</v>
      </c>
    </row>
    <row r="1382" spans="1:17" ht="15.75" x14ac:dyDescent="0.25">
      <c r="A1382" s="1" t="s">
        <v>989</v>
      </c>
      <c r="B1382" s="8" t="str">
        <f>VLOOKUP(A1382:A3716,'Customer Names'!$A$2:$D$2336,2,0)</f>
        <v xml:space="preserve">  Erik R</v>
      </c>
      <c r="C1382" s="8">
        <f>VLOOKUP(A1382:A3716,'Medical Examinations'!$A$2:$H$2336,2,0)</f>
        <v>18.28</v>
      </c>
      <c r="D1382" s="8">
        <f>VLOOKUP(A1382:A3716,'Medical Examinations'!$A$2:$H$2336,3,0)</f>
        <v>7.95</v>
      </c>
      <c r="E1382" s="8" t="str">
        <f>VLOOKUP(A1382:A3716,'Medical Examinations'!$A$1:$M$2336,10,0)</f>
        <v>No</v>
      </c>
      <c r="F1382" s="8" t="str">
        <f>VLOOKUP(A1382:A3716,'Medical Examinations'!$A$2:$H$2336,5,0)</f>
        <v>No</v>
      </c>
      <c r="G1382" s="8" t="str">
        <f>VLOOKUP(A1382:A3716,'Medical Examinations'!$A$2:$H$2336,6,0)</f>
        <v>No</v>
      </c>
      <c r="H1382" s="8">
        <f>VLOOKUP(A1382:A3716,'Medical Examinations'!$A$2:$H$2336,7,0)</f>
        <v>0</v>
      </c>
      <c r="I1382" t="str">
        <f>VLOOKUP(A1382:A3716,'Medical Examinations'!$A$2:$K$2336,11,0)</f>
        <v>No</v>
      </c>
      <c r="J1382" s="8" t="str">
        <f>VLOOKUP(A1382:A3716,'Medical Examinations'!$A$2:$M$2336,12,0)</f>
        <v>Underweight</v>
      </c>
      <c r="K1382" s="8" t="str">
        <f>VLOOKUP(A1382:A3716,'Medical Examinations'!$A$2:$M$2336,13,0)</f>
        <v>Diabetes</v>
      </c>
      <c r="L1382" s="8" t="str">
        <f>VLOOKUP(Table1[CUSTOMER ID],'Hospitalisation Details'!$A$1:$N$2344,12,0)</f>
        <v>18/Jul/1965</v>
      </c>
      <c r="M1382" s="22">
        <f>VLOOKUP(Table1[CUSTOMER ID],'Hospitalisation Details'!$A$2:$N$2344,14,0)</f>
        <v>7736.39</v>
      </c>
      <c r="N1382" s="8" t="str">
        <f>VLOOKUP(Table1[CUSTOMER ID],'Hospitalisation Details'!$A$2:$I$2344,7,0)</f>
        <v>tier - 3</v>
      </c>
      <c r="O1382" s="8" t="str">
        <f>VLOOKUP(Table1[CUSTOMER ID],'Hospitalisation Details'!$A$2:$I$2344,8,0)</f>
        <v>tier - 2</v>
      </c>
      <c r="P1382" s="8" t="str">
        <f>VLOOKUP(Table1[CUSTOMER ID],'Hospitalisation Details'!$A$2:$I$2344,9,0)</f>
        <v>R1013</v>
      </c>
      <c r="Q1382" s="8">
        <f ca="1">VLOOKUP(Table1[CUSTOMER ID],'Hospitalisation Details'!$A$2:$N$2344,13,0)</f>
        <v>59</v>
      </c>
    </row>
    <row r="1383" spans="1:17" ht="15.75" x14ac:dyDescent="0.25">
      <c r="A1383" s="1" t="s">
        <v>988</v>
      </c>
      <c r="B1383" s="8" t="str">
        <f>VLOOKUP(A1383:A3717,'Customer Names'!$A$2:$D$2336,2,0)</f>
        <v xml:space="preserve">  Katie</v>
      </c>
      <c r="C1383" s="8">
        <f>VLOOKUP(A1383:A3717,'Medical Examinations'!$A$2:$H$2336,2,0)</f>
        <v>35.814999999999998</v>
      </c>
      <c r="D1383" s="8">
        <f>VLOOKUP(A1383:A3717,'Medical Examinations'!$A$2:$H$2336,3,0)</f>
        <v>6.23</v>
      </c>
      <c r="E1383" s="8" t="str">
        <f>VLOOKUP(A1383:A3717,'Medical Examinations'!$A$1:$M$2336,10,0)</f>
        <v>No</v>
      </c>
      <c r="F1383" s="8" t="str">
        <f>VLOOKUP(A1383:A3717,'Medical Examinations'!$A$2:$H$2336,5,0)</f>
        <v>No</v>
      </c>
      <c r="G1383" s="8" t="str">
        <f>VLOOKUP(A1383:A3717,'Medical Examinations'!$A$2:$H$2336,6,0)</f>
        <v>No</v>
      </c>
      <c r="H1383" s="8">
        <f>VLOOKUP(A1383:A3717,'Medical Examinations'!$A$2:$H$2336,7,0)</f>
        <v>0</v>
      </c>
      <c r="I1383" t="str">
        <f>VLOOKUP(A1383:A3717,'Medical Examinations'!$A$2:$K$2336,11,0)</f>
        <v>No</v>
      </c>
      <c r="J1383" s="8" t="str">
        <f>VLOOKUP(A1383:A3717,'Medical Examinations'!$A$2:$M$2336,12,0)</f>
        <v>Obesity</v>
      </c>
      <c r="K1383" s="8" t="str">
        <f>VLOOKUP(A1383:A3717,'Medical Examinations'!$A$2:$M$2336,13,0)</f>
        <v>Prediabetes</v>
      </c>
      <c r="L1383" s="8" t="str">
        <f>VLOOKUP(Table1[CUSTOMER ID],'Hospitalisation Details'!$A$1:$N$2344,12,0)</f>
        <v>29/Aug/1977</v>
      </c>
      <c r="M1383" s="22">
        <f>VLOOKUP(Table1[CUSTOMER ID],'Hospitalisation Details'!$A$2:$N$2344,14,0)</f>
        <v>7731.86</v>
      </c>
      <c r="N1383" s="8" t="str">
        <f>VLOOKUP(Table1[CUSTOMER ID],'Hospitalisation Details'!$A$2:$I$2344,7,0)</f>
        <v>tier - 2</v>
      </c>
      <c r="O1383" s="8" t="str">
        <f>VLOOKUP(Table1[CUSTOMER ID],'Hospitalisation Details'!$A$2:$I$2344,8,0)</f>
        <v>tier - 3</v>
      </c>
      <c r="P1383" s="8" t="str">
        <f>VLOOKUP(Table1[CUSTOMER ID],'Hospitalisation Details'!$A$2:$I$2344,9,0)</f>
        <v>R1012</v>
      </c>
      <c r="Q1383" s="8">
        <f ca="1">VLOOKUP(Table1[CUSTOMER ID],'Hospitalisation Details'!$A$2:$N$2344,13,0)</f>
        <v>47</v>
      </c>
    </row>
    <row r="1384" spans="1:17" ht="15.75" x14ac:dyDescent="0.25">
      <c r="A1384" s="1" t="s">
        <v>987</v>
      </c>
      <c r="B1384" s="8" t="str">
        <f>VLOOKUP(A1384:A3718,'Customer Names'!$A$2:$D$2336,2,0)</f>
        <v xml:space="preserve">  Thomas A</v>
      </c>
      <c r="C1384" s="8">
        <f>VLOOKUP(A1384:A3718,'Medical Examinations'!$A$2:$H$2336,2,0)</f>
        <v>30.69</v>
      </c>
      <c r="D1384" s="8">
        <f>VLOOKUP(A1384:A3718,'Medical Examinations'!$A$2:$H$2336,3,0)</f>
        <v>6.5</v>
      </c>
      <c r="E1384" s="8" t="str">
        <f>VLOOKUP(A1384:A3718,'Medical Examinations'!$A$1:$M$2336,10,0)</f>
        <v>No</v>
      </c>
      <c r="F1384" s="8" t="str">
        <f>VLOOKUP(A1384:A3718,'Medical Examinations'!$A$2:$H$2336,5,0)</f>
        <v>No</v>
      </c>
      <c r="G1384" s="8" t="str">
        <f>VLOOKUP(A1384:A3718,'Medical Examinations'!$A$2:$H$2336,6,0)</f>
        <v>No</v>
      </c>
      <c r="H1384" s="8">
        <f>VLOOKUP(A1384:A3718,'Medical Examinations'!$A$2:$H$2336,7,0)</f>
        <v>0</v>
      </c>
      <c r="I1384" t="str">
        <f>VLOOKUP(A1384:A3718,'Medical Examinations'!$A$2:$K$2336,11,0)</f>
        <v>No</v>
      </c>
      <c r="J1384" s="8" t="str">
        <f>VLOOKUP(A1384:A3718,'Medical Examinations'!$A$2:$M$2336,12,0)</f>
        <v>Obesity</v>
      </c>
      <c r="K1384" s="8" t="str">
        <f>VLOOKUP(A1384:A3718,'Medical Examinations'!$A$2:$M$2336,13,0)</f>
        <v>Diabetes</v>
      </c>
      <c r="L1384" s="8" t="str">
        <f>VLOOKUP(Table1[CUSTOMER ID],'Hospitalisation Details'!$A$1:$N$2344,12,0)</f>
        <v>4/Dec/1978</v>
      </c>
      <c r="M1384" s="22">
        <f>VLOOKUP(Table1[CUSTOMER ID],'Hospitalisation Details'!$A$2:$N$2344,14,0)</f>
        <v>7731.43</v>
      </c>
      <c r="N1384" s="8" t="str">
        <f>VLOOKUP(Table1[CUSTOMER ID],'Hospitalisation Details'!$A$2:$I$2344,7,0)</f>
        <v>tier - 3</v>
      </c>
      <c r="O1384" s="8" t="str">
        <f>VLOOKUP(Table1[CUSTOMER ID],'Hospitalisation Details'!$A$2:$I$2344,8,0)</f>
        <v>tier - 2</v>
      </c>
      <c r="P1384" s="8" t="str">
        <f>VLOOKUP(Table1[CUSTOMER ID],'Hospitalisation Details'!$A$2:$I$2344,9,0)</f>
        <v>R1013</v>
      </c>
      <c r="Q1384" s="8">
        <f ca="1">VLOOKUP(Table1[CUSTOMER ID],'Hospitalisation Details'!$A$2:$N$2344,13,0)</f>
        <v>45</v>
      </c>
    </row>
    <row r="1385" spans="1:17" ht="15.75" x14ac:dyDescent="0.25">
      <c r="A1385" s="1" t="s">
        <v>986</v>
      </c>
      <c r="B1385" s="8" t="str">
        <f>VLOOKUP(A1385:A3719,'Customer Names'!$A$2:$D$2336,2,0)</f>
        <v xml:space="preserve">  Jean-Marc</v>
      </c>
      <c r="C1385" s="8">
        <f>VLOOKUP(A1385:A3719,'Medical Examinations'!$A$2:$H$2336,2,0)</f>
        <v>26.125</v>
      </c>
      <c r="D1385" s="8">
        <f>VLOOKUP(A1385:A3719,'Medical Examinations'!$A$2:$H$2336,3,0)</f>
        <v>5.22</v>
      </c>
      <c r="E1385" s="8" t="str">
        <f>VLOOKUP(A1385:A3719,'Medical Examinations'!$A$1:$M$2336,10,0)</f>
        <v>No</v>
      </c>
      <c r="F1385" s="8" t="str">
        <f>VLOOKUP(A1385:A3719,'Medical Examinations'!$A$2:$H$2336,5,0)</f>
        <v>No</v>
      </c>
      <c r="G1385" s="8" t="str">
        <f>VLOOKUP(A1385:A3719,'Medical Examinations'!$A$2:$H$2336,6,0)</f>
        <v>No</v>
      </c>
      <c r="H1385" s="8">
        <f>VLOOKUP(A1385:A3719,'Medical Examinations'!$A$2:$H$2336,7,0)</f>
        <v>0</v>
      </c>
      <c r="I1385" t="str">
        <f>VLOOKUP(A1385:A3719,'Medical Examinations'!$A$2:$K$2336,11,0)</f>
        <v>No</v>
      </c>
      <c r="J1385" s="8" t="str">
        <f>VLOOKUP(A1385:A3719,'Medical Examinations'!$A$2:$M$2336,12,0)</f>
        <v>Overweight</v>
      </c>
      <c r="K1385" s="8" t="str">
        <f>VLOOKUP(A1385:A3719,'Medical Examinations'!$A$2:$M$2336,13,0)</f>
        <v>Normal</v>
      </c>
      <c r="L1385" s="8" t="str">
        <f>VLOOKUP(Table1[CUSTOMER ID],'Hospitalisation Details'!$A$1:$N$2344,12,0)</f>
        <v>10/Sep/1980</v>
      </c>
      <c r="M1385" s="22">
        <f>VLOOKUP(Table1[CUSTOMER ID],'Hospitalisation Details'!$A$2:$N$2344,14,0)</f>
        <v>7729.65</v>
      </c>
      <c r="N1385" s="8" t="str">
        <f>VLOOKUP(Table1[CUSTOMER ID],'Hospitalisation Details'!$A$2:$I$2344,7,0)</f>
        <v>tier - 3</v>
      </c>
      <c r="O1385" s="8" t="str">
        <f>VLOOKUP(Table1[CUSTOMER ID],'Hospitalisation Details'!$A$2:$I$2344,8,0)</f>
        <v>tier - 1</v>
      </c>
      <c r="P1385" s="8" t="str">
        <f>VLOOKUP(Table1[CUSTOMER ID],'Hospitalisation Details'!$A$2:$I$2344,9,0)</f>
        <v>R1016</v>
      </c>
      <c r="Q1385" s="8">
        <f ca="1">VLOOKUP(Table1[CUSTOMER ID],'Hospitalisation Details'!$A$2:$N$2344,13,0)</f>
        <v>44</v>
      </c>
    </row>
    <row r="1386" spans="1:17" ht="15.75" x14ac:dyDescent="0.25">
      <c r="A1386" s="1" t="s">
        <v>985</v>
      </c>
      <c r="B1386" s="8" t="str">
        <f>VLOOKUP(A1386:A3720,'Customer Names'!$A$2:$D$2336,2,0)</f>
        <v xml:space="preserve">  Kerry L</v>
      </c>
      <c r="C1386" s="8">
        <f>VLOOKUP(A1386:A3720,'Medical Examinations'!$A$2:$H$2336,2,0)</f>
        <v>34.58</v>
      </c>
      <c r="D1386" s="8">
        <f>VLOOKUP(A1386:A3720,'Medical Examinations'!$A$2:$H$2336,3,0)</f>
        <v>6.3</v>
      </c>
      <c r="E1386" s="8" t="str">
        <f>VLOOKUP(A1386:A3720,'Medical Examinations'!$A$1:$M$2336,10,0)</f>
        <v>No</v>
      </c>
      <c r="F1386" s="8" t="str">
        <f>VLOOKUP(A1386:A3720,'Medical Examinations'!$A$2:$H$2336,5,0)</f>
        <v>No</v>
      </c>
      <c r="G1386" s="8" t="str">
        <f>VLOOKUP(A1386:A3720,'Medical Examinations'!$A$2:$H$2336,6,0)</f>
        <v>Yes</v>
      </c>
      <c r="H1386" s="8">
        <f>VLOOKUP(A1386:A3720,'Medical Examinations'!$A$2:$H$2336,7,0)</f>
        <v>1</v>
      </c>
      <c r="I1386" t="str">
        <f>VLOOKUP(A1386:A3720,'Medical Examinations'!$A$2:$K$2336,11,0)</f>
        <v>No</v>
      </c>
      <c r="J1386" s="8" t="str">
        <f>VLOOKUP(A1386:A3720,'Medical Examinations'!$A$2:$M$2336,12,0)</f>
        <v>Obesity</v>
      </c>
      <c r="K1386" s="8" t="str">
        <f>VLOOKUP(A1386:A3720,'Medical Examinations'!$A$2:$M$2336,13,0)</f>
        <v>Prediabetes</v>
      </c>
      <c r="L1386" s="8" t="str">
        <f>VLOOKUP(Table1[CUSTOMER ID],'Hospitalisation Details'!$A$1:$N$2344,12,0)</f>
        <v>2/Jun/1979</v>
      </c>
      <c r="M1386" s="22">
        <f>VLOOKUP(Table1[CUSTOMER ID],'Hospitalisation Details'!$A$2:$N$2344,14,0)</f>
        <v>7727.25</v>
      </c>
      <c r="N1386" s="8" t="str">
        <f>VLOOKUP(Table1[CUSTOMER ID],'Hospitalisation Details'!$A$2:$I$2344,7,0)</f>
        <v>tier - 2</v>
      </c>
      <c r="O1386" s="8" t="str">
        <f>VLOOKUP(Table1[CUSTOMER ID],'Hospitalisation Details'!$A$2:$I$2344,8,0)</f>
        <v>tier - 3</v>
      </c>
      <c r="P1386" s="8" t="str">
        <f>VLOOKUP(Table1[CUSTOMER ID],'Hospitalisation Details'!$A$2:$I$2344,9,0)</f>
        <v>R1012</v>
      </c>
      <c r="Q1386" s="8">
        <f ca="1">VLOOKUP(Table1[CUSTOMER ID],'Hospitalisation Details'!$A$2:$N$2344,13,0)</f>
        <v>45</v>
      </c>
    </row>
    <row r="1387" spans="1:17" ht="15.75" x14ac:dyDescent="0.25">
      <c r="A1387" s="1" t="s">
        <v>984</v>
      </c>
      <c r="B1387" s="8" t="str">
        <f>VLOOKUP(A1387:A3721,'Customer Names'!$A$2:$D$2336,2,0)</f>
        <v xml:space="preserve">  Ulrich</v>
      </c>
      <c r="C1387" s="8">
        <f>VLOOKUP(A1387:A3721,'Medical Examinations'!$A$2:$H$2336,2,0)</f>
        <v>27.4</v>
      </c>
      <c r="D1387" s="8">
        <f>VLOOKUP(A1387:A3721,'Medical Examinations'!$A$2:$H$2336,3,0)</f>
        <v>8.84</v>
      </c>
      <c r="E1387" s="8" t="str">
        <f>VLOOKUP(A1387:A3721,'Medical Examinations'!$A$1:$M$2336,10,0)</f>
        <v>No</v>
      </c>
      <c r="F1387" s="8" t="str">
        <f>VLOOKUP(A1387:A3721,'Medical Examinations'!$A$2:$H$2336,5,0)</f>
        <v>No</v>
      </c>
      <c r="G1387" s="8" t="str">
        <f>VLOOKUP(A1387:A3721,'Medical Examinations'!$A$2:$H$2336,6,0)</f>
        <v>No</v>
      </c>
      <c r="H1387" s="8">
        <f>VLOOKUP(A1387:A3721,'Medical Examinations'!$A$2:$H$2336,7,0)</f>
        <v>0</v>
      </c>
      <c r="I1387" t="str">
        <f>VLOOKUP(A1387:A3721,'Medical Examinations'!$A$2:$K$2336,11,0)</f>
        <v>No</v>
      </c>
      <c r="J1387" s="8" t="str">
        <f>VLOOKUP(A1387:A3721,'Medical Examinations'!$A$2:$M$2336,12,0)</f>
        <v>Overweight</v>
      </c>
      <c r="K1387" s="8" t="str">
        <f>VLOOKUP(A1387:A3721,'Medical Examinations'!$A$2:$M$2336,13,0)</f>
        <v>Diabetes</v>
      </c>
      <c r="L1387" s="8" t="str">
        <f>VLOOKUP(Table1[CUSTOMER ID],'Hospitalisation Details'!$A$1:$N$2344,12,0)</f>
        <v>29/Dec/1978</v>
      </c>
      <c r="M1387" s="22">
        <f>VLOOKUP(Table1[CUSTOMER ID],'Hospitalisation Details'!$A$2:$N$2344,14,0)</f>
        <v>7726.85</v>
      </c>
      <c r="N1387" s="8" t="str">
        <f>VLOOKUP(Table1[CUSTOMER ID],'Hospitalisation Details'!$A$2:$I$2344,7,0)</f>
        <v>tier - 1</v>
      </c>
      <c r="O1387" s="8" t="str">
        <f>VLOOKUP(Table1[CUSTOMER ID],'Hospitalisation Details'!$A$2:$I$2344,8,0)</f>
        <v>tier - 2</v>
      </c>
      <c r="P1387" s="8" t="str">
        <f>VLOOKUP(Table1[CUSTOMER ID],'Hospitalisation Details'!$A$2:$I$2344,9,0)</f>
        <v>R1011</v>
      </c>
      <c r="Q1387" s="8">
        <f ca="1">VLOOKUP(Table1[CUSTOMER ID],'Hospitalisation Details'!$A$2:$N$2344,13,0)</f>
        <v>45</v>
      </c>
    </row>
    <row r="1388" spans="1:17" ht="15.75" x14ac:dyDescent="0.25">
      <c r="A1388" s="1" t="s">
        <v>983</v>
      </c>
      <c r="B1388" s="8" t="str">
        <f>VLOOKUP(A1388:A3722,'Customer Names'!$A$2:$D$2336,2,0)</f>
        <v xml:space="preserve">  Justin P</v>
      </c>
      <c r="C1388" s="8">
        <f>VLOOKUP(A1388:A3722,'Medical Examinations'!$A$2:$H$2336,2,0)</f>
        <v>27.53</v>
      </c>
      <c r="D1388" s="8">
        <f>VLOOKUP(A1388:A3722,'Medical Examinations'!$A$2:$H$2336,3,0)</f>
        <v>4.1100000000000003</v>
      </c>
      <c r="E1388" s="8" t="str">
        <f>VLOOKUP(A1388:A3722,'Medical Examinations'!$A$1:$M$2336,10,0)</f>
        <v>No</v>
      </c>
      <c r="F1388" s="8" t="str">
        <f>VLOOKUP(A1388:A3722,'Medical Examinations'!$A$2:$H$2336,5,0)</f>
        <v>No</v>
      </c>
      <c r="G1388" s="8" t="str">
        <f>VLOOKUP(A1388:A3722,'Medical Examinations'!$A$2:$H$2336,6,0)</f>
        <v>No</v>
      </c>
      <c r="H1388" s="8">
        <f>VLOOKUP(A1388:A3722,'Medical Examinations'!$A$2:$H$2336,7,0)</f>
        <v>1</v>
      </c>
      <c r="I1388" t="str">
        <f>VLOOKUP(A1388:A3722,'Medical Examinations'!$A$2:$K$2336,11,0)</f>
        <v>No</v>
      </c>
      <c r="J1388" s="8" t="str">
        <f>VLOOKUP(A1388:A3722,'Medical Examinations'!$A$2:$M$2336,12,0)</f>
        <v>Overweight</v>
      </c>
      <c r="K1388" s="8" t="str">
        <f>VLOOKUP(A1388:A3722,'Medical Examinations'!$A$2:$M$2336,13,0)</f>
        <v>Normal</v>
      </c>
      <c r="L1388" s="8" t="str">
        <f>VLOOKUP(Table1[CUSTOMER ID],'Hospitalisation Details'!$A$1:$N$2344,12,0)</f>
        <v>12/Jul/1987</v>
      </c>
      <c r="M1388" s="22">
        <f>VLOOKUP(Table1[CUSTOMER ID],'Hospitalisation Details'!$A$2:$N$2344,14,0)</f>
        <v>7684.62</v>
      </c>
      <c r="N1388" s="8" t="str">
        <f>VLOOKUP(Table1[CUSTOMER ID],'Hospitalisation Details'!$A$2:$I$2344,7,0)</f>
        <v>tier - 2</v>
      </c>
      <c r="O1388" s="8" t="str">
        <f>VLOOKUP(Table1[CUSTOMER ID],'Hospitalisation Details'!$A$2:$I$2344,8,0)</f>
        <v>tier - 3</v>
      </c>
      <c r="P1388" s="8" t="str">
        <f>VLOOKUP(Table1[CUSTOMER ID],'Hospitalisation Details'!$A$2:$I$2344,9,0)</f>
        <v>R1021</v>
      </c>
      <c r="Q1388" s="8">
        <f ca="1">VLOOKUP(Table1[CUSTOMER ID],'Hospitalisation Details'!$A$2:$N$2344,13,0)</f>
        <v>37</v>
      </c>
    </row>
    <row r="1389" spans="1:17" ht="15.75" x14ac:dyDescent="0.25">
      <c r="A1389" s="1" t="s">
        <v>982</v>
      </c>
      <c r="B1389" s="8" t="str">
        <f>VLOOKUP(A1389:A3723,'Customer Names'!$A$2:$D$2336,2,0)</f>
        <v xml:space="preserve">  Hannah E</v>
      </c>
      <c r="C1389" s="8">
        <f>VLOOKUP(A1389:A3723,'Medical Examinations'!$A$2:$H$2336,2,0)</f>
        <v>33</v>
      </c>
      <c r="D1389" s="8">
        <f>VLOOKUP(A1389:A3723,'Medical Examinations'!$A$2:$H$2336,3,0)</f>
        <v>4.57</v>
      </c>
      <c r="E1389" s="8" t="str">
        <f>VLOOKUP(A1389:A3723,'Medical Examinations'!$A$1:$M$2336,10,0)</f>
        <v>No</v>
      </c>
      <c r="F1389" s="8" t="str">
        <f>VLOOKUP(A1389:A3723,'Medical Examinations'!$A$2:$H$2336,5,0)</f>
        <v>No</v>
      </c>
      <c r="G1389" s="8" t="str">
        <f>VLOOKUP(A1389:A3723,'Medical Examinations'!$A$2:$H$2336,6,0)</f>
        <v>No</v>
      </c>
      <c r="H1389" s="8">
        <f>VLOOKUP(A1389:A3723,'Medical Examinations'!$A$2:$H$2336,7,0)</f>
        <v>0</v>
      </c>
      <c r="I1389" t="str">
        <f>VLOOKUP(A1389:A3723,'Medical Examinations'!$A$2:$K$2336,11,0)</f>
        <v>No</v>
      </c>
      <c r="J1389" s="8" t="str">
        <f>VLOOKUP(A1389:A3723,'Medical Examinations'!$A$2:$M$2336,12,0)</f>
        <v>Obesity</v>
      </c>
      <c r="K1389" s="8" t="str">
        <f>VLOOKUP(A1389:A3723,'Medical Examinations'!$A$2:$M$2336,13,0)</f>
        <v>Normal</v>
      </c>
      <c r="L1389" s="8" t="str">
        <f>VLOOKUP(Table1[CUSTOMER ID],'Hospitalisation Details'!$A$1:$N$2344,12,0)</f>
        <v>18/Dec/1982</v>
      </c>
      <c r="M1389" s="22">
        <f>VLOOKUP(Table1[CUSTOMER ID],'Hospitalisation Details'!$A$2:$N$2344,14,0)</f>
        <v>7682.67</v>
      </c>
      <c r="N1389" s="8" t="str">
        <f>VLOOKUP(Table1[CUSTOMER ID],'Hospitalisation Details'!$A$2:$I$2344,7,0)</f>
        <v>tier - 2</v>
      </c>
      <c r="O1389" s="8" t="str">
        <f>VLOOKUP(Table1[CUSTOMER ID],'Hospitalisation Details'!$A$2:$I$2344,8,0)</f>
        <v>tier - 1</v>
      </c>
      <c r="P1389" s="8" t="str">
        <f>VLOOKUP(Table1[CUSTOMER ID],'Hospitalisation Details'!$A$2:$I$2344,9,0)</f>
        <v>R1013</v>
      </c>
      <c r="Q1389" s="8">
        <f ca="1">VLOOKUP(Table1[CUSTOMER ID],'Hospitalisation Details'!$A$2:$N$2344,13,0)</f>
        <v>41</v>
      </c>
    </row>
    <row r="1390" spans="1:17" ht="15.75" x14ac:dyDescent="0.25">
      <c r="A1390" s="1" t="s">
        <v>981</v>
      </c>
      <c r="B1390" s="8" t="str">
        <f>VLOOKUP(A1390:A3724,'Customer Names'!$A$2:$D$2336,2,0)</f>
        <v xml:space="preserve">  David</v>
      </c>
      <c r="C1390" s="8">
        <f>VLOOKUP(A1390:A3724,'Medical Examinations'!$A$2:$H$2336,2,0)</f>
        <v>25.78</v>
      </c>
      <c r="D1390" s="8">
        <f>VLOOKUP(A1390:A3724,'Medical Examinations'!$A$2:$H$2336,3,0)</f>
        <v>11.06</v>
      </c>
      <c r="E1390" s="8" t="str">
        <f>VLOOKUP(A1390:A3724,'Medical Examinations'!$A$1:$M$2336,10,0)</f>
        <v>Yes</v>
      </c>
      <c r="F1390" s="8" t="str">
        <f>VLOOKUP(A1390:A3724,'Medical Examinations'!$A$2:$H$2336,5,0)</f>
        <v>No</v>
      </c>
      <c r="G1390" s="8" t="str">
        <f>VLOOKUP(A1390:A3724,'Medical Examinations'!$A$2:$H$2336,6,0)</f>
        <v>No</v>
      </c>
      <c r="H1390" s="8">
        <f>VLOOKUP(A1390:A3724,'Medical Examinations'!$A$2:$H$2336,7,0)</f>
        <v>0</v>
      </c>
      <c r="I1390" t="str">
        <f>VLOOKUP(A1390:A3724,'Medical Examinations'!$A$2:$K$2336,11,0)</f>
        <v>No</v>
      </c>
      <c r="J1390" s="8" t="str">
        <f>VLOOKUP(A1390:A3724,'Medical Examinations'!$A$2:$M$2336,12,0)</f>
        <v>Overweight</v>
      </c>
      <c r="K1390" s="8" t="str">
        <f>VLOOKUP(A1390:A3724,'Medical Examinations'!$A$2:$M$2336,13,0)</f>
        <v>Diabetes</v>
      </c>
      <c r="L1390" s="8" t="str">
        <f>VLOOKUP(Table1[CUSTOMER ID],'Hospitalisation Details'!$A$1:$N$2344,12,0)</f>
        <v>19/Dec/1981</v>
      </c>
      <c r="M1390" s="22">
        <f>VLOOKUP(Table1[CUSTOMER ID],'Hospitalisation Details'!$A$2:$N$2344,14,0)</f>
        <v>7681.17</v>
      </c>
      <c r="N1390" s="8" t="str">
        <f>VLOOKUP(Table1[CUSTOMER ID],'Hospitalisation Details'!$A$2:$I$2344,7,0)</f>
        <v>tier - 2</v>
      </c>
      <c r="O1390" s="8" t="str">
        <f>VLOOKUP(Table1[CUSTOMER ID],'Hospitalisation Details'!$A$2:$I$2344,8,0)</f>
        <v>tier - 2</v>
      </c>
      <c r="P1390" s="8" t="str">
        <f>VLOOKUP(Table1[CUSTOMER ID],'Hospitalisation Details'!$A$2:$I$2344,9,0)</f>
        <v>R1020</v>
      </c>
      <c r="Q1390" s="8">
        <f ca="1">VLOOKUP(Table1[CUSTOMER ID],'Hospitalisation Details'!$A$2:$N$2344,13,0)</f>
        <v>42</v>
      </c>
    </row>
    <row r="1391" spans="1:17" ht="15.75" x14ac:dyDescent="0.25">
      <c r="A1391" s="1" t="s">
        <v>980</v>
      </c>
      <c r="B1391" s="8" t="str">
        <f>VLOOKUP(A1391:A3725,'Customer Names'!$A$2:$D$2336,2,0)</f>
        <v xml:space="preserve">  Jim</v>
      </c>
      <c r="C1391" s="8">
        <f>VLOOKUP(A1391:A3725,'Medical Examinations'!$A$2:$H$2336,2,0)</f>
        <v>22.66</v>
      </c>
      <c r="D1391" s="8">
        <f>VLOOKUP(A1391:A3725,'Medical Examinations'!$A$2:$H$2336,3,0)</f>
        <v>10.68</v>
      </c>
      <c r="E1391" s="8" t="str">
        <f>VLOOKUP(A1391:A3725,'Medical Examinations'!$A$1:$M$2336,10,0)</f>
        <v>No</v>
      </c>
      <c r="F1391" s="8" t="str">
        <f>VLOOKUP(A1391:A3725,'Medical Examinations'!$A$2:$H$2336,5,0)</f>
        <v>No</v>
      </c>
      <c r="G1391" s="8" t="str">
        <f>VLOOKUP(A1391:A3725,'Medical Examinations'!$A$2:$H$2336,6,0)</f>
        <v>No</v>
      </c>
      <c r="H1391" s="8">
        <f>VLOOKUP(A1391:A3725,'Medical Examinations'!$A$2:$H$2336,7,0)</f>
        <v>0</v>
      </c>
      <c r="I1391" t="str">
        <f>VLOOKUP(A1391:A3725,'Medical Examinations'!$A$2:$K$2336,11,0)</f>
        <v>No</v>
      </c>
      <c r="J1391" s="8" t="str">
        <f>VLOOKUP(A1391:A3725,'Medical Examinations'!$A$2:$M$2336,12,0)</f>
        <v>Normal Weight</v>
      </c>
      <c r="K1391" s="8" t="str">
        <f>VLOOKUP(A1391:A3725,'Medical Examinations'!$A$2:$M$2336,13,0)</f>
        <v>Diabetes</v>
      </c>
      <c r="L1391" s="8" t="str">
        <f>VLOOKUP(Table1[CUSTOMER ID],'Hospitalisation Details'!$A$1:$N$2344,12,0)</f>
        <v>11/Oct/1971</v>
      </c>
      <c r="M1391" s="22">
        <f>VLOOKUP(Table1[CUSTOMER ID],'Hospitalisation Details'!$A$2:$N$2344,14,0)</f>
        <v>7680.92</v>
      </c>
      <c r="N1391" s="8" t="str">
        <f>VLOOKUP(Table1[CUSTOMER ID],'Hospitalisation Details'!$A$2:$I$2344,7,0)</f>
        <v>tier - 2</v>
      </c>
      <c r="O1391" s="8" t="str">
        <f>VLOOKUP(Table1[CUSTOMER ID],'Hospitalisation Details'!$A$2:$I$2344,8,0)</f>
        <v>tier - 1</v>
      </c>
      <c r="P1391" s="8" t="str">
        <f>VLOOKUP(Table1[CUSTOMER ID],'Hospitalisation Details'!$A$2:$I$2344,9,0)</f>
        <v>R1013</v>
      </c>
      <c r="Q1391" s="8">
        <f ca="1">VLOOKUP(Table1[CUSTOMER ID],'Hospitalisation Details'!$A$2:$N$2344,13,0)</f>
        <v>53</v>
      </c>
    </row>
    <row r="1392" spans="1:17" ht="15.75" x14ac:dyDescent="0.25">
      <c r="A1392" s="1" t="s">
        <v>979</v>
      </c>
      <c r="B1392" s="8" t="str">
        <f>VLOOKUP(A1392:A3726,'Customer Names'!$A$2:$D$2336,2,0)</f>
        <v xml:space="preserve">  Joseph P</v>
      </c>
      <c r="C1392" s="8">
        <f>VLOOKUP(A1392:A3726,'Medical Examinations'!$A$2:$H$2336,2,0)</f>
        <v>38.81</v>
      </c>
      <c r="D1392" s="8">
        <f>VLOOKUP(A1392:A3726,'Medical Examinations'!$A$2:$H$2336,3,0)</f>
        <v>6.14</v>
      </c>
      <c r="E1392" s="8" t="str">
        <f>VLOOKUP(A1392:A3726,'Medical Examinations'!$A$1:$M$2336,10,0)</f>
        <v>Yes</v>
      </c>
      <c r="F1392" s="8" t="str">
        <f>VLOOKUP(A1392:A3726,'Medical Examinations'!$A$2:$H$2336,5,0)</f>
        <v>No</v>
      </c>
      <c r="G1392" s="8" t="str">
        <f>VLOOKUP(A1392:A3726,'Medical Examinations'!$A$2:$H$2336,6,0)</f>
        <v>No</v>
      </c>
      <c r="H1392" s="8">
        <f>VLOOKUP(A1392:A3726,'Medical Examinations'!$A$2:$H$2336,7,0)</f>
        <v>1</v>
      </c>
      <c r="I1392" t="str">
        <f>VLOOKUP(A1392:A3726,'Medical Examinations'!$A$2:$K$2336,11,0)</f>
        <v>No</v>
      </c>
      <c r="J1392" s="8" t="str">
        <f>VLOOKUP(A1392:A3726,'Medical Examinations'!$A$2:$M$2336,12,0)</f>
        <v>Obesity</v>
      </c>
      <c r="K1392" s="8" t="str">
        <f>VLOOKUP(A1392:A3726,'Medical Examinations'!$A$2:$M$2336,13,0)</f>
        <v>Prediabetes</v>
      </c>
      <c r="L1392" s="8" t="str">
        <f>VLOOKUP(Table1[CUSTOMER ID],'Hospitalisation Details'!$A$1:$N$2344,12,0)</f>
        <v>13/Sep/1995</v>
      </c>
      <c r="M1392" s="22">
        <f>VLOOKUP(Table1[CUSTOMER ID],'Hospitalisation Details'!$A$2:$N$2344,14,0)</f>
        <v>7676.4</v>
      </c>
      <c r="N1392" s="8" t="str">
        <f>VLOOKUP(Table1[CUSTOMER ID],'Hospitalisation Details'!$A$2:$I$2344,7,0)</f>
        <v>tier - 2</v>
      </c>
      <c r="O1392" s="8" t="str">
        <f>VLOOKUP(Table1[CUSTOMER ID],'Hospitalisation Details'!$A$2:$I$2344,8,0)</f>
        <v>tier - 1</v>
      </c>
      <c r="P1392" s="8" t="str">
        <f>VLOOKUP(Table1[CUSTOMER ID],'Hospitalisation Details'!$A$2:$I$2344,9,0)</f>
        <v>R1012</v>
      </c>
      <c r="Q1392" s="8">
        <f ca="1">VLOOKUP(Table1[CUSTOMER ID],'Hospitalisation Details'!$A$2:$N$2344,13,0)</f>
        <v>29</v>
      </c>
    </row>
    <row r="1393" spans="1:17" ht="15.75" x14ac:dyDescent="0.25">
      <c r="A1393" s="1" t="s">
        <v>978</v>
      </c>
      <c r="B1393" s="8" t="str">
        <f>VLOOKUP(A1393:A3727,'Customer Names'!$A$2:$D$2336,2,0)</f>
        <v xml:space="preserve">  Michael</v>
      </c>
      <c r="C1393" s="8">
        <f>VLOOKUP(A1393:A3727,'Medical Examinations'!$A$2:$H$2336,2,0)</f>
        <v>38.51</v>
      </c>
      <c r="D1393" s="8">
        <f>VLOOKUP(A1393:A3727,'Medical Examinations'!$A$2:$H$2336,3,0)</f>
        <v>5.45</v>
      </c>
      <c r="E1393" s="8" t="str">
        <f>VLOOKUP(A1393:A3727,'Medical Examinations'!$A$1:$M$2336,10,0)</f>
        <v>Yes</v>
      </c>
      <c r="F1393" s="8" t="str">
        <f>VLOOKUP(A1393:A3727,'Medical Examinations'!$A$2:$H$2336,5,0)</f>
        <v>No</v>
      </c>
      <c r="G1393" s="8" t="str">
        <f>VLOOKUP(A1393:A3727,'Medical Examinations'!$A$2:$H$2336,6,0)</f>
        <v>No</v>
      </c>
      <c r="H1393" s="8">
        <f>VLOOKUP(A1393:A3727,'Medical Examinations'!$A$2:$H$2336,7,0)</f>
        <v>0</v>
      </c>
      <c r="I1393" t="str">
        <f>VLOOKUP(A1393:A3727,'Medical Examinations'!$A$2:$K$2336,11,0)</f>
        <v>No</v>
      </c>
      <c r="J1393" s="8" t="str">
        <f>VLOOKUP(A1393:A3727,'Medical Examinations'!$A$2:$M$2336,12,0)</f>
        <v>Obesity</v>
      </c>
      <c r="K1393" s="8" t="str">
        <f>VLOOKUP(A1393:A3727,'Medical Examinations'!$A$2:$M$2336,13,0)</f>
        <v>Normal</v>
      </c>
      <c r="L1393" s="8" t="str">
        <f>VLOOKUP(Table1[CUSTOMER ID],'Hospitalisation Details'!$A$1:$N$2344,12,0)</f>
        <v>24/Nov/1996</v>
      </c>
      <c r="M1393" s="22">
        <f>VLOOKUP(Table1[CUSTOMER ID],'Hospitalisation Details'!$A$2:$N$2344,14,0)</f>
        <v>7670.75</v>
      </c>
      <c r="N1393" s="8" t="str">
        <f>VLOOKUP(Table1[CUSTOMER ID],'Hospitalisation Details'!$A$2:$I$2344,7,0)</f>
        <v>tier - 2</v>
      </c>
      <c r="O1393" s="8" t="str">
        <f>VLOOKUP(Table1[CUSTOMER ID],'Hospitalisation Details'!$A$2:$I$2344,8,0)</f>
        <v>tier - 2</v>
      </c>
      <c r="P1393" s="8" t="str">
        <f>VLOOKUP(Table1[CUSTOMER ID],'Hospitalisation Details'!$A$2:$I$2344,9,0)</f>
        <v>R1022</v>
      </c>
      <c r="Q1393" s="8">
        <f ca="1">VLOOKUP(Table1[CUSTOMER ID],'Hospitalisation Details'!$A$2:$N$2344,13,0)</f>
        <v>27</v>
      </c>
    </row>
    <row r="1394" spans="1:17" ht="15.75" x14ac:dyDescent="0.25">
      <c r="A1394" s="1" t="s">
        <v>977</v>
      </c>
      <c r="B1394" s="8" t="str">
        <f>VLOOKUP(A1394:A3728,'Customer Names'!$A$2:$D$2336,2,0)</f>
        <v xml:space="preserve">  Gina M</v>
      </c>
      <c r="C1394" s="8">
        <f>VLOOKUP(A1394:A3728,'Medical Examinations'!$A$2:$H$2336,2,0)</f>
        <v>22.98</v>
      </c>
      <c r="D1394" s="8">
        <f>VLOOKUP(A1394:A3728,'Medical Examinations'!$A$2:$H$2336,3,0)</f>
        <v>6.14</v>
      </c>
      <c r="E1394" s="8" t="str">
        <f>VLOOKUP(A1394:A3728,'Medical Examinations'!$A$1:$M$2336,10,0)</f>
        <v>Yes</v>
      </c>
      <c r="F1394" s="8" t="str">
        <f>VLOOKUP(A1394:A3728,'Medical Examinations'!$A$2:$H$2336,5,0)</f>
        <v>No</v>
      </c>
      <c r="G1394" s="8" t="str">
        <f>VLOOKUP(A1394:A3728,'Medical Examinations'!$A$2:$H$2336,6,0)</f>
        <v>No</v>
      </c>
      <c r="H1394" s="8">
        <f>VLOOKUP(A1394:A3728,'Medical Examinations'!$A$2:$H$2336,7,0)</f>
        <v>0</v>
      </c>
      <c r="I1394" t="str">
        <f>VLOOKUP(A1394:A3728,'Medical Examinations'!$A$2:$K$2336,11,0)</f>
        <v>No</v>
      </c>
      <c r="J1394" s="8" t="str">
        <f>VLOOKUP(A1394:A3728,'Medical Examinations'!$A$2:$M$2336,12,0)</f>
        <v>Normal Weight</v>
      </c>
      <c r="K1394" s="8" t="str">
        <f>VLOOKUP(A1394:A3728,'Medical Examinations'!$A$2:$M$2336,13,0)</f>
        <v>Prediabetes</v>
      </c>
      <c r="L1394" s="8" t="str">
        <f>VLOOKUP(Table1[CUSTOMER ID],'Hospitalisation Details'!$A$1:$N$2344,12,0)</f>
        <v>9/Oct/1976</v>
      </c>
      <c r="M1394" s="22">
        <f>VLOOKUP(Table1[CUSTOMER ID],'Hospitalisation Details'!$A$2:$N$2344,14,0)</f>
        <v>7662.47</v>
      </c>
      <c r="N1394" s="8" t="str">
        <f>VLOOKUP(Table1[CUSTOMER ID],'Hospitalisation Details'!$A$2:$I$2344,7,0)</f>
        <v>tier - 2</v>
      </c>
      <c r="O1394" s="8" t="str">
        <f>VLOOKUP(Table1[CUSTOMER ID],'Hospitalisation Details'!$A$2:$I$2344,8,0)</f>
        <v>tier - 1</v>
      </c>
      <c r="P1394" s="8" t="str">
        <f>VLOOKUP(Table1[CUSTOMER ID],'Hospitalisation Details'!$A$2:$I$2344,9,0)</f>
        <v>R1011</v>
      </c>
      <c r="Q1394" s="8">
        <f ca="1">VLOOKUP(Table1[CUSTOMER ID],'Hospitalisation Details'!$A$2:$N$2344,13,0)</f>
        <v>48</v>
      </c>
    </row>
    <row r="1395" spans="1:17" ht="15.75" x14ac:dyDescent="0.25">
      <c r="A1395" s="1" t="s">
        <v>976</v>
      </c>
      <c r="B1395" s="8" t="str">
        <f>VLOOKUP(A1395:A3729,'Customer Names'!$A$2:$D$2336,2,0)</f>
        <v xml:space="preserve">  Shantel C</v>
      </c>
      <c r="C1395" s="8">
        <f>VLOOKUP(A1395:A3729,'Medical Examinations'!$A$2:$H$2336,2,0)</f>
        <v>15.65</v>
      </c>
      <c r="D1395" s="8">
        <f>VLOOKUP(A1395:A3729,'Medical Examinations'!$A$2:$H$2336,3,0)</f>
        <v>7.85</v>
      </c>
      <c r="E1395" s="8" t="str">
        <f>VLOOKUP(A1395:A3729,'Medical Examinations'!$A$1:$M$2336,10,0)</f>
        <v>No</v>
      </c>
      <c r="F1395" s="8" t="str">
        <f>VLOOKUP(A1395:A3729,'Medical Examinations'!$A$2:$H$2336,5,0)</f>
        <v>No</v>
      </c>
      <c r="G1395" s="8" t="str">
        <f>VLOOKUP(A1395:A3729,'Medical Examinations'!$A$2:$H$2336,6,0)</f>
        <v>No</v>
      </c>
      <c r="H1395" s="8">
        <f>VLOOKUP(A1395:A3729,'Medical Examinations'!$A$2:$H$2336,7,0)</f>
        <v>0</v>
      </c>
      <c r="I1395" t="str">
        <f>VLOOKUP(A1395:A3729,'Medical Examinations'!$A$2:$K$2336,11,0)</f>
        <v>No</v>
      </c>
      <c r="J1395" s="8" t="str">
        <f>VLOOKUP(A1395:A3729,'Medical Examinations'!$A$2:$M$2336,12,0)</f>
        <v>Underweight</v>
      </c>
      <c r="K1395" s="8" t="str">
        <f>VLOOKUP(A1395:A3729,'Medical Examinations'!$A$2:$M$2336,13,0)</f>
        <v>Diabetes</v>
      </c>
      <c r="L1395" s="8" t="str">
        <f>VLOOKUP(Table1[CUSTOMER ID],'Hospitalisation Details'!$A$1:$N$2344,12,0)</f>
        <v>27/Dec/1965</v>
      </c>
      <c r="M1395" s="22">
        <f>VLOOKUP(Table1[CUSTOMER ID],'Hospitalisation Details'!$A$2:$N$2344,14,0)</f>
        <v>7657.69</v>
      </c>
      <c r="N1395" s="8" t="str">
        <f>VLOOKUP(Table1[CUSTOMER ID],'Hospitalisation Details'!$A$2:$I$2344,7,0)</f>
        <v>tier - 3</v>
      </c>
      <c r="O1395" s="8" t="str">
        <f>VLOOKUP(Table1[CUSTOMER ID],'Hospitalisation Details'!$A$2:$I$2344,8,0)</f>
        <v>tier - 3</v>
      </c>
      <c r="P1395" s="8" t="str">
        <f>VLOOKUP(Table1[CUSTOMER ID],'Hospitalisation Details'!$A$2:$I$2344,9,0)</f>
        <v>R1012</v>
      </c>
      <c r="Q1395" s="8">
        <f ca="1">VLOOKUP(Table1[CUSTOMER ID],'Hospitalisation Details'!$A$2:$N$2344,13,0)</f>
        <v>58</v>
      </c>
    </row>
    <row r="1396" spans="1:17" ht="15.75" x14ac:dyDescent="0.25">
      <c r="A1396" s="1" t="s">
        <v>975</v>
      </c>
      <c r="B1396" s="8" t="str">
        <f>VLOOKUP(A1396:A3730,'Customer Names'!$A$2:$D$2336,2,0)</f>
        <v xml:space="preserve">  Brian</v>
      </c>
      <c r="C1396" s="8">
        <f>VLOOKUP(A1396:A3730,'Medical Examinations'!$A$2:$H$2336,2,0)</f>
        <v>39.97</v>
      </c>
      <c r="D1396" s="8">
        <f>VLOOKUP(A1396:A3730,'Medical Examinations'!$A$2:$H$2336,3,0)</f>
        <v>4.09</v>
      </c>
      <c r="E1396" s="8" t="str">
        <f>VLOOKUP(A1396:A3730,'Medical Examinations'!$A$1:$M$2336,10,0)</f>
        <v>No</v>
      </c>
      <c r="F1396" s="8" t="str">
        <f>VLOOKUP(A1396:A3730,'Medical Examinations'!$A$2:$H$2336,5,0)</f>
        <v>No</v>
      </c>
      <c r="G1396" s="8" t="str">
        <f>VLOOKUP(A1396:A3730,'Medical Examinations'!$A$2:$H$2336,6,0)</f>
        <v>No</v>
      </c>
      <c r="H1396" s="8">
        <f>VLOOKUP(A1396:A3730,'Medical Examinations'!$A$2:$H$2336,7,0)</f>
        <v>1</v>
      </c>
      <c r="I1396" t="str">
        <f>VLOOKUP(A1396:A3730,'Medical Examinations'!$A$2:$K$2336,11,0)</f>
        <v>No</v>
      </c>
      <c r="J1396" s="8" t="str">
        <f>VLOOKUP(A1396:A3730,'Medical Examinations'!$A$2:$M$2336,12,0)</f>
        <v>Obesity</v>
      </c>
      <c r="K1396" s="8" t="str">
        <f>VLOOKUP(A1396:A3730,'Medical Examinations'!$A$2:$M$2336,13,0)</f>
        <v>Normal</v>
      </c>
      <c r="L1396" s="8" t="str">
        <f>VLOOKUP(Table1[CUSTOMER ID],'Hospitalisation Details'!$A$1:$N$2344,12,0)</f>
        <v>30/Sep/1998</v>
      </c>
      <c r="M1396" s="22">
        <f>VLOOKUP(Table1[CUSTOMER ID],'Hospitalisation Details'!$A$2:$N$2344,14,0)</f>
        <v>7652.26</v>
      </c>
      <c r="N1396" s="8" t="str">
        <f>VLOOKUP(Table1[CUSTOMER ID],'Hospitalisation Details'!$A$2:$I$2344,7,0)</f>
        <v>tier - 2</v>
      </c>
      <c r="O1396" s="8" t="str">
        <f>VLOOKUP(Table1[CUSTOMER ID],'Hospitalisation Details'!$A$2:$I$2344,8,0)</f>
        <v>tier - 3</v>
      </c>
      <c r="P1396" s="8" t="str">
        <f>VLOOKUP(Table1[CUSTOMER ID],'Hospitalisation Details'!$A$2:$I$2344,9,0)</f>
        <v>R1023</v>
      </c>
      <c r="Q1396" s="8">
        <f ca="1">VLOOKUP(Table1[CUSTOMER ID],'Hospitalisation Details'!$A$2:$N$2344,13,0)</f>
        <v>26</v>
      </c>
    </row>
    <row r="1397" spans="1:17" ht="15.75" x14ac:dyDescent="0.25">
      <c r="A1397" s="1" t="s">
        <v>974</v>
      </c>
      <c r="B1397" s="8" t="str">
        <f>VLOOKUP(A1397:A3731,'Customer Names'!$A$2:$D$2336,2,0)</f>
        <v xml:space="preserve">  Brian</v>
      </c>
      <c r="C1397" s="8">
        <f>VLOOKUP(A1397:A3731,'Medical Examinations'!$A$2:$H$2336,2,0)</f>
        <v>37.22</v>
      </c>
      <c r="D1397" s="8">
        <f>VLOOKUP(A1397:A3731,'Medical Examinations'!$A$2:$H$2336,3,0)</f>
        <v>4.62</v>
      </c>
      <c r="E1397" s="8" t="str">
        <f>VLOOKUP(A1397:A3731,'Medical Examinations'!$A$1:$M$2336,10,0)</f>
        <v>No</v>
      </c>
      <c r="F1397" s="8" t="str">
        <f>VLOOKUP(A1397:A3731,'Medical Examinations'!$A$2:$H$2336,5,0)</f>
        <v>No</v>
      </c>
      <c r="G1397" s="8" t="str">
        <f>VLOOKUP(A1397:A3731,'Medical Examinations'!$A$2:$H$2336,6,0)</f>
        <v>Yes</v>
      </c>
      <c r="H1397" s="8">
        <f>VLOOKUP(A1397:A3731,'Medical Examinations'!$A$2:$H$2336,7,0)</f>
        <v>1</v>
      </c>
      <c r="I1397" t="str">
        <f>VLOOKUP(A1397:A3731,'Medical Examinations'!$A$2:$K$2336,11,0)</f>
        <v>No</v>
      </c>
      <c r="J1397" s="8" t="str">
        <f>VLOOKUP(A1397:A3731,'Medical Examinations'!$A$2:$M$2336,12,0)</f>
        <v>Obesity</v>
      </c>
      <c r="K1397" s="8" t="str">
        <f>VLOOKUP(A1397:A3731,'Medical Examinations'!$A$2:$M$2336,13,0)</f>
        <v>Normal</v>
      </c>
      <c r="L1397" s="8" t="str">
        <f>VLOOKUP(Table1[CUSTOMER ID],'Hospitalisation Details'!$A$1:$N$2344,12,0)</f>
        <v>10/Aug/1993</v>
      </c>
      <c r="M1397" s="22">
        <f>VLOOKUP(Table1[CUSTOMER ID],'Hospitalisation Details'!$A$2:$N$2344,14,0)</f>
        <v>7650.8</v>
      </c>
      <c r="N1397" s="8" t="str">
        <f>VLOOKUP(Table1[CUSTOMER ID],'Hospitalisation Details'!$A$2:$I$2344,7,0)</f>
        <v>tier - 2</v>
      </c>
      <c r="O1397" s="8" t="str">
        <f>VLOOKUP(Table1[CUSTOMER ID],'Hospitalisation Details'!$A$2:$I$2344,8,0)</f>
        <v>tier - 2</v>
      </c>
      <c r="P1397" s="8" t="str">
        <f>VLOOKUP(Table1[CUSTOMER ID],'Hospitalisation Details'!$A$2:$I$2344,9,0)</f>
        <v>R1012</v>
      </c>
      <c r="Q1397" s="8">
        <f ca="1">VLOOKUP(Table1[CUSTOMER ID],'Hospitalisation Details'!$A$2:$N$2344,13,0)</f>
        <v>31</v>
      </c>
    </row>
    <row r="1398" spans="1:17" ht="15.75" x14ac:dyDescent="0.25">
      <c r="A1398" s="1" t="s">
        <v>973</v>
      </c>
      <c r="B1398" s="8" t="str">
        <f>VLOOKUP(A1398:A3732,'Customer Names'!$A$2:$D$2336,2,0)</f>
        <v xml:space="preserve">  Jessica R</v>
      </c>
      <c r="C1398" s="8">
        <f>VLOOKUP(A1398:A3732,'Medical Examinations'!$A$2:$H$2336,2,0)</f>
        <v>41.325000000000003</v>
      </c>
      <c r="D1398" s="8">
        <f>VLOOKUP(A1398:A3732,'Medical Examinations'!$A$2:$H$2336,3,0)</f>
        <v>5.77</v>
      </c>
      <c r="E1398" s="8" t="str">
        <f>VLOOKUP(A1398:A3732,'Medical Examinations'!$A$1:$M$2336,10,0)</f>
        <v>No</v>
      </c>
      <c r="F1398" s="8" t="str">
        <f>VLOOKUP(A1398:A3732,'Medical Examinations'!$A$2:$H$2336,5,0)</f>
        <v>No</v>
      </c>
      <c r="G1398" s="8" t="str">
        <f>VLOOKUP(A1398:A3732,'Medical Examinations'!$A$2:$H$2336,6,0)</f>
        <v>No</v>
      </c>
      <c r="H1398" s="8">
        <f>VLOOKUP(A1398:A3732,'Medical Examinations'!$A$2:$H$2336,7,0)</f>
        <v>0</v>
      </c>
      <c r="I1398" t="str">
        <f>VLOOKUP(A1398:A3732,'Medical Examinations'!$A$2:$K$2336,11,0)</f>
        <v>No</v>
      </c>
      <c r="J1398" s="8" t="str">
        <f>VLOOKUP(A1398:A3732,'Medical Examinations'!$A$2:$M$2336,12,0)</f>
        <v>Obesity</v>
      </c>
      <c r="K1398" s="8" t="str">
        <f>VLOOKUP(A1398:A3732,'Medical Examinations'!$A$2:$M$2336,13,0)</f>
        <v>Prediabetes</v>
      </c>
      <c r="L1398" s="8" t="str">
        <f>VLOOKUP(Table1[CUSTOMER ID],'Hospitalisation Details'!$A$1:$N$2344,12,0)</f>
        <v>16/Oct/1980</v>
      </c>
      <c r="M1398" s="22">
        <f>VLOOKUP(Table1[CUSTOMER ID],'Hospitalisation Details'!$A$2:$N$2344,14,0)</f>
        <v>7650.77</v>
      </c>
      <c r="N1398" s="8" t="str">
        <f>VLOOKUP(Table1[CUSTOMER ID],'Hospitalisation Details'!$A$2:$I$2344,7,0)</f>
        <v>tier - 2</v>
      </c>
      <c r="O1398" s="8" t="str">
        <f>VLOOKUP(Table1[CUSTOMER ID],'Hospitalisation Details'!$A$2:$I$2344,8,0)</f>
        <v>tier - 2</v>
      </c>
      <c r="P1398" s="8" t="str">
        <f>VLOOKUP(Table1[CUSTOMER ID],'Hospitalisation Details'!$A$2:$I$2344,9,0)</f>
        <v>R1024</v>
      </c>
      <c r="Q1398" s="8">
        <f ca="1">VLOOKUP(Table1[CUSTOMER ID],'Hospitalisation Details'!$A$2:$N$2344,13,0)</f>
        <v>44</v>
      </c>
    </row>
    <row r="1399" spans="1:17" ht="15.75" x14ac:dyDescent="0.25">
      <c r="A1399" s="1" t="s">
        <v>972</v>
      </c>
      <c r="B1399" s="8" t="str">
        <f>VLOOKUP(A1399:A3733,'Customer Names'!$A$2:$D$2336,2,0)</f>
        <v xml:space="preserve">  Robyn</v>
      </c>
      <c r="C1399" s="8">
        <f>VLOOKUP(A1399:A3733,'Medical Examinations'!$A$2:$H$2336,2,0)</f>
        <v>40.31</v>
      </c>
      <c r="D1399" s="8">
        <f>VLOOKUP(A1399:A3733,'Medical Examinations'!$A$2:$H$2336,3,0)</f>
        <v>5.84</v>
      </c>
      <c r="E1399" s="8" t="str">
        <f>VLOOKUP(A1399:A3733,'Medical Examinations'!$A$1:$M$2336,10,0)</f>
        <v>No</v>
      </c>
      <c r="F1399" s="8" t="str">
        <f>VLOOKUP(A1399:A3733,'Medical Examinations'!$A$2:$H$2336,5,0)</f>
        <v>No</v>
      </c>
      <c r="G1399" s="8" t="str">
        <f>VLOOKUP(A1399:A3733,'Medical Examinations'!$A$2:$H$2336,6,0)</f>
        <v>No</v>
      </c>
      <c r="H1399" s="8">
        <f>VLOOKUP(A1399:A3733,'Medical Examinations'!$A$2:$H$2336,7,0)</f>
        <v>0</v>
      </c>
      <c r="I1399" t="str">
        <f>VLOOKUP(A1399:A3733,'Medical Examinations'!$A$2:$K$2336,11,0)</f>
        <v>No</v>
      </c>
      <c r="J1399" s="8" t="str">
        <f>VLOOKUP(A1399:A3733,'Medical Examinations'!$A$2:$M$2336,12,0)</f>
        <v>Obesity</v>
      </c>
      <c r="K1399" s="8" t="str">
        <f>VLOOKUP(A1399:A3733,'Medical Examinations'!$A$2:$M$2336,13,0)</f>
        <v>Prediabetes</v>
      </c>
      <c r="L1399" s="8" t="str">
        <f>VLOOKUP(Table1[CUSTOMER ID],'Hospitalisation Details'!$A$1:$N$2344,12,0)</f>
        <v>15/Jun/1999</v>
      </c>
      <c r="M1399" s="22">
        <f>VLOOKUP(Table1[CUSTOMER ID],'Hospitalisation Details'!$A$2:$N$2344,14,0)</f>
        <v>7642.05</v>
      </c>
      <c r="N1399" s="8" t="str">
        <f>VLOOKUP(Table1[CUSTOMER ID],'Hospitalisation Details'!$A$2:$I$2344,7,0)</f>
        <v>tier - 2</v>
      </c>
      <c r="O1399" s="8" t="str">
        <f>VLOOKUP(Table1[CUSTOMER ID],'Hospitalisation Details'!$A$2:$I$2344,8,0)</f>
        <v>tier - 2</v>
      </c>
      <c r="P1399" s="8" t="str">
        <f>VLOOKUP(Table1[CUSTOMER ID],'Hospitalisation Details'!$A$2:$I$2344,9,0)</f>
        <v>R1026</v>
      </c>
      <c r="Q1399" s="8">
        <f ca="1">VLOOKUP(Table1[CUSTOMER ID],'Hospitalisation Details'!$A$2:$N$2344,13,0)</f>
        <v>25</v>
      </c>
    </row>
    <row r="1400" spans="1:17" ht="15.75" x14ac:dyDescent="0.25">
      <c r="A1400" s="1" t="s">
        <v>971</v>
      </c>
      <c r="B1400" s="8" t="str">
        <f>VLOOKUP(A1400:A3734,'Customer Names'!$A$2:$D$2336,2,0)</f>
        <v xml:space="preserve">  Ashley</v>
      </c>
      <c r="C1400" s="8">
        <f>VLOOKUP(A1400:A3734,'Medical Examinations'!$A$2:$H$2336,2,0)</f>
        <v>29.48</v>
      </c>
      <c r="D1400" s="8">
        <f>VLOOKUP(A1400:A3734,'Medical Examinations'!$A$2:$H$2336,3,0)</f>
        <v>4.91</v>
      </c>
      <c r="E1400" s="8" t="str">
        <f>VLOOKUP(A1400:A3734,'Medical Examinations'!$A$1:$M$2336,10,0)</f>
        <v>No</v>
      </c>
      <c r="F1400" s="8" t="str">
        <f>VLOOKUP(A1400:A3734,'Medical Examinations'!$A$2:$H$2336,5,0)</f>
        <v>No</v>
      </c>
      <c r="G1400" s="8" t="str">
        <f>VLOOKUP(A1400:A3734,'Medical Examinations'!$A$2:$H$2336,6,0)</f>
        <v>No</v>
      </c>
      <c r="H1400" s="8">
        <f>VLOOKUP(A1400:A3734,'Medical Examinations'!$A$2:$H$2336,7,0)</f>
        <v>0</v>
      </c>
      <c r="I1400" t="str">
        <f>VLOOKUP(A1400:A3734,'Medical Examinations'!$A$2:$K$2336,11,0)</f>
        <v>No</v>
      </c>
      <c r="J1400" s="8" t="str">
        <f>VLOOKUP(A1400:A3734,'Medical Examinations'!$A$2:$M$2336,12,0)</f>
        <v>Overweight</v>
      </c>
      <c r="K1400" s="8" t="str">
        <f>VLOOKUP(A1400:A3734,'Medical Examinations'!$A$2:$M$2336,13,0)</f>
        <v>Normal</v>
      </c>
      <c r="L1400" s="8" t="str">
        <f>VLOOKUP(Table1[CUSTOMER ID],'Hospitalisation Details'!$A$1:$N$2344,12,0)</f>
        <v>24/Jul/1980</v>
      </c>
      <c r="M1400" s="22">
        <f>VLOOKUP(Table1[CUSTOMER ID],'Hospitalisation Details'!$A$2:$N$2344,14,0)</f>
        <v>7640.31</v>
      </c>
      <c r="N1400" s="8" t="str">
        <f>VLOOKUP(Table1[CUSTOMER ID],'Hospitalisation Details'!$A$2:$I$2344,7,0)</f>
        <v>tier - 2</v>
      </c>
      <c r="O1400" s="8" t="str">
        <f>VLOOKUP(Table1[CUSTOMER ID],'Hospitalisation Details'!$A$2:$I$2344,8,0)</f>
        <v>tier - 1</v>
      </c>
      <c r="P1400" s="8" t="str">
        <f>VLOOKUP(Table1[CUSTOMER ID],'Hospitalisation Details'!$A$2:$I$2344,9,0)</f>
        <v>R1013</v>
      </c>
      <c r="Q1400" s="8">
        <f ca="1">VLOOKUP(Table1[CUSTOMER ID],'Hospitalisation Details'!$A$2:$N$2344,13,0)</f>
        <v>44</v>
      </c>
    </row>
    <row r="1401" spans="1:17" ht="15.75" x14ac:dyDescent="0.25">
      <c r="A1401" s="1" t="s">
        <v>970</v>
      </c>
      <c r="B1401" s="8" t="str">
        <f>VLOOKUP(A1401:A3735,'Customer Names'!$A$2:$D$2336,2,0)</f>
        <v xml:space="preserve">  Dana</v>
      </c>
      <c r="C1401" s="8">
        <f>VLOOKUP(A1401:A3735,'Medical Examinations'!$A$2:$H$2336,2,0)</f>
        <v>33.155000000000001</v>
      </c>
      <c r="D1401" s="8">
        <f>VLOOKUP(A1401:A3735,'Medical Examinations'!$A$2:$H$2336,3,0)</f>
        <v>5.07</v>
      </c>
      <c r="E1401" s="8" t="str">
        <f>VLOOKUP(A1401:A3735,'Medical Examinations'!$A$1:$M$2336,10,0)</f>
        <v>No</v>
      </c>
      <c r="F1401" s="8" t="str">
        <f>VLOOKUP(A1401:A3735,'Medical Examinations'!$A$2:$H$2336,5,0)</f>
        <v>No</v>
      </c>
      <c r="G1401" s="8" t="str">
        <f>VLOOKUP(A1401:A3735,'Medical Examinations'!$A$2:$H$2336,6,0)</f>
        <v>No</v>
      </c>
      <c r="H1401" s="8">
        <f>VLOOKUP(A1401:A3735,'Medical Examinations'!$A$2:$H$2336,7,0)</f>
        <v>0</v>
      </c>
      <c r="I1401" t="str">
        <f>VLOOKUP(A1401:A3735,'Medical Examinations'!$A$2:$K$2336,11,0)</f>
        <v>No</v>
      </c>
      <c r="J1401" s="8" t="str">
        <f>VLOOKUP(A1401:A3735,'Medical Examinations'!$A$2:$M$2336,12,0)</f>
        <v>Obesity</v>
      </c>
      <c r="K1401" s="8" t="str">
        <f>VLOOKUP(A1401:A3735,'Medical Examinations'!$A$2:$M$2336,13,0)</f>
        <v>Normal</v>
      </c>
      <c r="L1401" s="8" t="str">
        <f>VLOOKUP(Table1[CUSTOMER ID],'Hospitalisation Details'!$A$1:$N$2344,12,0)</f>
        <v>20/Jun/1980</v>
      </c>
      <c r="M1401" s="22">
        <f>VLOOKUP(Table1[CUSTOMER ID],'Hospitalisation Details'!$A$2:$N$2344,14,0)</f>
        <v>7639.42</v>
      </c>
      <c r="N1401" s="8" t="str">
        <f>VLOOKUP(Table1[CUSTOMER ID],'Hospitalisation Details'!$A$2:$I$2344,7,0)</f>
        <v>tier - 2</v>
      </c>
      <c r="O1401" s="8" t="str">
        <f>VLOOKUP(Table1[CUSTOMER ID],'Hospitalisation Details'!$A$2:$I$2344,8,0)</f>
        <v>tier - 2</v>
      </c>
      <c r="P1401" s="8" t="str">
        <f>VLOOKUP(Table1[CUSTOMER ID],'Hospitalisation Details'!$A$2:$I$2344,9,0)</f>
        <v>R1024</v>
      </c>
      <c r="Q1401" s="8">
        <f ca="1">VLOOKUP(Table1[CUSTOMER ID],'Hospitalisation Details'!$A$2:$N$2344,13,0)</f>
        <v>44</v>
      </c>
    </row>
    <row r="1402" spans="1:17" ht="15.75" x14ac:dyDescent="0.25">
      <c r="A1402" s="1" t="s">
        <v>969</v>
      </c>
      <c r="B1402" s="8" t="str">
        <f>VLOOKUP(A1402:A3736,'Customer Names'!$A$2:$D$2336,2,0)</f>
        <v xml:space="preserve">  Jessica F</v>
      </c>
      <c r="C1402" s="8">
        <f>VLOOKUP(A1402:A3736,'Medical Examinations'!$A$2:$H$2336,2,0)</f>
        <v>42.85</v>
      </c>
      <c r="D1402" s="8">
        <f>VLOOKUP(A1402:A3736,'Medical Examinations'!$A$2:$H$2336,3,0)</f>
        <v>5.81</v>
      </c>
      <c r="E1402" s="8" t="str">
        <f>VLOOKUP(A1402:A3736,'Medical Examinations'!$A$1:$M$2336,10,0)</f>
        <v>Yes</v>
      </c>
      <c r="F1402" s="8" t="str">
        <f>VLOOKUP(A1402:A3736,'Medical Examinations'!$A$2:$H$2336,5,0)</f>
        <v>No</v>
      </c>
      <c r="G1402" s="8" t="str">
        <f>VLOOKUP(A1402:A3736,'Medical Examinations'!$A$2:$H$2336,6,0)</f>
        <v>No</v>
      </c>
      <c r="H1402" s="8">
        <f>VLOOKUP(A1402:A3736,'Medical Examinations'!$A$2:$H$2336,7,0)</f>
        <v>0</v>
      </c>
      <c r="I1402" t="str">
        <f>VLOOKUP(A1402:A3736,'Medical Examinations'!$A$2:$K$2336,11,0)</f>
        <v>No</v>
      </c>
      <c r="J1402" s="8" t="str">
        <f>VLOOKUP(A1402:A3736,'Medical Examinations'!$A$2:$M$2336,12,0)</f>
        <v>Obesity</v>
      </c>
      <c r="K1402" s="8" t="str">
        <f>VLOOKUP(A1402:A3736,'Medical Examinations'!$A$2:$M$2336,13,0)</f>
        <v>Prediabetes</v>
      </c>
      <c r="L1402" s="8" t="str">
        <f>VLOOKUP(Table1[CUSTOMER ID],'Hospitalisation Details'!$A$1:$N$2344,12,0)</f>
        <v>13/Dec/2001</v>
      </c>
      <c r="M1402" s="22">
        <f>VLOOKUP(Table1[CUSTOMER ID],'Hospitalisation Details'!$A$2:$N$2344,14,0)</f>
        <v>7636.92</v>
      </c>
      <c r="N1402" s="8" t="str">
        <f>VLOOKUP(Table1[CUSTOMER ID],'Hospitalisation Details'!$A$2:$I$2344,7,0)</f>
        <v>tier - 2</v>
      </c>
      <c r="O1402" s="8" t="str">
        <f>VLOOKUP(Table1[CUSTOMER ID],'Hospitalisation Details'!$A$2:$I$2344,8,0)</f>
        <v>tier - 3</v>
      </c>
      <c r="P1402" s="8" t="str">
        <f>VLOOKUP(Table1[CUSTOMER ID],'Hospitalisation Details'!$A$2:$I$2344,9,0)</f>
        <v>R1012</v>
      </c>
      <c r="Q1402" s="8">
        <f ca="1">VLOOKUP(Table1[CUSTOMER ID],'Hospitalisation Details'!$A$2:$N$2344,13,0)</f>
        <v>22</v>
      </c>
    </row>
    <row r="1403" spans="1:17" ht="15.75" x14ac:dyDescent="0.25">
      <c r="A1403" s="1" t="s">
        <v>968</v>
      </c>
      <c r="B1403" s="8" t="str">
        <f>VLOOKUP(A1403:A3737,'Customer Names'!$A$2:$D$2336,2,0)</f>
        <v xml:space="preserve">  Lindsey</v>
      </c>
      <c r="C1403" s="8">
        <f>VLOOKUP(A1403:A3737,'Medical Examinations'!$A$2:$H$2336,2,0)</f>
        <v>32.340000000000003</v>
      </c>
      <c r="D1403" s="8">
        <f>VLOOKUP(A1403:A3737,'Medical Examinations'!$A$2:$H$2336,3,0)</f>
        <v>11.2</v>
      </c>
      <c r="E1403" s="8" t="str">
        <f>VLOOKUP(A1403:A3737,'Medical Examinations'!$A$1:$M$2336,10,0)</f>
        <v>No</v>
      </c>
      <c r="F1403" s="8" t="str">
        <f>VLOOKUP(A1403:A3737,'Medical Examinations'!$A$2:$H$2336,5,0)</f>
        <v>No</v>
      </c>
      <c r="G1403" s="8" t="str">
        <f>VLOOKUP(A1403:A3737,'Medical Examinations'!$A$2:$H$2336,6,0)</f>
        <v>No</v>
      </c>
      <c r="H1403" s="8">
        <f>VLOOKUP(A1403:A3737,'Medical Examinations'!$A$2:$H$2336,7,0)</f>
        <v>0</v>
      </c>
      <c r="I1403" t="str">
        <f>VLOOKUP(A1403:A3737,'Medical Examinations'!$A$2:$K$2336,11,0)</f>
        <v>No</v>
      </c>
      <c r="J1403" s="8" t="str">
        <f>VLOOKUP(A1403:A3737,'Medical Examinations'!$A$2:$M$2336,12,0)</f>
        <v>Obesity</v>
      </c>
      <c r="K1403" s="8" t="str">
        <f>VLOOKUP(A1403:A3737,'Medical Examinations'!$A$2:$M$2336,13,0)</f>
        <v>Diabetes</v>
      </c>
      <c r="L1403" s="8" t="str">
        <f>VLOOKUP(Table1[CUSTOMER ID],'Hospitalisation Details'!$A$1:$N$2344,12,0)</f>
        <v>24/Aug/1978</v>
      </c>
      <c r="M1403" s="22">
        <f>VLOOKUP(Table1[CUSTOMER ID],'Hospitalisation Details'!$A$2:$N$2344,14,0)</f>
        <v>7633.72</v>
      </c>
      <c r="N1403" s="8" t="str">
        <f>VLOOKUP(Table1[CUSTOMER ID],'Hospitalisation Details'!$A$2:$I$2344,7,0)</f>
        <v>tier - 2</v>
      </c>
      <c r="O1403" s="8" t="str">
        <f>VLOOKUP(Table1[CUSTOMER ID],'Hospitalisation Details'!$A$2:$I$2344,8,0)</f>
        <v>tier - 1</v>
      </c>
      <c r="P1403" s="8" t="str">
        <f>VLOOKUP(Table1[CUSTOMER ID],'Hospitalisation Details'!$A$2:$I$2344,9,0)</f>
        <v>R1013</v>
      </c>
      <c r="Q1403" s="8">
        <f ca="1">VLOOKUP(Table1[CUSTOMER ID],'Hospitalisation Details'!$A$2:$N$2344,13,0)</f>
        <v>46</v>
      </c>
    </row>
    <row r="1404" spans="1:17" ht="15.75" x14ac:dyDescent="0.25">
      <c r="A1404" s="1" t="s">
        <v>967</v>
      </c>
      <c r="B1404" s="8" t="str">
        <f>VLOOKUP(A1404:A3738,'Customer Names'!$A$2:$D$2336,2,0)</f>
        <v xml:space="preserve">  Kelly A</v>
      </c>
      <c r="C1404" s="8">
        <f>VLOOKUP(A1404:A3738,'Medical Examinations'!$A$2:$H$2336,2,0)</f>
        <v>27.5</v>
      </c>
      <c r="D1404" s="8">
        <f>VLOOKUP(A1404:A3738,'Medical Examinations'!$A$2:$H$2336,3,0)</f>
        <v>10.75</v>
      </c>
      <c r="E1404" s="8" t="str">
        <f>VLOOKUP(A1404:A3738,'Medical Examinations'!$A$1:$M$2336,10,0)</f>
        <v>No</v>
      </c>
      <c r="F1404" s="8" t="str">
        <f>VLOOKUP(A1404:A3738,'Medical Examinations'!$A$2:$H$2336,5,0)</f>
        <v>No</v>
      </c>
      <c r="G1404" s="8" t="str">
        <f>VLOOKUP(A1404:A3738,'Medical Examinations'!$A$2:$H$2336,6,0)</f>
        <v>No</v>
      </c>
      <c r="H1404" s="8">
        <f>VLOOKUP(A1404:A3738,'Medical Examinations'!$A$2:$H$2336,7,0)</f>
        <v>0</v>
      </c>
      <c r="I1404" t="str">
        <f>VLOOKUP(A1404:A3738,'Medical Examinations'!$A$2:$K$2336,11,0)</f>
        <v>No</v>
      </c>
      <c r="J1404" s="8" t="str">
        <f>VLOOKUP(A1404:A3738,'Medical Examinations'!$A$2:$M$2336,12,0)</f>
        <v>Overweight</v>
      </c>
      <c r="K1404" s="8" t="str">
        <f>VLOOKUP(A1404:A3738,'Medical Examinations'!$A$2:$M$2336,13,0)</f>
        <v>Diabetes</v>
      </c>
      <c r="L1404" s="8" t="str">
        <f>VLOOKUP(Table1[CUSTOMER ID],'Hospitalisation Details'!$A$1:$N$2344,12,0)</f>
        <v>29/Nov/1978</v>
      </c>
      <c r="M1404" s="22">
        <f>VLOOKUP(Table1[CUSTOMER ID],'Hospitalisation Details'!$A$2:$N$2344,14,0)</f>
        <v>7626.99</v>
      </c>
      <c r="N1404" s="8" t="str">
        <f>VLOOKUP(Table1[CUSTOMER ID],'Hospitalisation Details'!$A$2:$I$2344,7,0)</f>
        <v>tier - 2</v>
      </c>
      <c r="O1404" s="8" t="str">
        <f>VLOOKUP(Table1[CUSTOMER ID],'Hospitalisation Details'!$A$2:$I$2344,8,0)</f>
        <v>tier - 2</v>
      </c>
      <c r="P1404" s="8" t="str">
        <f>VLOOKUP(Table1[CUSTOMER ID],'Hospitalisation Details'!$A$2:$I$2344,9,0)</f>
        <v>R1011</v>
      </c>
      <c r="Q1404" s="8">
        <f ca="1">VLOOKUP(Table1[CUSTOMER ID],'Hospitalisation Details'!$A$2:$N$2344,13,0)</f>
        <v>45</v>
      </c>
    </row>
    <row r="1405" spans="1:17" ht="15.75" x14ac:dyDescent="0.25">
      <c r="A1405" s="1" t="s">
        <v>966</v>
      </c>
      <c r="B1405" s="8" t="str">
        <f>VLOOKUP(A1405:A3739,'Customer Names'!$A$2:$D$2336,2,0)</f>
        <v xml:space="preserve">  Brooke E</v>
      </c>
      <c r="C1405" s="8">
        <f>VLOOKUP(A1405:A3739,'Medical Examinations'!$A$2:$H$2336,2,0)</f>
        <v>25.8</v>
      </c>
      <c r="D1405" s="8">
        <f>VLOOKUP(A1405:A3739,'Medical Examinations'!$A$2:$H$2336,3,0)</f>
        <v>7.8</v>
      </c>
      <c r="E1405" s="8" t="str">
        <f>VLOOKUP(A1405:A3739,'Medical Examinations'!$A$1:$M$2336,10,0)</f>
        <v>No</v>
      </c>
      <c r="F1405" s="8" t="str">
        <f>VLOOKUP(A1405:A3739,'Medical Examinations'!$A$2:$H$2336,5,0)</f>
        <v>No</v>
      </c>
      <c r="G1405" s="8" t="str">
        <f>VLOOKUP(A1405:A3739,'Medical Examinations'!$A$2:$H$2336,6,0)</f>
        <v>No</v>
      </c>
      <c r="H1405" s="8">
        <f>VLOOKUP(A1405:A3739,'Medical Examinations'!$A$2:$H$2336,7,0)</f>
        <v>0</v>
      </c>
      <c r="I1405" t="str">
        <f>VLOOKUP(A1405:A3739,'Medical Examinations'!$A$2:$K$2336,11,0)</f>
        <v>No</v>
      </c>
      <c r="J1405" s="8" t="str">
        <f>VLOOKUP(A1405:A3739,'Medical Examinations'!$A$2:$M$2336,12,0)</f>
        <v>Overweight</v>
      </c>
      <c r="K1405" s="8" t="str">
        <f>VLOOKUP(A1405:A3739,'Medical Examinations'!$A$2:$M$2336,13,0)</f>
        <v>Diabetes</v>
      </c>
      <c r="L1405" s="8" t="str">
        <f>VLOOKUP(Table1[CUSTOMER ID],'Hospitalisation Details'!$A$1:$N$2344,12,0)</f>
        <v>6/Nov/1978</v>
      </c>
      <c r="M1405" s="22">
        <f>VLOOKUP(Table1[CUSTOMER ID],'Hospitalisation Details'!$A$2:$N$2344,14,0)</f>
        <v>7624.63</v>
      </c>
      <c r="N1405" s="8" t="str">
        <f>VLOOKUP(Table1[CUSTOMER ID],'Hospitalisation Details'!$A$2:$I$2344,7,0)</f>
        <v>tier - 2</v>
      </c>
      <c r="O1405" s="8" t="str">
        <f>VLOOKUP(Table1[CUSTOMER ID],'Hospitalisation Details'!$A$2:$I$2344,8,0)</f>
        <v>tier - 1</v>
      </c>
      <c r="P1405" s="8" t="str">
        <f>VLOOKUP(Table1[CUSTOMER ID],'Hospitalisation Details'!$A$2:$I$2344,9,0)</f>
        <v>R1011</v>
      </c>
      <c r="Q1405" s="8">
        <f ca="1">VLOOKUP(Table1[CUSTOMER ID],'Hospitalisation Details'!$A$2:$N$2344,13,0)</f>
        <v>46</v>
      </c>
    </row>
    <row r="1406" spans="1:17" ht="15.75" x14ac:dyDescent="0.25">
      <c r="A1406" s="1" t="s">
        <v>965</v>
      </c>
      <c r="B1406" s="8" t="str">
        <f>VLOOKUP(A1406:A3740,'Customer Names'!$A$2:$D$2336,2,0)</f>
        <v xml:space="preserve">  Katelyn E</v>
      </c>
      <c r="C1406" s="8">
        <f>VLOOKUP(A1406:A3740,'Medical Examinations'!$A$2:$H$2336,2,0)</f>
        <v>25</v>
      </c>
      <c r="D1406" s="8">
        <f>VLOOKUP(A1406:A3740,'Medical Examinations'!$A$2:$H$2336,3,0)</f>
        <v>7.04</v>
      </c>
      <c r="E1406" s="8" t="str">
        <f>VLOOKUP(A1406:A3740,'Medical Examinations'!$A$1:$M$2336,10,0)</f>
        <v>No</v>
      </c>
      <c r="F1406" s="8" t="str">
        <f>VLOOKUP(A1406:A3740,'Medical Examinations'!$A$2:$H$2336,5,0)</f>
        <v>No</v>
      </c>
      <c r="G1406" s="8" t="str">
        <f>VLOOKUP(A1406:A3740,'Medical Examinations'!$A$2:$H$2336,6,0)</f>
        <v>No</v>
      </c>
      <c r="H1406" s="8">
        <f>VLOOKUP(A1406:A3740,'Medical Examinations'!$A$2:$H$2336,7,0)</f>
        <v>0</v>
      </c>
      <c r="I1406" t="str">
        <f>VLOOKUP(A1406:A3740,'Medical Examinations'!$A$2:$K$2336,11,0)</f>
        <v>No</v>
      </c>
      <c r="J1406" s="8" t="str">
        <f>VLOOKUP(A1406:A3740,'Medical Examinations'!$A$2:$M$2336,12,0)</f>
        <v>Overweight</v>
      </c>
      <c r="K1406" s="8" t="str">
        <f>VLOOKUP(A1406:A3740,'Medical Examinations'!$A$2:$M$2336,13,0)</f>
        <v>Diabetes</v>
      </c>
      <c r="L1406" s="8" t="str">
        <f>VLOOKUP(Table1[CUSTOMER ID],'Hospitalisation Details'!$A$1:$N$2344,12,0)</f>
        <v>28/Nov/1978</v>
      </c>
      <c r="M1406" s="22">
        <f>VLOOKUP(Table1[CUSTOMER ID],'Hospitalisation Details'!$A$2:$N$2344,14,0)</f>
        <v>7623.52</v>
      </c>
      <c r="N1406" s="8" t="str">
        <f>VLOOKUP(Table1[CUSTOMER ID],'Hospitalisation Details'!$A$2:$I$2344,7,0)</f>
        <v>tier - 2</v>
      </c>
      <c r="O1406" s="8" t="str">
        <f>VLOOKUP(Table1[CUSTOMER ID],'Hospitalisation Details'!$A$2:$I$2344,8,0)</f>
        <v>tier - 1</v>
      </c>
      <c r="P1406" s="8" t="str">
        <f>VLOOKUP(Table1[CUSTOMER ID],'Hospitalisation Details'!$A$2:$I$2344,9,0)</f>
        <v>R1011</v>
      </c>
      <c r="Q1406" s="8">
        <f ca="1">VLOOKUP(Table1[CUSTOMER ID],'Hospitalisation Details'!$A$2:$N$2344,13,0)</f>
        <v>45</v>
      </c>
    </row>
    <row r="1407" spans="1:17" ht="15.75" x14ac:dyDescent="0.25">
      <c r="A1407" s="1" t="s">
        <v>964</v>
      </c>
      <c r="B1407" s="8" t="str">
        <f>VLOOKUP(A1407:A3741,'Customer Names'!$A$2:$D$2336,2,0)</f>
        <v xml:space="preserve">  Adam</v>
      </c>
      <c r="C1407" s="8">
        <f>VLOOKUP(A1407:A3741,'Medical Examinations'!$A$2:$H$2336,2,0)</f>
        <v>41.2</v>
      </c>
      <c r="D1407" s="8">
        <f>VLOOKUP(A1407:A3741,'Medical Examinations'!$A$2:$H$2336,3,0)</f>
        <v>4.18</v>
      </c>
      <c r="E1407" s="8" t="str">
        <f>VLOOKUP(A1407:A3741,'Medical Examinations'!$A$1:$M$2336,10,0)</f>
        <v>Yes</v>
      </c>
      <c r="F1407" s="8" t="str">
        <f>VLOOKUP(A1407:A3741,'Medical Examinations'!$A$2:$H$2336,5,0)</f>
        <v>No</v>
      </c>
      <c r="G1407" s="8" t="str">
        <f>VLOOKUP(A1407:A3741,'Medical Examinations'!$A$2:$H$2336,6,0)</f>
        <v>No</v>
      </c>
      <c r="H1407" s="8">
        <f>VLOOKUP(A1407:A3741,'Medical Examinations'!$A$2:$H$2336,7,0)</f>
        <v>0</v>
      </c>
      <c r="I1407" t="str">
        <f>VLOOKUP(A1407:A3741,'Medical Examinations'!$A$2:$K$2336,11,0)</f>
        <v>No</v>
      </c>
      <c r="J1407" s="8" t="str">
        <f>VLOOKUP(A1407:A3741,'Medical Examinations'!$A$2:$M$2336,12,0)</f>
        <v>Obesity</v>
      </c>
      <c r="K1407" s="8" t="str">
        <f>VLOOKUP(A1407:A3741,'Medical Examinations'!$A$2:$M$2336,13,0)</f>
        <v>Normal</v>
      </c>
      <c r="L1407" s="8" t="str">
        <f>VLOOKUP(Table1[CUSTOMER ID],'Hospitalisation Details'!$A$1:$N$2344,12,0)</f>
        <v>17/Sep/1996</v>
      </c>
      <c r="M1407" s="22">
        <f>VLOOKUP(Table1[CUSTOMER ID],'Hospitalisation Details'!$A$2:$N$2344,14,0)</f>
        <v>7623.13</v>
      </c>
      <c r="N1407" s="8" t="str">
        <f>VLOOKUP(Table1[CUSTOMER ID],'Hospitalisation Details'!$A$2:$I$2344,7,0)</f>
        <v>tier - 2</v>
      </c>
      <c r="O1407" s="8" t="str">
        <f>VLOOKUP(Table1[CUSTOMER ID],'Hospitalisation Details'!$A$2:$I$2344,8,0)</f>
        <v>tier - 3</v>
      </c>
      <c r="P1407" s="8" t="str">
        <f>VLOOKUP(Table1[CUSTOMER ID],'Hospitalisation Details'!$A$2:$I$2344,9,0)</f>
        <v>R1011</v>
      </c>
      <c r="Q1407" s="8">
        <f ca="1">VLOOKUP(Table1[CUSTOMER ID],'Hospitalisation Details'!$A$2:$N$2344,13,0)</f>
        <v>28</v>
      </c>
    </row>
    <row r="1408" spans="1:17" ht="15.75" x14ac:dyDescent="0.25">
      <c r="A1408" s="1" t="s">
        <v>963</v>
      </c>
      <c r="B1408" s="8" t="str">
        <f>VLOOKUP(A1408:A3742,'Customer Names'!$A$2:$D$2336,2,0)</f>
        <v xml:space="preserve">  Dana</v>
      </c>
      <c r="C1408" s="8">
        <f>VLOOKUP(A1408:A3742,'Medical Examinations'!$A$2:$H$2336,2,0)</f>
        <v>17.78</v>
      </c>
      <c r="D1408" s="8">
        <f>VLOOKUP(A1408:A3742,'Medical Examinations'!$A$2:$H$2336,3,0)</f>
        <v>8.19</v>
      </c>
      <c r="E1408" s="8" t="str">
        <f>VLOOKUP(A1408:A3742,'Medical Examinations'!$A$1:$M$2336,10,0)</f>
        <v>No</v>
      </c>
      <c r="F1408" s="8" t="str">
        <f>VLOOKUP(A1408:A3742,'Medical Examinations'!$A$2:$H$2336,5,0)</f>
        <v>No</v>
      </c>
      <c r="G1408" s="8" t="str">
        <f>VLOOKUP(A1408:A3742,'Medical Examinations'!$A$2:$H$2336,6,0)</f>
        <v>No</v>
      </c>
      <c r="H1408" s="8">
        <f>VLOOKUP(A1408:A3742,'Medical Examinations'!$A$2:$H$2336,7,0)</f>
        <v>0</v>
      </c>
      <c r="I1408" t="str">
        <f>VLOOKUP(A1408:A3742,'Medical Examinations'!$A$2:$K$2336,11,0)</f>
        <v>No</v>
      </c>
      <c r="J1408" s="8" t="str">
        <f>VLOOKUP(A1408:A3742,'Medical Examinations'!$A$2:$M$2336,12,0)</f>
        <v>Underweight</v>
      </c>
      <c r="K1408" s="8" t="str">
        <f>VLOOKUP(A1408:A3742,'Medical Examinations'!$A$2:$M$2336,13,0)</f>
        <v>Diabetes</v>
      </c>
      <c r="L1408" s="8" t="str">
        <f>VLOOKUP(Table1[CUSTOMER ID],'Hospitalisation Details'!$A$1:$N$2344,12,0)</f>
        <v>3/Jul/1968</v>
      </c>
      <c r="M1408" s="22">
        <f>VLOOKUP(Table1[CUSTOMER ID],'Hospitalisation Details'!$A$2:$N$2344,14,0)</f>
        <v>7609.6</v>
      </c>
      <c r="N1408" s="8" t="str">
        <f>VLOOKUP(Table1[CUSTOMER ID],'Hospitalisation Details'!$A$2:$I$2344,7,0)</f>
        <v>tier - 3</v>
      </c>
      <c r="O1408" s="8" t="str">
        <f>VLOOKUP(Table1[CUSTOMER ID],'Hospitalisation Details'!$A$2:$I$2344,8,0)</f>
        <v>tier - 2</v>
      </c>
      <c r="P1408" s="8" t="str">
        <f>VLOOKUP(Table1[CUSTOMER ID],'Hospitalisation Details'!$A$2:$I$2344,9,0)</f>
        <v>R1012</v>
      </c>
      <c r="Q1408" s="8">
        <f ca="1">VLOOKUP(Table1[CUSTOMER ID],'Hospitalisation Details'!$A$2:$N$2344,13,0)</f>
        <v>56</v>
      </c>
    </row>
    <row r="1409" spans="1:17" ht="15.75" x14ac:dyDescent="0.25">
      <c r="A1409" s="1" t="s">
        <v>962</v>
      </c>
      <c r="B1409" s="8" t="str">
        <f>VLOOKUP(A1409:A3743,'Customer Names'!$A$2:$D$2336,2,0)</f>
        <v xml:space="preserve">  Eric W</v>
      </c>
      <c r="C1409" s="8">
        <f>VLOOKUP(A1409:A3743,'Medical Examinations'!$A$2:$H$2336,2,0)</f>
        <v>40.119999999999997</v>
      </c>
      <c r="D1409" s="8">
        <f>VLOOKUP(A1409:A3743,'Medical Examinations'!$A$2:$H$2336,3,0)</f>
        <v>6.22</v>
      </c>
      <c r="E1409" s="8" t="str">
        <f>VLOOKUP(A1409:A3743,'Medical Examinations'!$A$1:$M$2336,10,0)</f>
        <v>Yes</v>
      </c>
      <c r="F1409" s="8" t="str">
        <f>VLOOKUP(A1409:A3743,'Medical Examinations'!$A$2:$H$2336,5,0)</f>
        <v>No</v>
      </c>
      <c r="G1409" s="8" t="str">
        <f>VLOOKUP(A1409:A3743,'Medical Examinations'!$A$2:$H$2336,6,0)</f>
        <v>Yes</v>
      </c>
      <c r="H1409" s="8">
        <f>VLOOKUP(A1409:A3743,'Medical Examinations'!$A$2:$H$2336,7,0)</f>
        <v>1</v>
      </c>
      <c r="I1409" t="str">
        <f>VLOOKUP(A1409:A3743,'Medical Examinations'!$A$2:$K$2336,11,0)</f>
        <v>No</v>
      </c>
      <c r="J1409" s="8" t="str">
        <f>VLOOKUP(A1409:A3743,'Medical Examinations'!$A$2:$M$2336,12,0)</f>
        <v>Obesity</v>
      </c>
      <c r="K1409" s="8" t="str">
        <f>VLOOKUP(A1409:A3743,'Medical Examinations'!$A$2:$M$2336,13,0)</f>
        <v>Prediabetes</v>
      </c>
      <c r="L1409" s="8" t="str">
        <f>VLOOKUP(Table1[CUSTOMER ID],'Hospitalisation Details'!$A$1:$N$2344,12,0)</f>
        <v>30/Sep/1997</v>
      </c>
      <c r="M1409" s="22">
        <f>VLOOKUP(Table1[CUSTOMER ID],'Hospitalisation Details'!$A$2:$N$2344,14,0)</f>
        <v>7607.03</v>
      </c>
      <c r="N1409" s="8" t="str">
        <f>VLOOKUP(Table1[CUSTOMER ID],'Hospitalisation Details'!$A$2:$I$2344,7,0)</f>
        <v>tier - 2</v>
      </c>
      <c r="O1409" s="8" t="str">
        <f>VLOOKUP(Table1[CUSTOMER ID],'Hospitalisation Details'!$A$2:$I$2344,8,0)</f>
        <v>tier - 2</v>
      </c>
      <c r="P1409" s="8" t="str">
        <f>VLOOKUP(Table1[CUSTOMER ID],'Hospitalisation Details'!$A$2:$I$2344,9,0)</f>
        <v>R1012</v>
      </c>
      <c r="Q1409" s="8">
        <f ca="1">VLOOKUP(Table1[CUSTOMER ID],'Hospitalisation Details'!$A$2:$N$2344,13,0)</f>
        <v>27</v>
      </c>
    </row>
    <row r="1410" spans="1:17" ht="15.75" x14ac:dyDescent="0.25">
      <c r="A1410" s="1" t="s">
        <v>961</v>
      </c>
      <c r="B1410" s="8" t="str">
        <f>VLOOKUP(A1410:A3744,'Customer Names'!$A$2:$D$2336,2,0)</f>
        <v xml:space="preserve">  Matthew D</v>
      </c>
      <c r="C1410" s="8">
        <f>VLOOKUP(A1410:A3744,'Medical Examinations'!$A$2:$H$2336,2,0)</f>
        <v>19.350000000000001</v>
      </c>
      <c r="D1410" s="8">
        <f>VLOOKUP(A1410:A3744,'Medical Examinations'!$A$2:$H$2336,3,0)</f>
        <v>8.2200000000000006</v>
      </c>
      <c r="E1410" s="8" t="str">
        <f>VLOOKUP(A1410:A3744,'Medical Examinations'!$A$1:$M$2336,10,0)</f>
        <v>Yes</v>
      </c>
      <c r="F1410" s="8" t="str">
        <f>VLOOKUP(A1410:A3744,'Medical Examinations'!$A$2:$H$2336,5,0)</f>
        <v>No</v>
      </c>
      <c r="G1410" s="8" t="str">
        <f>VLOOKUP(A1410:A3744,'Medical Examinations'!$A$2:$H$2336,6,0)</f>
        <v>No</v>
      </c>
      <c r="H1410" s="8">
        <f>VLOOKUP(A1410:A3744,'Medical Examinations'!$A$2:$H$2336,7,0)</f>
        <v>0</v>
      </c>
      <c r="I1410" t="str">
        <f>VLOOKUP(A1410:A3744,'Medical Examinations'!$A$2:$K$2336,11,0)</f>
        <v>No</v>
      </c>
      <c r="J1410" s="8" t="str">
        <f>VLOOKUP(A1410:A3744,'Medical Examinations'!$A$2:$M$2336,12,0)</f>
        <v>Normal Weight</v>
      </c>
      <c r="K1410" s="8" t="str">
        <f>VLOOKUP(A1410:A3744,'Medical Examinations'!$A$2:$M$2336,13,0)</f>
        <v>Diabetes</v>
      </c>
      <c r="L1410" s="8" t="str">
        <f>VLOOKUP(Table1[CUSTOMER ID],'Hospitalisation Details'!$A$1:$N$2344,12,0)</f>
        <v>17/Jul/1967</v>
      </c>
      <c r="M1410" s="22">
        <f>VLOOKUP(Table1[CUSTOMER ID],'Hospitalisation Details'!$A$2:$N$2344,14,0)</f>
        <v>7585.62</v>
      </c>
      <c r="N1410" s="8" t="str">
        <f>VLOOKUP(Table1[CUSTOMER ID],'Hospitalisation Details'!$A$2:$I$2344,7,0)</f>
        <v>tier - 3</v>
      </c>
      <c r="O1410" s="8" t="str">
        <f>VLOOKUP(Table1[CUSTOMER ID],'Hospitalisation Details'!$A$2:$I$2344,8,0)</f>
        <v>tier - 2</v>
      </c>
      <c r="P1410" s="8" t="str">
        <f>VLOOKUP(Table1[CUSTOMER ID],'Hospitalisation Details'!$A$2:$I$2344,9,0)</f>
        <v>R1013</v>
      </c>
      <c r="Q1410" s="8">
        <f ca="1">VLOOKUP(Table1[CUSTOMER ID],'Hospitalisation Details'!$A$2:$N$2344,13,0)</f>
        <v>57</v>
      </c>
    </row>
    <row r="1411" spans="1:17" ht="15.75" x14ac:dyDescent="0.25">
      <c r="A1411" s="1" t="s">
        <v>960</v>
      </c>
      <c r="B1411" s="8" t="str">
        <f>VLOOKUP(A1411:A3745,'Customer Names'!$A$2:$D$2336,2,0)</f>
        <v xml:space="preserve">  Eoghan</v>
      </c>
      <c r="C1411" s="8">
        <f>VLOOKUP(A1411:A3745,'Medical Examinations'!$A$2:$H$2336,2,0)</f>
        <v>36.69</v>
      </c>
      <c r="D1411" s="8">
        <f>VLOOKUP(A1411:A3745,'Medical Examinations'!$A$2:$H$2336,3,0)</f>
        <v>6.15</v>
      </c>
      <c r="E1411" s="8" t="str">
        <f>VLOOKUP(A1411:A3745,'Medical Examinations'!$A$1:$M$2336,10,0)</f>
        <v>No</v>
      </c>
      <c r="F1411" s="8" t="str">
        <f>VLOOKUP(A1411:A3745,'Medical Examinations'!$A$2:$H$2336,5,0)</f>
        <v>No</v>
      </c>
      <c r="G1411" s="8" t="str">
        <f>VLOOKUP(A1411:A3745,'Medical Examinations'!$A$2:$H$2336,6,0)</f>
        <v>No</v>
      </c>
      <c r="H1411" s="8">
        <f>VLOOKUP(A1411:A3745,'Medical Examinations'!$A$2:$H$2336,7,0)</f>
        <v>0</v>
      </c>
      <c r="I1411" t="str">
        <f>VLOOKUP(A1411:A3745,'Medical Examinations'!$A$2:$K$2336,11,0)</f>
        <v>No</v>
      </c>
      <c r="J1411" s="8" t="str">
        <f>VLOOKUP(A1411:A3745,'Medical Examinations'!$A$2:$M$2336,12,0)</f>
        <v>Obesity</v>
      </c>
      <c r="K1411" s="8" t="str">
        <f>VLOOKUP(A1411:A3745,'Medical Examinations'!$A$2:$M$2336,13,0)</f>
        <v>Prediabetes</v>
      </c>
      <c r="L1411" s="8" t="str">
        <f>VLOOKUP(Table1[CUSTOMER ID],'Hospitalisation Details'!$A$1:$N$2344,12,0)</f>
        <v>14/Aug/1994</v>
      </c>
      <c r="M1411" s="22">
        <f>VLOOKUP(Table1[CUSTOMER ID],'Hospitalisation Details'!$A$2:$N$2344,14,0)</f>
        <v>7567.13</v>
      </c>
      <c r="N1411" s="8" t="str">
        <f>VLOOKUP(Table1[CUSTOMER ID],'Hospitalisation Details'!$A$2:$I$2344,7,0)</f>
        <v>tier - 2</v>
      </c>
      <c r="O1411" s="8" t="str">
        <f>VLOOKUP(Table1[CUSTOMER ID],'Hospitalisation Details'!$A$2:$I$2344,8,0)</f>
        <v>tier - 2</v>
      </c>
      <c r="P1411" s="8" t="str">
        <f>VLOOKUP(Table1[CUSTOMER ID],'Hospitalisation Details'!$A$2:$I$2344,9,0)</f>
        <v>R1021</v>
      </c>
      <c r="Q1411" s="8">
        <f ca="1">VLOOKUP(Table1[CUSTOMER ID],'Hospitalisation Details'!$A$2:$N$2344,13,0)</f>
        <v>30</v>
      </c>
    </row>
    <row r="1412" spans="1:17" ht="15.75" x14ac:dyDescent="0.25">
      <c r="A1412" s="1" t="s">
        <v>959</v>
      </c>
      <c r="B1412" s="8" t="str">
        <f>VLOOKUP(A1412:A3746,'Customer Names'!$A$2:$D$2336,2,0)</f>
        <v xml:space="preserve">  Pamela W</v>
      </c>
      <c r="C1412" s="8">
        <f>VLOOKUP(A1412:A3746,'Medical Examinations'!$A$2:$H$2336,2,0)</f>
        <v>28.51</v>
      </c>
      <c r="D1412" s="8">
        <f>VLOOKUP(A1412:A3746,'Medical Examinations'!$A$2:$H$2336,3,0)</f>
        <v>5.65</v>
      </c>
      <c r="E1412" s="8" t="str">
        <f>VLOOKUP(A1412:A3746,'Medical Examinations'!$A$1:$M$2336,10,0)</f>
        <v>Yes</v>
      </c>
      <c r="F1412" s="8" t="str">
        <f>VLOOKUP(A1412:A3746,'Medical Examinations'!$A$2:$H$2336,5,0)</f>
        <v>No</v>
      </c>
      <c r="G1412" s="8" t="str">
        <f>VLOOKUP(A1412:A3746,'Medical Examinations'!$A$2:$H$2336,6,0)</f>
        <v>No</v>
      </c>
      <c r="H1412" s="8">
        <f>VLOOKUP(A1412:A3746,'Medical Examinations'!$A$2:$H$2336,7,0)</f>
        <v>1</v>
      </c>
      <c r="I1412" t="str">
        <f>VLOOKUP(A1412:A3746,'Medical Examinations'!$A$2:$K$2336,11,0)</f>
        <v>No</v>
      </c>
      <c r="J1412" s="8" t="str">
        <f>VLOOKUP(A1412:A3746,'Medical Examinations'!$A$2:$M$2336,12,0)</f>
        <v>Overweight</v>
      </c>
      <c r="K1412" s="8" t="str">
        <f>VLOOKUP(A1412:A3746,'Medical Examinations'!$A$2:$M$2336,13,0)</f>
        <v>Normal</v>
      </c>
      <c r="L1412" s="8" t="str">
        <f>VLOOKUP(Table1[CUSTOMER ID],'Hospitalisation Details'!$A$1:$N$2344,12,0)</f>
        <v>15/Dec/1988</v>
      </c>
      <c r="M1412" s="22">
        <f>VLOOKUP(Table1[CUSTOMER ID],'Hospitalisation Details'!$A$2:$N$2344,14,0)</f>
        <v>7538.52</v>
      </c>
      <c r="N1412" s="8" t="str">
        <f>VLOOKUP(Table1[CUSTOMER ID],'Hospitalisation Details'!$A$2:$I$2344,7,0)</f>
        <v>tier - 2</v>
      </c>
      <c r="O1412" s="8" t="str">
        <f>VLOOKUP(Table1[CUSTOMER ID],'Hospitalisation Details'!$A$2:$I$2344,8,0)</f>
        <v>tier - 2</v>
      </c>
      <c r="P1412" s="8" t="str">
        <f>VLOOKUP(Table1[CUSTOMER ID],'Hospitalisation Details'!$A$2:$I$2344,9,0)</f>
        <v>R1012</v>
      </c>
      <c r="Q1412" s="8">
        <f ca="1">VLOOKUP(Table1[CUSTOMER ID],'Hospitalisation Details'!$A$2:$N$2344,13,0)</f>
        <v>35</v>
      </c>
    </row>
    <row r="1413" spans="1:17" ht="15.75" x14ac:dyDescent="0.25">
      <c r="A1413" s="1" t="s">
        <v>958</v>
      </c>
      <c r="B1413" s="8" t="str">
        <f>VLOOKUP(A1413:A3747,'Customer Names'!$A$2:$D$2336,2,0)</f>
        <v xml:space="preserve">  Lindsey M</v>
      </c>
      <c r="C1413" s="8">
        <f>VLOOKUP(A1413:A3747,'Medical Examinations'!$A$2:$H$2336,2,0)</f>
        <v>30.21</v>
      </c>
      <c r="D1413" s="8">
        <f>VLOOKUP(A1413:A3747,'Medical Examinations'!$A$2:$H$2336,3,0)</f>
        <v>5.5</v>
      </c>
      <c r="E1413" s="8" t="str">
        <f>VLOOKUP(A1413:A3747,'Medical Examinations'!$A$1:$M$2336,10,0)</f>
        <v>No</v>
      </c>
      <c r="F1413" s="8" t="str">
        <f>VLOOKUP(A1413:A3747,'Medical Examinations'!$A$2:$H$2336,5,0)</f>
        <v>No</v>
      </c>
      <c r="G1413" s="8" t="str">
        <f>VLOOKUP(A1413:A3747,'Medical Examinations'!$A$2:$H$2336,6,0)</f>
        <v>No</v>
      </c>
      <c r="H1413" s="8">
        <f>VLOOKUP(A1413:A3747,'Medical Examinations'!$A$2:$H$2336,7,0)</f>
        <v>1</v>
      </c>
      <c r="I1413" t="str">
        <f>VLOOKUP(A1413:A3747,'Medical Examinations'!$A$2:$K$2336,11,0)</f>
        <v>No</v>
      </c>
      <c r="J1413" s="8" t="str">
        <f>VLOOKUP(A1413:A3747,'Medical Examinations'!$A$2:$M$2336,12,0)</f>
        <v>Obesity</v>
      </c>
      <c r="K1413" s="8" t="str">
        <f>VLOOKUP(A1413:A3747,'Medical Examinations'!$A$2:$M$2336,13,0)</f>
        <v>Normal</v>
      </c>
      <c r="L1413" s="8" t="str">
        <f>VLOOKUP(Table1[CUSTOMER ID],'Hospitalisation Details'!$A$1:$N$2344,12,0)</f>
        <v>22/Aug/1984</v>
      </c>
      <c r="M1413" s="22">
        <f>VLOOKUP(Table1[CUSTOMER ID],'Hospitalisation Details'!$A$2:$N$2344,14,0)</f>
        <v>7537.16</v>
      </c>
      <c r="N1413" s="8" t="str">
        <f>VLOOKUP(Table1[CUSTOMER ID],'Hospitalisation Details'!$A$2:$I$2344,7,0)</f>
        <v>tier - 2</v>
      </c>
      <c r="O1413" s="8" t="str">
        <f>VLOOKUP(Table1[CUSTOMER ID],'Hospitalisation Details'!$A$2:$I$2344,8,0)</f>
        <v>tier - 2</v>
      </c>
      <c r="P1413" s="8" t="str">
        <f>VLOOKUP(Table1[CUSTOMER ID],'Hospitalisation Details'!$A$2:$I$2344,9,0)</f>
        <v>R1012</v>
      </c>
      <c r="Q1413" s="8">
        <f ca="1">VLOOKUP(Table1[CUSTOMER ID],'Hospitalisation Details'!$A$2:$N$2344,13,0)</f>
        <v>40</v>
      </c>
    </row>
    <row r="1414" spans="1:17" ht="15.75" x14ac:dyDescent="0.25">
      <c r="A1414" s="1" t="s">
        <v>957</v>
      </c>
      <c r="B1414" s="8" t="str">
        <f>VLOOKUP(A1414:A3748,'Customer Names'!$A$2:$D$2336,2,0)</f>
        <v xml:space="preserve">  Kassie</v>
      </c>
      <c r="C1414" s="8">
        <f>VLOOKUP(A1414:A3748,'Medical Examinations'!$A$2:$H$2336,2,0)</f>
        <v>24.33</v>
      </c>
      <c r="D1414" s="8">
        <f>VLOOKUP(A1414:A3748,'Medical Examinations'!$A$2:$H$2336,3,0)</f>
        <v>8</v>
      </c>
      <c r="E1414" s="8" t="str">
        <f>VLOOKUP(A1414:A3748,'Medical Examinations'!$A$1:$M$2336,10,0)</f>
        <v>No</v>
      </c>
      <c r="F1414" s="8" t="str">
        <f>VLOOKUP(A1414:A3748,'Medical Examinations'!$A$2:$H$2336,5,0)</f>
        <v>No</v>
      </c>
      <c r="G1414" s="8" t="str">
        <f>VLOOKUP(A1414:A3748,'Medical Examinations'!$A$2:$H$2336,6,0)</f>
        <v>No</v>
      </c>
      <c r="H1414" s="8">
        <f>VLOOKUP(A1414:A3748,'Medical Examinations'!$A$2:$H$2336,7,0)</f>
        <v>0</v>
      </c>
      <c r="I1414" t="str">
        <f>VLOOKUP(A1414:A3748,'Medical Examinations'!$A$2:$K$2336,11,0)</f>
        <v>No</v>
      </c>
      <c r="J1414" s="8" t="str">
        <f>VLOOKUP(A1414:A3748,'Medical Examinations'!$A$2:$M$2336,12,0)</f>
        <v>Normal Weight</v>
      </c>
      <c r="K1414" s="8" t="str">
        <f>VLOOKUP(A1414:A3748,'Medical Examinations'!$A$2:$M$2336,13,0)</f>
        <v>Diabetes</v>
      </c>
      <c r="L1414" s="8" t="str">
        <f>VLOOKUP(Table1[CUSTOMER ID],'Hospitalisation Details'!$A$1:$N$2344,12,0)</f>
        <v>14/Dec/1978</v>
      </c>
      <c r="M1414" s="22">
        <f>VLOOKUP(Table1[CUSTOMER ID],'Hospitalisation Details'!$A$2:$N$2344,14,0)</f>
        <v>7531.7</v>
      </c>
      <c r="N1414" s="8" t="str">
        <f>VLOOKUP(Table1[CUSTOMER ID],'Hospitalisation Details'!$A$2:$I$2344,7,0)</f>
        <v>tier - 2</v>
      </c>
      <c r="O1414" s="8" t="str">
        <f>VLOOKUP(Table1[CUSTOMER ID],'Hospitalisation Details'!$A$2:$I$2344,8,0)</f>
        <v>tier - 1</v>
      </c>
      <c r="P1414" s="8" t="str">
        <f>VLOOKUP(Table1[CUSTOMER ID],'Hospitalisation Details'!$A$2:$I$2344,9,0)</f>
        <v>R1013</v>
      </c>
      <c r="Q1414" s="8">
        <f ca="1">VLOOKUP(Table1[CUSTOMER ID],'Hospitalisation Details'!$A$2:$N$2344,13,0)</f>
        <v>45</v>
      </c>
    </row>
    <row r="1415" spans="1:17" ht="15.75" x14ac:dyDescent="0.25">
      <c r="A1415" s="1" t="s">
        <v>956</v>
      </c>
      <c r="B1415" s="8" t="str">
        <f>VLOOKUP(A1415:A3749,'Customer Names'!$A$2:$D$2336,2,0)</f>
        <v xml:space="preserve">  Matthew</v>
      </c>
      <c r="C1415" s="8">
        <f>VLOOKUP(A1415:A3749,'Medical Examinations'!$A$2:$H$2336,2,0)</f>
        <v>19.855</v>
      </c>
      <c r="D1415" s="8">
        <f>VLOOKUP(A1415:A3749,'Medical Examinations'!$A$2:$H$2336,3,0)</f>
        <v>5.71</v>
      </c>
      <c r="E1415" s="8" t="str">
        <f>VLOOKUP(A1415:A3749,'Medical Examinations'!$A$1:$M$2336,10,0)</f>
        <v>Yes</v>
      </c>
      <c r="F1415" s="8" t="str">
        <f>VLOOKUP(A1415:A3749,'Medical Examinations'!$A$2:$H$2336,5,0)</f>
        <v>No</v>
      </c>
      <c r="G1415" s="8" t="str">
        <f>VLOOKUP(A1415:A3749,'Medical Examinations'!$A$2:$H$2336,6,0)</f>
        <v>No</v>
      </c>
      <c r="H1415" s="8">
        <f>VLOOKUP(A1415:A3749,'Medical Examinations'!$A$2:$H$2336,7,0)</f>
        <v>0</v>
      </c>
      <c r="I1415" t="str">
        <f>VLOOKUP(A1415:A3749,'Medical Examinations'!$A$2:$K$2336,11,0)</f>
        <v>No</v>
      </c>
      <c r="J1415" s="8" t="str">
        <f>VLOOKUP(A1415:A3749,'Medical Examinations'!$A$2:$M$2336,12,0)</f>
        <v>Normal Weight</v>
      </c>
      <c r="K1415" s="8" t="str">
        <f>VLOOKUP(A1415:A3749,'Medical Examinations'!$A$2:$M$2336,13,0)</f>
        <v>Prediabetes</v>
      </c>
      <c r="L1415" s="8" t="str">
        <f>VLOOKUP(Table1[CUSTOMER ID],'Hospitalisation Details'!$A$1:$N$2344,12,0)</f>
        <v>10/Oct/1976</v>
      </c>
      <c r="M1415" s="22">
        <f>VLOOKUP(Table1[CUSTOMER ID],'Hospitalisation Details'!$A$2:$N$2344,14,0)</f>
        <v>7526.71</v>
      </c>
      <c r="N1415" s="8" t="str">
        <f>VLOOKUP(Table1[CUSTOMER ID],'Hospitalisation Details'!$A$2:$I$2344,7,0)</f>
        <v>tier - 3</v>
      </c>
      <c r="O1415" s="8" t="str">
        <f>VLOOKUP(Table1[CUSTOMER ID],'Hospitalisation Details'!$A$2:$I$2344,8,0)</f>
        <v>tier - 1</v>
      </c>
      <c r="P1415" s="8" t="str">
        <f>VLOOKUP(Table1[CUSTOMER ID],'Hospitalisation Details'!$A$2:$I$2344,9,0)</f>
        <v>R1012</v>
      </c>
      <c r="Q1415" s="8">
        <f ca="1">VLOOKUP(Table1[CUSTOMER ID],'Hospitalisation Details'!$A$2:$N$2344,13,0)</f>
        <v>48</v>
      </c>
    </row>
    <row r="1416" spans="1:17" ht="15.75" x14ac:dyDescent="0.25">
      <c r="A1416" s="1" t="s">
        <v>955</v>
      </c>
      <c r="B1416" s="8" t="str">
        <f>VLOOKUP(A1416:A3750,'Customer Names'!$A$2:$D$2336,2,0)</f>
        <v xml:space="preserve">  Ruben Dario</v>
      </c>
      <c r="C1416" s="8">
        <f>VLOOKUP(A1416:A3750,'Medical Examinations'!$A$2:$H$2336,2,0)</f>
        <v>25.364999999999998</v>
      </c>
      <c r="D1416" s="8">
        <f>VLOOKUP(A1416:A3750,'Medical Examinations'!$A$2:$H$2336,3,0)</f>
        <v>11.71</v>
      </c>
      <c r="E1416" s="8" t="str">
        <f>VLOOKUP(A1416:A3750,'Medical Examinations'!$A$1:$M$2336,10,0)</f>
        <v>No</v>
      </c>
      <c r="F1416" s="8" t="str">
        <f>VLOOKUP(A1416:A3750,'Medical Examinations'!$A$2:$H$2336,5,0)</f>
        <v>No</v>
      </c>
      <c r="G1416" s="8" t="str">
        <f>VLOOKUP(A1416:A3750,'Medical Examinations'!$A$2:$H$2336,6,0)</f>
        <v>No</v>
      </c>
      <c r="H1416" s="8">
        <f>VLOOKUP(A1416:A3750,'Medical Examinations'!$A$2:$H$2336,7,0)</f>
        <v>0</v>
      </c>
      <c r="I1416" t="str">
        <f>VLOOKUP(A1416:A3750,'Medical Examinations'!$A$2:$K$2336,11,0)</f>
        <v>No</v>
      </c>
      <c r="J1416" s="8" t="str">
        <f>VLOOKUP(A1416:A3750,'Medical Examinations'!$A$2:$M$2336,12,0)</f>
        <v>Overweight</v>
      </c>
      <c r="K1416" s="8" t="str">
        <f>VLOOKUP(A1416:A3750,'Medical Examinations'!$A$2:$M$2336,13,0)</f>
        <v>Diabetes</v>
      </c>
      <c r="L1416" s="8" t="str">
        <f>VLOOKUP(Table1[CUSTOMER ID],'Hospitalisation Details'!$A$1:$N$2344,12,0)</f>
        <v>18/Oct/1978</v>
      </c>
      <c r="M1416" s="22">
        <f>VLOOKUP(Table1[CUSTOMER ID],'Hospitalisation Details'!$A$2:$N$2344,14,0)</f>
        <v>7518.03</v>
      </c>
      <c r="N1416" s="8" t="str">
        <f>VLOOKUP(Table1[CUSTOMER ID],'Hospitalisation Details'!$A$2:$I$2344,7,0)</f>
        <v>tier - 2</v>
      </c>
      <c r="O1416" s="8" t="str">
        <f>VLOOKUP(Table1[CUSTOMER ID],'Hospitalisation Details'!$A$2:$I$2344,8,0)</f>
        <v>tier - 3</v>
      </c>
      <c r="P1416" s="8" t="str">
        <f>VLOOKUP(Table1[CUSTOMER ID],'Hospitalisation Details'!$A$2:$I$2344,9,0)</f>
        <v>R1012</v>
      </c>
      <c r="Q1416" s="8">
        <f ca="1">VLOOKUP(Table1[CUSTOMER ID],'Hospitalisation Details'!$A$2:$N$2344,13,0)</f>
        <v>46</v>
      </c>
    </row>
    <row r="1417" spans="1:17" ht="15.75" x14ac:dyDescent="0.25">
      <c r="A1417" s="1" t="s">
        <v>954</v>
      </c>
      <c r="B1417" s="8" t="str">
        <f>VLOOKUP(A1417:A3751,'Customer Names'!$A$2:$D$2336,2,0)</f>
        <v xml:space="preserve">  Kevin</v>
      </c>
      <c r="C1417" s="8">
        <f>VLOOKUP(A1417:A3751,'Medical Examinations'!$A$2:$H$2336,2,0)</f>
        <v>29.6</v>
      </c>
      <c r="D1417" s="8">
        <f>VLOOKUP(A1417:A3751,'Medical Examinations'!$A$2:$H$2336,3,0)</f>
        <v>6.17</v>
      </c>
      <c r="E1417" s="8" t="str">
        <f>VLOOKUP(A1417:A3751,'Medical Examinations'!$A$1:$M$2336,10,0)</f>
        <v>Yes</v>
      </c>
      <c r="F1417" s="8" t="str">
        <f>VLOOKUP(A1417:A3751,'Medical Examinations'!$A$2:$H$2336,5,0)</f>
        <v>No</v>
      </c>
      <c r="G1417" s="8" t="str">
        <f>VLOOKUP(A1417:A3751,'Medical Examinations'!$A$2:$H$2336,6,0)</f>
        <v>Yes</v>
      </c>
      <c r="H1417" s="8">
        <f>VLOOKUP(A1417:A3751,'Medical Examinations'!$A$2:$H$2336,7,0)</f>
        <v>1</v>
      </c>
      <c r="I1417" t="str">
        <f>VLOOKUP(A1417:A3751,'Medical Examinations'!$A$2:$K$2336,11,0)</f>
        <v>No</v>
      </c>
      <c r="J1417" s="8" t="str">
        <f>VLOOKUP(A1417:A3751,'Medical Examinations'!$A$2:$M$2336,12,0)</f>
        <v>Overweight</v>
      </c>
      <c r="K1417" s="8" t="str">
        <f>VLOOKUP(A1417:A3751,'Medical Examinations'!$A$2:$M$2336,13,0)</f>
        <v>Prediabetes</v>
      </c>
      <c r="L1417" s="8" t="str">
        <f>VLOOKUP(Table1[CUSTOMER ID],'Hospitalisation Details'!$A$1:$N$2344,12,0)</f>
        <v>10/Jul/1983</v>
      </c>
      <c r="M1417" s="22">
        <f>VLOOKUP(Table1[CUSTOMER ID],'Hospitalisation Details'!$A$2:$N$2344,14,0)</f>
        <v>7512.27</v>
      </c>
      <c r="N1417" s="8" t="str">
        <f>VLOOKUP(Table1[CUSTOMER ID],'Hospitalisation Details'!$A$2:$I$2344,7,0)</f>
        <v>tier - 3</v>
      </c>
      <c r="O1417" s="8" t="str">
        <f>VLOOKUP(Table1[CUSTOMER ID],'Hospitalisation Details'!$A$2:$I$2344,8,0)</f>
        <v>tier - 2</v>
      </c>
      <c r="P1417" s="8" t="str">
        <f>VLOOKUP(Table1[CUSTOMER ID],'Hospitalisation Details'!$A$2:$I$2344,9,0)</f>
        <v>R1011</v>
      </c>
      <c r="Q1417" s="8">
        <f ca="1">VLOOKUP(Table1[CUSTOMER ID],'Hospitalisation Details'!$A$2:$N$2344,13,0)</f>
        <v>41</v>
      </c>
    </row>
    <row r="1418" spans="1:17" ht="15.75" x14ac:dyDescent="0.25">
      <c r="A1418" s="1" t="s">
        <v>953</v>
      </c>
      <c r="B1418" s="8" t="str">
        <f>VLOOKUP(A1418:A3752,'Customer Names'!$A$2:$D$2336,2,0)</f>
        <v xml:space="preserve">  Lindsay M</v>
      </c>
      <c r="C1418" s="8">
        <f>VLOOKUP(A1418:A3752,'Medical Examinations'!$A$2:$H$2336,2,0)</f>
        <v>39.43</v>
      </c>
      <c r="D1418" s="8">
        <f>VLOOKUP(A1418:A3752,'Medical Examinations'!$A$2:$H$2336,3,0)</f>
        <v>6.1</v>
      </c>
      <c r="E1418" s="8" t="str">
        <f>VLOOKUP(A1418:A3752,'Medical Examinations'!$A$1:$M$2336,10,0)</f>
        <v>Yes</v>
      </c>
      <c r="F1418" s="8" t="str">
        <f>VLOOKUP(A1418:A3752,'Medical Examinations'!$A$2:$H$2336,5,0)</f>
        <v>No</v>
      </c>
      <c r="G1418" s="8" t="str">
        <f>VLOOKUP(A1418:A3752,'Medical Examinations'!$A$2:$H$2336,6,0)</f>
        <v>Yes</v>
      </c>
      <c r="H1418" s="8">
        <f>VLOOKUP(A1418:A3752,'Medical Examinations'!$A$2:$H$2336,7,0)</f>
        <v>1</v>
      </c>
      <c r="I1418" t="str">
        <f>VLOOKUP(A1418:A3752,'Medical Examinations'!$A$2:$K$2336,11,0)</f>
        <v>No</v>
      </c>
      <c r="J1418" s="8" t="str">
        <f>VLOOKUP(A1418:A3752,'Medical Examinations'!$A$2:$M$2336,12,0)</f>
        <v>Obesity</v>
      </c>
      <c r="K1418" s="8" t="str">
        <f>VLOOKUP(A1418:A3752,'Medical Examinations'!$A$2:$M$2336,13,0)</f>
        <v>Prediabetes</v>
      </c>
      <c r="L1418" s="8" t="str">
        <f>VLOOKUP(Table1[CUSTOMER ID],'Hospitalisation Details'!$A$1:$N$2344,12,0)</f>
        <v>28/Oct/1997</v>
      </c>
      <c r="M1418" s="22">
        <f>VLOOKUP(Table1[CUSTOMER ID],'Hospitalisation Details'!$A$2:$N$2344,14,0)</f>
        <v>7504.3</v>
      </c>
      <c r="N1418" s="8" t="str">
        <f>VLOOKUP(Table1[CUSTOMER ID],'Hospitalisation Details'!$A$2:$I$2344,7,0)</f>
        <v>tier - 2</v>
      </c>
      <c r="O1418" s="8" t="str">
        <f>VLOOKUP(Table1[CUSTOMER ID],'Hospitalisation Details'!$A$2:$I$2344,8,0)</f>
        <v>tier - 1</v>
      </c>
      <c r="P1418" s="8" t="str">
        <f>VLOOKUP(Table1[CUSTOMER ID],'Hospitalisation Details'!$A$2:$I$2344,9,0)</f>
        <v>R1012</v>
      </c>
      <c r="Q1418" s="8">
        <f ca="1">VLOOKUP(Table1[CUSTOMER ID],'Hospitalisation Details'!$A$2:$N$2344,13,0)</f>
        <v>27</v>
      </c>
    </row>
    <row r="1419" spans="1:17" ht="15.75" x14ac:dyDescent="0.25">
      <c r="A1419" s="1" t="s">
        <v>952</v>
      </c>
      <c r="B1419" s="8" t="str">
        <f>VLOOKUP(A1419:A3753,'Customer Names'!$A$2:$D$2336,2,0)</f>
        <v xml:space="preserve">  Amanda</v>
      </c>
      <c r="C1419" s="8">
        <f>VLOOKUP(A1419:A3753,'Medical Examinations'!$A$2:$H$2336,2,0)</f>
        <v>27.34</v>
      </c>
      <c r="D1419" s="8">
        <f>VLOOKUP(A1419:A3753,'Medical Examinations'!$A$2:$H$2336,3,0)</f>
        <v>5.19</v>
      </c>
      <c r="E1419" s="8" t="str">
        <f>VLOOKUP(A1419:A3753,'Medical Examinations'!$A$1:$M$2336,10,0)</f>
        <v>Yes</v>
      </c>
      <c r="F1419" s="8" t="str">
        <f>VLOOKUP(A1419:A3753,'Medical Examinations'!$A$2:$H$2336,5,0)</f>
        <v>No</v>
      </c>
      <c r="G1419" s="8" t="str">
        <f>VLOOKUP(A1419:A3753,'Medical Examinations'!$A$2:$H$2336,6,0)</f>
        <v>No</v>
      </c>
      <c r="H1419" s="8">
        <f>VLOOKUP(A1419:A3753,'Medical Examinations'!$A$2:$H$2336,7,0)</f>
        <v>1</v>
      </c>
      <c r="I1419" t="str">
        <f>VLOOKUP(A1419:A3753,'Medical Examinations'!$A$2:$K$2336,11,0)</f>
        <v>No</v>
      </c>
      <c r="J1419" s="8" t="str">
        <f>VLOOKUP(A1419:A3753,'Medical Examinations'!$A$2:$M$2336,12,0)</f>
        <v>Overweight</v>
      </c>
      <c r="K1419" s="8" t="str">
        <f>VLOOKUP(A1419:A3753,'Medical Examinations'!$A$2:$M$2336,13,0)</f>
        <v>Normal</v>
      </c>
      <c r="L1419" s="8" t="str">
        <f>VLOOKUP(Table1[CUSTOMER ID],'Hospitalisation Details'!$A$1:$N$2344,12,0)</f>
        <v>15/Dec/1988</v>
      </c>
      <c r="M1419" s="22">
        <f>VLOOKUP(Table1[CUSTOMER ID],'Hospitalisation Details'!$A$2:$N$2344,14,0)</f>
        <v>7494.63</v>
      </c>
      <c r="N1419" s="8" t="str">
        <f>VLOOKUP(Table1[CUSTOMER ID],'Hospitalisation Details'!$A$2:$I$2344,7,0)</f>
        <v>tier - 2</v>
      </c>
      <c r="O1419" s="8" t="str">
        <f>VLOOKUP(Table1[CUSTOMER ID],'Hospitalisation Details'!$A$2:$I$2344,8,0)</f>
        <v>tier - 3</v>
      </c>
      <c r="P1419" s="8" t="str">
        <f>VLOOKUP(Table1[CUSTOMER ID],'Hospitalisation Details'!$A$2:$I$2344,9,0)</f>
        <v>R1025</v>
      </c>
      <c r="Q1419" s="8">
        <f ca="1">VLOOKUP(Table1[CUSTOMER ID],'Hospitalisation Details'!$A$2:$N$2344,13,0)</f>
        <v>35</v>
      </c>
    </row>
    <row r="1420" spans="1:17" ht="15.75" x14ac:dyDescent="0.25">
      <c r="A1420" s="1" t="s">
        <v>951</v>
      </c>
      <c r="B1420" s="8" t="str">
        <f>VLOOKUP(A1420:A3754,'Customer Names'!$A$2:$D$2336,2,0)</f>
        <v xml:space="preserve">  James</v>
      </c>
      <c r="C1420" s="8">
        <f>VLOOKUP(A1420:A3754,'Medical Examinations'!$A$2:$H$2336,2,0)</f>
        <v>39.01</v>
      </c>
      <c r="D1420" s="8">
        <f>VLOOKUP(A1420:A3754,'Medical Examinations'!$A$2:$H$2336,3,0)</f>
        <v>5.37</v>
      </c>
      <c r="E1420" s="8" t="str">
        <f>VLOOKUP(A1420:A3754,'Medical Examinations'!$A$1:$M$2336,10,0)</f>
        <v>Yes</v>
      </c>
      <c r="F1420" s="8" t="str">
        <f>VLOOKUP(A1420:A3754,'Medical Examinations'!$A$2:$H$2336,5,0)</f>
        <v>No</v>
      </c>
      <c r="G1420" s="8" t="str">
        <f>VLOOKUP(A1420:A3754,'Medical Examinations'!$A$2:$H$2336,6,0)</f>
        <v>No</v>
      </c>
      <c r="H1420" s="8">
        <f>VLOOKUP(A1420:A3754,'Medical Examinations'!$A$2:$H$2336,7,0)</f>
        <v>0</v>
      </c>
      <c r="I1420" t="str">
        <f>VLOOKUP(A1420:A3754,'Medical Examinations'!$A$2:$K$2336,11,0)</f>
        <v>No</v>
      </c>
      <c r="J1420" s="8" t="str">
        <f>VLOOKUP(A1420:A3754,'Medical Examinations'!$A$2:$M$2336,12,0)</f>
        <v>Obesity</v>
      </c>
      <c r="K1420" s="8" t="str">
        <f>VLOOKUP(A1420:A3754,'Medical Examinations'!$A$2:$M$2336,13,0)</f>
        <v>Normal</v>
      </c>
      <c r="L1420" s="8" t="str">
        <f>VLOOKUP(Table1[CUSTOMER ID],'Hospitalisation Details'!$A$1:$N$2344,12,0)</f>
        <v>14/Jun/1996</v>
      </c>
      <c r="M1420" s="22">
        <f>VLOOKUP(Table1[CUSTOMER ID],'Hospitalisation Details'!$A$2:$N$2344,14,0)</f>
        <v>7487.38</v>
      </c>
      <c r="N1420" s="8" t="str">
        <f>VLOOKUP(Table1[CUSTOMER ID],'Hospitalisation Details'!$A$2:$I$2344,7,0)</f>
        <v>tier - 2</v>
      </c>
      <c r="O1420" s="8" t="str">
        <f>VLOOKUP(Table1[CUSTOMER ID],'Hospitalisation Details'!$A$2:$I$2344,8,0)</f>
        <v>tier - 3</v>
      </c>
      <c r="P1420" s="8" t="str">
        <f>VLOOKUP(Table1[CUSTOMER ID],'Hospitalisation Details'!$A$2:$I$2344,9,0)</f>
        <v>R1012</v>
      </c>
      <c r="Q1420" s="8">
        <f ca="1">VLOOKUP(Table1[CUSTOMER ID],'Hospitalisation Details'!$A$2:$N$2344,13,0)</f>
        <v>28</v>
      </c>
    </row>
    <row r="1421" spans="1:17" ht="15.75" x14ac:dyDescent="0.25">
      <c r="A1421" s="1" t="s">
        <v>950</v>
      </c>
      <c r="B1421" s="8" t="str">
        <f>VLOOKUP(A1421:A3755,'Customer Names'!$A$2:$D$2336,2,0)</f>
        <v xml:space="preserve">  Samuel H</v>
      </c>
      <c r="C1421" s="8">
        <f>VLOOKUP(A1421:A3755,'Medical Examinations'!$A$2:$H$2336,2,0)</f>
        <v>18.989999999999998</v>
      </c>
      <c r="D1421" s="8">
        <f>VLOOKUP(A1421:A3755,'Medical Examinations'!$A$2:$H$2336,3,0)</f>
        <v>10.82</v>
      </c>
      <c r="E1421" s="8" t="str">
        <f>VLOOKUP(A1421:A3755,'Medical Examinations'!$A$1:$M$2336,10,0)</f>
        <v>Yes</v>
      </c>
      <c r="F1421" s="8" t="str">
        <f>VLOOKUP(A1421:A3755,'Medical Examinations'!$A$2:$H$2336,5,0)</f>
        <v>No</v>
      </c>
      <c r="G1421" s="8" t="str">
        <f>VLOOKUP(A1421:A3755,'Medical Examinations'!$A$2:$H$2336,6,0)</f>
        <v>No</v>
      </c>
      <c r="H1421" s="8">
        <f>VLOOKUP(A1421:A3755,'Medical Examinations'!$A$2:$H$2336,7,0)</f>
        <v>0</v>
      </c>
      <c r="I1421" t="str">
        <f>VLOOKUP(A1421:A3755,'Medical Examinations'!$A$2:$K$2336,11,0)</f>
        <v>No</v>
      </c>
      <c r="J1421" s="8" t="str">
        <f>VLOOKUP(A1421:A3755,'Medical Examinations'!$A$2:$M$2336,12,0)</f>
        <v>Normal Weight</v>
      </c>
      <c r="K1421" s="8" t="str">
        <f>VLOOKUP(A1421:A3755,'Medical Examinations'!$A$2:$M$2336,13,0)</f>
        <v>Diabetes</v>
      </c>
      <c r="L1421" s="8" t="str">
        <f>VLOOKUP(Table1[CUSTOMER ID],'Hospitalisation Details'!$A$1:$N$2344,12,0)</f>
        <v>4/Aug/1967</v>
      </c>
      <c r="M1421" s="22">
        <f>VLOOKUP(Table1[CUSTOMER ID],'Hospitalisation Details'!$A$2:$N$2344,14,0)</f>
        <v>7463.51</v>
      </c>
      <c r="N1421" s="8" t="str">
        <f>VLOOKUP(Table1[CUSTOMER ID],'Hospitalisation Details'!$A$2:$I$2344,7,0)</f>
        <v>tier - 3</v>
      </c>
      <c r="O1421" s="8" t="str">
        <f>VLOOKUP(Table1[CUSTOMER ID],'Hospitalisation Details'!$A$2:$I$2344,8,0)</f>
        <v>tier - 3</v>
      </c>
      <c r="P1421" s="8" t="str">
        <f>VLOOKUP(Table1[CUSTOMER ID],'Hospitalisation Details'!$A$2:$I$2344,9,0)</f>
        <v>R1013</v>
      </c>
      <c r="Q1421" s="8">
        <f ca="1">VLOOKUP(Table1[CUSTOMER ID],'Hospitalisation Details'!$A$2:$N$2344,13,0)</f>
        <v>57</v>
      </c>
    </row>
    <row r="1422" spans="1:17" ht="15.75" x14ac:dyDescent="0.25">
      <c r="A1422" s="1" t="s">
        <v>949</v>
      </c>
      <c r="B1422" s="8" t="str">
        <f>VLOOKUP(A1422:A3756,'Customer Names'!$A$2:$D$2336,2,0)</f>
        <v xml:space="preserve">  Jenni</v>
      </c>
      <c r="C1422" s="8">
        <f>VLOOKUP(A1422:A3756,'Medical Examinations'!$A$2:$H$2336,2,0)</f>
        <v>42.3</v>
      </c>
      <c r="D1422" s="8">
        <f>VLOOKUP(A1422:A3756,'Medical Examinations'!$A$2:$H$2336,3,0)</f>
        <v>6.06</v>
      </c>
      <c r="E1422" s="8" t="str">
        <f>VLOOKUP(A1422:A3756,'Medical Examinations'!$A$1:$M$2336,10,0)</f>
        <v>Yes</v>
      </c>
      <c r="F1422" s="8" t="str">
        <f>VLOOKUP(A1422:A3756,'Medical Examinations'!$A$2:$H$2336,5,0)</f>
        <v>No</v>
      </c>
      <c r="G1422" s="8" t="str">
        <f>VLOOKUP(A1422:A3756,'Medical Examinations'!$A$2:$H$2336,6,0)</f>
        <v>No</v>
      </c>
      <c r="H1422" s="8">
        <f>VLOOKUP(A1422:A3756,'Medical Examinations'!$A$2:$H$2336,7,0)</f>
        <v>0</v>
      </c>
      <c r="I1422" t="str">
        <f>VLOOKUP(A1422:A3756,'Medical Examinations'!$A$2:$K$2336,11,0)</f>
        <v>No</v>
      </c>
      <c r="J1422" s="8" t="str">
        <f>VLOOKUP(A1422:A3756,'Medical Examinations'!$A$2:$M$2336,12,0)</f>
        <v>Obesity</v>
      </c>
      <c r="K1422" s="8" t="str">
        <f>VLOOKUP(A1422:A3756,'Medical Examinations'!$A$2:$M$2336,13,0)</f>
        <v>Prediabetes</v>
      </c>
      <c r="L1422" s="8" t="str">
        <f>VLOOKUP(Table1[CUSTOMER ID],'Hospitalisation Details'!$A$1:$N$2344,12,0)</f>
        <v>1/Jun/2001</v>
      </c>
      <c r="M1422" s="22">
        <f>VLOOKUP(Table1[CUSTOMER ID],'Hospitalisation Details'!$A$2:$N$2344,14,0)</f>
        <v>7450.36</v>
      </c>
      <c r="N1422" s="8" t="str">
        <f>VLOOKUP(Table1[CUSTOMER ID],'Hospitalisation Details'!$A$2:$I$2344,7,0)</f>
        <v>tier - 2</v>
      </c>
      <c r="O1422" s="8" t="str">
        <f>VLOOKUP(Table1[CUSTOMER ID],'Hospitalisation Details'!$A$2:$I$2344,8,0)</f>
        <v>tier - 2</v>
      </c>
      <c r="P1422" s="8" t="str">
        <f>VLOOKUP(Table1[CUSTOMER ID],'Hospitalisation Details'!$A$2:$I$2344,9,0)</f>
        <v>R1012</v>
      </c>
      <c r="Q1422" s="8">
        <f ca="1">VLOOKUP(Table1[CUSTOMER ID],'Hospitalisation Details'!$A$2:$N$2344,13,0)</f>
        <v>23</v>
      </c>
    </row>
    <row r="1423" spans="1:17" ht="15.75" x14ac:dyDescent="0.25">
      <c r="A1423" s="1" t="s">
        <v>948</v>
      </c>
      <c r="B1423" s="8" t="str">
        <f>VLOOKUP(A1423:A3757,'Customer Names'!$A$2:$D$2336,2,0)</f>
        <v xml:space="preserve">  Estuardo F</v>
      </c>
      <c r="C1423" s="8">
        <f>VLOOKUP(A1423:A3757,'Medical Examinations'!$A$2:$H$2336,2,0)</f>
        <v>39.805</v>
      </c>
      <c r="D1423" s="8">
        <f>VLOOKUP(A1423:A3757,'Medical Examinations'!$A$2:$H$2336,3,0)</f>
        <v>5.91</v>
      </c>
      <c r="E1423" s="8" t="str">
        <f>VLOOKUP(A1423:A3757,'Medical Examinations'!$A$1:$M$2336,10,0)</f>
        <v>No</v>
      </c>
      <c r="F1423" s="8" t="str">
        <f>VLOOKUP(A1423:A3757,'Medical Examinations'!$A$2:$H$2336,5,0)</f>
        <v>No</v>
      </c>
      <c r="G1423" s="8" t="str">
        <f>VLOOKUP(A1423:A3757,'Medical Examinations'!$A$2:$H$2336,6,0)</f>
        <v>No</v>
      </c>
      <c r="H1423" s="8">
        <f>VLOOKUP(A1423:A3757,'Medical Examinations'!$A$2:$H$2336,7,0)</f>
        <v>0</v>
      </c>
      <c r="I1423" t="str">
        <f>VLOOKUP(A1423:A3757,'Medical Examinations'!$A$2:$K$2336,11,0)</f>
        <v>No</v>
      </c>
      <c r="J1423" s="8" t="str">
        <f>VLOOKUP(A1423:A3757,'Medical Examinations'!$A$2:$M$2336,12,0)</f>
        <v>Obesity</v>
      </c>
      <c r="K1423" s="8" t="str">
        <f>VLOOKUP(A1423:A3757,'Medical Examinations'!$A$2:$M$2336,13,0)</f>
        <v>Prediabetes</v>
      </c>
      <c r="L1423" s="8" t="str">
        <f>VLOOKUP(Table1[CUSTOMER ID],'Hospitalisation Details'!$A$1:$N$2344,12,0)</f>
        <v>30/Sep/1977</v>
      </c>
      <c r="M1423" s="22">
        <f>VLOOKUP(Table1[CUSTOMER ID],'Hospitalisation Details'!$A$2:$N$2344,14,0)</f>
        <v>7448.4</v>
      </c>
      <c r="N1423" s="8" t="str">
        <f>VLOOKUP(Table1[CUSTOMER ID],'Hospitalisation Details'!$A$2:$I$2344,7,0)</f>
        <v>tier - 3</v>
      </c>
      <c r="O1423" s="8" t="str">
        <f>VLOOKUP(Table1[CUSTOMER ID],'Hospitalisation Details'!$A$2:$I$2344,8,0)</f>
        <v>tier - 3</v>
      </c>
      <c r="P1423" s="8" t="str">
        <f>VLOOKUP(Table1[CUSTOMER ID],'Hospitalisation Details'!$A$2:$I$2344,9,0)</f>
        <v>R1017</v>
      </c>
      <c r="Q1423" s="8">
        <f ca="1">VLOOKUP(Table1[CUSTOMER ID],'Hospitalisation Details'!$A$2:$N$2344,13,0)</f>
        <v>47</v>
      </c>
    </row>
    <row r="1424" spans="1:17" ht="15.75" x14ac:dyDescent="0.25">
      <c r="A1424" s="1" t="s">
        <v>947</v>
      </c>
      <c r="B1424" s="8" t="str">
        <f>VLOOKUP(A1424:A3758,'Customer Names'!$A$2:$D$2336,2,0)</f>
        <v xml:space="preserve">  Brett</v>
      </c>
      <c r="C1424" s="8">
        <f>VLOOKUP(A1424:A3758,'Medical Examinations'!$A$2:$H$2336,2,0)</f>
        <v>33.700000000000003</v>
      </c>
      <c r="D1424" s="8">
        <f>VLOOKUP(A1424:A3758,'Medical Examinations'!$A$2:$H$2336,3,0)</f>
        <v>5.87</v>
      </c>
      <c r="E1424" s="8" t="str">
        <f>VLOOKUP(A1424:A3758,'Medical Examinations'!$A$1:$M$2336,10,0)</f>
        <v>No</v>
      </c>
      <c r="F1424" s="8" t="str">
        <f>VLOOKUP(A1424:A3758,'Medical Examinations'!$A$2:$H$2336,5,0)</f>
        <v>No</v>
      </c>
      <c r="G1424" s="8" t="str">
        <f>VLOOKUP(A1424:A3758,'Medical Examinations'!$A$2:$H$2336,6,0)</f>
        <v>No</v>
      </c>
      <c r="H1424" s="8">
        <f>VLOOKUP(A1424:A3758,'Medical Examinations'!$A$2:$H$2336,7,0)</f>
        <v>0</v>
      </c>
      <c r="I1424" t="str">
        <f>VLOOKUP(A1424:A3758,'Medical Examinations'!$A$2:$K$2336,11,0)</f>
        <v>No</v>
      </c>
      <c r="J1424" s="8" t="str">
        <f>VLOOKUP(A1424:A3758,'Medical Examinations'!$A$2:$M$2336,12,0)</f>
        <v>Obesity</v>
      </c>
      <c r="K1424" s="8" t="str">
        <f>VLOOKUP(A1424:A3758,'Medical Examinations'!$A$2:$M$2336,13,0)</f>
        <v>Prediabetes</v>
      </c>
      <c r="L1424" s="8" t="str">
        <f>VLOOKUP(Table1[CUSTOMER ID],'Hospitalisation Details'!$A$1:$N$2344,12,0)</f>
        <v>25/Sep/1977</v>
      </c>
      <c r="M1424" s="22">
        <f>VLOOKUP(Table1[CUSTOMER ID],'Hospitalisation Details'!$A$2:$N$2344,14,0)</f>
        <v>7445.92</v>
      </c>
      <c r="N1424" s="8" t="str">
        <f>VLOOKUP(Table1[CUSTOMER ID],'Hospitalisation Details'!$A$2:$I$2344,7,0)</f>
        <v>tier - 3</v>
      </c>
      <c r="O1424" s="8" t="str">
        <f>VLOOKUP(Table1[CUSTOMER ID],'Hospitalisation Details'!$A$2:$I$2344,8,0)</f>
        <v>tier - 1</v>
      </c>
      <c r="P1424" s="8" t="str">
        <f>VLOOKUP(Table1[CUSTOMER ID],'Hospitalisation Details'!$A$2:$I$2344,9,0)</f>
        <v>R1011</v>
      </c>
      <c r="Q1424" s="8">
        <f ca="1">VLOOKUP(Table1[CUSTOMER ID],'Hospitalisation Details'!$A$2:$N$2344,13,0)</f>
        <v>47</v>
      </c>
    </row>
    <row r="1425" spans="1:17" ht="15.75" x14ac:dyDescent="0.25">
      <c r="A1425" s="1" t="s">
        <v>946</v>
      </c>
      <c r="B1425" s="8" t="str">
        <f>VLOOKUP(A1425:A3759,'Customer Names'!$A$2:$D$2336,2,0)</f>
        <v xml:space="preserve">  Sharon E</v>
      </c>
      <c r="C1425" s="8">
        <f>VLOOKUP(A1425:A3759,'Medical Examinations'!$A$2:$H$2336,2,0)</f>
        <v>36.195</v>
      </c>
      <c r="D1425" s="8">
        <f>VLOOKUP(A1425:A3759,'Medical Examinations'!$A$2:$H$2336,3,0)</f>
        <v>6.22</v>
      </c>
      <c r="E1425" s="8" t="str">
        <f>VLOOKUP(A1425:A3759,'Medical Examinations'!$A$1:$M$2336,10,0)</f>
        <v>No</v>
      </c>
      <c r="F1425" s="8" t="str">
        <f>VLOOKUP(A1425:A3759,'Medical Examinations'!$A$2:$H$2336,5,0)</f>
        <v>No</v>
      </c>
      <c r="G1425" s="8" t="str">
        <f>VLOOKUP(A1425:A3759,'Medical Examinations'!$A$2:$H$2336,6,0)</f>
        <v>No</v>
      </c>
      <c r="H1425" s="8">
        <f>VLOOKUP(A1425:A3759,'Medical Examinations'!$A$2:$H$2336,7,0)</f>
        <v>0</v>
      </c>
      <c r="I1425" t="str">
        <f>VLOOKUP(A1425:A3759,'Medical Examinations'!$A$2:$K$2336,11,0)</f>
        <v>No</v>
      </c>
      <c r="J1425" s="8" t="str">
        <f>VLOOKUP(A1425:A3759,'Medical Examinations'!$A$2:$M$2336,12,0)</f>
        <v>Obesity</v>
      </c>
      <c r="K1425" s="8" t="str">
        <f>VLOOKUP(A1425:A3759,'Medical Examinations'!$A$2:$M$2336,13,0)</f>
        <v>Prediabetes</v>
      </c>
      <c r="L1425" s="8" t="str">
        <f>VLOOKUP(Table1[CUSTOMER ID],'Hospitalisation Details'!$A$1:$N$2344,12,0)</f>
        <v>7/Jul/1980</v>
      </c>
      <c r="M1425" s="22">
        <f>VLOOKUP(Table1[CUSTOMER ID],'Hospitalisation Details'!$A$2:$N$2344,14,0)</f>
        <v>7443.64</v>
      </c>
      <c r="N1425" s="8" t="str">
        <f>VLOOKUP(Table1[CUSTOMER ID],'Hospitalisation Details'!$A$2:$I$2344,7,0)</f>
        <v>tier - 2</v>
      </c>
      <c r="O1425" s="8" t="str">
        <f>VLOOKUP(Table1[CUSTOMER ID],'Hospitalisation Details'!$A$2:$I$2344,8,0)</f>
        <v>tier - 3</v>
      </c>
      <c r="P1425" s="8" t="str">
        <f>VLOOKUP(Table1[CUSTOMER ID],'Hospitalisation Details'!$A$2:$I$2344,9,0)</f>
        <v>R1012</v>
      </c>
      <c r="Q1425" s="8">
        <f ca="1">VLOOKUP(Table1[CUSTOMER ID],'Hospitalisation Details'!$A$2:$N$2344,13,0)</f>
        <v>44</v>
      </c>
    </row>
    <row r="1426" spans="1:17" ht="15.75" x14ac:dyDescent="0.25">
      <c r="A1426" s="1" t="s">
        <v>945</v>
      </c>
      <c r="B1426" s="8" t="str">
        <f>VLOOKUP(A1426:A3760,'Customer Names'!$A$2:$D$2336,2,0)</f>
        <v xml:space="preserve">  Jacob W√¶ver</v>
      </c>
      <c r="C1426" s="8">
        <f>VLOOKUP(A1426:A3760,'Medical Examinations'!$A$2:$H$2336,2,0)</f>
        <v>32.6</v>
      </c>
      <c r="D1426" s="8">
        <f>VLOOKUP(A1426:A3760,'Medical Examinations'!$A$2:$H$2336,3,0)</f>
        <v>5.73</v>
      </c>
      <c r="E1426" s="8" t="str">
        <f>VLOOKUP(A1426:A3760,'Medical Examinations'!$A$1:$M$2336,10,0)</f>
        <v>No</v>
      </c>
      <c r="F1426" s="8" t="str">
        <f>VLOOKUP(A1426:A3760,'Medical Examinations'!$A$2:$H$2336,5,0)</f>
        <v>No</v>
      </c>
      <c r="G1426" s="8" t="str">
        <f>VLOOKUP(A1426:A3760,'Medical Examinations'!$A$2:$H$2336,6,0)</f>
        <v>Yes</v>
      </c>
      <c r="H1426" s="8">
        <f>VLOOKUP(A1426:A3760,'Medical Examinations'!$A$2:$H$2336,7,0)</f>
        <v>1</v>
      </c>
      <c r="I1426" t="str">
        <f>VLOOKUP(A1426:A3760,'Medical Examinations'!$A$2:$K$2336,11,0)</f>
        <v>No</v>
      </c>
      <c r="J1426" s="8" t="str">
        <f>VLOOKUP(A1426:A3760,'Medical Examinations'!$A$2:$M$2336,12,0)</f>
        <v>Obesity</v>
      </c>
      <c r="K1426" s="8" t="str">
        <f>VLOOKUP(A1426:A3760,'Medical Examinations'!$A$2:$M$2336,13,0)</f>
        <v>Prediabetes</v>
      </c>
      <c r="L1426" s="8" t="str">
        <f>VLOOKUP(Table1[CUSTOMER ID],'Hospitalisation Details'!$A$1:$N$2344,12,0)</f>
        <v>1/Sep/1979</v>
      </c>
      <c r="M1426" s="22">
        <f>VLOOKUP(Table1[CUSTOMER ID],'Hospitalisation Details'!$A$2:$N$2344,14,0)</f>
        <v>7441.5</v>
      </c>
      <c r="N1426" s="8" t="str">
        <f>VLOOKUP(Table1[CUSTOMER ID],'Hospitalisation Details'!$A$2:$I$2344,7,0)</f>
        <v>tier - 3</v>
      </c>
      <c r="O1426" s="8" t="str">
        <f>VLOOKUP(Table1[CUSTOMER ID],'Hospitalisation Details'!$A$2:$I$2344,8,0)</f>
        <v>tier - 2</v>
      </c>
      <c r="P1426" s="8" t="str">
        <f>VLOOKUP(Table1[CUSTOMER ID],'Hospitalisation Details'!$A$2:$I$2344,9,0)</f>
        <v>R1011</v>
      </c>
      <c r="Q1426" s="8">
        <f ca="1">VLOOKUP(Table1[CUSTOMER ID],'Hospitalisation Details'!$A$2:$N$2344,13,0)</f>
        <v>45</v>
      </c>
    </row>
    <row r="1427" spans="1:17" ht="15.75" x14ac:dyDescent="0.25">
      <c r="A1427" s="1" t="s">
        <v>944</v>
      </c>
      <c r="B1427" s="8" t="str">
        <f>VLOOKUP(A1427:A3761,'Customer Names'!$A$2:$D$2336,2,0)</f>
        <v xml:space="preserve">  Scott</v>
      </c>
      <c r="C1427" s="8">
        <f>VLOOKUP(A1427:A3761,'Medical Examinations'!$A$2:$H$2336,2,0)</f>
        <v>30.2</v>
      </c>
      <c r="D1427" s="8">
        <f>VLOOKUP(A1427:A3761,'Medical Examinations'!$A$2:$H$2336,3,0)</f>
        <v>5.7</v>
      </c>
      <c r="E1427" s="8" t="str">
        <f>VLOOKUP(A1427:A3761,'Medical Examinations'!$A$1:$M$2336,10,0)</f>
        <v>No</v>
      </c>
      <c r="F1427" s="8" t="str">
        <f>VLOOKUP(A1427:A3761,'Medical Examinations'!$A$2:$H$2336,5,0)</f>
        <v>No</v>
      </c>
      <c r="G1427" s="8" t="str">
        <f>VLOOKUP(A1427:A3761,'Medical Examinations'!$A$2:$H$2336,6,0)</f>
        <v>No</v>
      </c>
      <c r="H1427" s="8">
        <f>VLOOKUP(A1427:A3761,'Medical Examinations'!$A$2:$H$2336,7,0)</f>
        <v>0</v>
      </c>
      <c r="I1427" t="str">
        <f>VLOOKUP(A1427:A3761,'Medical Examinations'!$A$2:$K$2336,11,0)</f>
        <v>No</v>
      </c>
      <c r="J1427" s="8" t="str">
        <f>VLOOKUP(A1427:A3761,'Medical Examinations'!$A$2:$M$2336,12,0)</f>
        <v>Obesity</v>
      </c>
      <c r="K1427" s="8" t="str">
        <f>VLOOKUP(A1427:A3761,'Medical Examinations'!$A$2:$M$2336,13,0)</f>
        <v>Prediabetes</v>
      </c>
      <c r="L1427" s="8" t="str">
        <f>VLOOKUP(Table1[CUSTOMER ID],'Hospitalisation Details'!$A$1:$N$2344,12,0)</f>
        <v>25/Aug/1977</v>
      </c>
      <c r="M1427" s="22">
        <f>VLOOKUP(Table1[CUSTOMER ID],'Hospitalisation Details'!$A$2:$N$2344,14,0)</f>
        <v>7441.05</v>
      </c>
      <c r="N1427" s="8" t="str">
        <f>VLOOKUP(Table1[CUSTOMER ID],'Hospitalisation Details'!$A$2:$I$2344,7,0)</f>
        <v>tier - 3</v>
      </c>
      <c r="O1427" s="8" t="str">
        <f>VLOOKUP(Table1[CUSTOMER ID],'Hospitalisation Details'!$A$2:$I$2344,8,0)</f>
        <v>tier - 2</v>
      </c>
      <c r="P1427" s="8" t="str">
        <f>VLOOKUP(Table1[CUSTOMER ID],'Hospitalisation Details'!$A$2:$I$2344,9,0)</f>
        <v>R1011</v>
      </c>
      <c r="Q1427" s="8">
        <f ca="1">VLOOKUP(Table1[CUSTOMER ID],'Hospitalisation Details'!$A$2:$N$2344,13,0)</f>
        <v>47</v>
      </c>
    </row>
    <row r="1428" spans="1:17" ht="15.75" x14ac:dyDescent="0.25">
      <c r="A1428" s="1" t="s">
        <v>943</v>
      </c>
      <c r="B1428" s="8" t="str">
        <f>VLOOKUP(A1428:A3762,'Customer Names'!$A$2:$D$2336,2,0)</f>
        <v xml:space="preserve">  Brooke S</v>
      </c>
      <c r="C1428" s="8">
        <f>VLOOKUP(A1428:A3762,'Medical Examinations'!$A$2:$H$2336,2,0)</f>
        <v>27.645</v>
      </c>
      <c r="D1428" s="8">
        <f>VLOOKUP(A1428:A3762,'Medical Examinations'!$A$2:$H$2336,3,0)</f>
        <v>9.91</v>
      </c>
      <c r="E1428" s="8" t="str">
        <f>VLOOKUP(A1428:A3762,'Medical Examinations'!$A$1:$M$2336,10,0)</f>
        <v>No</v>
      </c>
      <c r="F1428" s="8" t="str">
        <f>VLOOKUP(A1428:A3762,'Medical Examinations'!$A$2:$H$2336,5,0)</f>
        <v>No</v>
      </c>
      <c r="G1428" s="8" t="str">
        <f>VLOOKUP(A1428:A3762,'Medical Examinations'!$A$2:$H$2336,6,0)</f>
        <v>No</v>
      </c>
      <c r="H1428" s="8">
        <f>VLOOKUP(A1428:A3762,'Medical Examinations'!$A$2:$H$2336,7,0)</f>
        <v>0</v>
      </c>
      <c r="I1428" t="str">
        <f>VLOOKUP(A1428:A3762,'Medical Examinations'!$A$2:$K$2336,11,0)</f>
        <v>No</v>
      </c>
      <c r="J1428" s="8" t="str">
        <f>VLOOKUP(A1428:A3762,'Medical Examinations'!$A$2:$M$2336,12,0)</f>
        <v>Overweight</v>
      </c>
      <c r="K1428" s="8" t="str">
        <f>VLOOKUP(A1428:A3762,'Medical Examinations'!$A$2:$M$2336,13,0)</f>
        <v>Diabetes</v>
      </c>
      <c r="L1428" s="8" t="str">
        <f>VLOOKUP(Table1[CUSTOMER ID],'Hospitalisation Details'!$A$1:$N$2344,12,0)</f>
        <v>2/Dec/1978</v>
      </c>
      <c r="M1428" s="22">
        <f>VLOOKUP(Table1[CUSTOMER ID],'Hospitalisation Details'!$A$2:$N$2344,14,0)</f>
        <v>7421.19</v>
      </c>
      <c r="N1428" s="8" t="str">
        <f>VLOOKUP(Table1[CUSTOMER ID],'Hospitalisation Details'!$A$2:$I$2344,7,0)</f>
        <v>tier - 2</v>
      </c>
      <c r="O1428" s="8" t="str">
        <f>VLOOKUP(Table1[CUSTOMER ID],'Hospitalisation Details'!$A$2:$I$2344,8,0)</f>
        <v>tier - 3</v>
      </c>
      <c r="P1428" s="8" t="str">
        <f>VLOOKUP(Table1[CUSTOMER ID],'Hospitalisation Details'!$A$2:$I$2344,9,0)</f>
        <v>R1012</v>
      </c>
      <c r="Q1428" s="8">
        <f ca="1">VLOOKUP(Table1[CUSTOMER ID],'Hospitalisation Details'!$A$2:$N$2344,13,0)</f>
        <v>45</v>
      </c>
    </row>
    <row r="1429" spans="1:17" ht="15.75" x14ac:dyDescent="0.25">
      <c r="A1429" s="1" t="s">
        <v>942</v>
      </c>
      <c r="B1429" s="8" t="str">
        <f>VLOOKUP(A1429:A3763,'Customer Names'!$A$2:$D$2336,2,0)</f>
        <v xml:space="preserve">  Kaye A</v>
      </c>
      <c r="C1429" s="8">
        <f>VLOOKUP(A1429:A3763,'Medical Examinations'!$A$2:$H$2336,2,0)</f>
        <v>26.41</v>
      </c>
      <c r="D1429" s="8">
        <f>VLOOKUP(A1429:A3763,'Medical Examinations'!$A$2:$H$2336,3,0)</f>
        <v>11.4</v>
      </c>
      <c r="E1429" s="8" t="str">
        <f>VLOOKUP(A1429:A3763,'Medical Examinations'!$A$1:$M$2336,10,0)</f>
        <v>No</v>
      </c>
      <c r="F1429" s="8" t="str">
        <f>VLOOKUP(A1429:A3763,'Medical Examinations'!$A$2:$H$2336,5,0)</f>
        <v>No</v>
      </c>
      <c r="G1429" s="8" t="str">
        <f>VLOOKUP(A1429:A3763,'Medical Examinations'!$A$2:$H$2336,6,0)</f>
        <v>No</v>
      </c>
      <c r="H1429" s="8">
        <f>VLOOKUP(A1429:A3763,'Medical Examinations'!$A$2:$H$2336,7,0)</f>
        <v>0</v>
      </c>
      <c r="I1429" t="str">
        <f>VLOOKUP(A1429:A3763,'Medical Examinations'!$A$2:$K$2336,11,0)</f>
        <v>No</v>
      </c>
      <c r="J1429" s="8" t="str">
        <f>VLOOKUP(A1429:A3763,'Medical Examinations'!$A$2:$M$2336,12,0)</f>
        <v>Overweight</v>
      </c>
      <c r="K1429" s="8" t="str">
        <f>VLOOKUP(A1429:A3763,'Medical Examinations'!$A$2:$M$2336,13,0)</f>
        <v>Diabetes</v>
      </c>
      <c r="L1429" s="8" t="str">
        <f>VLOOKUP(Table1[CUSTOMER ID],'Hospitalisation Details'!$A$1:$N$2344,12,0)</f>
        <v>12/Nov/1978</v>
      </c>
      <c r="M1429" s="22">
        <f>VLOOKUP(Table1[CUSTOMER ID],'Hospitalisation Details'!$A$2:$N$2344,14,0)</f>
        <v>7419.48</v>
      </c>
      <c r="N1429" s="8" t="str">
        <f>VLOOKUP(Table1[CUSTOMER ID],'Hospitalisation Details'!$A$2:$I$2344,7,0)</f>
        <v>tier - 2</v>
      </c>
      <c r="O1429" s="8" t="str">
        <f>VLOOKUP(Table1[CUSTOMER ID],'Hospitalisation Details'!$A$2:$I$2344,8,0)</f>
        <v>tier - 2</v>
      </c>
      <c r="P1429" s="8" t="str">
        <f>VLOOKUP(Table1[CUSTOMER ID],'Hospitalisation Details'!$A$2:$I$2344,9,0)</f>
        <v>R1012</v>
      </c>
      <c r="Q1429" s="8">
        <f ca="1">VLOOKUP(Table1[CUSTOMER ID],'Hospitalisation Details'!$A$2:$N$2344,13,0)</f>
        <v>46</v>
      </c>
    </row>
    <row r="1430" spans="1:17" ht="15.75" x14ac:dyDescent="0.25">
      <c r="A1430" s="1" t="s">
        <v>941</v>
      </c>
      <c r="B1430" s="8" t="str">
        <f>VLOOKUP(A1430:A3764,'Customer Names'!$A$2:$D$2336,2,0)</f>
        <v xml:space="preserve">  Carolyn</v>
      </c>
      <c r="C1430" s="8">
        <f>VLOOKUP(A1430:A3764,'Medical Examinations'!$A$2:$H$2336,2,0)</f>
        <v>34.1</v>
      </c>
      <c r="D1430" s="8">
        <f>VLOOKUP(A1430:A3764,'Medical Examinations'!$A$2:$H$2336,3,0)</f>
        <v>6.29</v>
      </c>
      <c r="E1430" s="8" t="str">
        <f>VLOOKUP(A1430:A3764,'Medical Examinations'!$A$1:$M$2336,10,0)</f>
        <v>Yes</v>
      </c>
      <c r="F1430" s="8" t="str">
        <f>VLOOKUP(A1430:A3764,'Medical Examinations'!$A$2:$H$2336,5,0)</f>
        <v>No</v>
      </c>
      <c r="G1430" s="8" t="str">
        <f>VLOOKUP(A1430:A3764,'Medical Examinations'!$A$2:$H$2336,6,0)</f>
        <v>Yes</v>
      </c>
      <c r="H1430" s="8">
        <f>VLOOKUP(A1430:A3764,'Medical Examinations'!$A$2:$H$2336,7,0)</f>
        <v>1</v>
      </c>
      <c r="I1430" t="str">
        <f>VLOOKUP(A1430:A3764,'Medical Examinations'!$A$2:$K$2336,11,0)</f>
        <v>No</v>
      </c>
      <c r="J1430" s="8" t="str">
        <f>VLOOKUP(A1430:A3764,'Medical Examinations'!$A$2:$M$2336,12,0)</f>
        <v>Obesity</v>
      </c>
      <c r="K1430" s="8" t="str">
        <f>VLOOKUP(A1430:A3764,'Medical Examinations'!$A$2:$M$2336,13,0)</f>
        <v>Prediabetes</v>
      </c>
      <c r="L1430" s="8" t="str">
        <f>VLOOKUP(Table1[CUSTOMER ID],'Hospitalisation Details'!$A$1:$N$2344,12,0)</f>
        <v>19/Sep/1983</v>
      </c>
      <c r="M1430" s="22">
        <f>VLOOKUP(Table1[CUSTOMER ID],'Hospitalisation Details'!$A$2:$N$2344,14,0)</f>
        <v>7418.52</v>
      </c>
      <c r="N1430" s="8" t="str">
        <f>VLOOKUP(Table1[CUSTOMER ID],'Hospitalisation Details'!$A$2:$I$2344,7,0)</f>
        <v>tier - 2</v>
      </c>
      <c r="O1430" s="8" t="str">
        <f>VLOOKUP(Table1[CUSTOMER ID],'Hospitalisation Details'!$A$2:$I$2344,8,0)</f>
        <v>tier - 2</v>
      </c>
      <c r="P1430" s="8" t="str">
        <f>VLOOKUP(Table1[CUSTOMER ID],'Hospitalisation Details'!$A$2:$I$2344,9,0)</f>
        <v>R1011</v>
      </c>
      <c r="Q1430" s="8">
        <f ca="1">VLOOKUP(Table1[CUSTOMER ID],'Hospitalisation Details'!$A$2:$N$2344,13,0)</f>
        <v>41</v>
      </c>
    </row>
    <row r="1431" spans="1:17" ht="15.75" x14ac:dyDescent="0.25">
      <c r="A1431" s="1" t="s">
        <v>940</v>
      </c>
      <c r="B1431" s="8" t="str">
        <f>VLOOKUP(A1431:A3765,'Customer Names'!$A$2:$D$2336,2,0)</f>
        <v xml:space="preserve">  Daniel C</v>
      </c>
      <c r="C1431" s="8">
        <f>VLOOKUP(A1431:A3765,'Medical Examinations'!$A$2:$H$2336,2,0)</f>
        <v>17.3</v>
      </c>
      <c r="D1431" s="8">
        <f>VLOOKUP(A1431:A3765,'Medical Examinations'!$A$2:$H$2336,3,0)</f>
        <v>9.2799999999999994</v>
      </c>
      <c r="E1431" s="8" t="str">
        <f>VLOOKUP(A1431:A3765,'Medical Examinations'!$A$1:$M$2336,10,0)</f>
        <v>No</v>
      </c>
      <c r="F1431" s="8" t="str">
        <f>VLOOKUP(A1431:A3765,'Medical Examinations'!$A$2:$H$2336,5,0)</f>
        <v>No</v>
      </c>
      <c r="G1431" s="8" t="str">
        <f>VLOOKUP(A1431:A3765,'Medical Examinations'!$A$2:$H$2336,6,0)</f>
        <v>No</v>
      </c>
      <c r="H1431" s="8">
        <f>VLOOKUP(A1431:A3765,'Medical Examinations'!$A$2:$H$2336,7,0)</f>
        <v>0</v>
      </c>
      <c r="I1431" t="str">
        <f>VLOOKUP(A1431:A3765,'Medical Examinations'!$A$2:$K$2336,11,0)</f>
        <v>No</v>
      </c>
      <c r="J1431" s="8" t="str">
        <f>VLOOKUP(A1431:A3765,'Medical Examinations'!$A$2:$M$2336,12,0)</f>
        <v>Underweight</v>
      </c>
      <c r="K1431" s="8" t="str">
        <f>VLOOKUP(A1431:A3765,'Medical Examinations'!$A$2:$M$2336,13,0)</f>
        <v>Diabetes</v>
      </c>
      <c r="L1431" s="8" t="str">
        <f>VLOOKUP(Table1[CUSTOMER ID],'Hospitalisation Details'!$A$1:$N$2344,12,0)</f>
        <v>5/Dec/1965</v>
      </c>
      <c r="M1431" s="22">
        <f>VLOOKUP(Table1[CUSTOMER ID],'Hospitalisation Details'!$A$2:$N$2344,14,0)</f>
        <v>7403.98</v>
      </c>
      <c r="N1431" s="8" t="str">
        <f>VLOOKUP(Table1[CUSTOMER ID],'Hospitalisation Details'!$A$2:$I$2344,7,0)</f>
        <v>tier - 3</v>
      </c>
      <c r="O1431" s="8" t="str">
        <f>VLOOKUP(Table1[CUSTOMER ID],'Hospitalisation Details'!$A$2:$I$2344,8,0)</f>
        <v>tier - 2</v>
      </c>
      <c r="P1431" s="8" t="str">
        <f>VLOOKUP(Table1[CUSTOMER ID],'Hospitalisation Details'!$A$2:$I$2344,9,0)</f>
        <v>R1013</v>
      </c>
      <c r="Q1431" s="8">
        <f ca="1">VLOOKUP(Table1[CUSTOMER ID],'Hospitalisation Details'!$A$2:$N$2344,13,0)</f>
        <v>58</v>
      </c>
    </row>
    <row r="1432" spans="1:17" ht="15.75" x14ac:dyDescent="0.25">
      <c r="A1432" s="1" t="s">
        <v>939</v>
      </c>
      <c r="B1432" s="8" t="str">
        <f>VLOOKUP(A1432:A3766,'Customer Names'!$A$2:$D$2336,2,0)</f>
        <v xml:space="preserve">  Laurie A</v>
      </c>
      <c r="C1432" s="8">
        <f>VLOOKUP(A1432:A3766,'Medical Examinations'!$A$2:$H$2336,2,0)</f>
        <v>35.020000000000003</v>
      </c>
      <c r="D1432" s="8">
        <f>VLOOKUP(A1432:A3766,'Medical Examinations'!$A$2:$H$2336,3,0)</f>
        <v>4.78</v>
      </c>
      <c r="E1432" s="8" t="str">
        <f>VLOOKUP(A1432:A3766,'Medical Examinations'!$A$1:$M$2336,10,0)</f>
        <v>No</v>
      </c>
      <c r="F1432" s="8" t="str">
        <f>VLOOKUP(A1432:A3766,'Medical Examinations'!$A$2:$H$2336,5,0)</f>
        <v>No</v>
      </c>
      <c r="G1432" s="8" t="str">
        <f>VLOOKUP(A1432:A3766,'Medical Examinations'!$A$2:$H$2336,6,0)</f>
        <v>Yes</v>
      </c>
      <c r="H1432" s="8">
        <f>VLOOKUP(A1432:A3766,'Medical Examinations'!$A$2:$H$2336,7,0)</f>
        <v>1</v>
      </c>
      <c r="I1432" t="str">
        <f>VLOOKUP(A1432:A3766,'Medical Examinations'!$A$2:$K$2336,11,0)</f>
        <v>No</v>
      </c>
      <c r="J1432" s="8" t="str">
        <f>VLOOKUP(A1432:A3766,'Medical Examinations'!$A$2:$M$2336,12,0)</f>
        <v>Obesity</v>
      </c>
      <c r="K1432" s="8" t="str">
        <f>VLOOKUP(A1432:A3766,'Medical Examinations'!$A$2:$M$2336,13,0)</f>
        <v>Normal</v>
      </c>
      <c r="L1432" s="8" t="str">
        <f>VLOOKUP(Table1[CUSTOMER ID],'Hospitalisation Details'!$A$1:$N$2344,12,0)</f>
        <v>22/Jul/1993</v>
      </c>
      <c r="M1432" s="22">
        <f>VLOOKUP(Table1[CUSTOMER ID],'Hospitalisation Details'!$A$2:$N$2344,14,0)</f>
        <v>7388.85</v>
      </c>
      <c r="N1432" s="8" t="str">
        <f>VLOOKUP(Table1[CUSTOMER ID],'Hospitalisation Details'!$A$2:$I$2344,7,0)</f>
        <v>tier - 2</v>
      </c>
      <c r="O1432" s="8" t="str">
        <f>VLOOKUP(Table1[CUSTOMER ID],'Hospitalisation Details'!$A$2:$I$2344,8,0)</f>
        <v>tier - 2</v>
      </c>
      <c r="P1432" s="8" t="str">
        <f>VLOOKUP(Table1[CUSTOMER ID],'Hospitalisation Details'!$A$2:$I$2344,9,0)</f>
        <v>R1026</v>
      </c>
      <c r="Q1432" s="8">
        <f ca="1">VLOOKUP(Table1[CUSTOMER ID],'Hospitalisation Details'!$A$2:$N$2344,13,0)</f>
        <v>31</v>
      </c>
    </row>
    <row r="1433" spans="1:17" ht="15.75" x14ac:dyDescent="0.25">
      <c r="A1433" s="1" t="s">
        <v>938</v>
      </c>
      <c r="B1433" s="8" t="str">
        <f>VLOOKUP(A1433:A3767,'Customer Names'!$A$2:$D$2336,2,0)</f>
        <v xml:space="preserve">  Nicole</v>
      </c>
      <c r="C1433" s="8">
        <f>VLOOKUP(A1433:A3767,'Medical Examinations'!$A$2:$H$2336,2,0)</f>
        <v>37.1</v>
      </c>
      <c r="D1433" s="8">
        <f>VLOOKUP(A1433:A3767,'Medical Examinations'!$A$2:$H$2336,3,0)</f>
        <v>8.8699999999999992</v>
      </c>
      <c r="E1433" s="8" t="str">
        <f>VLOOKUP(A1433:A3767,'Medical Examinations'!$A$1:$M$2336,10,0)</f>
        <v>Yes</v>
      </c>
      <c r="F1433" s="8" t="str">
        <f>VLOOKUP(A1433:A3767,'Medical Examinations'!$A$2:$H$2336,5,0)</f>
        <v>No</v>
      </c>
      <c r="G1433" s="8" t="str">
        <f>VLOOKUP(A1433:A3767,'Medical Examinations'!$A$2:$H$2336,6,0)</f>
        <v>No</v>
      </c>
      <c r="H1433" s="8">
        <f>VLOOKUP(A1433:A3767,'Medical Examinations'!$A$2:$H$2336,7,0)</f>
        <v>0</v>
      </c>
      <c r="I1433" t="str">
        <f>VLOOKUP(A1433:A3767,'Medical Examinations'!$A$2:$K$2336,11,0)</f>
        <v>No</v>
      </c>
      <c r="J1433" s="8" t="str">
        <f>VLOOKUP(A1433:A3767,'Medical Examinations'!$A$2:$M$2336,12,0)</f>
        <v>Obesity</v>
      </c>
      <c r="K1433" s="8" t="str">
        <f>VLOOKUP(A1433:A3767,'Medical Examinations'!$A$2:$M$2336,13,0)</f>
        <v>Diabetes</v>
      </c>
      <c r="L1433" s="8" t="str">
        <f>VLOOKUP(Table1[CUSTOMER ID],'Hospitalisation Details'!$A$1:$N$2344,12,0)</f>
        <v>24/Nov/1981</v>
      </c>
      <c r="M1433" s="22">
        <f>VLOOKUP(Table1[CUSTOMER ID],'Hospitalisation Details'!$A$2:$N$2344,14,0)</f>
        <v>7371.77</v>
      </c>
      <c r="N1433" s="8" t="str">
        <f>VLOOKUP(Table1[CUSTOMER ID],'Hospitalisation Details'!$A$2:$I$2344,7,0)</f>
        <v>tier - 2</v>
      </c>
      <c r="O1433" s="8" t="str">
        <f>VLOOKUP(Table1[CUSTOMER ID],'Hospitalisation Details'!$A$2:$I$2344,8,0)</f>
        <v>tier - 1</v>
      </c>
      <c r="P1433" s="8" t="str">
        <f>VLOOKUP(Table1[CUSTOMER ID],'Hospitalisation Details'!$A$2:$I$2344,9,0)</f>
        <v>R1011</v>
      </c>
      <c r="Q1433" s="8">
        <f ca="1">VLOOKUP(Table1[CUSTOMER ID],'Hospitalisation Details'!$A$2:$N$2344,13,0)</f>
        <v>42</v>
      </c>
    </row>
    <row r="1434" spans="1:17" ht="15.75" x14ac:dyDescent="0.25">
      <c r="A1434" s="1" t="s">
        <v>937</v>
      </c>
      <c r="B1434" s="8" t="str">
        <f>VLOOKUP(A1434:A3768,'Customer Names'!$A$2:$D$2336,2,0)</f>
        <v xml:space="preserve">  Shelby</v>
      </c>
      <c r="C1434" s="8">
        <f>VLOOKUP(A1434:A3768,'Medical Examinations'!$A$2:$H$2336,2,0)</f>
        <v>16.79</v>
      </c>
      <c r="D1434" s="8">
        <f>VLOOKUP(A1434:A3768,'Medical Examinations'!$A$2:$H$2336,3,0)</f>
        <v>11.4</v>
      </c>
      <c r="E1434" s="8" t="str">
        <f>VLOOKUP(A1434:A3768,'Medical Examinations'!$A$1:$M$2336,10,0)</f>
        <v>No</v>
      </c>
      <c r="F1434" s="8" t="str">
        <f>VLOOKUP(A1434:A3768,'Medical Examinations'!$A$2:$H$2336,5,0)</f>
        <v>No</v>
      </c>
      <c r="G1434" s="8" t="str">
        <f>VLOOKUP(A1434:A3768,'Medical Examinations'!$A$2:$H$2336,6,0)</f>
        <v>No</v>
      </c>
      <c r="H1434" s="8">
        <f>VLOOKUP(A1434:A3768,'Medical Examinations'!$A$2:$H$2336,7,0)</f>
        <v>0</v>
      </c>
      <c r="I1434" t="str">
        <f>VLOOKUP(A1434:A3768,'Medical Examinations'!$A$2:$K$2336,11,0)</f>
        <v>No</v>
      </c>
      <c r="J1434" s="8" t="str">
        <f>VLOOKUP(A1434:A3768,'Medical Examinations'!$A$2:$M$2336,12,0)</f>
        <v>Underweight</v>
      </c>
      <c r="K1434" s="8" t="str">
        <f>VLOOKUP(A1434:A3768,'Medical Examinations'!$A$2:$M$2336,13,0)</f>
        <v>Diabetes</v>
      </c>
      <c r="L1434" s="8" t="str">
        <f>VLOOKUP(Table1[CUSTOMER ID],'Hospitalisation Details'!$A$1:$N$2344,12,0)</f>
        <v>9/Dec/1965</v>
      </c>
      <c r="M1434" s="22">
        <f>VLOOKUP(Table1[CUSTOMER ID],'Hospitalisation Details'!$A$2:$N$2344,14,0)</f>
        <v>7362.31</v>
      </c>
      <c r="N1434" s="8" t="str">
        <f>VLOOKUP(Table1[CUSTOMER ID],'Hospitalisation Details'!$A$2:$I$2344,7,0)</f>
        <v>tier - 3</v>
      </c>
      <c r="O1434" s="8" t="str">
        <f>VLOOKUP(Table1[CUSTOMER ID],'Hospitalisation Details'!$A$2:$I$2344,8,0)</f>
        <v>tier - 3</v>
      </c>
      <c r="P1434" s="8" t="str">
        <f>VLOOKUP(Table1[CUSTOMER ID],'Hospitalisation Details'!$A$2:$I$2344,9,0)</f>
        <v>R1013</v>
      </c>
      <c r="Q1434" s="8">
        <f ca="1">VLOOKUP(Table1[CUSTOMER ID],'Hospitalisation Details'!$A$2:$N$2344,13,0)</f>
        <v>58</v>
      </c>
    </row>
    <row r="1435" spans="1:17" ht="15.75" x14ac:dyDescent="0.25">
      <c r="A1435" s="1" t="s">
        <v>936</v>
      </c>
      <c r="B1435" s="8" t="str">
        <f>VLOOKUP(A1435:A3769,'Customer Names'!$A$2:$D$2336,2,0)</f>
        <v xml:space="preserve">  Allison</v>
      </c>
      <c r="C1435" s="8">
        <f>VLOOKUP(A1435:A3769,'Medical Examinations'!$A$2:$H$2336,2,0)</f>
        <v>31.635000000000002</v>
      </c>
      <c r="D1435" s="8">
        <f>VLOOKUP(A1435:A3769,'Medical Examinations'!$A$2:$H$2336,3,0)</f>
        <v>9.1300000000000008</v>
      </c>
      <c r="E1435" s="8" t="str">
        <f>VLOOKUP(A1435:A3769,'Medical Examinations'!$A$1:$M$2336,10,0)</f>
        <v>Yes</v>
      </c>
      <c r="F1435" s="8" t="str">
        <f>VLOOKUP(A1435:A3769,'Medical Examinations'!$A$2:$H$2336,5,0)</f>
        <v>No</v>
      </c>
      <c r="G1435" s="8" t="str">
        <f>VLOOKUP(A1435:A3769,'Medical Examinations'!$A$2:$H$2336,6,0)</f>
        <v>No</v>
      </c>
      <c r="H1435" s="8">
        <f>VLOOKUP(A1435:A3769,'Medical Examinations'!$A$2:$H$2336,7,0)</f>
        <v>0</v>
      </c>
      <c r="I1435" t="str">
        <f>VLOOKUP(A1435:A3769,'Medical Examinations'!$A$2:$K$2336,11,0)</f>
        <v>No</v>
      </c>
      <c r="J1435" s="8" t="str">
        <f>VLOOKUP(A1435:A3769,'Medical Examinations'!$A$2:$M$2336,12,0)</f>
        <v>Obesity</v>
      </c>
      <c r="K1435" s="8" t="str">
        <f>VLOOKUP(A1435:A3769,'Medical Examinations'!$A$2:$M$2336,13,0)</f>
        <v>Diabetes</v>
      </c>
      <c r="L1435" s="8" t="str">
        <f>VLOOKUP(Table1[CUSTOMER ID],'Hospitalisation Details'!$A$1:$N$2344,12,0)</f>
        <v>16/Jul/1981</v>
      </c>
      <c r="M1435" s="22">
        <f>VLOOKUP(Table1[CUSTOMER ID],'Hospitalisation Details'!$A$2:$N$2344,14,0)</f>
        <v>7358.18</v>
      </c>
      <c r="N1435" s="8" t="str">
        <f>VLOOKUP(Table1[CUSTOMER ID],'Hospitalisation Details'!$A$2:$I$2344,7,0)</f>
        <v>tier - 2</v>
      </c>
      <c r="O1435" s="8" t="str">
        <f>VLOOKUP(Table1[CUSTOMER ID],'Hospitalisation Details'!$A$2:$I$2344,8,0)</f>
        <v>tier - 3</v>
      </c>
      <c r="P1435" s="8" t="str">
        <f>VLOOKUP(Table1[CUSTOMER ID],'Hospitalisation Details'!$A$2:$I$2344,9,0)</f>
        <v>R1024</v>
      </c>
      <c r="Q1435" s="8">
        <f ca="1">VLOOKUP(Table1[CUSTOMER ID],'Hospitalisation Details'!$A$2:$N$2344,13,0)</f>
        <v>43</v>
      </c>
    </row>
    <row r="1436" spans="1:17" ht="15.75" x14ac:dyDescent="0.25">
      <c r="A1436" s="1" t="s">
        <v>935</v>
      </c>
      <c r="B1436" s="8" t="str">
        <f>VLOOKUP(A1436:A3770,'Customer Names'!$A$2:$D$2336,2,0)</f>
        <v xml:space="preserve">  Leticia</v>
      </c>
      <c r="C1436" s="8">
        <f>VLOOKUP(A1436:A3770,'Medical Examinations'!$A$2:$H$2336,2,0)</f>
        <v>24.19</v>
      </c>
      <c r="D1436" s="8">
        <f>VLOOKUP(A1436:A3770,'Medical Examinations'!$A$2:$H$2336,3,0)</f>
        <v>6.22</v>
      </c>
      <c r="E1436" s="8" t="str">
        <f>VLOOKUP(A1436:A3770,'Medical Examinations'!$A$1:$M$2336,10,0)</f>
        <v>Yes</v>
      </c>
      <c r="F1436" s="8" t="str">
        <f>VLOOKUP(A1436:A3770,'Medical Examinations'!$A$2:$H$2336,5,0)</f>
        <v>No</v>
      </c>
      <c r="G1436" s="8" t="str">
        <f>VLOOKUP(A1436:A3770,'Medical Examinations'!$A$2:$H$2336,6,0)</f>
        <v>Yes</v>
      </c>
      <c r="H1436" s="8">
        <f>VLOOKUP(A1436:A3770,'Medical Examinations'!$A$2:$H$2336,7,0)</f>
        <v>1</v>
      </c>
      <c r="I1436" t="str">
        <f>VLOOKUP(A1436:A3770,'Medical Examinations'!$A$2:$K$2336,11,0)</f>
        <v>No</v>
      </c>
      <c r="J1436" s="8" t="str">
        <f>VLOOKUP(A1436:A3770,'Medical Examinations'!$A$2:$M$2336,12,0)</f>
        <v>Normal Weight</v>
      </c>
      <c r="K1436" s="8" t="str">
        <f>VLOOKUP(A1436:A3770,'Medical Examinations'!$A$2:$M$2336,13,0)</f>
        <v>Prediabetes</v>
      </c>
      <c r="L1436" s="8" t="str">
        <f>VLOOKUP(Table1[CUSTOMER ID],'Hospitalisation Details'!$A$1:$N$2344,12,0)</f>
        <v>21/Jun/1983</v>
      </c>
      <c r="M1436" s="22">
        <f>VLOOKUP(Table1[CUSTOMER ID],'Hospitalisation Details'!$A$2:$N$2344,14,0)</f>
        <v>7357.49</v>
      </c>
      <c r="N1436" s="8" t="str">
        <f>VLOOKUP(Table1[CUSTOMER ID],'Hospitalisation Details'!$A$2:$I$2344,7,0)</f>
        <v>tier - 2</v>
      </c>
      <c r="O1436" s="8" t="str">
        <f>VLOOKUP(Table1[CUSTOMER ID],'Hospitalisation Details'!$A$2:$I$2344,8,0)</f>
        <v>tier - 2</v>
      </c>
      <c r="P1436" s="8" t="str">
        <f>VLOOKUP(Table1[CUSTOMER ID],'Hospitalisation Details'!$A$2:$I$2344,9,0)</f>
        <v>R1012</v>
      </c>
      <c r="Q1436" s="8">
        <f ca="1">VLOOKUP(Table1[CUSTOMER ID],'Hospitalisation Details'!$A$2:$N$2344,13,0)</f>
        <v>41</v>
      </c>
    </row>
    <row r="1437" spans="1:17" ht="15.75" x14ac:dyDescent="0.25">
      <c r="A1437" s="1" t="s">
        <v>934</v>
      </c>
      <c r="B1437" s="8" t="str">
        <f>VLOOKUP(A1437:A3771,'Customer Names'!$A$2:$D$2336,2,0)</f>
        <v xml:space="preserve">  John S</v>
      </c>
      <c r="C1437" s="8">
        <f>VLOOKUP(A1437:A3771,'Medical Examinations'!$A$2:$H$2336,2,0)</f>
        <v>35.29</v>
      </c>
      <c r="D1437" s="8">
        <f>VLOOKUP(A1437:A3771,'Medical Examinations'!$A$2:$H$2336,3,0)</f>
        <v>5.9</v>
      </c>
      <c r="E1437" s="8" t="str">
        <f>VLOOKUP(A1437:A3771,'Medical Examinations'!$A$1:$M$2336,10,0)</f>
        <v>No</v>
      </c>
      <c r="F1437" s="8" t="str">
        <f>VLOOKUP(A1437:A3771,'Medical Examinations'!$A$2:$H$2336,5,0)</f>
        <v>No</v>
      </c>
      <c r="G1437" s="8" t="str">
        <f>VLOOKUP(A1437:A3771,'Medical Examinations'!$A$2:$H$2336,6,0)</f>
        <v>Yes</v>
      </c>
      <c r="H1437" s="8">
        <f>VLOOKUP(A1437:A3771,'Medical Examinations'!$A$2:$H$2336,7,0)</f>
        <v>1</v>
      </c>
      <c r="I1437" t="str">
        <f>VLOOKUP(A1437:A3771,'Medical Examinations'!$A$2:$K$2336,11,0)</f>
        <v>No</v>
      </c>
      <c r="J1437" s="8" t="str">
        <f>VLOOKUP(A1437:A3771,'Medical Examinations'!$A$2:$M$2336,12,0)</f>
        <v>Obesity</v>
      </c>
      <c r="K1437" s="8" t="str">
        <f>VLOOKUP(A1437:A3771,'Medical Examinations'!$A$2:$M$2336,13,0)</f>
        <v>Prediabetes</v>
      </c>
      <c r="L1437" s="8" t="str">
        <f>VLOOKUP(Table1[CUSTOMER ID],'Hospitalisation Details'!$A$1:$N$2344,12,0)</f>
        <v>5/Oct/1993</v>
      </c>
      <c r="M1437" s="22">
        <f>VLOOKUP(Table1[CUSTOMER ID],'Hospitalisation Details'!$A$2:$N$2344,14,0)</f>
        <v>7349.12</v>
      </c>
      <c r="N1437" s="8" t="str">
        <f>VLOOKUP(Table1[CUSTOMER ID],'Hospitalisation Details'!$A$2:$I$2344,7,0)</f>
        <v>tier - 2</v>
      </c>
      <c r="O1437" s="8" t="str">
        <f>VLOOKUP(Table1[CUSTOMER ID],'Hospitalisation Details'!$A$2:$I$2344,8,0)</f>
        <v>tier - 2</v>
      </c>
      <c r="P1437" s="8" t="str">
        <f>VLOOKUP(Table1[CUSTOMER ID],'Hospitalisation Details'!$A$2:$I$2344,9,0)</f>
        <v>R1021</v>
      </c>
      <c r="Q1437" s="8">
        <f ca="1">VLOOKUP(Table1[CUSTOMER ID],'Hospitalisation Details'!$A$2:$N$2344,13,0)</f>
        <v>31</v>
      </c>
    </row>
    <row r="1438" spans="1:17" ht="15.75" x14ac:dyDescent="0.25">
      <c r="A1438" s="1" t="s">
        <v>933</v>
      </c>
      <c r="B1438" s="8" t="str">
        <f>VLOOKUP(A1438:A3772,'Customer Names'!$A$2:$D$2336,2,0)</f>
        <v xml:space="preserve">  April</v>
      </c>
      <c r="C1438" s="8">
        <f>VLOOKUP(A1438:A3772,'Medical Examinations'!$A$2:$H$2336,2,0)</f>
        <v>35.299999999999997</v>
      </c>
      <c r="D1438" s="8">
        <f>VLOOKUP(A1438:A3772,'Medical Examinations'!$A$2:$H$2336,3,0)</f>
        <v>4.45</v>
      </c>
      <c r="E1438" s="8" t="str">
        <f>VLOOKUP(A1438:A3772,'Medical Examinations'!$A$1:$M$2336,10,0)</f>
        <v>No</v>
      </c>
      <c r="F1438" s="8" t="str">
        <f>VLOOKUP(A1438:A3772,'Medical Examinations'!$A$2:$H$2336,5,0)</f>
        <v>No</v>
      </c>
      <c r="G1438" s="8" t="str">
        <f>VLOOKUP(A1438:A3772,'Medical Examinations'!$A$2:$H$2336,6,0)</f>
        <v>No</v>
      </c>
      <c r="H1438" s="8">
        <f>VLOOKUP(A1438:A3772,'Medical Examinations'!$A$2:$H$2336,7,0)</f>
        <v>0</v>
      </c>
      <c r="I1438" t="str">
        <f>VLOOKUP(A1438:A3772,'Medical Examinations'!$A$2:$K$2336,11,0)</f>
        <v>No</v>
      </c>
      <c r="J1438" s="8" t="str">
        <f>VLOOKUP(A1438:A3772,'Medical Examinations'!$A$2:$M$2336,12,0)</f>
        <v>Obesity</v>
      </c>
      <c r="K1438" s="8" t="str">
        <f>VLOOKUP(A1438:A3772,'Medical Examinations'!$A$2:$M$2336,13,0)</f>
        <v>Normal</v>
      </c>
      <c r="L1438" s="8" t="str">
        <f>VLOOKUP(Table1[CUSTOMER ID],'Hospitalisation Details'!$A$1:$N$2344,12,0)</f>
        <v>1/Dec/1977</v>
      </c>
      <c r="M1438" s="22">
        <f>VLOOKUP(Table1[CUSTOMER ID],'Hospitalisation Details'!$A$2:$N$2344,14,0)</f>
        <v>7348.14</v>
      </c>
      <c r="N1438" s="8" t="str">
        <f>VLOOKUP(Table1[CUSTOMER ID],'Hospitalisation Details'!$A$2:$I$2344,7,0)</f>
        <v>tier - 2</v>
      </c>
      <c r="O1438" s="8" t="str">
        <f>VLOOKUP(Table1[CUSTOMER ID],'Hospitalisation Details'!$A$2:$I$2344,8,0)</f>
        <v>tier - 1</v>
      </c>
      <c r="P1438" s="8" t="str">
        <f>VLOOKUP(Table1[CUSTOMER ID],'Hospitalisation Details'!$A$2:$I$2344,9,0)</f>
        <v>R1011</v>
      </c>
      <c r="Q1438" s="8">
        <f ca="1">VLOOKUP(Table1[CUSTOMER ID],'Hospitalisation Details'!$A$2:$N$2344,13,0)</f>
        <v>46</v>
      </c>
    </row>
    <row r="1439" spans="1:17" ht="15.75" x14ac:dyDescent="0.25">
      <c r="A1439" s="1" t="s">
        <v>932</v>
      </c>
      <c r="B1439" s="8" t="str">
        <f>VLOOKUP(A1439:A3773,'Customer Names'!$A$2:$D$2336,2,0)</f>
        <v xml:space="preserve">  Ashley N</v>
      </c>
      <c r="C1439" s="8">
        <f>VLOOKUP(A1439:A3773,'Medical Examinations'!$A$2:$H$2336,2,0)</f>
        <v>35.64</v>
      </c>
      <c r="D1439" s="8">
        <f>VLOOKUP(A1439:A3773,'Medical Examinations'!$A$2:$H$2336,3,0)</f>
        <v>6.17</v>
      </c>
      <c r="E1439" s="8" t="str">
        <f>VLOOKUP(A1439:A3773,'Medical Examinations'!$A$1:$M$2336,10,0)</f>
        <v>No</v>
      </c>
      <c r="F1439" s="8" t="str">
        <f>VLOOKUP(A1439:A3773,'Medical Examinations'!$A$2:$H$2336,5,0)</f>
        <v>No</v>
      </c>
      <c r="G1439" s="8" t="str">
        <f>VLOOKUP(A1439:A3773,'Medical Examinations'!$A$2:$H$2336,6,0)</f>
        <v>Yes</v>
      </c>
      <c r="H1439" s="8">
        <f>VLOOKUP(A1439:A3773,'Medical Examinations'!$A$2:$H$2336,7,0)</f>
        <v>1</v>
      </c>
      <c r="I1439" t="str">
        <f>VLOOKUP(A1439:A3773,'Medical Examinations'!$A$2:$K$2336,11,0)</f>
        <v>No</v>
      </c>
      <c r="J1439" s="8" t="str">
        <f>VLOOKUP(A1439:A3773,'Medical Examinations'!$A$2:$M$2336,12,0)</f>
        <v>Obesity</v>
      </c>
      <c r="K1439" s="8" t="str">
        <f>VLOOKUP(A1439:A3773,'Medical Examinations'!$A$2:$M$2336,13,0)</f>
        <v>Prediabetes</v>
      </c>
      <c r="L1439" s="8" t="str">
        <f>VLOOKUP(Table1[CUSTOMER ID],'Hospitalisation Details'!$A$1:$N$2344,12,0)</f>
        <v>26/Jun/1979</v>
      </c>
      <c r="M1439" s="22">
        <f>VLOOKUP(Table1[CUSTOMER ID],'Hospitalisation Details'!$A$2:$N$2344,14,0)</f>
        <v>7345.73</v>
      </c>
      <c r="N1439" s="8" t="str">
        <f>VLOOKUP(Table1[CUSTOMER ID],'Hospitalisation Details'!$A$2:$I$2344,7,0)</f>
        <v>tier - 2</v>
      </c>
      <c r="O1439" s="8" t="str">
        <f>VLOOKUP(Table1[CUSTOMER ID],'Hospitalisation Details'!$A$2:$I$2344,8,0)</f>
        <v>tier - 1</v>
      </c>
      <c r="P1439" s="8" t="str">
        <f>VLOOKUP(Table1[CUSTOMER ID],'Hospitalisation Details'!$A$2:$I$2344,9,0)</f>
        <v>R1013</v>
      </c>
      <c r="Q1439" s="8">
        <f ca="1">VLOOKUP(Table1[CUSTOMER ID],'Hospitalisation Details'!$A$2:$N$2344,13,0)</f>
        <v>45</v>
      </c>
    </row>
    <row r="1440" spans="1:17" ht="15.75" x14ac:dyDescent="0.25">
      <c r="A1440" s="1" t="s">
        <v>931</v>
      </c>
      <c r="B1440" s="8" t="str">
        <f>VLOOKUP(A1440:A3774,'Customer Names'!$A$2:$D$2336,2,0)</f>
        <v xml:space="preserve">  Madeleine</v>
      </c>
      <c r="C1440" s="8">
        <f>VLOOKUP(A1440:A3774,'Medical Examinations'!$A$2:$H$2336,2,0)</f>
        <v>33.1</v>
      </c>
      <c r="D1440" s="8">
        <f>VLOOKUP(A1440:A3774,'Medical Examinations'!$A$2:$H$2336,3,0)</f>
        <v>4.93</v>
      </c>
      <c r="E1440" s="8" t="str">
        <f>VLOOKUP(A1440:A3774,'Medical Examinations'!$A$1:$M$2336,10,0)</f>
        <v>No</v>
      </c>
      <c r="F1440" s="8" t="str">
        <f>VLOOKUP(A1440:A3774,'Medical Examinations'!$A$2:$H$2336,5,0)</f>
        <v>No</v>
      </c>
      <c r="G1440" s="8" t="str">
        <f>VLOOKUP(A1440:A3774,'Medical Examinations'!$A$2:$H$2336,6,0)</f>
        <v>No</v>
      </c>
      <c r="H1440" s="8">
        <f>VLOOKUP(A1440:A3774,'Medical Examinations'!$A$2:$H$2336,7,0)</f>
        <v>0</v>
      </c>
      <c r="I1440" t="str">
        <f>VLOOKUP(A1440:A3774,'Medical Examinations'!$A$2:$K$2336,11,0)</f>
        <v>No</v>
      </c>
      <c r="J1440" s="8" t="str">
        <f>VLOOKUP(A1440:A3774,'Medical Examinations'!$A$2:$M$2336,12,0)</f>
        <v>Obesity</v>
      </c>
      <c r="K1440" s="8" t="str">
        <f>VLOOKUP(A1440:A3774,'Medical Examinations'!$A$2:$M$2336,13,0)</f>
        <v>Normal</v>
      </c>
      <c r="L1440" s="8" t="str">
        <f>VLOOKUP(Table1[CUSTOMER ID],'Hospitalisation Details'!$A$1:$N$2344,12,0)</f>
        <v>18/Dec/1977</v>
      </c>
      <c r="M1440" s="22">
        <f>VLOOKUP(Table1[CUSTOMER ID],'Hospitalisation Details'!$A$2:$N$2344,14,0)</f>
        <v>7345.08</v>
      </c>
      <c r="N1440" s="8" t="str">
        <f>VLOOKUP(Table1[CUSTOMER ID],'Hospitalisation Details'!$A$2:$I$2344,7,0)</f>
        <v>tier - 2</v>
      </c>
      <c r="O1440" s="8" t="str">
        <f>VLOOKUP(Table1[CUSTOMER ID],'Hospitalisation Details'!$A$2:$I$2344,8,0)</f>
        <v>tier - 1</v>
      </c>
      <c r="P1440" s="8" t="str">
        <f>VLOOKUP(Table1[CUSTOMER ID],'Hospitalisation Details'!$A$2:$I$2344,9,0)</f>
        <v>R1011</v>
      </c>
      <c r="Q1440" s="8">
        <f ca="1">VLOOKUP(Table1[CUSTOMER ID],'Hospitalisation Details'!$A$2:$N$2344,13,0)</f>
        <v>46</v>
      </c>
    </row>
    <row r="1441" spans="1:17" ht="15.75" x14ac:dyDescent="0.25">
      <c r="A1441" s="1" t="s">
        <v>930</v>
      </c>
      <c r="B1441" s="8" t="str">
        <f>VLOOKUP(A1441:A3775,'Customer Names'!$A$2:$D$2336,2,0)</f>
        <v xml:space="preserve">  Nelly S</v>
      </c>
      <c r="C1441" s="8">
        <f>VLOOKUP(A1441:A3775,'Medical Examinations'!$A$2:$H$2336,2,0)</f>
        <v>26.41</v>
      </c>
      <c r="D1441" s="8">
        <f>VLOOKUP(A1441:A3775,'Medical Examinations'!$A$2:$H$2336,3,0)</f>
        <v>7.32</v>
      </c>
      <c r="E1441" s="8" t="str">
        <f>VLOOKUP(A1441:A3775,'Medical Examinations'!$A$1:$M$2336,10,0)</f>
        <v>Yes</v>
      </c>
      <c r="F1441" s="8" t="str">
        <f>VLOOKUP(A1441:A3775,'Medical Examinations'!$A$2:$H$2336,5,0)</f>
        <v>No</v>
      </c>
      <c r="G1441" s="8" t="str">
        <f>VLOOKUP(A1441:A3775,'Medical Examinations'!$A$2:$H$2336,6,0)</f>
        <v>No</v>
      </c>
      <c r="H1441" s="8">
        <f>VLOOKUP(A1441:A3775,'Medical Examinations'!$A$2:$H$2336,7,0)</f>
        <v>1</v>
      </c>
      <c r="I1441" t="str">
        <f>VLOOKUP(A1441:A3775,'Medical Examinations'!$A$2:$K$2336,11,0)</f>
        <v>No</v>
      </c>
      <c r="J1441" s="8" t="str">
        <f>VLOOKUP(A1441:A3775,'Medical Examinations'!$A$2:$M$2336,12,0)</f>
        <v>Overweight</v>
      </c>
      <c r="K1441" s="8" t="str">
        <f>VLOOKUP(A1441:A3775,'Medical Examinations'!$A$2:$M$2336,13,0)</f>
        <v>Diabetes</v>
      </c>
      <c r="L1441" s="8" t="str">
        <f>VLOOKUP(Table1[CUSTOMER ID],'Hospitalisation Details'!$A$1:$N$2344,12,0)</f>
        <v>15/Jun/1986</v>
      </c>
      <c r="M1441" s="22">
        <f>VLOOKUP(Table1[CUSTOMER ID],'Hospitalisation Details'!$A$2:$N$2344,14,0)</f>
        <v>7339.93</v>
      </c>
      <c r="N1441" s="8" t="str">
        <f>VLOOKUP(Table1[CUSTOMER ID],'Hospitalisation Details'!$A$2:$I$2344,7,0)</f>
        <v>tier - 2</v>
      </c>
      <c r="O1441" s="8" t="str">
        <f>VLOOKUP(Table1[CUSTOMER ID],'Hospitalisation Details'!$A$2:$I$2344,8,0)</f>
        <v>tier - 2</v>
      </c>
      <c r="P1441" s="8" t="str">
        <f>VLOOKUP(Table1[CUSTOMER ID],'Hospitalisation Details'!$A$2:$I$2344,9,0)</f>
        <v>R1012</v>
      </c>
      <c r="Q1441" s="8">
        <f ca="1">VLOOKUP(Table1[CUSTOMER ID],'Hospitalisation Details'!$A$2:$N$2344,13,0)</f>
        <v>38</v>
      </c>
    </row>
    <row r="1442" spans="1:17" ht="15.75" x14ac:dyDescent="0.25">
      <c r="A1442" s="1" t="s">
        <v>929</v>
      </c>
      <c r="B1442" s="8" t="str">
        <f>VLOOKUP(A1442:A3776,'Customer Names'!$A$2:$D$2336,2,0)</f>
        <v xml:space="preserve">  Meredith S</v>
      </c>
      <c r="C1442" s="8">
        <f>VLOOKUP(A1442:A3776,'Medical Examinations'!$A$2:$H$2336,2,0)</f>
        <v>29.9</v>
      </c>
      <c r="D1442" s="8">
        <f>VLOOKUP(A1442:A3776,'Medical Examinations'!$A$2:$H$2336,3,0)</f>
        <v>5.27</v>
      </c>
      <c r="E1442" s="8" t="str">
        <f>VLOOKUP(A1442:A3776,'Medical Examinations'!$A$1:$M$2336,10,0)</f>
        <v>No</v>
      </c>
      <c r="F1442" s="8" t="str">
        <f>VLOOKUP(A1442:A3776,'Medical Examinations'!$A$2:$H$2336,5,0)</f>
        <v>No</v>
      </c>
      <c r="G1442" s="8" t="str">
        <f>VLOOKUP(A1442:A3776,'Medical Examinations'!$A$2:$H$2336,6,0)</f>
        <v>Yes</v>
      </c>
      <c r="H1442" s="8">
        <f>VLOOKUP(A1442:A3776,'Medical Examinations'!$A$2:$H$2336,7,0)</f>
        <v>1</v>
      </c>
      <c r="I1442" t="str">
        <f>VLOOKUP(A1442:A3776,'Medical Examinations'!$A$2:$K$2336,11,0)</f>
        <v>No</v>
      </c>
      <c r="J1442" s="8" t="str">
        <f>VLOOKUP(A1442:A3776,'Medical Examinations'!$A$2:$M$2336,12,0)</f>
        <v>Obesity</v>
      </c>
      <c r="K1442" s="8" t="str">
        <f>VLOOKUP(A1442:A3776,'Medical Examinations'!$A$2:$M$2336,13,0)</f>
        <v>Normal</v>
      </c>
      <c r="L1442" s="8" t="str">
        <f>VLOOKUP(Table1[CUSTOMER ID],'Hospitalisation Details'!$A$1:$N$2344,12,0)</f>
        <v>19/Sep/1979</v>
      </c>
      <c r="M1442" s="22">
        <f>VLOOKUP(Table1[CUSTOMER ID],'Hospitalisation Details'!$A$2:$N$2344,14,0)</f>
        <v>7337.75</v>
      </c>
      <c r="N1442" s="8" t="str">
        <f>VLOOKUP(Table1[CUSTOMER ID],'Hospitalisation Details'!$A$2:$I$2344,7,0)</f>
        <v>tier - 2</v>
      </c>
      <c r="O1442" s="8" t="str">
        <f>VLOOKUP(Table1[CUSTOMER ID],'Hospitalisation Details'!$A$2:$I$2344,8,0)</f>
        <v>tier - 3</v>
      </c>
      <c r="P1442" s="8" t="str">
        <f>VLOOKUP(Table1[CUSTOMER ID],'Hospitalisation Details'!$A$2:$I$2344,9,0)</f>
        <v>R1011</v>
      </c>
      <c r="Q1442" s="8">
        <f ca="1">VLOOKUP(Table1[CUSTOMER ID],'Hospitalisation Details'!$A$2:$N$2344,13,0)</f>
        <v>45</v>
      </c>
    </row>
    <row r="1443" spans="1:17" ht="15.75" x14ac:dyDescent="0.25">
      <c r="A1443" s="1" t="s">
        <v>928</v>
      </c>
      <c r="B1443" s="8" t="str">
        <f>VLOOKUP(A1443:A3777,'Customer Names'!$A$2:$D$2336,2,0)</f>
        <v xml:space="preserve">  Kevin</v>
      </c>
      <c r="C1443" s="8">
        <f>VLOOKUP(A1443:A3777,'Medical Examinations'!$A$2:$H$2336,2,0)</f>
        <v>25.24</v>
      </c>
      <c r="D1443" s="8">
        <f>VLOOKUP(A1443:A3777,'Medical Examinations'!$A$2:$H$2336,3,0)</f>
        <v>5.82</v>
      </c>
      <c r="E1443" s="8" t="str">
        <f>VLOOKUP(A1443:A3777,'Medical Examinations'!$A$1:$M$2336,10,0)</f>
        <v>No</v>
      </c>
      <c r="F1443" s="8" t="str">
        <f>VLOOKUP(A1443:A3777,'Medical Examinations'!$A$2:$H$2336,5,0)</f>
        <v>No</v>
      </c>
      <c r="G1443" s="8" t="str">
        <f>VLOOKUP(A1443:A3777,'Medical Examinations'!$A$2:$H$2336,6,0)</f>
        <v>No</v>
      </c>
      <c r="H1443" s="8">
        <f>VLOOKUP(A1443:A3777,'Medical Examinations'!$A$2:$H$2336,7,0)</f>
        <v>1</v>
      </c>
      <c r="I1443" t="str">
        <f>VLOOKUP(A1443:A3777,'Medical Examinations'!$A$2:$K$2336,11,0)</f>
        <v>No</v>
      </c>
      <c r="J1443" s="8" t="str">
        <f>VLOOKUP(A1443:A3777,'Medical Examinations'!$A$2:$M$2336,12,0)</f>
        <v>Overweight</v>
      </c>
      <c r="K1443" s="8" t="str">
        <f>VLOOKUP(A1443:A3777,'Medical Examinations'!$A$2:$M$2336,13,0)</f>
        <v>Prediabetes</v>
      </c>
      <c r="L1443" s="8" t="str">
        <f>VLOOKUP(Table1[CUSTOMER ID],'Hospitalisation Details'!$A$1:$N$2344,12,0)</f>
        <v>25/Jul/1984</v>
      </c>
      <c r="M1443" s="22">
        <f>VLOOKUP(Table1[CUSTOMER ID],'Hospitalisation Details'!$A$2:$N$2344,14,0)</f>
        <v>7325.47</v>
      </c>
      <c r="N1443" s="8" t="str">
        <f>VLOOKUP(Table1[CUSTOMER ID],'Hospitalisation Details'!$A$2:$I$2344,7,0)</f>
        <v>tier - 2</v>
      </c>
      <c r="O1443" s="8" t="str">
        <f>VLOOKUP(Table1[CUSTOMER ID],'Hospitalisation Details'!$A$2:$I$2344,8,0)</f>
        <v>tier - 1</v>
      </c>
      <c r="P1443" s="8" t="str">
        <f>VLOOKUP(Table1[CUSTOMER ID],'Hospitalisation Details'!$A$2:$I$2344,9,0)</f>
        <v>R1012</v>
      </c>
      <c r="Q1443" s="8">
        <f ca="1">VLOOKUP(Table1[CUSTOMER ID],'Hospitalisation Details'!$A$2:$N$2344,13,0)</f>
        <v>40</v>
      </c>
    </row>
    <row r="1444" spans="1:17" ht="15.75" x14ac:dyDescent="0.25">
      <c r="A1444" s="1" t="s">
        <v>927</v>
      </c>
      <c r="B1444" s="8" t="str">
        <f>VLOOKUP(A1444:A3778,'Customer Names'!$A$2:$D$2336,2,0)</f>
        <v xml:space="preserve">  Lisa</v>
      </c>
      <c r="C1444" s="8">
        <f>VLOOKUP(A1444:A3778,'Medical Examinations'!$A$2:$H$2336,2,0)</f>
        <v>25.08</v>
      </c>
      <c r="D1444" s="8">
        <f>VLOOKUP(A1444:A3778,'Medical Examinations'!$A$2:$H$2336,3,0)</f>
        <v>5.8</v>
      </c>
      <c r="E1444" s="8" t="str">
        <f>VLOOKUP(A1444:A3778,'Medical Examinations'!$A$1:$M$2336,10,0)</f>
        <v>No</v>
      </c>
      <c r="F1444" s="8" t="str">
        <f>VLOOKUP(A1444:A3778,'Medical Examinations'!$A$2:$H$2336,5,0)</f>
        <v>No</v>
      </c>
      <c r="G1444" s="8" t="str">
        <f>VLOOKUP(A1444:A3778,'Medical Examinations'!$A$2:$H$2336,6,0)</f>
        <v>Yes</v>
      </c>
      <c r="H1444" s="8">
        <f>VLOOKUP(A1444:A3778,'Medical Examinations'!$A$2:$H$2336,7,0)</f>
        <v>1</v>
      </c>
      <c r="I1444" t="str">
        <f>VLOOKUP(A1444:A3778,'Medical Examinations'!$A$2:$K$2336,11,0)</f>
        <v>No</v>
      </c>
      <c r="J1444" s="8" t="str">
        <f>VLOOKUP(A1444:A3778,'Medical Examinations'!$A$2:$M$2336,12,0)</f>
        <v>Overweight</v>
      </c>
      <c r="K1444" s="8" t="str">
        <f>VLOOKUP(A1444:A3778,'Medical Examinations'!$A$2:$M$2336,13,0)</f>
        <v>Prediabetes</v>
      </c>
      <c r="L1444" s="8" t="str">
        <f>VLOOKUP(Table1[CUSTOMER ID],'Hospitalisation Details'!$A$1:$N$2344,12,0)</f>
        <v>19/Jun/1979</v>
      </c>
      <c r="M1444" s="22">
        <f>VLOOKUP(Table1[CUSTOMER ID],'Hospitalisation Details'!$A$2:$N$2344,14,0)</f>
        <v>7325.05</v>
      </c>
      <c r="N1444" s="8" t="str">
        <f>VLOOKUP(Table1[CUSTOMER ID],'Hospitalisation Details'!$A$2:$I$2344,7,0)</f>
        <v>tier - 2</v>
      </c>
      <c r="O1444" s="8" t="str">
        <f>VLOOKUP(Table1[CUSTOMER ID],'Hospitalisation Details'!$A$2:$I$2344,8,0)</f>
        <v>tier - 3</v>
      </c>
      <c r="P1444" s="8" t="str">
        <f>VLOOKUP(Table1[CUSTOMER ID],'Hospitalisation Details'!$A$2:$I$2344,9,0)</f>
        <v>R1024</v>
      </c>
      <c r="Q1444" s="8">
        <f ca="1">VLOOKUP(Table1[CUSTOMER ID],'Hospitalisation Details'!$A$2:$N$2344,13,0)</f>
        <v>45</v>
      </c>
    </row>
    <row r="1445" spans="1:17" ht="15.75" x14ac:dyDescent="0.25">
      <c r="A1445" s="1" t="s">
        <v>926</v>
      </c>
      <c r="B1445" s="8" t="str">
        <f>VLOOKUP(A1445:A3779,'Customer Names'!$A$2:$D$2336,2,0)</f>
        <v xml:space="preserve">  Katherine A</v>
      </c>
      <c r="C1445" s="8">
        <f>VLOOKUP(A1445:A3779,'Medical Examinations'!$A$2:$H$2336,2,0)</f>
        <v>29.164999999999999</v>
      </c>
      <c r="D1445" s="8">
        <f>VLOOKUP(A1445:A3779,'Medical Examinations'!$A$2:$H$2336,3,0)</f>
        <v>4.87</v>
      </c>
      <c r="E1445" s="8" t="str">
        <f>VLOOKUP(A1445:A3779,'Medical Examinations'!$A$1:$M$2336,10,0)</f>
        <v>No</v>
      </c>
      <c r="F1445" s="8" t="str">
        <f>VLOOKUP(A1445:A3779,'Medical Examinations'!$A$2:$H$2336,5,0)</f>
        <v>yes</v>
      </c>
      <c r="G1445" s="8" t="str">
        <f>VLOOKUP(A1445:A3779,'Medical Examinations'!$A$2:$H$2336,6,0)</f>
        <v>No</v>
      </c>
      <c r="H1445" s="8">
        <f>VLOOKUP(A1445:A3779,'Medical Examinations'!$A$2:$H$2336,7,0)</f>
        <v>1</v>
      </c>
      <c r="I1445" t="str">
        <f>VLOOKUP(A1445:A3779,'Medical Examinations'!$A$2:$K$2336,11,0)</f>
        <v>No</v>
      </c>
      <c r="J1445" s="8" t="str">
        <f>VLOOKUP(A1445:A3779,'Medical Examinations'!$A$2:$M$2336,12,0)</f>
        <v>Overweight</v>
      </c>
      <c r="K1445" s="8" t="str">
        <f>VLOOKUP(A1445:A3779,'Medical Examinations'!$A$2:$M$2336,13,0)</f>
        <v>Normal</v>
      </c>
      <c r="L1445" s="8" t="str">
        <f>VLOOKUP(Table1[CUSTOMER ID],'Hospitalisation Details'!$A$1:$N$2344,12,0)</f>
        <v>15/Nov/2004</v>
      </c>
      <c r="M1445" s="22">
        <f>VLOOKUP(Table1[CUSTOMER ID],'Hospitalisation Details'!$A$2:$N$2344,14,0)</f>
        <v>7323.73</v>
      </c>
      <c r="N1445" s="8" t="str">
        <f>VLOOKUP(Table1[CUSTOMER ID],'Hospitalisation Details'!$A$2:$I$2344,7,0)</f>
        <v>tier - 2</v>
      </c>
      <c r="O1445" s="8" t="str">
        <f>VLOOKUP(Table1[CUSTOMER ID],'Hospitalisation Details'!$A$2:$I$2344,8,0)</f>
        <v>tier - 2</v>
      </c>
      <c r="P1445" s="8" t="str">
        <f>VLOOKUP(Table1[CUSTOMER ID],'Hospitalisation Details'!$A$2:$I$2344,9,0)</f>
        <v>R1024</v>
      </c>
      <c r="Q1445" s="8">
        <f ca="1">VLOOKUP(Table1[CUSTOMER ID],'Hospitalisation Details'!$A$2:$N$2344,13,0)</f>
        <v>20</v>
      </c>
    </row>
    <row r="1446" spans="1:17" ht="15.75" x14ac:dyDescent="0.25">
      <c r="A1446" s="1" t="s">
        <v>925</v>
      </c>
      <c r="B1446" s="8" t="str">
        <f>VLOOKUP(A1446:A3780,'Customer Names'!$A$2:$D$2336,2,0)</f>
        <v xml:space="preserve">  Steve</v>
      </c>
      <c r="C1446" s="8">
        <f>VLOOKUP(A1446:A3780,'Medical Examinations'!$A$2:$H$2336,2,0)</f>
        <v>15.05</v>
      </c>
      <c r="D1446" s="8">
        <f>VLOOKUP(A1446:A3780,'Medical Examinations'!$A$2:$H$2336,3,0)</f>
        <v>8.1199999999999992</v>
      </c>
      <c r="E1446" s="8" t="str">
        <f>VLOOKUP(A1446:A3780,'Medical Examinations'!$A$1:$M$2336,10,0)</f>
        <v>No</v>
      </c>
      <c r="F1446" s="8" t="str">
        <f>VLOOKUP(A1446:A3780,'Medical Examinations'!$A$2:$H$2336,5,0)</f>
        <v>No</v>
      </c>
      <c r="G1446" s="8" t="str">
        <f>VLOOKUP(A1446:A3780,'Medical Examinations'!$A$2:$H$2336,6,0)</f>
        <v>No</v>
      </c>
      <c r="H1446" s="8">
        <f>VLOOKUP(A1446:A3780,'Medical Examinations'!$A$2:$H$2336,7,0)</f>
        <v>0</v>
      </c>
      <c r="I1446" t="str">
        <f>VLOOKUP(A1446:A3780,'Medical Examinations'!$A$2:$K$2336,11,0)</f>
        <v>No</v>
      </c>
      <c r="J1446" s="8" t="str">
        <f>VLOOKUP(A1446:A3780,'Medical Examinations'!$A$2:$M$2336,12,0)</f>
        <v>Underweight</v>
      </c>
      <c r="K1446" s="8" t="str">
        <f>VLOOKUP(A1446:A3780,'Medical Examinations'!$A$2:$M$2336,13,0)</f>
        <v>Diabetes</v>
      </c>
      <c r="L1446" s="8" t="str">
        <f>VLOOKUP(Table1[CUSTOMER ID],'Hospitalisation Details'!$A$1:$N$2344,12,0)</f>
        <v>11/Jul/1965</v>
      </c>
      <c r="M1446" s="22">
        <f>VLOOKUP(Table1[CUSTOMER ID],'Hospitalisation Details'!$A$2:$N$2344,14,0)</f>
        <v>7322.86</v>
      </c>
      <c r="N1446" s="8" t="str">
        <f>VLOOKUP(Table1[CUSTOMER ID],'Hospitalisation Details'!$A$2:$I$2344,7,0)</f>
        <v>tier - 3</v>
      </c>
      <c r="O1446" s="8" t="str">
        <f>VLOOKUP(Table1[CUSTOMER ID],'Hospitalisation Details'!$A$2:$I$2344,8,0)</f>
        <v>tier - 3</v>
      </c>
      <c r="P1446" s="8" t="str">
        <f>VLOOKUP(Table1[CUSTOMER ID],'Hospitalisation Details'!$A$2:$I$2344,9,0)</f>
        <v>R1012</v>
      </c>
      <c r="Q1446" s="8">
        <f ca="1">VLOOKUP(Table1[CUSTOMER ID],'Hospitalisation Details'!$A$2:$N$2344,13,0)</f>
        <v>59</v>
      </c>
    </row>
    <row r="1447" spans="1:17" ht="15.75" x14ac:dyDescent="0.25">
      <c r="A1447" s="1" t="s">
        <v>924</v>
      </c>
      <c r="B1447" s="8" t="str">
        <f>VLOOKUP(A1447:A3781,'Customer Names'!$A$2:$D$2336,2,0)</f>
        <v xml:space="preserve">  Kate L</v>
      </c>
      <c r="C1447" s="8">
        <f>VLOOKUP(A1447:A3781,'Medical Examinations'!$A$2:$H$2336,2,0)</f>
        <v>19.95</v>
      </c>
      <c r="D1447" s="8">
        <f>VLOOKUP(A1447:A3781,'Medical Examinations'!$A$2:$H$2336,3,0)</f>
        <v>4.3600000000000003</v>
      </c>
      <c r="E1447" s="8" t="str">
        <f>VLOOKUP(A1447:A3781,'Medical Examinations'!$A$1:$M$2336,10,0)</f>
        <v>No</v>
      </c>
      <c r="F1447" s="8" t="str">
        <f>VLOOKUP(A1447:A3781,'Medical Examinations'!$A$2:$H$2336,5,0)</f>
        <v>No</v>
      </c>
      <c r="G1447" s="8" t="str">
        <f>VLOOKUP(A1447:A3781,'Medical Examinations'!$A$2:$H$2336,6,0)</f>
        <v>No</v>
      </c>
      <c r="H1447" s="8">
        <f>VLOOKUP(A1447:A3781,'Medical Examinations'!$A$2:$H$2336,7,0)</f>
        <v>2</v>
      </c>
      <c r="I1447" t="str">
        <f>VLOOKUP(A1447:A3781,'Medical Examinations'!$A$2:$K$2336,11,0)</f>
        <v>No</v>
      </c>
      <c r="J1447" s="8" t="str">
        <f>VLOOKUP(A1447:A3781,'Medical Examinations'!$A$2:$M$2336,12,0)</f>
        <v>Normal Weight</v>
      </c>
      <c r="K1447" s="8" t="str">
        <f>VLOOKUP(A1447:A3781,'Medical Examinations'!$A$2:$M$2336,13,0)</f>
        <v>Normal</v>
      </c>
      <c r="L1447" s="8" t="str">
        <f>VLOOKUP(Table1[CUSTOMER ID],'Hospitalisation Details'!$A$1:$N$2344,12,0)</f>
        <v>11/Aug/1972</v>
      </c>
      <c r="M1447" s="22">
        <f>VLOOKUP(Table1[CUSTOMER ID],'Hospitalisation Details'!$A$2:$N$2344,14,0)</f>
        <v>7318.22</v>
      </c>
      <c r="N1447" s="8" t="str">
        <f>VLOOKUP(Table1[CUSTOMER ID],'Hospitalisation Details'!$A$2:$I$2344,7,0)</f>
        <v>tier - 2</v>
      </c>
      <c r="O1447" s="8" t="str">
        <f>VLOOKUP(Table1[CUSTOMER ID],'Hospitalisation Details'!$A$2:$I$2344,8,0)</f>
        <v>tier - 3</v>
      </c>
      <c r="P1447" s="8" t="str">
        <f>VLOOKUP(Table1[CUSTOMER ID],'Hospitalisation Details'!$A$2:$I$2344,9,0)</f>
        <v>R1012</v>
      </c>
      <c r="Q1447" s="8">
        <f ca="1">VLOOKUP(Table1[CUSTOMER ID],'Hospitalisation Details'!$A$2:$N$2344,13,0)</f>
        <v>52</v>
      </c>
    </row>
    <row r="1448" spans="1:17" ht="15.75" x14ac:dyDescent="0.25">
      <c r="A1448" s="1" t="s">
        <v>923</v>
      </c>
      <c r="B1448" s="8" t="str">
        <f>VLOOKUP(A1448:A3782,'Customer Names'!$A$2:$D$2336,2,0)</f>
        <v xml:space="preserve">  Beth</v>
      </c>
      <c r="C1448" s="8">
        <f>VLOOKUP(A1448:A3782,'Medical Examinations'!$A$2:$H$2336,2,0)</f>
        <v>16.66</v>
      </c>
      <c r="D1448" s="8">
        <f>VLOOKUP(A1448:A3782,'Medical Examinations'!$A$2:$H$2336,3,0)</f>
        <v>9.16</v>
      </c>
      <c r="E1448" s="8" t="str">
        <f>VLOOKUP(A1448:A3782,'Medical Examinations'!$A$1:$M$2336,10,0)</f>
        <v>No</v>
      </c>
      <c r="F1448" s="8" t="str">
        <f>VLOOKUP(A1448:A3782,'Medical Examinations'!$A$2:$H$2336,5,0)</f>
        <v>No</v>
      </c>
      <c r="G1448" s="8" t="str">
        <f>VLOOKUP(A1448:A3782,'Medical Examinations'!$A$2:$H$2336,6,0)</f>
        <v>No</v>
      </c>
      <c r="H1448" s="8">
        <f>VLOOKUP(A1448:A3782,'Medical Examinations'!$A$2:$H$2336,7,0)</f>
        <v>0</v>
      </c>
      <c r="I1448" t="str">
        <f>VLOOKUP(A1448:A3782,'Medical Examinations'!$A$2:$K$2336,11,0)</f>
        <v>No</v>
      </c>
      <c r="J1448" s="8" t="str">
        <f>VLOOKUP(A1448:A3782,'Medical Examinations'!$A$2:$M$2336,12,0)</f>
        <v>Underweight</v>
      </c>
      <c r="K1448" s="8" t="str">
        <f>VLOOKUP(A1448:A3782,'Medical Examinations'!$A$2:$M$2336,13,0)</f>
        <v>Diabetes</v>
      </c>
      <c r="L1448" s="8" t="str">
        <f>VLOOKUP(Table1[CUSTOMER ID],'Hospitalisation Details'!$A$1:$N$2344,12,0)</f>
        <v>25/Jun/1965</v>
      </c>
      <c r="M1448" s="22">
        <f>VLOOKUP(Table1[CUSTOMER ID],'Hospitalisation Details'!$A$2:$N$2344,14,0)</f>
        <v>7318.21</v>
      </c>
      <c r="N1448" s="8" t="str">
        <f>VLOOKUP(Table1[CUSTOMER ID],'Hospitalisation Details'!$A$2:$I$2344,7,0)</f>
        <v>tier - 3</v>
      </c>
      <c r="O1448" s="8" t="str">
        <f>VLOOKUP(Table1[CUSTOMER ID],'Hospitalisation Details'!$A$2:$I$2344,8,0)</f>
        <v>tier - 1</v>
      </c>
      <c r="P1448" s="8" t="str">
        <f>VLOOKUP(Table1[CUSTOMER ID],'Hospitalisation Details'!$A$2:$I$2344,9,0)</f>
        <v>R1013</v>
      </c>
      <c r="Q1448" s="8">
        <f ca="1">VLOOKUP(Table1[CUSTOMER ID],'Hospitalisation Details'!$A$2:$N$2344,13,0)</f>
        <v>59</v>
      </c>
    </row>
    <row r="1449" spans="1:17" ht="15.75" x14ac:dyDescent="0.25">
      <c r="A1449" s="1" t="s">
        <v>922</v>
      </c>
      <c r="B1449" s="8" t="str">
        <f>VLOOKUP(A1449:A3783,'Customer Names'!$A$2:$D$2336,2,0)</f>
        <v xml:space="preserve">  Katharine</v>
      </c>
      <c r="C1449" s="8">
        <f>VLOOKUP(A1449:A3783,'Medical Examinations'!$A$2:$H$2336,2,0)</f>
        <v>16.62</v>
      </c>
      <c r="D1449" s="8">
        <f>VLOOKUP(A1449:A3783,'Medical Examinations'!$A$2:$H$2336,3,0)</f>
        <v>9.14</v>
      </c>
      <c r="E1449" s="8" t="str">
        <f>VLOOKUP(A1449:A3783,'Medical Examinations'!$A$1:$M$2336,10,0)</f>
        <v>No</v>
      </c>
      <c r="F1449" s="8" t="str">
        <f>VLOOKUP(A1449:A3783,'Medical Examinations'!$A$2:$H$2336,5,0)</f>
        <v>No</v>
      </c>
      <c r="G1449" s="8" t="str">
        <f>VLOOKUP(A1449:A3783,'Medical Examinations'!$A$2:$H$2336,6,0)</f>
        <v>No</v>
      </c>
      <c r="H1449" s="8">
        <f>VLOOKUP(A1449:A3783,'Medical Examinations'!$A$2:$H$2336,7,0)</f>
        <v>0</v>
      </c>
      <c r="I1449" t="str">
        <f>VLOOKUP(A1449:A3783,'Medical Examinations'!$A$2:$K$2336,11,0)</f>
        <v>No</v>
      </c>
      <c r="J1449" s="8" t="str">
        <f>VLOOKUP(A1449:A3783,'Medical Examinations'!$A$2:$M$2336,12,0)</f>
        <v>Underweight</v>
      </c>
      <c r="K1449" s="8" t="str">
        <f>VLOOKUP(A1449:A3783,'Medical Examinations'!$A$2:$M$2336,13,0)</f>
        <v>Diabetes</v>
      </c>
      <c r="L1449" s="8" t="str">
        <f>VLOOKUP(Table1[CUSTOMER ID],'Hospitalisation Details'!$A$1:$N$2344,12,0)</f>
        <v>6/Jun/1965</v>
      </c>
      <c r="M1449" s="22">
        <f>VLOOKUP(Table1[CUSTOMER ID],'Hospitalisation Details'!$A$2:$N$2344,14,0)</f>
        <v>7304.65</v>
      </c>
      <c r="N1449" s="8" t="str">
        <f>VLOOKUP(Table1[CUSTOMER ID],'Hospitalisation Details'!$A$2:$I$2344,7,0)</f>
        <v>tier - 3</v>
      </c>
      <c r="O1449" s="8" t="str">
        <f>VLOOKUP(Table1[CUSTOMER ID],'Hospitalisation Details'!$A$2:$I$2344,8,0)</f>
        <v>tier - 3</v>
      </c>
      <c r="P1449" s="8" t="str">
        <f>VLOOKUP(Table1[CUSTOMER ID],'Hospitalisation Details'!$A$2:$I$2344,9,0)</f>
        <v>R1013</v>
      </c>
      <c r="Q1449" s="8">
        <f ca="1">VLOOKUP(Table1[CUSTOMER ID],'Hospitalisation Details'!$A$2:$N$2344,13,0)</f>
        <v>59</v>
      </c>
    </row>
    <row r="1450" spans="1:17" ht="15.75" x14ac:dyDescent="0.25">
      <c r="A1450" s="1" t="s">
        <v>921</v>
      </c>
      <c r="B1450" s="8" t="str">
        <f>VLOOKUP(A1450:A3784,'Customer Names'!$A$2:$D$2336,2,0)</f>
        <v xml:space="preserve">  Heather L</v>
      </c>
      <c r="C1450" s="8">
        <f>VLOOKUP(A1450:A3784,'Medical Examinations'!$A$2:$H$2336,2,0)</f>
        <v>15.36</v>
      </c>
      <c r="D1450" s="8">
        <f>VLOOKUP(A1450:A3784,'Medical Examinations'!$A$2:$H$2336,3,0)</f>
        <v>5.49</v>
      </c>
      <c r="E1450" s="8" t="str">
        <f>VLOOKUP(A1450:A3784,'Medical Examinations'!$A$1:$M$2336,10,0)</f>
        <v>Yes</v>
      </c>
      <c r="F1450" s="8" t="str">
        <f>VLOOKUP(A1450:A3784,'Medical Examinations'!$A$2:$H$2336,5,0)</f>
        <v>No</v>
      </c>
      <c r="G1450" s="8" t="str">
        <f>VLOOKUP(A1450:A3784,'Medical Examinations'!$A$2:$H$2336,6,0)</f>
        <v>No</v>
      </c>
      <c r="H1450" s="8">
        <f>VLOOKUP(A1450:A3784,'Medical Examinations'!$A$2:$H$2336,7,0)</f>
        <v>2</v>
      </c>
      <c r="I1450" t="str">
        <f>VLOOKUP(A1450:A3784,'Medical Examinations'!$A$2:$K$2336,11,0)</f>
        <v>No</v>
      </c>
      <c r="J1450" s="8" t="str">
        <f>VLOOKUP(A1450:A3784,'Medical Examinations'!$A$2:$M$2336,12,0)</f>
        <v>Underweight</v>
      </c>
      <c r="K1450" s="8" t="str">
        <f>VLOOKUP(A1450:A3784,'Medical Examinations'!$A$2:$M$2336,13,0)</f>
        <v>Normal</v>
      </c>
      <c r="L1450" s="8" t="str">
        <f>VLOOKUP(Table1[CUSTOMER ID],'Hospitalisation Details'!$A$1:$N$2344,12,0)</f>
        <v>26/Dec/1966</v>
      </c>
      <c r="M1450" s="22">
        <f>VLOOKUP(Table1[CUSTOMER ID],'Hospitalisation Details'!$A$2:$N$2344,14,0)</f>
        <v>7302.46</v>
      </c>
      <c r="N1450" s="8" t="str">
        <f>VLOOKUP(Table1[CUSTOMER ID],'Hospitalisation Details'!$A$2:$I$2344,7,0)</f>
        <v>tier - 3</v>
      </c>
      <c r="O1450" s="8" t="str">
        <f>VLOOKUP(Table1[CUSTOMER ID],'Hospitalisation Details'!$A$2:$I$2344,8,0)</f>
        <v>tier - 1</v>
      </c>
      <c r="P1450" s="8" t="str">
        <f>VLOOKUP(Table1[CUSTOMER ID],'Hospitalisation Details'!$A$2:$I$2344,9,0)</f>
        <v>R1012</v>
      </c>
      <c r="Q1450" s="8">
        <f ca="1">VLOOKUP(Table1[CUSTOMER ID],'Hospitalisation Details'!$A$2:$N$2344,13,0)</f>
        <v>57</v>
      </c>
    </row>
    <row r="1451" spans="1:17" ht="15.75" x14ac:dyDescent="0.25">
      <c r="A1451" s="1" t="s">
        <v>920</v>
      </c>
      <c r="B1451" s="8" t="str">
        <f>VLOOKUP(A1451:A3785,'Customer Names'!$A$2:$D$2336,2,0)</f>
        <v xml:space="preserve">  Desiree</v>
      </c>
      <c r="C1451" s="8">
        <f>VLOOKUP(A1451:A3785,'Medical Examinations'!$A$2:$H$2336,2,0)</f>
        <v>27.74</v>
      </c>
      <c r="D1451" s="8">
        <f>VLOOKUP(A1451:A3785,'Medical Examinations'!$A$2:$H$2336,3,0)</f>
        <v>5.96</v>
      </c>
      <c r="E1451" s="8" t="str">
        <f>VLOOKUP(A1451:A3785,'Medical Examinations'!$A$1:$M$2336,10,0)</f>
        <v>Yes</v>
      </c>
      <c r="F1451" s="8" t="str">
        <f>VLOOKUP(A1451:A3785,'Medical Examinations'!$A$2:$H$2336,5,0)</f>
        <v>No</v>
      </c>
      <c r="G1451" s="8" t="str">
        <f>VLOOKUP(A1451:A3785,'Medical Examinations'!$A$2:$H$2336,6,0)</f>
        <v>No</v>
      </c>
      <c r="H1451" s="8">
        <f>VLOOKUP(A1451:A3785,'Medical Examinations'!$A$2:$H$2336,7,0)</f>
        <v>0</v>
      </c>
      <c r="I1451" t="str">
        <f>VLOOKUP(A1451:A3785,'Medical Examinations'!$A$2:$K$2336,11,0)</f>
        <v>No</v>
      </c>
      <c r="J1451" s="8" t="str">
        <f>VLOOKUP(A1451:A3785,'Medical Examinations'!$A$2:$M$2336,12,0)</f>
        <v>Overweight</v>
      </c>
      <c r="K1451" s="8" t="str">
        <f>VLOOKUP(A1451:A3785,'Medical Examinations'!$A$2:$M$2336,13,0)</f>
        <v>Prediabetes</v>
      </c>
      <c r="L1451" s="8" t="str">
        <f>VLOOKUP(Table1[CUSTOMER ID],'Hospitalisation Details'!$A$1:$N$2344,12,0)</f>
        <v>2/Nov/1985</v>
      </c>
      <c r="M1451" s="22">
        <f>VLOOKUP(Table1[CUSTOMER ID],'Hospitalisation Details'!$A$2:$N$2344,14,0)</f>
        <v>7281.51</v>
      </c>
      <c r="N1451" s="8" t="str">
        <f>VLOOKUP(Table1[CUSTOMER ID],'Hospitalisation Details'!$A$2:$I$2344,7,0)</f>
        <v>tier - 2</v>
      </c>
      <c r="O1451" s="8" t="str">
        <f>VLOOKUP(Table1[CUSTOMER ID],'Hospitalisation Details'!$A$2:$I$2344,8,0)</f>
        <v>tier - 1</v>
      </c>
      <c r="P1451" s="8" t="str">
        <f>VLOOKUP(Table1[CUSTOMER ID],'Hospitalisation Details'!$A$2:$I$2344,9,0)</f>
        <v>R1012</v>
      </c>
      <c r="Q1451" s="8">
        <f ca="1">VLOOKUP(Table1[CUSTOMER ID],'Hospitalisation Details'!$A$2:$N$2344,13,0)</f>
        <v>39</v>
      </c>
    </row>
    <row r="1452" spans="1:17" ht="15.75" x14ac:dyDescent="0.25">
      <c r="A1452" s="1" t="s">
        <v>919</v>
      </c>
      <c r="B1452" s="8" t="str">
        <f>VLOOKUP(A1452:A3786,'Customer Names'!$A$2:$D$2336,2,0)</f>
        <v xml:space="preserve">  Peter B</v>
      </c>
      <c r="C1452" s="8">
        <f>VLOOKUP(A1452:A3786,'Medical Examinations'!$A$2:$H$2336,2,0)</f>
        <v>22.44</v>
      </c>
      <c r="D1452" s="8">
        <f>VLOOKUP(A1452:A3786,'Medical Examinations'!$A$2:$H$2336,3,0)</f>
        <v>4.62</v>
      </c>
      <c r="E1452" s="8" t="str">
        <f>VLOOKUP(A1452:A3786,'Medical Examinations'!$A$1:$M$2336,10,0)</f>
        <v>Yes</v>
      </c>
      <c r="F1452" s="8" t="str">
        <f>VLOOKUP(A1452:A3786,'Medical Examinations'!$A$2:$H$2336,5,0)</f>
        <v>No</v>
      </c>
      <c r="G1452" s="8" t="str">
        <f>VLOOKUP(A1452:A3786,'Medical Examinations'!$A$2:$H$2336,6,0)</f>
        <v>No</v>
      </c>
      <c r="H1452" s="8">
        <f>VLOOKUP(A1452:A3786,'Medical Examinations'!$A$2:$H$2336,7,0)</f>
        <v>0</v>
      </c>
      <c r="I1452" t="str">
        <f>VLOOKUP(A1452:A3786,'Medical Examinations'!$A$2:$K$2336,11,0)</f>
        <v>No</v>
      </c>
      <c r="J1452" s="8" t="str">
        <f>VLOOKUP(A1452:A3786,'Medical Examinations'!$A$2:$M$2336,12,0)</f>
        <v>Normal Weight</v>
      </c>
      <c r="K1452" s="8" t="str">
        <f>VLOOKUP(A1452:A3786,'Medical Examinations'!$A$2:$M$2336,13,0)</f>
        <v>Normal</v>
      </c>
      <c r="L1452" s="8" t="str">
        <f>VLOOKUP(Table1[CUSTOMER ID],'Hospitalisation Details'!$A$1:$N$2344,12,0)</f>
        <v>18/Dec/1976</v>
      </c>
      <c r="M1452" s="22">
        <f>VLOOKUP(Table1[CUSTOMER ID],'Hospitalisation Details'!$A$2:$N$2344,14,0)</f>
        <v>7273.02</v>
      </c>
      <c r="N1452" s="8" t="str">
        <f>VLOOKUP(Table1[CUSTOMER ID],'Hospitalisation Details'!$A$2:$I$2344,7,0)</f>
        <v>tier - 2</v>
      </c>
      <c r="O1452" s="8" t="str">
        <f>VLOOKUP(Table1[CUSTOMER ID],'Hospitalisation Details'!$A$2:$I$2344,8,0)</f>
        <v>tier - 1</v>
      </c>
      <c r="P1452" s="8" t="str">
        <f>VLOOKUP(Table1[CUSTOMER ID],'Hospitalisation Details'!$A$2:$I$2344,9,0)</f>
        <v>R1013</v>
      </c>
      <c r="Q1452" s="8">
        <f ca="1">VLOOKUP(Table1[CUSTOMER ID],'Hospitalisation Details'!$A$2:$N$2344,13,0)</f>
        <v>47</v>
      </c>
    </row>
    <row r="1453" spans="1:17" ht="15.75" x14ac:dyDescent="0.25">
      <c r="A1453" s="1" t="s">
        <v>918</v>
      </c>
      <c r="B1453" s="8" t="str">
        <f>VLOOKUP(A1453:A3787,'Customer Names'!$A$2:$D$2336,2,0)</f>
        <v xml:space="preserve">  Adam</v>
      </c>
      <c r="C1453" s="8">
        <f>VLOOKUP(A1453:A3787,'Medical Examinations'!$A$2:$H$2336,2,0)</f>
        <v>37.049999999999997</v>
      </c>
      <c r="D1453" s="8">
        <f>VLOOKUP(A1453:A3787,'Medical Examinations'!$A$2:$H$2336,3,0)</f>
        <v>9.9600000000000009</v>
      </c>
      <c r="E1453" s="8" t="str">
        <f>VLOOKUP(A1453:A3787,'Medical Examinations'!$A$1:$M$2336,10,0)</f>
        <v>Yes</v>
      </c>
      <c r="F1453" s="8" t="str">
        <f>VLOOKUP(A1453:A3787,'Medical Examinations'!$A$2:$H$2336,5,0)</f>
        <v>No</v>
      </c>
      <c r="G1453" s="8" t="str">
        <f>VLOOKUP(A1453:A3787,'Medical Examinations'!$A$2:$H$2336,6,0)</f>
        <v>No</v>
      </c>
      <c r="H1453" s="8">
        <f>VLOOKUP(A1453:A3787,'Medical Examinations'!$A$2:$H$2336,7,0)</f>
        <v>0</v>
      </c>
      <c r="I1453" t="str">
        <f>VLOOKUP(A1453:A3787,'Medical Examinations'!$A$2:$K$2336,11,0)</f>
        <v>No</v>
      </c>
      <c r="J1453" s="8" t="str">
        <f>VLOOKUP(A1453:A3787,'Medical Examinations'!$A$2:$M$2336,12,0)</f>
        <v>Obesity</v>
      </c>
      <c r="K1453" s="8" t="str">
        <f>VLOOKUP(A1453:A3787,'Medical Examinations'!$A$2:$M$2336,13,0)</f>
        <v>Diabetes</v>
      </c>
      <c r="L1453" s="8" t="str">
        <f>VLOOKUP(Table1[CUSTOMER ID],'Hospitalisation Details'!$A$1:$N$2344,12,0)</f>
        <v>4/Aug/1981</v>
      </c>
      <c r="M1453" s="22">
        <f>VLOOKUP(Table1[CUSTOMER ID],'Hospitalisation Details'!$A$2:$N$2344,14,0)</f>
        <v>7265.7</v>
      </c>
      <c r="N1453" s="8" t="str">
        <f>VLOOKUP(Table1[CUSTOMER ID],'Hospitalisation Details'!$A$2:$I$2344,7,0)</f>
        <v>tier - 3</v>
      </c>
      <c r="O1453" s="8" t="str">
        <f>VLOOKUP(Table1[CUSTOMER ID],'Hospitalisation Details'!$A$2:$I$2344,8,0)</f>
        <v>tier - 3</v>
      </c>
      <c r="P1453" s="8" t="str">
        <f>VLOOKUP(Table1[CUSTOMER ID],'Hospitalisation Details'!$A$2:$I$2344,9,0)</f>
        <v>R1012</v>
      </c>
      <c r="Q1453" s="8">
        <f ca="1">VLOOKUP(Table1[CUSTOMER ID],'Hospitalisation Details'!$A$2:$N$2344,13,0)</f>
        <v>43</v>
      </c>
    </row>
    <row r="1454" spans="1:17" ht="15.75" x14ac:dyDescent="0.25">
      <c r="A1454" s="1" t="s">
        <v>917</v>
      </c>
      <c r="B1454" s="8" t="str">
        <f>VLOOKUP(A1454:A3788,'Customer Names'!$A$2:$D$2336,2,0)</f>
        <v xml:space="preserve">  Jeremy J</v>
      </c>
      <c r="C1454" s="8">
        <f>VLOOKUP(A1454:A3788,'Medical Examinations'!$A$2:$H$2336,2,0)</f>
        <v>22.95</v>
      </c>
      <c r="D1454" s="8">
        <f>VLOOKUP(A1454:A3788,'Medical Examinations'!$A$2:$H$2336,3,0)</f>
        <v>10.53</v>
      </c>
      <c r="E1454" s="8" t="str">
        <f>VLOOKUP(A1454:A3788,'Medical Examinations'!$A$1:$M$2336,10,0)</f>
        <v>No</v>
      </c>
      <c r="F1454" s="8" t="str">
        <f>VLOOKUP(A1454:A3788,'Medical Examinations'!$A$2:$H$2336,5,0)</f>
        <v>No</v>
      </c>
      <c r="G1454" s="8" t="str">
        <f>VLOOKUP(A1454:A3788,'Medical Examinations'!$A$2:$H$2336,6,0)</f>
        <v>No</v>
      </c>
      <c r="H1454" s="8">
        <f>VLOOKUP(A1454:A3788,'Medical Examinations'!$A$2:$H$2336,7,0)</f>
        <v>2</v>
      </c>
      <c r="I1454" t="str">
        <f>VLOOKUP(A1454:A3788,'Medical Examinations'!$A$2:$K$2336,11,0)</f>
        <v>No</v>
      </c>
      <c r="J1454" s="8" t="str">
        <f>VLOOKUP(A1454:A3788,'Medical Examinations'!$A$2:$M$2336,12,0)</f>
        <v>Normal Weight</v>
      </c>
      <c r="K1454" s="8" t="str">
        <f>VLOOKUP(A1454:A3788,'Medical Examinations'!$A$2:$M$2336,13,0)</f>
        <v>Diabetes</v>
      </c>
      <c r="L1454" s="8" t="str">
        <f>VLOOKUP(Table1[CUSTOMER ID],'Hospitalisation Details'!$A$1:$N$2344,12,0)</f>
        <v>25/Oct/1973</v>
      </c>
      <c r="M1454" s="22">
        <f>VLOOKUP(Table1[CUSTOMER ID],'Hospitalisation Details'!$A$2:$N$2344,14,0)</f>
        <v>7265.58</v>
      </c>
      <c r="N1454" s="8" t="str">
        <f>VLOOKUP(Table1[CUSTOMER ID],'Hospitalisation Details'!$A$2:$I$2344,7,0)</f>
        <v>tier - 2</v>
      </c>
      <c r="O1454" s="8" t="str">
        <f>VLOOKUP(Table1[CUSTOMER ID],'Hospitalisation Details'!$A$2:$I$2344,8,0)</f>
        <v>tier - 2</v>
      </c>
      <c r="P1454" s="8" t="str">
        <f>VLOOKUP(Table1[CUSTOMER ID],'Hospitalisation Details'!$A$2:$I$2344,9,0)</f>
        <v>R1013</v>
      </c>
      <c r="Q1454" s="8">
        <f ca="1">VLOOKUP(Table1[CUSTOMER ID],'Hospitalisation Details'!$A$2:$N$2344,13,0)</f>
        <v>51</v>
      </c>
    </row>
    <row r="1455" spans="1:17" ht="15.75" x14ac:dyDescent="0.25">
      <c r="A1455" s="1" t="s">
        <v>916</v>
      </c>
      <c r="B1455" s="8" t="str">
        <f>VLOOKUP(A1455:A3789,'Customer Names'!$A$2:$D$2336,2,0)</f>
        <v xml:space="preserve">  Adam C</v>
      </c>
      <c r="C1455" s="8">
        <f>VLOOKUP(A1455:A3789,'Medical Examinations'!$A$2:$H$2336,2,0)</f>
        <v>34.200000000000003</v>
      </c>
      <c r="D1455" s="8">
        <f>VLOOKUP(A1455:A3789,'Medical Examinations'!$A$2:$H$2336,3,0)</f>
        <v>6.69</v>
      </c>
      <c r="E1455" s="8" t="str">
        <f>VLOOKUP(A1455:A3789,'Medical Examinations'!$A$1:$M$2336,10,0)</f>
        <v>Yes</v>
      </c>
      <c r="F1455" s="8" t="str">
        <f>VLOOKUP(A1455:A3789,'Medical Examinations'!$A$2:$H$2336,5,0)</f>
        <v>No</v>
      </c>
      <c r="G1455" s="8" t="str">
        <f>VLOOKUP(A1455:A3789,'Medical Examinations'!$A$2:$H$2336,6,0)</f>
        <v>No</v>
      </c>
      <c r="H1455" s="8">
        <f>VLOOKUP(A1455:A3789,'Medical Examinations'!$A$2:$H$2336,7,0)</f>
        <v>0</v>
      </c>
      <c r="I1455" t="str">
        <f>VLOOKUP(A1455:A3789,'Medical Examinations'!$A$2:$K$2336,11,0)</f>
        <v>No</v>
      </c>
      <c r="J1455" s="8" t="str">
        <f>VLOOKUP(A1455:A3789,'Medical Examinations'!$A$2:$M$2336,12,0)</f>
        <v>Obesity</v>
      </c>
      <c r="K1455" s="8" t="str">
        <f>VLOOKUP(A1455:A3789,'Medical Examinations'!$A$2:$M$2336,13,0)</f>
        <v>Diabetes</v>
      </c>
      <c r="L1455" s="8" t="str">
        <f>VLOOKUP(Table1[CUSTOMER ID],'Hospitalisation Details'!$A$1:$N$2344,12,0)</f>
        <v>13/Jun/1981</v>
      </c>
      <c r="M1455" s="22">
        <f>VLOOKUP(Table1[CUSTOMER ID],'Hospitalisation Details'!$A$2:$N$2344,14,0)</f>
        <v>7261.74</v>
      </c>
      <c r="N1455" s="8" t="str">
        <f>VLOOKUP(Table1[CUSTOMER ID],'Hospitalisation Details'!$A$2:$I$2344,7,0)</f>
        <v>tier - 3</v>
      </c>
      <c r="O1455" s="8" t="str">
        <f>VLOOKUP(Table1[CUSTOMER ID],'Hospitalisation Details'!$A$2:$I$2344,8,0)</f>
        <v>tier - 3</v>
      </c>
      <c r="P1455" s="8" t="str">
        <f>VLOOKUP(Table1[CUSTOMER ID],'Hospitalisation Details'!$A$2:$I$2344,9,0)</f>
        <v>R1012</v>
      </c>
      <c r="Q1455" s="8">
        <f ca="1">VLOOKUP(Table1[CUSTOMER ID],'Hospitalisation Details'!$A$2:$N$2344,13,0)</f>
        <v>43</v>
      </c>
    </row>
    <row r="1456" spans="1:17" ht="15.75" x14ac:dyDescent="0.25">
      <c r="A1456" s="1" t="s">
        <v>915</v>
      </c>
      <c r="B1456" s="8" t="str">
        <f>VLOOKUP(A1456:A3790,'Customer Names'!$A$2:$D$2336,2,0)</f>
        <v xml:space="preserve">  Jon</v>
      </c>
      <c r="C1456" s="8">
        <f>VLOOKUP(A1456:A3790,'Medical Examinations'!$A$2:$H$2336,2,0)</f>
        <v>30.59</v>
      </c>
      <c r="D1456" s="8">
        <f>VLOOKUP(A1456:A3790,'Medical Examinations'!$A$2:$H$2336,3,0)</f>
        <v>9.5500000000000007</v>
      </c>
      <c r="E1456" s="8" t="str">
        <f>VLOOKUP(A1456:A3790,'Medical Examinations'!$A$1:$M$2336,10,0)</f>
        <v>Yes</v>
      </c>
      <c r="F1456" s="8" t="str">
        <f>VLOOKUP(A1456:A3790,'Medical Examinations'!$A$2:$H$2336,5,0)</f>
        <v>No</v>
      </c>
      <c r="G1456" s="8" t="str">
        <f>VLOOKUP(A1456:A3790,'Medical Examinations'!$A$2:$H$2336,6,0)</f>
        <v>No</v>
      </c>
      <c r="H1456" s="8">
        <f>VLOOKUP(A1456:A3790,'Medical Examinations'!$A$2:$H$2336,7,0)</f>
        <v>0</v>
      </c>
      <c r="I1456" t="str">
        <f>VLOOKUP(A1456:A3790,'Medical Examinations'!$A$2:$K$2336,11,0)</f>
        <v>No</v>
      </c>
      <c r="J1456" s="8" t="str">
        <f>VLOOKUP(A1456:A3790,'Medical Examinations'!$A$2:$M$2336,12,0)</f>
        <v>Obesity</v>
      </c>
      <c r="K1456" s="8" t="str">
        <f>VLOOKUP(A1456:A3790,'Medical Examinations'!$A$2:$M$2336,13,0)</f>
        <v>Diabetes</v>
      </c>
      <c r="L1456" s="8" t="str">
        <f>VLOOKUP(Table1[CUSTOMER ID],'Hospitalisation Details'!$A$1:$N$2344,12,0)</f>
        <v>14/Aug/1981</v>
      </c>
      <c r="M1456" s="22">
        <f>VLOOKUP(Table1[CUSTOMER ID],'Hospitalisation Details'!$A$2:$N$2344,14,0)</f>
        <v>7256.72</v>
      </c>
      <c r="N1456" s="8" t="str">
        <f>VLOOKUP(Table1[CUSTOMER ID],'Hospitalisation Details'!$A$2:$I$2344,7,0)</f>
        <v>tier - 3</v>
      </c>
      <c r="O1456" s="8" t="str">
        <f>VLOOKUP(Table1[CUSTOMER ID],'Hospitalisation Details'!$A$2:$I$2344,8,0)</f>
        <v>tier - 2</v>
      </c>
      <c r="P1456" s="8" t="str">
        <f>VLOOKUP(Table1[CUSTOMER ID],'Hospitalisation Details'!$A$2:$I$2344,9,0)</f>
        <v>R1012</v>
      </c>
      <c r="Q1456" s="8">
        <f ca="1">VLOOKUP(Table1[CUSTOMER ID],'Hospitalisation Details'!$A$2:$N$2344,13,0)</f>
        <v>43</v>
      </c>
    </row>
    <row r="1457" spans="1:17" ht="15.75" x14ac:dyDescent="0.25">
      <c r="A1457" s="1" t="s">
        <v>914</v>
      </c>
      <c r="B1457" s="8" t="str">
        <f>VLOOKUP(A1457:A3791,'Customer Names'!$A$2:$D$2336,2,0)</f>
        <v xml:space="preserve">  Steven J</v>
      </c>
      <c r="C1457" s="8">
        <f>VLOOKUP(A1457:A3791,'Medical Examinations'!$A$2:$H$2336,2,0)</f>
        <v>25.51</v>
      </c>
      <c r="D1457" s="8">
        <f>VLOOKUP(A1457:A3791,'Medical Examinations'!$A$2:$H$2336,3,0)</f>
        <v>6.05</v>
      </c>
      <c r="E1457" s="8" t="str">
        <f>VLOOKUP(A1457:A3791,'Medical Examinations'!$A$1:$M$2336,10,0)</f>
        <v>No</v>
      </c>
      <c r="F1457" s="8" t="str">
        <f>VLOOKUP(A1457:A3791,'Medical Examinations'!$A$2:$H$2336,5,0)</f>
        <v>No</v>
      </c>
      <c r="G1457" s="8" t="str">
        <f>VLOOKUP(A1457:A3791,'Medical Examinations'!$A$2:$H$2336,6,0)</f>
        <v>No</v>
      </c>
      <c r="H1457" s="8">
        <f>VLOOKUP(A1457:A3791,'Medical Examinations'!$A$2:$H$2336,7,0)</f>
        <v>0</v>
      </c>
      <c r="I1457" t="str">
        <f>VLOOKUP(A1457:A3791,'Medical Examinations'!$A$2:$K$2336,11,0)</f>
        <v>No</v>
      </c>
      <c r="J1457" s="8" t="str">
        <f>VLOOKUP(A1457:A3791,'Medical Examinations'!$A$2:$M$2336,12,0)</f>
        <v>Overweight</v>
      </c>
      <c r="K1457" s="8" t="str">
        <f>VLOOKUP(A1457:A3791,'Medical Examinations'!$A$2:$M$2336,13,0)</f>
        <v>Prediabetes</v>
      </c>
      <c r="L1457" s="8" t="str">
        <f>VLOOKUP(Table1[CUSTOMER ID],'Hospitalisation Details'!$A$1:$N$2344,12,0)</f>
        <v>24/Jul/1982</v>
      </c>
      <c r="M1457" s="22">
        <f>VLOOKUP(Table1[CUSTOMER ID],'Hospitalisation Details'!$A$2:$N$2344,14,0)</f>
        <v>7248.71</v>
      </c>
      <c r="N1457" s="8" t="str">
        <f>VLOOKUP(Table1[CUSTOMER ID],'Hospitalisation Details'!$A$2:$I$2344,7,0)</f>
        <v>tier - 2</v>
      </c>
      <c r="O1457" s="8" t="str">
        <f>VLOOKUP(Table1[CUSTOMER ID],'Hospitalisation Details'!$A$2:$I$2344,8,0)</f>
        <v>tier - 1</v>
      </c>
      <c r="P1457" s="8" t="str">
        <f>VLOOKUP(Table1[CUSTOMER ID],'Hospitalisation Details'!$A$2:$I$2344,9,0)</f>
        <v>R1013</v>
      </c>
      <c r="Q1457" s="8">
        <f ca="1">VLOOKUP(Table1[CUSTOMER ID],'Hospitalisation Details'!$A$2:$N$2344,13,0)</f>
        <v>42</v>
      </c>
    </row>
    <row r="1458" spans="1:17" ht="15.75" x14ac:dyDescent="0.25">
      <c r="A1458" s="1" t="s">
        <v>913</v>
      </c>
      <c r="B1458" s="8" t="str">
        <f>VLOOKUP(A1458:A3792,'Customer Names'!$A$2:$D$2336,2,0)</f>
        <v xml:space="preserve">  Jessica P</v>
      </c>
      <c r="C1458" s="8">
        <f>VLOOKUP(A1458:A3792,'Medical Examinations'!$A$2:$H$2336,2,0)</f>
        <v>29.04</v>
      </c>
      <c r="D1458" s="8">
        <f>VLOOKUP(A1458:A3792,'Medical Examinations'!$A$2:$H$2336,3,0)</f>
        <v>10.56</v>
      </c>
      <c r="E1458" s="8" t="str">
        <f>VLOOKUP(A1458:A3792,'Medical Examinations'!$A$1:$M$2336,10,0)</f>
        <v>Yes</v>
      </c>
      <c r="F1458" s="8" t="str">
        <f>VLOOKUP(A1458:A3792,'Medical Examinations'!$A$2:$H$2336,5,0)</f>
        <v>No</v>
      </c>
      <c r="G1458" s="8" t="str">
        <f>VLOOKUP(A1458:A3792,'Medical Examinations'!$A$2:$H$2336,6,0)</f>
        <v>No</v>
      </c>
      <c r="H1458" s="8">
        <f>VLOOKUP(A1458:A3792,'Medical Examinations'!$A$2:$H$2336,7,0)</f>
        <v>1</v>
      </c>
      <c r="I1458" t="str">
        <f>VLOOKUP(A1458:A3792,'Medical Examinations'!$A$2:$K$2336,11,0)</f>
        <v>No</v>
      </c>
      <c r="J1458" s="8" t="str">
        <f>VLOOKUP(A1458:A3792,'Medical Examinations'!$A$2:$M$2336,12,0)</f>
        <v>Overweight</v>
      </c>
      <c r="K1458" s="8" t="str">
        <f>VLOOKUP(A1458:A3792,'Medical Examinations'!$A$2:$M$2336,13,0)</f>
        <v>Diabetes</v>
      </c>
      <c r="L1458" s="8" t="str">
        <f>VLOOKUP(Table1[CUSTOMER ID],'Hospitalisation Details'!$A$1:$N$2344,12,0)</f>
        <v>2/Sep/1986</v>
      </c>
      <c r="M1458" s="22">
        <f>VLOOKUP(Table1[CUSTOMER ID],'Hospitalisation Details'!$A$2:$N$2344,14,0)</f>
        <v>7243.81</v>
      </c>
      <c r="N1458" s="8" t="str">
        <f>VLOOKUP(Table1[CUSTOMER ID],'Hospitalisation Details'!$A$2:$I$2344,7,0)</f>
        <v>tier - 2</v>
      </c>
      <c r="O1458" s="8" t="str">
        <f>VLOOKUP(Table1[CUSTOMER ID],'Hospitalisation Details'!$A$2:$I$2344,8,0)</f>
        <v>tier - 3</v>
      </c>
      <c r="P1458" s="8" t="str">
        <f>VLOOKUP(Table1[CUSTOMER ID],'Hospitalisation Details'!$A$2:$I$2344,9,0)</f>
        <v>R1013</v>
      </c>
      <c r="Q1458" s="8">
        <f ca="1">VLOOKUP(Table1[CUSTOMER ID],'Hospitalisation Details'!$A$2:$N$2344,13,0)</f>
        <v>38</v>
      </c>
    </row>
    <row r="1459" spans="1:17" ht="15.75" x14ac:dyDescent="0.25">
      <c r="A1459" s="1" t="s">
        <v>912</v>
      </c>
      <c r="B1459" s="8" t="str">
        <f>VLOOKUP(A1459:A3793,'Customer Names'!$A$2:$D$2336,2,0)</f>
        <v xml:space="preserve">  Ashley</v>
      </c>
      <c r="C1459" s="8">
        <f>VLOOKUP(A1459:A3793,'Medical Examinations'!$A$2:$H$2336,2,0)</f>
        <v>22.135000000000002</v>
      </c>
      <c r="D1459" s="8">
        <f>VLOOKUP(A1459:A3793,'Medical Examinations'!$A$2:$H$2336,3,0)</f>
        <v>10.81</v>
      </c>
      <c r="E1459" s="8" t="str">
        <f>VLOOKUP(A1459:A3793,'Medical Examinations'!$A$1:$M$2336,10,0)</f>
        <v>Yes</v>
      </c>
      <c r="F1459" s="8" t="str">
        <f>VLOOKUP(A1459:A3793,'Medical Examinations'!$A$2:$H$2336,5,0)</f>
        <v>No</v>
      </c>
      <c r="G1459" s="8" t="str">
        <f>VLOOKUP(A1459:A3793,'Medical Examinations'!$A$2:$H$2336,6,0)</f>
        <v>No</v>
      </c>
      <c r="H1459" s="8">
        <f>VLOOKUP(A1459:A3793,'Medical Examinations'!$A$2:$H$2336,7,0)</f>
        <v>1</v>
      </c>
      <c r="I1459" t="str">
        <f>VLOOKUP(A1459:A3793,'Medical Examinations'!$A$2:$K$2336,11,0)</f>
        <v>No</v>
      </c>
      <c r="J1459" s="8" t="str">
        <f>VLOOKUP(A1459:A3793,'Medical Examinations'!$A$2:$M$2336,12,0)</f>
        <v>Normal Weight</v>
      </c>
      <c r="K1459" s="8" t="str">
        <f>VLOOKUP(A1459:A3793,'Medical Examinations'!$A$2:$M$2336,13,0)</f>
        <v>Diabetes</v>
      </c>
      <c r="L1459" s="8" t="str">
        <f>VLOOKUP(Table1[CUSTOMER ID],'Hospitalisation Details'!$A$1:$N$2344,12,0)</f>
        <v>13/Jul/1986</v>
      </c>
      <c r="M1459" s="22">
        <f>VLOOKUP(Table1[CUSTOMER ID],'Hospitalisation Details'!$A$2:$N$2344,14,0)</f>
        <v>7228.22</v>
      </c>
      <c r="N1459" s="8" t="str">
        <f>VLOOKUP(Table1[CUSTOMER ID],'Hospitalisation Details'!$A$2:$I$2344,7,0)</f>
        <v>tier - 2</v>
      </c>
      <c r="O1459" s="8" t="str">
        <f>VLOOKUP(Table1[CUSTOMER ID],'Hospitalisation Details'!$A$2:$I$2344,8,0)</f>
        <v>tier - 1</v>
      </c>
      <c r="P1459" s="8" t="str">
        <f>VLOOKUP(Table1[CUSTOMER ID],'Hospitalisation Details'!$A$2:$I$2344,9,0)</f>
        <v>R1024</v>
      </c>
      <c r="Q1459" s="8">
        <f ca="1">VLOOKUP(Table1[CUSTOMER ID],'Hospitalisation Details'!$A$2:$N$2344,13,0)</f>
        <v>38</v>
      </c>
    </row>
    <row r="1460" spans="1:17" ht="15.75" x14ac:dyDescent="0.25">
      <c r="A1460" s="1" t="s">
        <v>911</v>
      </c>
      <c r="B1460" s="8" t="str">
        <f>VLOOKUP(A1460:A3794,'Customer Names'!$A$2:$D$2336,2,0)</f>
        <v xml:space="preserve">  Arturo H</v>
      </c>
      <c r="C1460" s="8">
        <f>VLOOKUP(A1460:A3794,'Medical Examinations'!$A$2:$H$2336,2,0)</f>
        <v>21.375</v>
      </c>
      <c r="D1460" s="8">
        <f>VLOOKUP(A1460:A3794,'Medical Examinations'!$A$2:$H$2336,3,0)</f>
        <v>4.32</v>
      </c>
      <c r="E1460" s="8" t="str">
        <f>VLOOKUP(A1460:A3794,'Medical Examinations'!$A$1:$M$2336,10,0)</f>
        <v>No</v>
      </c>
      <c r="F1460" s="8" t="str">
        <f>VLOOKUP(A1460:A3794,'Medical Examinations'!$A$2:$H$2336,5,0)</f>
        <v>No</v>
      </c>
      <c r="G1460" s="8" t="str">
        <f>VLOOKUP(A1460:A3794,'Medical Examinations'!$A$2:$H$2336,6,0)</f>
        <v>No</v>
      </c>
      <c r="H1460" s="8">
        <f>VLOOKUP(A1460:A3794,'Medical Examinations'!$A$2:$H$2336,7,0)</f>
        <v>0</v>
      </c>
      <c r="I1460" t="str">
        <f>VLOOKUP(A1460:A3794,'Medical Examinations'!$A$2:$K$2336,11,0)</f>
        <v>No</v>
      </c>
      <c r="J1460" s="8" t="str">
        <f>VLOOKUP(A1460:A3794,'Medical Examinations'!$A$2:$M$2336,12,0)</f>
        <v>Normal Weight</v>
      </c>
      <c r="K1460" s="8" t="str">
        <f>VLOOKUP(A1460:A3794,'Medical Examinations'!$A$2:$M$2336,13,0)</f>
        <v>Normal</v>
      </c>
      <c r="L1460" s="8" t="str">
        <f>VLOOKUP(Table1[CUSTOMER ID],'Hospitalisation Details'!$A$1:$N$2344,12,0)</f>
        <v>15/Sep/1977</v>
      </c>
      <c r="M1460" s="22">
        <f>VLOOKUP(Table1[CUSTOMER ID],'Hospitalisation Details'!$A$2:$N$2344,14,0)</f>
        <v>7222.79</v>
      </c>
      <c r="N1460" s="8" t="str">
        <f>VLOOKUP(Table1[CUSTOMER ID],'Hospitalisation Details'!$A$2:$I$2344,7,0)</f>
        <v>tier - 3</v>
      </c>
      <c r="O1460" s="8" t="str">
        <f>VLOOKUP(Table1[CUSTOMER ID],'Hospitalisation Details'!$A$2:$I$2344,8,0)</f>
        <v>tier - 3</v>
      </c>
      <c r="P1460" s="8" t="str">
        <f>VLOOKUP(Table1[CUSTOMER ID],'Hospitalisation Details'!$A$2:$I$2344,9,0)</f>
        <v>R1012</v>
      </c>
      <c r="Q1460" s="8">
        <f ca="1">VLOOKUP(Table1[CUSTOMER ID],'Hospitalisation Details'!$A$2:$N$2344,13,0)</f>
        <v>47</v>
      </c>
    </row>
    <row r="1461" spans="1:17" ht="15.75" x14ac:dyDescent="0.25">
      <c r="A1461" s="1" t="s">
        <v>910</v>
      </c>
      <c r="B1461" s="8" t="str">
        <f>VLOOKUP(A1461:A3795,'Customer Names'!$A$2:$D$2336,2,0)</f>
        <v xml:space="preserve">  Ketil</v>
      </c>
      <c r="C1461" s="8">
        <f>VLOOKUP(A1461:A3795,'Medical Examinations'!$A$2:$H$2336,2,0)</f>
        <v>29.19</v>
      </c>
      <c r="D1461" s="8">
        <f>VLOOKUP(A1461:A3795,'Medical Examinations'!$A$2:$H$2336,3,0)</f>
        <v>4.37</v>
      </c>
      <c r="E1461" s="8" t="str">
        <f>VLOOKUP(A1461:A3795,'Medical Examinations'!$A$1:$M$2336,10,0)</f>
        <v>No</v>
      </c>
      <c r="F1461" s="8" t="str">
        <f>VLOOKUP(A1461:A3795,'Medical Examinations'!$A$2:$H$2336,5,0)</f>
        <v>No</v>
      </c>
      <c r="G1461" s="8" t="str">
        <f>VLOOKUP(A1461:A3795,'Medical Examinations'!$A$2:$H$2336,6,0)</f>
        <v>No</v>
      </c>
      <c r="H1461" s="8">
        <f>VLOOKUP(A1461:A3795,'Medical Examinations'!$A$2:$H$2336,7,0)</f>
        <v>0</v>
      </c>
      <c r="I1461" t="str">
        <f>VLOOKUP(A1461:A3795,'Medical Examinations'!$A$2:$K$2336,11,0)</f>
        <v>No</v>
      </c>
      <c r="J1461" s="8" t="str">
        <f>VLOOKUP(A1461:A3795,'Medical Examinations'!$A$2:$M$2336,12,0)</f>
        <v>Overweight</v>
      </c>
      <c r="K1461" s="8" t="str">
        <f>VLOOKUP(A1461:A3795,'Medical Examinations'!$A$2:$M$2336,13,0)</f>
        <v>Normal</v>
      </c>
      <c r="L1461" s="8" t="str">
        <f>VLOOKUP(Table1[CUSTOMER ID],'Hospitalisation Details'!$A$1:$N$2344,12,0)</f>
        <v>28/Jun/1991</v>
      </c>
      <c r="M1461" s="22">
        <f>VLOOKUP(Table1[CUSTOMER ID],'Hospitalisation Details'!$A$2:$N$2344,14,0)</f>
        <v>7220.25</v>
      </c>
      <c r="N1461" s="8" t="str">
        <f>VLOOKUP(Table1[CUSTOMER ID],'Hospitalisation Details'!$A$2:$I$2344,7,0)</f>
        <v>tier - 2</v>
      </c>
      <c r="O1461" s="8" t="str">
        <f>VLOOKUP(Table1[CUSTOMER ID],'Hospitalisation Details'!$A$2:$I$2344,8,0)</f>
        <v>tier - 2</v>
      </c>
      <c r="P1461" s="8" t="str">
        <f>VLOOKUP(Table1[CUSTOMER ID],'Hospitalisation Details'!$A$2:$I$2344,9,0)</f>
        <v>R1021</v>
      </c>
      <c r="Q1461" s="8">
        <f ca="1">VLOOKUP(Table1[CUSTOMER ID],'Hospitalisation Details'!$A$2:$N$2344,13,0)</f>
        <v>33</v>
      </c>
    </row>
    <row r="1462" spans="1:17" ht="15.75" x14ac:dyDescent="0.25">
      <c r="A1462" s="1" t="s">
        <v>909</v>
      </c>
      <c r="B1462" s="8" t="str">
        <f>VLOOKUP(A1462:A3796,'Customer Names'!$A$2:$D$2336,2,0)</f>
        <v xml:space="preserve">  Katie</v>
      </c>
      <c r="C1462" s="8">
        <f>VLOOKUP(A1462:A3796,'Medical Examinations'!$A$2:$H$2336,2,0)</f>
        <v>31.92</v>
      </c>
      <c r="D1462" s="8">
        <f>VLOOKUP(A1462:A3796,'Medical Examinations'!$A$2:$H$2336,3,0)</f>
        <v>4.8099999999999996</v>
      </c>
      <c r="E1462" s="8" t="str">
        <f>VLOOKUP(A1462:A3796,'Medical Examinations'!$A$1:$M$2336,10,0)</f>
        <v>Yes</v>
      </c>
      <c r="F1462" s="8" t="str">
        <f>VLOOKUP(A1462:A3796,'Medical Examinations'!$A$2:$H$2336,5,0)</f>
        <v>No</v>
      </c>
      <c r="G1462" s="8" t="str">
        <f>VLOOKUP(A1462:A3796,'Medical Examinations'!$A$2:$H$2336,6,0)</f>
        <v>Yes</v>
      </c>
      <c r="H1462" s="8">
        <f>VLOOKUP(A1462:A3796,'Medical Examinations'!$A$2:$H$2336,7,0)</f>
        <v>1</v>
      </c>
      <c r="I1462" t="str">
        <f>VLOOKUP(A1462:A3796,'Medical Examinations'!$A$2:$K$2336,11,0)</f>
        <v>No</v>
      </c>
      <c r="J1462" s="8" t="str">
        <f>VLOOKUP(A1462:A3796,'Medical Examinations'!$A$2:$M$2336,12,0)</f>
        <v>Obesity</v>
      </c>
      <c r="K1462" s="8" t="str">
        <f>VLOOKUP(A1462:A3796,'Medical Examinations'!$A$2:$M$2336,13,0)</f>
        <v>Normal</v>
      </c>
      <c r="L1462" s="8" t="str">
        <f>VLOOKUP(Table1[CUSTOMER ID],'Hospitalisation Details'!$A$1:$N$2344,12,0)</f>
        <v>21/Nov/1983</v>
      </c>
      <c r="M1462" s="22">
        <f>VLOOKUP(Table1[CUSTOMER ID],'Hospitalisation Details'!$A$2:$N$2344,14,0)</f>
        <v>7209.49</v>
      </c>
      <c r="N1462" s="8" t="str">
        <f>VLOOKUP(Table1[CUSTOMER ID],'Hospitalisation Details'!$A$2:$I$2344,7,0)</f>
        <v>tier - 2</v>
      </c>
      <c r="O1462" s="8" t="str">
        <f>VLOOKUP(Table1[CUSTOMER ID],'Hospitalisation Details'!$A$2:$I$2344,8,0)</f>
        <v>tier - 3</v>
      </c>
      <c r="P1462" s="8" t="str">
        <f>VLOOKUP(Table1[CUSTOMER ID],'Hospitalisation Details'!$A$2:$I$2344,9,0)</f>
        <v>R1012</v>
      </c>
      <c r="Q1462" s="8">
        <f ca="1">VLOOKUP(Table1[CUSTOMER ID],'Hospitalisation Details'!$A$2:$N$2344,13,0)</f>
        <v>41</v>
      </c>
    </row>
    <row r="1463" spans="1:17" ht="15.75" x14ac:dyDescent="0.25">
      <c r="A1463" s="1" t="s">
        <v>908</v>
      </c>
      <c r="B1463" s="8" t="str">
        <f>VLOOKUP(A1463:A3797,'Customer Names'!$A$2:$D$2336,2,0)</f>
        <v xml:space="preserve">  Christi</v>
      </c>
      <c r="C1463" s="8">
        <f>VLOOKUP(A1463:A3797,'Medical Examinations'!$A$2:$H$2336,2,0)</f>
        <v>26.315000000000001</v>
      </c>
      <c r="D1463" s="8">
        <f>VLOOKUP(A1463:A3797,'Medical Examinations'!$A$2:$H$2336,3,0)</f>
        <v>4.5599999999999996</v>
      </c>
      <c r="E1463" s="8" t="str">
        <f>VLOOKUP(A1463:A3797,'Medical Examinations'!$A$1:$M$2336,10,0)</f>
        <v>Yes</v>
      </c>
      <c r="F1463" s="8" t="str">
        <f>VLOOKUP(A1463:A3797,'Medical Examinations'!$A$2:$H$2336,5,0)</f>
        <v>No</v>
      </c>
      <c r="G1463" s="8" t="str">
        <f>VLOOKUP(A1463:A3797,'Medical Examinations'!$A$2:$H$2336,6,0)</f>
        <v>Yes</v>
      </c>
      <c r="H1463" s="8">
        <f>VLOOKUP(A1463:A3797,'Medical Examinations'!$A$2:$H$2336,7,0)</f>
        <v>1</v>
      </c>
      <c r="I1463" t="str">
        <f>VLOOKUP(A1463:A3797,'Medical Examinations'!$A$2:$K$2336,11,0)</f>
        <v>No</v>
      </c>
      <c r="J1463" s="8" t="str">
        <f>VLOOKUP(A1463:A3797,'Medical Examinations'!$A$2:$M$2336,12,0)</f>
        <v>Overweight</v>
      </c>
      <c r="K1463" s="8" t="str">
        <f>VLOOKUP(A1463:A3797,'Medical Examinations'!$A$2:$M$2336,13,0)</f>
        <v>Normal</v>
      </c>
      <c r="L1463" s="8" t="str">
        <f>VLOOKUP(Table1[CUSTOMER ID],'Hospitalisation Details'!$A$1:$N$2344,12,0)</f>
        <v>11/Aug/1983</v>
      </c>
      <c r="M1463" s="22">
        <f>VLOOKUP(Table1[CUSTOMER ID],'Hospitalisation Details'!$A$2:$N$2344,14,0)</f>
        <v>7201.7</v>
      </c>
      <c r="N1463" s="8" t="str">
        <f>VLOOKUP(Table1[CUSTOMER ID],'Hospitalisation Details'!$A$2:$I$2344,7,0)</f>
        <v>tier - 2</v>
      </c>
      <c r="O1463" s="8" t="str">
        <f>VLOOKUP(Table1[CUSTOMER ID],'Hospitalisation Details'!$A$2:$I$2344,8,0)</f>
        <v>tier - 3</v>
      </c>
      <c r="P1463" s="8" t="str">
        <f>VLOOKUP(Table1[CUSTOMER ID],'Hospitalisation Details'!$A$2:$I$2344,9,0)</f>
        <v>R1012</v>
      </c>
      <c r="Q1463" s="8">
        <f ca="1">VLOOKUP(Table1[CUSTOMER ID],'Hospitalisation Details'!$A$2:$N$2344,13,0)</f>
        <v>41</v>
      </c>
    </row>
    <row r="1464" spans="1:17" ht="15.75" x14ac:dyDescent="0.25">
      <c r="A1464" s="1" t="s">
        <v>907</v>
      </c>
      <c r="B1464" s="8" t="str">
        <f>VLOOKUP(A1464:A3798,'Customer Names'!$A$2:$D$2336,2,0)</f>
        <v xml:space="preserve">  Alan</v>
      </c>
      <c r="C1464" s="8">
        <f>VLOOKUP(A1464:A3798,'Medical Examinations'!$A$2:$H$2336,2,0)</f>
        <v>35.299999999999997</v>
      </c>
      <c r="D1464" s="8">
        <f>VLOOKUP(A1464:A3798,'Medical Examinations'!$A$2:$H$2336,3,0)</f>
        <v>4.3899999999999997</v>
      </c>
      <c r="E1464" s="8" t="str">
        <f>VLOOKUP(A1464:A3798,'Medical Examinations'!$A$1:$M$2336,10,0)</f>
        <v>No</v>
      </c>
      <c r="F1464" s="8" t="str">
        <f>VLOOKUP(A1464:A3798,'Medical Examinations'!$A$2:$H$2336,5,0)</f>
        <v>No</v>
      </c>
      <c r="G1464" s="8" t="str">
        <f>VLOOKUP(A1464:A3798,'Medical Examinations'!$A$2:$H$2336,6,0)</f>
        <v>No</v>
      </c>
      <c r="H1464" s="8">
        <f>VLOOKUP(A1464:A3798,'Medical Examinations'!$A$2:$H$2336,7,0)</f>
        <v>0</v>
      </c>
      <c r="I1464" t="str">
        <f>VLOOKUP(A1464:A3798,'Medical Examinations'!$A$2:$K$2336,11,0)</f>
        <v>No</v>
      </c>
      <c r="J1464" s="8" t="str">
        <f>VLOOKUP(A1464:A3798,'Medical Examinations'!$A$2:$M$2336,12,0)</f>
        <v>Obesity</v>
      </c>
      <c r="K1464" s="8" t="str">
        <f>VLOOKUP(A1464:A3798,'Medical Examinations'!$A$2:$M$2336,13,0)</f>
        <v>Normal</v>
      </c>
      <c r="L1464" s="8" t="str">
        <f>VLOOKUP(Table1[CUSTOMER ID],'Hospitalisation Details'!$A$1:$N$2344,12,0)</f>
        <v>14/Sep/1982</v>
      </c>
      <c r="M1464" s="22">
        <f>VLOOKUP(Table1[CUSTOMER ID],'Hospitalisation Details'!$A$2:$N$2344,14,0)</f>
        <v>7196.87</v>
      </c>
      <c r="N1464" s="8" t="str">
        <f>VLOOKUP(Table1[CUSTOMER ID],'Hospitalisation Details'!$A$2:$I$2344,7,0)</f>
        <v>tier - 3</v>
      </c>
      <c r="O1464" s="8" t="str">
        <f>VLOOKUP(Table1[CUSTOMER ID],'Hospitalisation Details'!$A$2:$I$2344,8,0)</f>
        <v>tier - 2</v>
      </c>
      <c r="P1464" s="8" t="str">
        <f>VLOOKUP(Table1[CUSTOMER ID],'Hospitalisation Details'!$A$2:$I$2344,9,0)</f>
        <v>R1011</v>
      </c>
      <c r="Q1464" s="8">
        <f ca="1">VLOOKUP(Table1[CUSTOMER ID],'Hospitalisation Details'!$A$2:$N$2344,13,0)</f>
        <v>42</v>
      </c>
    </row>
    <row r="1465" spans="1:17" ht="15.75" x14ac:dyDescent="0.25">
      <c r="A1465" s="1" t="s">
        <v>906</v>
      </c>
      <c r="B1465" s="8" t="str">
        <f>VLOOKUP(A1465:A3799,'Customer Names'!$A$2:$D$2336,2,0)</f>
        <v xml:space="preserve">  Edivaldo B</v>
      </c>
      <c r="C1465" s="8">
        <f>VLOOKUP(A1465:A3799,'Medical Examinations'!$A$2:$H$2336,2,0)</f>
        <v>18.91</v>
      </c>
      <c r="D1465" s="8">
        <f>VLOOKUP(A1465:A3799,'Medical Examinations'!$A$2:$H$2336,3,0)</f>
        <v>11.44</v>
      </c>
      <c r="E1465" s="8" t="str">
        <f>VLOOKUP(A1465:A3799,'Medical Examinations'!$A$1:$M$2336,10,0)</f>
        <v>No</v>
      </c>
      <c r="F1465" s="8" t="str">
        <f>VLOOKUP(A1465:A3799,'Medical Examinations'!$A$2:$H$2336,5,0)</f>
        <v>No</v>
      </c>
      <c r="G1465" s="8" t="str">
        <f>VLOOKUP(A1465:A3799,'Medical Examinations'!$A$2:$H$2336,6,0)</f>
        <v>No</v>
      </c>
      <c r="H1465" s="8">
        <f>VLOOKUP(A1465:A3799,'Medical Examinations'!$A$2:$H$2336,7,0)</f>
        <v>0</v>
      </c>
      <c r="I1465" t="str">
        <f>VLOOKUP(A1465:A3799,'Medical Examinations'!$A$2:$K$2336,11,0)</f>
        <v>No</v>
      </c>
      <c r="J1465" s="8" t="str">
        <f>VLOOKUP(A1465:A3799,'Medical Examinations'!$A$2:$M$2336,12,0)</f>
        <v>Normal Weight</v>
      </c>
      <c r="K1465" s="8" t="str">
        <f>VLOOKUP(A1465:A3799,'Medical Examinations'!$A$2:$M$2336,13,0)</f>
        <v>Diabetes</v>
      </c>
      <c r="L1465" s="8" t="str">
        <f>VLOOKUP(Table1[CUSTOMER ID],'Hospitalisation Details'!$A$1:$N$2344,12,0)</f>
        <v>26/Aug/1968</v>
      </c>
      <c r="M1465" s="22">
        <f>VLOOKUP(Table1[CUSTOMER ID],'Hospitalisation Details'!$A$2:$N$2344,14,0)</f>
        <v>7179.52</v>
      </c>
      <c r="N1465" s="8" t="str">
        <f>VLOOKUP(Table1[CUSTOMER ID],'Hospitalisation Details'!$A$2:$I$2344,7,0)</f>
        <v>tier - 3</v>
      </c>
      <c r="O1465" s="8" t="str">
        <f>VLOOKUP(Table1[CUSTOMER ID],'Hospitalisation Details'!$A$2:$I$2344,8,0)</f>
        <v>tier - 3</v>
      </c>
      <c r="P1465" s="8" t="str">
        <f>VLOOKUP(Table1[CUSTOMER ID],'Hospitalisation Details'!$A$2:$I$2344,9,0)</f>
        <v>R1013</v>
      </c>
      <c r="Q1465" s="8">
        <f ca="1">VLOOKUP(Table1[CUSTOMER ID],'Hospitalisation Details'!$A$2:$N$2344,13,0)</f>
        <v>56</v>
      </c>
    </row>
    <row r="1466" spans="1:17" ht="15.75" x14ac:dyDescent="0.25">
      <c r="A1466" s="1" t="s">
        <v>905</v>
      </c>
      <c r="B1466" s="8" t="str">
        <f>VLOOKUP(A1466:A3800,'Customer Names'!$A$2:$D$2336,2,0)</f>
        <v xml:space="preserve">  Eve</v>
      </c>
      <c r="C1466" s="8">
        <f>VLOOKUP(A1466:A3800,'Medical Examinations'!$A$2:$H$2336,2,0)</f>
        <v>22.41</v>
      </c>
      <c r="D1466" s="8">
        <f>VLOOKUP(A1466:A3800,'Medical Examinations'!$A$2:$H$2336,3,0)</f>
        <v>11.37</v>
      </c>
      <c r="E1466" s="8" t="str">
        <f>VLOOKUP(A1466:A3800,'Medical Examinations'!$A$1:$M$2336,10,0)</f>
        <v>Yes</v>
      </c>
      <c r="F1466" s="8" t="str">
        <f>VLOOKUP(A1466:A3800,'Medical Examinations'!$A$2:$H$2336,5,0)</f>
        <v>No</v>
      </c>
      <c r="G1466" s="8" t="str">
        <f>VLOOKUP(A1466:A3800,'Medical Examinations'!$A$2:$H$2336,6,0)</f>
        <v>No</v>
      </c>
      <c r="H1466" s="8">
        <f>VLOOKUP(A1466:A3800,'Medical Examinations'!$A$2:$H$2336,7,0)</f>
        <v>1</v>
      </c>
      <c r="I1466" t="str">
        <f>VLOOKUP(A1466:A3800,'Medical Examinations'!$A$2:$K$2336,11,0)</f>
        <v>No</v>
      </c>
      <c r="J1466" s="8" t="str">
        <f>VLOOKUP(A1466:A3800,'Medical Examinations'!$A$2:$M$2336,12,0)</f>
        <v>Normal Weight</v>
      </c>
      <c r="K1466" s="8" t="str">
        <f>VLOOKUP(A1466:A3800,'Medical Examinations'!$A$2:$M$2336,13,0)</f>
        <v>Diabetes</v>
      </c>
      <c r="L1466" s="8" t="str">
        <f>VLOOKUP(Table1[CUSTOMER ID],'Hospitalisation Details'!$A$1:$N$2344,12,0)</f>
        <v>19/Jul/1975</v>
      </c>
      <c r="M1466" s="22">
        <f>VLOOKUP(Table1[CUSTOMER ID],'Hospitalisation Details'!$A$2:$N$2344,14,0)</f>
        <v>7175.51</v>
      </c>
      <c r="N1466" s="8" t="str">
        <f>VLOOKUP(Table1[CUSTOMER ID],'Hospitalisation Details'!$A$2:$I$2344,7,0)</f>
        <v>tier - 2</v>
      </c>
      <c r="O1466" s="8" t="str">
        <f>VLOOKUP(Table1[CUSTOMER ID],'Hospitalisation Details'!$A$2:$I$2344,8,0)</f>
        <v>tier - 3</v>
      </c>
      <c r="P1466" s="8" t="str">
        <f>VLOOKUP(Table1[CUSTOMER ID],'Hospitalisation Details'!$A$2:$I$2344,9,0)</f>
        <v>R1013</v>
      </c>
      <c r="Q1466" s="8">
        <f ca="1">VLOOKUP(Table1[CUSTOMER ID],'Hospitalisation Details'!$A$2:$N$2344,13,0)</f>
        <v>49</v>
      </c>
    </row>
    <row r="1467" spans="1:17" ht="15.75" x14ac:dyDescent="0.25">
      <c r="A1467" s="1" t="s">
        <v>904</v>
      </c>
      <c r="B1467" s="8" t="str">
        <f>VLOOKUP(A1467:A3801,'Customer Names'!$A$2:$D$2336,2,0)</f>
        <v xml:space="preserve">  Devin</v>
      </c>
      <c r="C1467" s="8">
        <f>VLOOKUP(A1467:A3801,'Medical Examinations'!$A$2:$H$2336,2,0)</f>
        <v>22.704999999999998</v>
      </c>
      <c r="D1467" s="8">
        <f>VLOOKUP(A1467:A3801,'Medical Examinations'!$A$2:$H$2336,3,0)</f>
        <v>6.14</v>
      </c>
      <c r="E1467" s="8" t="str">
        <f>VLOOKUP(A1467:A3801,'Medical Examinations'!$A$1:$M$2336,10,0)</f>
        <v>No</v>
      </c>
      <c r="F1467" s="8" t="str">
        <f>VLOOKUP(A1467:A3801,'Medical Examinations'!$A$2:$H$2336,5,0)</f>
        <v>No</v>
      </c>
      <c r="G1467" s="8" t="str">
        <f>VLOOKUP(A1467:A3801,'Medical Examinations'!$A$2:$H$2336,6,0)</f>
        <v>No</v>
      </c>
      <c r="H1467" s="8">
        <f>VLOOKUP(A1467:A3801,'Medical Examinations'!$A$2:$H$2336,7,0)</f>
        <v>0</v>
      </c>
      <c r="I1467" t="str">
        <f>VLOOKUP(A1467:A3801,'Medical Examinations'!$A$2:$K$2336,11,0)</f>
        <v>No</v>
      </c>
      <c r="J1467" s="8" t="str">
        <f>VLOOKUP(A1467:A3801,'Medical Examinations'!$A$2:$M$2336,12,0)</f>
        <v>Normal Weight</v>
      </c>
      <c r="K1467" s="8" t="str">
        <f>VLOOKUP(A1467:A3801,'Medical Examinations'!$A$2:$M$2336,13,0)</f>
        <v>Prediabetes</v>
      </c>
      <c r="L1467" s="8" t="str">
        <f>VLOOKUP(Table1[CUSTOMER ID],'Hospitalisation Details'!$A$1:$N$2344,12,0)</f>
        <v>16/Aug/1982</v>
      </c>
      <c r="M1467" s="22">
        <f>VLOOKUP(Table1[CUSTOMER ID],'Hospitalisation Details'!$A$2:$N$2344,14,0)</f>
        <v>7173.36</v>
      </c>
      <c r="N1467" s="8" t="str">
        <f>VLOOKUP(Table1[CUSTOMER ID],'Hospitalisation Details'!$A$2:$I$2344,7,0)</f>
        <v>tier - 3</v>
      </c>
      <c r="O1467" s="8" t="str">
        <f>VLOOKUP(Table1[CUSTOMER ID],'Hospitalisation Details'!$A$2:$I$2344,8,0)</f>
        <v>tier - 2</v>
      </c>
      <c r="P1467" s="8" t="str">
        <f>VLOOKUP(Table1[CUSTOMER ID],'Hospitalisation Details'!$A$2:$I$2344,9,0)</f>
        <v>R1016</v>
      </c>
      <c r="Q1467" s="8">
        <f ca="1">VLOOKUP(Table1[CUSTOMER ID],'Hospitalisation Details'!$A$2:$N$2344,13,0)</f>
        <v>42</v>
      </c>
    </row>
    <row r="1468" spans="1:17" ht="15.75" x14ac:dyDescent="0.25">
      <c r="A1468" s="1" t="s">
        <v>903</v>
      </c>
      <c r="B1468" s="8" t="str">
        <f>VLOOKUP(A1468:A3802,'Customer Names'!$A$2:$D$2336,2,0)</f>
        <v xml:space="preserve">  Shaun R</v>
      </c>
      <c r="C1468" s="8">
        <f>VLOOKUP(A1468:A3802,'Medical Examinations'!$A$2:$H$2336,2,0)</f>
        <v>37.18</v>
      </c>
      <c r="D1468" s="8">
        <f>VLOOKUP(A1468:A3802,'Medical Examinations'!$A$2:$H$2336,3,0)</f>
        <v>4.8899999999999997</v>
      </c>
      <c r="E1468" s="8" t="str">
        <f>VLOOKUP(A1468:A3802,'Medical Examinations'!$A$1:$M$2336,10,0)</f>
        <v>No</v>
      </c>
      <c r="F1468" s="8" t="str">
        <f>VLOOKUP(A1468:A3802,'Medical Examinations'!$A$2:$H$2336,5,0)</f>
        <v>No</v>
      </c>
      <c r="G1468" s="8" t="str">
        <f>VLOOKUP(A1468:A3802,'Medical Examinations'!$A$2:$H$2336,6,0)</f>
        <v>No</v>
      </c>
      <c r="H1468" s="8">
        <f>VLOOKUP(A1468:A3802,'Medical Examinations'!$A$2:$H$2336,7,0)</f>
        <v>0</v>
      </c>
      <c r="I1468" t="str">
        <f>VLOOKUP(A1468:A3802,'Medical Examinations'!$A$2:$K$2336,11,0)</f>
        <v>No</v>
      </c>
      <c r="J1468" s="8" t="str">
        <f>VLOOKUP(A1468:A3802,'Medical Examinations'!$A$2:$M$2336,12,0)</f>
        <v>Obesity</v>
      </c>
      <c r="K1468" s="8" t="str">
        <f>VLOOKUP(A1468:A3802,'Medical Examinations'!$A$2:$M$2336,13,0)</f>
        <v>Normal</v>
      </c>
      <c r="L1468" s="8" t="str">
        <f>VLOOKUP(Table1[CUSTOMER ID],'Hospitalisation Details'!$A$1:$N$2344,12,0)</f>
        <v>30/Sep/1980</v>
      </c>
      <c r="M1468" s="22">
        <f>VLOOKUP(Table1[CUSTOMER ID],'Hospitalisation Details'!$A$2:$N$2344,14,0)</f>
        <v>7162.01</v>
      </c>
      <c r="N1468" s="8" t="str">
        <f>VLOOKUP(Table1[CUSTOMER ID],'Hospitalisation Details'!$A$2:$I$2344,7,0)</f>
        <v>tier - 2</v>
      </c>
      <c r="O1468" s="8" t="str">
        <f>VLOOKUP(Table1[CUSTOMER ID],'Hospitalisation Details'!$A$2:$I$2344,8,0)</f>
        <v>tier - 3</v>
      </c>
      <c r="P1468" s="8" t="str">
        <f>VLOOKUP(Table1[CUSTOMER ID],'Hospitalisation Details'!$A$2:$I$2344,9,0)</f>
        <v>R1013</v>
      </c>
      <c r="Q1468" s="8">
        <f ca="1">VLOOKUP(Table1[CUSTOMER ID],'Hospitalisation Details'!$A$2:$N$2344,13,0)</f>
        <v>44</v>
      </c>
    </row>
    <row r="1469" spans="1:17" ht="15.75" x14ac:dyDescent="0.25">
      <c r="A1469" s="1" t="s">
        <v>902</v>
      </c>
      <c r="B1469" s="8" t="str">
        <f>VLOOKUP(A1469:A3803,'Customer Names'!$A$2:$D$2336,2,0)</f>
        <v xml:space="preserve">  Adrian</v>
      </c>
      <c r="C1469" s="8">
        <f>VLOOKUP(A1469:A3803,'Medical Examinations'!$A$2:$H$2336,2,0)</f>
        <v>35.97</v>
      </c>
      <c r="D1469" s="8">
        <f>VLOOKUP(A1469:A3803,'Medical Examinations'!$A$2:$H$2336,3,0)</f>
        <v>4.5999999999999996</v>
      </c>
      <c r="E1469" s="8" t="str">
        <f>VLOOKUP(A1469:A3803,'Medical Examinations'!$A$1:$M$2336,10,0)</f>
        <v>No</v>
      </c>
      <c r="F1469" s="8" t="str">
        <f>VLOOKUP(A1469:A3803,'Medical Examinations'!$A$2:$H$2336,5,0)</f>
        <v>No</v>
      </c>
      <c r="G1469" s="8" t="str">
        <f>VLOOKUP(A1469:A3803,'Medical Examinations'!$A$2:$H$2336,6,0)</f>
        <v>No</v>
      </c>
      <c r="H1469" s="8">
        <f>VLOOKUP(A1469:A3803,'Medical Examinations'!$A$2:$H$2336,7,0)</f>
        <v>0</v>
      </c>
      <c r="I1469" t="str">
        <f>VLOOKUP(A1469:A3803,'Medical Examinations'!$A$2:$K$2336,11,0)</f>
        <v>No</v>
      </c>
      <c r="J1469" s="8" t="str">
        <f>VLOOKUP(A1469:A3803,'Medical Examinations'!$A$2:$M$2336,12,0)</f>
        <v>Obesity</v>
      </c>
      <c r="K1469" s="8" t="str">
        <f>VLOOKUP(A1469:A3803,'Medical Examinations'!$A$2:$M$2336,13,0)</f>
        <v>Normal</v>
      </c>
      <c r="L1469" s="8" t="str">
        <f>VLOOKUP(Table1[CUSTOMER ID],'Hospitalisation Details'!$A$1:$N$2344,12,0)</f>
        <v>7/Oct/1980</v>
      </c>
      <c r="M1469" s="22">
        <f>VLOOKUP(Table1[CUSTOMER ID],'Hospitalisation Details'!$A$2:$N$2344,14,0)</f>
        <v>7160.33</v>
      </c>
      <c r="N1469" s="8" t="str">
        <f>VLOOKUP(Table1[CUSTOMER ID],'Hospitalisation Details'!$A$2:$I$2344,7,0)</f>
        <v>tier - 2</v>
      </c>
      <c r="O1469" s="8" t="str">
        <f>VLOOKUP(Table1[CUSTOMER ID],'Hospitalisation Details'!$A$2:$I$2344,8,0)</f>
        <v>tier - 1</v>
      </c>
      <c r="P1469" s="8" t="str">
        <f>VLOOKUP(Table1[CUSTOMER ID],'Hospitalisation Details'!$A$2:$I$2344,9,0)</f>
        <v>R1013</v>
      </c>
      <c r="Q1469" s="8">
        <f ca="1">VLOOKUP(Table1[CUSTOMER ID],'Hospitalisation Details'!$A$2:$N$2344,13,0)</f>
        <v>44</v>
      </c>
    </row>
    <row r="1470" spans="1:17" ht="15.75" x14ac:dyDescent="0.25">
      <c r="A1470" s="1" t="s">
        <v>901</v>
      </c>
      <c r="B1470" s="8" t="str">
        <f>VLOOKUP(A1470:A3804,'Customer Names'!$A$2:$D$2336,2,0)</f>
        <v xml:space="preserve">  Andrew</v>
      </c>
      <c r="C1470" s="8">
        <f>VLOOKUP(A1470:A3804,'Medical Examinations'!$A$2:$H$2336,2,0)</f>
        <v>35.799999999999997</v>
      </c>
      <c r="D1470" s="8">
        <f>VLOOKUP(A1470:A3804,'Medical Examinations'!$A$2:$H$2336,3,0)</f>
        <v>4.42</v>
      </c>
      <c r="E1470" s="8" t="str">
        <f>VLOOKUP(A1470:A3804,'Medical Examinations'!$A$1:$M$2336,10,0)</f>
        <v>No</v>
      </c>
      <c r="F1470" s="8" t="str">
        <f>VLOOKUP(A1470:A3804,'Medical Examinations'!$A$2:$H$2336,5,0)</f>
        <v>No</v>
      </c>
      <c r="G1470" s="8" t="str">
        <f>VLOOKUP(A1470:A3804,'Medical Examinations'!$A$2:$H$2336,6,0)</f>
        <v>No</v>
      </c>
      <c r="H1470" s="8">
        <f>VLOOKUP(A1470:A3804,'Medical Examinations'!$A$2:$H$2336,7,0)</f>
        <v>0</v>
      </c>
      <c r="I1470" t="str">
        <f>VLOOKUP(A1470:A3804,'Medical Examinations'!$A$2:$K$2336,11,0)</f>
        <v>No</v>
      </c>
      <c r="J1470" s="8" t="str">
        <f>VLOOKUP(A1470:A3804,'Medical Examinations'!$A$2:$M$2336,12,0)</f>
        <v>Obesity</v>
      </c>
      <c r="K1470" s="8" t="str">
        <f>VLOOKUP(A1470:A3804,'Medical Examinations'!$A$2:$M$2336,13,0)</f>
        <v>Normal</v>
      </c>
      <c r="L1470" s="8" t="str">
        <f>VLOOKUP(Table1[CUSTOMER ID],'Hospitalisation Details'!$A$1:$N$2344,12,0)</f>
        <v>22/Jun/1980</v>
      </c>
      <c r="M1470" s="22">
        <f>VLOOKUP(Table1[CUSTOMER ID],'Hospitalisation Details'!$A$2:$N$2344,14,0)</f>
        <v>7160.09</v>
      </c>
      <c r="N1470" s="8" t="str">
        <f>VLOOKUP(Table1[CUSTOMER ID],'Hospitalisation Details'!$A$2:$I$2344,7,0)</f>
        <v>tier - 2</v>
      </c>
      <c r="O1470" s="8" t="str">
        <f>VLOOKUP(Table1[CUSTOMER ID],'Hospitalisation Details'!$A$2:$I$2344,8,0)</f>
        <v>tier - 2</v>
      </c>
      <c r="P1470" s="8" t="str">
        <f>VLOOKUP(Table1[CUSTOMER ID],'Hospitalisation Details'!$A$2:$I$2344,9,0)</f>
        <v>R1011</v>
      </c>
      <c r="Q1470" s="8">
        <f ca="1">VLOOKUP(Table1[CUSTOMER ID],'Hospitalisation Details'!$A$2:$N$2344,13,0)</f>
        <v>44</v>
      </c>
    </row>
    <row r="1471" spans="1:17" ht="15.75" x14ac:dyDescent="0.25">
      <c r="A1471" s="1" t="s">
        <v>900</v>
      </c>
      <c r="B1471" s="8" t="str">
        <f>VLOOKUP(A1471:A3805,'Customer Names'!$A$2:$D$2336,2,0)</f>
        <v xml:space="preserve">  Mallory</v>
      </c>
      <c r="C1471" s="8">
        <f>VLOOKUP(A1471:A3805,'Medical Examinations'!$A$2:$H$2336,2,0)</f>
        <v>28.31</v>
      </c>
      <c r="D1471" s="8">
        <f>VLOOKUP(A1471:A3805,'Medical Examinations'!$A$2:$H$2336,3,0)</f>
        <v>7.48</v>
      </c>
      <c r="E1471" s="8" t="str">
        <f>VLOOKUP(A1471:A3805,'Medical Examinations'!$A$1:$M$2336,10,0)</f>
        <v>Yes</v>
      </c>
      <c r="F1471" s="8" t="str">
        <f>VLOOKUP(A1471:A3805,'Medical Examinations'!$A$2:$H$2336,5,0)</f>
        <v>No</v>
      </c>
      <c r="G1471" s="8" t="str">
        <f>VLOOKUP(A1471:A3805,'Medical Examinations'!$A$2:$H$2336,6,0)</f>
        <v>No</v>
      </c>
      <c r="H1471" s="8">
        <f>VLOOKUP(A1471:A3805,'Medical Examinations'!$A$2:$H$2336,7,0)</f>
        <v>0</v>
      </c>
      <c r="I1471" t="str">
        <f>VLOOKUP(A1471:A3805,'Medical Examinations'!$A$2:$K$2336,11,0)</f>
        <v>No</v>
      </c>
      <c r="J1471" s="8" t="str">
        <f>VLOOKUP(A1471:A3805,'Medical Examinations'!$A$2:$M$2336,12,0)</f>
        <v>Overweight</v>
      </c>
      <c r="K1471" s="8" t="str">
        <f>VLOOKUP(A1471:A3805,'Medical Examinations'!$A$2:$M$2336,13,0)</f>
        <v>Diabetes</v>
      </c>
      <c r="L1471" s="8" t="str">
        <f>VLOOKUP(Table1[CUSTOMER ID],'Hospitalisation Details'!$A$1:$N$2344,12,0)</f>
        <v>17/Jul/1981</v>
      </c>
      <c r="M1471" s="22">
        <f>VLOOKUP(Table1[CUSTOMER ID],'Hospitalisation Details'!$A$2:$N$2344,14,0)</f>
        <v>7153.55</v>
      </c>
      <c r="N1471" s="8" t="str">
        <f>VLOOKUP(Table1[CUSTOMER ID],'Hospitalisation Details'!$A$2:$I$2344,7,0)</f>
        <v>tier - 2</v>
      </c>
      <c r="O1471" s="8" t="str">
        <f>VLOOKUP(Table1[CUSTOMER ID],'Hospitalisation Details'!$A$2:$I$2344,8,0)</f>
        <v>tier - 1</v>
      </c>
      <c r="P1471" s="8" t="str">
        <f>VLOOKUP(Table1[CUSTOMER ID],'Hospitalisation Details'!$A$2:$I$2344,9,0)</f>
        <v>R1012</v>
      </c>
      <c r="Q1471" s="8">
        <f ca="1">VLOOKUP(Table1[CUSTOMER ID],'Hospitalisation Details'!$A$2:$N$2344,13,0)</f>
        <v>43</v>
      </c>
    </row>
    <row r="1472" spans="1:17" ht="15.75" x14ac:dyDescent="0.25">
      <c r="A1472" s="1" t="s">
        <v>899</v>
      </c>
      <c r="B1472" s="8" t="str">
        <f>VLOOKUP(A1472:A3806,'Customer Names'!$A$2:$D$2336,2,0)</f>
        <v xml:space="preserve">  Shawn E</v>
      </c>
      <c r="C1472" s="8">
        <f>VLOOKUP(A1472:A3806,'Medical Examinations'!$A$2:$H$2336,2,0)</f>
        <v>38.06</v>
      </c>
      <c r="D1472" s="8">
        <f>VLOOKUP(A1472:A3806,'Medical Examinations'!$A$2:$H$2336,3,0)</f>
        <v>10.74</v>
      </c>
      <c r="E1472" s="8" t="str">
        <f>VLOOKUP(A1472:A3806,'Medical Examinations'!$A$1:$M$2336,10,0)</f>
        <v>No</v>
      </c>
      <c r="F1472" s="8" t="str">
        <f>VLOOKUP(A1472:A3806,'Medical Examinations'!$A$2:$H$2336,5,0)</f>
        <v>No</v>
      </c>
      <c r="G1472" s="8" t="str">
        <f>VLOOKUP(A1472:A3806,'Medical Examinations'!$A$2:$H$2336,6,0)</f>
        <v>No</v>
      </c>
      <c r="H1472" s="8">
        <f>VLOOKUP(A1472:A3806,'Medical Examinations'!$A$2:$H$2336,7,0)</f>
        <v>0</v>
      </c>
      <c r="I1472" t="str">
        <f>VLOOKUP(A1472:A3806,'Medical Examinations'!$A$2:$K$2336,11,0)</f>
        <v>No</v>
      </c>
      <c r="J1472" s="8" t="str">
        <f>VLOOKUP(A1472:A3806,'Medical Examinations'!$A$2:$M$2336,12,0)</f>
        <v>Obesity</v>
      </c>
      <c r="K1472" s="8" t="str">
        <f>VLOOKUP(A1472:A3806,'Medical Examinations'!$A$2:$M$2336,13,0)</f>
        <v>Diabetes</v>
      </c>
      <c r="L1472" s="8" t="str">
        <f>VLOOKUP(Table1[CUSTOMER ID],'Hospitalisation Details'!$A$1:$N$2344,12,0)</f>
        <v>6/Sep/1978</v>
      </c>
      <c r="M1472" s="22">
        <f>VLOOKUP(Table1[CUSTOMER ID],'Hospitalisation Details'!$A$2:$N$2344,14,0)</f>
        <v>7152.67</v>
      </c>
      <c r="N1472" s="8" t="str">
        <f>VLOOKUP(Table1[CUSTOMER ID],'Hospitalisation Details'!$A$2:$I$2344,7,0)</f>
        <v>tier - 3</v>
      </c>
      <c r="O1472" s="8" t="str">
        <f>VLOOKUP(Table1[CUSTOMER ID],'Hospitalisation Details'!$A$2:$I$2344,8,0)</f>
        <v>tier - 2</v>
      </c>
      <c r="P1472" s="8" t="str">
        <f>VLOOKUP(Table1[CUSTOMER ID],'Hospitalisation Details'!$A$2:$I$2344,9,0)</f>
        <v>R1013</v>
      </c>
      <c r="Q1472" s="8">
        <f ca="1">VLOOKUP(Table1[CUSTOMER ID],'Hospitalisation Details'!$A$2:$N$2344,13,0)</f>
        <v>46</v>
      </c>
    </row>
    <row r="1473" spans="1:17" ht="15.75" x14ac:dyDescent="0.25">
      <c r="A1473" s="1" t="s">
        <v>898</v>
      </c>
      <c r="B1473" s="8" t="str">
        <f>VLOOKUP(A1473:A3807,'Customer Names'!$A$2:$D$2336,2,0)</f>
        <v xml:space="preserve">  Sarah E</v>
      </c>
      <c r="C1473" s="8">
        <f>VLOOKUP(A1473:A3807,'Medical Examinations'!$A$2:$H$2336,2,0)</f>
        <v>28</v>
      </c>
      <c r="D1473" s="8">
        <f>VLOOKUP(A1473:A3807,'Medical Examinations'!$A$2:$H$2336,3,0)</f>
        <v>5.19</v>
      </c>
      <c r="E1473" s="8" t="str">
        <f>VLOOKUP(A1473:A3807,'Medical Examinations'!$A$1:$M$2336,10,0)</f>
        <v>No</v>
      </c>
      <c r="F1473" s="8" t="str">
        <f>VLOOKUP(A1473:A3807,'Medical Examinations'!$A$2:$H$2336,5,0)</f>
        <v>No</v>
      </c>
      <c r="G1473" s="8" t="str">
        <f>VLOOKUP(A1473:A3807,'Medical Examinations'!$A$2:$H$2336,6,0)</f>
        <v>No</v>
      </c>
      <c r="H1473" s="8">
        <f>VLOOKUP(A1473:A3807,'Medical Examinations'!$A$2:$H$2336,7,0)</f>
        <v>1</v>
      </c>
      <c r="I1473" t="str">
        <f>VLOOKUP(A1473:A3807,'Medical Examinations'!$A$2:$K$2336,11,0)</f>
        <v>No</v>
      </c>
      <c r="J1473" s="8" t="str">
        <f>VLOOKUP(A1473:A3807,'Medical Examinations'!$A$2:$M$2336,12,0)</f>
        <v>Overweight</v>
      </c>
      <c r="K1473" s="8" t="str">
        <f>VLOOKUP(A1473:A3807,'Medical Examinations'!$A$2:$M$2336,13,0)</f>
        <v>Normal</v>
      </c>
      <c r="L1473" s="8" t="str">
        <f>VLOOKUP(Table1[CUSTOMER ID],'Hospitalisation Details'!$A$1:$N$2344,12,0)</f>
        <v>29/Jun/1984</v>
      </c>
      <c r="M1473" s="22">
        <f>VLOOKUP(Table1[CUSTOMER ID],'Hospitalisation Details'!$A$2:$N$2344,14,0)</f>
        <v>7151.09</v>
      </c>
      <c r="N1473" s="8" t="str">
        <f>VLOOKUP(Table1[CUSTOMER ID],'Hospitalisation Details'!$A$2:$I$2344,7,0)</f>
        <v>tier - 2</v>
      </c>
      <c r="O1473" s="8" t="str">
        <f>VLOOKUP(Table1[CUSTOMER ID],'Hospitalisation Details'!$A$2:$I$2344,8,0)</f>
        <v>tier - 2</v>
      </c>
      <c r="P1473" s="8" t="str">
        <f>VLOOKUP(Table1[CUSTOMER ID],'Hospitalisation Details'!$A$2:$I$2344,9,0)</f>
        <v>R1011</v>
      </c>
      <c r="Q1473" s="8">
        <f ca="1">VLOOKUP(Table1[CUSTOMER ID],'Hospitalisation Details'!$A$2:$N$2344,13,0)</f>
        <v>40</v>
      </c>
    </row>
    <row r="1474" spans="1:17" ht="15.75" x14ac:dyDescent="0.25">
      <c r="A1474" s="1" t="s">
        <v>897</v>
      </c>
      <c r="B1474" s="8" t="str">
        <f>VLOOKUP(A1474:A3808,'Customer Names'!$A$2:$D$2336,2,0)</f>
        <v xml:space="preserve">  Josh</v>
      </c>
      <c r="C1474" s="8">
        <f>VLOOKUP(A1474:A3808,'Medical Examinations'!$A$2:$H$2336,2,0)</f>
        <v>34.32</v>
      </c>
      <c r="D1474" s="8">
        <f>VLOOKUP(A1474:A3808,'Medical Examinations'!$A$2:$H$2336,3,0)</f>
        <v>9.17</v>
      </c>
      <c r="E1474" s="8" t="str">
        <f>VLOOKUP(A1474:A3808,'Medical Examinations'!$A$1:$M$2336,10,0)</f>
        <v>No</v>
      </c>
      <c r="F1474" s="8" t="str">
        <f>VLOOKUP(A1474:A3808,'Medical Examinations'!$A$2:$H$2336,5,0)</f>
        <v>No</v>
      </c>
      <c r="G1474" s="8" t="str">
        <f>VLOOKUP(A1474:A3808,'Medical Examinations'!$A$2:$H$2336,6,0)</f>
        <v>No</v>
      </c>
      <c r="H1474" s="8">
        <f>VLOOKUP(A1474:A3808,'Medical Examinations'!$A$2:$H$2336,7,0)</f>
        <v>0</v>
      </c>
      <c r="I1474" t="str">
        <f>VLOOKUP(A1474:A3808,'Medical Examinations'!$A$2:$K$2336,11,0)</f>
        <v>No</v>
      </c>
      <c r="J1474" s="8" t="str">
        <f>VLOOKUP(A1474:A3808,'Medical Examinations'!$A$2:$M$2336,12,0)</f>
        <v>Obesity</v>
      </c>
      <c r="K1474" s="8" t="str">
        <f>VLOOKUP(A1474:A3808,'Medical Examinations'!$A$2:$M$2336,13,0)</f>
        <v>Diabetes</v>
      </c>
      <c r="L1474" s="8" t="str">
        <f>VLOOKUP(Table1[CUSTOMER ID],'Hospitalisation Details'!$A$1:$N$2344,12,0)</f>
        <v>30/Jul/1978</v>
      </c>
      <c r="M1474" s="22">
        <f>VLOOKUP(Table1[CUSTOMER ID],'Hospitalisation Details'!$A$2:$N$2344,14,0)</f>
        <v>7147.47</v>
      </c>
      <c r="N1474" s="8" t="str">
        <f>VLOOKUP(Table1[CUSTOMER ID],'Hospitalisation Details'!$A$2:$I$2344,7,0)</f>
        <v>tier - 2</v>
      </c>
      <c r="O1474" s="8" t="str">
        <f>VLOOKUP(Table1[CUSTOMER ID],'Hospitalisation Details'!$A$2:$I$2344,8,0)</f>
        <v>tier - 3</v>
      </c>
      <c r="P1474" s="8" t="str">
        <f>VLOOKUP(Table1[CUSTOMER ID],'Hospitalisation Details'!$A$2:$I$2344,9,0)</f>
        <v>R1013</v>
      </c>
      <c r="Q1474" s="8">
        <f ca="1">VLOOKUP(Table1[CUSTOMER ID],'Hospitalisation Details'!$A$2:$N$2344,13,0)</f>
        <v>46</v>
      </c>
    </row>
    <row r="1475" spans="1:17" ht="15.75" x14ac:dyDescent="0.25">
      <c r="A1475" s="1" t="s">
        <v>896</v>
      </c>
      <c r="B1475" s="8" t="str">
        <f>VLOOKUP(A1475:A3809,'Customer Names'!$A$2:$D$2336,2,0)</f>
        <v xml:space="preserve">  Johann A</v>
      </c>
      <c r="C1475" s="8">
        <f>VLOOKUP(A1475:A3809,'Medical Examinations'!$A$2:$H$2336,2,0)</f>
        <v>22.3</v>
      </c>
      <c r="D1475" s="8">
        <f>VLOOKUP(A1475:A3809,'Medical Examinations'!$A$2:$H$2336,3,0)</f>
        <v>4.95</v>
      </c>
      <c r="E1475" s="8" t="str">
        <f>VLOOKUP(A1475:A3809,'Medical Examinations'!$A$1:$M$2336,10,0)</f>
        <v>Yes</v>
      </c>
      <c r="F1475" s="8" t="str">
        <f>VLOOKUP(A1475:A3809,'Medical Examinations'!$A$2:$H$2336,5,0)</f>
        <v>No</v>
      </c>
      <c r="G1475" s="8" t="str">
        <f>VLOOKUP(A1475:A3809,'Medical Examinations'!$A$2:$H$2336,6,0)</f>
        <v>No</v>
      </c>
      <c r="H1475" s="8">
        <f>VLOOKUP(A1475:A3809,'Medical Examinations'!$A$2:$H$2336,7,0)</f>
        <v>0</v>
      </c>
      <c r="I1475" t="str">
        <f>VLOOKUP(A1475:A3809,'Medical Examinations'!$A$2:$K$2336,11,0)</f>
        <v>No</v>
      </c>
      <c r="J1475" s="8" t="str">
        <f>VLOOKUP(A1475:A3809,'Medical Examinations'!$A$2:$M$2336,12,0)</f>
        <v>Normal Weight</v>
      </c>
      <c r="K1475" s="8" t="str">
        <f>VLOOKUP(A1475:A3809,'Medical Examinations'!$A$2:$M$2336,13,0)</f>
        <v>Normal</v>
      </c>
      <c r="L1475" s="8" t="str">
        <f>VLOOKUP(Table1[CUSTOMER ID],'Hospitalisation Details'!$A$1:$N$2344,12,0)</f>
        <v>24/Jun/1976</v>
      </c>
      <c r="M1475" s="22">
        <f>VLOOKUP(Table1[CUSTOMER ID],'Hospitalisation Details'!$A$2:$N$2344,14,0)</f>
        <v>7147.11</v>
      </c>
      <c r="N1475" s="8" t="str">
        <f>VLOOKUP(Table1[CUSTOMER ID],'Hospitalisation Details'!$A$2:$I$2344,7,0)</f>
        <v>tier - 3</v>
      </c>
      <c r="O1475" s="8" t="str">
        <f>VLOOKUP(Table1[CUSTOMER ID],'Hospitalisation Details'!$A$2:$I$2344,8,0)</f>
        <v>tier - 2</v>
      </c>
      <c r="P1475" s="8" t="str">
        <f>VLOOKUP(Table1[CUSTOMER ID],'Hospitalisation Details'!$A$2:$I$2344,9,0)</f>
        <v>R1011</v>
      </c>
      <c r="Q1475" s="8">
        <f ca="1">VLOOKUP(Table1[CUSTOMER ID],'Hospitalisation Details'!$A$2:$N$2344,13,0)</f>
        <v>48</v>
      </c>
    </row>
    <row r="1476" spans="1:17" ht="15.75" x14ac:dyDescent="0.25">
      <c r="A1476" s="1" t="s">
        <v>895</v>
      </c>
      <c r="B1476" s="8" t="str">
        <f>VLOOKUP(A1476:A3810,'Customer Names'!$A$2:$D$2336,2,0)</f>
        <v xml:space="preserve">  Robin M</v>
      </c>
      <c r="C1476" s="8">
        <f>VLOOKUP(A1476:A3810,'Medical Examinations'!$A$2:$H$2336,2,0)</f>
        <v>27.835000000000001</v>
      </c>
      <c r="D1476" s="8">
        <f>VLOOKUP(A1476:A3810,'Medical Examinations'!$A$2:$H$2336,3,0)</f>
        <v>6.03</v>
      </c>
      <c r="E1476" s="8" t="str">
        <f>VLOOKUP(A1476:A3810,'Medical Examinations'!$A$1:$M$2336,10,0)</f>
        <v>No</v>
      </c>
      <c r="F1476" s="8" t="str">
        <f>VLOOKUP(A1476:A3810,'Medical Examinations'!$A$2:$H$2336,5,0)</f>
        <v>No</v>
      </c>
      <c r="G1476" s="8" t="str">
        <f>VLOOKUP(A1476:A3810,'Medical Examinations'!$A$2:$H$2336,6,0)</f>
        <v>No</v>
      </c>
      <c r="H1476" s="8">
        <f>VLOOKUP(A1476:A3810,'Medical Examinations'!$A$2:$H$2336,7,0)</f>
        <v>1</v>
      </c>
      <c r="I1476" t="str">
        <f>VLOOKUP(A1476:A3810,'Medical Examinations'!$A$2:$K$2336,11,0)</f>
        <v>No</v>
      </c>
      <c r="J1476" s="8" t="str">
        <f>VLOOKUP(A1476:A3810,'Medical Examinations'!$A$2:$M$2336,12,0)</f>
        <v>Overweight</v>
      </c>
      <c r="K1476" s="8" t="str">
        <f>VLOOKUP(A1476:A3810,'Medical Examinations'!$A$2:$M$2336,13,0)</f>
        <v>Prediabetes</v>
      </c>
      <c r="L1476" s="8" t="str">
        <f>VLOOKUP(Table1[CUSTOMER ID],'Hospitalisation Details'!$A$1:$N$2344,12,0)</f>
        <v>21/Nov/1984</v>
      </c>
      <c r="M1476" s="22">
        <f>VLOOKUP(Table1[CUSTOMER ID],'Hospitalisation Details'!$A$2:$N$2344,14,0)</f>
        <v>7144.86</v>
      </c>
      <c r="N1476" s="8" t="str">
        <f>VLOOKUP(Table1[CUSTOMER ID],'Hospitalisation Details'!$A$2:$I$2344,7,0)</f>
        <v>tier - 2</v>
      </c>
      <c r="O1476" s="8" t="str">
        <f>VLOOKUP(Table1[CUSTOMER ID],'Hospitalisation Details'!$A$2:$I$2344,8,0)</f>
        <v>tier - 2</v>
      </c>
      <c r="P1476" s="8" t="str">
        <f>VLOOKUP(Table1[CUSTOMER ID],'Hospitalisation Details'!$A$2:$I$2344,9,0)</f>
        <v>R1024</v>
      </c>
      <c r="Q1476" s="8">
        <f ca="1">VLOOKUP(Table1[CUSTOMER ID],'Hospitalisation Details'!$A$2:$N$2344,13,0)</f>
        <v>40</v>
      </c>
    </row>
    <row r="1477" spans="1:17" ht="15.75" x14ac:dyDescent="0.25">
      <c r="A1477" s="1" t="s">
        <v>894</v>
      </c>
      <c r="B1477" s="8" t="str">
        <f>VLOOKUP(A1477:A3811,'Customer Names'!$A$2:$D$2336,2,0)</f>
        <v xml:space="preserve">  Kyle K</v>
      </c>
      <c r="C1477" s="8">
        <f>VLOOKUP(A1477:A3811,'Medical Examinations'!$A$2:$H$2336,2,0)</f>
        <v>39.229999999999997</v>
      </c>
      <c r="D1477" s="8">
        <f>VLOOKUP(A1477:A3811,'Medical Examinations'!$A$2:$H$2336,3,0)</f>
        <v>5.36</v>
      </c>
      <c r="E1477" s="8" t="str">
        <f>VLOOKUP(A1477:A3811,'Medical Examinations'!$A$1:$M$2336,10,0)</f>
        <v>No</v>
      </c>
      <c r="F1477" s="8" t="str">
        <f>VLOOKUP(A1477:A3811,'Medical Examinations'!$A$2:$H$2336,5,0)</f>
        <v>No</v>
      </c>
      <c r="G1477" s="8" t="str">
        <f>VLOOKUP(A1477:A3811,'Medical Examinations'!$A$2:$H$2336,6,0)</f>
        <v>No</v>
      </c>
      <c r="H1477" s="8">
        <f>VLOOKUP(A1477:A3811,'Medical Examinations'!$A$2:$H$2336,7,0)</f>
        <v>0</v>
      </c>
      <c r="I1477" t="str">
        <f>VLOOKUP(A1477:A3811,'Medical Examinations'!$A$2:$K$2336,11,0)</f>
        <v>No</v>
      </c>
      <c r="J1477" s="8" t="str">
        <f>VLOOKUP(A1477:A3811,'Medical Examinations'!$A$2:$M$2336,12,0)</f>
        <v>Obesity</v>
      </c>
      <c r="K1477" s="8" t="str">
        <f>VLOOKUP(A1477:A3811,'Medical Examinations'!$A$2:$M$2336,13,0)</f>
        <v>Normal</v>
      </c>
      <c r="L1477" s="8" t="str">
        <f>VLOOKUP(Table1[CUSTOMER ID],'Hospitalisation Details'!$A$1:$N$2344,12,0)</f>
        <v>8/Aug/1999</v>
      </c>
      <c r="M1477" s="22">
        <f>VLOOKUP(Table1[CUSTOMER ID],'Hospitalisation Details'!$A$2:$N$2344,14,0)</f>
        <v>7144.4</v>
      </c>
      <c r="N1477" s="8" t="str">
        <f>VLOOKUP(Table1[CUSTOMER ID],'Hospitalisation Details'!$A$2:$I$2344,7,0)</f>
        <v>tier - 2</v>
      </c>
      <c r="O1477" s="8" t="str">
        <f>VLOOKUP(Table1[CUSTOMER ID],'Hospitalisation Details'!$A$2:$I$2344,8,0)</f>
        <v>tier - 1</v>
      </c>
      <c r="P1477" s="8" t="str">
        <f>VLOOKUP(Table1[CUSTOMER ID],'Hospitalisation Details'!$A$2:$I$2344,9,0)</f>
        <v>R1022</v>
      </c>
      <c r="Q1477" s="8">
        <f ca="1">VLOOKUP(Table1[CUSTOMER ID],'Hospitalisation Details'!$A$2:$N$2344,13,0)</f>
        <v>25</v>
      </c>
    </row>
    <row r="1478" spans="1:17" ht="15.75" x14ac:dyDescent="0.25">
      <c r="A1478" s="1" t="s">
        <v>893</v>
      </c>
      <c r="B1478" s="8" t="str">
        <f>VLOOKUP(A1478:A3812,'Customer Names'!$A$2:$D$2336,2,0)</f>
        <v xml:space="preserve">  Alison</v>
      </c>
      <c r="C1478" s="8">
        <f>VLOOKUP(A1478:A3812,'Medical Examinations'!$A$2:$H$2336,2,0)</f>
        <v>19.95</v>
      </c>
      <c r="D1478" s="8">
        <f>VLOOKUP(A1478:A3812,'Medical Examinations'!$A$2:$H$2336,3,0)</f>
        <v>6.11</v>
      </c>
      <c r="E1478" s="8" t="str">
        <f>VLOOKUP(A1478:A3812,'Medical Examinations'!$A$1:$M$2336,10,0)</f>
        <v>No</v>
      </c>
      <c r="F1478" s="8" t="str">
        <f>VLOOKUP(A1478:A3812,'Medical Examinations'!$A$2:$H$2336,5,0)</f>
        <v>No</v>
      </c>
      <c r="G1478" s="8" t="str">
        <f>VLOOKUP(A1478:A3812,'Medical Examinations'!$A$2:$H$2336,6,0)</f>
        <v>No</v>
      </c>
      <c r="H1478" s="8">
        <f>VLOOKUP(A1478:A3812,'Medical Examinations'!$A$2:$H$2336,7,0)</f>
        <v>1</v>
      </c>
      <c r="I1478" t="str">
        <f>VLOOKUP(A1478:A3812,'Medical Examinations'!$A$2:$K$2336,11,0)</f>
        <v>No</v>
      </c>
      <c r="J1478" s="8" t="str">
        <f>VLOOKUP(A1478:A3812,'Medical Examinations'!$A$2:$M$2336,12,0)</f>
        <v>Normal Weight</v>
      </c>
      <c r="K1478" s="8" t="str">
        <f>VLOOKUP(A1478:A3812,'Medical Examinations'!$A$2:$M$2336,13,0)</f>
        <v>Prediabetes</v>
      </c>
      <c r="L1478" s="8" t="str">
        <f>VLOOKUP(Table1[CUSTOMER ID],'Hospitalisation Details'!$A$1:$N$2344,12,0)</f>
        <v>7/Jul/1984</v>
      </c>
      <c r="M1478" s="22">
        <f>VLOOKUP(Table1[CUSTOMER ID],'Hospitalisation Details'!$A$2:$N$2344,14,0)</f>
        <v>7133.9</v>
      </c>
      <c r="N1478" s="8" t="str">
        <f>VLOOKUP(Table1[CUSTOMER ID],'Hospitalisation Details'!$A$2:$I$2344,7,0)</f>
        <v>tier - 2</v>
      </c>
      <c r="O1478" s="8" t="str">
        <f>VLOOKUP(Table1[CUSTOMER ID],'Hospitalisation Details'!$A$2:$I$2344,8,0)</f>
        <v>tier - 1</v>
      </c>
      <c r="P1478" s="8" t="str">
        <f>VLOOKUP(Table1[CUSTOMER ID],'Hospitalisation Details'!$A$2:$I$2344,9,0)</f>
        <v>R1024</v>
      </c>
      <c r="Q1478" s="8">
        <f ca="1">VLOOKUP(Table1[CUSTOMER ID],'Hospitalisation Details'!$A$2:$N$2344,13,0)</f>
        <v>40</v>
      </c>
    </row>
    <row r="1479" spans="1:17" ht="15.75" x14ac:dyDescent="0.25">
      <c r="A1479" s="1" t="s">
        <v>892</v>
      </c>
      <c r="B1479" s="8" t="str">
        <f>VLOOKUP(A1479:A3813,'Customer Names'!$A$2:$D$2336,2,0)</f>
        <v xml:space="preserve">  Michael A</v>
      </c>
      <c r="C1479" s="8">
        <f>VLOOKUP(A1479:A3813,'Medical Examinations'!$A$2:$H$2336,2,0)</f>
        <v>34.64</v>
      </c>
      <c r="D1479" s="8">
        <f>VLOOKUP(A1479:A3813,'Medical Examinations'!$A$2:$H$2336,3,0)</f>
        <v>4.88</v>
      </c>
      <c r="E1479" s="8" t="str">
        <f>VLOOKUP(A1479:A3813,'Medical Examinations'!$A$1:$M$2336,10,0)</f>
        <v>No</v>
      </c>
      <c r="F1479" s="8" t="str">
        <f>VLOOKUP(A1479:A3813,'Medical Examinations'!$A$2:$H$2336,5,0)</f>
        <v>No</v>
      </c>
      <c r="G1479" s="8" t="str">
        <f>VLOOKUP(A1479:A3813,'Medical Examinations'!$A$2:$H$2336,6,0)</f>
        <v>Yes</v>
      </c>
      <c r="H1479" s="8">
        <f>VLOOKUP(A1479:A3813,'Medical Examinations'!$A$2:$H$2336,7,0)</f>
        <v>1</v>
      </c>
      <c r="I1479" t="str">
        <f>VLOOKUP(A1479:A3813,'Medical Examinations'!$A$2:$K$2336,11,0)</f>
        <v>No</v>
      </c>
      <c r="J1479" s="8" t="str">
        <f>VLOOKUP(A1479:A3813,'Medical Examinations'!$A$2:$M$2336,12,0)</f>
        <v>Obesity</v>
      </c>
      <c r="K1479" s="8" t="str">
        <f>VLOOKUP(A1479:A3813,'Medical Examinations'!$A$2:$M$2336,13,0)</f>
        <v>Normal</v>
      </c>
      <c r="L1479" s="8" t="str">
        <f>VLOOKUP(Table1[CUSTOMER ID],'Hospitalisation Details'!$A$1:$N$2344,12,0)</f>
        <v>1/Aug/1993</v>
      </c>
      <c r="M1479" s="22">
        <f>VLOOKUP(Table1[CUSTOMER ID],'Hospitalisation Details'!$A$2:$N$2344,14,0)</f>
        <v>7128.64</v>
      </c>
      <c r="N1479" s="8" t="str">
        <f>VLOOKUP(Table1[CUSTOMER ID],'Hospitalisation Details'!$A$2:$I$2344,7,0)</f>
        <v>tier - 2</v>
      </c>
      <c r="O1479" s="8" t="str">
        <f>VLOOKUP(Table1[CUSTOMER ID],'Hospitalisation Details'!$A$2:$I$2344,8,0)</f>
        <v>tier - 2</v>
      </c>
      <c r="P1479" s="8" t="str">
        <f>VLOOKUP(Table1[CUSTOMER ID],'Hospitalisation Details'!$A$2:$I$2344,9,0)</f>
        <v>R1021</v>
      </c>
      <c r="Q1479" s="8">
        <f ca="1">VLOOKUP(Table1[CUSTOMER ID],'Hospitalisation Details'!$A$2:$N$2344,13,0)</f>
        <v>31</v>
      </c>
    </row>
    <row r="1480" spans="1:17" ht="15.75" x14ac:dyDescent="0.25">
      <c r="A1480" s="1" t="s">
        <v>891</v>
      </c>
      <c r="B1480" s="8" t="str">
        <f>VLOOKUP(A1480:A3814,'Customer Names'!$A$2:$D$2336,2,0)</f>
        <v xml:space="preserve">  Byron A</v>
      </c>
      <c r="C1480" s="8">
        <f>VLOOKUP(A1480:A3814,'Medical Examinations'!$A$2:$H$2336,2,0)</f>
        <v>18.75</v>
      </c>
      <c r="D1480" s="8">
        <f>VLOOKUP(A1480:A3814,'Medical Examinations'!$A$2:$H$2336,3,0)</f>
        <v>6.72</v>
      </c>
      <c r="E1480" s="8" t="str">
        <f>VLOOKUP(A1480:A3814,'Medical Examinations'!$A$1:$M$2336,10,0)</f>
        <v>No</v>
      </c>
      <c r="F1480" s="8" t="str">
        <f>VLOOKUP(A1480:A3814,'Medical Examinations'!$A$2:$H$2336,5,0)</f>
        <v>No</v>
      </c>
      <c r="G1480" s="8" t="str">
        <f>VLOOKUP(A1480:A3814,'Medical Examinations'!$A$2:$H$2336,6,0)</f>
        <v>No</v>
      </c>
      <c r="H1480" s="8">
        <f>VLOOKUP(A1480:A3814,'Medical Examinations'!$A$2:$H$2336,7,0)</f>
        <v>0</v>
      </c>
      <c r="I1480" t="str">
        <f>VLOOKUP(A1480:A3814,'Medical Examinations'!$A$2:$K$2336,11,0)</f>
        <v>No</v>
      </c>
      <c r="J1480" s="8" t="str">
        <f>VLOOKUP(A1480:A3814,'Medical Examinations'!$A$2:$M$2336,12,0)</f>
        <v>Normal Weight</v>
      </c>
      <c r="K1480" s="8" t="str">
        <f>VLOOKUP(A1480:A3814,'Medical Examinations'!$A$2:$M$2336,13,0)</f>
        <v>Diabetes</v>
      </c>
      <c r="L1480" s="8" t="str">
        <f>VLOOKUP(Table1[CUSTOMER ID],'Hospitalisation Details'!$A$1:$N$2344,12,0)</f>
        <v>29/Jun/1968</v>
      </c>
      <c r="M1480" s="22">
        <f>VLOOKUP(Table1[CUSTOMER ID],'Hospitalisation Details'!$A$2:$N$2344,14,0)</f>
        <v>7125.25</v>
      </c>
      <c r="N1480" s="8" t="str">
        <f>VLOOKUP(Table1[CUSTOMER ID],'Hospitalisation Details'!$A$2:$I$2344,7,0)</f>
        <v>tier - 3</v>
      </c>
      <c r="O1480" s="8" t="str">
        <f>VLOOKUP(Table1[CUSTOMER ID],'Hospitalisation Details'!$A$2:$I$2344,8,0)</f>
        <v>tier - 2</v>
      </c>
      <c r="P1480" s="8" t="str">
        <f>VLOOKUP(Table1[CUSTOMER ID],'Hospitalisation Details'!$A$2:$I$2344,9,0)</f>
        <v>R1013</v>
      </c>
      <c r="Q1480" s="8">
        <f ca="1">VLOOKUP(Table1[CUSTOMER ID],'Hospitalisation Details'!$A$2:$N$2344,13,0)</f>
        <v>56</v>
      </c>
    </row>
    <row r="1481" spans="1:17" ht="15.75" x14ac:dyDescent="0.25">
      <c r="A1481" s="1" t="s">
        <v>890</v>
      </c>
      <c r="B1481" s="8" t="str">
        <f>VLOOKUP(A1481:A3815,'Customer Names'!$A$2:$D$2336,2,0)</f>
        <v xml:space="preserve">  Carine A</v>
      </c>
      <c r="C1481" s="8">
        <f>VLOOKUP(A1481:A3815,'Medical Examinations'!$A$2:$H$2336,2,0)</f>
        <v>26.48</v>
      </c>
      <c r="D1481" s="8">
        <f>VLOOKUP(A1481:A3815,'Medical Examinations'!$A$2:$H$2336,3,0)</f>
        <v>4.2</v>
      </c>
      <c r="E1481" s="8" t="str">
        <f>VLOOKUP(A1481:A3815,'Medical Examinations'!$A$1:$M$2336,10,0)</f>
        <v>No</v>
      </c>
      <c r="F1481" s="8" t="str">
        <f>VLOOKUP(A1481:A3815,'Medical Examinations'!$A$2:$H$2336,5,0)</f>
        <v>No</v>
      </c>
      <c r="G1481" s="8" t="str">
        <f>VLOOKUP(A1481:A3815,'Medical Examinations'!$A$2:$H$2336,6,0)</f>
        <v>No</v>
      </c>
      <c r="H1481" s="8">
        <f>VLOOKUP(A1481:A3815,'Medical Examinations'!$A$2:$H$2336,7,0)</f>
        <v>1</v>
      </c>
      <c r="I1481" t="str">
        <f>VLOOKUP(A1481:A3815,'Medical Examinations'!$A$2:$K$2336,11,0)</f>
        <v>No</v>
      </c>
      <c r="J1481" s="8" t="str">
        <f>VLOOKUP(A1481:A3815,'Medical Examinations'!$A$2:$M$2336,12,0)</f>
        <v>Overweight</v>
      </c>
      <c r="K1481" s="8" t="str">
        <f>VLOOKUP(A1481:A3815,'Medical Examinations'!$A$2:$M$2336,13,0)</f>
        <v>Normal</v>
      </c>
      <c r="L1481" s="8" t="str">
        <f>VLOOKUP(Table1[CUSTOMER ID],'Hospitalisation Details'!$A$1:$N$2344,12,0)</f>
        <v>11/Aug/1987</v>
      </c>
      <c r="M1481" s="22">
        <f>VLOOKUP(Table1[CUSTOMER ID],'Hospitalisation Details'!$A$2:$N$2344,14,0)</f>
        <v>7106.81</v>
      </c>
      <c r="N1481" s="8" t="str">
        <f>VLOOKUP(Table1[CUSTOMER ID],'Hospitalisation Details'!$A$2:$I$2344,7,0)</f>
        <v>tier - 2</v>
      </c>
      <c r="O1481" s="8" t="str">
        <f>VLOOKUP(Table1[CUSTOMER ID],'Hospitalisation Details'!$A$2:$I$2344,8,0)</f>
        <v>tier - 1</v>
      </c>
      <c r="P1481" s="8" t="str">
        <f>VLOOKUP(Table1[CUSTOMER ID],'Hospitalisation Details'!$A$2:$I$2344,9,0)</f>
        <v>R1012</v>
      </c>
      <c r="Q1481" s="8">
        <f ca="1">VLOOKUP(Table1[CUSTOMER ID],'Hospitalisation Details'!$A$2:$N$2344,13,0)</f>
        <v>37</v>
      </c>
    </row>
    <row r="1482" spans="1:17" ht="15.75" x14ac:dyDescent="0.25">
      <c r="A1482" s="1" t="s">
        <v>889</v>
      </c>
      <c r="B1482" s="8" t="str">
        <f>VLOOKUP(A1482:A3816,'Customer Names'!$A$2:$D$2336,2,0)</f>
        <v xml:space="preserve">  Nathaniel</v>
      </c>
      <c r="C1482" s="8">
        <f>VLOOKUP(A1482:A3816,'Medical Examinations'!$A$2:$H$2336,2,0)</f>
        <v>34.83</v>
      </c>
      <c r="D1482" s="8">
        <f>VLOOKUP(A1482:A3816,'Medical Examinations'!$A$2:$H$2336,3,0)</f>
        <v>5.79</v>
      </c>
      <c r="E1482" s="8" t="str">
        <f>VLOOKUP(A1482:A3816,'Medical Examinations'!$A$1:$M$2336,10,0)</f>
        <v>No</v>
      </c>
      <c r="F1482" s="8" t="str">
        <f>VLOOKUP(A1482:A3816,'Medical Examinations'!$A$2:$H$2336,5,0)</f>
        <v>No</v>
      </c>
      <c r="G1482" s="8" t="str">
        <f>VLOOKUP(A1482:A3816,'Medical Examinations'!$A$2:$H$2336,6,0)</f>
        <v>No</v>
      </c>
      <c r="H1482" s="8">
        <f>VLOOKUP(A1482:A3816,'Medical Examinations'!$A$2:$H$2336,7,0)</f>
        <v>1</v>
      </c>
      <c r="I1482" t="str">
        <f>VLOOKUP(A1482:A3816,'Medical Examinations'!$A$2:$K$2336,11,0)</f>
        <v>No</v>
      </c>
      <c r="J1482" s="8" t="str">
        <f>VLOOKUP(A1482:A3816,'Medical Examinations'!$A$2:$M$2336,12,0)</f>
        <v>Obesity</v>
      </c>
      <c r="K1482" s="8" t="str">
        <f>VLOOKUP(A1482:A3816,'Medical Examinations'!$A$2:$M$2336,13,0)</f>
        <v>Prediabetes</v>
      </c>
      <c r="L1482" s="8" t="str">
        <f>VLOOKUP(Table1[CUSTOMER ID],'Hospitalisation Details'!$A$1:$N$2344,12,0)</f>
        <v>18/Jun/1992</v>
      </c>
      <c r="M1482" s="22">
        <f>VLOOKUP(Table1[CUSTOMER ID],'Hospitalisation Details'!$A$2:$N$2344,14,0)</f>
        <v>7096.98</v>
      </c>
      <c r="N1482" s="8" t="str">
        <f>VLOOKUP(Table1[CUSTOMER ID],'Hospitalisation Details'!$A$2:$I$2344,7,0)</f>
        <v>tier - 2</v>
      </c>
      <c r="O1482" s="8" t="str">
        <f>VLOOKUP(Table1[CUSTOMER ID],'Hospitalisation Details'!$A$2:$I$2344,8,0)</f>
        <v>tier - 2</v>
      </c>
      <c r="P1482" s="8" t="str">
        <f>VLOOKUP(Table1[CUSTOMER ID],'Hospitalisation Details'!$A$2:$I$2344,9,0)</f>
        <v>R1012</v>
      </c>
      <c r="Q1482" s="8">
        <f ca="1">VLOOKUP(Table1[CUSTOMER ID],'Hospitalisation Details'!$A$2:$N$2344,13,0)</f>
        <v>32</v>
      </c>
    </row>
    <row r="1483" spans="1:17" ht="15.75" x14ac:dyDescent="0.25">
      <c r="A1483" s="1" t="s">
        <v>888</v>
      </c>
      <c r="B1483" s="8" t="str">
        <f>VLOOKUP(A1483:A3817,'Customer Names'!$A$2:$D$2336,2,0)</f>
        <v xml:space="preserve">  Lindsay A</v>
      </c>
      <c r="C1483" s="8">
        <f>VLOOKUP(A1483:A3817,'Medical Examinations'!$A$2:$H$2336,2,0)</f>
        <v>25.46</v>
      </c>
      <c r="D1483" s="8">
        <f>VLOOKUP(A1483:A3817,'Medical Examinations'!$A$2:$H$2336,3,0)</f>
        <v>4.29</v>
      </c>
      <c r="E1483" s="8" t="str">
        <f>VLOOKUP(A1483:A3817,'Medical Examinations'!$A$1:$M$2336,10,0)</f>
        <v>No</v>
      </c>
      <c r="F1483" s="8" t="str">
        <f>VLOOKUP(A1483:A3817,'Medical Examinations'!$A$2:$H$2336,5,0)</f>
        <v>No</v>
      </c>
      <c r="G1483" s="8" t="str">
        <f>VLOOKUP(A1483:A3817,'Medical Examinations'!$A$2:$H$2336,6,0)</f>
        <v>No</v>
      </c>
      <c r="H1483" s="8">
        <f>VLOOKUP(A1483:A3817,'Medical Examinations'!$A$2:$H$2336,7,0)</f>
        <v>0</v>
      </c>
      <c r="I1483" t="str">
        <f>VLOOKUP(A1483:A3817,'Medical Examinations'!$A$2:$K$2336,11,0)</f>
        <v>No</v>
      </c>
      <c r="J1483" s="8" t="str">
        <f>VLOOKUP(A1483:A3817,'Medical Examinations'!$A$2:$M$2336,12,0)</f>
        <v>Overweight</v>
      </c>
      <c r="K1483" s="8" t="str">
        <f>VLOOKUP(A1483:A3817,'Medical Examinations'!$A$2:$M$2336,13,0)</f>
        <v>Normal</v>
      </c>
      <c r="L1483" s="8" t="str">
        <f>VLOOKUP(Table1[CUSTOMER ID],'Hospitalisation Details'!$A$1:$N$2344,12,0)</f>
        <v>6/Oct/1982</v>
      </c>
      <c r="M1483" s="22">
        <f>VLOOKUP(Table1[CUSTOMER ID],'Hospitalisation Details'!$A$2:$N$2344,14,0)</f>
        <v>7077.19</v>
      </c>
      <c r="N1483" s="8" t="str">
        <f>VLOOKUP(Table1[CUSTOMER ID],'Hospitalisation Details'!$A$2:$I$2344,7,0)</f>
        <v>tier - 2</v>
      </c>
      <c r="O1483" s="8" t="str">
        <f>VLOOKUP(Table1[CUSTOMER ID],'Hospitalisation Details'!$A$2:$I$2344,8,0)</f>
        <v>tier - 3</v>
      </c>
      <c r="P1483" s="8" t="str">
        <f>VLOOKUP(Table1[CUSTOMER ID],'Hospitalisation Details'!$A$2:$I$2344,9,0)</f>
        <v>R1024</v>
      </c>
      <c r="Q1483" s="8">
        <f ca="1">VLOOKUP(Table1[CUSTOMER ID],'Hospitalisation Details'!$A$2:$N$2344,13,0)</f>
        <v>42</v>
      </c>
    </row>
    <row r="1484" spans="1:17" ht="15.75" x14ac:dyDescent="0.25">
      <c r="A1484" s="1" t="s">
        <v>887</v>
      </c>
      <c r="B1484" s="8" t="str">
        <f>VLOOKUP(A1484:A3818,'Customer Names'!$A$2:$D$2336,2,0)</f>
        <v xml:space="preserve">  Justin R</v>
      </c>
      <c r="C1484" s="8">
        <f>VLOOKUP(A1484:A3818,'Medical Examinations'!$A$2:$H$2336,2,0)</f>
        <v>23.31</v>
      </c>
      <c r="D1484" s="8">
        <f>VLOOKUP(A1484:A3818,'Medical Examinations'!$A$2:$H$2336,3,0)</f>
        <v>8.27</v>
      </c>
      <c r="E1484" s="8" t="str">
        <f>VLOOKUP(A1484:A3818,'Medical Examinations'!$A$1:$M$2336,10,0)</f>
        <v>No</v>
      </c>
      <c r="F1484" s="8" t="str">
        <f>VLOOKUP(A1484:A3818,'Medical Examinations'!$A$2:$H$2336,5,0)</f>
        <v>No</v>
      </c>
      <c r="G1484" s="8" t="str">
        <f>VLOOKUP(A1484:A3818,'Medical Examinations'!$A$2:$H$2336,6,0)</f>
        <v>No</v>
      </c>
      <c r="H1484" s="8">
        <f>VLOOKUP(A1484:A3818,'Medical Examinations'!$A$2:$H$2336,7,0)</f>
        <v>0</v>
      </c>
      <c r="I1484" t="str">
        <f>VLOOKUP(A1484:A3818,'Medical Examinations'!$A$2:$K$2336,11,0)</f>
        <v>No</v>
      </c>
      <c r="J1484" s="8" t="str">
        <f>VLOOKUP(A1484:A3818,'Medical Examinations'!$A$2:$M$2336,12,0)</f>
        <v>Normal Weight</v>
      </c>
      <c r="K1484" s="8" t="str">
        <f>VLOOKUP(A1484:A3818,'Medical Examinations'!$A$2:$M$2336,13,0)</f>
        <v>Diabetes</v>
      </c>
      <c r="L1484" s="8" t="str">
        <f>VLOOKUP(Table1[CUSTOMER ID],'Hospitalisation Details'!$A$1:$N$2344,12,0)</f>
        <v>24/Jun/1978</v>
      </c>
      <c r="M1484" s="22">
        <f>VLOOKUP(Table1[CUSTOMER ID],'Hospitalisation Details'!$A$2:$N$2344,14,0)</f>
        <v>7054.41</v>
      </c>
      <c r="N1484" s="8" t="str">
        <f>VLOOKUP(Table1[CUSTOMER ID],'Hospitalisation Details'!$A$2:$I$2344,7,0)</f>
        <v>tier - 2</v>
      </c>
      <c r="O1484" s="8" t="str">
        <f>VLOOKUP(Table1[CUSTOMER ID],'Hospitalisation Details'!$A$2:$I$2344,8,0)</f>
        <v>tier - 2</v>
      </c>
      <c r="P1484" s="8" t="str">
        <f>VLOOKUP(Table1[CUSTOMER ID],'Hospitalisation Details'!$A$2:$I$2344,9,0)</f>
        <v>R1013</v>
      </c>
      <c r="Q1484" s="8">
        <f ca="1">VLOOKUP(Table1[CUSTOMER ID],'Hospitalisation Details'!$A$2:$N$2344,13,0)</f>
        <v>46</v>
      </c>
    </row>
    <row r="1485" spans="1:17" ht="15.75" x14ac:dyDescent="0.25">
      <c r="A1485" s="1" t="s">
        <v>886</v>
      </c>
      <c r="B1485" s="8" t="str">
        <f>VLOOKUP(A1485:A3819,'Customer Names'!$A$2:$D$2336,2,0)</f>
        <v xml:space="preserve">  Casey</v>
      </c>
      <c r="C1485" s="8">
        <f>VLOOKUP(A1485:A3819,'Medical Examinations'!$A$2:$H$2336,2,0)</f>
        <v>29</v>
      </c>
      <c r="D1485" s="8">
        <f>VLOOKUP(A1485:A3819,'Medical Examinations'!$A$2:$H$2336,3,0)</f>
        <v>4.5599999999999996</v>
      </c>
      <c r="E1485" s="8" t="str">
        <f>VLOOKUP(A1485:A3819,'Medical Examinations'!$A$1:$M$2336,10,0)</f>
        <v>No</v>
      </c>
      <c r="F1485" s="8" t="str">
        <f>VLOOKUP(A1485:A3819,'Medical Examinations'!$A$2:$H$2336,5,0)</f>
        <v>No</v>
      </c>
      <c r="G1485" s="8" t="str">
        <f>VLOOKUP(A1485:A3819,'Medical Examinations'!$A$2:$H$2336,6,0)</f>
        <v>No</v>
      </c>
      <c r="H1485" s="8">
        <f>VLOOKUP(A1485:A3819,'Medical Examinations'!$A$2:$H$2336,7,0)</f>
        <v>0</v>
      </c>
      <c r="I1485" t="str">
        <f>VLOOKUP(A1485:A3819,'Medical Examinations'!$A$2:$K$2336,11,0)</f>
        <v>No</v>
      </c>
      <c r="J1485" s="8" t="str">
        <f>VLOOKUP(A1485:A3819,'Medical Examinations'!$A$2:$M$2336,12,0)</f>
        <v>Overweight</v>
      </c>
      <c r="K1485" s="8" t="str">
        <f>VLOOKUP(A1485:A3819,'Medical Examinations'!$A$2:$M$2336,13,0)</f>
        <v>Normal</v>
      </c>
      <c r="L1485" s="8" t="str">
        <f>VLOOKUP(Table1[CUSTOMER ID],'Hospitalisation Details'!$A$1:$N$2344,12,0)</f>
        <v>28/Jun/1980</v>
      </c>
      <c r="M1485" s="22">
        <f>VLOOKUP(Table1[CUSTOMER ID],'Hospitalisation Details'!$A$2:$N$2344,14,0)</f>
        <v>7050.64</v>
      </c>
      <c r="N1485" s="8" t="str">
        <f>VLOOKUP(Table1[CUSTOMER ID],'Hospitalisation Details'!$A$2:$I$2344,7,0)</f>
        <v>tier - 2</v>
      </c>
      <c r="O1485" s="8" t="str">
        <f>VLOOKUP(Table1[CUSTOMER ID],'Hospitalisation Details'!$A$2:$I$2344,8,0)</f>
        <v>tier - 3</v>
      </c>
      <c r="P1485" s="8" t="str">
        <f>VLOOKUP(Table1[CUSTOMER ID],'Hospitalisation Details'!$A$2:$I$2344,9,0)</f>
        <v>R1011</v>
      </c>
      <c r="Q1485" s="8">
        <f ca="1">VLOOKUP(Table1[CUSTOMER ID],'Hospitalisation Details'!$A$2:$N$2344,13,0)</f>
        <v>44</v>
      </c>
    </row>
    <row r="1486" spans="1:17" ht="15.75" x14ac:dyDescent="0.25">
      <c r="A1486" s="1" t="s">
        <v>885</v>
      </c>
      <c r="B1486" s="8" t="str">
        <f>VLOOKUP(A1486:A3820,'Customer Names'!$A$2:$D$2336,2,0)</f>
        <v xml:space="preserve">  Amanda L</v>
      </c>
      <c r="C1486" s="8">
        <f>VLOOKUP(A1486:A3820,'Medical Examinations'!$A$2:$H$2336,2,0)</f>
        <v>32.869999999999997</v>
      </c>
      <c r="D1486" s="8">
        <f>VLOOKUP(A1486:A3820,'Medical Examinations'!$A$2:$H$2336,3,0)</f>
        <v>5.33</v>
      </c>
      <c r="E1486" s="8" t="str">
        <f>VLOOKUP(A1486:A3820,'Medical Examinations'!$A$1:$M$2336,10,0)</f>
        <v>No</v>
      </c>
      <c r="F1486" s="8" t="str">
        <f>VLOOKUP(A1486:A3820,'Medical Examinations'!$A$2:$H$2336,5,0)</f>
        <v>No</v>
      </c>
      <c r="G1486" s="8" t="str">
        <f>VLOOKUP(A1486:A3820,'Medical Examinations'!$A$2:$H$2336,6,0)</f>
        <v>No</v>
      </c>
      <c r="H1486" s="8">
        <f>VLOOKUP(A1486:A3820,'Medical Examinations'!$A$2:$H$2336,7,0)</f>
        <v>0</v>
      </c>
      <c r="I1486" t="str">
        <f>VLOOKUP(A1486:A3820,'Medical Examinations'!$A$2:$K$2336,11,0)</f>
        <v>No</v>
      </c>
      <c r="J1486" s="8" t="str">
        <f>VLOOKUP(A1486:A3820,'Medical Examinations'!$A$2:$M$2336,12,0)</f>
        <v>Obesity</v>
      </c>
      <c r="K1486" s="8" t="str">
        <f>VLOOKUP(A1486:A3820,'Medical Examinations'!$A$2:$M$2336,13,0)</f>
        <v>Normal</v>
      </c>
      <c r="L1486" s="8" t="str">
        <f>VLOOKUP(Table1[CUSTOMER ID],'Hospitalisation Details'!$A$1:$N$2344,12,0)</f>
        <v>21/Jul/1980</v>
      </c>
      <c r="M1486" s="22">
        <f>VLOOKUP(Table1[CUSTOMER ID],'Hospitalisation Details'!$A$2:$N$2344,14,0)</f>
        <v>7050.02</v>
      </c>
      <c r="N1486" s="8" t="str">
        <f>VLOOKUP(Table1[CUSTOMER ID],'Hospitalisation Details'!$A$2:$I$2344,7,0)</f>
        <v>tier - 2</v>
      </c>
      <c r="O1486" s="8" t="str">
        <f>VLOOKUP(Table1[CUSTOMER ID],'Hospitalisation Details'!$A$2:$I$2344,8,0)</f>
        <v>tier - 1</v>
      </c>
      <c r="P1486" s="8" t="str">
        <f>VLOOKUP(Table1[CUSTOMER ID],'Hospitalisation Details'!$A$2:$I$2344,9,0)</f>
        <v>R1024</v>
      </c>
      <c r="Q1486" s="8">
        <f ca="1">VLOOKUP(Table1[CUSTOMER ID],'Hospitalisation Details'!$A$2:$N$2344,13,0)</f>
        <v>44</v>
      </c>
    </row>
    <row r="1487" spans="1:17" ht="15.75" x14ac:dyDescent="0.25">
      <c r="A1487" s="1" t="s">
        <v>884</v>
      </c>
      <c r="B1487" s="8" t="str">
        <f>VLOOKUP(A1487:A3821,'Customer Names'!$A$2:$D$2336,2,0)</f>
        <v xml:space="preserve">  Ayako N</v>
      </c>
      <c r="C1487" s="8">
        <f>VLOOKUP(A1487:A3821,'Medical Examinations'!$A$2:$H$2336,2,0)</f>
        <v>26.18</v>
      </c>
      <c r="D1487" s="8">
        <f>VLOOKUP(A1487:A3821,'Medical Examinations'!$A$2:$H$2336,3,0)</f>
        <v>5.63</v>
      </c>
      <c r="E1487" s="8" t="str">
        <f>VLOOKUP(A1487:A3821,'Medical Examinations'!$A$1:$M$2336,10,0)</f>
        <v>No</v>
      </c>
      <c r="F1487" s="8" t="str">
        <f>VLOOKUP(A1487:A3821,'Medical Examinations'!$A$2:$H$2336,5,0)</f>
        <v>No</v>
      </c>
      <c r="G1487" s="8" t="str">
        <f>VLOOKUP(A1487:A3821,'Medical Examinations'!$A$2:$H$2336,6,0)</f>
        <v>No</v>
      </c>
      <c r="H1487" s="8">
        <f>VLOOKUP(A1487:A3821,'Medical Examinations'!$A$2:$H$2336,7,0)</f>
        <v>0</v>
      </c>
      <c r="I1487" t="str">
        <f>VLOOKUP(A1487:A3821,'Medical Examinations'!$A$2:$K$2336,11,0)</f>
        <v>No</v>
      </c>
      <c r="J1487" s="8" t="str">
        <f>VLOOKUP(A1487:A3821,'Medical Examinations'!$A$2:$M$2336,12,0)</f>
        <v>Overweight</v>
      </c>
      <c r="K1487" s="8" t="str">
        <f>VLOOKUP(A1487:A3821,'Medical Examinations'!$A$2:$M$2336,13,0)</f>
        <v>Normal</v>
      </c>
      <c r="L1487" s="8" t="str">
        <f>VLOOKUP(Table1[CUSTOMER ID],'Hospitalisation Details'!$A$1:$N$2344,12,0)</f>
        <v>22/Oct/1980</v>
      </c>
      <c r="M1487" s="22">
        <f>VLOOKUP(Table1[CUSTOMER ID],'Hospitalisation Details'!$A$2:$N$2344,14,0)</f>
        <v>7046.72</v>
      </c>
      <c r="N1487" s="8" t="str">
        <f>VLOOKUP(Table1[CUSTOMER ID],'Hospitalisation Details'!$A$2:$I$2344,7,0)</f>
        <v>tier - 2</v>
      </c>
      <c r="O1487" s="8" t="str">
        <f>VLOOKUP(Table1[CUSTOMER ID],'Hospitalisation Details'!$A$2:$I$2344,8,0)</f>
        <v>tier - 3</v>
      </c>
      <c r="P1487" s="8" t="str">
        <f>VLOOKUP(Table1[CUSTOMER ID],'Hospitalisation Details'!$A$2:$I$2344,9,0)</f>
        <v>R1013</v>
      </c>
      <c r="Q1487" s="8">
        <f ca="1">VLOOKUP(Table1[CUSTOMER ID],'Hospitalisation Details'!$A$2:$N$2344,13,0)</f>
        <v>44</v>
      </c>
    </row>
    <row r="1488" spans="1:17" ht="15.75" x14ac:dyDescent="0.25">
      <c r="A1488" s="1" t="s">
        <v>883</v>
      </c>
      <c r="B1488" s="8" t="str">
        <f>VLOOKUP(A1488:A3822,'Customer Names'!$A$2:$D$2336,2,0)</f>
        <v xml:space="preserve">  Emilee</v>
      </c>
      <c r="C1488" s="8">
        <f>VLOOKUP(A1488:A3822,'Medical Examinations'!$A$2:$H$2336,2,0)</f>
        <v>25.3</v>
      </c>
      <c r="D1488" s="8">
        <f>VLOOKUP(A1488:A3822,'Medical Examinations'!$A$2:$H$2336,3,0)</f>
        <v>5.12</v>
      </c>
      <c r="E1488" s="8" t="str">
        <f>VLOOKUP(A1488:A3822,'Medical Examinations'!$A$1:$M$2336,10,0)</f>
        <v>No</v>
      </c>
      <c r="F1488" s="8" t="str">
        <f>VLOOKUP(A1488:A3822,'Medical Examinations'!$A$2:$H$2336,5,0)</f>
        <v>No</v>
      </c>
      <c r="G1488" s="8" t="str">
        <f>VLOOKUP(A1488:A3822,'Medical Examinations'!$A$2:$H$2336,6,0)</f>
        <v>No</v>
      </c>
      <c r="H1488" s="8">
        <f>VLOOKUP(A1488:A3822,'Medical Examinations'!$A$2:$H$2336,7,0)</f>
        <v>0</v>
      </c>
      <c r="I1488" t="str">
        <f>VLOOKUP(A1488:A3822,'Medical Examinations'!$A$2:$K$2336,11,0)</f>
        <v>No</v>
      </c>
      <c r="J1488" s="8" t="str">
        <f>VLOOKUP(A1488:A3822,'Medical Examinations'!$A$2:$M$2336,12,0)</f>
        <v>Overweight</v>
      </c>
      <c r="K1488" s="8" t="str">
        <f>VLOOKUP(A1488:A3822,'Medical Examinations'!$A$2:$M$2336,13,0)</f>
        <v>Normal</v>
      </c>
      <c r="L1488" s="8" t="str">
        <f>VLOOKUP(Table1[CUSTOMER ID],'Hospitalisation Details'!$A$1:$N$2344,12,0)</f>
        <v>26/Jul/1980</v>
      </c>
      <c r="M1488" s="22">
        <f>VLOOKUP(Table1[CUSTOMER ID],'Hospitalisation Details'!$A$2:$N$2344,14,0)</f>
        <v>7045.5</v>
      </c>
      <c r="N1488" s="8" t="str">
        <f>VLOOKUP(Table1[CUSTOMER ID],'Hospitalisation Details'!$A$2:$I$2344,7,0)</f>
        <v>tier - 2</v>
      </c>
      <c r="O1488" s="8" t="str">
        <f>VLOOKUP(Table1[CUSTOMER ID],'Hospitalisation Details'!$A$2:$I$2344,8,0)</f>
        <v>tier - 1</v>
      </c>
      <c r="P1488" s="8" t="str">
        <f>VLOOKUP(Table1[CUSTOMER ID],'Hospitalisation Details'!$A$2:$I$2344,9,0)</f>
        <v>R1011</v>
      </c>
      <c r="Q1488" s="8">
        <f ca="1">VLOOKUP(Table1[CUSTOMER ID],'Hospitalisation Details'!$A$2:$N$2344,13,0)</f>
        <v>44</v>
      </c>
    </row>
    <row r="1489" spans="1:17" ht="15.75" x14ac:dyDescent="0.25">
      <c r="A1489" s="1" t="s">
        <v>882</v>
      </c>
      <c r="B1489" s="8" t="str">
        <f>VLOOKUP(A1489:A3823,'Customer Names'!$A$2:$D$2336,2,0)</f>
        <v xml:space="preserve">  Stephen M</v>
      </c>
      <c r="C1489" s="8">
        <f>VLOOKUP(A1489:A3823,'Medical Examinations'!$A$2:$H$2336,2,0)</f>
        <v>36.94</v>
      </c>
      <c r="D1489" s="8">
        <f>VLOOKUP(A1489:A3823,'Medical Examinations'!$A$2:$H$2336,3,0)</f>
        <v>5.15</v>
      </c>
      <c r="E1489" s="8" t="str">
        <f>VLOOKUP(A1489:A3823,'Medical Examinations'!$A$1:$M$2336,10,0)</f>
        <v>Yes</v>
      </c>
      <c r="F1489" s="8" t="str">
        <f>VLOOKUP(A1489:A3823,'Medical Examinations'!$A$2:$H$2336,5,0)</f>
        <v>No</v>
      </c>
      <c r="G1489" s="8" t="str">
        <f>VLOOKUP(A1489:A3823,'Medical Examinations'!$A$2:$H$2336,6,0)</f>
        <v>No</v>
      </c>
      <c r="H1489" s="8">
        <f>VLOOKUP(A1489:A3823,'Medical Examinations'!$A$2:$H$2336,7,0)</f>
        <v>1</v>
      </c>
      <c r="I1489" t="str">
        <f>VLOOKUP(A1489:A3823,'Medical Examinations'!$A$2:$K$2336,11,0)</f>
        <v>No</v>
      </c>
      <c r="J1489" s="8" t="str">
        <f>VLOOKUP(A1489:A3823,'Medical Examinations'!$A$2:$M$2336,12,0)</f>
        <v>Obesity</v>
      </c>
      <c r="K1489" s="8" t="str">
        <f>VLOOKUP(A1489:A3823,'Medical Examinations'!$A$2:$M$2336,13,0)</f>
        <v>Normal</v>
      </c>
      <c r="L1489" s="8" t="str">
        <f>VLOOKUP(Table1[CUSTOMER ID],'Hospitalisation Details'!$A$1:$N$2344,12,0)</f>
        <v>29/Oct/1995</v>
      </c>
      <c r="M1489" s="22">
        <f>VLOOKUP(Table1[CUSTOMER ID],'Hospitalisation Details'!$A$2:$N$2344,14,0)</f>
        <v>7042.11</v>
      </c>
      <c r="N1489" s="8" t="str">
        <f>VLOOKUP(Table1[CUSTOMER ID],'Hospitalisation Details'!$A$2:$I$2344,7,0)</f>
        <v>tier - 2</v>
      </c>
      <c r="O1489" s="8" t="str">
        <f>VLOOKUP(Table1[CUSTOMER ID],'Hospitalisation Details'!$A$2:$I$2344,8,0)</f>
        <v>tier - 3</v>
      </c>
      <c r="P1489" s="8" t="str">
        <f>VLOOKUP(Table1[CUSTOMER ID],'Hospitalisation Details'!$A$2:$I$2344,9,0)</f>
        <v>R1012</v>
      </c>
      <c r="Q1489" s="8">
        <f ca="1">VLOOKUP(Table1[CUSTOMER ID],'Hospitalisation Details'!$A$2:$N$2344,13,0)</f>
        <v>29</v>
      </c>
    </row>
    <row r="1490" spans="1:17" ht="15.75" x14ac:dyDescent="0.25">
      <c r="A1490" s="1" t="s">
        <v>881</v>
      </c>
      <c r="B1490" s="8" t="str">
        <f>VLOOKUP(A1490:A3824,'Customer Names'!$A$2:$D$2336,2,0)</f>
        <v xml:space="preserve">  Annemarie A</v>
      </c>
      <c r="C1490" s="8">
        <f>VLOOKUP(A1490:A3824,'Medical Examinations'!$A$2:$H$2336,2,0)</f>
        <v>22.86</v>
      </c>
      <c r="D1490" s="8">
        <f>VLOOKUP(A1490:A3824,'Medical Examinations'!$A$2:$H$2336,3,0)</f>
        <v>7.5</v>
      </c>
      <c r="E1490" s="8" t="str">
        <f>VLOOKUP(A1490:A3824,'Medical Examinations'!$A$1:$M$2336,10,0)</f>
        <v>No</v>
      </c>
      <c r="F1490" s="8" t="str">
        <f>VLOOKUP(A1490:A3824,'Medical Examinations'!$A$2:$H$2336,5,0)</f>
        <v>No</v>
      </c>
      <c r="G1490" s="8" t="str">
        <f>VLOOKUP(A1490:A3824,'Medical Examinations'!$A$2:$H$2336,6,0)</f>
        <v>No</v>
      </c>
      <c r="H1490" s="8">
        <f>VLOOKUP(A1490:A3824,'Medical Examinations'!$A$2:$H$2336,7,0)</f>
        <v>0</v>
      </c>
      <c r="I1490" t="str">
        <f>VLOOKUP(A1490:A3824,'Medical Examinations'!$A$2:$K$2336,11,0)</f>
        <v>No</v>
      </c>
      <c r="J1490" s="8" t="str">
        <f>VLOOKUP(A1490:A3824,'Medical Examinations'!$A$2:$M$2336,12,0)</f>
        <v>Normal Weight</v>
      </c>
      <c r="K1490" s="8" t="str">
        <f>VLOOKUP(A1490:A3824,'Medical Examinations'!$A$2:$M$2336,13,0)</f>
        <v>Diabetes</v>
      </c>
      <c r="L1490" s="8" t="str">
        <f>VLOOKUP(Table1[CUSTOMER ID],'Hospitalisation Details'!$A$1:$N$2344,12,0)</f>
        <v>2/Jun/1978</v>
      </c>
      <c r="M1490" s="22">
        <f>VLOOKUP(Table1[CUSTOMER ID],'Hospitalisation Details'!$A$2:$N$2344,14,0)</f>
        <v>7033.08</v>
      </c>
      <c r="N1490" s="8" t="str">
        <f>VLOOKUP(Table1[CUSTOMER ID],'Hospitalisation Details'!$A$2:$I$2344,7,0)</f>
        <v>tier - 2</v>
      </c>
      <c r="O1490" s="8" t="str">
        <f>VLOOKUP(Table1[CUSTOMER ID],'Hospitalisation Details'!$A$2:$I$2344,8,0)</f>
        <v>tier - 2</v>
      </c>
      <c r="P1490" s="8" t="str">
        <f>VLOOKUP(Table1[CUSTOMER ID],'Hospitalisation Details'!$A$2:$I$2344,9,0)</f>
        <v>R1013</v>
      </c>
      <c r="Q1490" s="8">
        <f ca="1">VLOOKUP(Table1[CUSTOMER ID],'Hospitalisation Details'!$A$2:$N$2344,13,0)</f>
        <v>46</v>
      </c>
    </row>
    <row r="1491" spans="1:17" ht="15.75" x14ac:dyDescent="0.25">
      <c r="A1491" s="1" t="s">
        <v>880</v>
      </c>
      <c r="B1491" s="8" t="str">
        <f>VLOOKUP(A1491:A3825,'Customer Names'!$A$2:$D$2336,2,0)</f>
        <v xml:space="preserve">  Ashley R</v>
      </c>
      <c r="C1491" s="8">
        <f>VLOOKUP(A1491:A3825,'Medical Examinations'!$A$2:$H$2336,2,0)</f>
        <v>18.760000000000002</v>
      </c>
      <c r="D1491" s="8">
        <f>VLOOKUP(A1491:A3825,'Medical Examinations'!$A$2:$H$2336,3,0)</f>
        <v>4.88</v>
      </c>
      <c r="E1491" s="8" t="str">
        <f>VLOOKUP(A1491:A3825,'Medical Examinations'!$A$1:$M$2336,10,0)</f>
        <v>Yes</v>
      </c>
      <c r="F1491" s="8" t="str">
        <f>VLOOKUP(A1491:A3825,'Medical Examinations'!$A$2:$H$2336,5,0)</f>
        <v>No</v>
      </c>
      <c r="G1491" s="8" t="str">
        <f>VLOOKUP(A1491:A3825,'Medical Examinations'!$A$2:$H$2336,6,0)</f>
        <v>Yes</v>
      </c>
      <c r="H1491" s="8">
        <f>VLOOKUP(A1491:A3825,'Medical Examinations'!$A$2:$H$2336,7,0)</f>
        <v>1</v>
      </c>
      <c r="I1491" t="str">
        <f>VLOOKUP(A1491:A3825,'Medical Examinations'!$A$2:$K$2336,11,0)</f>
        <v>No</v>
      </c>
      <c r="J1491" s="8" t="str">
        <f>VLOOKUP(A1491:A3825,'Medical Examinations'!$A$2:$M$2336,12,0)</f>
        <v>Normal Weight</v>
      </c>
      <c r="K1491" s="8" t="str">
        <f>VLOOKUP(A1491:A3825,'Medical Examinations'!$A$2:$M$2336,13,0)</f>
        <v>Normal</v>
      </c>
      <c r="L1491" s="8" t="str">
        <f>VLOOKUP(Table1[CUSTOMER ID],'Hospitalisation Details'!$A$1:$N$2344,12,0)</f>
        <v>6/Jul/1969</v>
      </c>
      <c r="M1491" s="22">
        <f>VLOOKUP(Table1[CUSTOMER ID],'Hospitalisation Details'!$A$2:$N$2344,14,0)</f>
        <v>7003.1</v>
      </c>
      <c r="N1491" s="8" t="str">
        <f>VLOOKUP(Table1[CUSTOMER ID],'Hospitalisation Details'!$A$2:$I$2344,7,0)</f>
        <v>tier - 2</v>
      </c>
      <c r="O1491" s="8" t="str">
        <f>VLOOKUP(Table1[CUSTOMER ID],'Hospitalisation Details'!$A$2:$I$2344,8,0)</f>
        <v>tier - 3</v>
      </c>
      <c r="P1491" s="8" t="str">
        <f>VLOOKUP(Table1[CUSTOMER ID],'Hospitalisation Details'!$A$2:$I$2344,9,0)</f>
        <v>R1013</v>
      </c>
      <c r="Q1491" s="8">
        <f ca="1">VLOOKUP(Table1[CUSTOMER ID],'Hospitalisation Details'!$A$2:$N$2344,13,0)</f>
        <v>55</v>
      </c>
    </row>
    <row r="1492" spans="1:17" ht="15.75" x14ac:dyDescent="0.25">
      <c r="A1492" s="1" t="s">
        <v>879</v>
      </c>
      <c r="B1492" s="8" t="str">
        <f>VLOOKUP(A1492:A3826,'Customer Names'!$A$2:$D$2336,2,0)</f>
        <v xml:space="preserve">  Leslie A</v>
      </c>
      <c r="C1492" s="8">
        <f>VLOOKUP(A1492:A3826,'Medical Examinations'!$A$2:$H$2336,2,0)</f>
        <v>24.36</v>
      </c>
      <c r="D1492" s="8">
        <f>VLOOKUP(A1492:A3826,'Medical Examinations'!$A$2:$H$2336,3,0)</f>
        <v>5.57</v>
      </c>
      <c r="E1492" s="8" t="str">
        <f>VLOOKUP(A1492:A3826,'Medical Examinations'!$A$1:$M$2336,10,0)</f>
        <v>No</v>
      </c>
      <c r="F1492" s="8" t="str">
        <f>VLOOKUP(A1492:A3826,'Medical Examinations'!$A$2:$H$2336,5,0)</f>
        <v>No</v>
      </c>
      <c r="G1492" s="8" t="str">
        <f>VLOOKUP(A1492:A3826,'Medical Examinations'!$A$2:$H$2336,6,0)</f>
        <v>No</v>
      </c>
      <c r="H1492" s="8">
        <f>VLOOKUP(A1492:A3826,'Medical Examinations'!$A$2:$H$2336,7,0)</f>
        <v>0</v>
      </c>
      <c r="I1492" t="str">
        <f>VLOOKUP(A1492:A3826,'Medical Examinations'!$A$2:$K$2336,11,0)</f>
        <v>No</v>
      </c>
      <c r="J1492" s="8" t="str">
        <f>VLOOKUP(A1492:A3826,'Medical Examinations'!$A$2:$M$2336,12,0)</f>
        <v>Normal Weight</v>
      </c>
      <c r="K1492" s="8" t="str">
        <f>VLOOKUP(A1492:A3826,'Medical Examinations'!$A$2:$M$2336,13,0)</f>
        <v>Normal</v>
      </c>
      <c r="L1492" s="8" t="str">
        <f>VLOOKUP(Table1[CUSTOMER ID],'Hospitalisation Details'!$A$1:$N$2344,12,0)</f>
        <v>1/Sep/1982</v>
      </c>
      <c r="M1492" s="22">
        <f>VLOOKUP(Table1[CUSTOMER ID],'Hospitalisation Details'!$A$2:$N$2344,14,0)</f>
        <v>6989.95</v>
      </c>
      <c r="N1492" s="8" t="str">
        <f>VLOOKUP(Table1[CUSTOMER ID],'Hospitalisation Details'!$A$2:$I$2344,7,0)</f>
        <v>tier - 2</v>
      </c>
      <c r="O1492" s="8" t="str">
        <f>VLOOKUP(Table1[CUSTOMER ID],'Hospitalisation Details'!$A$2:$I$2344,8,0)</f>
        <v>tier - 1</v>
      </c>
      <c r="P1492" s="8" t="str">
        <f>VLOOKUP(Table1[CUSTOMER ID],'Hospitalisation Details'!$A$2:$I$2344,9,0)</f>
        <v>R1013</v>
      </c>
      <c r="Q1492" s="8">
        <f ca="1">VLOOKUP(Table1[CUSTOMER ID],'Hospitalisation Details'!$A$2:$N$2344,13,0)</f>
        <v>42</v>
      </c>
    </row>
    <row r="1493" spans="1:17" ht="15.75" x14ac:dyDescent="0.25">
      <c r="A1493" s="1" t="s">
        <v>878</v>
      </c>
      <c r="B1493" s="8" t="str">
        <f>VLOOKUP(A1493:A3827,'Customer Names'!$A$2:$D$2336,2,0)</f>
        <v xml:space="preserve">  Mauricio J</v>
      </c>
      <c r="C1493" s="8">
        <f>VLOOKUP(A1493:A3827,'Medical Examinations'!$A$2:$H$2336,2,0)</f>
        <v>32.299999999999997</v>
      </c>
      <c r="D1493" s="8">
        <f>VLOOKUP(A1493:A3827,'Medical Examinations'!$A$2:$H$2336,3,0)</f>
        <v>5.31</v>
      </c>
      <c r="E1493" s="8" t="str">
        <f>VLOOKUP(A1493:A3827,'Medical Examinations'!$A$1:$M$2336,10,0)</f>
        <v>No</v>
      </c>
      <c r="F1493" s="8" t="str">
        <f>VLOOKUP(A1493:A3827,'Medical Examinations'!$A$2:$H$2336,5,0)</f>
        <v>No</v>
      </c>
      <c r="G1493" s="8" t="str">
        <f>VLOOKUP(A1493:A3827,'Medical Examinations'!$A$2:$H$2336,6,0)</f>
        <v>No</v>
      </c>
      <c r="H1493" s="8">
        <f>VLOOKUP(A1493:A3827,'Medical Examinations'!$A$2:$H$2336,7,0)</f>
        <v>0</v>
      </c>
      <c r="I1493" t="str">
        <f>VLOOKUP(A1493:A3827,'Medical Examinations'!$A$2:$K$2336,11,0)</f>
        <v>No</v>
      </c>
      <c r="J1493" s="8" t="str">
        <f>VLOOKUP(A1493:A3827,'Medical Examinations'!$A$2:$M$2336,12,0)</f>
        <v>Obesity</v>
      </c>
      <c r="K1493" s="8" t="str">
        <f>VLOOKUP(A1493:A3827,'Medical Examinations'!$A$2:$M$2336,13,0)</f>
        <v>Normal</v>
      </c>
      <c r="L1493" s="8" t="str">
        <f>VLOOKUP(Table1[CUSTOMER ID],'Hospitalisation Details'!$A$1:$N$2344,12,0)</f>
        <v>18/Oct/1982</v>
      </c>
      <c r="M1493" s="22">
        <f>VLOOKUP(Table1[CUSTOMER ID],'Hospitalisation Details'!$A$2:$N$2344,14,0)</f>
        <v>6986.7</v>
      </c>
      <c r="N1493" s="8" t="str">
        <f>VLOOKUP(Table1[CUSTOMER ID],'Hospitalisation Details'!$A$2:$I$2344,7,0)</f>
        <v>tier - 3</v>
      </c>
      <c r="O1493" s="8" t="str">
        <f>VLOOKUP(Table1[CUSTOMER ID],'Hospitalisation Details'!$A$2:$I$2344,8,0)</f>
        <v>tier - 1</v>
      </c>
      <c r="P1493" s="8" t="str">
        <f>VLOOKUP(Table1[CUSTOMER ID],'Hospitalisation Details'!$A$2:$I$2344,9,0)</f>
        <v>R1012</v>
      </c>
      <c r="Q1493" s="8">
        <f ca="1">VLOOKUP(Table1[CUSTOMER ID],'Hospitalisation Details'!$A$2:$N$2344,13,0)</f>
        <v>42</v>
      </c>
    </row>
    <row r="1494" spans="1:17" ht="15.75" x14ac:dyDescent="0.25">
      <c r="A1494" s="1" t="s">
        <v>877</v>
      </c>
      <c r="B1494" s="8" t="str">
        <f>VLOOKUP(A1494:A3828,'Customer Names'!$A$2:$D$2336,2,0)</f>
        <v xml:space="preserve">  Kieran</v>
      </c>
      <c r="C1494" s="8">
        <f>VLOOKUP(A1494:A3828,'Medical Examinations'!$A$2:$H$2336,2,0)</f>
        <v>22.704999999999998</v>
      </c>
      <c r="D1494" s="8">
        <f>VLOOKUP(A1494:A3828,'Medical Examinations'!$A$2:$H$2336,3,0)</f>
        <v>4.57</v>
      </c>
      <c r="E1494" s="8" t="str">
        <f>VLOOKUP(A1494:A3828,'Medical Examinations'!$A$1:$M$2336,10,0)</f>
        <v>Yes</v>
      </c>
      <c r="F1494" s="8" t="str">
        <f>VLOOKUP(A1494:A3828,'Medical Examinations'!$A$2:$H$2336,5,0)</f>
        <v>No</v>
      </c>
      <c r="G1494" s="8" t="str">
        <f>VLOOKUP(A1494:A3828,'Medical Examinations'!$A$2:$H$2336,6,0)</f>
        <v>No</v>
      </c>
      <c r="H1494" s="8">
        <f>VLOOKUP(A1494:A3828,'Medical Examinations'!$A$2:$H$2336,7,0)</f>
        <v>0</v>
      </c>
      <c r="I1494" t="str">
        <f>VLOOKUP(A1494:A3828,'Medical Examinations'!$A$2:$K$2336,11,0)</f>
        <v>No</v>
      </c>
      <c r="J1494" s="8" t="str">
        <f>VLOOKUP(A1494:A3828,'Medical Examinations'!$A$2:$M$2336,12,0)</f>
        <v>Normal Weight</v>
      </c>
      <c r="K1494" s="8" t="str">
        <f>VLOOKUP(A1494:A3828,'Medical Examinations'!$A$2:$M$2336,13,0)</f>
        <v>Normal</v>
      </c>
      <c r="L1494" s="8" t="str">
        <f>VLOOKUP(Table1[CUSTOMER ID],'Hospitalisation Details'!$A$1:$N$2344,12,0)</f>
        <v>10/Dec/1985</v>
      </c>
      <c r="M1494" s="22">
        <f>VLOOKUP(Table1[CUSTOMER ID],'Hospitalisation Details'!$A$2:$N$2344,14,0)</f>
        <v>6985.51</v>
      </c>
      <c r="N1494" s="8" t="str">
        <f>VLOOKUP(Table1[CUSTOMER ID],'Hospitalisation Details'!$A$2:$I$2344,7,0)</f>
        <v>tier - 2</v>
      </c>
      <c r="O1494" s="8" t="str">
        <f>VLOOKUP(Table1[CUSTOMER ID],'Hospitalisation Details'!$A$2:$I$2344,8,0)</f>
        <v>tier - 2</v>
      </c>
      <c r="P1494" s="8" t="str">
        <f>VLOOKUP(Table1[CUSTOMER ID],'Hospitalisation Details'!$A$2:$I$2344,9,0)</f>
        <v>R1019</v>
      </c>
      <c r="Q1494" s="8">
        <f ca="1">VLOOKUP(Table1[CUSTOMER ID],'Hospitalisation Details'!$A$2:$N$2344,13,0)</f>
        <v>38</v>
      </c>
    </row>
    <row r="1495" spans="1:17" ht="15.75" x14ac:dyDescent="0.25">
      <c r="A1495" s="1" t="s">
        <v>876</v>
      </c>
      <c r="B1495" s="8" t="str">
        <f>VLOOKUP(A1495:A3829,'Customer Names'!$A$2:$D$2336,2,0)</f>
        <v xml:space="preserve">  Elizabeth A</v>
      </c>
      <c r="C1495" s="8">
        <f>VLOOKUP(A1495:A3829,'Medical Examinations'!$A$2:$H$2336,2,0)</f>
        <v>21.79</v>
      </c>
      <c r="D1495" s="8">
        <f>VLOOKUP(A1495:A3829,'Medical Examinations'!$A$2:$H$2336,3,0)</f>
        <v>8.6999999999999993</v>
      </c>
      <c r="E1495" s="8" t="str">
        <f>VLOOKUP(A1495:A3829,'Medical Examinations'!$A$1:$M$2336,10,0)</f>
        <v>Yes</v>
      </c>
      <c r="F1495" s="8" t="str">
        <f>VLOOKUP(A1495:A3829,'Medical Examinations'!$A$2:$H$2336,5,0)</f>
        <v>No</v>
      </c>
      <c r="G1495" s="8" t="str">
        <f>VLOOKUP(A1495:A3829,'Medical Examinations'!$A$2:$H$2336,6,0)</f>
        <v>No</v>
      </c>
      <c r="H1495" s="8">
        <f>VLOOKUP(A1495:A3829,'Medical Examinations'!$A$2:$H$2336,7,0)</f>
        <v>1</v>
      </c>
      <c r="I1495" t="str">
        <f>VLOOKUP(A1495:A3829,'Medical Examinations'!$A$2:$K$2336,11,0)</f>
        <v>No</v>
      </c>
      <c r="J1495" s="8" t="str">
        <f>VLOOKUP(A1495:A3829,'Medical Examinations'!$A$2:$M$2336,12,0)</f>
        <v>Normal Weight</v>
      </c>
      <c r="K1495" s="8" t="str">
        <f>VLOOKUP(A1495:A3829,'Medical Examinations'!$A$2:$M$2336,13,0)</f>
        <v>Diabetes</v>
      </c>
      <c r="L1495" s="8" t="str">
        <f>VLOOKUP(Table1[CUSTOMER ID],'Hospitalisation Details'!$A$1:$N$2344,12,0)</f>
        <v>3/Jun/1975</v>
      </c>
      <c r="M1495" s="22">
        <f>VLOOKUP(Table1[CUSTOMER ID],'Hospitalisation Details'!$A$2:$N$2344,14,0)</f>
        <v>6965.21</v>
      </c>
      <c r="N1495" s="8" t="str">
        <f>VLOOKUP(Table1[CUSTOMER ID],'Hospitalisation Details'!$A$2:$I$2344,7,0)</f>
        <v>tier - 2</v>
      </c>
      <c r="O1495" s="8" t="str">
        <f>VLOOKUP(Table1[CUSTOMER ID],'Hospitalisation Details'!$A$2:$I$2344,8,0)</f>
        <v>tier - 3</v>
      </c>
      <c r="P1495" s="8" t="str">
        <f>VLOOKUP(Table1[CUSTOMER ID],'Hospitalisation Details'!$A$2:$I$2344,9,0)</f>
        <v>R1013</v>
      </c>
      <c r="Q1495" s="8">
        <f ca="1">VLOOKUP(Table1[CUSTOMER ID],'Hospitalisation Details'!$A$2:$N$2344,13,0)</f>
        <v>49</v>
      </c>
    </row>
    <row r="1496" spans="1:17" ht="15.75" x14ac:dyDescent="0.25">
      <c r="A1496" s="1" t="s">
        <v>875</v>
      </c>
      <c r="B1496" s="8" t="str">
        <f>VLOOKUP(A1496:A3830,'Customer Names'!$A$2:$D$2336,2,0)</f>
        <v xml:space="preserve">  Zeke M</v>
      </c>
      <c r="C1496" s="8">
        <f>VLOOKUP(A1496:A3830,'Medical Examinations'!$A$2:$H$2336,2,0)</f>
        <v>24.52</v>
      </c>
      <c r="D1496" s="8">
        <f>VLOOKUP(A1496:A3830,'Medical Examinations'!$A$2:$H$2336,3,0)</f>
        <v>4.76</v>
      </c>
      <c r="E1496" s="8" t="str">
        <f>VLOOKUP(A1496:A3830,'Medical Examinations'!$A$1:$M$2336,10,0)</f>
        <v>No</v>
      </c>
      <c r="F1496" s="8" t="str">
        <f>VLOOKUP(A1496:A3830,'Medical Examinations'!$A$2:$H$2336,5,0)</f>
        <v>No</v>
      </c>
      <c r="G1496" s="8" t="str">
        <f>VLOOKUP(A1496:A3830,'Medical Examinations'!$A$2:$H$2336,6,0)</f>
        <v>No</v>
      </c>
      <c r="H1496" s="8">
        <f>VLOOKUP(A1496:A3830,'Medical Examinations'!$A$2:$H$2336,7,0)</f>
        <v>0</v>
      </c>
      <c r="I1496" t="str">
        <f>VLOOKUP(A1496:A3830,'Medical Examinations'!$A$2:$K$2336,11,0)</f>
        <v>No</v>
      </c>
      <c r="J1496" s="8" t="str">
        <f>VLOOKUP(A1496:A3830,'Medical Examinations'!$A$2:$M$2336,12,0)</f>
        <v>Normal Weight</v>
      </c>
      <c r="K1496" s="8" t="str">
        <f>VLOOKUP(A1496:A3830,'Medical Examinations'!$A$2:$M$2336,13,0)</f>
        <v>Normal</v>
      </c>
      <c r="L1496" s="8" t="str">
        <f>VLOOKUP(Table1[CUSTOMER ID],'Hospitalisation Details'!$A$1:$N$2344,12,0)</f>
        <v>18/Aug/1980</v>
      </c>
      <c r="M1496" s="22">
        <f>VLOOKUP(Table1[CUSTOMER ID],'Hospitalisation Details'!$A$2:$N$2344,14,0)</f>
        <v>6951.12</v>
      </c>
      <c r="N1496" s="8" t="str">
        <f>VLOOKUP(Table1[CUSTOMER ID],'Hospitalisation Details'!$A$2:$I$2344,7,0)</f>
        <v>tier - 2</v>
      </c>
      <c r="O1496" s="8" t="str">
        <f>VLOOKUP(Table1[CUSTOMER ID],'Hospitalisation Details'!$A$2:$I$2344,8,0)</f>
        <v>tier - 2</v>
      </c>
      <c r="P1496" s="8" t="str">
        <f>VLOOKUP(Table1[CUSTOMER ID],'Hospitalisation Details'!$A$2:$I$2344,9,0)</f>
        <v>R1013</v>
      </c>
      <c r="Q1496" s="8">
        <f ca="1">VLOOKUP(Table1[CUSTOMER ID],'Hospitalisation Details'!$A$2:$N$2344,13,0)</f>
        <v>44</v>
      </c>
    </row>
    <row r="1497" spans="1:17" ht="15.75" x14ac:dyDescent="0.25">
      <c r="A1497" s="1" t="s">
        <v>874</v>
      </c>
      <c r="B1497" s="8" t="str">
        <f>VLOOKUP(A1497:A3831,'Customer Names'!$A$2:$D$2336,2,0)</f>
        <v xml:space="preserve">  Chip</v>
      </c>
      <c r="C1497" s="8">
        <f>VLOOKUP(A1497:A3831,'Medical Examinations'!$A$2:$H$2336,2,0)</f>
        <v>39.520000000000003</v>
      </c>
      <c r="D1497" s="8">
        <f>VLOOKUP(A1497:A3831,'Medical Examinations'!$A$2:$H$2336,3,0)</f>
        <v>11.81</v>
      </c>
      <c r="E1497" s="8" t="str">
        <f>VLOOKUP(A1497:A3831,'Medical Examinations'!$A$1:$M$2336,10,0)</f>
        <v>No</v>
      </c>
      <c r="F1497" s="8" t="str">
        <f>VLOOKUP(A1497:A3831,'Medical Examinations'!$A$2:$H$2336,5,0)</f>
        <v>No</v>
      </c>
      <c r="G1497" s="8" t="str">
        <f>VLOOKUP(A1497:A3831,'Medical Examinations'!$A$2:$H$2336,6,0)</f>
        <v>No</v>
      </c>
      <c r="H1497" s="8">
        <f>VLOOKUP(A1497:A3831,'Medical Examinations'!$A$2:$H$2336,7,0)</f>
        <v>0</v>
      </c>
      <c r="I1497" t="str">
        <f>VLOOKUP(A1497:A3831,'Medical Examinations'!$A$2:$K$2336,11,0)</f>
        <v>No</v>
      </c>
      <c r="J1497" s="8" t="str">
        <f>VLOOKUP(A1497:A3831,'Medical Examinations'!$A$2:$M$2336,12,0)</f>
        <v>Obesity</v>
      </c>
      <c r="K1497" s="8" t="str">
        <f>VLOOKUP(A1497:A3831,'Medical Examinations'!$A$2:$M$2336,13,0)</f>
        <v>Diabetes</v>
      </c>
      <c r="L1497" s="8" t="str">
        <f>VLOOKUP(Table1[CUSTOMER ID],'Hospitalisation Details'!$A$1:$N$2344,12,0)</f>
        <v>15/Dec/1978</v>
      </c>
      <c r="M1497" s="22">
        <f>VLOOKUP(Table1[CUSTOMER ID],'Hospitalisation Details'!$A$2:$N$2344,14,0)</f>
        <v>6948.7</v>
      </c>
      <c r="N1497" s="8" t="str">
        <f>VLOOKUP(Table1[CUSTOMER ID],'Hospitalisation Details'!$A$2:$I$2344,7,0)</f>
        <v>tier - 1</v>
      </c>
      <c r="O1497" s="8" t="str">
        <f>VLOOKUP(Table1[CUSTOMER ID],'Hospitalisation Details'!$A$2:$I$2344,8,0)</f>
        <v>tier - 2</v>
      </c>
      <c r="P1497" s="8" t="str">
        <f>VLOOKUP(Table1[CUSTOMER ID],'Hospitalisation Details'!$A$2:$I$2344,9,0)</f>
        <v>R1012</v>
      </c>
      <c r="Q1497" s="8">
        <f ca="1">VLOOKUP(Table1[CUSTOMER ID],'Hospitalisation Details'!$A$2:$N$2344,13,0)</f>
        <v>45</v>
      </c>
    </row>
    <row r="1498" spans="1:17" ht="15.75" x14ac:dyDescent="0.25">
      <c r="A1498" s="1" t="s">
        <v>873</v>
      </c>
      <c r="B1498" s="8" t="str">
        <f>VLOOKUP(A1498:A3832,'Customer Names'!$A$2:$D$2336,2,0)</f>
        <v xml:space="preserve">  Miguel Angel Sr</v>
      </c>
      <c r="C1498" s="8">
        <f>VLOOKUP(A1498:A3832,'Medical Examinations'!$A$2:$H$2336,2,0)</f>
        <v>24.49</v>
      </c>
      <c r="D1498" s="8">
        <f>VLOOKUP(A1498:A3832,'Medical Examinations'!$A$2:$H$2336,3,0)</f>
        <v>4.67</v>
      </c>
      <c r="E1498" s="8" t="str">
        <f>VLOOKUP(A1498:A3832,'Medical Examinations'!$A$1:$M$2336,10,0)</f>
        <v>No</v>
      </c>
      <c r="F1498" s="8" t="str">
        <f>VLOOKUP(A1498:A3832,'Medical Examinations'!$A$2:$H$2336,5,0)</f>
        <v>No</v>
      </c>
      <c r="G1498" s="8" t="str">
        <f>VLOOKUP(A1498:A3832,'Medical Examinations'!$A$2:$H$2336,6,0)</f>
        <v>No</v>
      </c>
      <c r="H1498" s="8">
        <f>VLOOKUP(A1498:A3832,'Medical Examinations'!$A$2:$H$2336,7,0)</f>
        <v>0</v>
      </c>
      <c r="I1498" t="str">
        <f>VLOOKUP(A1498:A3832,'Medical Examinations'!$A$2:$K$2336,11,0)</f>
        <v>No</v>
      </c>
      <c r="J1498" s="8" t="str">
        <f>VLOOKUP(A1498:A3832,'Medical Examinations'!$A$2:$M$2336,12,0)</f>
        <v>Normal Weight</v>
      </c>
      <c r="K1498" s="8" t="str">
        <f>VLOOKUP(A1498:A3832,'Medical Examinations'!$A$2:$M$2336,13,0)</f>
        <v>Normal</v>
      </c>
      <c r="L1498" s="8" t="str">
        <f>VLOOKUP(Table1[CUSTOMER ID],'Hospitalisation Details'!$A$1:$N$2344,12,0)</f>
        <v>5/Oct/1980</v>
      </c>
      <c r="M1498" s="22">
        <f>VLOOKUP(Table1[CUSTOMER ID],'Hospitalisation Details'!$A$2:$N$2344,14,0)</f>
        <v>6940.94</v>
      </c>
      <c r="N1498" s="8" t="str">
        <f>VLOOKUP(Table1[CUSTOMER ID],'Hospitalisation Details'!$A$2:$I$2344,7,0)</f>
        <v>tier - 2</v>
      </c>
      <c r="O1498" s="8" t="str">
        <f>VLOOKUP(Table1[CUSTOMER ID],'Hospitalisation Details'!$A$2:$I$2344,8,0)</f>
        <v>tier - 3</v>
      </c>
      <c r="P1498" s="8" t="str">
        <f>VLOOKUP(Table1[CUSTOMER ID],'Hospitalisation Details'!$A$2:$I$2344,9,0)</f>
        <v>R1013</v>
      </c>
      <c r="Q1498" s="8">
        <f ca="1">VLOOKUP(Table1[CUSTOMER ID],'Hospitalisation Details'!$A$2:$N$2344,13,0)</f>
        <v>44</v>
      </c>
    </row>
    <row r="1499" spans="1:17" ht="15.75" x14ac:dyDescent="0.25">
      <c r="A1499" s="1" t="s">
        <v>872</v>
      </c>
      <c r="B1499" s="8" t="str">
        <f>VLOOKUP(A1499:A3833,'Customer Names'!$A$2:$D$2336,2,0)</f>
        <v xml:space="preserve">  Brian</v>
      </c>
      <c r="C1499" s="8">
        <f>VLOOKUP(A1499:A3833,'Medical Examinations'!$A$2:$H$2336,2,0)</f>
        <v>26.315000000000001</v>
      </c>
      <c r="D1499" s="8">
        <f>VLOOKUP(A1499:A3833,'Medical Examinations'!$A$2:$H$2336,3,0)</f>
        <v>6.02</v>
      </c>
      <c r="E1499" s="8" t="str">
        <f>VLOOKUP(A1499:A3833,'Medical Examinations'!$A$1:$M$2336,10,0)</f>
        <v>No</v>
      </c>
      <c r="F1499" s="8" t="str">
        <f>VLOOKUP(A1499:A3833,'Medical Examinations'!$A$2:$H$2336,5,0)</f>
        <v>No</v>
      </c>
      <c r="G1499" s="8" t="str">
        <f>VLOOKUP(A1499:A3833,'Medical Examinations'!$A$2:$H$2336,6,0)</f>
        <v>No</v>
      </c>
      <c r="H1499" s="8">
        <f>VLOOKUP(A1499:A3833,'Medical Examinations'!$A$2:$H$2336,7,0)</f>
        <v>0</v>
      </c>
      <c r="I1499" t="str">
        <f>VLOOKUP(A1499:A3833,'Medical Examinations'!$A$2:$K$2336,11,0)</f>
        <v>No</v>
      </c>
      <c r="J1499" s="8" t="str">
        <f>VLOOKUP(A1499:A3833,'Medical Examinations'!$A$2:$M$2336,12,0)</f>
        <v>Overweight</v>
      </c>
      <c r="K1499" s="8" t="str">
        <f>VLOOKUP(A1499:A3833,'Medical Examinations'!$A$2:$M$2336,13,0)</f>
        <v>Prediabetes</v>
      </c>
      <c r="L1499" s="8" t="str">
        <f>VLOOKUP(Table1[CUSTOMER ID],'Hospitalisation Details'!$A$1:$N$2344,12,0)</f>
        <v>30/Aug/1980</v>
      </c>
      <c r="M1499" s="22">
        <f>VLOOKUP(Table1[CUSTOMER ID],'Hospitalisation Details'!$A$2:$N$2344,14,0)</f>
        <v>6940.91</v>
      </c>
      <c r="N1499" s="8" t="str">
        <f>VLOOKUP(Table1[CUSTOMER ID],'Hospitalisation Details'!$A$2:$I$2344,7,0)</f>
        <v>tier - 2</v>
      </c>
      <c r="O1499" s="8" t="str">
        <f>VLOOKUP(Table1[CUSTOMER ID],'Hospitalisation Details'!$A$2:$I$2344,8,0)</f>
        <v>tier - 2</v>
      </c>
      <c r="P1499" s="8" t="str">
        <f>VLOOKUP(Table1[CUSTOMER ID],'Hospitalisation Details'!$A$2:$I$2344,9,0)</f>
        <v>R1012</v>
      </c>
      <c r="Q1499" s="8">
        <f ca="1">VLOOKUP(Table1[CUSTOMER ID],'Hospitalisation Details'!$A$2:$N$2344,13,0)</f>
        <v>44</v>
      </c>
    </row>
    <row r="1500" spans="1:17" ht="15.75" x14ac:dyDescent="0.25">
      <c r="A1500" s="1" t="s">
        <v>871</v>
      </c>
      <c r="B1500" s="8" t="str">
        <f>VLOOKUP(A1500:A3834,'Customer Names'!$A$2:$D$2336,2,0)</f>
        <v xml:space="preserve">  Meghan</v>
      </c>
      <c r="C1500" s="8">
        <f>VLOOKUP(A1500:A3834,'Medical Examinations'!$A$2:$H$2336,2,0)</f>
        <v>22.58</v>
      </c>
      <c r="D1500" s="8">
        <f>VLOOKUP(A1500:A3834,'Medical Examinations'!$A$2:$H$2336,3,0)</f>
        <v>7.46</v>
      </c>
      <c r="E1500" s="8" t="str">
        <f>VLOOKUP(A1500:A3834,'Medical Examinations'!$A$1:$M$2336,10,0)</f>
        <v>No</v>
      </c>
      <c r="F1500" s="8" t="str">
        <f>VLOOKUP(A1500:A3834,'Medical Examinations'!$A$2:$H$2336,5,0)</f>
        <v>No</v>
      </c>
      <c r="G1500" s="8" t="str">
        <f>VLOOKUP(A1500:A3834,'Medical Examinations'!$A$2:$H$2336,6,0)</f>
        <v>No</v>
      </c>
      <c r="H1500" s="8">
        <f>VLOOKUP(A1500:A3834,'Medical Examinations'!$A$2:$H$2336,7,0)</f>
        <v>0</v>
      </c>
      <c r="I1500" t="str">
        <f>VLOOKUP(A1500:A3834,'Medical Examinations'!$A$2:$K$2336,11,0)</f>
        <v>No</v>
      </c>
      <c r="J1500" s="8" t="str">
        <f>VLOOKUP(A1500:A3834,'Medical Examinations'!$A$2:$M$2336,12,0)</f>
        <v>Normal Weight</v>
      </c>
      <c r="K1500" s="8" t="str">
        <f>VLOOKUP(A1500:A3834,'Medical Examinations'!$A$2:$M$2336,13,0)</f>
        <v>Diabetes</v>
      </c>
      <c r="L1500" s="8" t="str">
        <f>VLOOKUP(Table1[CUSTOMER ID],'Hospitalisation Details'!$A$1:$N$2344,12,0)</f>
        <v>29/Nov/1978</v>
      </c>
      <c r="M1500" s="22">
        <f>VLOOKUP(Table1[CUSTOMER ID],'Hospitalisation Details'!$A$2:$N$2344,14,0)</f>
        <v>6938.11</v>
      </c>
      <c r="N1500" s="8" t="str">
        <f>VLOOKUP(Table1[CUSTOMER ID],'Hospitalisation Details'!$A$2:$I$2344,7,0)</f>
        <v>tier - 2</v>
      </c>
      <c r="O1500" s="8" t="str">
        <f>VLOOKUP(Table1[CUSTOMER ID],'Hospitalisation Details'!$A$2:$I$2344,8,0)</f>
        <v>tier - 2</v>
      </c>
      <c r="P1500" s="8" t="str">
        <f>VLOOKUP(Table1[CUSTOMER ID],'Hospitalisation Details'!$A$2:$I$2344,9,0)</f>
        <v>R1013</v>
      </c>
      <c r="Q1500" s="8">
        <f ca="1">VLOOKUP(Table1[CUSTOMER ID],'Hospitalisation Details'!$A$2:$N$2344,13,0)</f>
        <v>45</v>
      </c>
    </row>
    <row r="1501" spans="1:17" ht="15.75" x14ac:dyDescent="0.25">
      <c r="A1501" s="1" t="s">
        <v>870</v>
      </c>
      <c r="B1501" s="8" t="str">
        <f>VLOOKUP(A1501:A3835,'Customer Names'!$A$2:$D$2336,2,0)</f>
        <v xml:space="preserve">  Meredith L</v>
      </c>
      <c r="C1501" s="8">
        <f>VLOOKUP(A1501:A3835,'Medical Examinations'!$A$2:$H$2336,2,0)</f>
        <v>19.475000000000001</v>
      </c>
      <c r="D1501" s="8">
        <f>VLOOKUP(A1501:A3835,'Medical Examinations'!$A$2:$H$2336,3,0)</f>
        <v>4.74</v>
      </c>
      <c r="E1501" s="8" t="str">
        <f>VLOOKUP(A1501:A3835,'Medical Examinations'!$A$1:$M$2336,10,0)</f>
        <v>No</v>
      </c>
      <c r="F1501" s="8" t="str">
        <f>VLOOKUP(A1501:A3835,'Medical Examinations'!$A$2:$H$2336,5,0)</f>
        <v>No</v>
      </c>
      <c r="G1501" s="8" t="str">
        <f>VLOOKUP(A1501:A3835,'Medical Examinations'!$A$2:$H$2336,6,0)</f>
        <v>No</v>
      </c>
      <c r="H1501" s="8">
        <f>VLOOKUP(A1501:A3835,'Medical Examinations'!$A$2:$H$2336,7,0)</f>
        <v>1</v>
      </c>
      <c r="I1501" t="str">
        <f>VLOOKUP(A1501:A3835,'Medical Examinations'!$A$2:$K$2336,11,0)</f>
        <v>No</v>
      </c>
      <c r="J1501" s="8" t="str">
        <f>VLOOKUP(A1501:A3835,'Medical Examinations'!$A$2:$M$2336,12,0)</f>
        <v>Normal Weight</v>
      </c>
      <c r="K1501" s="8" t="str">
        <f>VLOOKUP(A1501:A3835,'Medical Examinations'!$A$2:$M$2336,13,0)</f>
        <v>Normal</v>
      </c>
      <c r="L1501" s="8" t="str">
        <f>VLOOKUP(Table1[CUSTOMER ID],'Hospitalisation Details'!$A$1:$N$2344,12,0)</f>
        <v>5/Sep/1984</v>
      </c>
      <c r="M1501" s="22">
        <f>VLOOKUP(Table1[CUSTOMER ID],'Hospitalisation Details'!$A$2:$N$2344,14,0)</f>
        <v>6933.24</v>
      </c>
      <c r="N1501" s="8" t="str">
        <f>VLOOKUP(Table1[CUSTOMER ID],'Hospitalisation Details'!$A$2:$I$2344,7,0)</f>
        <v>tier - 2</v>
      </c>
      <c r="O1501" s="8" t="str">
        <f>VLOOKUP(Table1[CUSTOMER ID],'Hospitalisation Details'!$A$2:$I$2344,8,0)</f>
        <v>tier - 3</v>
      </c>
      <c r="P1501" s="8" t="str">
        <f>VLOOKUP(Table1[CUSTOMER ID],'Hospitalisation Details'!$A$2:$I$2344,9,0)</f>
        <v>R1012</v>
      </c>
      <c r="Q1501" s="8">
        <f ca="1">VLOOKUP(Table1[CUSTOMER ID],'Hospitalisation Details'!$A$2:$N$2344,13,0)</f>
        <v>40</v>
      </c>
    </row>
    <row r="1502" spans="1:17" ht="15.75" x14ac:dyDescent="0.25">
      <c r="A1502" s="1" t="s">
        <v>869</v>
      </c>
      <c r="B1502" s="8" t="str">
        <f>VLOOKUP(A1502:A3836,'Customer Names'!$A$2:$D$2336,2,0)</f>
        <v xml:space="preserve">  Millicent M</v>
      </c>
      <c r="C1502" s="8">
        <f>VLOOKUP(A1502:A3836,'Medical Examinations'!$A$2:$H$2336,2,0)</f>
        <v>26.33</v>
      </c>
      <c r="D1502" s="8">
        <f>VLOOKUP(A1502:A3836,'Medical Examinations'!$A$2:$H$2336,3,0)</f>
        <v>4.79</v>
      </c>
      <c r="E1502" s="8" t="str">
        <f>VLOOKUP(A1502:A3836,'Medical Examinations'!$A$1:$M$2336,10,0)</f>
        <v>No</v>
      </c>
      <c r="F1502" s="8" t="str">
        <f>VLOOKUP(A1502:A3836,'Medical Examinations'!$A$2:$H$2336,5,0)</f>
        <v>No</v>
      </c>
      <c r="G1502" s="8" t="str">
        <f>VLOOKUP(A1502:A3836,'Medical Examinations'!$A$2:$H$2336,6,0)</f>
        <v>No</v>
      </c>
      <c r="H1502" s="8">
        <f>VLOOKUP(A1502:A3836,'Medical Examinations'!$A$2:$H$2336,7,0)</f>
        <v>0</v>
      </c>
      <c r="I1502" t="str">
        <f>VLOOKUP(A1502:A3836,'Medical Examinations'!$A$2:$K$2336,11,0)</f>
        <v>No</v>
      </c>
      <c r="J1502" s="8" t="str">
        <f>VLOOKUP(A1502:A3836,'Medical Examinations'!$A$2:$M$2336,12,0)</f>
        <v>Overweight</v>
      </c>
      <c r="K1502" s="8" t="str">
        <f>VLOOKUP(A1502:A3836,'Medical Examinations'!$A$2:$M$2336,13,0)</f>
        <v>Normal</v>
      </c>
      <c r="L1502" s="8" t="str">
        <f>VLOOKUP(Table1[CUSTOMER ID],'Hospitalisation Details'!$A$1:$N$2344,12,0)</f>
        <v>21/Dec/1989</v>
      </c>
      <c r="M1502" s="22">
        <f>VLOOKUP(Table1[CUSTOMER ID],'Hospitalisation Details'!$A$2:$N$2344,14,0)</f>
        <v>6895.19</v>
      </c>
      <c r="N1502" s="8" t="str">
        <f>VLOOKUP(Table1[CUSTOMER ID],'Hospitalisation Details'!$A$2:$I$2344,7,0)</f>
        <v>tier - 2</v>
      </c>
      <c r="O1502" s="8" t="str">
        <f>VLOOKUP(Table1[CUSTOMER ID],'Hospitalisation Details'!$A$2:$I$2344,8,0)</f>
        <v>tier - 3</v>
      </c>
      <c r="P1502" s="8" t="str">
        <f>VLOOKUP(Table1[CUSTOMER ID],'Hospitalisation Details'!$A$2:$I$2344,9,0)</f>
        <v>R1024</v>
      </c>
      <c r="Q1502" s="8">
        <f ca="1">VLOOKUP(Table1[CUSTOMER ID],'Hospitalisation Details'!$A$2:$N$2344,13,0)</f>
        <v>34</v>
      </c>
    </row>
    <row r="1503" spans="1:17" ht="15.75" x14ac:dyDescent="0.25">
      <c r="A1503" s="1" t="s">
        <v>868</v>
      </c>
      <c r="B1503" s="8" t="str">
        <f>VLOOKUP(A1503:A3837,'Customer Names'!$A$2:$D$2336,2,0)</f>
        <v xml:space="preserve">  Kathleen</v>
      </c>
      <c r="C1503" s="8">
        <f>VLOOKUP(A1503:A3837,'Medical Examinations'!$A$2:$H$2336,2,0)</f>
        <v>17.29</v>
      </c>
      <c r="D1503" s="8">
        <f>VLOOKUP(A1503:A3837,'Medical Examinations'!$A$2:$H$2336,3,0)</f>
        <v>5.35</v>
      </c>
      <c r="E1503" s="8" t="str">
        <f>VLOOKUP(A1503:A3837,'Medical Examinations'!$A$1:$M$2336,10,0)</f>
        <v>Yes</v>
      </c>
      <c r="F1503" s="8" t="str">
        <f>VLOOKUP(A1503:A3837,'Medical Examinations'!$A$2:$H$2336,5,0)</f>
        <v>No</v>
      </c>
      <c r="G1503" s="8" t="str">
        <f>VLOOKUP(A1503:A3837,'Medical Examinations'!$A$2:$H$2336,6,0)</f>
        <v>No</v>
      </c>
      <c r="H1503" s="8">
        <f>VLOOKUP(A1503:A3837,'Medical Examinations'!$A$2:$H$2336,7,0)</f>
        <v>0</v>
      </c>
      <c r="I1503" t="str">
        <f>VLOOKUP(A1503:A3837,'Medical Examinations'!$A$2:$K$2336,11,0)</f>
        <v>No</v>
      </c>
      <c r="J1503" s="8" t="str">
        <f>VLOOKUP(A1503:A3837,'Medical Examinations'!$A$2:$M$2336,12,0)</f>
        <v>Underweight</v>
      </c>
      <c r="K1503" s="8" t="str">
        <f>VLOOKUP(A1503:A3837,'Medical Examinations'!$A$2:$M$2336,13,0)</f>
        <v>Normal</v>
      </c>
      <c r="L1503" s="8" t="str">
        <f>VLOOKUP(Table1[CUSTOMER ID],'Hospitalisation Details'!$A$1:$N$2344,12,0)</f>
        <v>10/Sep/1985</v>
      </c>
      <c r="M1503" s="22">
        <f>VLOOKUP(Table1[CUSTOMER ID],'Hospitalisation Details'!$A$2:$N$2344,14,0)</f>
        <v>6877.98</v>
      </c>
      <c r="N1503" s="8" t="str">
        <f>VLOOKUP(Table1[CUSTOMER ID],'Hospitalisation Details'!$A$2:$I$2344,7,0)</f>
        <v>tier - 2</v>
      </c>
      <c r="O1503" s="8" t="str">
        <f>VLOOKUP(Table1[CUSTOMER ID],'Hospitalisation Details'!$A$2:$I$2344,8,0)</f>
        <v>tier - 1</v>
      </c>
      <c r="P1503" s="8" t="str">
        <f>VLOOKUP(Table1[CUSTOMER ID],'Hospitalisation Details'!$A$2:$I$2344,9,0)</f>
        <v>R1024</v>
      </c>
      <c r="Q1503" s="8">
        <f ca="1">VLOOKUP(Table1[CUSTOMER ID],'Hospitalisation Details'!$A$2:$N$2344,13,0)</f>
        <v>39</v>
      </c>
    </row>
    <row r="1504" spans="1:17" ht="15.75" x14ac:dyDescent="0.25">
      <c r="A1504" s="1" t="s">
        <v>867</v>
      </c>
      <c r="B1504" s="8" t="str">
        <f>VLOOKUP(A1504:A3838,'Customer Names'!$A$2:$D$2336,2,0)</f>
        <v xml:space="preserve">  Kimberly K</v>
      </c>
      <c r="C1504" s="8">
        <f>VLOOKUP(A1504:A3838,'Medical Examinations'!$A$2:$H$2336,2,0)</f>
        <v>42.88</v>
      </c>
      <c r="D1504" s="8">
        <f>VLOOKUP(A1504:A3838,'Medical Examinations'!$A$2:$H$2336,3,0)</f>
        <v>4.87</v>
      </c>
      <c r="E1504" s="8" t="str">
        <f>VLOOKUP(A1504:A3838,'Medical Examinations'!$A$1:$M$2336,10,0)</f>
        <v>No</v>
      </c>
      <c r="F1504" s="8" t="str">
        <f>VLOOKUP(A1504:A3838,'Medical Examinations'!$A$2:$H$2336,5,0)</f>
        <v>yes</v>
      </c>
      <c r="G1504" s="8" t="str">
        <f>VLOOKUP(A1504:A3838,'Medical Examinations'!$A$2:$H$2336,6,0)</f>
        <v>No</v>
      </c>
      <c r="H1504" s="8">
        <f>VLOOKUP(A1504:A3838,'Medical Examinations'!$A$2:$H$2336,7,0)</f>
        <v>1</v>
      </c>
      <c r="I1504" t="str">
        <f>VLOOKUP(A1504:A3838,'Medical Examinations'!$A$2:$K$2336,11,0)</f>
        <v>No</v>
      </c>
      <c r="J1504" s="8" t="str">
        <f>VLOOKUP(A1504:A3838,'Medical Examinations'!$A$2:$M$2336,12,0)</f>
        <v>Obesity</v>
      </c>
      <c r="K1504" s="8" t="str">
        <f>VLOOKUP(A1504:A3838,'Medical Examinations'!$A$2:$M$2336,13,0)</f>
        <v>Normal</v>
      </c>
      <c r="L1504" s="8" t="str">
        <f>VLOOKUP(Table1[CUSTOMER ID],'Hospitalisation Details'!$A$1:$N$2344,12,0)</f>
        <v>24/Dec/2004</v>
      </c>
      <c r="M1504" s="22">
        <f>VLOOKUP(Table1[CUSTOMER ID],'Hospitalisation Details'!$A$2:$N$2344,14,0)</f>
        <v>6876.53</v>
      </c>
      <c r="N1504" s="8" t="str">
        <f>VLOOKUP(Table1[CUSTOMER ID],'Hospitalisation Details'!$A$2:$I$2344,7,0)</f>
        <v>tier - 2</v>
      </c>
      <c r="O1504" s="8" t="str">
        <f>VLOOKUP(Table1[CUSTOMER ID],'Hospitalisation Details'!$A$2:$I$2344,8,0)</f>
        <v>tier - 1</v>
      </c>
      <c r="P1504" s="8" t="str">
        <f>VLOOKUP(Table1[CUSTOMER ID],'Hospitalisation Details'!$A$2:$I$2344,9,0)</f>
        <v>R1012</v>
      </c>
      <c r="Q1504" s="8">
        <f ca="1">VLOOKUP(Table1[CUSTOMER ID],'Hospitalisation Details'!$A$2:$N$2344,13,0)</f>
        <v>19</v>
      </c>
    </row>
    <row r="1505" spans="1:17" ht="15.75" x14ac:dyDescent="0.25">
      <c r="A1505" s="1" t="s">
        <v>866</v>
      </c>
      <c r="B1505" s="8" t="str">
        <f>VLOOKUP(A1505:A3839,'Customer Names'!$A$2:$D$2336,2,0)</f>
        <v xml:space="preserve">  Justin C</v>
      </c>
      <c r="C1505" s="8">
        <f>VLOOKUP(A1505:A3839,'Medical Examinations'!$A$2:$H$2336,2,0)</f>
        <v>32.200000000000003</v>
      </c>
      <c r="D1505" s="8">
        <f>VLOOKUP(A1505:A3839,'Medical Examinations'!$A$2:$H$2336,3,0)</f>
        <v>10.09</v>
      </c>
      <c r="E1505" s="8" t="str">
        <f>VLOOKUP(A1505:A3839,'Medical Examinations'!$A$1:$M$2336,10,0)</f>
        <v>Yes</v>
      </c>
      <c r="F1505" s="8" t="str">
        <f>VLOOKUP(A1505:A3839,'Medical Examinations'!$A$2:$H$2336,5,0)</f>
        <v>No</v>
      </c>
      <c r="G1505" s="8" t="str">
        <f>VLOOKUP(A1505:A3839,'Medical Examinations'!$A$2:$H$2336,6,0)</f>
        <v>No</v>
      </c>
      <c r="H1505" s="8">
        <f>VLOOKUP(A1505:A3839,'Medical Examinations'!$A$2:$H$2336,7,0)</f>
        <v>0</v>
      </c>
      <c r="I1505" t="str">
        <f>VLOOKUP(A1505:A3839,'Medical Examinations'!$A$2:$K$2336,11,0)</f>
        <v>No</v>
      </c>
      <c r="J1505" s="8" t="str">
        <f>VLOOKUP(A1505:A3839,'Medical Examinations'!$A$2:$M$2336,12,0)</f>
        <v>Obesity</v>
      </c>
      <c r="K1505" s="8" t="str">
        <f>VLOOKUP(A1505:A3839,'Medical Examinations'!$A$2:$M$2336,13,0)</f>
        <v>Diabetes</v>
      </c>
      <c r="L1505" s="8" t="str">
        <f>VLOOKUP(Table1[CUSTOMER ID],'Hospitalisation Details'!$A$1:$N$2344,12,0)</f>
        <v>23/Jun/1981</v>
      </c>
      <c r="M1505" s="22">
        <f>VLOOKUP(Table1[CUSTOMER ID],'Hospitalisation Details'!$A$2:$N$2344,14,0)</f>
        <v>6875.96</v>
      </c>
      <c r="N1505" s="8" t="str">
        <f>VLOOKUP(Table1[CUSTOMER ID],'Hospitalisation Details'!$A$2:$I$2344,7,0)</f>
        <v>tier - 2</v>
      </c>
      <c r="O1505" s="8" t="str">
        <f>VLOOKUP(Table1[CUSTOMER ID],'Hospitalisation Details'!$A$2:$I$2344,8,0)</f>
        <v>tier - 2</v>
      </c>
      <c r="P1505" s="8" t="str">
        <f>VLOOKUP(Table1[CUSTOMER ID],'Hospitalisation Details'!$A$2:$I$2344,9,0)</f>
        <v>R1011</v>
      </c>
      <c r="Q1505" s="8">
        <f ca="1">VLOOKUP(Table1[CUSTOMER ID],'Hospitalisation Details'!$A$2:$N$2344,13,0)</f>
        <v>43</v>
      </c>
    </row>
    <row r="1506" spans="1:17" ht="15.75" x14ac:dyDescent="0.25">
      <c r="A1506" s="1" t="s">
        <v>865</v>
      </c>
      <c r="B1506" s="8" t="str">
        <f>VLOOKUP(A1506:A3840,'Customer Names'!$A$2:$D$2336,2,0)</f>
        <v xml:space="preserve">  Tristan P</v>
      </c>
      <c r="C1506" s="8">
        <f>VLOOKUP(A1506:A3840,'Medical Examinations'!$A$2:$H$2336,2,0)</f>
        <v>18.75</v>
      </c>
      <c r="D1506" s="8">
        <f>VLOOKUP(A1506:A3840,'Medical Examinations'!$A$2:$H$2336,3,0)</f>
        <v>5.47</v>
      </c>
      <c r="E1506" s="8" t="str">
        <f>VLOOKUP(A1506:A3840,'Medical Examinations'!$A$1:$M$2336,10,0)</f>
        <v>Yes</v>
      </c>
      <c r="F1506" s="8" t="str">
        <f>VLOOKUP(A1506:A3840,'Medical Examinations'!$A$2:$H$2336,5,0)</f>
        <v>No</v>
      </c>
      <c r="G1506" s="8" t="str">
        <f>VLOOKUP(A1506:A3840,'Medical Examinations'!$A$2:$H$2336,6,0)</f>
        <v>Yes</v>
      </c>
      <c r="H1506" s="8">
        <f>VLOOKUP(A1506:A3840,'Medical Examinations'!$A$2:$H$2336,7,0)</f>
        <v>1</v>
      </c>
      <c r="I1506" t="str">
        <f>VLOOKUP(A1506:A3840,'Medical Examinations'!$A$2:$K$2336,11,0)</f>
        <v>No</v>
      </c>
      <c r="J1506" s="8" t="str">
        <f>VLOOKUP(A1506:A3840,'Medical Examinations'!$A$2:$M$2336,12,0)</f>
        <v>Normal Weight</v>
      </c>
      <c r="K1506" s="8" t="str">
        <f>VLOOKUP(A1506:A3840,'Medical Examinations'!$A$2:$M$2336,13,0)</f>
        <v>Normal</v>
      </c>
      <c r="L1506" s="8" t="str">
        <f>VLOOKUP(Table1[CUSTOMER ID],'Hospitalisation Details'!$A$1:$N$2344,12,0)</f>
        <v>23/Oct/1969</v>
      </c>
      <c r="M1506" s="22">
        <f>VLOOKUP(Table1[CUSTOMER ID],'Hospitalisation Details'!$A$2:$N$2344,14,0)</f>
        <v>6868.39</v>
      </c>
      <c r="N1506" s="8" t="str">
        <f>VLOOKUP(Table1[CUSTOMER ID],'Hospitalisation Details'!$A$2:$I$2344,7,0)</f>
        <v>tier - 2</v>
      </c>
      <c r="O1506" s="8" t="str">
        <f>VLOOKUP(Table1[CUSTOMER ID],'Hospitalisation Details'!$A$2:$I$2344,8,0)</f>
        <v>tier - 2</v>
      </c>
      <c r="P1506" s="8" t="str">
        <f>VLOOKUP(Table1[CUSTOMER ID],'Hospitalisation Details'!$A$2:$I$2344,9,0)</f>
        <v>R1013</v>
      </c>
      <c r="Q1506" s="8">
        <f ca="1">VLOOKUP(Table1[CUSTOMER ID],'Hospitalisation Details'!$A$2:$N$2344,13,0)</f>
        <v>55</v>
      </c>
    </row>
    <row r="1507" spans="1:17" ht="15.75" x14ac:dyDescent="0.25">
      <c r="A1507" s="1" t="s">
        <v>864</v>
      </c>
      <c r="B1507" s="8" t="str">
        <f>VLOOKUP(A1507:A3841,'Customer Names'!$A$2:$D$2336,2,0)</f>
        <v xml:space="preserve">  Traci A</v>
      </c>
      <c r="C1507" s="8">
        <f>VLOOKUP(A1507:A3841,'Medical Examinations'!$A$2:$H$2336,2,0)</f>
        <v>22.36</v>
      </c>
      <c r="D1507" s="8">
        <f>VLOOKUP(A1507:A3841,'Medical Examinations'!$A$2:$H$2336,3,0)</f>
        <v>8.6</v>
      </c>
      <c r="E1507" s="8" t="str">
        <f>VLOOKUP(A1507:A3841,'Medical Examinations'!$A$1:$M$2336,10,0)</f>
        <v>No</v>
      </c>
      <c r="F1507" s="8" t="str">
        <f>VLOOKUP(A1507:A3841,'Medical Examinations'!$A$2:$H$2336,5,0)</f>
        <v>No</v>
      </c>
      <c r="G1507" s="8" t="str">
        <f>VLOOKUP(A1507:A3841,'Medical Examinations'!$A$2:$H$2336,6,0)</f>
        <v>No</v>
      </c>
      <c r="H1507" s="8">
        <f>VLOOKUP(A1507:A3841,'Medical Examinations'!$A$2:$H$2336,7,0)</f>
        <v>0</v>
      </c>
      <c r="I1507" t="str">
        <f>VLOOKUP(A1507:A3841,'Medical Examinations'!$A$2:$K$2336,11,0)</f>
        <v>No</v>
      </c>
      <c r="J1507" s="8" t="str">
        <f>VLOOKUP(A1507:A3841,'Medical Examinations'!$A$2:$M$2336,12,0)</f>
        <v>Normal Weight</v>
      </c>
      <c r="K1507" s="8" t="str">
        <f>VLOOKUP(A1507:A3841,'Medical Examinations'!$A$2:$M$2336,13,0)</f>
        <v>Diabetes</v>
      </c>
      <c r="L1507" s="8" t="str">
        <f>VLOOKUP(Table1[CUSTOMER ID],'Hospitalisation Details'!$A$1:$N$2344,12,0)</f>
        <v>5/Aug/1978</v>
      </c>
      <c r="M1507" s="22">
        <f>VLOOKUP(Table1[CUSTOMER ID],'Hospitalisation Details'!$A$2:$N$2344,14,0)</f>
        <v>6863.49</v>
      </c>
      <c r="N1507" s="8" t="str">
        <f>VLOOKUP(Table1[CUSTOMER ID],'Hospitalisation Details'!$A$2:$I$2344,7,0)</f>
        <v>tier - 2</v>
      </c>
      <c r="O1507" s="8" t="str">
        <f>VLOOKUP(Table1[CUSTOMER ID],'Hospitalisation Details'!$A$2:$I$2344,8,0)</f>
        <v>tier - 1</v>
      </c>
      <c r="P1507" s="8" t="str">
        <f>VLOOKUP(Table1[CUSTOMER ID],'Hospitalisation Details'!$A$2:$I$2344,9,0)</f>
        <v>R1013</v>
      </c>
      <c r="Q1507" s="8">
        <f ca="1">VLOOKUP(Table1[CUSTOMER ID],'Hospitalisation Details'!$A$2:$N$2344,13,0)</f>
        <v>46</v>
      </c>
    </row>
    <row r="1508" spans="1:17" ht="15.75" x14ac:dyDescent="0.25">
      <c r="A1508" s="1" t="s">
        <v>863</v>
      </c>
      <c r="B1508" s="8" t="str">
        <f>VLOOKUP(A1508:A3842,'Customer Names'!$A$2:$D$2336,2,0)</f>
        <v xml:space="preserve">  Justin P</v>
      </c>
      <c r="C1508" s="8">
        <f>VLOOKUP(A1508:A3842,'Medical Examinations'!$A$2:$H$2336,2,0)</f>
        <v>23.94</v>
      </c>
      <c r="D1508" s="8">
        <f>VLOOKUP(A1508:A3842,'Medical Examinations'!$A$2:$H$2336,3,0)</f>
        <v>10.74</v>
      </c>
      <c r="E1508" s="8" t="str">
        <f>VLOOKUP(A1508:A3842,'Medical Examinations'!$A$1:$M$2336,10,0)</f>
        <v>Yes</v>
      </c>
      <c r="F1508" s="8" t="str">
        <f>VLOOKUP(A1508:A3842,'Medical Examinations'!$A$2:$H$2336,5,0)</f>
        <v>No</v>
      </c>
      <c r="G1508" s="8" t="str">
        <f>VLOOKUP(A1508:A3842,'Medical Examinations'!$A$2:$H$2336,6,0)</f>
        <v>No</v>
      </c>
      <c r="H1508" s="8">
        <f>VLOOKUP(A1508:A3842,'Medical Examinations'!$A$2:$H$2336,7,0)</f>
        <v>0</v>
      </c>
      <c r="I1508" t="str">
        <f>VLOOKUP(A1508:A3842,'Medical Examinations'!$A$2:$K$2336,11,0)</f>
        <v>No</v>
      </c>
      <c r="J1508" s="8" t="str">
        <f>VLOOKUP(A1508:A3842,'Medical Examinations'!$A$2:$M$2336,12,0)</f>
        <v>Normal Weight</v>
      </c>
      <c r="K1508" s="8" t="str">
        <f>VLOOKUP(A1508:A3842,'Medical Examinations'!$A$2:$M$2336,13,0)</f>
        <v>Diabetes</v>
      </c>
      <c r="L1508" s="8" t="str">
        <f>VLOOKUP(Table1[CUSTOMER ID],'Hospitalisation Details'!$A$1:$N$2344,12,0)</f>
        <v>19/Jun/1981</v>
      </c>
      <c r="M1508" s="22">
        <f>VLOOKUP(Table1[CUSTOMER ID],'Hospitalisation Details'!$A$2:$N$2344,14,0)</f>
        <v>6858.48</v>
      </c>
      <c r="N1508" s="8" t="str">
        <f>VLOOKUP(Table1[CUSTOMER ID],'Hospitalisation Details'!$A$2:$I$2344,7,0)</f>
        <v>tier - 2</v>
      </c>
      <c r="O1508" s="8" t="str">
        <f>VLOOKUP(Table1[CUSTOMER ID],'Hospitalisation Details'!$A$2:$I$2344,8,0)</f>
        <v>tier - 2</v>
      </c>
      <c r="P1508" s="8" t="str">
        <f>VLOOKUP(Table1[CUSTOMER ID],'Hospitalisation Details'!$A$2:$I$2344,9,0)</f>
        <v>R1019</v>
      </c>
      <c r="Q1508" s="8">
        <f ca="1">VLOOKUP(Table1[CUSTOMER ID],'Hospitalisation Details'!$A$2:$N$2344,13,0)</f>
        <v>43</v>
      </c>
    </row>
    <row r="1509" spans="1:17" ht="15.75" x14ac:dyDescent="0.25">
      <c r="A1509" s="1" t="s">
        <v>862</v>
      </c>
      <c r="B1509" s="8" t="str">
        <f>VLOOKUP(A1509:A3843,'Customer Names'!$A$2:$D$2336,2,0)</f>
        <v xml:space="preserve">  Logan M</v>
      </c>
      <c r="C1509" s="8">
        <f>VLOOKUP(A1509:A3843,'Medical Examinations'!$A$2:$H$2336,2,0)</f>
        <v>30.1</v>
      </c>
      <c r="D1509" s="8">
        <f>VLOOKUP(A1509:A3843,'Medical Examinations'!$A$2:$H$2336,3,0)</f>
        <v>4.3899999999999997</v>
      </c>
      <c r="E1509" s="8" t="str">
        <f>VLOOKUP(A1509:A3843,'Medical Examinations'!$A$1:$M$2336,10,0)</f>
        <v>No</v>
      </c>
      <c r="F1509" s="8" t="str">
        <f>VLOOKUP(A1509:A3843,'Medical Examinations'!$A$2:$H$2336,5,0)</f>
        <v>No</v>
      </c>
      <c r="G1509" s="8" t="str">
        <f>VLOOKUP(A1509:A3843,'Medical Examinations'!$A$2:$H$2336,6,0)</f>
        <v>Yes</v>
      </c>
      <c r="H1509" s="8">
        <f>VLOOKUP(A1509:A3843,'Medical Examinations'!$A$2:$H$2336,7,0)</f>
        <v>1</v>
      </c>
      <c r="I1509" t="str">
        <f>VLOOKUP(A1509:A3843,'Medical Examinations'!$A$2:$K$2336,11,0)</f>
        <v>No</v>
      </c>
      <c r="J1509" s="8" t="str">
        <f>VLOOKUP(A1509:A3843,'Medical Examinations'!$A$2:$M$2336,12,0)</f>
        <v>Obesity</v>
      </c>
      <c r="K1509" s="8" t="str">
        <f>VLOOKUP(A1509:A3843,'Medical Examinations'!$A$2:$M$2336,13,0)</f>
        <v>Normal</v>
      </c>
      <c r="L1509" s="8" t="str">
        <f>VLOOKUP(Table1[CUSTOMER ID],'Hospitalisation Details'!$A$1:$N$2344,12,0)</f>
        <v>4/Nov/1979</v>
      </c>
      <c r="M1509" s="22">
        <f>VLOOKUP(Table1[CUSTOMER ID],'Hospitalisation Details'!$A$2:$N$2344,14,0)</f>
        <v>6849.03</v>
      </c>
      <c r="N1509" s="8" t="str">
        <f>VLOOKUP(Table1[CUSTOMER ID],'Hospitalisation Details'!$A$2:$I$2344,7,0)</f>
        <v>tier - 2</v>
      </c>
      <c r="O1509" s="8" t="str">
        <f>VLOOKUP(Table1[CUSTOMER ID],'Hospitalisation Details'!$A$2:$I$2344,8,0)</f>
        <v>tier - 2</v>
      </c>
      <c r="P1509" s="8" t="str">
        <f>VLOOKUP(Table1[CUSTOMER ID],'Hospitalisation Details'!$A$2:$I$2344,9,0)</f>
        <v>R1011</v>
      </c>
      <c r="Q1509" s="8">
        <f ca="1">VLOOKUP(Table1[CUSTOMER ID],'Hospitalisation Details'!$A$2:$N$2344,13,0)</f>
        <v>45</v>
      </c>
    </row>
    <row r="1510" spans="1:17" ht="15.75" x14ac:dyDescent="0.25">
      <c r="A1510" s="1" t="s">
        <v>861</v>
      </c>
      <c r="B1510" s="8" t="str">
        <f>VLOOKUP(A1510:A3844,'Customer Names'!$A$2:$D$2336,2,0)</f>
        <v xml:space="preserve">  Sebastien</v>
      </c>
      <c r="C1510" s="8">
        <f>VLOOKUP(A1510:A3844,'Medical Examinations'!$A$2:$H$2336,2,0)</f>
        <v>21.93</v>
      </c>
      <c r="D1510" s="8">
        <f>VLOOKUP(A1510:A3844,'Medical Examinations'!$A$2:$H$2336,3,0)</f>
        <v>6.3</v>
      </c>
      <c r="E1510" s="8" t="str">
        <f>VLOOKUP(A1510:A3844,'Medical Examinations'!$A$1:$M$2336,10,0)</f>
        <v>No</v>
      </c>
      <c r="F1510" s="8" t="str">
        <f>VLOOKUP(A1510:A3844,'Medical Examinations'!$A$2:$H$2336,5,0)</f>
        <v>No</v>
      </c>
      <c r="G1510" s="8" t="str">
        <f>VLOOKUP(A1510:A3844,'Medical Examinations'!$A$2:$H$2336,6,0)</f>
        <v>No</v>
      </c>
      <c r="H1510" s="8">
        <f>VLOOKUP(A1510:A3844,'Medical Examinations'!$A$2:$H$2336,7,0)</f>
        <v>0</v>
      </c>
      <c r="I1510" t="str">
        <f>VLOOKUP(A1510:A3844,'Medical Examinations'!$A$2:$K$2336,11,0)</f>
        <v>No</v>
      </c>
      <c r="J1510" s="8" t="str">
        <f>VLOOKUP(A1510:A3844,'Medical Examinations'!$A$2:$M$2336,12,0)</f>
        <v>Normal Weight</v>
      </c>
      <c r="K1510" s="8" t="str">
        <f>VLOOKUP(A1510:A3844,'Medical Examinations'!$A$2:$M$2336,13,0)</f>
        <v>Prediabetes</v>
      </c>
      <c r="L1510" s="8" t="str">
        <f>VLOOKUP(Table1[CUSTOMER ID],'Hospitalisation Details'!$A$1:$N$2344,12,0)</f>
        <v>15/Jun/1977</v>
      </c>
      <c r="M1510" s="22">
        <f>VLOOKUP(Table1[CUSTOMER ID],'Hospitalisation Details'!$A$2:$N$2344,14,0)</f>
        <v>6843.17</v>
      </c>
      <c r="N1510" s="8" t="str">
        <f>VLOOKUP(Table1[CUSTOMER ID],'Hospitalisation Details'!$A$2:$I$2344,7,0)</f>
        <v>tier - 2</v>
      </c>
      <c r="O1510" s="8" t="str">
        <f>VLOOKUP(Table1[CUSTOMER ID],'Hospitalisation Details'!$A$2:$I$2344,8,0)</f>
        <v>tier - 1</v>
      </c>
      <c r="P1510" s="8" t="str">
        <f>VLOOKUP(Table1[CUSTOMER ID],'Hospitalisation Details'!$A$2:$I$2344,9,0)</f>
        <v>R1013</v>
      </c>
      <c r="Q1510" s="8">
        <f ca="1">VLOOKUP(Table1[CUSTOMER ID],'Hospitalisation Details'!$A$2:$N$2344,13,0)</f>
        <v>47</v>
      </c>
    </row>
    <row r="1511" spans="1:17" ht="15.75" x14ac:dyDescent="0.25">
      <c r="A1511" s="1" t="s">
        <v>860</v>
      </c>
      <c r="B1511" s="8" t="str">
        <f>VLOOKUP(A1511:A3845,'Customer Names'!$A$2:$D$2336,2,0)</f>
        <v xml:space="preserve">  Tiffany A</v>
      </c>
      <c r="C1511" s="8">
        <f>VLOOKUP(A1511:A3845,'Medical Examinations'!$A$2:$H$2336,2,0)</f>
        <v>39.75</v>
      </c>
      <c r="D1511" s="8">
        <f>VLOOKUP(A1511:A3845,'Medical Examinations'!$A$2:$H$2336,3,0)</f>
        <v>5.41</v>
      </c>
      <c r="E1511" s="8" t="str">
        <f>VLOOKUP(A1511:A3845,'Medical Examinations'!$A$1:$M$2336,10,0)</f>
        <v>No</v>
      </c>
      <c r="F1511" s="8" t="str">
        <f>VLOOKUP(A1511:A3845,'Medical Examinations'!$A$2:$H$2336,5,0)</f>
        <v>yes</v>
      </c>
      <c r="G1511" s="8" t="str">
        <f>VLOOKUP(A1511:A3845,'Medical Examinations'!$A$2:$H$2336,6,0)</f>
        <v>No</v>
      </c>
      <c r="H1511" s="8">
        <f>VLOOKUP(A1511:A3845,'Medical Examinations'!$A$2:$H$2336,7,0)</f>
        <v>1</v>
      </c>
      <c r="I1511" t="str">
        <f>VLOOKUP(A1511:A3845,'Medical Examinations'!$A$2:$K$2336,11,0)</f>
        <v>No</v>
      </c>
      <c r="J1511" s="8" t="str">
        <f>VLOOKUP(A1511:A3845,'Medical Examinations'!$A$2:$M$2336,12,0)</f>
        <v>Obesity</v>
      </c>
      <c r="K1511" s="8" t="str">
        <f>VLOOKUP(A1511:A3845,'Medical Examinations'!$A$2:$M$2336,13,0)</f>
        <v>Normal</v>
      </c>
      <c r="L1511" s="8" t="str">
        <f>VLOOKUP(Table1[CUSTOMER ID],'Hospitalisation Details'!$A$1:$N$2344,12,0)</f>
        <v>30/Nov/2000</v>
      </c>
      <c r="M1511" s="22">
        <f>VLOOKUP(Table1[CUSTOMER ID],'Hospitalisation Details'!$A$2:$N$2344,14,0)</f>
        <v>6842.28</v>
      </c>
      <c r="N1511" s="8" t="str">
        <f>VLOOKUP(Table1[CUSTOMER ID],'Hospitalisation Details'!$A$2:$I$2344,7,0)</f>
        <v>tier - 2</v>
      </c>
      <c r="O1511" s="8" t="str">
        <f>VLOOKUP(Table1[CUSTOMER ID],'Hospitalisation Details'!$A$2:$I$2344,8,0)</f>
        <v>tier - 1</v>
      </c>
      <c r="P1511" s="8" t="str">
        <f>VLOOKUP(Table1[CUSTOMER ID],'Hospitalisation Details'!$A$2:$I$2344,9,0)</f>
        <v>R1012</v>
      </c>
      <c r="Q1511" s="8">
        <f ca="1">VLOOKUP(Table1[CUSTOMER ID],'Hospitalisation Details'!$A$2:$N$2344,13,0)</f>
        <v>23</v>
      </c>
    </row>
    <row r="1512" spans="1:17" ht="15.75" x14ac:dyDescent="0.25">
      <c r="A1512" s="1" t="s">
        <v>859</v>
      </c>
      <c r="B1512" s="8" t="str">
        <f>VLOOKUP(A1512:A3846,'Customer Names'!$A$2:$D$2336,2,0)</f>
        <v xml:space="preserve">  Matthew</v>
      </c>
      <c r="C1512" s="8">
        <f>VLOOKUP(A1512:A3846,'Medical Examinations'!$A$2:$H$2336,2,0)</f>
        <v>26.03</v>
      </c>
      <c r="D1512" s="8">
        <f>VLOOKUP(A1512:A3846,'Medical Examinations'!$A$2:$H$2336,3,0)</f>
        <v>4.47</v>
      </c>
      <c r="E1512" s="8" t="str">
        <f>VLOOKUP(A1512:A3846,'Medical Examinations'!$A$1:$M$2336,10,0)</f>
        <v>No</v>
      </c>
      <c r="F1512" s="8" t="str">
        <f>VLOOKUP(A1512:A3846,'Medical Examinations'!$A$2:$H$2336,5,0)</f>
        <v>No</v>
      </c>
      <c r="G1512" s="8" t="str">
        <f>VLOOKUP(A1512:A3846,'Medical Examinations'!$A$2:$H$2336,6,0)</f>
        <v>Yes</v>
      </c>
      <c r="H1512" s="8">
        <f>VLOOKUP(A1512:A3846,'Medical Examinations'!$A$2:$H$2336,7,0)</f>
        <v>1</v>
      </c>
      <c r="I1512" t="str">
        <f>VLOOKUP(A1512:A3846,'Medical Examinations'!$A$2:$K$2336,11,0)</f>
        <v>No</v>
      </c>
      <c r="J1512" s="8" t="str">
        <f>VLOOKUP(A1512:A3846,'Medical Examinations'!$A$2:$M$2336,12,0)</f>
        <v>Overweight</v>
      </c>
      <c r="K1512" s="8" t="str">
        <f>VLOOKUP(A1512:A3846,'Medical Examinations'!$A$2:$M$2336,13,0)</f>
        <v>Normal</v>
      </c>
      <c r="L1512" s="8" t="str">
        <f>VLOOKUP(Table1[CUSTOMER ID],'Hospitalisation Details'!$A$1:$N$2344,12,0)</f>
        <v>15/Jul/1979</v>
      </c>
      <c r="M1512" s="22">
        <f>VLOOKUP(Table1[CUSTOMER ID],'Hospitalisation Details'!$A$2:$N$2344,14,0)</f>
        <v>6837.37</v>
      </c>
      <c r="N1512" s="8" t="str">
        <f>VLOOKUP(Table1[CUSTOMER ID],'Hospitalisation Details'!$A$2:$I$2344,7,0)</f>
        <v>tier - 3</v>
      </c>
      <c r="O1512" s="8" t="str">
        <f>VLOOKUP(Table1[CUSTOMER ID],'Hospitalisation Details'!$A$2:$I$2344,8,0)</f>
        <v>tier - 1</v>
      </c>
      <c r="P1512" s="8" t="str">
        <f>VLOOKUP(Table1[CUSTOMER ID],'Hospitalisation Details'!$A$2:$I$2344,9,0)</f>
        <v>R1016</v>
      </c>
      <c r="Q1512" s="8">
        <f ca="1">VLOOKUP(Table1[CUSTOMER ID],'Hospitalisation Details'!$A$2:$N$2344,13,0)</f>
        <v>45</v>
      </c>
    </row>
    <row r="1513" spans="1:17" ht="15.75" x14ac:dyDescent="0.25">
      <c r="A1513" s="1" t="s">
        <v>858</v>
      </c>
      <c r="B1513" s="8" t="str">
        <f>VLOOKUP(A1513:A3847,'Customer Names'!$A$2:$D$2336,2,0)</f>
        <v xml:space="preserve">  Luke</v>
      </c>
      <c r="C1513" s="8">
        <f>VLOOKUP(A1513:A3847,'Medical Examinations'!$A$2:$H$2336,2,0)</f>
        <v>34.51</v>
      </c>
      <c r="D1513" s="8">
        <f>VLOOKUP(A1513:A3847,'Medical Examinations'!$A$2:$H$2336,3,0)</f>
        <v>6.26</v>
      </c>
      <c r="E1513" s="8" t="str">
        <f>VLOOKUP(A1513:A3847,'Medical Examinations'!$A$1:$M$2336,10,0)</f>
        <v>No</v>
      </c>
      <c r="F1513" s="8" t="str">
        <f>VLOOKUP(A1513:A3847,'Medical Examinations'!$A$2:$H$2336,5,0)</f>
        <v>No</v>
      </c>
      <c r="G1513" s="8" t="str">
        <f>VLOOKUP(A1513:A3847,'Medical Examinations'!$A$2:$H$2336,6,0)</f>
        <v>No</v>
      </c>
      <c r="H1513" s="8">
        <f>VLOOKUP(A1513:A3847,'Medical Examinations'!$A$2:$H$2336,7,0)</f>
        <v>0</v>
      </c>
      <c r="I1513" t="str">
        <f>VLOOKUP(A1513:A3847,'Medical Examinations'!$A$2:$K$2336,11,0)</f>
        <v>No</v>
      </c>
      <c r="J1513" s="8" t="str">
        <f>VLOOKUP(A1513:A3847,'Medical Examinations'!$A$2:$M$2336,12,0)</f>
        <v>Obesity</v>
      </c>
      <c r="K1513" s="8" t="str">
        <f>VLOOKUP(A1513:A3847,'Medical Examinations'!$A$2:$M$2336,13,0)</f>
        <v>Prediabetes</v>
      </c>
      <c r="L1513" s="8" t="str">
        <f>VLOOKUP(Table1[CUSTOMER ID],'Hospitalisation Details'!$A$1:$N$2344,12,0)</f>
        <v>8/Jul/1994</v>
      </c>
      <c r="M1513" s="22">
        <f>VLOOKUP(Table1[CUSTOMER ID],'Hospitalisation Details'!$A$2:$N$2344,14,0)</f>
        <v>6827.69</v>
      </c>
      <c r="N1513" s="8" t="str">
        <f>VLOOKUP(Table1[CUSTOMER ID],'Hospitalisation Details'!$A$2:$I$2344,7,0)</f>
        <v>tier - 2</v>
      </c>
      <c r="O1513" s="8" t="str">
        <f>VLOOKUP(Table1[CUSTOMER ID],'Hospitalisation Details'!$A$2:$I$2344,8,0)</f>
        <v>tier - 2</v>
      </c>
      <c r="P1513" s="8" t="str">
        <f>VLOOKUP(Table1[CUSTOMER ID],'Hospitalisation Details'!$A$2:$I$2344,9,0)</f>
        <v>R1021</v>
      </c>
      <c r="Q1513" s="8">
        <f ca="1">VLOOKUP(Table1[CUSTOMER ID],'Hospitalisation Details'!$A$2:$N$2344,13,0)</f>
        <v>30</v>
      </c>
    </row>
    <row r="1514" spans="1:17" ht="15.75" x14ac:dyDescent="0.25">
      <c r="A1514" s="1" t="s">
        <v>857</v>
      </c>
      <c r="B1514" s="8" t="str">
        <f>VLOOKUP(A1514:A3848,'Customer Names'!$A$2:$D$2336,2,0)</f>
        <v xml:space="preserve">  Leigh</v>
      </c>
      <c r="C1514" s="8">
        <f>VLOOKUP(A1514:A3848,'Medical Examinations'!$A$2:$H$2336,2,0)</f>
        <v>19.32</v>
      </c>
      <c r="D1514" s="8">
        <f>VLOOKUP(A1514:A3848,'Medical Examinations'!$A$2:$H$2336,3,0)</f>
        <v>11.58</v>
      </c>
      <c r="E1514" s="8" t="str">
        <f>VLOOKUP(A1514:A3848,'Medical Examinations'!$A$1:$M$2336,10,0)</f>
        <v>Yes</v>
      </c>
      <c r="F1514" s="8" t="str">
        <f>VLOOKUP(A1514:A3848,'Medical Examinations'!$A$2:$H$2336,5,0)</f>
        <v>No</v>
      </c>
      <c r="G1514" s="8" t="str">
        <f>VLOOKUP(A1514:A3848,'Medical Examinations'!$A$2:$H$2336,6,0)</f>
        <v>No</v>
      </c>
      <c r="H1514" s="8">
        <f>VLOOKUP(A1514:A3848,'Medical Examinations'!$A$2:$H$2336,7,0)</f>
        <v>1</v>
      </c>
      <c r="I1514" t="str">
        <f>VLOOKUP(A1514:A3848,'Medical Examinations'!$A$2:$K$2336,11,0)</f>
        <v>No</v>
      </c>
      <c r="J1514" s="8" t="str">
        <f>VLOOKUP(A1514:A3848,'Medical Examinations'!$A$2:$M$2336,12,0)</f>
        <v>Normal Weight</v>
      </c>
      <c r="K1514" s="8" t="str">
        <f>VLOOKUP(A1514:A3848,'Medical Examinations'!$A$2:$M$2336,13,0)</f>
        <v>Diabetes</v>
      </c>
      <c r="L1514" s="8" t="str">
        <f>VLOOKUP(Table1[CUSTOMER ID],'Hospitalisation Details'!$A$1:$N$2344,12,0)</f>
        <v>17/Aug/1975</v>
      </c>
      <c r="M1514" s="22">
        <f>VLOOKUP(Table1[CUSTOMER ID],'Hospitalisation Details'!$A$2:$N$2344,14,0)</f>
        <v>6809.46</v>
      </c>
      <c r="N1514" s="8" t="str">
        <f>VLOOKUP(Table1[CUSTOMER ID],'Hospitalisation Details'!$A$2:$I$2344,7,0)</f>
        <v>tier - 2</v>
      </c>
      <c r="O1514" s="8" t="str">
        <f>VLOOKUP(Table1[CUSTOMER ID],'Hospitalisation Details'!$A$2:$I$2344,8,0)</f>
        <v>tier - 1</v>
      </c>
      <c r="P1514" s="8" t="str">
        <f>VLOOKUP(Table1[CUSTOMER ID],'Hospitalisation Details'!$A$2:$I$2344,9,0)</f>
        <v>R1012</v>
      </c>
      <c r="Q1514" s="8">
        <f ca="1">VLOOKUP(Table1[CUSTOMER ID],'Hospitalisation Details'!$A$2:$N$2344,13,0)</f>
        <v>49</v>
      </c>
    </row>
    <row r="1515" spans="1:17" ht="15.75" x14ac:dyDescent="0.25">
      <c r="A1515" s="1" t="s">
        <v>856</v>
      </c>
      <c r="B1515" s="8" t="str">
        <f>VLOOKUP(A1515:A3849,'Customer Names'!$A$2:$D$2336,2,0)</f>
        <v xml:space="preserve">  Yosuke</v>
      </c>
      <c r="C1515" s="8">
        <f>VLOOKUP(A1515:A3849,'Medical Examinations'!$A$2:$H$2336,2,0)</f>
        <v>28.5</v>
      </c>
      <c r="D1515" s="8">
        <f>VLOOKUP(A1515:A3849,'Medical Examinations'!$A$2:$H$2336,3,0)</f>
        <v>4.3600000000000003</v>
      </c>
      <c r="E1515" s="8" t="str">
        <f>VLOOKUP(A1515:A3849,'Medical Examinations'!$A$1:$M$2336,10,0)</f>
        <v>No</v>
      </c>
      <c r="F1515" s="8" t="str">
        <f>VLOOKUP(A1515:A3849,'Medical Examinations'!$A$2:$H$2336,5,0)</f>
        <v>No</v>
      </c>
      <c r="G1515" s="8" t="str">
        <f>VLOOKUP(A1515:A3849,'Medical Examinations'!$A$2:$H$2336,6,0)</f>
        <v>No</v>
      </c>
      <c r="H1515" s="8">
        <f>VLOOKUP(A1515:A3849,'Medical Examinations'!$A$2:$H$2336,7,0)</f>
        <v>0</v>
      </c>
      <c r="I1515" t="str">
        <f>VLOOKUP(A1515:A3849,'Medical Examinations'!$A$2:$K$2336,11,0)</f>
        <v>No</v>
      </c>
      <c r="J1515" s="8" t="str">
        <f>VLOOKUP(A1515:A3849,'Medical Examinations'!$A$2:$M$2336,12,0)</f>
        <v>Overweight</v>
      </c>
      <c r="K1515" s="8" t="str">
        <f>VLOOKUP(A1515:A3849,'Medical Examinations'!$A$2:$M$2336,13,0)</f>
        <v>Normal</v>
      </c>
      <c r="L1515" s="8" t="str">
        <f>VLOOKUP(Table1[CUSTOMER ID],'Hospitalisation Details'!$A$1:$N$2344,12,0)</f>
        <v>29/Jun/1991</v>
      </c>
      <c r="M1515" s="22">
        <f>VLOOKUP(Table1[CUSTOMER ID],'Hospitalisation Details'!$A$2:$N$2344,14,0)</f>
        <v>6799.46</v>
      </c>
      <c r="N1515" s="8" t="str">
        <f>VLOOKUP(Table1[CUSTOMER ID],'Hospitalisation Details'!$A$2:$I$2344,7,0)</f>
        <v>tier - 1</v>
      </c>
      <c r="O1515" s="8" t="str">
        <f>VLOOKUP(Table1[CUSTOMER ID],'Hospitalisation Details'!$A$2:$I$2344,8,0)</f>
        <v>tier - 2</v>
      </c>
      <c r="P1515" s="8" t="str">
        <f>VLOOKUP(Table1[CUSTOMER ID],'Hospitalisation Details'!$A$2:$I$2344,9,0)</f>
        <v>R1014</v>
      </c>
      <c r="Q1515" s="8">
        <f ca="1">VLOOKUP(Table1[CUSTOMER ID],'Hospitalisation Details'!$A$2:$N$2344,13,0)</f>
        <v>33</v>
      </c>
    </row>
    <row r="1516" spans="1:17" ht="15.75" x14ac:dyDescent="0.25">
      <c r="A1516" s="1" t="s">
        <v>855</v>
      </c>
      <c r="B1516" s="8" t="str">
        <f>VLOOKUP(A1516:A3850,'Customer Names'!$A$2:$D$2336,2,0)</f>
        <v xml:space="preserve">  Matthew</v>
      </c>
      <c r="C1516" s="8">
        <f>VLOOKUP(A1516:A3850,'Medical Examinations'!$A$2:$H$2336,2,0)</f>
        <v>30.875</v>
      </c>
      <c r="D1516" s="8">
        <f>VLOOKUP(A1516:A3850,'Medical Examinations'!$A$2:$H$2336,3,0)</f>
        <v>4.1399999999999997</v>
      </c>
      <c r="E1516" s="8" t="str">
        <f>VLOOKUP(A1516:A3850,'Medical Examinations'!$A$1:$M$2336,10,0)</f>
        <v>Yes</v>
      </c>
      <c r="F1516" s="8" t="str">
        <f>VLOOKUP(A1516:A3850,'Medical Examinations'!$A$2:$H$2336,5,0)</f>
        <v>No</v>
      </c>
      <c r="G1516" s="8" t="str">
        <f>VLOOKUP(A1516:A3850,'Medical Examinations'!$A$2:$H$2336,6,0)</f>
        <v>No</v>
      </c>
      <c r="H1516" s="8">
        <f>VLOOKUP(A1516:A3850,'Medical Examinations'!$A$2:$H$2336,7,0)</f>
        <v>0</v>
      </c>
      <c r="I1516" t="str">
        <f>VLOOKUP(A1516:A3850,'Medical Examinations'!$A$2:$K$2336,11,0)</f>
        <v>No</v>
      </c>
      <c r="J1516" s="8" t="str">
        <f>VLOOKUP(A1516:A3850,'Medical Examinations'!$A$2:$M$2336,12,0)</f>
        <v>Obesity</v>
      </c>
      <c r="K1516" s="8" t="str">
        <f>VLOOKUP(A1516:A3850,'Medical Examinations'!$A$2:$M$2336,13,0)</f>
        <v>Normal</v>
      </c>
      <c r="L1516" s="8" t="str">
        <f>VLOOKUP(Table1[CUSTOMER ID],'Hospitalisation Details'!$A$1:$N$2344,12,0)</f>
        <v>24/Dec/1985</v>
      </c>
      <c r="M1516" s="22">
        <f>VLOOKUP(Table1[CUSTOMER ID],'Hospitalisation Details'!$A$2:$N$2344,14,0)</f>
        <v>6796.86</v>
      </c>
      <c r="N1516" s="8" t="str">
        <f>VLOOKUP(Table1[CUSTOMER ID],'Hospitalisation Details'!$A$2:$I$2344,7,0)</f>
        <v>tier - 3</v>
      </c>
      <c r="O1516" s="8" t="str">
        <f>VLOOKUP(Table1[CUSTOMER ID],'Hospitalisation Details'!$A$2:$I$2344,8,0)</f>
        <v>tier - 3</v>
      </c>
      <c r="P1516" s="8" t="str">
        <f>VLOOKUP(Table1[CUSTOMER ID],'Hospitalisation Details'!$A$2:$I$2344,9,0)</f>
        <v>R1012</v>
      </c>
      <c r="Q1516" s="8">
        <f ca="1">VLOOKUP(Table1[CUSTOMER ID],'Hospitalisation Details'!$A$2:$N$2344,13,0)</f>
        <v>38</v>
      </c>
    </row>
    <row r="1517" spans="1:17" ht="15.75" x14ac:dyDescent="0.25">
      <c r="A1517" s="1" t="s">
        <v>854</v>
      </c>
      <c r="B1517" s="8" t="str">
        <f>VLOOKUP(A1517:A3851,'Customer Names'!$A$2:$D$2336,2,0)</f>
        <v xml:space="preserve">  Jacob</v>
      </c>
      <c r="C1517" s="8">
        <f>VLOOKUP(A1517:A3851,'Medical Examinations'!$A$2:$H$2336,2,0)</f>
        <v>24.02</v>
      </c>
      <c r="D1517" s="8">
        <f>VLOOKUP(A1517:A3851,'Medical Examinations'!$A$2:$H$2336,3,0)</f>
        <v>4.38</v>
      </c>
      <c r="E1517" s="8" t="str">
        <f>VLOOKUP(A1517:A3851,'Medical Examinations'!$A$1:$M$2336,10,0)</f>
        <v>No</v>
      </c>
      <c r="F1517" s="8" t="str">
        <f>VLOOKUP(A1517:A3851,'Medical Examinations'!$A$2:$H$2336,5,0)</f>
        <v>No</v>
      </c>
      <c r="G1517" s="8" t="str">
        <f>VLOOKUP(A1517:A3851,'Medical Examinations'!$A$2:$H$2336,6,0)</f>
        <v>No</v>
      </c>
      <c r="H1517" s="8">
        <f>VLOOKUP(A1517:A3851,'Medical Examinations'!$A$2:$H$2336,7,0)</f>
        <v>0</v>
      </c>
      <c r="I1517" t="str">
        <f>VLOOKUP(A1517:A3851,'Medical Examinations'!$A$2:$K$2336,11,0)</f>
        <v>No</v>
      </c>
      <c r="J1517" s="8" t="str">
        <f>VLOOKUP(A1517:A3851,'Medical Examinations'!$A$2:$M$2336,12,0)</f>
        <v>Normal Weight</v>
      </c>
      <c r="K1517" s="8" t="str">
        <f>VLOOKUP(A1517:A3851,'Medical Examinations'!$A$2:$M$2336,13,0)</f>
        <v>Normal</v>
      </c>
      <c r="L1517" s="8" t="str">
        <f>VLOOKUP(Table1[CUSTOMER ID],'Hospitalisation Details'!$A$1:$N$2344,12,0)</f>
        <v>23/Nov/1980</v>
      </c>
      <c r="M1517" s="22">
        <f>VLOOKUP(Table1[CUSTOMER ID],'Hospitalisation Details'!$A$2:$N$2344,14,0)</f>
        <v>6781.52</v>
      </c>
      <c r="N1517" s="8" t="str">
        <f>VLOOKUP(Table1[CUSTOMER ID],'Hospitalisation Details'!$A$2:$I$2344,7,0)</f>
        <v>tier - 2</v>
      </c>
      <c r="O1517" s="8" t="str">
        <f>VLOOKUP(Table1[CUSTOMER ID],'Hospitalisation Details'!$A$2:$I$2344,8,0)</f>
        <v>tier - 2</v>
      </c>
      <c r="P1517" s="8" t="str">
        <f>VLOOKUP(Table1[CUSTOMER ID],'Hospitalisation Details'!$A$2:$I$2344,9,0)</f>
        <v>R1013</v>
      </c>
      <c r="Q1517" s="8">
        <f ca="1">VLOOKUP(Table1[CUSTOMER ID],'Hospitalisation Details'!$A$2:$N$2344,13,0)</f>
        <v>43</v>
      </c>
    </row>
    <row r="1518" spans="1:17" ht="15.75" x14ac:dyDescent="0.25">
      <c r="A1518" s="1" t="s">
        <v>853</v>
      </c>
      <c r="B1518" s="8" t="str">
        <f>VLOOKUP(A1518:A3852,'Customer Names'!$A$2:$D$2336,2,0)</f>
        <v xml:space="preserve">  Jodi</v>
      </c>
      <c r="C1518" s="8">
        <f>VLOOKUP(A1518:A3852,'Medical Examinations'!$A$2:$H$2336,2,0)</f>
        <v>36.08</v>
      </c>
      <c r="D1518" s="8">
        <f>VLOOKUP(A1518:A3852,'Medical Examinations'!$A$2:$H$2336,3,0)</f>
        <v>11.61</v>
      </c>
      <c r="E1518" s="8" t="str">
        <f>VLOOKUP(A1518:A3852,'Medical Examinations'!$A$1:$M$2336,10,0)</f>
        <v>Yes</v>
      </c>
      <c r="F1518" s="8" t="str">
        <f>VLOOKUP(A1518:A3852,'Medical Examinations'!$A$2:$H$2336,5,0)</f>
        <v>No</v>
      </c>
      <c r="G1518" s="8" t="str">
        <f>VLOOKUP(A1518:A3852,'Medical Examinations'!$A$2:$H$2336,6,0)</f>
        <v>No</v>
      </c>
      <c r="H1518" s="8">
        <f>VLOOKUP(A1518:A3852,'Medical Examinations'!$A$2:$H$2336,7,0)</f>
        <v>0</v>
      </c>
      <c r="I1518" t="str">
        <f>VLOOKUP(A1518:A3852,'Medical Examinations'!$A$2:$K$2336,11,0)</f>
        <v>No</v>
      </c>
      <c r="J1518" s="8" t="str">
        <f>VLOOKUP(A1518:A3852,'Medical Examinations'!$A$2:$M$2336,12,0)</f>
        <v>Obesity</v>
      </c>
      <c r="K1518" s="8" t="str">
        <f>VLOOKUP(A1518:A3852,'Medical Examinations'!$A$2:$M$2336,13,0)</f>
        <v>Diabetes</v>
      </c>
      <c r="L1518" s="8" t="str">
        <f>VLOOKUP(Table1[CUSTOMER ID],'Hospitalisation Details'!$A$1:$N$2344,12,0)</f>
        <v>8/Oct/1981</v>
      </c>
      <c r="M1518" s="22">
        <f>VLOOKUP(Table1[CUSTOMER ID],'Hospitalisation Details'!$A$2:$N$2344,14,0)</f>
        <v>6781.35</v>
      </c>
      <c r="N1518" s="8" t="str">
        <f>VLOOKUP(Table1[CUSTOMER ID],'Hospitalisation Details'!$A$2:$I$2344,7,0)</f>
        <v>tier - 2</v>
      </c>
      <c r="O1518" s="8" t="str">
        <f>VLOOKUP(Table1[CUSTOMER ID],'Hospitalisation Details'!$A$2:$I$2344,8,0)</f>
        <v>tier - 1</v>
      </c>
      <c r="P1518" s="8" t="str">
        <f>VLOOKUP(Table1[CUSTOMER ID],'Hospitalisation Details'!$A$2:$I$2344,9,0)</f>
        <v>R1013</v>
      </c>
      <c r="Q1518" s="8">
        <f ca="1">VLOOKUP(Table1[CUSTOMER ID],'Hospitalisation Details'!$A$2:$N$2344,13,0)</f>
        <v>43</v>
      </c>
    </row>
    <row r="1519" spans="1:17" ht="15.75" x14ac:dyDescent="0.25">
      <c r="A1519" s="1" t="s">
        <v>852</v>
      </c>
      <c r="B1519" s="8" t="str">
        <f>VLOOKUP(A1519:A3853,'Customer Names'!$A$2:$D$2336,2,0)</f>
        <v xml:space="preserve">  Lauren</v>
      </c>
      <c r="C1519" s="8">
        <f>VLOOKUP(A1519:A3853,'Medical Examinations'!$A$2:$H$2336,2,0)</f>
        <v>32.200000000000003</v>
      </c>
      <c r="D1519" s="8">
        <f>VLOOKUP(A1519:A3853,'Medical Examinations'!$A$2:$H$2336,3,0)</f>
        <v>10.59</v>
      </c>
      <c r="E1519" s="8" t="str">
        <f>VLOOKUP(A1519:A3853,'Medical Examinations'!$A$1:$M$2336,10,0)</f>
        <v>Yes</v>
      </c>
      <c r="F1519" s="8" t="str">
        <f>VLOOKUP(A1519:A3853,'Medical Examinations'!$A$2:$H$2336,5,0)</f>
        <v>No</v>
      </c>
      <c r="G1519" s="8" t="str">
        <f>VLOOKUP(A1519:A3853,'Medical Examinations'!$A$2:$H$2336,6,0)</f>
        <v>No</v>
      </c>
      <c r="H1519" s="8">
        <f>VLOOKUP(A1519:A3853,'Medical Examinations'!$A$2:$H$2336,7,0)</f>
        <v>0</v>
      </c>
      <c r="I1519" t="str">
        <f>VLOOKUP(A1519:A3853,'Medical Examinations'!$A$2:$K$2336,11,0)</f>
        <v>No</v>
      </c>
      <c r="J1519" s="8" t="str">
        <f>VLOOKUP(A1519:A3853,'Medical Examinations'!$A$2:$M$2336,12,0)</f>
        <v>Obesity</v>
      </c>
      <c r="K1519" s="8" t="str">
        <f>VLOOKUP(A1519:A3853,'Medical Examinations'!$A$2:$M$2336,13,0)</f>
        <v>Diabetes</v>
      </c>
      <c r="L1519" s="8" t="str">
        <f>VLOOKUP(Table1[CUSTOMER ID],'Hospitalisation Details'!$A$1:$N$2344,12,0)</f>
        <v>3/Sep/1981</v>
      </c>
      <c r="M1519" s="22">
        <f>VLOOKUP(Table1[CUSTOMER ID],'Hospitalisation Details'!$A$2:$N$2344,14,0)</f>
        <v>6775.96</v>
      </c>
      <c r="N1519" s="8" t="str">
        <f>VLOOKUP(Table1[CUSTOMER ID],'Hospitalisation Details'!$A$2:$I$2344,7,0)</f>
        <v>tier - 2</v>
      </c>
      <c r="O1519" s="8" t="str">
        <f>VLOOKUP(Table1[CUSTOMER ID],'Hospitalisation Details'!$A$2:$I$2344,8,0)</f>
        <v>tier - 3</v>
      </c>
      <c r="P1519" s="8" t="str">
        <f>VLOOKUP(Table1[CUSTOMER ID],'Hospitalisation Details'!$A$2:$I$2344,9,0)</f>
        <v>R1011</v>
      </c>
      <c r="Q1519" s="8">
        <f ca="1">VLOOKUP(Table1[CUSTOMER ID],'Hospitalisation Details'!$A$2:$N$2344,13,0)</f>
        <v>43</v>
      </c>
    </row>
    <row r="1520" spans="1:17" ht="15.75" x14ac:dyDescent="0.25">
      <c r="A1520" s="1" t="s">
        <v>851</v>
      </c>
      <c r="B1520" s="8" t="str">
        <f>VLOOKUP(A1520:A3854,'Customer Names'!$A$2:$D$2336,2,0)</f>
        <v xml:space="preserve">  Misti C</v>
      </c>
      <c r="C1520" s="8">
        <f>VLOOKUP(A1520:A3854,'Medical Examinations'!$A$2:$H$2336,2,0)</f>
        <v>28.05</v>
      </c>
      <c r="D1520" s="8">
        <f>VLOOKUP(A1520:A3854,'Medical Examinations'!$A$2:$H$2336,3,0)</f>
        <v>11.85</v>
      </c>
      <c r="E1520" s="8" t="str">
        <f>VLOOKUP(A1520:A3854,'Medical Examinations'!$A$1:$M$2336,10,0)</f>
        <v>Yes</v>
      </c>
      <c r="F1520" s="8" t="str">
        <f>VLOOKUP(A1520:A3854,'Medical Examinations'!$A$2:$H$2336,5,0)</f>
        <v>No</v>
      </c>
      <c r="G1520" s="8" t="str">
        <f>VLOOKUP(A1520:A3854,'Medical Examinations'!$A$2:$H$2336,6,0)</f>
        <v>No</v>
      </c>
      <c r="H1520" s="8">
        <f>VLOOKUP(A1520:A3854,'Medical Examinations'!$A$2:$H$2336,7,0)</f>
        <v>0</v>
      </c>
      <c r="I1520" t="str">
        <f>VLOOKUP(A1520:A3854,'Medical Examinations'!$A$2:$K$2336,11,0)</f>
        <v>No</v>
      </c>
      <c r="J1520" s="8" t="str">
        <f>VLOOKUP(A1520:A3854,'Medical Examinations'!$A$2:$M$2336,12,0)</f>
        <v>Overweight</v>
      </c>
      <c r="K1520" s="8" t="str">
        <f>VLOOKUP(A1520:A3854,'Medical Examinations'!$A$2:$M$2336,13,0)</f>
        <v>Diabetes</v>
      </c>
      <c r="L1520" s="8" t="str">
        <f>VLOOKUP(Table1[CUSTOMER ID],'Hospitalisation Details'!$A$1:$N$2344,12,0)</f>
        <v>21/Sep/1981</v>
      </c>
      <c r="M1520" s="22">
        <f>VLOOKUP(Table1[CUSTOMER ID],'Hospitalisation Details'!$A$2:$N$2344,14,0)</f>
        <v>6770.19</v>
      </c>
      <c r="N1520" s="8" t="str">
        <f>VLOOKUP(Table1[CUSTOMER ID],'Hospitalisation Details'!$A$2:$I$2344,7,0)</f>
        <v>tier - 2</v>
      </c>
      <c r="O1520" s="8" t="str">
        <f>VLOOKUP(Table1[CUSTOMER ID],'Hospitalisation Details'!$A$2:$I$2344,8,0)</f>
        <v>tier - 3</v>
      </c>
      <c r="P1520" s="8" t="str">
        <f>VLOOKUP(Table1[CUSTOMER ID],'Hospitalisation Details'!$A$2:$I$2344,9,0)</f>
        <v>R1013</v>
      </c>
      <c r="Q1520" s="8">
        <f ca="1">VLOOKUP(Table1[CUSTOMER ID],'Hospitalisation Details'!$A$2:$N$2344,13,0)</f>
        <v>43</v>
      </c>
    </row>
    <row r="1521" spans="1:17" ht="15.75" x14ac:dyDescent="0.25">
      <c r="A1521" s="1" t="s">
        <v>850</v>
      </c>
      <c r="B1521" s="8" t="str">
        <f>VLOOKUP(A1521:A3855,'Customer Names'!$A$2:$D$2336,2,0)</f>
        <v xml:space="preserve">  Angela J</v>
      </c>
      <c r="C1521" s="8">
        <f>VLOOKUP(A1521:A3855,'Medical Examinations'!$A$2:$H$2336,2,0)</f>
        <v>19</v>
      </c>
      <c r="D1521" s="8">
        <f>VLOOKUP(A1521:A3855,'Medical Examinations'!$A$2:$H$2336,3,0)</f>
        <v>5.46</v>
      </c>
      <c r="E1521" s="8" t="str">
        <f>VLOOKUP(A1521:A3855,'Medical Examinations'!$A$1:$M$2336,10,0)</f>
        <v>Yes</v>
      </c>
      <c r="F1521" s="8" t="str">
        <f>VLOOKUP(A1521:A3855,'Medical Examinations'!$A$2:$H$2336,5,0)</f>
        <v>No</v>
      </c>
      <c r="G1521" s="8" t="str">
        <f>VLOOKUP(A1521:A3855,'Medical Examinations'!$A$2:$H$2336,6,0)</f>
        <v>No</v>
      </c>
      <c r="H1521" s="8">
        <f>VLOOKUP(A1521:A3855,'Medical Examinations'!$A$2:$H$2336,7,0)</f>
        <v>1</v>
      </c>
      <c r="I1521" t="str">
        <f>VLOOKUP(A1521:A3855,'Medical Examinations'!$A$2:$K$2336,11,0)</f>
        <v>No</v>
      </c>
      <c r="J1521" s="8" t="str">
        <f>VLOOKUP(A1521:A3855,'Medical Examinations'!$A$2:$M$2336,12,0)</f>
        <v>Normal Weight</v>
      </c>
      <c r="K1521" s="8" t="str">
        <f>VLOOKUP(A1521:A3855,'Medical Examinations'!$A$2:$M$2336,13,0)</f>
        <v>Normal</v>
      </c>
      <c r="L1521" s="8" t="str">
        <f>VLOOKUP(Table1[CUSTOMER ID],'Hospitalisation Details'!$A$1:$N$2344,12,0)</f>
        <v>10/Oct/1988</v>
      </c>
      <c r="M1521" s="22">
        <f>VLOOKUP(Table1[CUSTOMER ID],'Hospitalisation Details'!$A$2:$N$2344,14,0)</f>
        <v>6753.04</v>
      </c>
      <c r="N1521" s="8" t="str">
        <f>VLOOKUP(Table1[CUSTOMER ID],'Hospitalisation Details'!$A$2:$I$2344,7,0)</f>
        <v>tier - 2</v>
      </c>
      <c r="O1521" s="8" t="str">
        <f>VLOOKUP(Table1[CUSTOMER ID],'Hospitalisation Details'!$A$2:$I$2344,8,0)</f>
        <v>tier - 2</v>
      </c>
      <c r="P1521" s="8" t="str">
        <f>VLOOKUP(Table1[CUSTOMER ID],'Hospitalisation Details'!$A$2:$I$2344,9,0)</f>
        <v>R1024</v>
      </c>
      <c r="Q1521" s="8">
        <f ca="1">VLOOKUP(Table1[CUSTOMER ID],'Hospitalisation Details'!$A$2:$N$2344,13,0)</f>
        <v>36</v>
      </c>
    </row>
    <row r="1522" spans="1:17" ht="15.75" x14ac:dyDescent="0.25">
      <c r="A1522" s="1" t="s">
        <v>849</v>
      </c>
      <c r="B1522" s="8" t="str">
        <f>VLOOKUP(A1522:A3856,'Customer Names'!$A$2:$D$2336,2,0)</f>
        <v xml:space="preserve">  Jonathan D</v>
      </c>
      <c r="C1522" s="8">
        <f>VLOOKUP(A1522:A3856,'Medical Examinations'!$A$2:$H$2336,2,0)</f>
        <v>16.13</v>
      </c>
      <c r="D1522" s="8">
        <f>VLOOKUP(A1522:A3856,'Medical Examinations'!$A$2:$H$2336,3,0)</f>
        <v>4.54</v>
      </c>
      <c r="E1522" s="8" t="str">
        <f>VLOOKUP(A1522:A3856,'Medical Examinations'!$A$1:$M$2336,10,0)</f>
        <v>Yes</v>
      </c>
      <c r="F1522" s="8" t="str">
        <f>VLOOKUP(A1522:A3856,'Medical Examinations'!$A$2:$H$2336,5,0)</f>
        <v>No</v>
      </c>
      <c r="G1522" s="8" t="str">
        <f>VLOOKUP(A1522:A3856,'Medical Examinations'!$A$2:$H$2336,6,0)</f>
        <v>No</v>
      </c>
      <c r="H1522" s="8">
        <f>VLOOKUP(A1522:A3856,'Medical Examinations'!$A$2:$H$2336,7,0)</f>
        <v>2</v>
      </c>
      <c r="I1522" t="str">
        <f>VLOOKUP(A1522:A3856,'Medical Examinations'!$A$2:$K$2336,11,0)</f>
        <v>No</v>
      </c>
      <c r="J1522" s="8" t="str">
        <f>VLOOKUP(A1522:A3856,'Medical Examinations'!$A$2:$M$2336,12,0)</f>
        <v>Underweight</v>
      </c>
      <c r="K1522" s="8" t="str">
        <f>VLOOKUP(A1522:A3856,'Medical Examinations'!$A$2:$M$2336,13,0)</f>
        <v>Normal</v>
      </c>
      <c r="L1522" s="8" t="str">
        <f>VLOOKUP(Table1[CUSTOMER ID],'Hospitalisation Details'!$A$1:$N$2344,12,0)</f>
        <v>9/Dec/1966</v>
      </c>
      <c r="M1522" s="22">
        <f>VLOOKUP(Table1[CUSTOMER ID],'Hospitalisation Details'!$A$2:$N$2344,14,0)</f>
        <v>6750.27</v>
      </c>
      <c r="N1522" s="8" t="str">
        <f>VLOOKUP(Table1[CUSTOMER ID],'Hospitalisation Details'!$A$2:$I$2344,7,0)</f>
        <v>tier - 3</v>
      </c>
      <c r="O1522" s="8" t="str">
        <f>VLOOKUP(Table1[CUSTOMER ID],'Hospitalisation Details'!$A$2:$I$2344,8,0)</f>
        <v>tier - 2</v>
      </c>
      <c r="P1522" s="8" t="str">
        <f>VLOOKUP(Table1[CUSTOMER ID],'Hospitalisation Details'!$A$2:$I$2344,9,0)</f>
        <v>R1013</v>
      </c>
      <c r="Q1522" s="8">
        <f ca="1">VLOOKUP(Table1[CUSTOMER ID],'Hospitalisation Details'!$A$2:$N$2344,13,0)</f>
        <v>57</v>
      </c>
    </row>
    <row r="1523" spans="1:17" ht="15.75" x14ac:dyDescent="0.25">
      <c r="A1523" s="1" t="s">
        <v>848</v>
      </c>
      <c r="B1523" s="8" t="str">
        <f>VLOOKUP(A1523:A3857,'Customer Names'!$A$2:$D$2336,2,0)</f>
        <v xml:space="preserve">  Victoria</v>
      </c>
      <c r="C1523" s="8">
        <f>VLOOKUP(A1523:A3857,'Medical Examinations'!$A$2:$H$2336,2,0)</f>
        <v>18.77</v>
      </c>
      <c r="D1523" s="8">
        <f>VLOOKUP(A1523:A3857,'Medical Examinations'!$A$2:$H$2336,3,0)</f>
        <v>11.98</v>
      </c>
      <c r="E1523" s="8" t="str">
        <f>VLOOKUP(A1523:A3857,'Medical Examinations'!$A$1:$M$2336,10,0)</f>
        <v>Yes</v>
      </c>
      <c r="F1523" s="8" t="str">
        <f>VLOOKUP(A1523:A3857,'Medical Examinations'!$A$2:$H$2336,5,0)</f>
        <v>No</v>
      </c>
      <c r="G1523" s="8" t="str">
        <f>VLOOKUP(A1523:A3857,'Medical Examinations'!$A$2:$H$2336,6,0)</f>
        <v>No</v>
      </c>
      <c r="H1523" s="8">
        <f>VLOOKUP(A1523:A3857,'Medical Examinations'!$A$2:$H$2336,7,0)</f>
        <v>2</v>
      </c>
      <c r="I1523" t="str">
        <f>VLOOKUP(A1523:A3857,'Medical Examinations'!$A$2:$K$2336,11,0)</f>
        <v>No</v>
      </c>
      <c r="J1523" s="8" t="str">
        <f>VLOOKUP(A1523:A3857,'Medical Examinations'!$A$2:$M$2336,12,0)</f>
        <v>Normal Weight</v>
      </c>
      <c r="K1523" s="8" t="str">
        <f>VLOOKUP(A1523:A3857,'Medical Examinations'!$A$2:$M$2336,13,0)</f>
        <v>Diabetes</v>
      </c>
      <c r="L1523" s="8" t="str">
        <f>VLOOKUP(Table1[CUSTOMER ID],'Hospitalisation Details'!$A$1:$N$2344,12,0)</f>
        <v>17/Jun/1970</v>
      </c>
      <c r="M1523" s="22">
        <f>VLOOKUP(Table1[CUSTOMER ID],'Hospitalisation Details'!$A$2:$N$2344,14,0)</f>
        <v>6749.63</v>
      </c>
      <c r="N1523" s="8" t="str">
        <f>VLOOKUP(Table1[CUSTOMER ID],'Hospitalisation Details'!$A$2:$I$2344,7,0)</f>
        <v>tier - 2</v>
      </c>
      <c r="O1523" s="8" t="str">
        <f>VLOOKUP(Table1[CUSTOMER ID],'Hospitalisation Details'!$A$2:$I$2344,8,0)</f>
        <v>tier - 1</v>
      </c>
      <c r="P1523" s="8" t="str">
        <f>VLOOKUP(Table1[CUSTOMER ID],'Hospitalisation Details'!$A$2:$I$2344,9,0)</f>
        <v>R1013</v>
      </c>
      <c r="Q1523" s="8">
        <f ca="1">VLOOKUP(Table1[CUSTOMER ID],'Hospitalisation Details'!$A$2:$N$2344,13,0)</f>
        <v>54</v>
      </c>
    </row>
    <row r="1524" spans="1:17" ht="15.75" x14ac:dyDescent="0.25">
      <c r="A1524" s="1" t="s">
        <v>847</v>
      </c>
      <c r="B1524" s="8" t="str">
        <f>VLOOKUP(A1524:A3858,'Customer Names'!$A$2:$D$2336,2,0)</f>
        <v xml:space="preserve">  Adrian R</v>
      </c>
      <c r="C1524" s="8">
        <f>VLOOKUP(A1524:A3858,'Medical Examinations'!$A$2:$H$2336,2,0)</f>
        <v>28.88</v>
      </c>
      <c r="D1524" s="8">
        <f>VLOOKUP(A1524:A3858,'Medical Examinations'!$A$2:$H$2336,3,0)</f>
        <v>6.59</v>
      </c>
      <c r="E1524" s="8" t="str">
        <f>VLOOKUP(A1524:A3858,'Medical Examinations'!$A$1:$M$2336,10,0)</f>
        <v>Yes</v>
      </c>
      <c r="F1524" s="8" t="str">
        <f>VLOOKUP(A1524:A3858,'Medical Examinations'!$A$2:$H$2336,5,0)</f>
        <v>No</v>
      </c>
      <c r="G1524" s="8" t="str">
        <f>VLOOKUP(A1524:A3858,'Medical Examinations'!$A$2:$H$2336,6,0)</f>
        <v>No</v>
      </c>
      <c r="H1524" s="8">
        <f>VLOOKUP(A1524:A3858,'Medical Examinations'!$A$2:$H$2336,7,0)</f>
        <v>1</v>
      </c>
      <c r="I1524" t="str">
        <f>VLOOKUP(A1524:A3858,'Medical Examinations'!$A$2:$K$2336,11,0)</f>
        <v>No</v>
      </c>
      <c r="J1524" s="8" t="str">
        <f>VLOOKUP(A1524:A3858,'Medical Examinations'!$A$2:$M$2336,12,0)</f>
        <v>Overweight</v>
      </c>
      <c r="K1524" s="8" t="str">
        <f>VLOOKUP(A1524:A3858,'Medical Examinations'!$A$2:$M$2336,13,0)</f>
        <v>Diabetes</v>
      </c>
      <c r="L1524" s="8" t="str">
        <f>VLOOKUP(Table1[CUSTOMER ID],'Hospitalisation Details'!$A$1:$N$2344,12,0)</f>
        <v>5/Jun/1986</v>
      </c>
      <c r="M1524" s="22">
        <f>VLOOKUP(Table1[CUSTOMER ID],'Hospitalisation Details'!$A$2:$N$2344,14,0)</f>
        <v>6748.59</v>
      </c>
      <c r="N1524" s="8" t="str">
        <f>VLOOKUP(Table1[CUSTOMER ID],'Hospitalisation Details'!$A$2:$I$2344,7,0)</f>
        <v>tier - 3</v>
      </c>
      <c r="O1524" s="8" t="str">
        <f>VLOOKUP(Table1[CUSTOMER ID],'Hospitalisation Details'!$A$2:$I$2344,8,0)</f>
        <v>tier - 1</v>
      </c>
      <c r="P1524" s="8" t="str">
        <f>VLOOKUP(Table1[CUSTOMER ID],'Hospitalisation Details'!$A$2:$I$2344,9,0)</f>
        <v>R1016</v>
      </c>
      <c r="Q1524" s="8">
        <f ca="1">VLOOKUP(Table1[CUSTOMER ID],'Hospitalisation Details'!$A$2:$N$2344,13,0)</f>
        <v>38</v>
      </c>
    </row>
    <row r="1525" spans="1:17" ht="15.75" x14ac:dyDescent="0.25">
      <c r="A1525" s="1" t="s">
        <v>846</v>
      </c>
      <c r="B1525" s="8" t="str">
        <f>VLOOKUP(A1525:A3859,'Customer Names'!$A$2:$D$2336,2,0)</f>
        <v xml:space="preserve">  Andrew</v>
      </c>
      <c r="C1525" s="8">
        <f>VLOOKUP(A1525:A3859,'Medical Examinations'!$A$2:$H$2336,2,0)</f>
        <v>27.55</v>
      </c>
      <c r="D1525" s="8">
        <f>VLOOKUP(A1525:A3859,'Medical Examinations'!$A$2:$H$2336,3,0)</f>
        <v>10.83</v>
      </c>
      <c r="E1525" s="8" t="str">
        <f>VLOOKUP(A1525:A3859,'Medical Examinations'!$A$1:$M$2336,10,0)</f>
        <v>Yes</v>
      </c>
      <c r="F1525" s="8" t="str">
        <f>VLOOKUP(A1525:A3859,'Medical Examinations'!$A$2:$H$2336,5,0)</f>
        <v>No</v>
      </c>
      <c r="G1525" s="8" t="str">
        <f>VLOOKUP(A1525:A3859,'Medical Examinations'!$A$2:$H$2336,6,0)</f>
        <v>No</v>
      </c>
      <c r="H1525" s="8">
        <f>VLOOKUP(A1525:A3859,'Medical Examinations'!$A$2:$H$2336,7,0)</f>
        <v>1</v>
      </c>
      <c r="I1525" t="str">
        <f>VLOOKUP(A1525:A3859,'Medical Examinations'!$A$2:$K$2336,11,0)</f>
        <v>No</v>
      </c>
      <c r="J1525" s="8" t="str">
        <f>VLOOKUP(A1525:A3859,'Medical Examinations'!$A$2:$M$2336,12,0)</f>
        <v>Overweight</v>
      </c>
      <c r="K1525" s="8" t="str">
        <f>VLOOKUP(A1525:A3859,'Medical Examinations'!$A$2:$M$2336,13,0)</f>
        <v>Diabetes</v>
      </c>
      <c r="L1525" s="8" t="str">
        <f>VLOOKUP(Table1[CUSTOMER ID],'Hospitalisation Details'!$A$1:$N$2344,12,0)</f>
        <v>7/Aug/1986</v>
      </c>
      <c r="M1525" s="22">
        <f>VLOOKUP(Table1[CUSTOMER ID],'Hospitalisation Details'!$A$2:$N$2344,14,0)</f>
        <v>6746.74</v>
      </c>
      <c r="N1525" s="8" t="str">
        <f>VLOOKUP(Table1[CUSTOMER ID],'Hospitalisation Details'!$A$2:$I$2344,7,0)</f>
        <v>tier - 3</v>
      </c>
      <c r="O1525" s="8" t="str">
        <f>VLOOKUP(Table1[CUSTOMER ID],'Hospitalisation Details'!$A$2:$I$2344,8,0)</f>
        <v>tier - 2</v>
      </c>
      <c r="P1525" s="8" t="str">
        <f>VLOOKUP(Table1[CUSTOMER ID],'Hospitalisation Details'!$A$2:$I$2344,9,0)</f>
        <v>R1016</v>
      </c>
      <c r="Q1525" s="8">
        <f ca="1">VLOOKUP(Table1[CUSTOMER ID],'Hospitalisation Details'!$A$2:$N$2344,13,0)</f>
        <v>38</v>
      </c>
    </row>
    <row r="1526" spans="1:17" ht="15.75" x14ac:dyDescent="0.25">
      <c r="A1526" s="1" t="s">
        <v>845</v>
      </c>
      <c r="B1526" s="8" t="str">
        <f>VLOOKUP(A1526:A3860,'Customer Names'!$A$2:$D$2336,2,0)</f>
        <v xml:space="preserve">  Jason A</v>
      </c>
      <c r="C1526" s="8">
        <f>VLOOKUP(A1526:A3860,'Medical Examinations'!$A$2:$H$2336,2,0)</f>
        <v>15.6</v>
      </c>
      <c r="D1526" s="8">
        <f>VLOOKUP(A1526:A3860,'Medical Examinations'!$A$2:$H$2336,3,0)</f>
        <v>8.6</v>
      </c>
      <c r="E1526" s="8" t="str">
        <f>VLOOKUP(A1526:A3860,'Medical Examinations'!$A$1:$M$2336,10,0)</f>
        <v>No</v>
      </c>
      <c r="F1526" s="8" t="str">
        <f>VLOOKUP(A1526:A3860,'Medical Examinations'!$A$2:$H$2336,5,0)</f>
        <v>No</v>
      </c>
      <c r="G1526" s="8" t="str">
        <f>VLOOKUP(A1526:A3860,'Medical Examinations'!$A$2:$H$2336,6,0)</f>
        <v>No</v>
      </c>
      <c r="H1526" s="8">
        <f>VLOOKUP(A1526:A3860,'Medical Examinations'!$A$2:$H$2336,7,0)</f>
        <v>0</v>
      </c>
      <c r="I1526" t="str">
        <f>VLOOKUP(A1526:A3860,'Medical Examinations'!$A$2:$K$2336,11,0)</f>
        <v>No</v>
      </c>
      <c r="J1526" s="8" t="str">
        <f>VLOOKUP(A1526:A3860,'Medical Examinations'!$A$2:$M$2336,12,0)</f>
        <v>Underweight</v>
      </c>
      <c r="K1526" s="8" t="str">
        <f>VLOOKUP(A1526:A3860,'Medical Examinations'!$A$2:$M$2336,13,0)</f>
        <v>Diabetes</v>
      </c>
      <c r="L1526" s="8" t="str">
        <f>VLOOKUP(Table1[CUSTOMER ID],'Hospitalisation Details'!$A$1:$N$2344,12,0)</f>
        <v>18/Jul/1968</v>
      </c>
      <c r="M1526" s="22">
        <f>VLOOKUP(Table1[CUSTOMER ID],'Hospitalisation Details'!$A$2:$N$2344,14,0)</f>
        <v>6738.84</v>
      </c>
      <c r="N1526" s="8" t="str">
        <f>VLOOKUP(Table1[CUSTOMER ID],'Hospitalisation Details'!$A$2:$I$2344,7,0)</f>
        <v>tier - 3</v>
      </c>
      <c r="O1526" s="8" t="str">
        <f>VLOOKUP(Table1[CUSTOMER ID],'Hospitalisation Details'!$A$2:$I$2344,8,0)</f>
        <v>tier - 1</v>
      </c>
      <c r="P1526" s="8" t="str">
        <f>VLOOKUP(Table1[CUSTOMER ID],'Hospitalisation Details'!$A$2:$I$2344,9,0)</f>
        <v>R1012</v>
      </c>
      <c r="Q1526" s="8">
        <f ca="1">VLOOKUP(Table1[CUSTOMER ID],'Hospitalisation Details'!$A$2:$N$2344,13,0)</f>
        <v>56</v>
      </c>
    </row>
    <row r="1527" spans="1:17" ht="15.75" x14ac:dyDescent="0.25">
      <c r="A1527" s="1" t="s">
        <v>844</v>
      </c>
      <c r="B1527" s="8" t="str">
        <f>VLOOKUP(A1527:A3861,'Customer Names'!$A$2:$D$2336,2,0)</f>
        <v xml:space="preserve">  Rachel</v>
      </c>
      <c r="C1527" s="8">
        <f>VLOOKUP(A1527:A3861,'Medical Examinations'!$A$2:$H$2336,2,0)</f>
        <v>21.99</v>
      </c>
      <c r="D1527" s="8">
        <f>VLOOKUP(A1527:A3861,'Medical Examinations'!$A$2:$H$2336,3,0)</f>
        <v>11.17</v>
      </c>
      <c r="E1527" s="8" t="str">
        <f>VLOOKUP(A1527:A3861,'Medical Examinations'!$A$1:$M$2336,10,0)</f>
        <v>No</v>
      </c>
      <c r="F1527" s="8" t="str">
        <f>VLOOKUP(A1527:A3861,'Medical Examinations'!$A$2:$H$2336,5,0)</f>
        <v>No</v>
      </c>
      <c r="G1527" s="8" t="str">
        <f>VLOOKUP(A1527:A3861,'Medical Examinations'!$A$2:$H$2336,6,0)</f>
        <v>No</v>
      </c>
      <c r="H1527" s="8">
        <f>VLOOKUP(A1527:A3861,'Medical Examinations'!$A$2:$H$2336,7,0)</f>
        <v>0</v>
      </c>
      <c r="I1527" t="str">
        <f>VLOOKUP(A1527:A3861,'Medical Examinations'!$A$2:$K$2336,11,0)</f>
        <v>No</v>
      </c>
      <c r="J1527" s="8" t="str">
        <f>VLOOKUP(A1527:A3861,'Medical Examinations'!$A$2:$M$2336,12,0)</f>
        <v>Normal Weight</v>
      </c>
      <c r="K1527" s="8" t="str">
        <f>VLOOKUP(A1527:A3861,'Medical Examinations'!$A$2:$M$2336,13,0)</f>
        <v>Diabetes</v>
      </c>
      <c r="L1527" s="8" t="str">
        <f>VLOOKUP(Table1[CUSTOMER ID],'Hospitalisation Details'!$A$1:$N$2344,12,0)</f>
        <v>21/Oct/1978</v>
      </c>
      <c r="M1527" s="22">
        <f>VLOOKUP(Table1[CUSTOMER ID],'Hospitalisation Details'!$A$2:$N$2344,14,0)</f>
        <v>6737.98</v>
      </c>
      <c r="N1527" s="8" t="str">
        <f>VLOOKUP(Table1[CUSTOMER ID],'Hospitalisation Details'!$A$2:$I$2344,7,0)</f>
        <v>tier - 2</v>
      </c>
      <c r="O1527" s="8" t="str">
        <f>VLOOKUP(Table1[CUSTOMER ID],'Hospitalisation Details'!$A$2:$I$2344,8,0)</f>
        <v>tier - 3</v>
      </c>
      <c r="P1527" s="8" t="str">
        <f>VLOOKUP(Table1[CUSTOMER ID],'Hospitalisation Details'!$A$2:$I$2344,9,0)</f>
        <v>R1013</v>
      </c>
      <c r="Q1527" s="8">
        <f ca="1">VLOOKUP(Table1[CUSTOMER ID],'Hospitalisation Details'!$A$2:$N$2344,13,0)</f>
        <v>46</v>
      </c>
    </row>
    <row r="1528" spans="1:17" ht="15.75" x14ac:dyDescent="0.25">
      <c r="A1528" s="1" t="s">
        <v>843</v>
      </c>
      <c r="B1528" s="8" t="str">
        <f>VLOOKUP(A1528:A3862,'Customer Names'!$A$2:$D$2336,2,0)</f>
        <v xml:space="preserve">  Susan</v>
      </c>
      <c r="C1528" s="8">
        <f>VLOOKUP(A1528:A3862,'Medical Examinations'!$A$2:$H$2336,2,0)</f>
        <v>34.85</v>
      </c>
      <c r="D1528" s="8">
        <f>VLOOKUP(A1528:A3862,'Medical Examinations'!$A$2:$H$2336,3,0)</f>
        <v>5.75</v>
      </c>
      <c r="E1528" s="8" t="str">
        <f>VLOOKUP(A1528:A3862,'Medical Examinations'!$A$1:$M$2336,10,0)</f>
        <v>No</v>
      </c>
      <c r="F1528" s="8" t="str">
        <f>VLOOKUP(A1528:A3862,'Medical Examinations'!$A$2:$H$2336,5,0)</f>
        <v>No</v>
      </c>
      <c r="G1528" s="8" t="str">
        <f>VLOOKUP(A1528:A3862,'Medical Examinations'!$A$2:$H$2336,6,0)</f>
        <v>No</v>
      </c>
      <c r="H1528" s="8">
        <f>VLOOKUP(A1528:A3862,'Medical Examinations'!$A$2:$H$2336,7,0)</f>
        <v>0</v>
      </c>
      <c r="I1528" t="str">
        <f>VLOOKUP(A1528:A3862,'Medical Examinations'!$A$2:$K$2336,11,0)</f>
        <v>No</v>
      </c>
      <c r="J1528" s="8" t="str">
        <f>VLOOKUP(A1528:A3862,'Medical Examinations'!$A$2:$M$2336,12,0)</f>
        <v>Obesity</v>
      </c>
      <c r="K1528" s="8" t="str">
        <f>VLOOKUP(A1528:A3862,'Medical Examinations'!$A$2:$M$2336,13,0)</f>
        <v>Prediabetes</v>
      </c>
      <c r="L1528" s="8" t="str">
        <f>VLOOKUP(Table1[CUSTOMER ID],'Hospitalisation Details'!$A$1:$N$2344,12,0)</f>
        <v>13/Jun/1994</v>
      </c>
      <c r="M1528" s="22">
        <f>VLOOKUP(Table1[CUSTOMER ID],'Hospitalisation Details'!$A$2:$N$2344,14,0)</f>
        <v>6721.37</v>
      </c>
      <c r="N1528" s="8" t="str">
        <f>VLOOKUP(Table1[CUSTOMER ID],'Hospitalisation Details'!$A$2:$I$2344,7,0)</f>
        <v>tier - 2</v>
      </c>
      <c r="O1528" s="8" t="str">
        <f>VLOOKUP(Table1[CUSTOMER ID],'Hospitalisation Details'!$A$2:$I$2344,8,0)</f>
        <v>tier - 1</v>
      </c>
      <c r="P1528" s="8" t="str">
        <f>VLOOKUP(Table1[CUSTOMER ID],'Hospitalisation Details'!$A$2:$I$2344,9,0)</f>
        <v>R1012</v>
      </c>
      <c r="Q1528" s="8">
        <f ca="1">VLOOKUP(Table1[CUSTOMER ID],'Hospitalisation Details'!$A$2:$N$2344,13,0)</f>
        <v>30</v>
      </c>
    </row>
    <row r="1529" spans="1:17" ht="15.75" x14ac:dyDescent="0.25">
      <c r="A1529" s="1" t="s">
        <v>842</v>
      </c>
      <c r="B1529" s="8" t="str">
        <f>VLOOKUP(A1529:A3863,'Customer Names'!$A$2:$D$2336,2,0)</f>
        <v xml:space="preserve">  Cameron M</v>
      </c>
      <c r="C1529" s="8">
        <f>VLOOKUP(A1529:A3863,'Medical Examinations'!$A$2:$H$2336,2,0)</f>
        <v>24.51</v>
      </c>
      <c r="D1529" s="8">
        <f>VLOOKUP(A1529:A3863,'Medical Examinations'!$A$2:$H$2336,3,0)</f>
        <v>4.83</v>
      </c>
      <c r="E1529" s="8" t="str">
        <f>VLOOKUP(A1529:A3863,'Medical Examinations'!$A$1:$M$2336,10,0)</f>
        <v>Yes</v>
      </c>
      <c r="F1529" s="8" t="str">
        <f>VLOOKUP(A1529:A3863,'Medical Examinations'!$A$2:$H$2336,5,0)</f>
        <v>No</v>
      </c>
      <c r="G1529" s="8" t="str">
        <f>VLOOKUP(A1529:A3863,'Medical Examinations'!$A$2:$H$2336,6,0)</f>
        <v>Yes</v>
      </c>
      <c r="H1529" s="8">
        <f>VLOOKUP(A1529:A3863,'Medical Examinations'!$A$2:$H$2336,7,0)</f>
        <v>1</v>
      </c>
      <c r="I1529" t="str">
        <f>VLOOKUP(A1529:A3863,'Medical Examinations'!$A$2:$K$2336,11,0)</f>
        <v>No</v>
      </c>
      <c r="J1529" s="8" t="str">
        <f>VLOOKUP(A1529:A3863,'Medical Examinations'!$A$2:$M$2336,12,0)</f>
        <v>Normal Weight</v>
      </c>
      <c r="K1529" s="8" t="str">
        <f>VLOOKUP(A1529:A3863,'Medical Examinations'!$A$2:$M$2336,13,0)</f>
        <v>Normal</v>
      </c>
      <c r="L1529" s="8" t="str">
        <f>VLOOKUP(Table1[CUSTOMER ID],'Hospitalisation Details'!$A$1:$N$2344,12,0)</f>
        <v>12/Jun/1983</v>
      </c>
      <c r="M1529" s="22">
        <f>VLOOKUP(Table1[CUSTOMER ID],'Hospitalisation Details'!$A$2:$N$2344,14,0)</f>
        <v>6710.19</v>
      </c>
      <c r="N1529" s="8" t="str">
        <f>VLOOKUP(Table1[CUSTOMER ID],'Hospitalisation Details'!$A$2:$I$2344,7,0)</f>
        <v>tier - 3</v>
      </c>
      <c r="O1529" s="8" t="str">
        <f>VLOOKUP(Table1[CUSTOMER ID],'Hospitalisation Details'!$A$2:$I$2344,8,0)</f>
        <v>tier - 3</v>
      </c>
      <c r="P1529" s="8" t="str">
        <f>VLOOKUP(Table1[CUSTOMER ID],'Hospitalisation Details'!$A$2:$I$2344,9,0)</f>
        <v>R1012</v>
      </c>
      <c r="Q1529" s="8">
        <f ca="1">VLOOKUP(Table1[CUSTOMER ID],'Hospitalisation Details'!$A$2:$N$2344,13,0)</f>
        <v>41</v>
      </c>
    </row>
    <row r="1530" spans="1:17" ht="15.75" x14ac:dyDescent="0.25">
      <c r="A1530" s="1" t="s">
        <v>841</v>
      </c>
      <c r="B1530" s="8" t="str">
        <f>VLOOKUP(A1530:A3864,'Customer Names'!$A$2:$D$2336,2,0)</f>
        <v xml:space="preserve">  Claudia A</v>
      </c>
      <c r="C1530" s="8">
        <f>VLOOKUP(A1530:A3864,'Medical Examinations'!$A$2:$H$2336,2,0)</f>
        <v>19.399999999999999</v>
      </c>
      <c r="D1530" s="8">
        <f>VLOOKUP(A1530:A3864,'Medical Examinations'!$A$2:$H$2336,3,0)</f>
        <v>11.93</v>
      </c>
      <c r="E1530" s="8" t="str">
        <f>VLOOKUP(A1530:A3864,'Medical Examinations'!$A$1:$M$2336,10,0)</f>
        <v>No</v>
      </c>
      <c r="F1530" s="8" t="str">
        <f>VLOOKUP(A1530:A3864,'Medical Examinations'!$A$2:$H$2336,5,0)</f>
        <v>No</v>
      </c>
      <c r="G1530" s="8" t="str">
        <f>VLOOKUP(A1530:A3864,'Medical Examinations'!$A$2:$H$2336,6,0)</f>
        <v>No</v>
      </c>
      <c r="H1530" s="8">
        <f>VLOOKUP(A1530:A3864,'Medical Examinations'!$A$2:$H$2336,7,0)</f>
        <v>0</v>
      </c>
      <c r="I1530" t="str">
        <f>VLOOKUP(A1530:A3864,'Medical Examinations'!$A$2:$K$2336,11,0)</f>
        <v>No</v>
      </c>
      <c r="J1530" s="8" t="str">
        <f>VLOOKUP(A1530:A3864,'Medical Examinations'!$A$2:$M$2336,12,0)</f>
        <v>Normal Weight</v>
      </c>
      <c r="K1530" s="8" t="str">
        <f>VLOOKUP(A1530:A3864,'Medical Examinations'!$A$2:$M$2336,13,0)</f>
        <v>Diabetes</v>
      </c>
      <c r="L1530" s="8" t="str">
        <f>VLOOKUP(Table1[CUSTOMER ID],'Hospitalisation Details'!$A$1:$N$2344,12,0)</f>
        <v>12/Dec/1971</v>
      </c>
      <c r="M1530" s="22">
        <f>VLOOKUP(Table1[CUSTOMER ID],'Hospitalisation Details'!$A$2:$N$2344,14,0)</f>
        <v>6706.47</v>
      </c>
      <c r="N1530" s="8" t="str">
        <f>VLOOKUP(Table1[CUSTOMER ID],'Hospitalisation Details'!$A$2:$I$2344,7,0)</f>
        <v>tier - 2</v>
      </c>
      <c r="O1530" s="8" t="str">
        <f>VLOOKUP(Table1[CUSTOMER ID],'Hospitalisation Details'!$A$2:$I$2344,8,0)</f>
        <v>tier - 1</v>
      </c>
      <c r="P1530" s="8" t="str">
        <f>VLOOKUP(Table1[CUSTOMER ID],'Hospitalisation Details'!$A$2:$I$2344,9,0)</f>
        <v>R1013</v>
      </c>
      <c r="Q1530" s="8">
        <f ca="1">VLOOKUP(Table1[CUSTOMER ID],'Hospitalisation Details'!$A$2:$N$2344,13,0)</f>
        <v>52</v>
      </c>
    </row>
    <row r="1531" spans="1:17" ht="15.75" x14ac:dyDescent="0.25">
      <c r="A1531" s="1" t="s">
        <v>840</v>
      </c>
      <c r="B1531" s="8" t="str">
        <f>VLOOKUP(A1531:A3865,'Customer Names'!$A$2:$D$2336,2,0)</f>
        <v xml:space="preserve">  Kate</v>
      </c>
      <c r="C1531" s="8">
        <f>VLOOKUP(A1531:A3865,'Medical Examinations'!$A$2:$H$2336,2,0)</f>
        <v>15.1</v>
      </c>
      <c r="D1531" s="8">
        <f>VLOOKUP(A1531:A3865,'Medical Examinations'!$A$2:$H$2336,3,0)</f>
        <v>8.41</v>
      </c>
      <c r="E1531" s="8" t="str">
        <f>VLOOKUP(A1531:A3865,'Medical Examinations'!$A$1:$M$2336,10,0)</f>
        <v>No</v>
      </c>
      <c r="F1531" s="8" t="str">
        <f>VLOOKUP(A1531:A3865,'Medical Examinations'!$A$2:$H$2336,5,0)</f>
        <v>No</v>
      </c>
      <c r="G1531" s="8" t="str">
        <f>VLOOKUP(A1531:A3865,'Medical Examinations'!$A$2:$H$2336,6,0)</f>
        <v>No</v>
      </c>
      <c r="H1531" s="8">
        <f>VLOOKUP(A1531:A3865,'Medical Examinations'!$A$2:$H$2336,7,0)</f>
        <v>0</v>
      </c>
      <c r="I1531" t="str">
        <f>VLOOKUP(A1531:A3865,'Medical Examinations'!$A$2:$K$2336,11,0)</f>
        <v>No</v>
      </c>
      <c r="J1531" s="8" t="str">
        <f>VLOOKUP(A1531:A3865,'Medical Examinations'!$A$2:$M$2336,12,0)</f>
        <v>Underweight</v>
      </c>
      <c r="K1531" s="8" t="str">
        <f>VLOOKUP(A1531:A3865,'Medical Examinations'!$A$2:$M$2336,13,0)</f>
        <v>Diabetes</v>
      </c>
      <c r="L1531" s="8" t="str">
        <f>VLOOKUP(Table1[CUSTOMER ID],'Hospitalisation Details'!$A$1:$N$2344,12,0)</f>
        <v>13/Jul/1968</v>
      </c>
      <c r="M1531" s="22">
        <f>VLOOKUP(Table1[CUSTOMER ID],'Hospitalisation Details'!$A$2:$N$2344,14,0)</f>
        <v>6700.56</v>
      </c>
      <c r="N1531" s="8" t="str">
        <f>VLOOKUP(Table1[CUSTOMER ID],'Hospitalisation Details'!$A$2:$I$2344,7,0)</f>
        <v>tier - 3</v>
      </c>
      <c r="O1531" s="8" t="str">
        <f>VLOOKUP(Table1[CUSTOMER ID],'Hospitalisation Details'!$A$2:$I$2344,8,0)</f>
        <v>tier - 1</v>
      </c>
      <c r="P1531" s="8" t="str">
        <f>VLOOKUP(Table1[CUSTOMER ID],'Hospitalisation Details'!$A$2:$I$2344,9,0)</f>
        <v>R1012</v>
      </c>
      <c r="Q1531" s="8">
        <f ca="1">VLOOKUP(Table1[CUSTOMER ID],'Hospitalisation Details'!$A$2:$N$2344,13,0)</f>
        <v>56</v>
      </c>
    </row>
    <row r="1532" spans="1:17" ht="15.75" x14ac:dyDescent="0.25">
      <c r="A1532" s="1" t="s">
        <v>839</v>
      </c>
      <c r="B1532" s="8" t="str">
        <f>VLOOKUP(A1532:A3866,'Customer Names'!$A$2:$D$2336,2,0)</f>
        <v xml:space="preserve">  Nicole M</v>
      </c>
      <c r="C1532" s="8">
        <f>VLOOKUP(A1532:A3866,'Medical Examinations'!$A$2:$H$2336,2,0)</f>
        <v>23.37</v>
      </c>
      <c r="D1532" s="8">
        <f>VLOOKUP(A1532:A3866,'Medical Examinations'!$A$2:$H$2336,3,0)</f>
        <v>5.59</v>
      </c>
      <c r="E1532" s="8" t="str">
        <f>VLOOKUP(A1532:A3866,'Medical Examinations'!$A$1:$M$2336,10,0)</f>
        <v>Yes</v>
      </c>
      <c r="F1532" s="8" t="str">
        <f>VLOOKUP(A1532:A3866,'Medical Examinations'!$A$2:$H$2336,5,0)</f>
        <v>No</v>
      </c>
      <c r="G1532" s="8" t="str">
        <f>VLOOKUP(A1532:A3866,'Medical Examinations'!$A$2:$H$2336,6,0)</f>
        <v>No</v>
      </c>
      <c r="H1532" s="8">
        <f>VLOOKUP(A1532:A3866,'Medical Examinations'!$A$2:$H$2336,7,0)</f>
        <v>0</v>
      </c>
      <c r="I1532" t="str">
        <f>VLOOKUP(A1532:A3866,'Medical Examinations'!$A$2:$K$2336,11,0)</f>
        <v>No</v>
      </c>
      <c r="J1532" s="8" t="str">
        <f>VLOOKUP(A1532:A3866,'Medical Examinations'!$A$2:$M$2336,12,0)</f>
        <v>Normal Weight</v>
      </c>
      <c r="K1532" s="8" t="str">
        <f>VLOOKUP(A1532:A3866,'Medical Examinations'!$A$2:$M$2336,13,0)</f>
        <v>Normal</v>
      </c>
      <c r="L1532" s="8" t="str">
        <f>VLOOKUP(Table1[CUSTOMER ID],'Hospitalisation Details'!$A$1:$N$2344,12,0)</f>
        <v>9/Jul/1985</v>
      </c>
      <c r="M1532" s="22">
        <f>VLOOKUP(Table1[CUSTOMER ID],'Hospitalisation Details'!$A$2:$N$2344,14,0)</f>
        <v>6686.43</v>
      </c>
      <c r="N1532" s="8" t="str">
        <f>VLOOKUP(Table1[CUSTOMER ID],'Hospitalisation Details'!$A$2:$I$2344,7,0)</f>
        <v>tier - 2</v>
      </c>
      <c r="O1532" s="8" t="str">
        <f>VLOOKUP(Table1[CUSTOMER ID],'Hospitalisation Details'!$A$2:$I$2344,8,0)</f>
        <v>tier - 3</v>
      </c>
      <c r="P1532" s="8" t="str">
        <f>VLOOKUP(Table1[CUSTOMER ID],'Hospitalisation Details'!$A$2:$I$2344,9,0)</f>
        <v>R1012</v>
      </c>
      <c r="Q1532" s="8">
        <f ca="1">VLOOKUP(Table1[CUSTOMER ID],'Hospitalisation Details'!$A$2:$N$2344,13,0)</f>
        <v>39</v>
      </c>
    </row>
    <row r="1533" spans="1:17" ht="15.75" x14ac:dyDescent="0.25">
      <c r="A1533" s="1" t="s">
        <v>838</v>
      </c>
      <c r="B1533" s="8" t="str">
        <f>VLOOKUP(A1533:A3867,'Customer Names'!$A$2:$D$2336,2,0)</f>
        <v xml:space="preserve">  Jack</v>
      </c>
      <c r="C1533" s="8">
        <f>VLOOKUP(A1533:A3867,'Medical Examinations'!$A$2:$H$2336,2,0)</f>
        <v>42.4</v>
      </c>
      <c r="D1533" s="8">
        <f>VLOOKUP(A1533:A3867,'Medical Examinations'!$A$2:$H$2336,3,0)</f>
        <v>4.0599999999999996</v>
      </c>
      <c r="E1533" s="8" t="str">
        <f>VLOOKUP(A1533:A3867,'Medical Examinations'!$A$1:$M$2336,10,0)</f>
        <v>No</v>
      </c>
      <c r="F1533" s="8" t="str">
        <f>VLOOKUP(A1533:A3867,'Medical Examinations'!$A$2:$H$2336,5,0)</f>
        <v>No</v>
      </c>
      <c r="G1533" s="8" t="str">
        <f>VLOOKUP(A1533:A3867,'Medical Examinations'!$A$2:$H$2336,6,0)</f>
        <v>No</v>
      </c>
      <c r="H1533" s="8">
        <f>VLOOKUP(A1533:A3867,'Medical Examinations'!$A$2:$H$2336,7,0)</f>
        <v>0</v>
      </c>
      <c r="I1533" t="str">
        <f>VLOOKUP(A1533:A3867,'Medical Examinations'!$A$2:$K$2336,11,0)</f>
        <v>No</v>
      </c>
      <c r="J1533" s="8" t="str">
        <f>VLOOKUP(A1533:A3867,'Medical Examinations'!$A$2:$M$2336,12,0)</f>
        <v>Obesity</v>
      </c>
      <c r="K1533" s="8" t="str">
        <f>VLOOKUP(A1533:A3867,'Medical Examinations'!$A$2:$M$2336,13,0)</f>
        <v>Normal</v>
      </c>
      <c r="L1533" s="8" t="str">
        <f>VLOOKUP(Table1[CUSTOMER ID],'Hospitalisation Details'!$A$1:$N$2344,12,0)</f>
        <v>20/Oct/1989</v>
      </c>
      <c r="M1533" s="22">
        <f>VLOOKUP(Table1[CUSTOMER ID],'Hospitalisation Details'!$A$2:$N$2344,14,0)</f>
        <v>6666.24</v>
      </c>
      <c r="N1533" s="8" t="str">
        <f>VLOOKUP(Table1[CUSTOMER ID],'Hospitalisation Details'!$A$2:$I$2344,7,0)</f>
        <v>tier - 3</v>
      </c>
      <c r="O1533" s="8" t="str">
        <f>VLOOKUP(Table1[CUSTOMER ID],'Hospitalisation Details'!$A$2:$I$2344,8,0)</f>
        <v>tier - 1</v>
      </c>
      <c r="P1533" s="8" t="str">
        <f>VLOOKUP(Table1[CUSTOMER ID],'Hospitalisation Details'!$A$2:$I$2344,9,0)</f>
        <v>R1011</v>
      </c>
      <c r="Q1533" s="8">
        <f ca="1">VLOOKUP(Table1[CUSTOMER ID],'Hospitalisation Details'!$A$2:$N$2344,13,0)</f>
        <v>35</v>
      </c>
    </row>
    <row r="1534" spans="1:17" ht="15.75" x14ac:dyDescent="0.25">
      <c r="A1534" s="1" t="s">
        <v>837</v>
      </c>
      <c r="B1534" s="8" t="str">
        <f>VLOOKUP(A1534:A3868,'Customer Names'!$A$2:$D$2336,2,0)</f>
        <v xml:space="preserve">  Gregory</v>
      </c>
      <c r="C1534" s="8">
        <f>VLOOKUP(A1534:A3868,'Medical Examinations'!$A$2:$H$2336,2,0)</f>
        <v>28.405000000000001</v>
      </c>
      <c r="D1534" s="8">
        <f>VLOOKUP(A1534:A3868,'Medical Examinations'!$A$2:$H$2336,3,0)</f>
        <v>7.02</v>
      </c>
      <c r="E1534" s="8" t="str">
        <f>VLOOKUP(A1534:A3868,'Medical Examinations'!$A$1:$M$2336,10,0)</f>
        <v>Yes</v>
      </c>
      <c r="F1534" s="8" t="str">
        <f>VLOOKUP(A1534:A3868,'Medical Examinations'!$A$2:$H$2336,5,0)</f>
        <v>No</v>
      </c>
      <c r="G1534" s="8" t="str">
        <f>VLOOKUP(A1534:A3868,'Medical Examinations'!$A$2:$H$2336,6,0)</f>
        <v>No</v>
      </c>
      <c r="H1534" s="8">
        <f>VLOOKUP(A1534:A3868,'Medical Examinations'!$A$2:$H$2336,7,0)</f>
        <v>0</v>
      </c>
      <c r="I1534" t="str">
        <f>VLOOKUP(A1534:A3868,'Medical Examinations'!$A$2:$K$2336,11,0)</f>
        <v>No</v>
      </c>
      <c r="J1534" s="8" t="str">
        <f>VLOOKUP(A1534:A3868,'Medical Examinations'!$A$2:$M$2336,12,0)</f>
        <v>Overweight</v>
      </c>
      <c r="K1534" s="8" t="str">
        <f>VLOOKUP(A1534:A3868,'Medical Examinations'!$A$2:$M$2336,13,0)</f>
        <v>Diabetes</v>
      </c>
      <c r="L1534" s="8" t="str">
        <f>VLOOKUP(Table1[CUSTOMER ID],'Hospitalisation Details'!$A$1:$N$2344,12,0)</f>
        <v>17/Sep/1981</v>
      </c>
      <c r="M1534" s="22">
        <f>VLOOKUP(Table1[CUSTOMER ID],'Hospitalisation Details'!$A$2:$N$2344,14,0)</f>
        <v>6664.69</v>
      </c>
      <c r="N1534" s="8" t="str">
        <f>VLOOKUP(Table1[CUSTOMER ID],'Hospitalisation Details'!$A$2:$I$2344,7,0)</f>
        <v>tier - 3</v>
      </c>
      <c r="O1534" s="8" t="str">
        <f>VLOOKUP(Table1[CUSTOMER ID],'Hospitalisation Details'!$A$2:$I$2344,8,0)</f>
        <v>tier - 1</v>
      </c>
      <c r="P1534" s="8" t="str">
        <f>VLOOKUP(Table1[CUSTOMER ID],'Hospitalisation Details'!$A$2:$I$2344,9,0)</f>
        <v>R1012</v>
      </c>
      <c r="Q1534" s="8">
        <f ca="1">VLOOKUP(Table1[CUSTOMER ID],'Hospitalisation Details'!$A$2:$N$2344,13,0)</f>
        <v>43</v>
      </c>
    </row>
    <row r="1535" spans="1:17" ht="15.75" x14ac:dyDescent="0.25">
      <c r="A1535" s="1" t="s">
        <v>836</v>
      </c>
      <c r="B1535" s="8" t="str">
        <f>VLOOKUP(A1535:A3869,'Customer Names'!$A$2:$D$2336,2,0)</f>
        <v xml:space="preserve">  Rebecca</v>
      </c>
      <c r="C1535" s="8">
        <f>VLOOKUP(A1535:A3869,'Medical Examinations'!$A$2:$H$2336,2,0)</f>
        <v>23.4</v>
      </c>
      <c r="D1535" s="8">
        <f>VLOOKUP(A1535:A3869,'Medical Examinations'!$A$2:$H$2336,3,0)</f>
        <v>4.47</v>
      </c>
      <c r="E1535" s="8" t="str">
        <f>VLOOKUP(A1535:A3869,'Medical Examinations'!$A$1:$M$2336,10,0)</f>
        <v>No</v>
      </c>
      <c r="F1535" s="8" t="str">
        <f>VLOOKUP(A1535:A3869,'Medical Examinations'!$A$2:$H$2336,5,0)</f>
        <v>No</v>
      </c>
      <c r="G1535" s="8" t="str">
        <f>VLOOKUP(A1535:A3869,'Medical Examinations'!$A$2:$H$2336,6,0)</f>
        <v>No</v>
      </c>
      <c r="H1535" s="8">
        <f>VLOOKUP(A1535:A3869,'Medical Examinations'!$A$2:$H$2336,7,0)</f>
        <v>0</v>
      </c>
      <c r="I1535" t="str">
        <f>VLOOKUP(A1535:A3869,'Medical Examinations'!$A$2:$K$2336,11,0)</f>
        <v>No</v>
      </c>
      <c r="J1535" s="8" t="str">
        <f>VLOOKUP(A1535:A3869,'Medical Examinations'!$A$2:$M$2336,12,0)</f>
        <v>Normal Weight</v>
      </c>
      <c r="K1535" s="8" t="str">
        <f>VLOOKUP(A1535:A3869,'Medical Examinations'!$A$2:$M$2336,13,0)</f>
        <v>Normal</v>
      </c>
      <c r="L1535" s="8" t="str">
        <f>VLOOKUP(Table1[CUSTOMER ID],'Hospitalisation Details'!$A$1:$N$2344,12,0)</f>
        <v>27/Sep/1982</v>
      </c>
      <c r="M1535" s="22">
        <f>VLOOKUP(Table1[CUSTOMER ID],'Hospitalisation Details'!$A$2:$N$2344,14,0)</f>
        <v>6664.32</v>
      </c>
      <c r="N1535" s="8" t="str">
        <f>VLOOKUP(Table1[CUSTOMER ID],'Hospitalisation Details'!$A$2:$I$2344,7,0)</f>
        <v>tier - 2</v>
      </c>
      <c r="O1535" s="8" t="str">
        <f>VLOOKUP(Table1[CUSTOMER ID],'Hospitalisation Details'!$A$2:$I$2344,8,0)</f>
        <v>tier - 2</v>
      </c>
      <c r="P1535" s="8" t="str">
        <f>VLOOKUP(Table1[CUSTOMER ID],'Hospitalisation Details'!$A$2:$I$2344,9,0)</f>
        <v>R1013</v>
      </c>
      <c r="Q1535" s="8">
        <f ca="1">VLOOKUP(Table1[CUSTOMER ID],'Hospitalisation Details'!$A$2:$N$2344,13,0)</f>
        <v>42</v>
      </c>
    </row>
    <row r="1536" spans="1:17" ht="15.75" x14ac:dyDescent="0.25">
      <c r="A1536" s="1" t="s">
        <v>835</v>
      </c>
      <c r="B1536" s="8" t="str">
        <f>VLOOKUP(A1536:A3870,'Customer Names'!$A$2:$D$2336,2,0)</f>
        <v xml:space="preserve">  Adam</v>
      </c>
      <c r="C1536" s="8">
        <f>VLOOKUP(A1536:A3870,'Medical Examinations'!$A$2:$H$2336,2,0)</f>
        <v>33.44</v>
      </c>
      <c r="D1536" s="8">
        <f>VLOOKUP(A1536:A3870,'Medical Examinations'!$A$2:$H$2336,3,0)</f>
        <v>4.54</v>
      </c>
      <c r="E1536" s="8" t="str">
        <f>VLOOKUP(A1536:A3870,'Medical Examinations'!$A$1:$M$2336,10,0)</f>
        <v>No</v>
      </c>
      <c r="F1536" s="8" t="str">
        <f>VLOOKUP(A1536:A3870,'Medical Examinations'!$A$2:$H$2336,5,0)</f>
        <v>No</v>
      </c>
      <c r="G1536" s="8" t="str">
        <f>VLOOKUP(A1536:A3870,'Medical Examinations'!$A$2:$H$2336,6,0)</f>
        <v>No</v>
      </c>
      <c r="H1536" s="8">
        <f>VLOOKUP(A1536:A3870,'Medical Examinations'!$A$2:$H$2336,7,0)</f>
        <v>0</v>
      </c>
      <c r="I1536" t="str">
        <f>VLOOKUP(A1536:A3870,'Medical Examinations'!$A$2:$K$2336,11,0)</f>
        <v>No</v>
      </c>
      <c r="J1536" s="8" t="str">
        <f>VLOOKUP(A1536:A3870,'Medical Examinations'!$A$2:$M$2336,12,0)</f>
        <v>Obesity</v>
      </c>
      <c r="K1536" s="8" t="str">
        <f>VLOOKUP(A1536:A3870,'Medical Examinations'!$A$2:$M$2336,13,0)</f>
        <v>Normal</v>
      </c>
      <c r="L1536" s="8" t="str">
        <f>VLOOKUP(Table1[CUSTOMER ID],'Hospitalisation Details'!$A$1:$N$2344,12,0)</f>
        <v>19/Nov/1989</v>
      </c>
      <c r="M1536" s="22">
        <f>VLOOKUP(Table1[CUSTOMER ID],'Hospitalisation Details'!$A$2:$N$2344,14,0)</f>
        <v>6653.79</v>
      </c>
      <c r="N1536" s="8" t="str">
        <f>VLOOKUP(Table1[CUSTOMER ID],'Hospitalisation Details'!$A$2:$I$2344,7,0)</f>
        <v>tier - 2</v>
      </c>
      <c r="O1536" s="8" t="str">
        <f>VLOOKUP(Table1[CUSTOMER ID],'Hospitalisation Details'!$A$2:$I$2344,8,0)</f>
        <v>tier - 1</v>
      </c>
      <c r="P1536" s="8" t="str">
        <f>VLOOKUP(Table1[CUSTOMER ID],'Hospitalisation Details'!$A$2:$I$2344,9,0)</f>
        <v>R1013</v>
      </c>
      <c r="Q1536" s="8">
        <f ca="1">VLOOKUP(Table1[CUSTOMER ID],'Hospitalisation Details'!$A$2:$N$2344,13,0)</f>
        <v>35</v>
      </c>
    </row>
    <row r="1537" spans="1:17" ht="15.75" x14ac:dyDescent="0.25">
      <c r="A1537" s="1" t="s">
        <v>834</v>
      </c>
      <c r="B1537" s="8" t="str">
        <f>VLOOKUP(A1537:A3871,'Customer Names'!$A$2:$D$2336,2,0)</f>
        <v xml:space="preserve">  Ryan</v>
      </c>
      <c r="C1537" s="8">
        <f>VLOOKUP(A1537:A3871,'Medical Examinations'!$A$2:$H$2336,2,0)</f>
        <v>21.12</v>
      </c>
      <c r="D1537" s="8">
        <f>VLOOKUP(A1537:A3871,'Medical Examinations'!$A$2:$H$2336,3,0)</f>
        <v>4.99</v>
      </c>
      <c r="E1537" s="8" t="str">
        <f>VLOOKUP(A1537:A3871,'Medical Examinations'!$A$1:$M$2336,10,0)</f>
        <v>No</v>
      </c>
      <c r="F1537" s="8" t="str">
        <f>VLOOKUP(A1537:A3871,'Medical Examinations'!$A$2:$H$2336,5,0)</f>
        <v>No</v>
      </c>
      <c r="G1537" s="8" t="str">
        <f>VLOOKUP(A1537:A3871,'Medical Examinations'!$A$2:$H$2336,6,0)</f>
        <v>No</v>
      </c>
      <c r="H1537" s="8">
        <f>VLOOKUP(A1537:A3871,'Medical Examinations'!$A$2:$H$2336,7,0)</f>
        <v>1</v>
      </c>
      <c r="I1537" t="str">
        <f>VLOOKUP(A1537:A3871,'Medical Examinations'!$A$2:$K$2336,11,0)</f>
        <v>No</v>
      </c>
      <c r="J1537" s="8" t="str">
        <f>VLOOKUP(A1537:A3871,'Medical Examinations'!$A$2:$M$2336,12,0)</f>
        <v>Normal Weight</v>
      </c>
      <c r="K1537" s="8" t="str">
        <f>VLOOKUP(A1537:A3871,'Medical Examinations'!$A$2:$M$2336,13,0)</f>
        <v>Normal</v>
      </c>
      <c r="L1537" s="8" t="str">
        <f>VLOOKUP(Table1[CUSTOMER ID],'Hospitalisation Details'!$A$1:$N$2344,12,0)</f>
        <v>1/Jul/1984</v>
      </c>
      <c r="M1537" s="22">
        <f>VLOOKUP(Table1[CUSTOMER ID],'Hospitalisation Details'!$A$2:$N$2344,14,0)</f>
        <v>6652.53</v>
      </c>
      <c r="N1537" s="8" t="str">
        <f>VLOOKUP(Table1[CUSTOMER ID],'Hospitalisation Details'!$A$2:$I$2344,7,0)</f>
        <v>tier - 3</v>
      </c>
      <c r="O1537" s="8" t="str">
        <f>VLOOKUP(Table1[CUSTOMER ID],'Hospitalisation Details'!$A$2:$I$2344,8,0)</f>
        <v>tier - 2</v>
      </c>
      <c r="P1537" s="8" t="str">
        <f>VLOOKUP(Table1[CUSTOMER ID],'Hospitalisation Details'!$A$2:$I$2344,9,0)</f>
        <v>R1013</v>
      </c>
      <c r="Q1537" s="8">
        <f ca="1">VLOOKUP(Table1[CUSTOMER ID],'Hospitalisation Details'!$A$2:$N$2344,13,0)</f>
        <v>40</v>
      </c>
    </row>
    <row r="1538" spans="1:17" ht="15.75" x14ac:dyDescent="0.25">
      <c r="A1538" s="1" t="s">
        <v>833</v>
      </c>
      <c r="B1538" s="8" t="str">
        <f>VLOOKUP(A1538:A3872,'Customer Names'!$A$2:$D$2336,2,0)</f>
        <v xml:space="preserve">  Jackie K</v>
      </c>
      <c r="C1538" s="8">
        <f>VLOOKUP(A1538:A3872,'Medical Examinations'!$A$2:$H$2336,2,0)</f>
        <v>18.48</v>
      </c>
      <c r="D1538" s="8">
        <f>VLOOKUP(A1538:A3872,'Medical Examinations'!$A$2:$H$2336,3,0)</f>
        <v>10.84</v>
      </c>
      <c r="E1538" s="8" t="str">
        <f>VLOOKUP(A1538:A3872,'Medical Examinations'!$A$1:$M$2336,10,0)</f>
        <v>Yes</v>
      </c>
      <c r="F1538" s="8" t="str">
        <f>VLOOKUP(A1538:A3872,'Medical Examinations'!$A$2:$H$2336,5,0)</f>
        <v>No</v>
      </c>
      <c r="G1538" s="8" t="str">
        <f>VLOOKUP(A1538:A3872,'Medical Examinations'!$A$2:$H$2336,6,0)</f>
        <v>No</v>
      </c>
      <c r="H1538" s="8">
        <f>VLOOKUP(A1538:A3872,'Medical Examinations'!$A$2:$H$2336,7,0)</f>
        <v>2</v>
      </c>
      <c r="I1538" t="str">
        <f>VLOOKUP(A1538:A3872,'Medical Examinations'!$A$2:$K$2336,11,0)</f>
        <v>No</v>
      </c>
      <c r="J1538" s="8" t="str">
        <f>VLOOKUP(A1538:A3872,'Medical Examinations'!$A$2:$M$2336,12,0)</f>
        <v>Underweight</v>
      </c>
      <c r="K1538" s="8" t="str">
        <f>VLOOKUP(A1538:A3872,'Medical Examinations'!$A$2:$M$2336,13,0)</f>
        <v>Diabetes</v>
      </c>
      <c r="L1538" s="8" t="str">
        <f>VLOOKUP(Table1[CUSTOMER ID],'Hospitalisation Details'!$A$1:$N$2344,12,0)</f>
        <v>8/Nov/1970</v>
      </c>
      <c r="M1538" s="22">
        <f>VLOOKUP(Table1[CUSTOMER ID],'Hospitalisation Details'!$A$2:$N$2344,14,0)</f>
        <v>6651.26</v>
      </c>
      <c r="N1538" s="8" t="str">
        <f>VLOOKUP(Table1[CUSTOMER ID],'Hospitalisation Details'!$A$2:$I$2344,7,0)</f>
        <v>tier - 2</v>
      </c>
      <c r="O1538" s="8" t="str">
        <f>VLOOKUP(Table1[CUSTOMER ID],'Hospitalisation Details'!$A$2:$I$2344,8,0)</f>
        <v>tier - 3</v>
      </c>
      <c r="P1538" s="8" t="str">
        <f>VLOOKUP(Table1[CUSTOMER ID],'Hospitalisation Details'!$A$2:$I$2344,9,0)</f>
        <v>R1013</v>
      </c>
      <c r="Q1538" s="8">
        <f ca="1">VLOOKUP(Table1[CUSTOMER ID],'Hospitalisation Details'!$A$2:$N$2344,13,0)</f>
        <v>54</v>
      </c>
    </row>
    <row r="1539" spans="1:17" ht="15.75" x14ac:dyDescent="0.25">
      <c r="A1539" s="1" t="s">
        <v>832</v>
      </c>
      <c r="B1539" s="8" t="str">
        <f>VLOOKUP(A1539:A3873,'Customer Names'!$A$2:$D$2336,2,0)</f>
        <v xml:space="preserve">  Chris</v>
      </c>
      <c r="C1539" s="8">
        <f>VLOOKUP(A1539:A3873,'Medical Examinations'!$A$2:$H$2336,2,0)</f>
        <v>16.815000000000001</v>
      </c>
      <c r="D1539" s="8">
        <f>VLOOKUP(A1539:A3873,'Medical Examinations'!$A$2:$H$2336,3,0)</f>
        <v>5.63</v>
      </c>
      <c r="E1539" s="8" t="str">
        <f>VLOOKUP(A1539:A3873,'Medical Examinations'!$A$1:$M$2336,10,0)</f>
        <v>No</v>
      </c>
      <c r="F1539" s="8" t="str">
        <f>VLOOKUP(A1539:A3873,'Medical Examinations'!$A$2:$H$2336,5,0)</f>
        <v>No</v>
      </c>
      <c r="G1539" s="8" t="str">
        <f>VLOOKUP(A1539:A3873,'Medical Examinations'!$A$2:$H$2336,6,0)</f>
        <v>No</v>
      </c>
      <c r="H1539" s="8">
        <f>VLOOKUP(A1539:A3873,'Medical Examinations'!$A$2:$H$2336,7,0)</f>
        <v>1</v>
      </c>
      <c r="I1539" t="str">
        <f>VLOOKUP(A1539:A3873,'Medical Examinations'!$A$2:$K$2336,11,0)</f>
        <v>No</v>
      </c>
      <c r="J1539" s="8" t="str">
        <f>VLOOKUP(A1539:A3873,'Medical Examinations'!$A$2:$M$2336,12,0)</f>
        <v>Underweight</v>
      </c>
      <c r="K1539" s="8" t="str">
        <f>VLOOKUP(A1539:A3873,'Medical Examinations'!$A$2:$M$2336,13,0)</f>
        <v>Normal</v>
      </c>
      <c r="L1539" s="8" t="str">
        <f>VLOOKUP(Table1[CUSTOMER ID],'Hospitalisation Details'!$A$1:$N$2344,12,0)</f>
        <v>8/Dec/1984</v>
      </c>
      <c r="M1539" s="22">
        <f>VLOOKUP(Table1[CUSTOMER ID],'Hospitalisation Details'!$A$2:$N$2344,14,0)</f>
        <v>6640.54</v>
      </c>
      <c r="N1539" s="8" t="str">
        <f>VLOOKUP(Table1[CUSTOMER ID],'Hospitalisation Details'!$A$2:$I$2344,7,0)</f>
        <v>tier - 2</v>
      </c>
      <c r="O1539" s="8" t="str">
        <f>VLOOKUP(Table1[CUSTOMER ID],'Hospitalisation Details'!$A$2:$I$2344,8,0)</f>
        <v>tier - 3</v>
      </c>
      <c r="P1539" s="8" t="str">
        <f>VLOOKUP(Table1[CUSTOMER ID],'Hospitalisation Details'!$A$2:$I$2344,9,0)</f>
        <v>R1019</v>
      </c>
      <c r="Q1539" s="8">
        <f ca="1">VLOOKUP(Table1[CUSTOMER ID],'Hospitalisation Details'!$A$2:$N$2344,13,0)</f>
        <v>39</v>
      </c>
    </row>
    <row r="1540" spans="1:17" ht="15.75" x14ac:dyDescent="0.25">
      <c r="A1540" s="1" t="s">
        <v>831</v>
      </c>
      <c r="B1540" s="8" t="str">
        <f>VLOOKUP(A1540:A3874,'Customer Names'!$A$2:$D$2336,2,0)</f>
        <v xml:space="preserve">  Tyler C</v>
      </c>
      <c r="C1540" s="8">
        <f>VLOOKUP(A1540:A3874,'Medical Examinations'!$A$2:$H$2336,2,0)</f>
        <v>26.72</v>
      </c>
      <c r="D1540" s="8">
        <f>VLOOKUP(A1540:A3874,'Medical Examinations'!$A$2:$H$2336,3,0)</f>
        <v>4.1399999999999997</v>
      </c>
      <c r="E1540" s="8" t="str">
        <f>VLOOKUP(A1540:A3874,'Medical Examinations'!$A$1:$M$2336,10,0)</f>
        <v>No</v>
      </c>
      <c r="F1540" s="8" t="str">
        <f>VLOOKUP(A1540:A3874,'Medical Examinations'!$A$2:$H$2336,5,0)</f>
        <v>No</v>
      </c>
      <c r="G1540" s="8" t="str">
        <f>VLOOKUP(A1540:A3874,'Medical Examinations'!$A$2:$H$2336,6,0)</f>
        <v>No</v>
      </c>
      <c r="H1540" s="8">
        <f>VLOOKUP(A1540:A3874,'Medical Examinations'!$A$2:$H$2336,7,0)</f>
        <v>0</v>
      </c>
      <c r="I1540" t="str">
        <f>VLOOKUP(A1540:A3874,'Medical Examinations'!$A$2:$K$2336,11,0)</f>
        <v>No</v>
      </c>
      <c r="J1540" s="8" t="str">
        <f>VLOOKUP(A1540:A3874,'Medical Examinations'!$A$2:$M$2336,12,0)</f>
        <v>Overweight</v>
      </c>
      <c r="K1540" s="8" t="str">
        <f>VLOOKUP(A1540:A3874,'Medical Examinations'!$A$2:$M$2336,13,0)</f>
        <v>Normal</v>
      </c>
      <c r="L1540" s="8" t="str">
        <f>VLOOKUP(Table1[CUSTOMER ID],'Hospitalisation Details'!$A$1:$N$2344,12,0)</f>
        <v>6/Jun/1990</v>
      </c>
      <c r="M1540" s="22">
        <f>VLOOKUP(Table1[CUSTOMER ID],'Hospitalisation Details'!$A$2:$N$2344,14,0)</f>
        <v>6639.3</v>
      </c>
      <c r="N1540" s="8" t="str">
        <f>VLOOKUP(Table1[CUSTOMER ID],'Hospitalisation Details'!$A$2:$I$2344,7,0)</f>
        <v>tier - 2</v>
      </c>
      <c r="O1540" s="8" t="str">
        <f>VLOOKUP(Table1[CUSTOMER ID],'Hospitalisation Details'!$A$2:$I$2344,8,0)</f>
        <v>tier - 2</v>
      </c>
      <c r="P1540" s="8" t="str">
        <f>VLOOKUP(Table1[CUSTOMER ID],'Hospitalisation Details'!$A$2:$I$2344,9,0)</f>
        <v>R1021</v>
      </c>
      <c r="Q1540" s="8">
        <f ca="1">VLOOKUP(Table1[CUSTOMER ID],'Hospitalisation Details'!$A$2:$N$2344,13,0)</f>
        <v>34</v>
      </c>
    </row>
    <row r="1541" spans="1:17" ht="15.75" x14ac:dyDescent="0.25">
      <c r="A1541" s="1" t="s">
        <v>830</v>
      </c>
      <c r="B1541" s="8" t="str">
        <f>VLOOKUP(A1541:A3875,'Customer Names'!$A$2:$D$2336,2,0)</f>
        <v xml:space="preserve">  Yoshie</v>
      </c>
      <c r="C1541" s="8">
        <f>VLOOKUP(A1541:A3875,'Medical Examinations'!$A$2:$H$2336,2,0)</f>
        <v>41.42</v>
      </c>
      <c r="D1541" s="8">
        <f>VLOOKUP(A1541:A3875,'Medical Examinations'!$A$2:$H$2336,3,0)</f>
        <v>5.17</v>
      </c>
      <c r="E1541" s="8" t="str">
        <f>VLOOKUP(A1541:A3875,'Medical Examinations'!$A$1:$M$2336,10,0)</f>
        <v>No</v>
      </c>
      <c r="F1541" s="8" t="str">
        <f>VLOOKUP(A1541:A3875,'Medical Examinations'!$A$2:$H$2336,5,0)</f>
        <v>No</v>
      </c>
      <c r="G1541" s="8" t="str">
        <f>VLOOKUP(A1541:A3875,'Medical Examinations'!$A$2:$H$2336,6,0)</f>
        <v>Yes</v>
      </c>
      <c r="H1541" s="8">
        <f>VLOOKUP(A1541:A3875,'Medical Examinations'!$A$2:$H$2336,7,0)</f>
        <v>1</v>
      </c>
      <c r="I1541" t="str">
        <f>VLOOKUP(A1541:A3875,'Medical Examinations'!$A$2:$K$2336,11,0)</f>
        <v>No</v>
      </c>
      <c r="J1541" s="8" t="str">
        <f>VLOOKUP(A1541:A3875,'Medical Examinations'!$A$2:$M$2336,12,0)</f>
        <v>Obesity</v>
      </c>
      <c r="K1541" s="8" t="str">
        <f>VLOOKUP(A1541:A3875,'Medical Examinations'!$A$2:$M$2336,13,0)</f>
        <v>Normal</v>
      </c>
      <c r="L1541" s="8" t="str">
        <f>VLOOKUP(Table1[CUSTOMER ID],'Hospitalisation Details'!$A$1:$N$2344,12,0)</f>
        <v>4/Sep/2003</v>
      </c>
      <c r="M1541" s="22">
        <f>VLOOKUP(Table1[CUSTOMER ID],'Hospitalisation Details'!$A$2:$N$2344,14,0)</f>
        <v>6638.16</v>
      </c>
      <c r="N1541" s="8" t="str">
        <f>VLOOKUP(Table1[CUSTOMER ID],'Hospitalisation Details'!$A$2:$I$2344,7,0)</f>
        <v>tier - 2</v>
      </c>
      <c r="O1541" s="8" t="str">
        <f>VLOOKUP(Table1[CUSTOMER ID],'Hospitalisation Details'!$A$2:$I$2344,8,0)</f>
        <v>tier - 1</v>
      </c>
      <c r="P1541" s="8" t="str">
        <f>VLOOKUP(Table1[CUSTOMER ID],'Hospitalisation Details'!$A$2:$I$2344,9,0)</f>
        <v>R1012</v>
      </c>
      <c r="Q1541" s="8">
        <f ca="1">VLOOKUP(Table1[CUSTOMER ID],'Hospitalisation Details'!$A$2:$N$2344,13,0)</f>
        <v>21</v>
      </c>
    </row>
    <row r="1542" spans="1:17" ht="15.75" x14ac:dyDescent="0.25">
      <c r="A1542" s="1" t="s">
        <v>829</v>
      </c>
      <c r="B1542" s="8" t="str">
        <f>VLOOKUP(A1542:A3876,'Customer Names'!$A$2:$D$2336,2,0)</f>
        <v xml:space="preserve">  Lauren A</v>
      </c>
      <c r="C1542" s="8">
        <f>VLOOKUP(A1542:A3876,'Medical Examinations'!$A$2:$H$2336,2,0)</f>
        <v>20.69</v>
      </c>
      <c r="D1542" s="8">
        <f>VLOOKUP(A1542:A3876,'Medical Examinations'!$A$2:$H$2336,3,0)</f>
        <v>6.93</v>
      </c>
      <c r="E1542" s="8" t="str">
        <f>VLOOKUP(A1542:A3876,'Medical Examinations'!$A$1:$M$2336,10,0)</f>
        <v>No</v>
      </c>
      <c r="F1542" s="8" t="str">
        <f>VLOOKUP(A1542:A3876,'Medical Examinations'!$A$2:$H$2336,5,0)</f>
        <v>No</v>
      </c>
      <c r="G1542" s="8" t="str">
        <f>VLOOKUP(A1542:A3876,'Medical Examinations'!$A$2:$H$2336,6,0)</f>
        <v>No</v>
      </c>
      <c r="H1542" s="8">
        <f>VLOOKUP(A1542:A3876,'Medical Examinations'!$A$2:$H$2336,7,0)</f>
        <v>2</v>
      </c>
      <c r="I1542" t="str">
        <f>VLOOKUP(A1542:A3876,'Medical Examinations'!$A$2:$K$2336,11,0)</f>
        <v>No</v>
      </c>
      <c r="J1542" s="8" t="str">
        <f>VLOOKUP(A1542:A3876,'Medical Examinations'!$A$2:$M$2336,12,0)</f>
        <v>Normal Weight</v>
      </c>
      <c r="K1542" s="8" t="str">
        <f>VLOOKUP(A1542:A3876,'Medical Examinations'!$A$2:$M$2336,13,0)</f>
        <v>Diabetes</v>
      </c>
      <c r="L1542" s="8" t="str">
        <f>VLOOKUP(Table1[CUSTOMER ID],'Hospitalisation Details'!$A$1:$N$2344,12,0)</f>
        <v>29/Aug/1973</v>
      </c>
      <c r="M1542" s="22">
        <f>VLOOKUP(Table1[CUSTOMER ID],'Hospitalisation Details'!$A$2:$N$2344,14,0)</f>
        <v>6630.31</v>
      </c>
      <c r="N1542" s="8" t="str">
        <f>VLOOKUP(Table1[CUSTOMER ID],'Hospitalisation Details'!$A$2:$I$2344,7,0)</f>
        <v>tier - 2</v>
      </c>
      <c r="O1542" s="8" t="str">
        <f>VLOOKUP(Table1[CUSTOMER ID],'Hospitalisation Details'!$A$2:$I$2344,8,0)</f>
        <v>tier - 1</v>
      </c>
      <c r="P1542" s="8" t="str">
        <f>VLOOKUP(Table1[CUSTOMER ID],'Hospitalisation Details'!$A$2:$I$2344,9,0)</f>
        <v>R1013</v>
      </c>
      <c r="Q1542" s="8">
        <f ca="1">VLOOKUP(Table1[CUSTOMER ID],'Hospitalisation Details'!$A$2:$N$2344,13,0)</f>
        <v>51</v>
      </c>
    </row>
    <row r="1543" spans="1:17" ht="15.75" x14ac:dyDescent="0.25">
      <c r="A1543" s="1" t="s">
        <v>828</v>
      </c>
      <c r="B1543" s="8" t="str">
        <f>VLOOKUP(A1543:A3877,'Customer Names'!$A$2:$D$2336,2,0)</f>
        <v xml:space="preserve">  Mason D</v>
      </c>
      <c r="C1543" s="8">
        <f>VLOOKUP(A1543:A3877,'Medical Examinations'!$A$2:$H$2336,2,0)</f>
        <v>41.23</v>
      </c>
      <c r="D1543" s="8">
        <f>VLOOKUP(A1543:A3877,'Medical Examinations'!$A$2:$H$2336,3,0)</f>
        <v>4.24</v>
      </c>
      <c r="E1543" s="8" t="str">
        <f>VLOOKUP(A1543:A3877,'Medical Examinations'!$A$1:$M$2336,10,0)</f>
        <v>No</v>
      </c>
      <c r="F1543" s="8" t="str">
        <f>VLOOKUP(A1543:A3877,'Medical Examinations'!$A$2:$H$2336,5,0)</f>
        <v>No</v>
      </c>
      <c r="G1543" s="8" t="str">
        <f>VLOOKUP(A1543:A3877,'Medical Examinations'!$A$2:$H$2336,6,0)</f>
        <v>No</v>
      </c>
      <c r="H1543" s="8">
        <f>VLOOKUP(A1543:A3877,'Medical Examinations'!$A$2:$H$2336,7,0)</f>
        <v>0</v>
      </c>
      <c r="I1543" t="str">
        <f>VLOOKUP(A1543:A3877,'Medical Examinations'!$A$2:$K$2336,11,0)</f>
        <v>No</v>
      </c>
      <c r="J1543" s="8" t="str">
        <f>VLOOKUP(A1543:A3877,'Medical Examinations'!$A$2:$M$2336,12,0)</f>
        <v>Obesity</v>
      </c>
      <c r="K1543" s="8" t="str">
        <f>VLOOKUP(A1543:A3877,'Medical Examinations'!$A$2:$M$2336,13,0)</f>
        <v>Normal</v>
      </c>
      <c r="L1543" s="8" t="str">
        <f>VLOOKUP(Table1[CUSTOMER ID],'Hospitalisation Details'!$A$1:$N$2344,12,0)</f>
        <v>28/Aug/1982</v>
      </c>
      <c r="M1543" s="22">
        <f>VLOOKUP(Table1[CUSTOMER ID],'Hospitalisation Details'!$A$2:$N$2344,14,0)</f>
        <v>6610.11</v>
      </c>
      <c r="N1543" s="8" t="str">
        <f>VLOOKUP(Table1[CUSTOMER ID],'Hospitalisation Details'!$A$2:$I$2344,7,0)</f>
        <v>tier - 3</v>
      </c>
      <c r="O1543" s="8" t="str">
        <f>VLOOKUP(Table1[CUSTOMER ID],'Hospitalisation Details'!$A$2:$I$2344,8,0)</f>
        <v>tier - 2</v>
      </c>
      <c r="P1543" s="8" t="str">
        <f>VLOOKUP(Table1[CUSTOMER ID],'Hospitalisation Details'!$A$2:$I$2344,9,0)</f>
        <v>R1015</v>
      </c>
      <c r="Q1543" s="8">
        <f ca="1">VLOOKUP(Table1[CUSTOMER ID],'Hospitalisation Details'!$A$2:$N$2344,13,0)</f>
        <v>42</v>
      </c>
    </row>
    <row r="1544" spans="1:17" ht="15.75" x14ac:dyDescent="0.25">
      <c r="A1544" s="1" t="s">
        <v>827</v>
      </c>
      <c r="B1544" s="8" t="str">
        <f>VLOOKUP(A1544:A3878,'Customer Names'!$A$2:$D$2336,2,0)</f>
        <v xml:space="preserve">  Ryan</v>
      </c>
      <c r="C1544" s="8">
        <f>VLOOKUP(A1544:A3878,'Medical Examinations'!$A$2:$H$2336,2,0)</f>
        <v>29.9</v>
      </c>
      <c r="D1544" s="8">
        <f>VLOOKUP(A1544:A3878,'Medical Examinations'!$A$2:$H$2336,3,0)</f>
        <v>5.91</v>
      </c>
      <c r="E1544" s="8" t="str">
        <f>VLOOKUP(A1544:A3878,'Medical Examinations'!$A$1:$M$2336,10,0)</f>
        <v>No</v>
      </c>
      <c r="F1544" s="8" t="str">
        <f>VLOOKUP(A1544:A3878,'Medical Examinations'!$A$2:$H$2336,5,0)</f>
        <v>No</v>
      </c>
      <c r="G1544" s="8" t="str">
        <f>VLOOKUP(A1544:A3878,'Medical Examinations'!$A$2:$H$2336,6,0)</f>
        <v>No</v>
      </c>
      <c r="H1544" s="8">
        <f>VLOOKUP(A1544:A3878,'Medical Examinations'!$A$2:$H$2336,7,0)</f>
        <v>0</v>
      </c>
      <c r="I1544" t="str">
        <f>VLOOKUP(A1544:A3878,'Medical Examinations'!$A$2:$K$2336,11,0)</f>
        <v>No</v>
      </c>
      <c r="J1544" s="8" t="str">
        <f>VLOOKUP(A1544:A3878,'Medical Examinations'!$A$2:$M$2336,12,0)</f>
        <v>Obesity</v>
      </c>
      <c r="K1544" s="8" t="str">
        <f>VLOOKUP(A1544:A3878,'Medical Examinations'!$A$2:$M$2336,13,0)</f>
        <v>Prediabetes</v>
      </c>
      <c r="L1544" s="8" t="str">
        <f>VLOOKUP(Table1[CUSTOMER ID],'Hospitalisation Details'!$A$1:$N$2344,12,0)</f>
        <v>7/Nov/1982</v>
      </c>
      <c r="M1544" s="22">
        <f>VLOOKUP(Table1[CUSTOMER ID],'Hospitalisation Details'!$A$2:$N$2344,14,0)</f>
        <v>6600.36</v>
      </c>
      <c r="N1544" s="8" t="str">
        <f>VLOOKUP(Table1[CUSTOMER ID],'Hospitalisation Details'!$A$2:$I$2344,7,0)</f>
        <v>tier - 2</v>
      </c>
      <c r="O1544" s="8" t="str">
        <f>VLOOKUP(Table1[CUSTOMER ID],'Hospitalisation Details'!$A$2:$I$2344,8,0)</f>
        <v>tier - 3</v>
      </c>
      <c r="P1544" s="8" t="str">
        <f>VLOOKUP(Table1[CUSTOMER ID],'Hospitalisation Details'!$A$2:$I$2344,9,0)</f>
        <v>R1011</v>
      </c>
      <c r="Q1544" s="8">
        <f ca="1">VLOOKUP(Table1[CUSTOMER ID],'Hospitalisation Details'!$A$2:$N$2344,13,0)</f>
        <v>42</v>
      </c>
    </row>
    <row r="1545" spans="1:17" ht="15.75" x14ac:dyDescent="0.25">
      <c r="A1545" s="1" t="s">
        <v>826</v>
      </c>
      <c r="B1545" s="8" t="str">
        <f>VLOOKUP(A1545:A3879,'Customer Names'!$A$2:$D$2336,2,0)</f>
        <v xml:space="preserve">  Arturo</v>
      </c>
      <c r="C1545" s="8">
        <f>VLOOKUP(A1545:A3879,'Medical Examinations'!$A$2:$H$2336,2,0)</f>
        <v>34.104999999999997</v>
      </c>
      <c r="D1545" s="8">
        <f>VLOOKUP(A1545:A3879,'Medical Examinations'!$A$2:$H$2336,3,0)</f>
        <v>5.93</v>
      </c>
      <c r="E1545" s="8" t="str">
        <f>VLOOKUP(A1545:A3879,'Medical Examinations'!$A$1:$M$2336,10,0)</f>
        <v>No</v>
      </c>
      <c r="F1545" s="8" t="str">
        <f>VLOOKUP(A1545:A3879,'Medical Examinations'!$A$2:$H$2336,5,0)</f>
        <v>No</v>
      </c>
      <c r="G1545" s="8" t="str">
        <f>VLOOKUP(A1545:A3879,'Medical Examinations'!$A$2:$H$2336,6,0)</f>
        <v>No</v>
      </c>
      <c r="H1545" s="8">
        <f>VLOOKUP(A1545:A3879,'Medical Examinations'!$A$2:$H$2336,7,0)</f>
        <v>0</v>
      </c>
      <c r="I1545" t="str">
        <f>VLOOKUP(A1545:A3879,'Medical Examinations'!$A$2:$K$2336,11,0)</f>
        <v>No</v>
      </c>
      <c r="J1545" s="8" t="str">
        <f>VLOOKUP(A1545:A3879,'Medical Examinations'!$A$2:$M$2336,12,0)</f>
        <v>Obesity</v>
      </c>
      <c r="K1545" s="8" t="str">
        <f>VLOOKUP(A1545:A3879,'Medical Examinations'!$A$2:$M$2336,13,0)</f>
        <v>Prediabetes</v>
      </c>
      <c r="L1545" s="8" t="str">
        <f>VLOOKUP(Table1[CUSTOMER ID],'Hospitalisation Details'!$A$1:$N$2344,12,0)</f>
        <v>29/Dec/1982</v>
      </c>
      <c r="M1545" s="22">
        <f>VLOOKUP(Table1[CUSTOMER ID],'Hospitalisation Details'!$A$2:$N$2344,14,0)</f>
        <v>6600.21</v>
      </c>
      <c r="N1545" s="8" t="str">
        <f>VLOOKUP(Table1[CUSTOMER ID],'Hospitalisation Details'!$A$2:$I$2344,7,0)</f>
        <v>tier - 3</v>
      </c>
      <c r="O1545" s="8" t="str">
        <f>VLOOKUP(Table1[CUSTOMER ID],'Hospitalisation Details'!$A$2:$I$2344,8,0)</f>
        <v>tier - 2</v>
      </c>
      <c r="P1545" s="8" t="str">
        <f>VLOOKUP(Table1[CUSTOMER ID],'Hospitalisation Details'!$A$2:$I$2344,9,0)</f>
        <v>R1016</v>
      </c>
      <c r="Q1545" s="8">
        <f ca="1">VLOOKUP(Table1[CUSTOMER ID],'Hospitalisation Details'!$A$2:$N$2344,13,0)</f>
        <v>41</v>
      </c>
    </row>
    <row r="1546" spans="1:17" ht="15.75" x14ac:dyDescent="0.25">
      <c r="A1546" s="1" t="s">
        <v>825</v>
      </c>
      <c r="B1546" s="8" t="str">
        <f>VLOOKUP(A1546:A3880,'Customer Names'!$A$2:$D$2336,2,0)</f>
        <v xml:space="preserve">  Jake</v>
      </c>
      <c r="C1546" s="8">
        <f>VLOOKUP(A1546:A3880,'Medical Examinations'!$A$2:$H$2336,2,0)</f>
        <v>24.97</v>
      </c>
      <c r="D1546" s="8">
        <f>VLOOKUP(A1546:A3880,'Medical Examinations'!$A$2:$H$2336,3,0)</f>
        <v>5.66</v>
      </c>
      <c r="E1546" s="8" t="str">
        <f>VLOOKUP(A1546:A3880,'Medical Examinations'!$A$1:$M$2336,10,0)</f>
        <v>No</v>
      </c>
      <c r="F1546" s="8" t="str">
        <f>VLOOKUP(A1546:A3880,'Medical Examinations'!$A$2:$H$2336,5,0)</f>
        <v>No</v>
      </c>
      <c r="G1546" s="8" t="str">
        <f>VLOOKUP(A1546:A3880,'Medical Examinations'!$A$2:$H$2336,6,0)</f>
        <v>No</v>
      </c>
      <c r="H1546" s="8">
        <f>VLOOKUP(A1546:A3880,'Medical Examinations'!$A$2:$H$2336,7,0)</f>
        <v>0</v>
      </c>
      <c r="I1546" t="str">
        <f>VLOOKUP(A1546:A3880,'Medical Examinations'!$A$2:$K$2336,11,0)</f>
        <v>No</v>
      </c>
      <c r="J1546" s="8" t="str">
        <f>VLOOKUP(A1546:A3880,'Medical Examinations'!$A$2:$M$2336,12,0)</f>
        <v>Overweight</v>
      </c>
      <c r="K1546" s="8" t="str">
        <f>VLOOKUP(A1546:A3880,'Medical Examinations'!$A$2:$M$2336,13,0)</f>
        <v>Normal</v>
      </c>
      <c r="L1546" s="8" t="str">
        <f>VLOOKUP(Table1[CUSTOMER ID],'Hospitalisation Details'!$A$1:$N$2344,12,0)</f>
        <v>22/Nov/1982</v>
      </c>
      <c r="M1546" s="22">
        <f>VLOOKUP(Table1[CUSTOMER ID],'Hospitalisation Details'!$A$2:$N$2344,14,0)</f>
        <v>6593.51</v>
      </c>
      <c r="N1546" s="8" t="str">
        <f>VLOOKUP(Table1[CUSTOMER ID],'Hospitalisation Details'!$A$2:$I$2344,7,0)</f>
        <v>tier - 2</v>
      </c>
      <c r="O1546" s="8" t="str">
        <f>VLOOKUP(Table1[CUSTOMER ID],'Hospitalisation Details'!$A$2:$I$2344,8,0)</f>
        <v>tier - 1</v>
      </c>
      <c r="P1546" s="8" t="str">
        <f>VLOOKUP(Table1[CUSTOMER ID],'Hospitalisation Details'!$A$2:$I$2344,9,0)</f>
        <v>R1013</v>
      </c>
      <c r="Q1546" s="8">
        <f ca="1">VLOOKUP(Table1[CUSTOMER ID],'Hospitalisation Details'!$A$2:$N$2344,13,0)</f>
        <v>41</v>
      </c>
    </row>
    <row r="1547" spans="1:17" ht="15.75" x14ac:dyDescent="0.25">
      <c r="A1547" s="1" t="s">
        <v>824</v>
      </c>
      <c r="B1547" s="8" t="str">
        <f>VLOOKUP(A1547:A3881,'Customer Names'!$A$2:$D$2336,2,0)</f>
        <v xml:space="preserve">  Sarah E</v>
      </c>
      <c r="C1547" s="8">
        <f>VLOOKUP(A1547:A3881,'Medical Examinations'!$A$2:$H$2336,2,0)</f>
        <v>34.799999999999997</v>
      </c>
      <c r="D1547" s="8">
        <f>VLOOKUP(A1547:A3881,'Medical Examinations'!$A$2:$H$2336,3,0)</f>
        <v>4.1900000000000004</v>
      </c>
      <c r="E1547" s="8" t="str">
        <f>VLOOKUP(A1547:A3881,'Medical Examinations'!$A$1:$M$2336,10,0)</f>
        <v>No</v>
      </c>
      <c r="F1547" s="8" t="str">
        <f>VLOOKUP(A1547:A3881,'Medical Examinations'!$A$2:$H$2336,5,0)</f>
        <v>No</v>
      </c>
      <c r="G1547" s="8" t="str">
        <f>VLOOKUP(A1547:A3881,'Medical Examinations'!$A$2:$H$2336,6,0)</f>
        <v>No</v>
      </c>
      <c r="H1547" s="8">
        <f>VLOOKUP(A1547:A3881,'Medical Examinations'!$A$2:$H$2336,7,0)</f>
        <v>1</v>
      </c>
      <c r="I1547" t="str">
        <f>VLOOKUP(A1547:A3881,'Medical Examinations'!$A$2:$K$2336,11,0)</f>
        <v>No</v>
      </c>
      <c r="J1547" s="8" t="str">
        <f>VLOOKUP(A1547:A3881,'Medical Examinations'!$A$2:$M$2336,12,0)</f>
        <v>Obesity</v>
      </c>
      <c r="K1547" s="8" t="str">
        <f>VLOOKUP(A1547:A3881,'Medical Examinations'!$A$2:$M$2336,13,0)</f>
        <v>Normal</v>
      </c>
      <c r="L1547" s="8" t="str">
        <f>VLOOKUP(Table1[CUSTOMER ID],'Hospitalisation Details'!$A$1:$N$2344,12,0)</f>
        <v>5/Oct/1984</v>
      </c>
      <c r="M1547" s="22">
        <f>VLOOKUP(Table1[CUSTOMER ID],'Hospitalisation Details'!$A$2:$N$2344,14,0)</f>
        <v>6571.54</v>
      </c>
      <c r="N1547" s="8" t="str">
        <f>VLOOKUP(Table1[CUSTOMER ID],'Hospitalisation Details'!$A$2:$I$2344,7,0)</f>
        <v>tier - 2</v>
      </c>
      <c r="O1547" s="8" t="str">
        <f>VLOOKUP(Table1[CUSTOMER ID],'Hospitalisation Details'!$A$2:$I$2344,8,0)</f>
        <v>tier - 3</v>
      </c>
      <c r="P1547" s="8" t="str">
        <f>VLOOKUP(Table1[CUSTOMER ID],'Hospitalisation Details'!$A$2:$I$2344,9,0)</f>
        <v>R1011</v>
      </c>
      <c r="Q1547" s="8">
        <f ca="1">VLOOKUP(Table1[CUSTOMER ID],'Hospitalisation Details'!$A$2:$N$2344,13,0)</f>
        <v>40</v>
      </c>
    </row>
    <row r="1548" spans="1:17" ht="15.75" x14ac:dyDescent="0.25">
      <c r="A1548" s="1" t="s">
        <v>823</v>
      </c>
      <c r="B1548" s="8" t="str">
        <f>VLOOKUP(A1548:A3882,'Customer Names'!$A$2:$D$2336,2,0)</f>
        <v xml:space="preserve">  Alison L</v>
      </c>
      <c r="C1548" s="8">
        <f>VLOOKUP(A1548:A3882,'Medical Examinations'!$A$2:$H$2336,2,0)</f>
        <v>32.965000000000003</v>
      </c>
      <c r="D1548" s="8">
        <f>VLOOKUP(A1548:A3882,'Medical Examinations'!$A$2:$H$2336,3,0)</f>
        <v>9.2100000000000009</v>
      </c>
      <c r="E1548" s="8" t="str">
        <f>VLOOKUP(A1548:A3882,'Medical Examinations'!$A$1:$M$2336,10,0)</f>
        <v>Yes</v>
      </c>
      <c r="F1548" s="8" t="str">
        <f>VLOOKUP(A1548:A3882,'Medical Examinations'!$A$2:$H$2336,5,0)</f>
        <v>No</v>
      </c>
      <c r="G1548" s="8" t="str">
        <f>VLOOKUP(A1548:A3882,'Medical Examinations'!$A$2:$H$2336,6,0)</f>
        <v>No</v>
      </c>
      <c r="H1548" s="8">
        <f>VLOOKUP(A1548:A3882,'Medical Examinations'!$A$2:$H$2336,7,0)</f>
        <v>0</v>
      </c>
      <c r="I1548" t="str">
        <f>VLOOKUP(A1548:A3882,'Medical Examinations'!$A$2:$K$2336,11,0)</f>
        <v>No</v>
      </c>
      <c r="J1548" s="8" t="str">
        <f>VLOOKUP(A1548:A3882,'Medical Examinations'!$A$2:$M$2336,12,0)</f>
        <v>Obesity</v>
      </c>
      <c r="K1548" s="8" t="str">
        <f>VLOOKUP(A1548:A3882,'Medical Examinations'!$A$2:$M$2336,13,0)</f>
        <v>Diabetes</v>
      </c>
      <c r="L1548" s="8" t="str">
        <f>VLOOKUP(Table1[CUSTOMER ID],'Hospitalisation Details'!$A$1:$N$2344,12,0)</f>
        <v>20/Jul/1981</v>
      </c>
      <c r="M1548" s="22">
        <f>VLOOKUP(Table1[CUSTOMER ID],'Hospitalisation Details'!$A$2:$N$2344,14,0)</f>
        <v>6571.02</v>
      </c>
      <c r="N1548" s="8" t="str">
        <f>VLOOKUP(Table1[CUSTOMER ID],'Hospitalisation Details'!$A$2:$I$2344,7,0)</f>
        <v>tier - 2</v>
      </c>
      <c r="O1548" s="8" t="str">
        <f>VLOOKUP(Table1[CUSTOMER ID],'Hospitalisation Details'!$A$2:$I$2344,8,0)</f>
        <v>tier - 1</v>
      </c>
      <c r="P1548" s="8" t="str">
        <f>VLOOKUP(Table1[CUSTOMER ID],'Hospitalisation Details'!$A$2:$I$2344,9,0)</f>
        <v>R1012</v>
      </c>
      <c r="Q1548" s="8">
        <f ca="1">VLOOKUP(Table1[CUSTOMER ID],'Hospitalisation Details'!$A$2:$N$2344,13,0)</f>
        <v>43</v>
      </c>
    </row>
    <row r="1549" spans="1:17" ht="15.75" x14ac:dyDescent="0.25">
      <c r="A1549" s="1" t="s">
        <v>822</v>
      </c>
      <c r="B1549" s="8" t="str">
        <f>VLOOKUP(A1549:A3883,'Customer Names'!$A$2:$D$2336,2,0)</f>
        <v xml:space="preserve">  Karen A</v>
      </c>
      <c r="C1549" s="8">
        <f>VLOOKUP(A1549:A3883,'Medical Examinations'!$A$2:$H$2336,2,0)</f>
        <v>27.265000000000001</v>
      </c>
      <c r="D1549" s="8">
        <f>VLOOKUP(A1549:A3883,'Medical Examinations'!$A$2:$H$2336,3,0)</f>
        <v>5.51</v>
      </c>
      <c r="E1549" s="8" t="str">
        <f>VLOOKUP(A1549:A3883,'Medical Examinations'!$A$1:$M$2336,10,0)</f>
        <v>No</v>
      </c>
      <c r="F1549" s="8" t="str">
        <f>VLOOKUP(A1549:A3883,'Medical Examinations'!$A$2:$H$2336,5,0)</f>
        <v>No</v>
      </c>
      <c r="G1549" s="8" t="str">
        <f>VLOOKUP(A1549:A3883,'Medical Examinations'!$A$2:$H$2336,6,0)</f>
        <v>No</v>
      </c>
      <c r="H1549" s="8">
        <f>VLOOKUP(A1549:A3883,'Medical Examinations'!$A$2:$H$2336,7,0)</f>
        <v>1</v>
      </c>
      <c r="I1549" t="str">
        <f>VLOOKUP(A1549:A3883,'Medical Examinations'!$A$2:$K$2336,11,0)</f>
        <v>No</v>
      </c>
      <c r="J1549" s="8" t="str">
        <f>VLOOKUP(A1549:A3883,'Medical Examinations'!$A$2:$M$2336,12,0)</f>
        <v>Overweight</v>
      </c>
      <c r="K1549" s="8" t="str">
        <f>VLOOKUP(A1549:A3883,'Medical Examinations'!$A$2:$M$2336,13,0)</f>
        <v>Normal</v>
      </c>
      <c r="L1549" s="8" t="str">
        <f>VLOOKUP(Table1[CUSTOMER ID],'Hospitalisation Details'!$A$1:$N$2344,12,0)</f>
        <v>20/Sep/1984</v>
      </c>
      <c r="M1549" s="22">
        <f>VLOOKUP(Table1[CUSTOMER ID],'Hospitalisation Details'!$A$2:$N$2344,14,0)</f>
        <v>6555.07</v>
      </c>
      <c r="N1549" s="8" t="str">
        <f>VLOOKUP(Table1[CUSTOMER ID],'Hospitalisation Details'!$A$2:$I$2344,7,0)</f>
        <v>tier - 2</v>
      </c>
      <c r="O1549" s="8" t="str">
        <f>VLOOKUP(Table1[CUSTOMER ID],'Hospitalisation Details'!$A$2:$I$2344,8,0)</f>
        <v>tier - 2</v>
      </c>
      <c r="P1549" s="8" t="str">
        <f>VLOOKUP(Table1[CUSTOMER ID],'Hospitalisation Details'!$A$2:$I$2344,9,0)</f>
        <v>R1024</v>
      </c>
      <c r="Q1549" s="8">
        <f ca="1">VLOOKUP(Table1[CUSTOMER ID],'Hospitalisation Details'!$A$2:$N$2344,13,0)</f>
        <v>40</v>
      </c>
    </row>
    <row r="1550" spans="1:17" ht="15.75" x14ac:dyDescent="0.25">
      <c r="A1550" s="1" t="s">
        <v>821</v>
      </c>
      <c r="B1550" s="8" t="str">
        <f>VLOOKUP(A1550:A3884,'Customer Names'!$A$2:$D$2336,2,0)</f>
        <v xml:space="preserve">  Thomas R</v>
      </c>
      <c r="C1550" s="8">
        <f>VLOOKUP(A1550:A3884,'Medical Examinations'!$A$2:$H$2336,2,0)</f>
        <v>17.059999999999999</v>
      </c>
      <c r="D1550" s="8">
        <f>VLOOKUP(A1550:A3884,'Medical Examinations'!$A$2:$H$2336,3,0)</f>
        <v>8.5</v>
      </c>
      <c r="E1550" s="8" t="str">
        <f>VLOOKUP(A1550:A3884,'Medical Examinations'!$A$1:$M$2336,10,0)</f>
        <v>No</v>
      </c>
      <c r="F1550" s="8" t="str">
        <f>VLOOKUP(A1550:A3884,'Medical Examinations'!$A$2:$H$2336,5,0)</f>
        <v>No</v>
      </c>
      <c r="G1550" s="8" t="str">
        <f>VLOOKUP(A1550:A3884,'Medical Examinations'!$A$2:$H$2336,6,0)</f>
        <v>No</v>
      </c>
      <c r="H1550" s="8">
        <f>VLOOKUP(A1550:A3884,'Medical Examinations'!$A$2:$H$2336,7,0)</f>
        <v>0</v>
      </c>
      <c r="I1550" t="str">
        <f>VLOOKUP(A1550:A3884,'Medical Examinations'!$A$2:$K$2336,11,0)</f>
        <v>No</v>
      </c>
      <c r="J1550" s="8" t="str">
        <f>VLOOKUP(A1550:A3884,'Medical Examinations'!$A$2:$M$2336,12,0)</f>
        <v>Underweight</v>
      </c>
      <c r="K1550" s="8" t="str">
        <f>VLOOKUP(A1550:A3884,'Medical Examinations'!$A$2:$M$2336,13,0)</f>
        <v>Diabetes</v>
      </c>
      <c r="L1550" s="8" t="str">
        <f>VLOOKUP(Table1[CUSTOMER ID],'Hospitalisation Details'!$A$1:$N$2344,12,0)</f>
        <v>11/Dec/1968</v>
      </c>
      <c r="M1550" s="22">
        <f>VLOOKUP(Table1[CUSTOMER ID],'Hospitalisation Details'!$A$2:$N$2344,14,0)</f>
        <v>6552.01</v>
      </c>
      <c r="N1550" s="8" t="str">
        <f>VLOOKUP(Table1[CUSTOMER ID],'Hospitalisation Details'!$A$2:$I$2344,7,0)</f>
        <v>tier - 3</v>
      </c>
      <c r="O1550" s="8" t="str">
        <f>VLOOKUP(Table1[CUSTOMER ID],'Hospitalisation Details'!$A$2:$I$2344,8,0)</f>
        <v>tier - 2</v>
      </c>
      <c r="P1550" s="8" t="str">
        <f>VLOOKUP(Table1[CUSTOMER ID],'Hospitalisation Details'!$A$2:$I$2344,9,0)</f>
        <v>R1013</v>
      </c>
      <c r="Q1550" s="8">
        <f ca="1">VLOOKUP(Table1[CUSTOMER ID],'Hospitalisation Details'!$A$2:$N$2344,13,0)</f>
        <v>55</v>
      </c>
    </row>
    <row r="1551" spans="1:17" ht="15.75" x14ac:dyDescent="0.25">
      <c r="A1551" s="1" t="s">
        <v>820</v>
      </c>
      <c r="B1551" s="8" t="str">
        <f>VLOOKUP(A1551:A3885,'Customer Names'!$A$2:$D$2336,2,0)</f>
        <v xml:space="preserve">  Stephanie W</v>
      </c>
      <c r="C1551" s="8">
        <f>VLOOKUP(A1551:A3885,'Medical Examinations'!$A$2:$H$2336,2,0)</f>
        <v>36.29</v>
      </c>
      <c r="D1551" s="8">
        <f>VLOOKUP(A1551:A3885,'Medical Examinations'!$A$2:$H$2336,3,0)</f>
        <v>6.23</v>
      </c>
      <c r="E1551" s="8" t="str">
        <f>VLOOKUP(A1551:A3885,'Medical Examinations'!$A$1:$M$2336,10,0)</f>
        <v>No</v>
      </c>
      <c r="F1551" s="8" t="str">
        <f>VLOOKUP(A1551:A3885,'Medical Examinations'!$A$2:$H$2336,5,0)</f>
        <v>No</v>
      </c>
      <c r="G1551" s="8" t="str">
        <f>VLOOKUP(A1551:A3885,'Medical Examinations'!$A$2:$H$2336,6,0)</f>
        <v>No</v>
      </c>
      <c r="H1551" s="8">
        <f>VLOOKUP(A1551:A3885,'Medical Examinations'!$A$2:$H$2336,7,0)</f>
        <v>0</v>
      </c>
      <c r="I1551" t="str">
        <f>VLOOKUP(A1551:A3885,'Medical Examinations'!$A$2:$K$2336,11,0)</f>
        <v>No</v>
      </c>
      <c r="J1551" s="8" t="str">
        <f>VLOOKUP(A1551:A3885,'Medical Examinations'!$A$2:$M$2336,12,0)</f>
        <v>Obesity</v>
      </c>
      <c r="K1551" s="8" t="str">
        <f>VLOOKUP(A1551:A3885,'Medical Examinations'!$A$2:$M$2336,13,0)</f>
        <v>Prediabetes</v>
      </c>
      <c r="L1551" s="8" t="str">
        <f>VLOOKUP(Table1[CUSTOMER ID],'Hospitalisation Details'!$A$1:$N$2344,12,0)</f>
        <v>6/Aug/1989</v>
      </c>
      <c r="M1551" s="22">
        <f>VLOOKUP(Table1[CUSTOMER ID],'Hospitalisation Details'!$A$2:$N$2344,14,0)</f>
        <v>6551.75</v>
      </c>
      <c r="N1551" s="8" t="str">
        <f>VLOOKUP(Table1[CUSTOMER ID],'Hospitalisation Details'!$A$2:$I$2344,7,0)</f>
        <v>tier - 2</v>
      </c>
      <c r="O1551" s="8" t="str">
        <f>VLOOKUP(Table1[CUSTOMER ID],'Hospitalisation Details'!$A$2:$I$2344,8,0)</f>
        <v>tier - 2</v>
      </c>
      <c r="P1551" s="8" t="str">
        <f>VLOOKUP(Table1[CUSTOMER ID],'Hospitalisation Details'!$A$2:$I$2344,9,0)</f>
        <v>R1024</v>
      </c>
      <c r="Q1551" s="8">
        <f ca="1">VLOOKUP(Table1[CUSTOMER ID],'Hospitalisation Details'!$A$2:$N$2344,13,0)</f>
        <v>35</v>
      </c>
    </row>
    <row r="1552" spans="1:17" ht="15.75" x14ac:dyDescent="0.25">
      <c r="A1552" s="1" t="s">
        <v>819</v>
      </c>
      <c r="B1552" s="8" t="str">
        <f>VLOOKUP(A1552:A3886,'Customer Names'!$A$2:$D$2336,2,0)</f>
        <v xml:space="preserve">  Ezra</v>
      </c>
      <c r="C1552" s="8">
        <f>VLOOKUP(A1552:A3886,'Medical Examinations'!$A$2:$H$2336,2,0)</f>
        <v>28.594999999999999</v>
      </c>
      <c r="D1552" s="8">
        <f>VLOOKUP(A1552:A3886,'Medical Examinations'!$A$2:$H$2336,3,0)</f>
        <v>8.5299999999999994</v>
      </c>
      <c r="E1552" s="8" t="str">
        <f>VLOOKUP(A1552:A3886,'Medical Examinations'!$A$1:$M$2336,10,0)</f>
        <v>Yes</v>
      </c>
      <c r="F1552" s="8" t="str">
        <f>VLOOKUP(A1552:A3886,'Medical Examinations'!$A$2:$H$2336,5,0)</f>
        <v>No</v>
      </c>
      <c r="G1552" s="8" t="str">
        <f>VLOOKUP(A1552:A3886,'Medical Examinations'!$A$2:$H$2336,6,0)</f>
        <v>No</v>
      </c>
      <c r="H1552" s="8">
        <f>VLOOKUP(A1552:A3886,'Medical Examinations'!$A$2:$H$2336,7,0)</f>
        <v>1</v>
      </c>
      <c r="I1552" t="str">
        <f>VLOOKUP(A1552:A3886,'Medical Examinations'!$A$2:$K$2336,11,0)</f>
        <v>No</v>
      </c>
      <c r="J1552" s="8" t="str">
        <f>VLOOKUP(A1552:A3886,'Medical Examinations'!$A$2:$M$2336,12,0)</f>
        <v>Overweight</v>
      </c>
      <c r="K1552" s="8" t="str">
        <f>VLOOKUP(A1552:A3886,'Medical Examinations'!$A$2:$M$2336,13,0)</f>
        <v>Diabetes</v>
      </c>
      <c r="L1552" s="8" t="str">
        <f>VLOOKUP(Table1[CUSTOMER ID],'Hospitalisation Details'!$A$1:$N$2344,12,0)</f>
        <v>18/Dec/1986</v>
      </c>
      <c r="M1552" s="22">
        <f>VLOOKUP(Table1[CUSTOMER ID],'Hospitalisation Details'!$A$2:$N$2344,14,0)</f>
        <v>6548.2</v>
      </c>
      <c r="N1552" s="8" t="str">
        <f>VLOOKUP(Table1[CUSTOMER ID],'Hospitalisation Details'!$A$2:$I$2344,7,0)</f>
        <v>tier - 2</v>
      </c>
      <c r="O1552" s="8" t="str">
        <f>VLOOKUP(Table1[CUSTOMER ID],'Hospitalisation Details'!$A$2:$I$2344,8,0)</f>
        <v>tier - 3</v>
      </c>
      <c r="P1552" s="8" t="str">
        <f>VLOOKUP(Table1[CUSTOMER ID],'Hospitalisation Details'!$A$2:$I$2344,9,0)</f>
        <v>R1012</v>
      </c>
      <c r="Q1552" s="8">
        <f ca="1">VLOOKUP(Table1[CUSTOMER ID],'Hospitalisation Details'!$A$2:$N$2344,13,0)</f>
        <v>37</v>
      </c>
    </row>
    <row r="1553" spans="1:17" ht="15.75" x14ac:dyDescent="0.25">
      <c r="A1553" s="1" t="s">
        <v>818</v>
      </c>
      <c r="B1553" s="8" t="str">
        <f>VLOOKUP(A1553:A3887,'Customer Names'!$A$2:$D$2336,2,0)</f>
        <v xml:space="preserve">  Jim</v>
      </c>
      <c r="C1553" s="8">
        <f>VLOOKUP(A1553:A3887,'Medical Examinations'!$A$2:$H$2336,2,0)</f>
        <v>17.8</v>
      </c>
      <c r="D1553" s="8">
        <f>VLOOKUP(A1553:A3887,'Medical Examinations'!$A$2:$H$2336,3,0)</f>
        <v>5.75</v>
      </c>
      <c r="E1553" s="8" t="str">
        <f>VLOOKUP(A1553:A3887,'Medical Examinations'!$A$1:$M$2336,10,0)</f>
        <v>Yes</v>
      </c>
      <c r="F1553" s="8" t="str">
        <f>VLOOKUP(A1553:A3887,'Medical Examinations'!$A$2:$H$2336,5,0)</f>
        <v>No</v>
      </c>
      <c r="G1553" s="8" t="str">
        <f>VLOOKUP(A1553:A3887,'Medical Examinations'!$A$2:$H$2336,6,0)</f>
        <v>Yes</v>
      </c>
      <c r="H1553" s="8">
        <f>VLOOKUP(A1553:A3887,'Medical Examinations'!$A$2:$H$2336,7,0)</f>
        <v>1</v>
      </c>
      <c r="I1553" t="str">
        <f>VLOOKUP(A1553:A3887,'Medical Examinations'!$A$2:$K$2336,11,0)</f>
        <v>No</v>
      </c>
      <c r="J1553" s="8" t="str">
        <f>VLOOKUP(A1553:A3887,'Medical Examinations'!$A$2:$M$2336,12,0)</f>
        <v>Underweight</v>
      </c>
      <c r="K1553" s="8" t="str">
        <f>VLOOKUP(A1553:A3887,'Medical Examinations'!$A$2:$M$2336,13,0)</f>
        <v>Prediabetes</v>
      </c>
      <c r="L1553" s="8" t="str">
        <f>VLOOKUP(Table1[CUSTOMER ID],'Hospitalisation Details'!$A$1:$N$2344,12,0)</f>
        <v>3/Dec/1969</v>
      </c>
      <c r="M1553" s="22">
        <f>VLOOKUP(Table1[CUSTOMER ID],'Hospitalisation Details'!$A$2:$N$2344,14,0)</f>
        <v>6546.16</v>
      </c>
      <c r="N1553" s="8" t="str">
        <f>VLOOKUP(Table1[CUSTOMER ID],'Hospitalisation Details'!$A$2:$I$2344,7,0)</f>
        <v>tier - 2</v>
      </c>
      <c r="O1553" s="8" t="str">
        <f>VLOOKUP(Table1[CUSTOMER ID],'Hospitalisation Details'!$A$2:$I$2344,8,0)</f>
        <v>tier - 3</v>
      </c>
      <c r="P1553" s="8" t="str">
        <f>VLOOKUP(Table1[CUSTOMER ID],'Hospitalisation Details'!$A$2:$I$2344,9,0)</f>
        <v>R1013</v>
      </c>
      <c r="Q1553" s="8">
        <f ca="1">VLOOKUP(Table1[CUSTOMER ID],'Hospitalisation Details'!$A$2:$N$2344,13,0)</f>
        <v>54</v>
      </c>
    </row>
    <row r="1554" spans="1:17" ht="15.75" x14ac:dyDescent="0.25">
      <c r="A1554" s="1" t="s">
        <v>817</v>
      </c>
      <c r="B1554" s="8" t="str">
        <f>VLOOKUP(A1554:A3888,'Customer Names'!$A$2:$D$2336,2,0)</f>
        <v xml:space="preserve">  Ari L</v>
      </c>
      <c r="C1554" s="8">
        <f>VLOOKUP(A1554:A3888,'Medical Examinations'!$A$2:$H$2336,2,0)</f>
        <v>21.4</v>
      </c>
      <c r="D1554" s="8">
        <f>VLOOKUP(A1554:A3888,'Medical Examinations'!$A$2:$H$2336,3,0)</f>
        <v>5.6</v>
      </c>
      <c r="E1554" s="8" t="str">
        <f>VLOOKUP(A1554:A3888,'Medical Examinations'!$A$1:$M$2336,10,0)</f>
        <v>No</v>
      </c>
      <c r="F1554" s="8" t="str">
        <f>VLOOKUP(A1554:A3888,'Medical Examinations'!$A$2:$H$2336,5,0)</f>
        <v>No</v>
      </c>
      <c r="G1554" s="8" t="str">
        <f>VLOOKUP(A1554:A3888,'Medical Examinations'!$A$2:$H$2336,6,0)</f>
        <v>No</v>
      </c>
      <c r="H1554" s="8">
        <f>VLOOKUP(A1554:A3888,'Medical Examinations'!$A$2:$H$2336,7,0)</f>
        <v>0</v>
      </c>
      <c r="I1554" t="str">
        <f>VLOOKUP(A1554:A3888,'Medical Examinations'!$A$2:$K$2336,11,0)</f>
        <v>No</v>
      </c>
      <c r="J1554" s="8" t="str">
        <f>VLOOKUP(A1554:A3888,'Medical Examinations'!$A$2:$M$2336,12,0)</f>
        <v>Normal Weight</v>
      </c>
      <c r="K1554" s="8" t="str">
        <f>VLOOKUP(A1554:A3888,'Medical Examinations'!$A$2:$M$2336,13,0)</f>
        <v>Normal</v>
      </c>
      <c r="L1554" s="8" t="str">
        <f>VLOOKUP(Table1[CUSTOMER ID],'Hospitalisation Details'!$A$1:$N$2344,12,0)</f>
        <v>2/Oct/1982</v>
      </c>
      <c r="M1554" s="22">
        <f>VLOOKUP(Table1[CUSTOMER ID],'Hospitalisation Details'!$A$2:$N$2344,14,0)</f>
        <v>6536.68</v>
      </c>
      <c r="N1554" s="8" t="str">
        <f>VLOOKUP(Table1[CUSTOMER ID],'Hospitalisation Details'!$A$2:$I$2344,7,0)</f>
        <v>tier - 2</v>
      </c>
      <c r="O1554" s="8" t="str">
        <f>VLOOKUP(Table1[CUSTOMER ID],'Hospitalisation Details'!$A$2:$I$2344,8,0)</f>
        <v>tier - 2</v>
      </c>
      <c r="P1554" s="8" t="str">
        <f>VLOOKUP(Table1[CUSTOMER ID],'Hospitalisation Details'!$A$2:$I$2344,9,0)</f>
        <v>R1012</v>
      </c>
      <c r="Q1554" s="8">
        <f ca="1">VLOOKUP(Table1[CUSTOMER ID],'Hospitalisation Details'!$A$2:$N$2344,13,0)</f>
        <v>42</v>
      </c>
    </row>
    <row r="1555" spans="1:17" ht="15.75" x14ac:dyDescent="0.25">
      <c r="A1555" s="1" t="s">
        <v>816</v>
      </c>
      <c r="B1555" s="8" t="str">
        <f>VLOOKUP(A1555:A3889,'Customer Names'!$A$2:$D$2336,2,0)</f>
        <v xml:space="preserve">  Fanny</v>
      </c>
      <c r="C1555" s="8">
        <f>VLOOKUP(A1555:A3889,'Medical Examinations'!$A$2:$H$2336,2,0)</f>
        <v>23.01</v>
      </c>
      <c r="D1555" s="8">
        <f>VLOOKUP(A1555:A3889,'Medical Examinations'!$A$2:$H$2336,3,0)</f>
        <v>4.68</v>
      </c>
      <c r="E1555" s="8" t="str">
        <f>VLOOKUP(A1555:A3889,'Medical Examinations'!$A$1:$M$2336,10,0)</f>
        <v>No</v>
      </c>
      <c r="F1555" s="8" t="str">
        <f>VLOOKUP(A1555:A3889,'Medical Examinations'!$A$2:$H$2336,5,0)</f>
        <v>No</v>
      </c>
      <c r="G1555" s="8" t="str">
        <f>VLOOKUP(A1555:A3889,'Medical Examinations'!$A$2:$H$2336,6,0)</f>
        <v>No</v>
      </c>
      <c r="H1555" s="8">
        <f>VLOOKUP(A1555:A3889,'Medical Examinations'!$A$2:$H$2336,7,0)</f>
        <v>0</v>
      </c>
      <c r="I1555" t="str">
        <f>VLOOKUP(A1555:A3889,'Medical Examinations'!$A$2:$K$2336,11,0)</f>
        <v>No</v>
      </c>
      <c r="J1555" s="8" t="str">
        <f>VLOOKUP(A1555:A3889,'Medical Examinations'!$A$2:$M$2336,12,0)</f>
        <v>Normal Weight</v>
      </c>
      <c r="K1555" s="8" t="str">
        <f>VLOOKUP(A1555:A3889,'Medical Examinations'!$A$2:$M$2336,13,0)</f>
        <v>Normal</v>
      </c>
      <c r="L1555" s="8" t="str">
        <f>VLOOKUP(Table1[CUSTOMER ID],'Hospitalisation Details'!$A$1:$N$2344,12,0)</f>
        <v>12/Aug/1982</v>
      </c>
      <c r="M1555" s="22">
        <f>VLOOKUP(Table1[CUSTOMER ID],'Hospitalisation Details'!$A$2:$N$2344,14,0)</f>
        <v>6532.04</v>
      </c>
      <c r="N1555" s="8" t="str">
        <f>VLOOKUP(Table1[CUSTOMER ID],'Hospitalisation Details'!$A$2:$I$2344,7,0)</f>
        <v>tier - 2</v>
      </c>
      <c r="O1555" s="8" t="str">
        <f>VLOOKUP(Table1[CUSTOMER ID],'Hospitalisation Details'!$A$2:$I$2344,8,0)</f>
        <v>tier - 1</v>
      </c>
      <c r="P1555" s="8" t="str">
        <f>VLOOKUP(Table1[CUSTOMER ID],'Hospitalisation Details'!$A$2:$I$2344,9,0)</f>
        <v>R1013</v>
      </c>
      <c r="Q1555" s="8">
        <f ca="1">VLOOKUP(Table1[CUSTOMER ID],'Hospitalisation Details'!$A$2:$N$2344,13,0)</f>
        <v>42</v>
      </c>
    </row>
    <row r="1556" spans="1:17" ht="15.75" x14ac:dyDescent="0.25">
      <c r="A1556" s="1" t="s">
        <v>815</v>
      </c>
      <c r="B1556" s="8" t="str">
        <f>VLOOKUP(A1556:A3890,'Customer Names'!$A$2:$D$2336,2,0)</f>
        <v xml:space="preserve">  Heather</v>
      </c>
      <c r="C1556" s="8">
        <f>VLOOKUP(A1556:A3890,'Medical Examinations'!$A$2:$H$2336,2,0)</f>
        <v>19.86</v>
      </c>
      <c r="D1556" s="8">
        <f>VLOOKUP(A1556:A3890,'Medical Examinations'!$A$2:$H$2336,3,0)</f>
        <v>5.62</v>
      </c>
      <c r="E1556" s="8" t="str">
        <f>VLOOKUP(A1556:A3890,'Medical Examinations'!$A$1:$M$2336,10,0)</f>
        <v>Yes</v>
      </c>
      <c r="F1556" s="8" t="str">
        <f>VLOOKUP(A1556:A3890,'Medical Examinations'!$A$2:$H$2336,5,0)</f>
        <v>No</v>
      </c>
      <c r="G1556" s="8" t="str">
        <f>VLOOKUP(A1556:A3890,'Medical Examinations'!$A$2:$H$2336,6,0)</f>
        <v>No</v>
      </c>
      <c r="H1556" s="8">
        <f>VLOOKUP(A1556:A3890,'Medical Examinations'!$A$2:$H$2336,7,0)</f>
        <v>0</v>
      </c>
      <c r="I1556" t="str">
        <f>VLOOKUP(A1556:A3890,'Medical Examinations'!$A$2:$K$2336,11,0)</f>
        <v>No</v>
      </c>
      <c r="J1556" s="8" t="str">
        <f>VLOOKUP(A1556:A3890,'Medical Examinations'!$A$2:$M$2336,12,0)</f>
        <v>Normal Weight</v>
      </c>
      <c r="K1556" s="8" t="str">
        <f>VLOOKUP(A1556:A3890,'Medical Examinations'!$A$2:$M$2336,13,0)</f>
        <v>Normal</v>
      </c>
      <c r="L1556" s="8" t="str">
        <f>VLOOKUP(Table1[CUSTOMER ID],'Hospitalisation Details'!$A$1:$N$2344,12,0)</f>
        <v>23/Oct/1976</v>
      </c>
      <c r="M1556" s="22">
        <f>VLOOKUP(Table1[CUSTOMER ID],'Hospitalisation Details'!$A$2:$N$2344,14,0)</f>
        <v>6529.21</v>
      </c>
      <c r="N1556" s="8" t="str">
        <f>VLOOKUP(Table1[CUSTOMER ID],'Hospitalisation Details'!$A$2:$I$2344,7,0)</f>
        <v>tier - 2</v>
      </c>
      <c r="O1556" s="8" t="str">
        <f>VLOOKUP(Table1[CUSTOMER ID],'Hospitalisation Details'!$A$2:$I$2344,8,0)</f>
        <v>tier - 1</v>
      </c>
      <c r="P1556" s="8" t="str">
        <f>VLOOKUP(Table1[CUSTOMER ID],'Hospitalisation Details'!$A$2:$I$2344,9,0)</f>
        <v>R1013</v>
      </c>
      <c r="Q1556" s="8">
        <f ca="1">VLOOKUP(Table1[CUSTOMER ID],'Hospitalisation Details'!$A$2:$N$2344,13,0)</f>
        <v>48</v>
      </c>
    </row>
    <row r="1557" spans="1:17" ht="15.75" x14ac:dyDescent="0.25">
      <c r="A1557" s="1" t="s">
        <v>814</v>
      </c>
      <c r="B1557" s="8" t="str">
        <f>VLOOKUP(A1557:A3891,'Customer Names'!$A$2:$D$2336,2,0)</f>
        <v xml:space="preserve">  Peter W</v>
      </c>
      <c r="C1557" s="8">
        <f>VLOOKUP(A1557:A3891,'Medical Examinations'!$A$2:$H$2336,2,0)</f>
        <v>33.58</v>
      </c>
      <c r="D1557" s="8">
        <f>VLOOKUP(A1557:A3891,'Medical Examinations'!$A$2:$H$2336,3,0)</f>
        <v>5.08</v>
      </c>
      <c r="E1557" s="8" t="str">
        <f>VLOOKUP(A1557:A3891,'Medical Examinations'!$A$1:$M$2336,10,0)</f>
        <v>No</v>
      </c>
      <c r="F1557" s="8" t="str">
        <f>VLOOKUP(A1557:A3891,'Medical Examinations'!$A$2:$H$2336,5,0)</f>
        <v>No</v>
      </c>
      <c r="G1557" s="8" t="str">
        <f>VLOOKUP(A1557:A3891,'Medical Examinations'!$A$2:$H$2336,6,0)</f>
        <v>No</v>
      </c>
      <c r="H1557" s="8">
        <f>VLOOKUP(A1557:A3891,'Medical Examinations'!$A$2:$H$2336,7,0)</f>
        <v>0</v>
      </c>
      <c r="I1557" t="str">
        <f>VLOOKUP(A1557:A3891,'Medical Examinations'!$A$2:$K$2336,11,0)</f>
        <v>No</v>
      </c>
      <c r="J1557" s="8" t="str">
        <f>VLOOKUP(A1557:A3891,'Medical Examinations'!$A$2:$M$2336,12,0)</f>
        <v>Obesity</v>
      </c>
      <c r="K1557" s="8" t="str">
        <f>VLOOKUP(A1557:A3891,'Medical Examinations'!$A$2:$M$2336,13,0)</f>
        <v>Normal</v>
      </c>
      <c r="L1557" s="8" t="str">
        <f>VLOOKUP(Table1[CUSTOMER ID],'Hospitalisation Details'!$A$1:$N$2344,12,0)</f>
        <v>7/Jul/1994</v>
      </c>
      <c r="M1557" s="22">
        <f>VLOOKUP(Table1[CUSTOMER ID],'Hospitalisation Details'!$A$2:$N$2344,14,0)</f>
        <v>6512.24</v>
      </c>
      <c r="N1557" s="8" t="str">
        <f>VLOOKUP(Table1[CUSTOMER ID],'Hospitalisation Details'!$A$2:$I$2344,7,0)</f>
        <v>tier - 2</v>
      </c>
      <c r="O1557" s="8" t="str">
        <f>VLOOKUP(Table1[CUSTOMER ID],'Hospitalisation Details'!$A$2:$I$2344,8,0)</f>
        <v>tier - 1</v>
      </c>
      <c r="P1557" s="8" t="str">
        <f>VLOOKUP(Table1[CUSTOMER ID],'Hospitalisation Details'!$A$2:$I$2344,9,0)</f>
        <v>R1021</v>
      </c>
      <c r="Q1557" s="8">
        <f ca="1">VLOOKUP(Table1[CUSTOMER ID],'Hospitalisation Details'!$A$2:$N$2344,13,0)</f>
        <v>30</v>
      </c>
    </row>
    <row r="1558" spans="1:17" ht="15.75" x14ac:dyDescent="0.25">
      <c r="A1558" s="1" t="s">
        <v>813</v>
      </c>
      <c r="B1558" s="8" t="str">
        <f>VLOOKUP(A1558:A3892,'Customer Names'!$A$2:$D$2336,2,0)</f>
        <v xml:space="preserve">  Catherine A</v>
      </c>
      <c r="C1558" s="8">
        <f>VLOOKUP(A1558:A3892,'Medical Examinations'!$A$2:$H$2336,2,0)</f>
        <v>29.81</v>
      </c>
      <c r="D1558" s="8">
        <f>VLOOKUP(A1558:A3892,'Medical Examinations'!$A$2:$H$2336,3,0)</f>
        <v>5.28</v>
      </c>
      <c r="E1558" s="8" t="str">
        <f>VLOOKUP(A1558:A3892,'Medical Examinations'!$A$1:$M$2336,10,0)</f>
        <v>No</v>
      </c>
      <c r="F1558" s="8" t="str">
        <f>VLOOKUP(A1558:A3892,'Medical Examinations'!$A$2:$H$2336,5,0)</f>
        <v>No</v>
      </c>
      <c r="G1558" s="8" t="str">
        <f>VLOOKUP(A1558:A3892,'Medical Examinations'!$A$2:$H$2336,6,0)</f>
        <v>No</v>
      </c>
      <c r="H1558" s="8">
        <f>VLOOKUP(A1558:A3892,'Medical Examinations'!$A$2:$H$2336,7,0)</f>
        <v>0</v>
      </c>
      <c r="I1558" t="str">
        <f>VLOOKUP(A1558:A3892,'Medical Examinations'!$A$2:$K$2336,11,0)</f>
        <v>No</v>
      </c>
      <c r="J1558" s="8" t="str">
        <f>VLOOKUP(A1558:A3892,'Medical Examinations'!$A$2:$M$2336,12,0)</f>
        <v>Overweight</v>
      </c>
      <c r="K1558" s="8" t="str">
        <f>VLOOKUP(A1558:A3892,'Medical Examinations'!$A$2:$M$2336,13,0)</f>
        <v>Normal</v>
      </c>
      <c r="L1558" s="8" t="str">
        <f>VLOOKUP(Table1[CUSTOMER ID],'Hospitalisation Details'!$A$1:$N$2344,12,0)</f>
        <v>28/Aug/1982</v>
      </c>
      <c r="M1558" s="22">
        <f>VLOOKUP(Table1[CUSTOMER ID],'Hospitalisation Details'!$A$2:$N$2344,14,0)</f>
        <v>6500.24</v>
      </c>
      <c r="N1558" s="8" t="str">
        <f>VLOOKUP(Table1[CUSTOMER ID],'Hospitalisation Details'!$A$2:$I$2344,7,0)</f>
        <v>tier - 2</v>
      </c>
      <c r="O1558" s="8" t="str">
        <f>VLOOKUP(Table1[CUSTOMER ID],'Hospitalisation Details'!$A$2:$I$2344,8,0)</f>
        <v>tier - 2</v>
      </c>
      <c r="P1558" s="8" t="str">
        <f>VLOOKUP(Table1[CUSTOMER ID],'Hospitalisation Details'!$A$2:$I$2344,9,0)</f>
        <v>R1013</v>
      </c>
      <c r="Q1558" s="8">
        <f ca="1">VLOOKUP(Table1[CUSTOMER ID],'Hospitalisation Details'!$A$2:$N$2344,13,0)</f>
        <v>42</v>
      </c>
    </row>
    <row r="1559" spans="1:17" ht="15.75" x14ac:dyDescent="0.25">
      <c r="A1559" s="1" t="s">
        <v>812</v>
      </c>
      <c r="B1559" s="8" t="str">
        <f>VLOOKUP(A1559:A3893,'Customer Names'!$A$2:$D$2336,2,0)</f>
        <v xml:space="preserve">  Kelly A</v>
      </c>
      <c r="C1559" s="8">
        <f>VLOOKUP(A1559:A3893,'Medical Examinations'!$A$2:$H$2336,2,0)</f>
        <v>27.4</v>
      </c>
      <c r="D1559" s="8">
        <f>VLOOKUP(A1559:A3893,'Medical Examinations'!$A$2:$H$2336,3,0)</f>
        <v>4.6100000000000003</v>
      </c>
      <c r="E1559" s="8" t="str">
        <f>VLOOKUP(A1559:A3893,'Medical Examinations'!$A$1:$M$2336,10,0)</f>
        <v>No</v>
      </c>
      <c r="F1559" s="8" t="str">
        <f>VLOOKUP(A1559:A3893,'Medical Examinations'!$A$2:$H$2336,5,0)</f>
        <v>No</v>
      </c>
      <c r="G1559" s="8" t="str">
        <f>VLOOKUP(A1559:A3893,'Medical Examinations'!$A$2:$H$2336,6,0)</f>
        <v>No</v>
      </c>
      <c r="H1559" s="8">
        <f>VLOOKUP(A1559:A3893,'Medical Examinations'!$A$2:$H$2336,7,0)</f>
        <v>0</v>
      </c>
      <c r="I1559" t="str">
        <f>VLOOKUP(A1559:A3893,'Medical Examinations'!$A$2:$K$2336,11,0)</f>
        <v>No</v>
      </c>
      <c r="J1559" s="8" t="str">
        <f>VLOOKUP(A1559:A3893,'Medical Examinations'!$A$2:$M$2336,12,0)</f>
        <v>Overweight</v>
      </c>
      <c r="K1559" s="8" t="str">
        <f>VLOOKUP(A1559:A3893,'Medical Examinations'!$A$2:$M$2336,13,0)</f>
        <v>Normal</v>
      </c>
      <c r="L1559" s="8" t="str">
        <f>VLOOKUP(Table1[CUSTOMER ID],'Hospitalisation Details'!$A$1:$N$2344,12,0)</f>
        <v>9/Oct/1982</v>
      </c>
      <c r="M1559" s="22">
        <f>VLOOKUP(Table1[CUSTOMER ID],'Hospitalisation Details'!$A$2:$N$2344,14,0)</f>
        <v>6496.89</v>
      </c>
      <c r="N1559" s="8" t="str">
        <f>VLOOKUP(Table1[CUSTOMER ID],'Hospitalisation Details'!$A$2:$I$2344,7,0)</f>
        <v>tier - 2</v>
      </c>
      <c r="O1559" s="8" t="str">
        <f>VLOOKUP(Table1[CUSTOMER ID],'Hospitalisation Details'!$A$2:$I$2344,8,0)</f>
        <v>tier - 3</v>
      </c>
      <c r="P1559" s="8" t="str">
        <f>VLOOKUP(Table1[CUSTOMER ID],'Hospitalisation Details'!$A$2:$I$2344,9,0)</f>
        <v>R1011</v>
      </c>
      <c r="Q1559" s="8">
        <f ca="1">VLOOKUP(Table1[CUSTOMER ID],'Hospitalisation Details'!$A$2:$N$2344,13,0)</f>
        <v>42</v>
      </c>
    </row>
    <row r="1560" spans="1:17" ht="15.75" x14ac:dyDescent="0.25">
      <c r="A1560" s="1" t="s">
        <v>811</v>
      </c>
      <c r="B1560" s="8" t="str">
        <f>VLOOKUP(A1560:A3894,'Customer Names'!$A$2:$D$2336,2,0)</f>
        <v xml:space="preserve">  Janel N</v>
      </c>
      <c r="C1560" s="8">
        <f>VLOOKUP(A1560:A3894,'Medical Examinations'!$A$2:$H$2336,2,0)</f>
        <v>17.98</v>
      </c>
      <c r="D1560" s="8">
        <f>VLOOKUP(A1560:A3894,'Medical Examinations'!$A$2:$H$2336,3,0)</f>
        <v>6.57</v>
      </c>
      <c r="E1560" s="8" t="str">
        <f>VLOOKUP(A1560:A3894,'Medical Examinations'!$A$1:$M$2336,10,0)</f>
        <v>Yes</v>
      </c>
      <c r="F1560" s="8" t="str">
        <f>VLOOKUP(A1560:A3894,'Medical Examinations'!$A$2:$H$2336,5,0)</f>
        <v>No</v>
      </c>
      <c r="G1560" s="8" t="str">
        <f>VLOOKUP(A1560:A3894,'Medical Examinations'!$A$2:$H$2336,6,0)</f>
        <v>No</v>
      </c>
      <c r="H1560" s="8">
        <f>VLOOKUP(A1560:A3894,'Medical Examinations'!$A$2:$H$2336,7,0)</f>
        <v>2</v>
      </c>
      <c r="I1560" t="str">
        <f>VLOOKUP(A1560:A3894,'Medical Examinations'!$A$2:$K$2336,11,0)</f>
        <v>No</v>
      </c>
      <c r="J1560" s="8" t="str">
        <f>VLOOKUP(A1560:A3894,'Medical Examinations'!$A$2:$M$2336,12,0)</f>
        <v>Underweight</v>
      </c>
      <c r="K1560" s="8" t="str">
        <f>VLOOKUP(A1560:A3894,'Medical Examinations'!$A$2:$M$2336,13,0)</f>
        <v>Diabetes</v>
      </c>
      <c r="L1560" s="8" t="str">
        <f>VLOOKUP(Table1[CUSTOMER ID],'Hospitalisation Details'!$A$1:$N$2344,12,0)</f>
        <v>1/Dec/1970</v>
      </c>
      <c r="M1560" s="22">
        <f>VLOOKUP(Table1[CUSTOMER ID],'Hospitalisation Details'!$A$2:$N$2344,14,0)</f>
        <v>6481.67</v>
      </c>
      <c r="N1560" s="8" t="str">
        <f>VLOOKUP(Table1[CUSTOMER ID],'Hospitalisation Details'!$A$2:$I$2344,7,0)</f>
        <v>tier - 2</v>
      </c>
      <c r="O1560" s="8" t="str">
        <f>VLOOKUP(Table1[CUSTOMER ID],'Hospitalisation Details'!$A$2:$I$2344,8,0)</f>
        <v>tier - 2</v>
      </c>
      <c r="P1560" s="8" t="str">
        <f>VLOOKUP(Table1[CUSTOMER ID],'Hospitalisation Details'!$A$2:$I$2344,9,0)</f>
        <v>R1013</v>
      </c>
      <c r="Q1560" s="8">
        <f ca="1">VLOOKUP(Table1[CUSTOMER ID],'Hospitalisation Details'!$A$2:$N$2344,13,0)</f>
        <v>53</v>
      </c>
    </row>
    <row r="1561" spans="1:17" ht="15.75" x14ac:dyDescent="0.25">
      <c r="A1561" s="1" t="s">
        <v>810</v>
      </c>
      <c r="B1561" s="8" t="str">
        <f>VLOOKUP(A1561:A3895,'Customer Names'!$A$2:$D$2336,2,0)</f>
        <v xml:space="preserve">  Yann Kai</v>
      </c>
      <c r="C1561" s="8">
        <f>VLOOKUP(A1561:A3895,'Medical Examinations'!$A$2:$H$2336,2,0)</f>
        <v>37.9</v>
      </c>
      <c r="D1561" s="8">
        <f>VLOOKUP(A1561:A3895,'Medical Examinations'!$A$2:$H$2336,3,0)</f>
        <v>5.83</v>
      </c>
      <c r="E1561" s="8" t="str">
        <f>VLOOKUP(A1561:A3895,'Medical Examinations'!$A$1:$M$2336,10,0)</f>
        <v>No</v>
      </c>
      <c r="F1561" s="8" t="str">
        <f>VLOOKUP(A1561:A3895,'Medical Examinations'!$A$2:$H$2336,5,0)</f>
        <v>No</v>
      </c>
      <c r="G1561" s="8" t="str">
        <f>VLOOKUP(A1561:A3895,'Medical Examinations'!$A$2:$H$2336,6,0)</f>
        <v>No</v>
      </c>
      <c r="H1561" s="8">
        <f>VLOOKUP(A1561:A3895,'Medical Examinations'!$A$2:$H$2336,7,0)</f>
        <v>0</v>
      </c>
      <c r="I1561" t="str">
        <f>VLOOKUP(A1561:A3895,'Medical Examinations'!$A$2:$K$2336,11,0)</f>
        <v>No</v>
      </c>
      <c r="J1561" s="8" t="str">
        <f>VLOOKUP(A1561:A3895,'Medical Examinations'!$A$2:$M$2336,12,0)</f>
        <v>Obesity</v>
      </c>
      <c r="K1561" s="8" t="str">
        <f>VLOOKUP(A1561:A3895,'Medical Examinations'!$A$2:$M$2336,13,0)</f>
        <v>Prediabetes</v>
      </c>
      <c r="L1561" s="8" t="str">
        <f>VLOOKUP(Table1[CUSTOMER ID],'Hospitalisation Details'!$A$1:$N$2344,12,0)</f>
        <v>8/Jun/1980</v>
      </c>
      <c r="M1561" s="22">
        <f>VLOOKUP(Table1[CUSTOMER ID],'Hospitalisation Details'!$A$2:$N$2344,14,0)</f>
        <v>6474.01</v>
      </c>
      <c r="N1561" s="8" t="str">
        <f>VLOOKUP(Table1[CUSTOMER ID],'Hospitalisation Details'!$A$2:$I$2344,7,0)</f>
        <v>tier - 2</v>
      </c>
      <c r="O1561" s="8" t="str">
        <f>VLOOKUP(Table1[CUSTOMER ID],'Hospitalisation Details'!$A$2:$I$2344,8,0)</f>
        <v>tier - 3</v>
      </c>
      <c r="P1561" s="8" t="str">
        <f>VLOOKUP(Table1[CUSTOMER ID],'Hospitalisation Details'!$A$2:$I$2344,9,0)</f>
        <v>R1011</v>
      </c>
      <c r="Q1561" s="8">
        <f ca="1">VLOOKUP(Table1[CUSTOMER ID],'Hospitalisation Details'!$A$2:$N$2344,13,0)</f>
        <v>44</v>
      </c>
    </row>
    <row r="1562" spans="1:17" ht="15.75" x14ac:dyDescent="0.25">
      <c r="A1562" s="1" t="s">
        <v>809</v>
      </c>
      <c r="B1562" s="8" t="str">
        <f>VLOOKUP(A1562:A3896,'Customer Names'!$A$2:$D$2336,2,0)</f>
        <v xml:space="preserve">  Zachary R</v>
      </c>
      <c r="C1562" s="8">
        <f>VLOOKUP(A1562:A3896,'Medical Examinations'!$A$2:$H$2336,2,0)</f>
        <v>25.27</v>
      </c>
      <c r="D1562" s="8">
        <f>VLOOKUP(A1562:A3896,'Medical Examinations'!$A$2:$H$2336,3,0)</f>
        <v>6.98</v>
      </c>
      <c r="E1562" s="8" t="str">
        <f>VLOOKUP(A1562:A3896,'Medical Examinations'!$A$1:$M$2336,10,0)</f>
        <v>Yes</v>
      </c>
      <c r="F1562" s="8" t="str">
        <f>VLOOKUP(A1562:A3896,'Medical Examinations'!$A$2:$H$2336,5,0)</f>
        <v>No</v>
      </c>
      <c r="G1562" s="8" t="str">
        <f>VLOOKUP(A1562:A3896,'Medical Examinations'!$A$2:$H$2336,6,0)</f>
        <v>No</v>
      </c>
      <c r="H1562" s="8">
        <f>VLOOKUP(A1562:A3896,'Medical Examinations'!$A$2:$H$2336,7,0)</f>
        <v>0</v>
      </c>
      <c r="I1562" t="str">
        <f>VLOOKUP(A1562:A3896,'Medical Examinations'!$A$2:$K$2336,11,0)</f>
        <v>No</v>
      </c>
      <c r="J1562" s="8" t="str">
        <f>VLOOKUP(A1562:A3896,'Medical Examinations'!$A$2:$M$2336,12,0)</f>
        <v>Overweight</v>
      </c>
      <c r="K1562" s="8" t="str">
        <f>VLOOKUP(A1562:A3896,'Medical Examinations'!$A$2:$M$2336,13,0)</f>
        <v>Diabetes</v>
      </c>
      <c r="L1562" s="8" t="str">
        <f>VLOOKUP(Table1[CUSTOMER ID],'Hospitalisation Details'!$A$1:$N$2344,12,0)</f>
        <v>27/Jul/1981</v>
      </c>
      <c r="M1562" s="22">
        <f>VLOOKUP(Table1[CUSTOMER ID],'Hospitalisation Details'!$A$2:$N$2344,14,0)</f>
        <v>6473.15</v>
      </c>
      <c r="N1562" s="8" t="str">
        <f>VLOOKUP(Table1[CUSTOMER ID],'Hospitalisation Details'!$A$2:$I$2344,7,0)</f>
        <v>tier - 2</v>
      </c>
      <c r="O1562" s="8" t="str">
        <f>VLOOKUP(Table1[CUSTOMER ID],'Hospitalisation Details'!$A$2:$I$2344,8,0)</f>
        <v>tier - 2</v>
      </c>
      <c r="P1562" s="8" t="str">
        <f>VLOOKUP(Table1[CUSTOMER ID],'Hospitalisation Details'!$A$2:$I$2344,9,0)</f>
        <v>R1013</v>
      </c>
      <c r="Q1562" s="8">
        <f ca="1">VLOOKUP(Table1[CUSTOMER ID],'Hospitalisation Details'!$A$2:$N$2344,13,0)</f>
        <v>43</v>
      </c>
    </row>
    <row r="1563" spans="1:17" ht="15.75" x14ac:dyDescent="0.25">
      <c r="A1563" s="1" t="s">
        <v>808</v>
      </c>
      <c r="B1563" s="8" t="str">
        <f>VLOOKUP(A1563:A3897,'Customer Names'!$A$2:$D$2336,2,0)</f>
        <v xml:space="preserve">  Alejandro Sr</v>
      </c>
      <c r="C1563" s="8">
        <f>VLOOKUP(A1563:A3897,'Medical Examinations'!$A$2:$H$2336,2,0)</f>
        <v>29.26</v>
      </c>
      <c r="D1563" s="8">
        <f>VLOOKUP(A1563:A3897,'Medical Examinations'!$A$2:$H$2336,3,0)</f>
        <v>4.03</v>
      </c>
      <c r="E1563" s="8" t="str">
        <f>VLOOKUP(A1563:A3897,'Medical Examinations'!$A$1:$M$2336,10,0)</f>
        <v>No</v>
      </c>
      <c r="F1563" s="8" t="str">
        <f>VLOOKUP(A1563:A3897,'Medical Examinations'!$A$2:$H$2336,5,0)</f>
        <v>No</v>
      </c>
      <c r="G1563" s="8" t="str">
        <f>VLOOKUP(A1563:A3897,'Medical Examinations'!$A$2:$H$2336,6,0)</f>
        <v>No</v>
      </c>
      <c r="H1563" s="8">
        <f>VLOOKUP(A1563:A3897,'Medical Examinations'!$A$2:$H$2336,7,0)</f>
        <v>1</v>
      </c>
      <c r="I1563" t="str">
        <f>VLOOKUP(A1563:A3897,'Medical Examinations'!$A$2:$K$2336,11,0)</f>
        <v>No</v>
      </c>
      <c r="J1563" s="8" t="str">
        <f>VLOOKUP(A1563:A3897,'Medical Examinations'!$A$2:$M$2336,12,0)</f>
        <v>Overweight</v>
      </c>
      <c r="K1563" s="8" t="str">
        <f>VLOOKUP(A1563:A3897,'Medical Examinations'!$A$2:$M$2336,13,0)</f>
        <v>Normal</v>
      </c>
      <c r="L1563" s="8" t="str">
        <f>VLOOKUP(Table1[CUSTOMER ID],'Hospitalisation Details'!$A$1:$N$2344,12,0)</f>
        <v>1/Nov/1984</v>
      </c>
      <c r="M1563" s="22">
        <f>VLOOKUP(Table1[CUSTOMER ID],'Hospitalisation Details'!$A$2:$N$2344,14,0)</f>
        <v>6457.84</v>
      </c>
      <c r="N1563" s="8" t="str">
        <f>VLOOKUP(Table1[CUSTOMER ID],'Hospitalisation Details'!$A$2:$I$2344,7,0)</f>
        <v>tier - 2</v>
      </c>
      <c r="O1563" s="8" t="str">
        <f>VLOOKUP(Table1[CUSTOMER ID],'Hospitalisation Details'!$A$2:$I$2344,8,0)</f>
        <v>tier - 3</v>
      </c>
      <c r="P1563" s="8" t="str">
        <f>VLOOKUP(Table1[CUSTOMER ID],'Hospitalisation Details'!$A$2:$I$2344,9,0)</f>
        <v>R1012</v>
      </c>
      <c r="Q1563" s="8">
        <f ca="1">VLOOKUP(Table1[CUSTOMER ID],'Hospitalisation Details'!$A$2:$N$2344,13,0)</f>
        <v>40</v>
      </c>
    </row>
    <row r="1564" spans="1:17" ht="15.75" x14ac:dyDescent="0.25">
      <c r="A1564" s="1" t="s">
        <v>807</v>
      </c>
      <c r="B1564" s="8" t="str">
        <f>VLOOKUP(A1564:A3898,'Customer Names'!$A$2:$D$2336,2,0)</f>
        <v xml:space="preserve">  Nicholas R</v>
      </c>
      <c r="C1564" s="8">
        <f>VLOOKUP(A1564:A3898,'Medical Examinations'!$A$2:$H$2336,2,0)</f>
        <v>27.835000000000001</v>
      </c>
      <c r="D1564" s="8">
        <f>VLOOKUP(A1564:A3898,'Medical Examinations'!$A$2:$H$2336,3,0)</f>
        <v>4.5599999999999996</v>
      </c>
      <c r="E1564" s="8" t="str">
        <f>VLOOKUP(A1564:A3898,'Medical Examinations'!$A$1:$M$2336,10,0)</f>
        <v>No</v>
      </c>
      <c r="F1564" s="8" t="str">
        <f>VLOOKUP(A1564:A3898,'Medical Examinations'!$A$2:$H$2336,5,0)</f>
        <v>No</v>
      </c>
      <c r="G1564" s="8" t="str">
        <f>VLOOKUP(A1564:A3898,'Medical Examinations'!$A$2:$H$2336,6,0)</f>
        <v>No</v>
      </c>
      <c r="H1564" s="8">
        <f>VLOOKUP(A1564:A3898,'Medical Examinations'!$A$2:$H$2336,7,0)</f>
        <v>1</v>
      </c>
      <c r="I1564" t="str">
        <f>VLOOKUP(A1564:A3898,'Medical Examinations'!$A$2:$K$2336,11,0)</f>
        <v>No</v>
      </c>
      <c r="J1564" s="8" t="str">
        <f>VLOOKUP(A1564:A3898,'Medical Examinations'!$A$2:$M$2336,12,0)</f>
        <v>Overweight</v>
      </c>
      <c r="K1564" s="8" t="str">
        <f>VLOOKUP(A1564:A3898,'Medical Examinations'!$A$2:$M$2336,13,0)</f>
        <v>Normal</v>
      </c>
      <c r="L1564" s="8" t="str">
        <f>VLOOKUP(Table1[CUSTOMER ID],'Hospitalisation Details'!$A$1:$N$2344,12,0)</f>
        <v>26/Aug/1984</v>
      </c>
      <c r="M1564" s="22">
        <f>VLOOKUP(Table1[CUSTOMER ID],'Hospitalisation Details'!$A$2:$N$2344,14,0)</f>
        <v>6455.86</v>
      </c>
      <c r="N1564" s="8" t="str">
        <f>VLOOKUP(Table1[CUSTOMER ID],'Hospitalisation Details'!$A$2:$I$2344,7,0)</f>
        <v>tier - 3</v>
      </c>
      <c r="O1564" s="8" t="str">
        <f>VLOOKUP(Table1[CUSTOMER ID],'Hospitalisation Details'!$A$2:$I$2344,8,0)</f>
        <v>tier - 3</v>
      </c>
      <c r="P1564" s="8" t="str">
        <f>VLOOKUP(Table1[CUSTOMER ID],'Hospitalisation Details'!$A$2:$I$2344,9,0)</f>
        <v>R1012</v>
      </c>
      <c r="Q1564" s="8">
        <f ca="1">VLOOKUP(Table1[CUSTOMER ID],'Hospitalisation Details'!$A$2:$N$2344,13,0)</f>
        <v>40</v>
      </c>
    </row>
    <row r="1565" spans="1:17" ht="15.75" x14ac:dyDescent="0.25">
      <c r="A1565" s="1" t="s">
        <v>806</v>
      </c>
      <c r="B1565" s="8" t="str">
        <f>VLOOKUP(A1565:A3899,'Customer Names'!$A$2:$D$2336,2,0)</f>
        <v xml:space="preserve">  Paul</v>
      </c>
      <c r="C1565" s="8">
        <f>VLOOKUP(A1565:A3899,'Medical Examinations'!$A$2:$H$2336,2,0)</f>
        <v>46.53</v>
      </c>
      <c r="D1565" s="8">
        <f>VLOOKUP(A1565:A3899,'Medical Examinations'!$A$2:$H$2336,3,0)</f>
        <v>5.38</v>
      </c>
      <c r="E1565" s="8" t="str">
        <f>VLOOKUP(A1565:A3899,'Medical Examinations'!$A$1:$M$2336,10,0)</f>
        <v>Yes</v>
      </c>
      <c r="F1565" s="8" t="str">
        <f>VLOOKUP(A1565:A3899,'Medical Examinations'!$A$2:$H$2336,5,0)</f>
        <v>No</v>
      </c>
      <c r="G1565" s="8" t="str">
        <f>VLOOKUP(A1565:A3899,'Medical Examinations'!$A$2:$H$2336,6,0)</f>
        <v>No</v>
      </c>
      <c r="H1565" s="8">
        <f>VLOOKUP(A1565:A3899,'Medical Examinations'!$A$2:$H$2336,7,0)</f>
        <v>0</v>
      </c>
      <c r="I1565" t="str">
        <f>VLOOKUP(A1565:A3899,'Medical Examinations'!$A$2:$K$2336,11,0)</f>
        <v>No</v>
      </c>
      <c r="J1565" s="8" t="str">
        <f>VLOOKUP(A1565:A3899,'Medical Examinations'!$A$2:$M$2336,12,0)</f>
        <v>Obesity</v>
      </c>
      <c r="K1565" s="8" t="str">
        <f>VLOOKUP(A1565:A3899,'Medical Examinations'!$A$2:$M$2336,13,0)</f>
        <v>Normal</v>
      </c>
      <c r="L1565" s="8" t="str">
        <f>VLOOKUP(Table1[CUSTOMER ID],'Hospitalisation Details'!$A$1:$N$2344,12,0)</f>
        <v>22/Jul/1985</v>
      </c>
      <c r="M1565" s="22">
        <f>VLOOKUP(Table1[CUSTOMER ID],'Hospitalisation Details'!$A$2:$N$2344,14,0)</f>
        <v>6435.62</v>
      </c>
      <c r="N1565" s="8" t="str">
        <f>VLOOKUP(Table1[CUSTOMER ID],'Hospitalisation Details'!$A$2:$I$2344,7,0)</f>
        <v>tier - 3</v>
      </c>
      <c r="O1565" s="8" t="str">
        <f>VLOOKUP(Table1[CUSTOMER ID],'Hospitalisation Details'!$A$2:$I$2344,8,0)</f>
        <v>tier - 2</v>
      </c>
      <c r="P1565" s="8" t="str">
        <f>VLOOKUP(Table1[CUSTOMER ID],'Hospitalisation Details'!$A$2:$I$2344,9,0)</f>
        <v>R1013</v>
      </c>
      <c r="Q1565" s="8">
        <f ca="1">VLOOKUP(Table1[CUSTOMER ID],'Hospitalisation Details'!$A$2:$N$2344,13,0)</f>
        <v>39</v>
      </c>
    </row>
    <row r="1566" spans="1:17" ht="15.75" x14ac:dyDescent="0.25">
      <c r="A1566" s="1" t="s">
        <v>805</v>
      </c>
      <c r="B1566" s="8" t="str">
        <f>VLOOKUP(A1566:A3900,'Customer Names'!$A$2:$D$2336,2,0)</f>
        <v xml:space="preserve">  Michael D</v>
      </c>
      <c r="C1566" s="8">
        <f>VLOOKUP(A1566:A3900,'Medical Examinations'!$A$2:$H$2336,2,0)</f>
        <v>20.58</v>
      </c>
      <c r="D1566" s="8">
        <f>VLOOKUP(A1566:A3900,'Medical Examinations'!$A$2:$H$2336,3,0)</f>
        <v>11.04</v>
      </c>
      <c r="E1566" s="8" t="str">
        <f>VLOOKUP(A1566:A3900,'Medical Examinations'!$A$1:$M$2336,10,0)</f>
        <v>Yes</v>
      </c>
      <c r="F1566" s="8" t="str">
        <f>VLOOKUP(A1566:A3900,'Medical Examinations'!$A$2:$H$2336,5,0)</f>
        <v>No</v>
      </c>
      <c r="G1566" s="8" t="str">
        <f>VLOOKUP(A1566:A3900,'Medical Examinations'!$A$2:$H$2336,6,0)</f>
        <v>No</v>
      </c>
      <c r="H1566" s="8">
        <f>VLOOKUP(A1566:A3900,'Medical Examinations'!$A$2:$H$2336,7,0)</f>
        <v>1</v>
      </c>
      <c r="I1566" t="str">
        <f>VLOOKUP(A1566:A3900,'Medical Examinations'!$A$2:$K$2336,11,0)</f>
        <v>No</v>
      </c>
      <c r="J1566" s="8" t="str">
        <f>VLOOKUP(A1566:A3900,'Medical Examinations'!$A$2:$M$2336,12,0)</f>
        <v>Normal Weight</v>
      </c>
      <c r="K1566" s="8" t="str">
        <f>VLOOKUP(A1566:A3900,'Medical Examinations'!$A$2:$M$2336,13,0)</f>
        <v>Diabetes</v>
      </c>
      <c r="L1566" s="8" t="str">
        <f>VLOOKUP(Table1[CUSTOMER ID],'Hospitalisation Details'!$A$1:$N$2344,12,0)</f>
        <v>5/Aug/1975</v>
      </c>
      <c r="M1566" s="22">
        <f>VLOOKUP(Table1[CUSTOMER ID],'Hospitalisation Details'!$A$2:$N$2344,14,0)</f>
        <v>6423.48</v>
      </c>
      <c r="N1566" s="8" t="str">
        <f>VLOOKUP(Table1[CUSTOMER ID],'Hospitalisation Details'!$A$2:$I$2344,7,0)</f>
        <v>tier - 2</v>
      </c>
      <c r="O1566" s="8" t="str">
        <f>VLOOKUP(Table1[CUSTOMER ID],'Hospitalisation Details'!$A$2:$I$2344,8,0)</f>
        <v>tier - 3</v>
      </c>
      <c r="P1566" s="8" t="str">
        <f>VLOOKUP(Table1[CUSTOMER ID],'Hospitalisation Details'!$A$2:$I$2344,9,0)</f>
        <v>R1013</v>
      </c>
      <c r="Q1566" s="8">
        <f ca="1">VLOOKUP(Table1[CUSTOMER ID],'Hospitalisation Details'!$A$2:$N$2344,13,0)</f>
        <v>49</v>
      </c>
    </row>
    <row r="1567" spans="1:17" ht="15.75" x14ac:dyDescent="0.25">
      <c r="A1567" s="1" t="s">
        <v>804</v>
      </c>
      <c r="B1567" s="8" t="str">
        <f>VLOOKUP(A1567:A3901,'Customer Names'!$A$2:$D$2336,2,0)</f>
        <v xml:space="preserve">  Marina</v>
      </c>
      <c r="C1567" s="8">
        <f>VLOOKUP(A1567:A3901,'Medical Examinations'!$A$2:$H$2336,2,0)</f>
        <v>19.53</v>
      </c>
      <c r="D1567" s="8">
        <f>VLOOKUP(A1567:A3901,'Medical Examinations'!$A$2:$H$2336,3,0)</f>
        <v>6.09</v>
      </c>
      <c r="E1567" s="8" t="str">
        <f>VLOOKUP(A1567:A3901,'Medical Examinations'!$A$1:$M$2336,10,0)</f>
        <v>Yes</v>
      </c>
      <c r="F1567" s="8" t="str">
        <f>VLOOKUP(A1567:A3901,'Medical Examinations'!$A$2:$H$2336,5,0)</f>
        <v>No</v>
      </c>
      <c r="G1567" s="8" t="str">
        <f>VLOOKUP(A1567:A3901,'Medical Examinations'!$A$2:$H$2336,6,0)</f>
        <v>No</v>
      </c>
      <c r="H1567" s="8">
        <f>VLOOKUP(A1567:A3901,'Medical Examinations'!$A$2:$H$2336,7,0)</f>
        <v>0</v>
      </c>
      <c r="I1567" t="str">
        <f>VLOOKUP(A1567:A3901,'Medical Examinations'!$A$2:$K$2336,11,0)</f>
        <v>No</v>
      </c>
      <c r="J1567" s="8" t="str">
        <f>VLOOKUP(A1567:A3901,'Medical Examinations'!$A$2:$M$2336,12,0)</f>
        <v>Normal Weight</v>
      </c>
      <c r="K1567" s="8" t="str">
        <f>VLOOKUP(A1567:A3901,'Medical Examinations'!$A$2:$M$2336,13,0)</f>
        <v>Prediabetes</v>
      </c>
      <c r="L1567" s="8" t="str">
        <f>VLOOKUP(Table1[CUSTOMER ID],'Hospitalisation Details'!$A$1:$N$2344,12,0)</f>
        <v>30/Dec/1976</v>
      </c>
      <c r="M1567" s="22">
        <f>VLOOKUP(Table1[CUSTOMER ID],'Hospitalisation Details'!$A$2:$N$2344,14,0)</f>
        <v>6417.28</v>
      </c>
      <c r="N1567" s="8" t="str">
        <f>VLOOKUP(Table1[CUSTOMER ID],'Hospitalisation Details'!$A$2:$I$2344,7,0)</f>
        <v>tier - 2</v>
      </c>
      <c r="O1567" s="8" t="str">
        <f>VLOOKUP(Table1[CUSTOMER ID],'Hospitalisation Details'!$A$2:$I$2344,8,0)</f>
        <v>tier - 3</v>
      </c>
      <c r="P1567" s="8" t="str">
        <f>VLOOKUP(Table1[CUSTOMER ID],'Hospitalisation Details'!$A$2:$I$2344,9,0)</f>
        <v>R1013</v>
      </c>
      <c r="Q1567" s="8">
        <f ca="1">VLOOKUP(Table1[CUSTOMER ID],'Hospitalisation Details'!$A$2:$N$2344,13,0)</f>
        <v>47</v>
      </c>
    </row>
    <row r="1568" spans="1:17" ht="15.75" x14ac:dyDescent="0.25">
      <c r="A1568" s="1" t="s">
        <v>803</v>
      </c>
      <c r="B1568" s="8" t="str">
        <f>VLOOKUP(A1568:A3902,'Customer Names'!$A$2:$D$2336,2,0)</f>
        <v xml:space="preserve">  Caroline</v>
      </c>
      <c r="C1568" s="8">
        <f>VLOOKUP(A1568:A3902,'Medical Examinations'!$A$2:$H$2336,2,0)</f>
        <v>27.7</v>
      </c>
      <c r="D1568" s="8">
        <f>VLOOKUP(A1568:A3902,'Medical Examinations'!$A$2:$H$2336,3,0)</f>
        <v>4.71</v>
      </c>
      <c r="E1568" s="8" t="str">
        <f>VLOOKUP(A1568:A3902,'Medical Examinations'!$A$1:$M$2336,10,0)</f>
        <v>No</v>
      </c>
      <c r="F1568" s="8" t="str">
        <f>VLOOKUP(A1568:A3902,'Medical Examinations'!$A$2:$H$2336,5,0)</f>
        <v>No</v>
      </c>
      <c r="G1568" s="8" t="str">
        <f>VLOOKUP(A1568:A3902,'Medical Examinations'!$A$2:$H$2336,6,0)</f>
        <v>No</v>
      </c>
      <c r="H1568" s="8">
        <f>VLOOKUP(A1568:A3902,'Medical Examinations'!$A$2:$H$2336,7,0)</f>
        <v>1</v>
      </c>
      <c r="I1568" t="str">
        <f>VLOOKUP(A1568:A3902,'Medical Examinations'!$A$2:$K$2336,11,0)</f>
        <v>No</v>
      </c>
      <c r="J1568" s="8" t="str">
        <f>VLOOKUP(A1568:A3902,'Medical Examinations'!$A$2:$M$2336,12,0)</f>
        <v>Overweight</v>
      </c>
      <c r="K1568" s="8" t="str">
        <f>VLOOKUP(A1568:A3902,'Medical Examinations'!$A$2:$M$2336,13,0)</f>
        <v>Normal</v>
      </c>
      <c r="L1568" s="8" t="str">
        <f>VLOOKUP(Table1[CUSTOMER ID],'Hospitalisation Details'!$A$1:$N$2344,12,0)</f>
        <v>4/Sep/1987</v>
      </c>
      <c r="M1568" s="22">
        <f>VLOOKUP(Table1[CUSTOMER ID],'Hospitalisation Details'!$A$2:$N$2344,14,0)</f>
        <v>6414.18</v>
      </c>
      <c r="N1568" s="8" t="str">
        <f>VLOOKUP(Table1[CUSTOMER ID],'Hospitalisation Details'!$A$2:$I$2344,7,0)</f>
        <v>tier - 2</v>
      </c>
      <c r="O1568" s="8" t="str">
        <f>VLOOKUP(Table1[CUSTOMER ID],'Hospitalisation Details'!$A$2:$I$2344,8,0)</f>
        <v>tier - 2</v>
      </c>
      <c r="P1568" s="8" t="str">
        <f>VLOOKUP(Table1[CUSTOMER ID],'Hospitalisation Details'!$A$2:$I$2344,9,0)</f>
        <v>R1011</v>
      </c>
      <c r="Q1568" s="8">
        <f ca="1">VLOOKUP(Table1[CUSTOMER ID],'Hospitalisation Details'!$A$2:$N$2344,13,0)</f>
        <v>37</v>
      </c>
    </row>
    <row r="1569" spans="1:17" ht="15.75" x14ac:dyDescent="0.25">
      <c r="A1569" s="1" t="s">
        <v>802</v>
      </c>
      <c r="B1569" s="8" t="str">
        <f>VLOOKUP(A1569:A3903,'Customer Names'!$A$2:$D$2336,2,0)</f>
        <v xml:space="preserve">  Ross P</v>
      </c>
      <c r="C1569" s="8">
        <f>VLOOKUP(A1569:A3903,'Medical Examinations'!$A$2:$H$2336,2,0)</f>
        <v>18.920000000000002</v>
      </c>
      <c r="D1569" s="8">
        <f>VLOOKUP(A1569:A3903,'Medical Examinations'!$A$2:$H$2336,3,0)</f>
        <v>8.18</v>
      </c>
      <c r="E1569" s="8" t="str">
        <f>VLOOKUP(A1569:A3903,'Medical Examinations'!$A$1:$M$2336,10,0)</f>
        <v>No</v>
      </c>
      <c r="F1569" s="8" t="str">
        <f>VLOOKUP(A1569:A3903,'Medical Examinations'!$A$2:$H$2336,5,0)</f>
        <v>No</v>
      </c>
      <c r="G1569" s="8" t="str">
        <f>VLOOKUP(A1569:A3903,'Medical Examinations'!$A$2:$H$2336,6,0)</f>
        <v>No</v>
      </c>
      <c r="H1569" s="8">
        <f>VLOOKUP(A1569:A3903,'Medical Examinations'!$A$2:$H$2336,7,0)</f>
        <v>0</v>
      </c>
      <c r="I1569" t="str">
        <f>VLOOKUP(A1569:A3903,'Medical Examinations'!$A$2:$K$2336,11,0)</f>
        <v>No</v>
      </c>
      <c r="J1569" s="8" t="str">
        <f>VLOOKUP(A1569:A3903,'Medical Examinations'!$A$2:$M$2336,12,0)</f>
        <v>Normal Weight</v>
      </c>
      <c r="K1569" s="8" t="str">
        <f>VLOOKUP(A1569:A3903,'Medical Examinations'!$A$2:$M$2336,13,0)</f>
        <v>Diabetes</v>
      </c>
      <c r="L1569" s="8" t="str">
        <f>VLOOKUP(Table1[CUSTOMER ID],'Hospitalisation Details'!$A$1:$N$2344,12,0)</f>
        <v>22/Aug/1971</v>
      </c>
      <c r="M1569" s="22">
        <f>VLOOKUP(Table1[CUSTOMER ID],'Hospitalisation Details'!$A$2:$N$2344,14,0)</f>
        <v>6412.34</v>
      </c>
      <c r="N1569" s="8" t="str">
        <f>VLOOKUP(Table1[CUSTOMER ID],'Hospitalisation Details'!$A$2:$I$2344,7,0)</f>
        <v>tier - 2</v>
      </c>
      <c r="O1569" s="8" t="str">
        <f>VLOOKUP(Table1[CUSTOMER ID],'Hospitalisation Details'!$A$2:$I$2344,8,0)</f>
        <v>tier - 3</v>
      </c>
      <c r="P1569" s="8" t="str">
        <f>VLOOKUP(Table1[CUSTOMER ID],'Hospitalisation Details'!$A$2:$I$2344,9,0)</f>
        <v>R1013</v>
      </c>
      <c r="Q1569" s="8">
        <f ca="1">VLOOKUP(Table1[CUSTOMER ID],'Hospitalisation Details'!$A$2:$N$2344,13,0)</f>
        <v>53</v>
      </c>
    </row>
    <row r="1570" spans="1:17" ht="15.75" x14ac:dyDescent="0.25">
      <c r="A1570" s="1" t="s">
        <v>801</v>
      </c>
      <c r="B1570" s="8" t="str">
        <f>VLOOKUP(A1570:A3904,'Customer Names'!$A$2:$D$2336,2,0)</f>
        <v xml:space="preserve">  Aoife</v>
      </c>
      <c r="C1570" s="8">
        <f>VLOOKUP(A1570:A3904,'Medical Examinations'!$A$2:$H$2336,2,0)</f>
        <v>17.760000000000002</v>
      </c>
      <c r="D1570" s="8">
        <f>VLOOKUP(A1570:A3904,'Medical Examinations'!$A$2:$H$2336,3,0)</f>
        <v>11.18</v>
      </c>
      <c r="E1570" s="8" t="str">
        <f>VLOOKUP(A1570:A3904,'Medical Examinations'!$A$1:$M$2336,10,0)</f>
        <v>Yes</v>
      </c>
      <c r="F1570" s="8" t="str">
        <f>VLOOKUP(A1570:A3904,'Medical Examinations'!$A$2:$H$2336,5,0)</f>
        <v>No</v>
      </c>
      <c r="G1570" s="8" t="str">
        <f>VLOOKUP(A1570:A3904,'Medical Examinations'!$A$2:$H$2336,6,0)</f>
        <v>No</v>
      </c>
      <c r="H1570" s="8">
        <f>VLOOKUP(A1570:A3904,'Medical Examinations'!$A$2:$H$2336,7,0)</f>
        <v>2</v>
      </c>
      <c r="I1570" t="str">
        <f>VLOOKUP(A1570:A3904,'Medical Examinations'!$A$2:$K$2336,11,0)</f>
        <v>No</v>
      </c>
      <c r="J1570" s="8" t="str">
        <f>VLOOKUP(A1570:A3904,'Medical Examinations'!$A$2:$M$2336,12,0)</f>
        <v>Underweight</v>
      </c>
      <c r="K1570" s="8" t="str">
        <f>VLOOKUP(A1570:A3904,'Medical Examinations'!$A$2:$M$2336,13,0)</f>
        <v>Diabetes</v>
      </c>
      <c r="L1570" s="8" t="str">
        <f>VLOOKUP(Table1[CUSTOMER ID],'Hospitalisation Details'!$A$1:$N$2344,12,0)</f>
        <v>20/Aug/1970</v>
      </c>
      <c r="M1570" s="22">
        <f>VLOOKUP(Table1[CUSTOMER ID],'Hospitalisation Details'!$A$2:$N$2344,14,0)</f>
        <v>6407.05</v>
      </c>
      <c r="N1570" s="8" t="str">
        <f>VLOOKUP(Table1[CUSTOMER ID],'Hospitalisation Details'!$A$2:$I$2344,7,0)</f>
        <v>tier - 2</v>
      </c>
      <c r="O1570" s="8" t="str">
        <f>VLOOKUP(Table1[CUSTOMER ID],'Hospitalisation Details'!$A$2:$I$2344,8,0)</f>
        <v>tier - 1</v>
      </c>
      <c r="P1570" s="8" t="str">
        <f>VLOOKUP(Table1[CUSTOMER ID],'Hospitalisation Details'!$A$2:$I$2344,9,0)</f>
        <v>R1013</v>
      </c>
      <c r="Q1570" s="8">
        <f ca="1">VLOOKUP(Table1[CUSTOMER ID],'Hospitalisation Details'!$A$2:$N$2344,13,0)</f>
        <v>54</v>
      </c>
    </row>
    <row r="1571" spans="1:17" ht="15.75" x14ac:dyDescent="0.25">
      <c r="A1571" s="1" t="s">
        <v>800</v>
      </c>
      <c r="B1571" s="8" t="str">
        <f>VLOOKUP(A1571:A3905,'Customer Names'!$A$2:$D$2336,2,0)</f>
        <v xml:space="preserve">  Wesley</v>
      </c>
      <c r="C1571" s="8">
        <f>VLOOKUP(A1571:A3905,'Medical Examinations'!$A$2:$H$2336,2,0)</f>
        <v>29.83</v>
      </c>
      <c r="D1571" s="8">
        <f>VLOOKUP(A1571:A3905,'Medical Examinations'!$A$2:$H$2336,3,0)</f>
        <v>5.03</v>
      </c>
      <c r="E1571" s="8" t="str">
        <f>VLOOKUP(A1571:A3905,'Medical Examinations'!$A$1:$M$2336,10,0)</f>
        <v>Yes</v>
      </c>
      <c r="F1571" s="8" t="str">
        <f>VLOOKUP(A1571:A3905,'Medical Examinations'!$A$2:$H$2336,5,0)</f>
        <v>No</v>
      </c>
      <c r="G1571" s="8" t="str">
        <f>VLOOKUP(A1571:A3905,'Medical Examinations'!$A$2:$H$2336,6,0)</f>
        <v>No</v>
      </c>
      <c r="H1571" s="8">
        <f>VLOOKUP(A1571:A3905,'Medical Examinations'!$A$2:$H$2336,7,0)</f>
        <v>0</v>
      </c>
      <c r="I1571" t="str">
        <f>VLOOKUP(A1571:A3905,'Medical Examinations'!$A$2:$K$2336,11,0)</f>
        <v>No</v>
      </c>
      <c r="J1571" s="8" t="str">
        <f>VLOOKUP(A1571:A3905,'Medical Examinations'!$A$2:$M$2336,12,0)</f>
        <v>Overweight</v>
      </c>
      <c r="K1571" s="8" t="str">
        <f>VLOOKUP(A1571:A3905,'Medical Examinations'!$A$2:$M$2336,13,0)</f>
        <v>Normal</v>
      </c>
      <c r="L1571" s="8" t="str">
        <f>VLOOKUP(Table1[CUSTOMER ID],'Hospitalisation Details'!$A$1:$N$2344,12,0)</f>
        <v>10/Dec/1985</v>
      </c>
      <c r="M1571" s="22">
        <f>VLOOKUP(Table1[CUSTOMER ID],'Hospitalisation Details'!$A$2:$N$2344,14,0)</f>
        <v>6406.41</v>
      </c>
      <c r="N1571" s="8" t="str">
        <f>VLOOKUP(Table1[CUSTOMER ID],'Hospitalisation Details'!$A$2:$I$2344,7,0)</f>
        <v>tier - 1</v>
      </c>
      <c r="O1571" s="8" t="str">
        <f>VLOOKUP(Table1[CUSTOMER ID],'Hospitalisation Details'!$A$2:$I$2344,8,0)</f>
        <v>tier - 3</v>
      </c>
      <c r="P1571" s="8" t="str">
        <f>VLOOKUP(Table1[CUSTOMER ID],'Hospitalisation Details'!$A$2:$I$2344,9,0)</f>
        <v>R1014</v>
      </c>
      <c r="Q1571" s="8">
        <f ca="1">VLOOKUP(Table1[CUSTOMER ID],'Hospitalisation Details'!$A$2:$N$2344,13,0)</f>
        <v>38</v>
      </c>
    </row>
    <row r="1572" spans="1:17" ht="15.75" x14ac:dyDescent="0.25">
      <c r="A1572" s="1" t="s">
        <v>799</v>
      </c>
      <c r="B1572" s="8" t="str">
        <f>VLOOKUP(A1572:A3906,'Customer Names'!$A$2:$D$2336,2,0)</f>
        <v xml:space="preserve">  Rebecca J</v>
      </c>
      <c r="C1572" s="8">
        <f>VLOOKUP(A1572:A3906,'Medical Examinations'!$A$2:$H$2336,2,0)</f>
        <v>23.465</v>
      </c>
      <c r="D1572" s="8">
        <f>VLOOKUP(A1572:A3906,'Medical Examinations'!$A$2:$H$2336,3,0)</f>
        <v>5.56</v>
      </c>
      <c r="E1572" s="8" t="str">
        <f>VLOOKUP(A1572:A3906,'Medical Examinations'!$A$1:$M$2336,10,0)</f>
        <v>No</v>
      </c>
      <c r="F1572" s="8" t="str">
        <f>VLOOKUP(A1572:A3906,'Medical Examinations'!$A$2:$H$2336,5,0)</f>
        <v>No</v>
      </c>
      <c r="G1572" s="8" t="str">
        <f>VLOOKUP(A1572:A3906,'Medical Examinations'!$A$2:$H$2336,6,0)</f>
        <v>No</v>
      </c>
      <c r="H1572" s="8">
        <f>VLOOKUP(A1572:A3906,'Medical Examinations'!$A$2:$H$2336,7,0)</f>
        <v>1</v>
      </c>
      <c r="I1572" t="str">
        <f>VLOOKUP(A1572:A3906,'Medical Examinations'!$A$2:$K$2336,11,0)</f>
        <v>No</v>
      </c>
      <c r="J1572" s="8" t="str">
        <f>VLOOKUP(A1572:A3906,'Medical Examinations'!$A$2:$M$2336,12,0)</f>
        <v>Normal Weight</v>
      </c>
      <c r="K1572" s="8" t="str">
        <f>VLOOKUP(A1572:A3906,'Medical Examinations'!$A$2:$M$2336,13,0)</f>
        <v>Normal</v>
      </c>
      <c r="L1572" s="8" t="str">
        <f>VLOOKUP(Table1[CUSTOMER ID],'Hospitalisation Details'!$A$1:$N$2344,12,0)</f>
        <v>9/Sep/1987</v>
      </c>
      <c r="M1572" s="22">
        <f>VLOOKUP(Table1[CUSTOMER ID],'Hospitalisation Details'!$A$2:$N$2344,14,0)</f>
        <v>6402.29</v>
      </c>
      <c r="N1572" s="8" t="str">
        <f>VLOOKUP(Table1[CUSTOMER ID],'Hospitalisation Details'!$A$2:$I$2344,7,0)</f>
        <v>tier - 2</v>
      </c>
      <c r="O1572" s="8" t="str">
        <f>VLOOKUP(Table1[CUSTOMER ID],'Hospitalisation Details'!$A$2:$I$2344,8,0)</f>
        <v>tier - 3</v>
      </c>
      <c r="P1572" s="8" t="str">
        <f>VLOOKUP(Table1[CUSTOMER ID],'Hospitalisation Details'!$A$2:$I$2344,9,0)</f>
        <v>R1024</v>
      </c>
      <c r="Q1572" s="8">
        <f ca="1">VLOOKUP(Table1[CUSTOMER ID],'Hospitalisation Details'!$A$2:$N$2344,13,0)</f>
        <v>37</v>
      </c>
    </row>
    <row r="1573" spans="1:17" ht="15.75" x14ac:dyDescent="0.25">
      <c r="A1573" s="1" t="s">
        <v>798</v>
      </c>
      <c r="B1573" s="8" t="str">
        <f>VLOOKUP(A1573:A3907,'Customer Names'!$A$2:$D$2336,2,0)</f>
        <v xml:space="preserve">  Barry P</v>
      </c>
      <c r="C1573" s="8">
        <f>VLOOKUP(A1573:A3907,'Medical Examinations'!$A$2:$H$2336,2,0)</f>
        <v>29.355</v>
      </c>
      <c r="D1573" s="8">
        <f>VLOOKUP(A1573:A3907,'Medical Examinations'!$A$2:$H$2336,3,0)</f>
        <v>4.33</v>
      </c>
      <c r="E1573" s="8" t="str">
        <f>VLOOKUP(A1573:A3907,'Medical Examinations'!$A$1:$M$2336,10,0)</f>
        <v>No</v>
      </c>
      <c r="F1573" s="8" t="str">
        <f>VLOOKUP(A1573:A3907,'Medical Examinations'!$A$2:$H$2336,5,0)</f>
        <v>No</v>
      </c>
      <c r="G1573" s="8" t="str">
        <f>VLOOKUP(A1573:A3907,'Medical Examinations'!$A$2:$H$2336,6,0)</f>
        <v>No</v>
      </c>
      <c r="H1573" s="8">
        <f>VLOOKUP(A1573:A3907,'Medical Examinations'!$A$2:$H$2336,7,0)</f>
        <v>0</v>
      </c>
      <c r="I1573" t="str">
        <f>VLOOKUP(A1573:A3907,'Medical Examinations'!$A$2:$K$2336,11,0)</f>
        <v>No</v>
      </c>
      <c r="J1573" s="8" t="str">
        <f>VLOOKUP(A1573:A3907,'Medical Examinations'!$A$2:$M$2336,12,0)</f>
        <v>Overweight</v>
      </c>
      <c r="K1573" s="8" t="str">
        <f>VLOOKUP(A1573:A3907,'Medical Examinations'!$A$2:$M$2336,13,0)</f>
        <v>Normal</v>
      </c>
      <c r="L1573" s="8" t="str">
        <f>VLOOKUP(Table1[CUSTOMER ID],'Hospitalisation Details'!$A$1:$N$2344,12,0)</f>
        <v>28/Oct/1982</v>
      </c>
      <c r="M1573" s="22">
        <f>VLOOKUP(Table1[CUSTOMER ID],'Hospitalisation Details'!$A$2:$N$2344,14,0)</f>
        <v>6393.6</v>
      </c>
      <c r="N1573" s="8" t="str">
        <f>VLOOKUP(Table1[CUSTOMER ID],'Hospitalisation Details'!$A$2:$I$2344,7,0)</f>
        <v>tier - 2</v>
      </c>
      <c r="O1573" s="8" t="str">
        <f>VLOOKUP(Table1[CUSTOMER ID],'Hospitalisation Details'!$A$2:$I$2344,8,0)</f>
        <v>tier - 1</v>
      </c>
      <c r="P1573" s="8" t="str">
        <f>VLOOKUP(Table1[CUSTOMER ID],'Hospitalisation Details'!$A$2:$I$2344,9,0)</f>
        <v>R1012</v>
      </c>
      <c r="Q1573" s="8">
        <f ca="1">VLOOKUP(Table1[CUSTOMER ID],'Hospitalisation Details'!$A$2:$N$2344,13,0)</f>
        <v>42</v>
      </c>
    </row>
    <row r="1574" spans="1:17" ht="15.75" x14ac:dyDescent="0.25">
      <c r="A1574" s="1" t="s">
        <v>797</v>
      </c>
      <c r="B1574" s="8" t="str">
        <f>VLOOKUP(A1574:A3908,'Customer Names'!$A$2:$D$2336,2,0)</f>
        <v xml:space="preserve">  Maciej</v>
      </c>
      <c r="C1574" s="8">
        <f>VLOOKUP(A1574:A3908,'Medical Examinations'!$A$2:$H$2336,2,0)</f>
        <v>35.49</v>
      </c>
      <c r="D1574" s="8">
        <f>VLOOKUP(A1574:A3908,'Medical Examinations'!$A$2:$H$2336,3,0)</f>
        <v>5.21</v>
      </c>
      <c r="E1574" s="8" t="str">
        <f>VLOOKUP(A1574:A3908,'Medical Examinations'!$A$1:$M$2336,10,0)</f>
        <v>Yes</v>
      </c>
      <c r="F1574" s="8" t="str">
        <f>VLOOKUP(A1574:A3908,'Medical Examinations'!$A$2:$H$2336,5,0)</f>
        <v>No</v>
      </c>
      <c r="G1574" s="8" t="str">
        <f>VLOOKUP(A1574:A3908,'Medical Examinations'!$A$2:$H$2336,6,0)</f>
        <v>Yes</v>
      </c>
      <c r="H1574" s="8">
        <f>VLOOKUP(A1574:A3908,'Medical Examinations'!$A$2:$H$2336,7,0)</f>
        <v>1</v>
      </c>
      <c r="I1574" t="str">
        <f>VLOOKUP(A1574:A3908,'Medical Examinations'!$A$2:$K$2336,11,0)</f>
        <v>No</v>
      </c>
      <c r="J1574" s="8" t="str">
        <f>VLOOKUP(A1574:A3908,'Medical Examinations'!$A$2:$M$2336,12,0)</f>
        <v>Obesity</v>
      </c>
      <c r="K1574" s="8" t="str">
        <f>VLOOKUP(A1574:A3908,'Medical Examinations'!$A$2:$M$2336,13,0)</f>
        <v>Normal</v>
      </c>
      <c r="L1574" s="8" t="str">
        <f>VLOOKUP(Table1[CUSTOMER ID],'Hospitalisation Details'!$A$1:$N$2344,12,0)</f>
        <v>16/Aug/1997</v>
      </c>
      <c r="M1574" s="22">
        <f>VLOOKUP(Table1[CUSTOMER ID],'Hospitalisation Details'!$A$2:$N$2344,14,0)</f>
        <v>6389.53</v>
      </c>
      <c r="N1574" s="8" t="str">
        <f>VLOOKUP(Table1[CUSTOMER ID],'Hospitalisation Details'!$A$2:$I$2344,7,0)</f>
        <v>tier - 2</v>
      </c>
      <c r="O1574" s="8" t="str">
        <f>VLOOKUP(Table1[CUSTOMER ID],'Hospitalisation Details'!$A$2:$I$2344,8,0)</f>
        <v>tier - 2</v>
      </c>
      <c r="P1574" s="8" t="str">
        <f>VLOOKUP(Table1[CUSTOMER ID],'Hospitalisation Details'!$A$2:$I$2344,9,0)</f>
        <v>R1021</v>
      </c>
      <c r="Q1574" s="8">
        <f ca="1">VLOOKUP(Table1[CUSTOMER ID],'Hospitalisation Details'!$A$2:$N$2344,13,0)</f>
        <v>27</v>
      </c>
    </row>
    <row r="1575" spans="1:17" ht="15.75" x14ac:dyDescent="0.25">
      <c r="A1575" s="1" t="s">
        <v>796</v>
      </c>
      <c r="B1575" s="8" t="str">
        <f>VLOOKUP(A1575:A3909,'Customer Names'!$A$2:$D$2336,2,0)</f>
        <v xml:space="preserve">  Jerry D</v>
      </c>
      <c r="C1575" s="8">
        <f>VLOOKUP(A1575:A3909,'Medical Examinations'!$A$2:$H$2336,2,0)</f>
        <v>26.315000000000001</v>
      </c>
      <c r="D1575" s="8">
        <f>VLOOKUP(A1575:A3909,'Medical Examinations'!$A$2:$H$2336,3,0)</f>
        <v>5.89</v>
      </c>
      <c r="E1575" s="8" t="str">
        <f>VLOOKUP(A1575:A3909,'Medical Examinations'!$A$1:$M$2336,10,0)</f>
        <v>No</v>
      </c>
      <c r="F1575" s="8" t="str">
        <f>VLOOKUP(A1575:A3909,'Medical Examinations'!$A$2:$H$2336,5,0)</f>
        <v>No</v>
      </c>
      <c r="G1575" s="8" t="str">
        <f>VLOOKUP(A1575:A3909,'Medical Examinations'!$A$2:$H$2336,6,0)</f>
        <v>No</v>
      </c>
      <c r="H1575" s="8">
        <f>VLOOKUP(A1575:A3909,'Medical Examinations'!$A$2:$H$2336,7,0)</f>
        <v>0</v>
      </c>
      <c r="I1575" t="str">
        <f>VLOOKUP(A1575:A3909,'Medical Examinations'!$A$2:$K$2336,11,0)</f>
        <v>No</v>
      </c>
      <c r="J1575" s="8" t="str">
        <f>VLOOKUP(A1575:A3909,'Medical Examinations'!$A$2:$M$2336,12,0)</f>
        <v>Overweight</v>
      </c>
      <c r="K1575" s="8" t="str">
        <f>VLOOKUP(A1575:A3909,'Medical Examinations'!$A$2:$M$2336,13,0)</f>
        <v>Prediabetes</v>
      </c>
      <c r="L1575" s="8" t="str">
        <f>VLOOKUP(Table1[CUSTOMER ID],'Hospitalisation Details'!$A$1:$N$2344,12,0)</f>
        <v>6/Aug/1982</v>
      </c>
      <c r="M1575" s="22">
        <f>VLOOKUP(Table1[CUSTOMER ID],'Hospitalisation Details'!$A$2:$N$2344,14,0)</f>
        <v>6389.38</v>
      </c>
      <c r="N1575" s="8" t="str">
        <f>VLOOKUP(Table1[CUSTOMER ID],'Hospitalisation Details'!$A$2:$I$2344,7,0)</f>
        <v>tier - 1</v>
      </c>
      <c r="O1575" s="8" t="str">
        <f>VLOOKUP(Table1[CUSTOMER ID],'Hospitalisation Details'!$A$2:$I$2344,8,0)</f>
        <v>tier - 2</v>
      </c>
      <c r="P1575" s="8" t="str">
        <f>VLOOKUP(Table1[CUSTOMER ID],'Hospitalisation Details'!$A$2:$I$2344,9,0)</f>
        <v>R1012</v>
      </c>
      <c r="Q1575" s="8">
        <f ca="1">VLOOKUP(Table1[CUSTOMER ID],'Hospitalisation Details'!$A$2:$N$2344,13,0)</f>
        <v>42</v>
      </c>
    </row>
    <row r="1576" spans="1:17" ht="15.75" x14ac:dyDescent="0.25">
      <c r="A1576" s="1" t="s">
        <v>795</v>
      </c>
      <c r="B1576" s="8" t="str">
        <f>VLOOKUP(A1576:A3910,'Customer Names'!$A$2:$D$2336,2,0)</f>
        <v xml:space="preserve">  Eric A</v>
      </c>
      <c r="C1576" s="8">
        <f>VLOOKUP(A1576:A3910,'Medical Examinations'!$A$2:$H$2336,2,0)</f>
        <v>19.79</v>
      </c>
      <c r="D1576" s="8">
        <f>VLOOKUP(A1576:A3910,'Medical Examinations'!$A$2:$H$2336,3,0)</f>
        <v>4.8099999999999996</v>
      </c>
      <c r="E1576" s="8" t="str">
        <f>VLOOKUP(A1576:A3910,'Medical Examinations'!$A$1:$M$2336,10,0)</f>
        <v>Yes</v>
      </c>
      <c r="F1576" s="8" t="str">
        <f>VLOOKUP(A1576:A3910,'Medical Examinations'!$A$2:$H$2336,5,0)</f>
        <v>No</v>
      </c>
      <c r="G1576" s="8" t="str">
        <f>VLOOKUP(A1576:A3910,'Medical Examinations'!$A$2:$H$2336,6,0)</f>
        <v>No</v>
      </c>
      <c r="H1576" s="8">
        <f>VLOOKUP(A1576:A3910,'Medical Examinations'!$A$2:$H$2336,7,0)</f>
        <v>0</v>
      </c>
      <c r="I1576" t="str">
        <f>VLOOKUP(A1576:A3910,'Medical Examinations'!$A$2:$K$2336,11,0)</f>
        <v>No</v>
      </c>
      <c r="J1576" s="8" t="str">
        <f>VLOOKUP(A1576:A3910,'Medical Examinations'!$A$2:$M$2336,12,0)</f>
        <v>Normal Weight</v>
      </c>
      <c r="K1576" s="8" t="str">
        <f>VLOOKUP(A1576:A3910,'Medical Examinations'!$A$2:$M$2336,13,0)</f>
        <v>Normal</v>
      </c>
      <c r="L1576" s="8" t="str">
        <f>VLOOKUP(Table1[CUSTOMER ID],'Hospitalisation Details'!$A$1:$N$2344,12,0)</f>
        <v>18/Nov/1976</v>
      </c>
      <c r="M1576" s="22">
        <f>VLOOKUP(Table1[CUSTOMER ID],'Hospitalisation Details'!$A$2:$N$2344,14,0)</f>
        <v>6374.16</v>
      </c>
      <c r="N1576" s="8" t="str">
        <f>VLOOKUP(Table1[CUSTOMER ID],'Hospitalisation Details'!$A$2:$I$2344,7,0)</f>
        <v>tier - 2</v>
      </c>
      <c r="O1576" s="8" t="str">
        <f>VLOOKUP(Table1[CUSTOMER ID],'Hospitalisation Details'!$A$2:$I$2344,8,0)</f>
        <v>tier - 2</v>
      </c>
      <c r="P1576" s="8" t="str">
        <f>VLOOKUP(Table1[CUSTOMER ID],'Hospitalisation Details'!$A$2:$I$2344,9,0)</f>
        <v>R1013</v>
      </c>
      <c r="Q1576" s="8">
        <f ca="1">VLOOKUP(Table1[CUSTOMER ID],'Hospitalisation Details'!$A$2:$N$2344,13,0)</f>
        <v>48</v>
      </c>
    </row>
    <row r="1577" spans="1:17" ht="15.75" x14ac:dyDescent="0.25">
      <c r="A1577" s="1" t="s">
        <v>794</v>
      </c>
      <c r="B1577" s="8" t="str">
        <f>VLOOKUP(A1577:A3911,'Customer Names'!$A$2:$D$2336,2,0)</f>
        <v xml:space="preserve">  Cathi</v>
      </c>
      <c r="C1577" s="8">
        <f>VLOOKUP(A1577:A3911,'Medical Examinations'!$A$2:$H$2336,2,0)</f>
        <v>40.564999999999998</v>
      </c>
      <c r="D1577" s="8">
        <f>VLOOKUP(A1577:A3911,'Medical Examinations'!$A$2:$H$2336,3,0)</f>
        <v>5.66</v>
      </c>
      <c r="E1577" s="8" t="str">
        <f>VLOOKUP(A1577:A3911,'Medical Examinations'!$A$1:$M$2336,10,0)</f>
        <v>No</v>
      </c>
      <c r="F1577" s="8" t="str">
        <f>VLOOKUP(A1577:A3911,'Medical Examinations'!$A$2:$H$2336,5,0)</f>
        <v>No</v>
      </c>
      <c r="G1577" s="8" t="str">
        <f>VLOOKUP(A1577:A3911,'Medical Examinations'!$A$2:$H$2336,6,0)</f>
        <v>No</v>
      </c>
      <c r="H1577" s="8">
        <f>VLOOKUP(A1577:A3911,'Medical Examinations'!$A$2:$H$2336,7,0)</f>
        <v>1</v>
      </c>
      <c r="I1577" t="str">
        <f>VLOOKUP(A1577:A3911,'Medical Examinations'!$A$2:$K$2336,11,0)</f>
        <v>No</v>
      </c>
      <c r="J1577" s="8" t="str">
        <f>VLOOKUP(A1577:A3911,'Medical Examinations'!$A$2:$M$2336,12,0)</f>
        <v>Obesity</v>
      </c>
      <c r="K1577" s="8" t="str">
        <f>VLOOKUP(A1577:A3911,'Medical Examinations'!$A$2:$M$2336,13,0)</f>
        <v>Normal</v>
      </c>
      <c r="L1577" s="8" t="str">
        <f>VLOOKUP(Table1[CUSTOMER ID],'Hospitalisation Details'!$A$1:$N$2344,12,0)</f>
        <v>13/Aug/1984</v>
      </c>
      <c r="M1577" s="22">
        <f>VLOOKUP(Table1[CUSTOMER ID],'Hospitalisation Details'!$A$2:$N$2344,14,0)</f>
        <v>6373.56</v>
      </c>
      <c r="N1577" s="8" t="str">
        <f>VLOOKUP(Table1[CUSTOMER ID],'Hospitalisation Details'!$A$2:$I$2344,7,0)</f>
        <v>tier - 2</v>
      </c>
      <c r="O1577" s="8" t="str">
        <f>VLOOKUP(Table1[CUSTOMER ID],'Hospitalisation Details'!$A$2:$I$2344,8,0)</f>
        <v>tier - 1</v>
      </c>
      <c r="P1577" s="8" t="str">
        <f>VLOOKUP(Table1[CUSTOMER ID],'Hospitalisation Details'!$A$2:$I$2344,9,0)</f>
        <v>R1012</v>
      </c>
      <c r="Q1577" s="8">
        <f ca="1">VLOOKUP(Table1[CUSTOMER ID],'Hospitalisation Details'!$A$2:$N$2344,13,0)</f>
        <v>40</v>
      </c>
    </row>
    <row r="1578" spans="1:17" ht="15.75" x14ac:dyDescent="0.25">
      <c r="A1578" s="1" t="s">
        <v>793</v>
      </c>
      <c r="B1578" s="8" t="str">
        <f>VLOOKUP(A1578:A3912,'Customer Names'!$A$2:$D$2336,2,0)</f>
        <v xml:space="preserve">  Alex M</v>
      </c>
      <c r="C1578" s="8">
        <f>VLOOKUP(A1578:A3912,'Medical Examinations'!$A$2:$H$2336,2,0)</f>
        <v>18.03</v>
      </c>
      <c r="D1578" s="8">
        <f>VLOOKUP(A1578:A3912,'Medical Examinations'!$A$2:$H$2336,3,0)</f>
        <v>10.66</v>
      </c>
      <c r="E1578" s="8" t="str">
        <f>VLOOKUP(A1578:A3912,'Medical Examinations'!$A$1:$M$2336,10,0)</f>
        <v>Yes</v>
      </c>
      <c r="F1578" s="8" t="str">
        <f>VLOOKUP(A1578:A3912,'Medical Examinations'!$A$2:$H$2336,5,0)</f>
        <v>No</v>
      </c>
      <c r="G1578" s="8" t="str">
        <f>VLOOKUP(A1578:A3912,'Medical Examinations'!$A$2:$H$2336,6,0)</f>
        <v>No</v>
      </c>
      <c r="H1578" s="8">
        <f>VLOOKUP(A1578:A3912,'Medical Examinations'!$A$2:$H$2336,7,0)</f>
        <v>2</v>
      </c>
      <c r="I1578" t="str">
        <f>VLOOKUP(A1578:A3912,'Medical Examinations'!$A$2:$K$2336,11,0)</f>
        <v>No</v>
      </c>
      <c r="J1578" s="8" t="str">
        <f>VLOOKUP(A1578:A3912,'Medical Examinations'!$A$2:$M$2336,12,0)</f>
        <v>Underweight</v>
      </c>
      <c r="K1578" s="8" t="str">
        <f>VLOOKUP(A1578:A3912,'Medical Examinations'!$A$2:$M$2336,13,0)</f>
        <v>Diabetes</v>
      </c>
      <c r="L1578" s="8" t="str">
        <f>VLOOKUP(Table1[CUSTOMER ID],'Hospitalisation Details'!$A$1:$N$2344,12,0)</f>
        <v>9/Nov/1970</v>
      </c>
      <c r="M1578" s="22">
        <f>VLOOKUP(Table1[CUSTOMER ID],'Hospitalisation Details'!$A$2:$N$2344,14,0)</f>
        <v>6367.31</v>
      </c>
      <c r="N1578" s="8" t="str">
        <f>VLOOKUP(Table1[CUSTOMER ID],'Hospitalisation Details'!$A$2:$I$2344,7,0)</f>
        <v>tier - 2</v>
      </c>
      <c r="O1578" s="8" t="str">
        <f>VLOOKUP(Table1[CUSTOMER ID],'Hospitalisation Details'!$A$2:$I$2344,8,0)</f>
        <v>tier - 1</v>
      </c>
      <c r="P1578" s="8" t="str">
        <f>VLOOKUP(Table1[CUSTOMER ID],'Hospitalisation Details'!$A$2:$I$2344,9,0)</f>
        <v>R1013</v>
      </c>
      <c r="Q1578" s="8">
        <f ca="1">VLOOKUP(Table1[CUSTOMER ID],'Hospitalisation Details'!$A$2:$N$2344,13,0)</f>
        <v>54</v>
      </c>
    </row>
    <row r="1579" spans="1:17" ht="15.75" x14ac:dyDescent="0.25">
      <c r="A1579" s="1" t="s">
        <v>792</v>
      </c>
      <c r="B1579" s="8" t="str">
        <f>VLOOKUP(A1579:A3913,'Customer Names'!$A$2:$D$2336,2,0)</f>
        <v xml:space="preserve">  Liang</v>
      </c>
      <c r="C1579" s="8">
        <f>VLOOKUP(A1579:A3913,'Medical Examinations'!$A$2:$H$2336,2,0)</f>
        <v>34.65</v>
      </c>
      <c r="D1579" s="8">
        <f>VLOOKUP(A1579:A3913,'Medical Examinations'!$A$2:$H$2336,3,0)</f>
        <v>5.98</v>
      </c>
      <c r="E1579" s="8" t="str">
        <f>VLOOKUP(A1579:A3913,'Medical Examinations'!$A$1:$M$2336,10,0)</f>
        <v>Yes</v>
      </c>
      <c r="F1579" s="8" t="str">
        <f>VLOOKUP(A1579:A3913,'Medical Examinations'!$A$2:$H$2336,5,0)</f>
        <v>No</v>
      </c>
      <c r="G1579" s="8" t="str">
        <f>VLOOKUP(A1579:A3913,'Medical Examinations'!$A$2:$H$2336,6,0)</f>
        <v>No</v>
      </c>
      <c r="H1579" s="8">
        <f>VLOOKUP(A1579:A3913,'Medical Examinations'!$A$2:$H$2336,7,0)</f>
        <v>0</v>
      </c>
      <c r="I1579" t="str">
        <f>VLOOKUP(A1579:A3913,'Medical Examinations'!$A$2:$K$2336,11,0)</f>
        <v>No</v>
      </c>
      <c r="J1579" s="8" t="str">
        <f>VLOOKUP(A1579:A3913,'Medical Examinations'!$A$2:$M$2336,12,0)</f>
        <v>Obesity</v>
      </c>
      <c r="K1579" s="8" t="str">
        <f>VLOOKUP(A1579:A3913,'Medical Examinations'!$A$2:$M$2336,13,0)</f>
        <v>Prediabetes</v>
      </c>
      <c r="L1579" s="8" t="str">
        <f>VLOOKUP(Table1[CUSTOMER ID],'Hospitalisation Details'!$A$1:$N$2344,12,0)</f>
        <v>7/Jul/1996</v>
      </c>
      <c r="M1579" s="22">
        <f>VLOOKUP(Table1[CUSTOMER ID],'Hospitalisation Details'!$A$2:$N$2344,14,0)</f>
        <v>6361.47</v>
      </c>
      <c r="N1579" s="8" t="str">
        <f>VLOOKUP(Table1[CUSTOMER ID],'Hospitalisation Details'!$A$2:$I$2344,7,0)</f>
        <v>tier - 2</v>
      </c>
      <c r="O1579" s="8" t="str">
        <f>VLOOKUP(Table1[CUSTOMER ID],'Hospitalisation Details'!$A$2:$I$2344,8,0)</f>
        <v>tier - 3</v>
      </c>
      <c r="P1579" s="8" t="str">
        <f>VLOOKUP(Table1[CUSTOMER ID],'Hospitalisation Details'!$A$2:$I$2344,9,0)</f>
        <v>R1021</v>
      </c>
      <c r="Q1579" s="8">
        <f ca="1">VLOOKUP(Table1[CUSTOMER ID],'Hospitalisation Details'!$A$2:$N$2344,13,0)</f>
        <v>28</v>
      </c>
    </row>
    <row r="1580" spans="1:17" ht="15.75" x14ac:dyDescent="0.25">
      <c r="A1580" s="1" t="s">
        <v>791</v>
      </c>
      <c r="B1580" s="8" t="str">
        <f>VLOOKUP(A1580:A3914,'Customer Names'!$A$2:$D$2336,2,0)</f>
        <v xml:space="preserve">  Lexy</v>
      </c>
      <c r="C1580" s="8">
        <f>VLOOKUP(A1580:A3914,'Medical Examinations'!$A$2:$H$2336,2,0)</f>
        <v>42.94</v>
      </c>
      <c r="D1580" s="8">
        <f>VLOOKUP(A1580:A3914,'Medical Examinations'!$A$2:$H$2336,3,0)</f>
        <v>4.34</v>
      </c>
      <c r="E1580" s="8" t="str">
        <f>VLOOKUP(A1580:A3914,'Medical Examinations'!$A$1:$M$2336,10,0)</f>
        <v>No</v>
      </c>
      <c r="F1580" s="8" t="str">
        <f>VLOOKUP(A1580:A3914,'Medical Examinations'!$A$2:$H$2336,5,0)</f>
        <v>No</v>
      </c>
      <c r="G1580" s="8" t="str">
        <f>VLOOKUP(A1580:A3914,'Medical Examinations'!$A$2:$H$2336,6,0)</f>
        <v>No</v>
      </c>
      <c r="H1580" s="8">
        <f>VLOOKUP(A1580:A3914,'Medical Examinations'!$A$2:$H$2336,7,0)</f>
        <v>0</v>
      </c>
      <c r="I1580" t="str">
        <f>VLOOKUP(A1580:A3914,'Medical Examinations'!$A$2:$K$2336,11,0)</f>
        <v>No</v>
      </c>
      <c r="J1580" s="8" t="str">
        <f>VLOOKUP(A1580:A3914,'Medical Examinations'!$A$2:$M$2336,12,0)</f>
        <v>Obesity</v>
      </c>
      <c r="K1580" s="8" t="str">
        <f>VLOOKUP(A1580:A3914,'Medical Examinations'!$A$2:$M$2336,13,0)</f>
        <v>Normal</v>
      </c>
      <c r="L1580" s="8" t="str">
        <f>VLOOKUP(Table1[CUSTOMER ID],'Hospitalisation Details'!$A$1:$N$2344,12,0)</f>
        <v>24/Jun/1989</v>
      </c>
      <c r="M1580" s="22">
        <f>VLOOKUP(Table1[CUSTOMER ID],'Hospitalisation Details'!$A$2:$N$2344,14,0)</f>
        <v>6360.99</v>
      </c>
      <c r="N1580" s="8" t="str">
        <f>VLOOKUP(Table1[CUSTOMER ID],'Hospitalisation Details'!$A$2:$I$2344,7,0)</f>
        <v>tier - 2</v>
      </c>
      <c r="O1580" s="8" t="str">
        <f>VLOOKUP(Table1[CUSTOMER ID],'Hospitalisation Details'!$A$2:$I$2344,8,0)</f>
        <v>tier - 2</v>
      </c>
      <c r="P1580" s="8" t="str">
        <f>VLOOKUP(Table1[CUSTOMER ID],'Hospitalisation Details'!$A$2:$I$2344,9,0)</f>
        <v>R1012</v>
      </c>
      <c r="Q1580" s="8">
        <f ca="1">VLOOKUP(Table1[CUSTOMER ID],'Hospitalisation Details'!$A$2:$N$2344,13,0)</f>
        <v>35</v>
      </c>
    </row>
    <row r="1581" spans="1:17" ht="15.75" x14ac:dyDescent="0.25">
      <c r="A1581" s="1" t="s">
        <v>790</v>
      </c>
      <c r="B1581" s="8" t="str">
        <f>VLOOKUP(A1581:A3915,'Customer Names'!$A$2:$D$2336,2,0)</f>
        <v xml:space="preserve">  Michael</v>
      </c>
      <c r="C1581" s="8">
        <f>VLOOKUP(A1581:A3915,'Medical Examinations'!$A$2:$H$2336,2,0)</f>
        <v>31.254999999999999</v>
      </c>
      <c r="D1581" s="8">
        <f>VLOOKUP(A1581:A3915,'Medical Examinations'!$A$2:$H$2336,3,0)</f>
        <v>5.17</v>
      </c>
      <c r="E1581" s="8" t="str">
        <f>VLOOKUP(A1581:A3915,'Medical Examinations'!$A$1:$M$2336,10,0)</f>
        <v>No</v>
      </c>
      <c r="F1581" s="8" t="str">
        <f>VLOOKUP(A1581:A3915,'Medical Examinations'!$A$2:$H$2336,5,0)</f>
        <v>No</v>
      </c>
      <c r="G1581" s="8" t="str">
        <f>VLOOKUP(A1581:A3915,'Medical Examinations'!$A$2:$H$2336,6,0)</f>
        <v>No</v>
      </c>
      <c r="H1581" s="8">
        <f>VLOOKUP(A1581:A3915,'Medical Examinations'!$A$2:$H$2336,7,0)</f>
        <v>0</v>
      </c>
      <c r="I1581" t="str">
        <f>VLOOKUP(A1581:A3915,'Medical Examinations'!$A$2:$K$2336,11,0)</f>
        <v>No</v>
      </c>
      <c r="J1581" s="8" t="str">
        <f>VLOOKUP(A1581:A3915,'Medical Examinations'!$A$2:$M$2336,12,0)</f>
        <v>Obesity</v>
      </c>
      <c r="K1581" s="8" t="str">
        <f>VLOOKUP(A1581:A3915,'Medical Examinations'!$A$2:$M$2336,13,0)</f>
        <v>Normal</v>
      </c>
      <c r="L1581" s="8" t="str">
        <f>VLOOKUP(Table1[CUSTOMER ID],'Hospitalisation Details'!$A$1:$N$2344,12,0)</f>
        <v>30/Oct/1980</v>
      </c>
      <c r="M1581" s="22">
        <f>VLOOKUP(Table1[CUSTOMER ID],'Hospitalisation Details'!$A$2:$N$2344,14,0)</f>
        <v>6358.78</v>
      </c>
      <c r="N1581" s="8" t="str">
        <f>VLOOKUP(Table1[CUSTOMER ID],'Hospitalisation Details'!$A$2:$I$2344,7,0)</f>
        <v>tier - 2</v>
      </c>
      <c r="O1581" s="8" t="str">
        <f>VLOOKUP(Table1[CUSTOMER ID],'Hospitalisation Details'!$A$2:$I$2344,8,0)</f>
        <v>tier - 1</v>
      </c>
      <c r="P1581" s="8" t="str">
        <f>VLOOKUP(Table1[CUSTOMER ID],'Hospitalisation Details'!$A$2:$I$2344,9,0)</f>
        <v>R1012</v>
      </c>
      <c r="Q1581" s="8">
        <f ca="1">VLOOKUP(Table1[CUSTOMER ID],'Hospitalisation Details'!$A$2:$N$2344,13,0)</f>
        <v>44</v>
      </c>
    </row>
    <row r="1582" spans="1:17" ht="15.75" x14ac:dyDescent="0.25">
      <c r="A1582" s="1" t="s">
        <v>789</v>
      </c>
      <c r="B1582" s="8" t="str">
        <f>VLOOKUP(A1582:A3916,'Customer Names'!$A$2:$D$2336,2,0)</f>
        <v xml:space="preserve">  Samuel L</v>
      </c>
      <c r="C1582" s="8">
        <f>VLOOKUP(A1582:A3916,'Medical Examinations'!$A$2:$H$2336,2,0)</f>
        <v>45.43</v>
      </c>
      <c r="D1582" s="8">
        <f>VLOOKUP(A1582:A3916,'Medical Examinations'!$A$2:$H$2336,3,0)</f>
        <v>4.2300000000000004</v>
      </c>
      <c r="E1582" s="8" t="str">
        <f>VLOOKUP(A1582:A3916,'Medical Examinations'!$A$1:$M$2336,10,0)</f>
        <v>Yes</v>
      </c>
      <c r="F1582" s="8" t="str">
        <f>VLOOKUP(A1582:A3916,'Medical Examinations'!$A$2:$H$2336,5,0)</f>
        <v>No</v>
      </c>
      <c r="G1582" s="8" t="str">
        <f>VLOOKUP(A1582:A3916,'Medical Examinations'!$A$2:$H$2336,6,0)</f>
        <v>Yes</v>
      </c>
      <c r="H1582" s="8">
        <f>VLOOKUP(A1582:A3916,'Medical Examinations'!$A$2:$H$2336,7,0)</f>
        <v>1</v>
      </c>
      <c r="I1582" t="str">
        <f>VLOOKUP(A1582:A3916,'Medical Examinations'!$A$2:$K$2336,11,0)</f>
        <v>No</v>
      </c>
      <c r="J1582" s="8" t="str">
        <f>VLOOKUP(A1582:A3916,'Medical Examinations'!$A$2:$M$2336,12,0)</f>
        <v>Obesity</v>
      </c>
      <c r="K1582" s="8" t="str">
        <f>VLOOKUP(A1582:A3916,'Medical Examinations'!$A$2:$M$2336,13,0)</f>
        <v>Normal</v>
      </c>
      <c r="L1582" s="8" t="str">
        <f>VLOOKUP(Table1[CUSTOMER ID],'Hospitalisation Details'!$A$1:$N$2344,12,0)</f>
        <v>19/Aug/1983</v>
      </c>
      <c r="M1582" s="22">
        <f>VLOOKUP(Table1[CUSTOMER ID],'Hospitalisation Details'!$A$2:$N$2344,14,0)</f>
        <v>6356.27</v>
      </c>
      <c r="N1582" s="8" t="str">
        <f>VLOOKUP(Table1[CUSTOMER ID],'Hospitalisation Details'!$A$2:$I$2344,7,0)</f>
        <v>tier - 3</v>
      </c>
      <c r="O1582" s="8" t="str">
        <f>VLOOKUP(Table1[CUSTOMER ID],'Hospitalisation Details'!$A$2:$I$2344,8,0)</f>
        <v>tier - 2</v>
      </c>
      <c r="P1582" s="8" t="str">
        <f>VLOOKUP(Table1[CUSTOMER ID],'Hospitalisation Details'!$A$2:$I$2344,9,0)</f>
        <v>R1013</v>
      </c>
      <c r="Q1582" s="8">
        <f ca="1">VLOOKUP(Table1[CUSTOMER ID],'Hospitalisation Details'!$A$2:$N$2344,13,0)</f>
        <v>41</v>
      </c>
    </row>
    <row r="1583" spans="1:17" ht="15.75" x14ac:dyDescent="0.25">
      <c r="A1583" s="1" t="s">
        <v>788</v>
      </c>
      <c r="B1583" s="8" t="str">
        <f>VLOOKUP(A1583:A3917,'Customer Names'!$A$2:$D$2336,2,0)</f>
        <v xml:space="preserve">  Spencer A</v>
      </c>
      <c r="C1583" s="8">
        <f>VLOOKUP(A1583:A3917,'Medical Examinations'!$A$2:$H$2336,2,0)</f>
        <v>32.340000000000003</v>
      </c>
      <c r="D1583" s="8">
        <f>VLOOKUP(A1583:A3917,'Medical Examinations'!$A$2:$H$2336,3,0)</f>
        <v>4.88</v>
      </c>
      <c r="E1583" s="8" t="str">
        <f>VLOOKUP(A1583:A3917,'Medical Examinations'!$A$1:$M$2336,10,0)</f>
        <v>Yes</v>
      </c>
      <c r="F1583" s="8" t="str">
        <f>VLOOKUP(A1583:A3917,'Medical Examinations'!$A$2:$H$2336,5,0)</f>
        <v>No</v>
      </c>
      <c r="G1583" s="8" t="str">
        <f>VLOOKUP(A1583:A3917,'Medical Examinations'!$A$2:$H$2336,6,0)</f>
        <v>Yes</v>
      </c>
      <c r="H1583" s="8">
        <f>VLOOKUP(A1583:A3917,'Medical Examinations'!$A$2:$H$2336,7,0)</f>
        <v>1</v>
      </c>
      <c r="I1583" t="str">
        <f>VLOOKUP(A1583:A3917,'Medical Examinations'!$A$2:$K$2336,11,0)</f>
        <v>No</v>
      </c>
      <c r="J1583" s="8" t="str">
        <f>VLOOKUP(A1583:A3917,'Medical Examinations'!$A$2:$M$2336,12,0)</f>
        <v>Obesity</v>
      </c>
      <c r="K1583" s="8" t="str">
        <f>VLOOKUP(A1583:A3917,'Medical Examinations'!$A$2:$M$2336,13,0)</f>
        <v>Normal</v>
      </c>
      <c r="L1583" s="8" t="str">
        <f>VLOOKUP(Table1[CUSTOMER ID],'Hospitalisation Details'!$A$1:$N$2344,12,0)</f>
        <v>21/Oct/1983</v>
      </c>
      <c r="M1583" s="22">
        <f>VLOOKUP(Table1[CUSTOMER ID],'Hospitalisation Details'!$A$2:$N$2344,14,0)</f>
        <v>6338.08</v>
      </c>
      <c r="N1583" s="8" t="str">
        <f>VLOOKUP(Table1[CUSTOMER ID],'Hospitalisation Details'!$A$2:$I$2344,7,0)</f>
        <v>tier - 2</v>
      </c>
      <c r="O1583" s="8" t="str">
        <f>VLOOKUP(Table1[CUSTOMER ID],'Hospitalisation Details'!$A$2:$I$2344,8,0)</f>
        <v>tier - 1</v>
      </c>
      <c r="P1583" s="8" t="str">
        <f>VLOOKUP(Table1[CUSTOMER ID],'Hospitalisation Details'!$A$2:$I$2344,9,0)</f>
        <v>R1013</v>
      </c>
      <c r="Q1583" s="8">
        <f ca="1">VLOOKUP(Table1[CUSTOMER ID],'Hospitalisation Details'!$A$2:$N$2344,13,0)</f>
        <v>41</v>
      </c>
    </row>
    <row r="1584" spans="1:17" ht="15.75" x14ac:dyDescent="0.25">
      <c r="A1584" s="1" t="s">
        <v>787</v>
      </c>
      <c r="B1584" s="8" t="str">
        <f>VLOOKUP(A1584:A3918,'Customer Names'!$A$2:$D$2336,2,0)</f>
        <v xml:space="preserve">  Rochelle</v>
      </c>
      <c r="C1584" s="8">
        <f>VLOOKUP(A1584:A3918,'Medical Examinations'!$A$2:$H$2336,2,0)</f>
        <v>25.46</v>
      </c>
      <c r="D1584" s="8">
        <f>VLOOKUP(A1584:A3918,'Medical Examinations'!$A$2:$H$2336,3,0)</f>
        <v>9.7100000000000009</v>
      </c>
      <c r="E1584" s="8" t="str">
        <f>VLOOKUP(A1584:A3918,'Medical Examinations'!$A$1:$M$2336,10,0)</f>
        <v>Yes</v>
      </c>
      <c r="F1584" s="8" t="str">
        <f>VLOOKUP(A1584:A3918,'Medical Examinations'!$A$2:$H$2336,5,0)</f>
        <v>No</v>
      </c>
      <c r="G1584" s="8" t="str">
        <f>VLOOKUP(A1584:A3918,'Medical Examinations'!$A$2:$H$2336,6,0)</f>
        <v>No</v>
      </c>
      <c r="H1584" s="8">
        <f>VLOOKUP(A1584:A3918,'Medical Examinations'!$A$2:$H$2336,7,0)</f>
        <v>1</v>
      </c>
      <c r="I1584" t="str">
        <f>VLOOKUP(A1584:A3918,'Medical Examinations'!$A$2:$K$2336,11,0)</f>
        <v>No</v>
      </c>
      <c r="J1584" s="8" t="str">
        <f>VLOOKUP(A1584:A3918,'Medical Examinations'!$A$2:$M$2336,12,0)</f>
        <v>Overweight</v>
      </c>
      <c r="K1584" s="8" t="str">
        <f>VLOOKUP(A1584:A3918,'Medical Examinations'!$A$2:$M$2336,13,0)</f>
        <v>Diabetes</v>
      </c>
      <c r="L1584" s="8" t="str">
        <f>VLOOKUP(Table1[CUSTOMER ID],'Hospitalisation Details'!$A$1:$N$2344,12,0)</f>
        <v>25/Sep/1986</v>
      </c>
      <c r="M1584" s="22">
        <f>VLOOKUP(Table1[CUSTOMER ID],'Hospitalisation Details'!$A$2:$N$2344,14,0)</f>
        <v>6335.64</v>
      </c>
      <c r="N1584" s="8" t="str">
        <f>VLOOKUP(Table1[CUSTOMER ID],'Hospitalisation Details'!$A$2:$I$2344,7,0)</f>
        <v>tier - 2</v>
      </c>
      <c r="O1584" s="8" t="str">
        <f>VLOOKUP(Table1[CUSTOMER ID],'Hospitalisation Details'!$A$2:$I$2344,8,0)</f>
        <v>tier - 2</v>
      </c>
      <c r="P1584" s="8" t="str">
        <f>VLOOKUP(Table1[CUSTOMER ID],'Hospitalisation Details'!$A$2:$I$2344,9,0)</f>
        <v>R1013</v>
      </c>
      <c r="Q1584" s="8">
        <f ca="1">VLOOKUP(Table1[CUSTOMER ID],'Hospitalisation Details'!$A$2:$N$2344,13,0)</f>
        <v>38</v>
      </c>
    </row>
    <row r="1585" spans="1:17" ht="15.75" x14ac:dyDescent="0.25">
      <c r="A1585" s="1" t="s">
        <v>786</v>
      </c>
      <c r="B1585" s="8" t="str">
        <f>VLOOKUP(A1585:A3919,'Customer Names'!$A$2:$D$2336,2,0)</f>
        <v xml:space="preserve">  Paula</v>
      </c>
      <c r="C1585" s="8">
        <f>VLOOKUP(A1585:A3919,'Medical Examinations'!$A$2:$H$2336,2,0)</f>
        <v>37.145000000000003</v>
      </c>
      <c r="D1585" s="8">
        <f>VLOOKUP(A1585:A3919,'Medical Examinations'!$A$2:$H$2336,3,0)</f>
        <v>5.32</v>
      </c>
      <c r="E1585" s="8" t="str">
        <f>VLOOKUP(A1585:A3919,'Medical Examinations'!$A$1:$M$2336,10,0)</f>
        <v>No</v>
      </c>
      <c r="F1585" s="8" t="str">
        <f>VLOOKUP(A1585:A3919,'Medical Examinations'!$A$2:$H$2336,5,0)</f>
        <v>No</v>
      </c>
      <c r="G1585" s="8" t="str">
        <f>VLOOKUP(A1585:A3919,'Medical Examinations'!$A$2:$H$2336,6,0)</f>
        <v>No</v>
      </c>
      <c r="H1585" s="8">
        <f>VLOOKUP(A1585:A3919,'Medical Examinations'!$A$2:$H$2336,7,0)</f>
        <v>0</v>
      </c>
      <c r="I1585" t="str">
        <f>VLOOKUP(A1585:A3919,'Medical Examinations'!$A$2:$K$2336,11,0)</f>
        <v>No</v>
      </c>
      <c r="J1585" s="8" t="str">
        <f>VLOOKUP(A1585:A3919,'Medical Examinations'!$A$2:$M$2336,12,0)</f>
        <v>Obesity</v>
      </c>
      <c r="K1585" s="8" t="str">
        <f>VLOOKUP(A1585:A3919,'Medical Examinations'!$A$2:$M$2336,13,0)</f>
        <v>Normal</v>
      </c>
      <c r="L1585" s="8" t="str">
        <f>VLOOKUP(Table1[CUSTOMER ID],'Hospitalisation Details'!$A$1:$N$2344,12,0)</f>
        <v>13/Aug/1990</v>
      </c>
      <c r="M1585" s="22">
        <f>VLOOKUP(Table1[CUSTOMER ID],'Hospitalisation Details'!$A$2:$N$2344,14,0)</f>
        <v>6334.34</v>
      </c>
      <c r="N1585" s="8" t="str">
        <f>VLOOKUP(Table1[CUSTOMER ID],'Hospitalisation Details'!$A$2:$I$2344,7,0)</f>
        <v>tier - 2</v>
      </c>
      <c r="O1585" s="8" t="str">
        <f>VLOOKUP(Table1[CUSTOMER ID],'Hospitalisation Details'!$A$2:$I$2344,8,0)</f>
        <v>tier - 2</v>
      </c>
      <c r="P1585" s="8" t="str">
        <f>VLOOKUP(Table1[CUSTOMER ID],'Hospitalisation Details'!$A$2:$I$2344,9,0)</f>
        <v>R1024</v>
      </c>
      <c r="Q1585" s="8">
        <f ca="1">VLOOKUP(Table1[CUSTOMER ID],'Hospitalisation Details'!$A$2:$N$2344,13,0)</f>
        <v>34</v>
      </c>
    </row>
    <row r="1586" spans="1:17" ht="15.75" x14ac:dyDescent="0.25">
      <c r="A1586" s="1" t="s">
        <v>785</v>
      </c>
      <c r="B1586" s="8" t="str">
        <f>VLOOKUP(A1586:A3920,'Customer Names'!$A$2:$D$2336,2,0)</f>
        <v xml:space="preserve">  Madeline E</v>
      </c>
      <c r="C1586" s="8">
        <f>VLOOKUP(A1586:A3920,'Medical Examinations'!$A$2:$H$2336,2,0)</f>
        <v>30.8</v>
      </c>
      <c r="D1586" s="8">
        <f>VLOOKUP(A1586:A3920,'Medical Examinations'!$A$2:$H$2336,3,0)</f>
        <v>5.83</v>
      </c>
      <c r="E1586" s="8" t="str">
        <f>VLOOKUP(A1586:A3920,'Medical Examinations'!$A$1:$M$2336,10,0)</f>
        <v>Yes</v>
      </c>
      <c r="F1586" s="8" t="str">
        <f>VLOOKUP(A1586:A3920,'Medical Examinations'!$A$2:$H$2336,5,0)</f>
        <v>No</v>
      </c>
      <c r="G1586" s="8" t="str">
        <f>VLOOKUP(A1586:A3920,'Medical Examinations'!$A$2:$H$2336,6,0)</f>
        <v>No</v>
      </c>
      <c r="H1586" s="8">
        <f>VLOOKUP(A1586:A3920,'Medical Examinations'!$A$2:$H$2336,7,0)</f>
        <v>0</v>
      </c>
      <c r="I1586" t="str">
        <f>VLOOKUP(A1586:A3920,'Medical Examinations'!$A$2:$K$2336,11,0)</f>
        <v>No</v>
      </c>
      <c r="J1586" s="8" t="str">
        <f>VLOOKUP(A1586:A3920,'Medical Examinations'!$A$2:$M$2336,12,0)</f>
        <v>Obesity</v>
      </c>
      <c r="K1586" s="8" t="str">
        <f>VLOOKUP(A1586:A3920,'Medical Examinations'!$A$2:$M$2336,13,0)</f>
        <v>Prediabetes</v>
      </c>
      <c r="L1586" s="8" t="str">
        <f>VLOOKUP(Table1[CUSTOMER ID],'Hospitalisation Details'!$A$1:$N$2344,12,0)</f>
        <v>15/Dec/1985</v>
      </c>
      <c r="M1586" s="22">
        <f>VLOOKUP(Table1[CUSTOMER ID],'Hospitalisation Details'!$A$2:$N$2344,14,0)</f>
        <v>6313.76</v>
      </c>
      <c r="N1586" s="8" t="str">
        <f>VLOOKUP(Table1[CUSTOMER ID],'Hospitalisation Details'!$A$2:$I$2344,7,0)</f>
        <v>tier - 2</v>
      </c>
      <c r="O1586" s="8" t="str">
        <f>VLOOKUP(Table1[CUSTOMER ID],'Hospitalisation Details'!$A$2:$I$2344,8,0)</f>
        <v>tier - 1</v>
      </c>
      <c r="P1586" s="8" t="str">
        <f>VLOOKUP(Table1[CUSTOMER ID],'Hospitalisation Details'!$A$2:$I$2344,9,0)</f>
        <v>R1013</v>
      </c>
      <c r="Q1586" s="8">
        <f ca="1">VLOOKUP(Table1[CUSTOMER ID],'Hospitalisation Details'!$A$2:$N$2344,13,0)</f>
        <v>38</v>
      </c>
    </row>
    <row r="1587" spans="1:17" ht="15.75" x14ac:dyDescent="0.25">
      <c r="A1587" s="1" t="s">
        <v>784</v>
      </c>
      <c r="B1587" s="8" t="str">
        <f>VLOOKUP(A1587:A3921,'Customer Names'!$A$2:$D$2336,2,0)</f>
        <v xml:space="preserve">  Maria Isabel</v>
      </c>
      <c r="C1587" s="8">
        <f>VLOOKUP(A1587:A3921,'Medical Examinations'!$A$2:$H$2336,2,0)</f>
        <v>29.5</v>
      </c>
      <c r="D1587" s="8">
        <f>VLOOKUP(A1587:A3921,'Medical Examinations'!$A$2:$H$2336,3,0)</f>
        <v>5.54</v>
      </c>
      <c r="E1587" s="8" t="str">
        <f>VLOOKUP(A1587:A3921,'Medical Examinations'!$A$1:$M$2336,10,0)</f>
        <v>Yes</v>
      </c>
      <c r="F1587" s="8" t="str">
        <f>VLOOKUP(A1587:A3921,'Medical Examinations'!$A$2:$H$2336,5,0)</f>
        <v>No</v>
      </c>
      <c r="G1587" s="8" t="str">
        <f>VLOOKUP(A1587:A3921,'Medical Examinations'!$A$2:$H$2336,6,0)</f>
        <v>No</v>
      </c>
      <c r="H1587" s="8">
        <f>VLOOKUP(A1587:A3921,'Medical Examinations'!$A$2:$H$2336,7,0)</f>
        <v>0</v>
      </c>
      <c r="I1587" t="str">
        <f>VLOOKUP(A1587:A3921,'Medical Examinations'!$A$2:$K$2336,11,0)</f>
        <v>No</v>
      </c>
      <c r="J1587" s="8" t="str">
        <f>VLOOKUP(A1587:A3921,'Medical Examinations'!$A$2:$M$2336,12,0)</f>
        <v>Overweight</v>
      </c>
      <c r="K1587" s="8" t="str">
        <f>VLOOKUP(A1587:A3921,'Medical Examinations'!$A$2:$M$2336,13,0)</f>
        <v>Normal</v>
      </c>
      <c r="L1587" s="8" t="str">
        <f>VLOOKUP(Table1[CUSTOMER ID],'Hospitalisation Details'!$A$1:$N$2344,12,0)</f>
        <v>19/Nov/1985</v>
      </c>
      <c r="M1587" s="22">
        <f>VLOOKUP(Table1[CUSTOMER ID],'Hospitalisation Details'!$A$2:$N$2344,14,0)</f>
        <v>6311.95</v>
      </c>
      <c r="N1587" s="8" t="str">
        <f>VLOOKUP(Table1[CUSTOMER ID],'Hospitalisation Details'!$A$2:$I$2344,7,0)</f>
        <v>tier - 2</v>
      </c>
      <c r="O1587" s="8" t="str">
        <f>VLOOKUP(Table1[CUSTOMER ID],'Hospitalisation Details'!$A$2:$I$2344,8,0)</f>
        <v>tier - 1</v>
      </c>
      <c r="P1587" s="8" t="str">
        <f>VLOOKUP(Table1[CUSTOMER ID],'Hospitalisation Details'!$A$2:$I$2344,9,0)</f>
        <v>R1011</v>
      </c>
      <c r="Q1587" s="8">
        <f ca="1">VLOOKUP(Table1[CUSTOMER ID],'Hospitalisation Details'!$A$2:$N$2344,13,0)</f>
        <v>39</v>
      </c>
    </row>
    <row r="1588" spans="1:17" ht="15.75" x14ac:dyDescent="0.25">
      <c r="A1588" s="1" t="s">
        <v>783</v>
      </c>
      <c r="B1588" s="8" t="str">
        <f>VLOOKUP(A1588:A3922,'Customer Names'!$A$2:$D$2336,2,0)</f>
        <v xml:space="preserve">  Arthur M</v>
      </c>
      <c r="C1588" s="8">
        <f>VLOOKUP(A1588:A3922,'Medical Examinations'!$A$2:$H$2336,2,0)</f>
        <v>43.39</v>
      </c>
      <c r="D1588" s="8">
        <f>VLOOKUP(A1588:A3922,'Medical Examinations'!$A$2:$H$2336,3,0)</f>
        <v>5.85</v>
      </c>
      <c r="E1588" s="8" t="str">
        <f>VLOOKUP(A1588:A3922,'Medical Examinations'!$A$1:$M$2336,10,0)</f>
        <v>No</v>
      </c>
      <c r="F1588" s="8" t="str">
        <f>VLOOKUP(A1588:A3922,'Medical Examinations'!$A$2:$H$2336,5,0)</f>
        <v>yes</v>
      </c>
      <c r="G1588" s="8" t="str">
        <f>VLOOKUP(A1588:A3922,'Medical Examinations'!$A$2:$H$2336,6,0)</f>
        <v>No</v>
      </c>
      <c r="H1588" s="8">
        <f>VLOOKUP(A1588:A3922,'Medical Examinations'!$A$2:$H$2336,7,0)</f>
        <v>1</v>
      </c>
      <c r="I1588" t="str">
        <f>VLOOKUP(A1588:A3922,'Medical Examinations'!$A$2:$K$2336,11,0)</f>
        <v>No</v>
      </c>
      <c r="J1588" s="8" t="str">
        <f>VLOOKUP(A1588:A3922,'Medical Examinations'!$A$2:$M$2336,12,0)</f>
        <v>Obesity</v>
      </c>
      <c r="K1588" s="8" t="str">
        <f>VLOOKUP(A1588:A3922,'Medical Examinations'!$A$2:$M$2336,13,0)</f>
        <v>Prediabetes</v>
      </c>
      <c r="L1588" s="8" t="str">
        <f>VLOOKUP(Table1[CUSTOMER ID],'Hospitalisation Details'!$A$1:$N$2344,12,0)</f>
        <v>27/Jul/2004</v>
      </c>
      <c r="M1588" s="22">
        <f>VLOOKUP(Table1[CUSTOMER ID],'Hospitalisation Details'!$A$2:$N$2344,14,0)</f>
        <v>6311.11</v>
      </c>
      <c r="N1588" s="8" t="str">
        <f>VLOOKUP(Table1[CUSTOMER ID],'Hospitalisation Details'!$A$2:$I$2344,7,0)</f>
        <v>tier - 2</v>
      </c>
      <c r="O1588" s="8" t="str">
        <f>VLOOKUP(Table1[CUSTOMER ID],'Hospitalisation Details'!$A$2:$I$2344,8,0)</f>
        <v>tier - 2</v>
      </c>
      <c r="P1588" s="8" t="str">
        <f>VLOOKUP(Table1[CUSTOMER ID],'Hospitalisation Details'!$A$2:$I$2344,9,0)</f>
        <v>R1011</v>
      </c>
      <c r="Q1588" s="8">
        <f ca="1">VLOOKUP(Table1[CUSTOMER ID],'Hospitalisation Details'!$A$2:$N$2344,13,0)</f>
        <v>20</v>
      </c>
    </row>
    <row r="1589" spans="1:17" ht="15.75" x14ac:dyDescent="0.25">
      <c r="A1589" s="1" t="s">
        <v>782</v>
      </c>
      <c r="B1589" s="8" t="str">
        <f>VLOOKUP(A1589:A3923,'Customer Names'!$A$2:$D$2336,2,0)</f>
        <v xml:space="preserve">  Joseph R</v>
      </c>
      <c r="C1589" s="8">
        <f>VLOOKUP(A1589:A3923,'Medical Examinations'!$A$2:$H$2336,2,0)</f>
        <v>15.08</v>
      </c>
      <c r="D1589" s="8">
        <f>VLOOKUP(A1589:A3923,'Medical Examinations'!$A$2:$H$2336,3,0)</f>
        <v>4.8499999999999996</v>
      </c>
      <c r="E1589" s="8" t="str">
        <f>VLOOKUP(A1589:A3923,'Medical Examinations'!$A$1:$M$2336,10,0)</f>
        <v>Yes</v>
      </c>
      <c r="F1589" s="8" t="str">
        <f>VLOOKUP(A1589:A3923,'Medical Examinations'!$A$2:$H$2336,5,0)</f>
        <v>No</v>
      </c>
      <c r="G1589" s="8" t="str">
        <f>VLOOKUP(A1589:A3923,'Medical Examinations'!$A$2:$H$2336,6,0)</f>
        <v>Yes</v>
      </c>
      <c r="H1589" s="8">
        <f>VLOOKUP(A1589:A3923,'Medical Examinations'!$A$2:$H$2336,7,0)</f>
        <v>1</v>
      </c>
      <c r="I1589" t="str">
        <f>VLOOKUP(A1589:A3923,'Medical Examinations'!$A$2:$K$2336,11,0)</f>
        <v>No</v>
      </c>
      <c r="J1589" s="8" t="str">
        <f>VLOOKUP(A1589:A3923,'Medical Examinations'!$A$2:$M$2336,12,0)</f>
        <v>Underweight</v>
      </c>
      <c r="K1589" s="8" t="str">
        <f>VLOOKUP(A1589:A3923,'Medical Examinations'!$A$2:$M$2336,13,0)</f>
        <v>Normal</v>
      </c>
      <c r="L1589" s="8" t="str">
        <f>VLOOKUP(Table1[CUSTOMER ID],'Hospitalisation Details'!$A$1:$N$2344,12,0)</f>
        <v>4/Sep/1969</v>
      </c>
      <c r="M1589" s="22">
        <f>VLOOKUP(Table1[CUSTOMER ID],'Hospitalisation Details'!$A$2:$N$2344,14,0)</f>
        <v>6305.61</v>
      </c>
      <c r="N1589" s="8" t="str">
        <f>VLOOKUP(Table1[CUSTOMER ID],'Hospitalisation Details'!$A$2:$I$2344,7,0)</f>
        <v>tier - 2</v>
      </c>
      <c r="O1589" s="8" t="str">
        <f>VLOOKUP(Table1[CUSTOMER ID],'Hospitalisation Details'!$A$2:$I$2344,8,0)</f>
        <v>tier - 2</v>
      </c>
      <c r="P1589" s="8" t="str">
        <f>VLOOKUP(Table1[CUSTOMER ID],'Hospitalisation Details'!$A$2:$I$2344,9,0)</f>
        <v>R1012</v>
      </c>
      <c r="Q1589" s="8">
        <f ca="1">VLOOKUP(Table1[CUSTOMER ID],'Hospitalisation Details'!$A$2:$N$2344,13,0)</f>
        <v>55</v>
      </c>
    </row>
    <row r="1590" spans="1:17" ht="15.75" x14ac:dyDescent="0.25">
      <c r="A1590" s="1" t="s">
        <v>781</v>
      </c>
      <c r="B1590" s="8" t="str">
        <f>VLOOKUP(A1590:A3924,'Customer Names'!$A$2:$D$2336,2,0)</f>
        <v xml:space="preserve">  Sachiko</v>
      </c>
      <c r="C1590" s="8">
        <f>VLOOKUP(A1590:A3924,'Medical Examinations'!$A$2:$H$2336,2,0)</f>
        <v>20.48</v>
      </c>
      <c r="D1590" s="8">
        <f>VLOOKUP(A1590:A3924,'Medical Examinations'!$A$2:$H$2336,3,0)</f>
        <v>11.09</v>
      </c>
      <c r="E1590" s="8" t="str">
        <f>VLOOKUP(A1590:A3924,'Medical Examinations'!$A$1:$M$2336,10,0)</f>
        <v>No</v>
      </c>
      <c r="F1590" s="8" t="str">
        <f>VLOOKUP(A1590:A3924,'Medical Examinations'!$A$2:$H$2336,5,0)</f>
        <v>No</v>
      </c>
      <c r="G1590" s="8" t="str">
        <f>VLOOKUP(A1590:A3924,'Medical Examinations'!$A$2:$H$2336,6,0)</f>
        <v>No</v>
      </c>
      <c r="H1590" s="8">
        <f>VLOOKUP(A1590:A3924,'Medical Examinations'!$A$2:$H$2336,7,0)</f>
        <v>0</v>
      </c>
      <c r="I1590" t="str">
        <f>VLOOKUP(A1590:A3924,'Medical Examinations'!$A$2:$K$2336,11,0)</f>
        <v>No</v>
      </c>
      <c r="J1590" s="8" t="str">
        <f>VLOOKUP(A1590:A3924,'Medical Examinations'!$A$2:$M$2336,12,0)</f>
        <v>Normal Weight</v>
      </c>
      <c r="K1590" s="8" t="str">
        <f>VLOOKUP(A1590:A3924,'Medical Examinations'!$A$2:$M$2336,13,0)</f>
        <v>Diabetes</v>
      </c>
      <c r="L1590" s="8" t="str">
        <f>VLOOKUP(Table1[CUSTOMER ID],'Hospitalisation Details'!$A$1:$N$2344,12,0)</f>
        <v>17/Sep/1974</v>
      </c>
      <c r="M1590" s="22">
        <f>VLOOKUP(Table1[CUSTOMER ID],'Hospitalisation Details'!$A$2:$N$2344,14,0)</f>
        <v>6302.23</v>
      </c>
      <c r="N1590" s="8" t="str">
        <f>VLOOKUP(Table1[CUSTOMER ID],'Hospitalisation Details'!$A$2:$I$2344,7,0)</f>
        <v>tier - 2</v>
      </c>
      <c r="O1590" s="8" t="str">
        <f>VLOOKUP(Table1[CUSTOMER ID],'Hospitalisation Details'!$A$2:$I$2344,8,0)</f>
        <v>tier - 1</v>
      </c>
      <c r="P1590" s="8" t="str">
        <f>VLOOKUP(Table1[CUSTOMER ID],'Hospitalisation Details'!$A$2:$I$2344,9,0)</f>
        <v>R1013</v>
      </c>
      <c r="Q1590" s="8">
        <f ca="1">VLOOKUP(Table1[CUSTOMER ID],'Hospitalisation Details'!$A$2:$N$2344,13,0)</f>
        <v>50</v>
      </c>
    </row>
    <row r="1591" spans="1:17" ht="15.75" x14ac:dyDescent="0.25">
      <c r="A1591" s="1" t="s">
        <v>780</v>
      </c>
      <c r="B1591" s="8" t="str">
        <f>VLOOKUP(A1591:A3925,'Customer Names'!$A$2:$D$2336,2,0)</f>
        <v xml:space="preserve">  Christopher</v>
      </c>
      <c r="C1591" s="8">
        <f>VLOOKUP(A1591:A3925,'Medical Examinations'!$A$2:$H$2336,2,0)</f>
        <v>34.450000000000003</v>
      </c>
      <c r="D1591" s="8">
        <f>VLOOKUP(A1591:A3925,'Medical Examinations'!$A$2:$H$2336,3,0)</f>
        <v>5.58</v>
      </c>
      <c r="E1591" s="8" t="str">
        <f>VLOOKUP(A1591:A3925,'Medical Examinations'!$A$1:$M$2336,10,0)</f>
        <v>Yes</v>
      </c>
      <c r="F1591" s="8" t="str">
        <f>VLOOKUP(A1591:A3925,'Medical Examinations'!$A$2:$H$2336,5,0)</f>
        <v>No</v>
      </c>
      <c r="G1591" s="8" t="str">
        <f>VLOOKUP(A1591:A3925,'Medical Examinations'!$A$2:$H$2336,6,0)</f>
        <v>No</v>
      </c>
      <c r="H1591" s="8">
        <f>VLOOKUP(A1591:A3925,'Medical Examinations'!$A$2:$H$2336,7,0)</f>
        <v>0</v>
      </c>
      <c r="I1591" t="str">
        <f>VLOOKUP(A1591:A3925,'Medical Examinations'!$A$2:$K$2336,11,0)</f>
        <v>No</v>
      </c>
      <c r="J1591" s="8" t="str">
        <f>VLOOKUP(A1591:A3925,'Medical Examinations'!$A$2:$M$2336,12,0)</f>
        <v>Obesity</v>
      </c>
      <c r="K1591" s="8" t="str">
        <f>VLOOKUP(A1591:A3925,'Medical Examinations'!$A$2:$M$2336,13,0)</f>
        <v>Normal</v>
      </c>
      <c r="L1591" s="8" t="str">
        <f>VLOOKUP(Table1[CUSTOMER ID],'Hospitalisation Details'!$A$1:$N$2344,12,0)</f>
        <v>4/Jul/1996</v>
      </c>
      <c r="M1591" s="22">
        <f>VLOOKUP(Table1[CUSTOMER ID],'Hospitalisation Details'!$A$2:$N$2344,14,0)</f>
        <v>6293.63</v>
      </c>
      <c r="N1591" s="8" t="str">
        <f>VLOOKUP(Table1[CUSTOMER ID],'Hospitalisation Details'!$A$2:$I$2344,7,0)</f>
        <v>tier - 2</v>
      </c>
      <c r="O1591" s="8" t="str">
        <f>VLOOKUP(Table1[CUSTOMER ID],'Hospitalisation Details'!$A$2:$I$2344,8,0)</f>
        <v>tier - 3</v>
      </c>
      <c r="P1591" s="8" t="str">
        <f>VLOOKUP(Table1[CUSTOMER ID],'Hospitalisation Details'!$A$2:$I$2344,9,0)</f>
        <v>R1021</v>
      </c>
      <c r="Q1591" s="8">
        <f ca="1">VLOOKUP(Table1[CUSTOMER ID],'Hospitalisation Details'!$A$2:$N$2344,13,0)</f>
        <v>28</v>
      </c>
    </row>
    <row r="1592" spans="1:17" ht="15.75" x14ac:dyDescent="0.25">
      <c r="A1592" s="1" t="s">
        <v>779</v>
      </c>
      <c r="B1592" s="8" t="str">
        <f>VLOOKUP(A1592:A3926,'Customer Names'!$A$2:$D$2336,2,0)</f>
        <v xml:space="preserve">  Joseph</v>
      </c>
      <c r="C1592" s="8">
        <f>VLOOKUP(A1592:A3926,'Medical Examinations'!$A$2:$H$2336,2,0)</f>
        <v>34.21</v>
      </c>
      <c r="D1592" s="8">
        <f>VLOOKUP(A1592:A3926,'Medical Examinations'!$A$2:$H$2336,3,0)</f>
        <v>9.7200000000000006</v>
      </c>
      <c r="E1592" s="8" t="str">
        <f>VLOOKUP(A1592:A3926,'Medical Examinations'!$A$1:$M$2336,10,0)</f>
        <v>Yes</v>
      </c>
      <c r="F1592" s="8" t="str">
        <f>VLOOKUP(A1592:A3926,'Medical Examinations'!$A$2:$H$2336,5,0)</f>
        <v>No</v>
      </c>
      <c r="G1592" s="8" t="str">
        <f>VLOOKUP(A1592:A3926,'Medical Examinations'!$A$2:$H$2336,6,0)</f>
        <v>No</v>
      </c>
      <c r="H1592" s="8">
        <f>VLOOKUP(A1592:A3926,'Medical Examinations'!$A$2:$H$2336,7,0)</f>
        <v>0</v>
      </c>
      <c r="I1592" t="str">
        <f>VLOOKUP(A1592:A3926,'Medical Examinations'!$A$2:$K$2336,11,0)</f>
        <v>No</v>
      </c>
      <c r="J1592" s="8" t="str">
        <f>VLOOKUP(A1592:A3926,'Medical Examinations'!$A$2:$M$2336,12,0)</f>
        <v>Obesity</v>
      </c>
      <c r="K1592" s="8" t="str">
        <f>VLOOKUP(A1592:A3926,'Medical Examinations'!$A$2:$M$2336,13,0)</f>
        <v>Diabetes</v>
      </c>
      <c r="L1592" s="8" t="str">
        <f>VLOOKUP(Table1[CUSTOMER ID],'Hospitalisation Details'!$A$1:$N$2344,12,0)</f>
        <v>26/Aug/1981</v>
      </c>
      <c r="M1592" s="22">
        <f>VLOOKUP(Table1[CUSTOMER ID],'Hospitalisation Details'!$A$2:$N$2344,14,0)</f>
        <v>6289.75</v>
      </c>
      <c r="N1592" s="8" t="str">
        <f>VLOOKUP(Table1[CUSTOMER ID],'Hospitalisation Details'!$A$2:$I$2344,7,0)</f>
        <v>tier - 2</v>
      </c>
      <c r="O1592" s="8" t="str">
        <f>VLOOKUP(Table1[CUSTOMER ID],'Hospitalisation Details'!$A$2:$I$2344,8,0)</f>
        <v>tier - 3</v>
      </c>
      <c r="P1592" s="8" t="str">
        <f>VLOOKUP(Table1[CUSTOMER ID],'Hospitalisation Details'!$A$2:$I$2344,9,0)</f>
        <v>R1013</v>
      </c>
      <c r="Q1592" s="8">
        <f ca="1">VLOOKUP(Table1[CUSTOMER ID],'Hospitalisation Details'!$A$2:$N$2344,13,0)</f>
        <v>43</v>
      </c>
    </row>
    <row r="1593" spans="1:17" ht="15.75" x14ac:dyDescent="0.25">
      <c r="A1593" s="1" t="s">
        <v>778</v>
      </c>
      <c r="B1593" s="8" t="str">
        <f>VLOOKUP(A1593:A3927,'Customer Names'!$A$2:$D$2336,2,0)</f>
        <v xml:space="preserve">  Lawrence</v>
      </c>
      <c r="C1593" s="8">
        <f>VLOOKUP(A1593:A3927,'Medical Examinations'!$A$2:$H$2336,2,0)</f>
        <v>28.8</v>
      </c>
      <c r="D1593" s="8">
        <f>VLOOKUP(A1593:A3927,'Medical Examinations'!$A$2:$H$2336,3,0)</f>
        <v>11.41</v>
      </c>
      <c r="E1593" s="8" t="str">
        <f>VLOOKUP(A1593:A3927,'Medical Examinations'!$A$1:$M$2336,10,0)</f>
        <v>Yes</v>
      </c>
      <c r="F1593" s="8" t="str">
        <f>VLOOKUP(A1593:A3927,'Medical Examinations'!$A$2:$H$2336,5,0)</f>
        <v>No</v>
      </c>
      <c r="G1593" s="8" t="str">
        <f>VLOOKUP(A1593:A3927,'Medical Examinations'!$A$2:$H$2336,6,0)</f>
        <v>No</v>
      </c>
      <c r="H1593" s="8">
        <f>VLOOKUP(A1593:A3927,'Medical Examinations'!$A$2:$H$2336,7,0)</f>
        <v>0</v>
      </c>
      <c r="I1593" t="str">
        <f>VLOOKUP(A1593:A3927,'Medical Examinations'!$A$2:$K$2336,11,0)</f>
        <v>No</v>
      </c>
      <c r="J1593" s="8" t="str">
        <f>VLOOKUP(A1593:A3927,'Medical Examinations'!$A$2:$M$2336,12,0)</f>
        <v>Overweight</v>
      </c>
      <c r="K1593" s="8" t="str">
        <f>VLOOKUP(A1593:A3927,'Medical Examinations'!$A$2:$M$2336,13,0)</f>
        <v>Diabetes</v>
      </c>
      <c r="L1593" s="8" t="str">
        <f>VLOOKUP(Table1[CUSTOMER ID],'Hospitalisation Details'!$A$1:$N$2344,12,0)</f>
        <v>24/Nov/1981</v>
      </c>
      <c r="M1593" s="22">
        <f>VLOOKUP(Table1[CUSTOMER ID],'Hospitalisation Details'!$A$2:$N$2344,14,0)</f>
        <v>6282.24</v>
      </c>
      <c r="N1593" s="8" t="str">
        <f>VLOOKUP(Table1[CUSTOMER ID],'Hospitalisation Details'!$A$2:$I$2344,7,0)</f>
        <v>tier - 2</v>
      </c>
      <c r="O1593" s="8" t="str">
        <f>VLOOKUP(Table1[CUSTOMER ID],'Hospitalisation Details'!$A$2:$I$2344,8,0)</f>
        <v>tier - 1</v>
      </c>
      <c r="P1593" s="8" t="str">
        <f>VLOOKUP(Table1[CUSTOMER ID],'Hospitalisation Details'!$A$2:$I$2344,9,0)</f>
        <v>R1011</v>
      </c>
      <c r="Q1593" s="8">
        <f ca="1">VLOOKUP(Table1[CUSTOMER ID],'Hospitalisation Details'!$A$2:$N$2344,13,0)</f>
        <v>42</v>
      </c>
    </row>
    <row r="1594" spans="1:17" ht="15.75" x14ac:dyDescent="0.25">
      <c r="A1594" s="1" t="s">
        <v>777</v>
      </c>
      <c r="B1594" s="8" t="str">
        <f>VLOOKUP(A1594:A3928,'Customer Names'!$A$2:$D$2336,2,0)</f>
        <v xml:space="preserve">  Katie</v>
      </c>
      <c r="C1594" s="8">
        <f>VLOOKUP(A1594:A3928,'Medical Examinations'!$A$2:$H$2336,2,0)</f>
        <v>31.74</v>
      </c>
      <c r="D1594" s="8">
        <f>VLOOKUP(A1594:A3928,'Medical Examinations'!$A$2:$H$2336,3,0)</f>
        <v>4.46</v>
      </c>
      <c r="E1594" s="8" t="str">
        <f>VLOOKUP(A1594:A3928,'Medical Examinations'!$A$1:$M$2336,10,0)</f>
        <v>No</v>
      </c>
      <c r="F1594" s="8" t="str">
        <f>VLOOKUP(A1594:A3928,'Medical Examinations'!$A$2:$H$2336,5,0)</f>
        <v>No</v>
      </c>
      <c r="G1594" s="8" t="str">
        <f>VLOOKUP(A1594:A3928,'Medical Examinations'!$A$2:$H$2336,6,0)</f>
        <v>Yes</v>
      </c>
      <c r="H1594" s="8">
        <f>VLOOKUP(A1594:A3928,'Medical Examinations'!$A$2:$H$2336,7,0)</f>
        <v>1</v>
      </c>
      <c r="I1594" t="str">
        <f>VLOOKUP(A1594:A3928,'Medical Examinations'!$A$2:$K$2336,11,0)</f>
        <v>No</v>
      </c>
      <c r="J1594" s="8" t="str">
        <f>VLOOKUP(A1594:A3928,'Medical Examinations'!$A$2:$M$2336,12,0)</f>
        <v>Obesity</v>
      </c>
      <c r="K1594" s="8" t="str">
        <f>VLOOKUP(A1594:A3928,'Medical Examinations'!$A$2:$M$2336,13,0)</f>
        <v>Normal</v>
      </c>
      <c r="L1594" s="8" t="str">
        <f>VLOOKUP(Table1[CUSTOMER ID],'Hospitalisation Details'!$A$1:$N$2344,12,0)</f>
        <v>16/Oct/1993</v>
      </c>
      <c r="M1594" s="22">
        <f>VLOOKUP(Table1[CUSTOMER ID],'Hospitalisation Details'!$A$2:$N$2344,14,0)</f>
        <v>6276.3</v>
      </c>
      <c r="N1594" s="8" t="str">
        <f>VLOOKUP(Table1[CUSTOMER ID],'Hospitalisation Details'!$A$2:$I$2344,7,0)</f>
        <v>tier - 2</v>
      </c>
      <c r="O1594" s="8" t="str">
        <f>VLOOKUP(Table1[CUSTOMER ID],'Hospitalisation Details'!$A$2:$I$2344,8,0)</f>
        <v>tier - 1</v>
      </c>
      <c r="P1594" s="8" t="str">
        <f>VLOOKUP(Table1[CUSTOMER ID],'Hospitalisation Details'!$A$2:$I$2344,9,0)</f>
        <v>R1025</v>
      </c>
      <c r="Q1594" s="8">
        <f ca="1">VLOOKUP(Table1[CUSTOMER ID],'Hospitalisation Details'!$A$2:$N$2344,13,0)</f>
        <v>31</v>
      </c>
    </row>
    <row r="1595" spans="1:17" ht="15.75" x14ac:dyDescent="0.25">
      <c r="A1595" s="1" t="s">
        <v>776</v>
      </c>
      <c r="B1595" s="8" t="str">
        <f>VLOOKUP(A1595:A3929,'Customer Names'!$A$2:$D$2336,2,0)</f>
        <v xml:space="preserve">  Ruben</v>
      </c>
      <c r="C1595" s="8">
        <f>VLOOKUP(A1595:A3929,'Medical Examinations'!$A$2:$H$2336,2,0)</f>
        <v>21.78</v>
      </c>
      <c r="D1595" s="8">
        <f>VLOOKUP(A1595:A3929,'Medical Examinations'!$A$2:$H$2336,3,0)</f>
        <v>9.31</v>
      </c>
      <c r="E1595" s="8" t="str">
        <f>VLOOKUP(A1595:A3929,'Medical Examinations'!$A$1:$M$2336,10,0)</f>
        <v>Yes</v>
      </c>
      <c r="F1595" s="8" t="str">
        <f>VLOOKUP(A1595:A3929,'Medical Examinations'!$A$2:$H$2336,5,0)</f>
        <v>No</v>
      </c>
      <c r="G1595" s="8" t="str">
        <f>VLOOKUP(A1595:A3929,'Medical Examinations'!$A$2:$H$2336,6,0)</f>
        <v>No</v>
      </c>
      <c r="H1595" s="8">
        <f>VLOOKUP(A1595:A3929,'Medical Examinations'!$A$2:$H$2336,7,0)</f>
        <v>0</v>
      </c>
      <c r="I1595" t="str">
        <f>VLOOKUP(A1595:A3929,'Medical Examinations'!$A$2:$K$2336,11,0)</f>
        <v>No</v>
      </c>
      <c r="J1595" s="8" t="str">
        <f>VLOOKUP(A1595:A3929,'Medical Examinations'!$A$2:$M$2336,12,0)</f>
        <v>Normal Weight</v>
      </c>
      <c r="K1595" s="8" t="str">
        <f>VLOOKUP(A1595:A3929,'Medical Examinations'!$A$2:$M$2336,13,0)</f>
        <v>Diabetes</v>
      </c>
      <c r="L1595" s="8" t="str">
        <f>VLOOKUP(Table1[CUSTOMER ID],'Hospitalisation Details'!$A$1:$N$2344,12,0)</f>
        <v>30/Jun/1981</v>
      </c>
      <c r="M1595" s="22">
        <f>VLOOKUP(Table1[CUSTOMER ID],'Hospitalisation Details'!$A$2:$N$2344,14,0)</f>
        <v>6272.48</v>
      </c>
      <c r="N1595" s="8" t="str">
        <f>VLOOKUP(Table1[CUSTOMER ID],'Hospitalisation Details'!$A$2:$I$2344,7,0)</f>
        <v>tier - 1</v>
      </c>
      <c r="O1595" s="8" t="str">
        <f>VLOOKUP(Table1[CUSTOMER ID],'Hospitalisation Details'!$A$2:$I$2344,8,0)</f>
        <v>tier - 3</v>
      </c>
      <c r="P1595" s="8" t="str">
        <f>VLOOKUP(Table1[CUSTOMER ID],'Hospitalisation Details'!$A$2:$I$2344,9,0)</f>
        <v>R1013</v>
      </c>
      <c r="Q1595" s="8">
        <f ca="1">VLOOKUP(Table1[CUSTOMER ID],'Hospitalisation Details'!$A$2:$N$2344,13,0)</f>
        <v>43</v>
      </c>
    </row>
    <row r="1596" spans="1:17" ht="15.75" x14ac:dyDescent="0.25">
      <c r="A1596" s="1" t="s">
        <v>775</v>
      </c>
      <c r="B1596" s="8" t="str">
        <f>VLOOKUP(A1596:A3930,'Customer Names'!$A$2:$D$2336,2,0)</f>
        <v xml:space="preserve">  Sarah</v>
      </c>
      <c r="C1596" s="8">
        <f>VLOOKUP(A1596:A3930,'Medical Examinations'!$A$2:$H$2336,2,0)</f>
        <v>23.75</v>
      </c>
      <c r="D1596" s="8">
        <f>VLOOKUP(A1596:A3930,'Medical Examinations'!$A$2:$H$2336,3,0)</f>
        <v>5.03</v>
      </c>
      <c r="E1596" s="8" t="str">
        <f>VLOOKUP(A1596:A3930,'Medical Examinations'!$A$1:$M$2336,10,0)</f>
        <v>No</v>
      </c>
      <c r="F1596" s="8" t="str">
        <f>VLOOKUP(A1596:A3930,'Medical Examinations'!$A$2:$H$2336,5,0)</f>
        <v>No</v>
      </c>
      <c r="G1596" s="8" t="str">
        <f>VLOOKUP(A1596:A3930,'Medical Examinations'!$A$2:$H$2336,6,0)</f>
        <v>No</v>
      </c>
      <c r="H1596" s="8">
        <f>VLOOKUP(A1596:A3930,'Medical Examinations'!$A$2:$H$2336,7,0)</f>
        <v>1</v>
      </c>
      <c r="I1596" t="str">
        <f>VLOOKUP(A1596:A3930,'Medical Examinations'!$A$2:$K$2336,11,0)</f>
        <v>No</v>
      </c>
      <c r="J1596" s="8" t="str">
        <f>VLOOKUP(A1596:A3930,'Medical Examinations'!$A$2:$M$2336,12,0)</f>
        <v>Normal Weight</v>
      </c>
      <c r="K1596" s="8" t="str">
        <f>VLOOKUP(A1596:A3930,'Medical Examinations'!$A$2:$M$2336,13,0)</f>
        <v>Normal</v>
      </c>
      <c r="L1596" s="8" t="str">
        <f>VLOOKUP(Table1[CUSTOMER ID],'Hospitalisation Details'!$A$1:$N$2344,12,0)</f>
        <v>25/Sep/1984</v>
      </c>
      <c r="M1596" s="22">
        <f>VLOOKUP(Table1[CUSTOMER ID],'Hospitalisation Details'!$A$2:$N$2344,14,0)</f>
        <v>6269.33</v>
      </c>
      <c r="N1596" s="8" t="str">
        <f>VLOOKUP(Table1[CUSTOMER ID],'Hospitalisation Details'!$A$2:$I$2344,7,0)</f>
        <v>tier - 2</v>
      </c>
      <c r="O1596" s="8" t="str">
        <f>VLOOKUP(Table1[CUSTOMER ID],'Hospitalisation Details'!$A$2:$I$2344,8,0)</f>
        <v>tier - 1</v>
      </c>
      <c r="P1596" s="8" t="str">
        <f>VLOOKUP(Table1[CUSTOMER ID],'Hospitalisation Details'!$A$2:$I$2344,9,0)</f>
        <v>R1013</v>
      </c>
      <c r="Q1596" s="8">
        <f ca="1">VLOOKUP(Table1[CUSTOMER ID],'Hospitalisation Details'!$A$2:$N$2344,13,0)</f>
        <v>40</v>
      </c>
    </row>
    <row r="1597" spans="1:17" ht="15.75" x14ac:dyDescent="0.25">
      <c r="A1597" s="1" t="s">
        <v>774</v>
      </c>
      <c r="B1597" s="8" t="str">
        <f>VLOOKUP(A1597:A3931,'Customer Names'!$A$2:$D$2336,2,0)</f>
        <v xml:space="preserve">  Angela R</v>
      </c>
      <c r="C1597" s="8">
        <f>VLOOKUP(A1597:A3931,'Medical Examinations'!$A$2:$H$2336,2,0)</f>
        <v>33.21</v>
      </c>
      <c r="D1597" s="8">
        <f>VLOOKUP(A1597:A3931,'Medical Examinations'!$A$2:$H$2336,3,0)</f>
        <v>5.07</v>
      </c>
      <c r="E1597" s="8" t="str">
        <f>VLOOKUP(A1597:A3931,'Medical Examinations'!$A$1:$M$2336,10,0)</f>
        <v>Yes</v>
      </c>
      <c r="F1597" s="8" t="str">
        <f>VLOOKUP(A1597:A3931,'Medical Examinations'!$A$2:$H$2336,5,0)</f>
        <v>No</v>
      </c>
      <c r="G1597" s="8" t="str">
        <f>VLOOKUP(A1597:A3931,'Medical Examinations'!$A$2:$H$2336,6,0)</f>
        <v>No</v>
      </c>
      <c r="H1597" s="8">
        <f>VLOOKUP(A1597:A3931,'Medical Examinations'!$A$2:$H$2336,7,0)</f>
        <v>1</v>
      </c>
      <c r="I1597" t="str">
        <f>VLOOKUP(A1597:A3931,'Medical Examinations'!$A$2:$K$2336,11,0)</f>
        <v>No</v>
      </c>
      <c r="J1597" s="8" t="str">
        <f>VLOOKUP(A1597:A3931,'Medical Examinations'!$A$2:$M$2336,12,0)</f>
        <v>Obesity</v>
      </c>
      <c r="K1597" s="8" t="str">
        <f>VLOOKUP(A1597:A3931,'Medical Examinations'!$A$2:$M$2336,13,0)</f>
        <v>Normal</v>
      </c>
      <c r="L1597" s="8" t="str">
        <f>VLOOKUP(Table1[CUSTOMER ID],'Hospitalisation Details'!$A$1:$N$2344,12,0)</f>
        <v>17/Oct/1995</v>
      </c>
      <c r="M1597" s="22">
        <f>VLOOKUP(Table1[CUSTOMER ID],'Hospitalisation Details'!$A$2:$N$2344,14,0)</f>
        <v>6261.2</v>
      </c>
      <c r="N1597" s="8" t="str">
        <f>VLOOKUP(Table1[CUSTOMER ID],'Hospitalisation Details'!$A$2:$I$2344,7,0)</f>
        <v>tier - 2</v>
      </c>
      <c r="O1597" s="8" t="str">
        <f>VLOOKUP(Table1[CUSTOMER ID],'Hospitalisation Details'!$A$2:$I$2344,8,0)</f>
        <v>tier - 1</v>
      </c>
      <c r="P1597" s="8" t="str">
        <f>VLOOKUP(Table1[CUSTOMER ID],'Hospitalisation Details'!$A$2:$I$2344,9,0)</f>
        <v>R1026</v>
      </c>
      <c r="Q1597" s="8">
        <f ca="1">VLOOKUP(Table1[CUSTOMER ID],'Hospitalisation Details'!$A$2:$N$2344,13,0)</f>
        <v>29</v>
      </c>
    </row>
    <row r="1598" spans="1:17" ht="15.75" x14ac:dyDescent="0.25">
      <c r="A1598" s="1" t="s">
        <v>773</v>
      </c>
      <c r="B1598" s="8" t="str">
        <f>VLOOKUP(A1598:A3932,'Customer Names'!$A$2:$D$2336,2,0)</f>
        <v xml:space="preserve">  Chatham</v>
      </c>
      <c r="C1598" s="8">
        <f>VLOOKUP(A1598:A3932,'Medical Examinations'!$A$2:$H$2336,2,0)</f>
        <v>17.7</v>
      </c>
      <c r="D1598" s="8">
        <f>VLOOKUP(A1598:A3932,'Medical Examinations'!$A$2:$H$2336,3,0)</f>
        <v>10.42</v>
      </c>
      <c r="E1598" s="8" t="str">
        <f>VLOOKUP(A1598:A3932,'Medical Examinations'!$A$1:$M$2336,10,0)</f>
        <v>Yes</v>
      </c>
      <c r="F1598" s="8" t="str">
        <f>VLOOKUP(A1598:A3932,'Medical Examinations'!$A$2:$H$2336,5,0)</f>
        <v>No</v>
      </c>
      <c r="G1598" s="8" t="str">
        <f>VLOOKUP(A1598:A3932,'Medical Examinations'!$A$2:$H$2336,6,0)</f>
        <v>No</v>
      </c>
      <c r="H1598" s="8">
        <f>VLOOKUP(A1598:A3932,'Medical Examinations'!$A$2:$H$2336,7,0)</f>
        <v>2</v>
      </c>
      <c r="I1598" t="str">
        <f>VLOOKUP(A1598:A3932,'Medical Examinations'!$A$2:$K$2336,11,0)</f>
        <v>No</v>
      </c>
      <c r="J1598" s="8" t="str">
        <f>VLOOKUP(A1598:A3932,'Medical Examinations'!$A$2:$M$2336,12,0)</f>
        <v>Underweight</v>
      </c>
      <c r="K1598" s="8" t="str">
        <f>VLOOKUP(A1598:A3932,'Medical Examinations'!$A$2:$M$2336,13,0)</f>
        <v>Diabetes</v>
      </c>
      <c r="L1598" s="8" t="str">
        <f>VLOOKUP(Table1[CUSTOMER ID],'Hospitalisation Details'!$A$1:$N$2344,12,0)</f>
        <v>11/Oct/1970</v>
      </c>
      <c r="M1598" s="22">
        <f>VLOOKUP(Table1[CUSTOMER ID],'Hospitalisation Details'!$A$2:$N$2344,14,0)</f>
        <v>6255.38</v>
      </c>
      <c r="N1598" s="8" t="str">
        <f>VLOOKUP(Table1[CUSTOMER ID],'Hospitalisation Details'!$A$2:$I$2344,7,0)</f>
        <v>tier - 2</v>
      </c>
      <c r="O1598" s="8" t="str">
        <f>VLOOKUP(Table1[CUSTOMER ID],'Hospitalisation Details'!$A$2:$I$2344,8,0)</f>
        <v>tier - 2</v>
      </c>
      <c r="P1598" s="8" t="str">
        <f>VLOOKUP(Table1[CUSTOMER ID],'Hospitalisation Details'!$A$2:$I$2344,9,0)</f>
        <v>R1013</v>
      </c>
      <c r="Q1598" s="8">
        <f ca="1">VLOOKUP(Table1[CUSTOMER ID],'Hospitalisation Details'!$A$2:$N$2344,13,0)</f>
        <v>54</v>
      </c>
    </row>
    <row r="1599" spans="1:17" ht="15.75" x14ac:dyDescent="0.25">
      <c r="A1599" s="1" t="s">
        <v>772</v>
      </c>
      <c r="B1599" s="8" t="str">
        <f>VLOOKUP(A1599:A3933,'Customer Names'!$A$2:$D$2336,2,0)</f>
        <v xml:space="preserve">  Derek</v>
      </c>
      <c r="C1599" s="8">
        <f>VLOOKUP(A1599:A3933,'Medical Examinations'!$A$2:$H$2336,2,0)</f>
        <v>17.2</v>
      </c>
      <c r="D1599" s="8">
        <f>VLOOKUP(A1599:A3933,'Medical Examinations'!$A$2:$H$2336,3,0)</f>
        <v>6.45</v>
      </c>
      <c r="E1599" s="8" t="str">
        <f>VLOOKUP(A1599:A3933,'Medical Examinations'!$A$1:$M$2336,10,0)</f>
        <v>No</v>
      </c>
      <c r="F1599" s="8" t="str">
        <f>VLOOKUP(A1599:A3933,'Medical Examinations'!$A$2:$H$2336,5,0)</f>
        <v>No</v>
      </c>
      <c r="G1599" s="8" t="str">
        <f>VLOOKUP(A1599:A3933,'Medical Examinations'!$A$2:$H$2336,6,0)</f>
        <v>No</v>
      </c>
      <c r="H1599" s="8">
        <f>VLOOKUP(A1599:A3933,'Medical Examinations'!$A$2:$H$2336,7,0)</f>
        <v>2</v>
      </c>
      <c r="I1599" t="str">
        <f>VLOOKUP(A1599:A3933,'Medical Examinations'!$A$2:$K$2336,11,0)</f>
        <v>No</v>
      </c>
      <c r="J1599" s="8" t="str">
        <f>VLOOKUP(A1599:A3933,'Medical Examinations'!$A$2:$M$2336,12,0)</f>
        <v>Underweight</v>
      </c>
      <c r="K1599" s="8" t="str">
        <f>VLOOKUP(A1599:A3933,'Medical Examinations'!$A$2:$M$2336,13,0)</f>
        <v>Diabetes</v>
      </c>
      <c r="L1599" s="8" t="str">
        <f>VLOOKUP(Table1[CUSTOMER ID],'Hospitalisation Details'!$A$1:$N$2344,12,0)</f>
        <v>8/Sep/1972</v>
      </c>
      <c r="M1599" s="22">
        <f>VLOOKUP(Table1[CUSTOMER ID],'Hospitalisation Details'!$A$2:$N$2344,14,0)</f>
        <v>6254.13</v>
      </c>
      <c r="N1599" s="8" t="str">
        <f>VLOOKUP(Table1[CUSTOMER ID],'Hospitalisation Details'!$A$2:$I$2344,7,0)</f>
        <v>tier - 2</v>
      </c>
      <c r="O1599" s="8" t="str">
        <f>VLOOKUP(Table1[CUSTOMER ID],'Hospitalisation Details'!$A$2:$I$2344,8,0)</f>
        <v>tier - 2</v>
      </c>
      <c r="P1599" s="8" t="str">
        <f>VLOOKUP(Table1[CUSTOMER ID],'Hospitalisation Details'!$A$2:$I$2344,9,0)</f>
        <v>R1012</v>
      </c>
      <c r="Q1599" s="8">
        <f ca="1">VLOOKUP(Table1[CUSTOMER ID],'Hospitalisation Details'!$A$2:$N$2344,13,0)</f>
        <v>52</v>
      </c>
    </row>
    <row r="1600" spans="1:17" ht="15.75" x14ac:dyDescent="0.25">
      <c r="A1600" s="1" t="s">
        <v>771</v>
      </c>
      <c r="B1600" s="8" t="str">
        <f>VLOOKUP(A1600:A3934,'Customer Names'!$A$2:$D$2336,2,0)</f>
        <v xml:space="preserve">  Kalvin J</v>
      </c>
      <c r="C1600" s="8">
        <f>VLOOKUP(A1600:A3934,'Medical Examinations'!$A$2:$H$2336,2,0)</f>
        <v>19.21</v>
      </c>
      <c r="D1600" s="8">
        <f>VLOOKUP(A1600:A3934,'Medical Examinations'!$A$2:$H$2336,3,0)</f>
        <v>5.52</v>
      </c>
      <c r="E1600" s="8" t="str">
        <f>VLOOKUP(A1600:A3934,'Medical Examinations'!$A$1:$M$2336,10,0)</f>
        <v>No</v>
      </c>
      <c r="F1600" s="8" t="str">
        <f>VLOOKUP(A1600:A3934,'Medical Examinations'!$A$2:$H$2336,5,0)</f>
        <v>No</v>
      </c>
      <c r="G1600" s="8" t="str">
        <f>VLOOKUP(A1600:A3934,'Medical Examinations'!$A$2:$H$2336,6,0)</f>
        <v>No</v>
      </c>
      <c r="H1600" s="8">
        <f>VLOOKUP(A1600:A3934,'Medical Examinations'!$A$2:$H$2336,7,0)</f>
        <v>2</v>
      </c>
      <c r="I1600" t="str">
        <f>VLOOKUP(A1600:A3934,'Medical Examinations'!$A$2:$K$2336,11,0)</f>
        <v>No</v>
      </c>
      <c r="J1600" s="8" t="str">
        <f>VLOOKUP(A1600:A3934,'Medical Examinations'!$A$2:$M$2336,12,0)</f>
        <v>Normal Weight</v>
      </c>
      <c r="K1600" s="8" t="str">
        <f>VLOOKUP(A1600:A3934,'Medical Examinations'!$A$2:$M$2336,13,0)</f>
        <v>Normal</v>
      </c>
      <c r="L1600" s="8" t="str">
        <f>VLOOKUP(Table1[CUSTOMER ID],'Hospitalisation Details'!$A$1:$N$2344,12,0)</f>
        <v>11/Nov/1972</v>
      </c>
      <c r="M1600" s="22">
        <f>VLOOKUP(Table1[CUSTOMER ID],'Hospitalisation Details'!$A$2:$N$2344,14,0)</f>
        <v>6253.85</v>
      </c>
      <c r="N1600" s="8" t="str">
        <f>VLOOKUP(Table1[CUSTOMER ID],'Hospitalisation Details'!$A$2:$I$2344,7,0)</f>
        <v>tier - 2</v>
      </c>
      <c r="O1600" s="8" t="str">
        <f>VLOOKUP(Table1[CUSTOMER ID],'Hospitalisation Details'!$A$2:$I$2344,8,0)</f>
        <v>tier - 2</v>
      </c>
      <c r="P1600" s="8" t="str">
        <f>VLOOKUP(Table1[CUSTOMER ID],'Hospitalisation Details'!$A$2:$I$2344,9,0)</f>
        <v>R1013</v>
      </c>
      <c r="Q1600" s="8">
        <f ca="1">VLOOKUP(Table1[CUSTOMER ID],'Hospitalisation Details'!$A$2:$N$2344,13,0)</f>
        <v>52</v>
      </c>
    </row>
    <row r="1601" spans="1:17" ht="15.75" x14ac:dyDescent="0.25">
      <c r="A1601" s="1" t="s">
        <v>770</v>
      </c>
      <c r="B1601" s="8" t="str">
        <f>VLOOKUP(A1601:A3935,'Customer Names'!$A$2:$D$2336,2,0)</f>
        <v xml:space="preserve">  Dave</v>
      </c>
      <c r="C1601" s="8">
        <f>VLOOKUP(A1601:A3935,'Medical Examinations'!$A$2:$H$2336,2,0)</f>
        <v>23.2</v>
      </c>
      <c r="D1601" s="8">
        <f>VLOOKUP(A1601:A3935,'Medical Examinations'!$A$2:$H$2336,3,0)</f>
        <v>4.41</v>
      </c>
      <c r="E1601" s="8" t="str">
        <f>VLOOKUP(A1601:A3935,'Medical Examinations'!$A$1:$M$2336,10,0)</f>
        <v>No</v>
      </c>
      <c r="F1601" s="8" t="str">
        <f>VLOOKUP(A1601:A3935,'Medical Examinations'!$A$2:$H$2336,5,0)</f>
        <v>No</v>
      </c>
      <c r="G1601" s="8" t="str">
        <f>VLOOKUP(A1601:A3935,'Medical Examinations'!$A$2:$H$2336,6,0)</f>
        <v>Yes</v>
      </c>
      <c r="H1601" s="8">
        <f>VLOOKUP(A1601:A3935,'Medical Examinations'!$A$2:$H$2336,7,0)</f>
        <v>1</v>
      </c>
      <c r="I1601" t="str">
        <f>VLOOKUP(A1601:A3935,'Medical Examinations'!$A$2:$K$2336,11,0)</f>
        <v>No</v>
      </c>
      <c r="J1601" s="8" t="str">
        <f>VLOOKUP(A1601:A3935,'Medical Examinations'!$A$2:$M$2336,12,0)</f>
        <v>Normal Weight</v>
      </c>
      <c r="K1601" s="8" t="str">
        <f>VLOOKUP(A1601:A3935,'Medical Examinations'!$A$2:$M$2336,13,0)</f>
        <v>Normal</v>
      </c>
      <c r="L1601" s="8" t="str">
        <f>VLOOKUP(Table1[CUSTOMER ID],'Hospitalisation Details'!$A$1:$N$2344,12,0)</f>
        <v>10/Oct/1979</v>
      </c>
      <c r="M1601" s="22">
        <f>VLOOKUP(Table1[CUSTOMER ID],'Hospitalisation Details'!$A$2:$N$2344,14,0)</f>
        <v>6250.44</v>
      </c>
      <c r="N1601" s="8" t="str">
        <f>VLOOKUP(Table1[CUSTOMER ID],'Hospitalisation Details'!$A$2:$I$2344,7,0)</f>
        <v>tier - 2</v>
      </c>
      <c r="O1601" s="8" t="str">
        <f>VLOOKUP(Table1[CUSTOMER ID],'Hospitalisation Details'!$A$2:$I$2344,8,0)</f>
        <v>tier - 1</v>
      </c>
      <c r="P1601" s="8" t="str">
        <f>VLOOKUP(Table1[CUSTOMER ID],'Hospitalisation Details'!$A$2:$I$2344,9,0)</f>
        <v>R1011</v>
      </c>
      <c r="Q1601" s="8">
        <f ca="1">VLOOKUP(Table1[CUSTOMER ID],'Hospitalisation Details'!$A$2:$N$2344,13,0)</f>
        <v>45</v>
      </c>
    </row>
    <row r="1602" spans="1:17" ht="15.75" x14ac:dyDescent="0.25">
      <c r="A1602" s="1" t="s">
        <v>769</v>
      </c>
      <c r="B1602" s="8" t="str">
        <f>VLOOKUP(A1602:A3936,'Customer Names'!$A$2:$D$2336,2,0)</f>
        <v xml:space="preserve">  Barbara G</v>
      </c>
      <c r="C1602" s="8">
        <f>VLOOKUP(A1602:A3936,'Medical Examinations'!$A$2:$H$2336,2,0)</f>
        <v>32.5</v>
      </c>
      <c r="D1602" s="8">
        <f>VLOOKUP(A1602:A3936,'Medical Examinations'!$A$2:$H$2336,3,0)</f>
        <v>4.6900000000000004</v>
      </c>
      <c r="E1602" s="8" t="str">
        <f>VLOOKUP(A1602:A3936,'Medical Examinations'!$A$1:$M$2336,10,0)</f>
        <v>Yes</v>
      </c>
      <c r="F1602" s="8" t="str">
        <f>VLOOKUP(A1602:A3936,'Medical Examinations'!$A$2:$H$2336,5,0)</f>
        <v>No</v>
      </c>
      <c r="G1602" s="8" t="str">
        <f>VLOOKUP(A1602:A3936,'Medical Examinations'!$A$2:$H$2336,6,0)</f>
        <v>Yes</v>
      </c>
      <c r="H1602" s="8">
        <f>VLOOKUP(A1602:A3936,'Medical Examinations'!$A$2:$H$2336,7,0)</f>
        <v>1</v>
      </c>
      <c r="I1602" t="str">
        <f>VLOOKUP(A1602:A3936,'Medical Examinations'!$A$2:$K$2336,11,0)</f>
        <v>No</v>
      </c>
      <c r="J1602" s="8" t="str">
        <f>VLOOKUP(A1602:A3936,'Medical Examinations'!$A$2:$M$2336,12,0)</f>
        <v>Obesity</v>
      </c>
      <c r="K1602" s="8" t="str">
        <f>VLOOKUP(A1602:A3936,'Medical Examinations'!$A$2:$M$2336,13,0)</f>
        <v>Normal</v>
      </c>
      <c r="L1602" s="8" t="str">
        <f>VLOOKUP(Table1[CUSTOMER ID],'Hospitalisation Details'!$A$1:$N$2344,12,0)</f>
        <v>11/Aug/1983</v>
      </c>
      <c r="M1602" s="22">
        <f>VLOOKUP(Table1[CUSTOMER ID],'Hospitalisation Details'!$A$2:$N$2344,14,0)</f>
        <v>6238.3</v>
      </c>
      <c r="N1602" s="8" t="str">
        <f>VLOOKUP(Table1[CUSTOMER ID],'Hospitalisation Details'!$A$2:$I$2344,7,0)</f>
        <v>tier - 2</v>
      </c>
      <c r="O1602" s="8" t="str">
        <f>VLOOKUP(Table1[CUSTOMER ID],'Hospitalisation Details'!$A$2:$I$2344,8,0)</f>
        <v>tier - 1</v>
      </c>
      <c r="P1602" s="8" t="str">
        <f>VLOOKUP(Table1[CUSTOMER ID],'Hospitalisation Details'!$A$2:$I$2344,9,0)</f>
        <v>R1011</v>
      </c>
      <c r="Q1602" s="8">
        <f ca="1">VLOOKUP(Table1[CUSTOMER ID],'Hospitalisation Details'!$A$2:$N$2344,13,0)</f>
        <v>41</v>
      </c>
    </row>
    <row r="1603" spans="1:17" ht="15.75" x14ac:dyDescent="0.25">
      <c r="A1603" s="1" t="s">
        <v>768</v>
      </c>
      <c r="B1603" s="8" t="str">
        <f>VLOOKUP(A1603:A3937,'Customer Names'!$A$2:$D$2336,2,0)</f>
        <v xml:space="preserve">  Skylar</v>
      </c>
      <c r="C1603" s="8">
        <f>VLOOKUP(A1603:A3937,'Medical Examinations'!$A$2:$H$2336,2,0)</f>
        <v>20.9</v>
      </c>
      <c r="D1603" s="8">
        <f>VLOOKUP(A1603:A3937,'Medical Examinations'!$A$2:$H$2336,3,0)</f>
        <v>6.94</v>
      </c>
      <c r="E1603" s="8" t="str">
        <f>VLOOKUP(A1603:A3937,'Medical Examinations'!$A$1:$M$2336,10,0)</f>
        <v>No</v>
      </c>
      <c r="F1603" s="8" t="str">
        <f>VLOOKUP(A1603:A3937,'Medical Examinations'!$A$2:$H$2336,5,0)</f>
        <v>No</v>
      </c>
      <c r="G1603" s="8" t="str">
        <f>VLOOKUP(A1603:A3937,'Medical Examinations'!$A$2:$H$2336,6,0)</f>
        <v>No</v>
      </c>
      <c r="H1603" s="8">
        <f>VLOOKUP(A1603:A3937,'Medical Examinations'!$A$2:$H$2336,7,0)</f>
        <v>0</v>
      </c>
      <c r="I1603" t="str">
        <f>VLOOKUP(A1603:A3937,'Medical Examinations'!$A$2:$K$2336,11,0)</f>
        <v>No</v>
      </c>
      <c r="J1603" s="8" t="str">
        <f>VLOOKUP(A1603:A3937,'Medical Examinations'!$A$2:$M$2336,12,0)</f>
        <v>Normal Weight</v>
      </c>
      <c r="K1603" s="8" t="str">
        <f>VLOOKUP(A1603:A3937,'Medical Examinations'!$A$2:$M$2336,13,0)</f>
        <v>Diabetes</v>
      </c>
      <c r="L1603" s="8" t="str">
        <f>VLOOKUP(Table1[CUSTOMER ID],'Hospitalisation Details'!$A$1:$N$2344,12,0)</f>
        <v>19/Sep/1978</v>
      </c>
      <c r="M1603" s="22">
        <f>VLOOKUP(Table1[CUSTOMER ID],'Hospitalisation Details'!$A$2:$N$2344,14,0)</f>
        <v>6236.95</v>
      </c>
      <c r="N1603" s="8" t="str">
        <f>VLOOKUP(Table1[CUSTOMER ID],'Hospitalisation Details'!$A$2:$I$2344,7,0)</f>
        <v>tier - 2</v>
      </c>
      <c r="O1603" s="8" t="str">
        <f>VLOOKUP(Table1[CUSTOMER ID],'Hospitalisation Details'!$A$2:$I$2344,8,0)</f>
        <v>tier - 2</v>
      </c>
      <c r="P1603" s="8" t="str">
        <f>VLOOKUP(Table1[CUSTOMER ID],'Hospitalisation Details'!$A$2:$I$2344,9,0)</f>
        <v>R1013</v>
      </c>
      <c r="Q1603" s="8">
        <f ca="1">VLOOKUP(Table1[CUSTOMER ID],'Hospitalisation Details'!$A$2:$N$2344,13,0)</f>
        <v>46</v>
      </c>
    </row>
    <row r="1604" spans="1:17" ht="15.75" x14ac:dyDescent="0.25">
      <c r="A1604" s="1" t="s">
        <v>767</v>
      </c>
      <c r="B1604" s="8" t="str">
        <f>VLOOKUP(A1604:A3938,'Customer Names'!$A$2:$D$2336,2,0)</f>
        <v xml:space="preserve">  Nick</v>
      </c>
      <c r="C1604" s="8">
        <f>VLOOKUP(A1604:A3938,'Medical Examinations'!$A$2:$H$2336,2,0)</f>
        <v>19.11</v>
      </c>
      <c r="D1604" s="8">
        <f>VLOOKUP(A1604:A3938,'Medical Examinations'!$A$2:$H$2336,3,0)</f>
        <v>4.3499999999999996</v>
      </c>
      <c r="E1604" s="8" t="str">
        <f>VLOOKUP(A1604:A3938,'Medical Examinations'!$A$1:$M$2336,10,0)</f>
        <v>No</v>
      </c>
      <c r="F1604" s="8" t="str">
        <f>VLOOKUP(A1604:A3938,'Medical Examinations'!$A$2:$H$2336,5,0)</f>
        <v>No</v>
      </c>
      <c r="G1604" s="8" t="str">
        <f>VLOOKUP(A1604:A3938,'Medical Examinations'!$A$2:$H$2336,6,0)</f>
        <v>No</v>
      </c>
      <c r="H1604" s="8">
        <f>VLOOKUP(A1604:A3938,'Medical Examinations'!$A$2:$H$2336,7,0)</f>
        <v>2</v>
      </c>
      <c r="I1604" t="str">
        <f>VLOOKUP(A1604:A3938,'Medical Examinations'!$A$2:$K$2336,11,0)</f>
        <v>No</v>
      </c>
      <c r="J1604" s="8" t="str">
        <f>VLOOKUP(A1604:A3938,'Medical Examinations'!$A$2:$M$2336,12,0)</f>
        <v>Normal Weight</v>
      </c>
      <c r="K1604" s="8" t="str">
        <f>VLOOKUP(A1604:A3938,'Medical Examinations'!$A$2:$M$2336,13,0)</f>
        <v>Normal</v>
      </c>
      <c r="L1604" s="8" t="str">
        <f>VLOOKUP(Table1[CUSTOMER ID],'Hospitalisation Details'!$A$1:$N$2344,12,0)</f>
        <v>29/Jun/1972</v>
      </c>
      <c r="M1604" s="22">
        <f>VLOOKUP(Table1[CUSTOMER ID],'Hospitalisation Details'!$A$2:$N$2344,14,0)</f>
        <v>6219.93</v>
      </c>
      <c r="N1604" s="8" t="str">
        <f>VLOOKUP(Table1[CUSTOMER ID],'Hospitalisation Details'!$A$2:$I$2344,7,0)</f>
        <v>tier - 2</v>
      </c>
      <c r="O1604" s="8" t="str">
        <f>VLOOKUP(Table1[CUSTOMER ID],'Hospitalisation Details'!$A$2:$I$2344,8,0)</f>
        <v>tier - 2</v>
      </c>
      <c r="P1604" s="8" t="str">
        <f>VLOOKUP(Table1[CUSTOMER ID],'Hospitalisation Details'!$A$2:$I$2344,9,0)</f>
        <v>R1013</v>
      </c>
      <c r="Q1604" s="8">
        <f ca="1">VLOOKUP(Table1[CUSTOMER ID],'Hospitalisation Details'!$A$2:$N$2344,13,0)</f>
        <v>52</v>
      </c>
    </row>
    <row r="1605" spans="1:17" ht="15.75" x14ac:dyDescent="0.25">
      <c r="A1605" s="1" t="s">
        <v>766</v>
      </c>
      <c r="B1605" s="8" t="str">
        <f>VLOOKUP(A1605:A3939,'Customer Names'!$A$2:$D$2336,2,0)</f>
        <v xml:space="preserve">  Sunny S</v>
      </c>
      <c r="C1605" s="8">
        <f>VLOOKUP(A1605:A3939,'Medical Examinations'!$A$2:$H$2336,2,0)</f>
        <v>31.17</v>
      </c>
      <c r="D1605" s="8">
        <f>VLOOKUP(A1605:A3939,'Medical Examinations'!$A$2:$H$2336,3,0)</f>
        <v>5.28</v>
      </c>
      <c r="E1605" s="8" t="str">
        <f>VLOOKUP(A1605:A3939,'Medical Examinations'!$A$1:$M$2336,10,0)</f>
        <v>No</v>
      </c>
      <c r="F1605" s="8" t="str">
        <f>VLOOKUP(A1605:A3939,'Medical Examinations'!$A$2:$H$2336,5,0)</f>
        <v>No</v>
      </c>
      <c r="G1605" s="8" t="str">
        <f>VLOOKUP(A1605:A3939,'Medical Examinations'!$A$2:$H$2336,6,0)</f>
        <v>No</v>
      </c>
      <c r="H1605" s="8">
        <f>VLOOKUP(A1605:A3939,'Medical Examinations'!$A$2:$H$2336,7,0)</f>
        <v>1</v>
      </c>
      <c r="I1605" t="str">
        <f>VLOOKUP(A1605:A3939,'Medical Examinations'!$A$2:$K$2336,11,0)</f>
        <v>No</v>
      </c>
      <c r="J1605" s="8" t="str">
        <f>VLOOKUP(A1605:A3939,'Medical Examinations'!$A$2:$M$2336,12,0)</f>
        <v>Obesity</v>
      </c>
      <c r="K1605" s="8" t="str">
        <f>VLOOKUP(A1605:A3939,'Medical Examinations'!$A$2:$M$2336,13,0)</f>
        <v>Normal</v>
      </c>
      <c r="L1605" s="8" t="str">
        <f>VLOOKUP(Table1[CUSTOMER ID],'Hospitalisation Details'!$A$1:$N$2344,12,0)</f>
        <v>12/Aug/1992</v>
      </c>
      <c r="M1605" s="22">
        <f>VLOOKUP(Table1[CUSTOMER ID],'Hospitalisation Details'!$A$2:$N$2344,14,0)</f>
        <v>6208.5</v>
      </c>
      <c r="N1605" s="8" t="str">
        <f>VLOOKUP(Table1[CUSTOMER ID],'Hospitalisation Details'!$A$2:$I$2344,7,0)</f>
        <v>tier - 2</v>
      </c>
      <c r="O1605" s="8" t="str">
        <f>VLOOKUP(Table1[CUSTOMER ID],'Hospitalisation Details'!$A$2:$I$2344,8,0)</f>
        <v>tier - 1</v>
      </c>
      <c r="P1605" s="8" t="str">
        <f>VLOOKUP(Table1[CUSTOMER ID],'Hospitalisation Details'!$A$2:$I$2344,9,0)</f>
        <v>R1021</v>
      </c>
      <c r="Q1605" s="8">
        <f ca="1">VLOOKUP(Table1[CUSTOMER ID],'Hospitalisation Details'!$A$2:$N$2344,13,0)</f>
        <v>32</v>
      </c>
    </row>
    <row r="1606" spans="1:17" ht="15.75" x14ac:dyDescent="0.25">
      <c r="A1606" s="1" t="s">
        <v>765</v>
      </c>
      <c r="B1606" s="8" t="str">
        <f>VLOOKUP(A1606:A3940,'Customer Names'!$A$2:$D$2336,2,0)</f>
        <v xml:space="preserve">  Anne-Marie</v>
      </c>
      <c r="C1606" s="8">
        <f>VLOOKUP(A1606:A3940,'Medical Examinations'!$A$2:$H$2336,2,0)</f>
        <v>36.08</v>
      </c>
      <c r="D1606" s="8">
        <f>VLOOKUP(A1606:A3940,'Medical Examinations'!$A$2:$H$2336,3,0)</f>
        <v>4.29</v>
      </c>
      <c r="E1606" s="8" t="str">
        <f>VLOOKUP(A1606:A3940,'Medical Examinations'!$A$1:$M$2336,10,0)</f>
        <v>No</v>
      </c>
      <c r="F1606" s="8" t="str">
        <f>VLOOKUP(A1606:A3940,'Medical Examinations'!$A$2:$H$2336,5,0)</f>
        <v>No</v>
      </c>
      <c r="G1606" s="8" t="str">
        <f>VLOOKUP(A1606:A3940,'Medical Examinations'!$A$2:$H$2336,6,0)</f>
        <v>No</v>
      </c>
      <c r="H1606" s="8">
        <f>VLOOKUP(A1606:A3940,'Medical Examinations'!$A$2:$H$2336,7,0)</f>
        <v>0</v>
      </c>
      <c r="I1606" t="str">
        <f>VLOOKUP(A1606:A3940,'Medical Examinations'!$A$2:$K$2336,11,0)</f>
        <v>No</v>
      </c>
      <c r="J1606" s="8" t="str">
        <f>VLOOKUP(A1606:A3940,'Medical Examinations'!$A$2:$M$2336,12,0)</f>
        <v>Obesity</v>
      </c>
      <c r="K1606" s="8" t="str">
        <f>VLOOKUP(A1606:A3940,'Medical Examinations'!$A$2:$M$2336,13,0)</f>
        <v>Normal</v>
      </c>
      <c r="L1606" s="8" t="str">
        <f>VLOOKUP(Table1[CUSTOMER ID],'Hospitalisation Details'!$A$1:$N$2344,12,0)</f>
        <v>10/Sep/1999</v>
      </c>
      <c r="M1606" s="22">
        <f>VLOOKUP(Table1[CUSTOMER ID],'Hospitalisation Details'!$A$2:$N$2344,14,0)</f>
        <v>6207.26</v>
      </c>
      <c r="N1606" s="8" t="str">
        <f>VLOOKUP(Table1[CUSTOMER ID],'Hospitalisation Details'!$A$2:$I$2344,7,0)</f>
        <v>tier - 2</v>
      </c>
      <c r="O1606" s="8" t="str">
        <f>VLOOKUP(Table1[CUSTOMER ID],'Hospitalisation Details'!$A$2:$I$2344,8,0)</f>
        <v>tier - 2</v>
      </c>
      <c r="P1606" s="8" t="str">
        <f>VLOOKUP(Table1[CUSTOMER ID],'Hospitalisation Details'!$A$2:$I$2344,9,0)</f>
        <v>R1026</v>
      </c>
      <c r="Q1606" s="8">
        <f ca="1">VLOOKUP(Table1[CUSTOMER ID],'Hospitalisation Details'!$A$2:$N$2344,13,0)</f>
        <v>25</v>
      </c>
    </row>
    <row r="1607" spans="1:17" ht="15.75" x14ac:dyDescent="0.25">
      <c r="A1607" s="1" t="s">
        <v>764</v>
      </c>
      <c r="B1607" s="8" t="str">
        <f>VLOOKUP(A1607:A3941,'Customer Names'!$A$2:$D$2336,2,0)</f>
        <v xml:space="preserve">  Nicholas</v>
      </c>
      <c r="C1607" s="8">
        <f>VLOOKUP(A1607:A3941,'Medical Examinations'!$A$2:$H$2336,2,0)</f>
        <v>28.024999999999999</v>
      </c>
      <c r="D1607" s="8">
        <f>VLOOKUP(A1607:A3941,'Medical Examinations'!$A$2:$H$2336,3,0)</f>
        <v>5.69</v>
      </c>
      <c r="E1607" s="8" t="str">
        <f>VLOOKUP(A1607:A3941,'Medical Examinations'!$A$1:$M$2336,10,0)</f>
        <v>Yes</v>
      </c>
      <c r="F1607" s="8" t="str">
        <f>VLOOKUP(A1607:A3941,'Medical Examinations'!$A$2:$H$2336,5,0)</f>
        <v>No</v>
      </c>
      <c r="G1607" s="8" t="str">
        <f>VLOOKUP(A1607:A3941,'Medical Examinations'!$A$2:$H$2336,6,0)</f>
        <v>No</v>
      </c>
      <c r="H1607" s="8">
        <f>VLOOKUP(A1607:A3941,'Medical Examinations'!$A$2:$H$2336,7,0)</f>
        <v>0</v>
      </c>
      <c r="I1607" t="str">
        <f>VLOOKUP(A1607:A3941,'Medical Examinations'!$A$2:$K$2336,11,0)</f>
        <v>No</v>
      </c>
      <c r="J1607" s="8" t="str">
        <f>VLOOKUP(A1607:A3941,'Medical Examinations'!$A$2:$M$2336,12,0)</f>
        <v>Overweight</v>
      </c>
      <c r="K1607" s="8" t="str">
        <f>VLOOKUP(A1607:A3941,'Medical Examinations'!$A$2:$M$2336,13,0)</f>
        <v>Normal</v>
      </c>
      <c r="L1607" s="8" t="str">
        <f>VLOOKUP(Table1[CUSTOMER ID],'Hospitalisation Details'!$A$1:$N$2344,12,0)</f>
        <v>22/Sep/1985</v>
      </c>
      <c r="M1607" s="22">
        <f>VLOOKUP(Table1[CUSTOMER ID],'Hospitalisation Details'!$A$2:$N$2344,14,0)</f>
        <v>6203.9</v>
      </c>
      <c r="N1607" s="8" t="str">
        <f>VLOOKUP(Table1[CUSTOMER ID],'Hospitalisation Details'!$A$2:$I$2344,7,0)</f>
        <v>tier - 2</v>
      </c>
      <c r="O1607" s="8" t="str">
        <f>VLOOKUP(Table1[CUSTOMER ID],'Hospitalisation Details'!$A$2:$I$2344,8,0)</f>
        <v>tier - 2</v>
      </c>
      <c r="P1607" s="8" t="str">
        <f>VLOOKUP(Table1[CUSTOMER ID],'Hospitalisation Details'!$A$2:$I$2344,9,0)</f>
        <v>R1012</v>
      </c>
      <c r="Q1607" s="8">
        <f ca="1">VLOOKUP(Table1[CUSTOMER ID],'Hospitalisation Details'!$A$2:$N$2344,13,0)</f>
        <v>39</v>
      </c>
    </row>
    <row r="1608" spans="1:17" ht="15.75" x14ac:dyDescent="0.25">
      <c r="A1608" s="1" t="s">
        <v>763</v>
      </c>
      <c r="B1608" s="8" t="str">
        <f>VLOOKUP(A1608:A3942,'Customer Names'!$A$2:$D$2336,2,0)</f>
        <v xml:space="preserve">  Scott M</v>
      </c>
      <c r="C1608" s="8">
        <f>VLOOKUP(A1608:A3942,'Medical Examinations'!$A$2:$H$2336,2,0)</f>
        <v>24.32</v>
      </c>
      <c r="D1608" s="8">
        <f>VLOOKUP(A1608:A3942,'Medical Examinations'!$A$2:$H$2336,3,0)</f>
        <v>5.56</v>
      </c>
      <c r="E1608" s="8" t="str">
        <f>VLOOKUP(A1608:A3942,'Medical Examinations'!$A$1:$M$2336,10,0)</f>
        <v>Yes</v>
      </c>
      <c r="F1608" s="8" t="str">
        <f>VLOOKUP(A1608:A3942,'Medical Examinations'!$A$2:$H$2336,5,0)</f>
        <v>No</v>
      </c>
      <c r="G1608" s="8" t="str">
        <f>VLOOKUP(A1608:A3942,'Medical Examinations'!$A$2:$H$2336,6,0)</f>
        <v>No</v>
      </c>
      <c r="H1608" s="8">
        <f>VLOOKUP(A1608:A3942,'Medical Examinations'!$A$2:$H$2336,7,0)</f>
        <v>0</v>
      </c>
      <c r="I1608" t="str">
        <f>VLOOKUP(A1608:A3942,'Medical Examinations'!$A$2:$K$2336,11,0)</f>
        <v>No</v>
      </c>
      <c r="J1608" s="8" t="str">
        <f>VLOOKUP(A1608:A3942,'Medical Examinations'!$A$2:$M$2336,12,0)</f>
        <v>Normal Weight</v>
      </c>
      <c r="K1608" s="8" t="str">
        <f>VLOOKUP(A1608:A3942,'Medical Examinations'!$A$2:$M$2336,13,0)</f>
        <v>Normal</v>
      </c>
      <c r="L1608" s="8" t="str">
        <f>VLOOKUP(Table1[CUSTOMER ID],'Hospitalisation Details'!$A$1:$N$2344,12,0)</f>
        <v>22/Jul/1985</v>
      </c>
      <c r="M1608" s="22">
        <f>VLOOKUP(Table1[CUSTOMER ID],'Hospitalisation Details'!$A$2:$N$2344,14,0)</f>
        <v>6198.75</v>
      </c>
      <c r="N1608" s="8" t="str">
        <f>VLOOKUP(Table1[CUSTOMER ID],'Hospitalisation Details'!$A$2:$I$2344,7,0)</f>
        <v>tier - 2</v>
      </c>
      <c r="O1608" s="8" t="str">
        <f>VLOOKUP(Table1[CUSTOMER ID],'Hospitalisation Details'!$A$2:$I$2344,8,0)</f>
        <v>tier - 1</v>
      </c>
      <c r="P1608" s="8" t="str">
        <f>VLOOKUP(Table1[CUSTOMER ID],'Hospitalisation Details'!$A$2:$I$2344,9,0)</f>
        <v>R1012</v>
      </c>
      <c r="Q1608" s="8">
        <f ca="1">VLOOKUP(Table1[CUSTOMER ID],'Hospitalisation Details'!$A$2:$N$2344,13,0)</f>
        <v>39</v>
      </c>
    </row>
    <row r="1609" spans="1:17" ht="15.75" x14ac:dyDescent="0.25">
      <c r="A1609" s="1" t="s">
        <v>762</v>
      </c>
      <c r="B1609" s="8" t="str">
        <f>VLOOKUP(A1609:A3943,'Customer Names'!$A$2:$D$2336,2,0)</f>
        <v xml:space="preserve">  Marisa A</v>
      </c>
      <c r="C1609" s="8">
        <f>VLOOKUP(A1609:A3943,'Medical Examinations'!$A$2:$H$2336,2,0)</f>
        <v>38</v>
      </c>
      <c r="D1609" s="8">
        <f>VLOOKUP(A1609:A3943,'Medical Examinations'!$A$2:$H$2336,3,0)</f>
        <v>5.41</v>
      </c>
      <c r="E1609" s="8" t="str">
        <f>VLOOKUP(A1609:A3943,'Medical Examinations'!$A$1:$M$2336,10,0)</f>
        <v>Yes</v>
      </c>
      <c r="F1609" s="8" t="str">
        <f>VLOOKUP(A1609:A3943,'Medical Examinations'!$A$2:$H$2336,5,0)</f>
        <v>No</v>
      </c>
      <c r="G1609" s="8" t="str">
        <f>VLOOKUP(A1609:A3943,'Medical Examinations'!$A$2:$H$2336,6,0)</f>
        <v>No</v>
      </c>
      <c r="H1609" s="8">
        <f>VLOOKUP(A1609:A3943,'Medical Examinations'!$A$2:$H$2336,7,0)</f>
        <v>1</v>
      </c>
      <c r="I1609" t="str">
        <f>VLOOKUP(A1609:A3943,'Medical Examinations'!$A$2:$K$2336,11,0)</f>
        <v>No</v>
      </c>
      <c r="J1609" s="8" t="str">
        <f>VLOOKUP(A1609:A3943,'Medical Examinations'!$A$2:$M$2336,12,0)</f>
        <v>Obesity</v>
      </c>
      <c r="K1609" s="8" t="str">
        <f>VLOOKUP(A1609:A3943,'Medical Examinations'!$A$2:$M$2336,13,0)</f>
        <v>Normal</v>
      </c>
      <c r="L1609" s="8" t="str">
        <f>VLOOKUP(Table1[CUSTOMER ID],'Hospitalisation Details'!$A$1:$N$2344,12,0)</f>
        <v>23/Oct/1988</v>
      </c>
      <c r="M1609" s="22">
        <f>VLOOKUP(Table1[CUSTOMER ID],'Hospitalisation Details'!$A$2:$N$2344,14,0)</f>
        <v>6196.45</v>
      </c>
      <c r="N1609" s="8" t="str">
        <f>VLOOKUP(Table1[CUSTOMER ID],'Hospitalisation Details'!$A$2:$I$2344,7,0)</f>
        <v>tier - 2</v>
      </c>
      <c r="O1609" s="8" t="str">
        <f>VLOOKUP(Table1[CUSTOMER ID],'Hospitalisation Details'!$A$2:$I$2344,8,0)</f>
        <v>tier - 1</v>
      </c>
      <c r="P1609" s="8" t="str">
        <f>VLOOKUP(Table1[CUSTOMER ID],'Hospitalisation Details'!$A$2:$I$2344,9,0)</f>
        <v>R1011</v>
      </c>
      <c r="Q1609" s="8">
        <f ca="1">VLOOKUP(Table1[CUSTOMER ID],'Hospitalisation Details'!$A$2:$N$2344,13,0)</f>
        <v>36</v>
      </c>
    </row>
    <row r="1610" spans="1:17" ht="15.75" x14ac:dyDescent="0.25">
      <c r="A1610" s="1" t="s">
        <v>761</v>
      </c>
      <c r="B1610" s="8" t="str">
        <f>VLOOKUP(A1610:A3944,'Customer Names'!$A$2:$D$2336,2,0)</f>
        <v xml:space="preserve">  Katie</v>
      </c>
      <c r="C1610" s="8">
        <f>VLOOKUP(A1610:A3944,'Medical Examinations'!$A$2:$H$2336,2,0)</f>
        <v>31.6</v>
      </c>
      <c r="D1610" s="8">
        <f>VLOOKUP(A1610:A3944,'Medical Examinations'!$A$2:$H$2336,3,0)</f>
        <v>10.85</v>
      </c>
      <c r="E1610" s="8" t="str">
        <f>VLOOKUP(A1610:A3944,'Medical Examinations'!$A$1:$M$2336,10,0)</f>
        <v>Yes</v>
      </c>
      <c r="F1610" s="8" t="str">
        <f>VLOOKUP(A1610:A3944,'Medical Examinations'!$A$2:$H$2336,5,0)</f>
        <v>No</v>
      </c>
      <c r="G1610" s="8" t="str">
        <f>VLOOKUP(A1610:A3944,'Medical Examinations'!$A$2:$H$2336,6,0)</f>
        <v>No</v>
      </c>
      <c r="H1610" s="8">
        <f>VLOOKUP(A1610:A3944,'Medical Examinations'!$A$2:$H$2336,7,0)</f>
        <v>0</v>
      </c>
      <c r="I1610" t="str">
        <f>VLOOKUP(A1610:A3944,'Medical Examinations'!$A$2:$K$2336,11,0)</f>
        <v>No</v>
      </c>
      <c r="J1610" s="8" t="str">
        <f>VLOOKUP(A1610:A3944,'Medical Examinations'!$A$2:$M$2336,12,0)</f>
        <v>Obesity</v>
      </c>
      <c r="K1610" s="8" t="str">
        <f>VLOOKUP(A1610:A3944,'Medical Examinations'!$A$2:$M$2336,13,0)</f>
        <v>Diabetes</v>
      </c>
      <c r="L1610" s="8" t="str">
        <f>VLOOKUP(Table1[CUSTOMER ID],'Hospitalisation Details'!$A$1:$N$2344,12,0)</f>
        <v>1/Oct/1981</v>
      </c>
      <c r="M1610" s="22">
        <f>VLOOKUP(Table1[CUSTOMER ID],'Hospitalisation Details'!$A$2:$N$2344,14,0)</f>
        <v>6186.13</v>
      </c>
      <c r="N1610" s="8" t="str">
        <f>VLOOKUP(Table1[CUSTOMER ID],'Hospitalisation Details'!$A$2:$I$2344,7,0)</f>
        <v>tier - 2</v>
      </c>
      <c r="O1610" s="8" t="str">
        <f>VLOOKUP(Table1[CUSTOMER ID],'Hospitalisation Details'!$A$2:$I$2344,8,0)</f>
        <v>tier - 3</v>
      </c>
      <c r="P1610" s="8" t="str">
        <f>VLOOKUP(Table1[CUSTOMER ID],'Hospitalisation Details'!$A$2:$I$2344,9,0)</f>
        <v>R1011</v>
      </c>
      <c r="Q1610" s="8">
        <f ca="1">VLOOKUP(Table1[CUSTOMER ID],'Hospitalisation Details'!$A$2:$N$2344,13,0)</f>
        <v>43</v>
      </c>
    </row>
    <row r="1611" spans="1:17" ht="15.75" x14ac:dyDescent="0.25">
      <c r="A1611" s="1" t="s">
        <v>760</v>
      </c>
      <c r="B1611" s="8" t="str">
        <f>VLOOKUP(A1611:A3945,'Customer Names'!$A$2:$D$2336,2,0)</f>
        <v xml:space="preserve">  Amy L</v>
      </c>
      <c r="C1611" s="8">
        <f>VLOOKUP(A1611:A3945,'Medical Examinations'!$A$2:$H$2336,2,0)</f>
        <v>31.02</v>
      </c>
      <c r="D1611" s="8">
        <f>VLOOKUP(A1611:A3945,'Medical Examinations'!$A$2:$H$2336,3,0)</f>
        <v>11.63</v>
      </c>
      <c r="E1611" s="8" t="str">
        <f>VLOOKUP(A1611:A3945,'Medical Examinations'!$A$1:$M$2336,10,0)</f>
        <v>Yes</v>
      </c>
      <c r="F1611" s="8" t="str">
        <f>VLOOKUP(A1611:A3945,'Medical Examinations'!$A$2:$H$2336,5,0)</f>
        <v>No</v>
      </c>
      <c r="G1611" s="8" t="str">
        <f>VLOOKUP(A1611:A3945,'Medical Examinations'!$A$2:$H$2336,6,0)</f>
        <v>No</v>
      </c>
      <c r="H1611" s="8">
        <f>VLOOKUP(A1611:A3945,'Medical Examinations'!$A$2:$H$2336,7,0)</f>
        <v>0</v>
      </c>
      <c r="I1611" t="str">
        <f>VLOOKUP(A1611:A3945,'Medical Examinations'!$A$2:$K$2336,11,0)</f>
        <v>No</v>
      </c>
      <c r="J1611" s="8" t="str">
        <f>VLOOKUP(A1611:A3945,'Medical Examinations'!$A$2:$M$2336,12,0)</f>
        <v>Obesity</v>
      </c>
      <c r="K1611" s="8" t="str">
        <f>VLOOKUP(A1611:A3945,'Medical Examinations'!$A$2:$M$2336,13,0)</f>
        <v>Diabetes</v>
      </c>
      <c r="L1611" s="8" t="str">
        <f>VLOOKUP(Table1[CUSTOMER ID],'Hospitalisation Details'!$A$1:$N$2344,12,0)</f>
        <v>22/Nov/1981</v>
      </c>
      <c r="M1611" s="22">
        <f>VLOOKUP(Table1[CUSTOMER ID],'Hospitalisation Details'!$A$2:$N$2344,14,0)</f>
        <v>6185.32</v>
      </c>
      <c r="N1611" s="8" t="str">
        <f>VLOOKUP(Table1[CUSTOMER ID],'Hospitalisation Details'!$A$2:$I$2344,7,0)</f>
        <v>tier - 2</v>
      </c>
      <c r="O1611" s="8" t="str">
        <f>VLOOKUP(Table1[CUSTOMER ID],'Hospitalisation Details'!$A$2:$I$2344,8,0)</f>
        <v>tier - 1</v>
      </c>
      <c r="P1611" s="8" t="str">
        <f>VLOOKUP(Table1[CUSTOMER ID],'Hospitalisation Details'!$A$2:$I$2344,9,0)</f>
        <v>R1013</v>
      </c>
      <c r="Q1611" s="8">
        <f ca="1">VLOOKUP(Table1[CUSTOMER ID],'Hospitalisation Details'!$A$2:$N$2344,13,0)</f>
        <v>42</v>
      </c>
    </row>
    <row r="1612" spans="1:17" ht="15.75" x14ac:dyDescent="0.25">
      <c r="A1612" s="1" t="s">
        <v>759</v>
      </c>
      <c r="B1612" s="8" t="str">
        <f>VLOOKUP(A1612:A3946,'Customer Names'!$A$2:$D$2336,2,0)</f>
        <v xml:space="preserve">  Jenna M</v>
      </c>
      <c r="C1612" s="8">
        <f>VLOOKUP(A1612:A3946,'Medical Examinations'!$A$2:$H$2336,2,0)</f>
        <v>29.26</v>
      </c>
      <c r="D1612" s="8">
        <f>VLOOKUP(A1612:A3946,'Medical Examinations'!$A$2:$H$2336,3,0)</f>
        <v>5.68</v>
      </c>
      <c r="E1612" s="8" t="str">
        <f>VLOOKUP(A1612:A3946,'Medical Examinations'!$A$1:$M$2336,10,0)</f>
        <v>Yes</v>
      </c>
      <c r="F1612" s="8" t="str">
        <f>VLOOKUP(A1612:A3946,'Medical Examinations'!$A$2:$H$2336,5,0)</f>
        <v>No</v>
      </c>
      <c r="G1612" s="8" t="str">
        <f>VLOOKUP(A1612:A3946,'Medical Examinations'!$A$2:$H$2336,6,0)</f>
        <v>No</v>
      </c>
      <c r="H1612" s="8">
        <f>VLOOKUP(A1612:A3946,'Medical Examinations'!$A$2:$H$2336,7,0)</f>
        <v>1</v>
      </c>
      <c r="I1612" t="str">
        <f>VLOOKUP(A1612:A3946,'Medical Examinations'!$A$2:$K$2336,11,0)</f>
        <v>No</v>
      </c>
      <c r="J1612" s="8" t="str">
        <f>VLOOKUP(A1612:A3946,'Medical Examinations'!$A$2:$M$2336,12,0)</f>
        <v>Overweight</v>
      </c>
      <c r="K1612" s="8" t="str">
        <f>VLOOKUP(A1612:A3946,'Medical Examinations'!$A$2:$M$2336,13,0)</f>
        <v>Normal</v>
      </c>
      <c r="L1612" s="8" t="str">
        <f>VLOOKUP(Table1[CUSTOMER ID],'Hospitalisation Details'!$A$1:$N$2344,12,0)</f>
        <v>1/Nov/1988</v>
      </c>
      <c r="M1612" s="22">
        <f>VLOOKUP(Table1[CUSTOMER ID],'Hospitalisation Details'!$A$2:$N$2344,14,0)</f>
        <v>6184.3</v>
      </c>
      <c r="N1612" s="8" t="str">
        <f>VLOOKUP(Table1[CUSTOMER ID],'Hospitalisation Details'!$A$2:$I$2344,7,0)</f>
        <v>tier - 2</v>
      </c>
      <c r="O1612" s="8" t="str">
        <f>VLOOKUP(Table1[CUSTOMER ID],'Hospitalisation Details'!$A$2:$I$2344,8,0)</f>
        <v>tier - 3</v>
      </c>
      <c r="P1612" s="8" t="str">
        <f>VLOOKUP(Table1[CUSTOMER ID],'Hospitalisation Details'!$A$2:$I$2344,9,0)</f>
        <v>R1013</v>
      </c>
      <c r="Q1612" s="8">
        <f ca="1">VLOOKUP(Table1[CUSTOMER ID],'Hospitalisation Details'!$A$2:$N$2344,13,0)</f>
        <v>36</v>
      </c>
    </row>
    <row r="1613" spans="1:17" ht="15.75" x14ac:dyDescent="0.25">
      <c r="A1613" s="1" t="s">
        <v>758</v>
      </c>
      <c r="B1613" s="8" t="str">
        <f>VLOOKUP(A1613:A3947,'Customer Names'!$A$2:$D$2336,2,0)</f>
        <v xml:space="preserve">  Elizabeth M</v>
      </c>
      <c r="C1613" s="8">
        <f>VLOOKUP(A1613:A3947,'Medical Examinations'!$A$2:$H$2336,2,0)</f>
        <v>15.09</v>
      </c>
      <c r="D1613" s="8">
        <f>VLOOKUP(A1613:A3947,'Medical Examinations'!$A$2:$H$2336,3,0)</f>
        <v>7.59</v>
      </c>
      <c r="E1613" s="8" t="str">
        <f>VLOOKUP(A1613:A3947,'Medical Examinations'!$A$1:$M$2336,10,0)</f>
        <v>Yes</v>
      </c>
      <c r="F1613" s="8" t="str">
        <f>VLOOKUP(A1613:A3947,'Medical Examinations'!$A$2:$H$2336,5,0)</f>
        <v>No</v>
      </c>
      <c r="G1613" s="8" t="str">
        <f>VLOOKUP(A1613:A3947,'Medical Examinations'!$A$2:$H$2336,6,0)</f>
        <v>No</v>
      </c>
      <c r="H1613" s="8">
        <f>VLOOKUP(A1613:A3947,'Medical Examinations'!$A$2:$H$2336,7,0)</f>
        <v>2</v>
      </c>
      <c r="I1613" t="str">
        <f>VLOOKUP(A1613:A3947,'Medical Examinations'!$A$2:$K$2336,11,0)</f>
        <v>No</v>
      </c>
      <c r="J1613" s="8" t="str">
        <f>VLOOKUP(A1613:A3947,'Medical Examinations'!$A$2:$M$2336,12,0)</f>
        <v>Underweight</v>
      </c>
      <c r="K1613" s="8" t="str">
        <f>VLOOKUP(A1613:A3947,'Medical Examinations'!$A$2:$M$2336,13,0)</f>
        <v>Diabetes</v>
      </c>
      <c r="L1613" s="8" t="str">
        <f>VLOOKUP(Table1[CUSTOMER ID],'Hospitalisation Details'!$A$1:$N$2344,12,0)</f>
        <v>5/Oct/1970</v>
      </c>
      <c r="M1613" s="22">
        <f>VLOOKUP(Table1[CUSTOMER ID],'Hospitalisation Details'!$A$2:$N$2344,14,0)</f>
        <v>6183.46</v>
      </c>
      <c r="N1613" s="8" t="str">
        <f>VLOOKUP(Table1[CUSTOMER ID],'Hospitalisation Details'!$A$2:$I$2344,7,0)</f>
        <v>tier - 2</v>
      </c>
      <c r="O1613" s="8" t="str">
        <f>VLOOKUP(Table1[CUSTOMER ID],'Hospitalisation Details'!$A$2:$I$2344,8,0)</f>
        <v>tier - 2</v>
      </c>
      <c r="P1613" s="8" t="str">
        <f>VLOOKUP(Table1[CUSTOMER ID],'Hospitalisation Details'!$A$2:$I$2344,9,0)</f>
        <v>R1012</v>
      </c>
      <c r="Q1613" s="8">
        <f ca="1">VLOOKUP(Table1[CUSTOMER ID],'Hospitalisation Details'!$A$2:$N$2344,13,0)</f>
        <v>54</v>
      </c>
    </row>
    <row r="1614" spans="1:17" ht="15.75" x14ac:dyDescent="0.25">
      <c r="A1614" s="1" t="s">
        <v>757</v>
      </c>
      <c r="B1614" s="8" t="str">
        <f>VLOOKUP(A1614:A3948,'Customer Names'!$A$2:$D$2336,2,0)</f>
        <v xml:space="preserve">  Lyazid</v>
      </c>
      <c r="C1614" s="8">
        <f>VLOOKUP(A1614:A3948,'Medical Examinations'!$A$2:$H$2336,2,0)</f>
        <v>22.63</v>
      </c>
      <c r="D1614" s="8">
        <f>VLOOKUP(A1614:A3948,'Medical Examinations'!$A$2:$H$2336,3,0)</f>
        <v>5.09</v>
      </c>
      <c r="E1614" s="8" t="str">
        <f>VLOOKUP(A1614:A3948,'Medical Examinations'!$A$1:$M$2336,10,0)</f>
        <v>Yes</v>
      </c>
      <c r="F1614" s="8" t="str">
        <f>VLOOKUP(A1614:A3948,'Medical Examinations'!$A$2:$H$2336,5,0)</f>
        <v>No</v>
      </c>
      <c r="G1614" s="8" t="str">
        <f>VLOOKUP(A1614:A3948,'Medical Examinations'!$A$2:$H$2336,6,0)</f>
        <v>No</v>
      </c>
      <c r="H1614" s="8">
        <f>VLOOKUP(A1614:A3948,'Medical Examinations'!$A$2:$H$2336,7,0)</f>
        <v>0</v>
      </c>
      <c r="I1614" t="str">
        <f>VLOOKUP(A1614:A3948,'Medical Examinations'!$A$2:$K$2336,11,0)</f>
        <v>No</v>
      </c>
      <c r="J1614" s="8" t="str">
        <f>VLOOKUP(A1614:A3948,'Medical Examinations'!$A$2:$M$2336,12,0)</f>
        <v>Normal Weight</v>
      </c>
      <c r="K1614" s="8" t="str">
        <f>VLOOKUP(A1614:A3948,'Medical Examinations'!$A$2:$M$2336,13,0)</f>
        <v>Normal</v>
      </c>
      <c r="L1614" s="8" t="str">
        <f>VLOOKUP(Table1[CUSTOMER ID],'Hospitalisation Details'!$A$1:$N$2344,12,0)</f>
        <v>9/Aug/1985</v>
      </c>
      <c r="M1614" s="22">
        <f>VLOOKUP(Table1[CUSTOMER ID],'Hospitalisation Details'!$A$2:$N$2344,14,0)</f>
        <v>6183.32</v>
      </c>
      <c r="N1614" s="8" t="str">
        <f>VLOOKUP(Table1[CUSTOMER ID],'Hospitalisation Details'!$A$2:$I$2344,7,0)</f>
        <v>tier - 2</v>
      </c>
      <c r="O1614" s="8" t="str">
        <f>VLOOKUP(Table1[CUSTOMER ID],'Hospitalisation Details'!$A$2:$I$2344,8,0)</f>
        <v>tier - 2</v>
      </c>
      <c r="P1614" s="8" t="str">
        <f>VLOOKUP(Table1[CUSTOMER ID],'Hospitalisation Details'!$A$2:$I$2344,9,0)</f>
        <v>R1012</v>
      </c>
      <c r="Q1614" s="8">
        <f ca="1">VLOOKUP(Table1[CUSTOMER ID],'Hospitalisation Details'!$A$2:$N$2344,13,0)</f>
        <v>39</v>
      </c>
    </row>
    <row r="1615" spans="1:17" ht="15.75" x14ac:dyDescent="0.25">
      <c r="A1615" s="1" t="s">
        <v>756</v>
      </c>
      <c r="B1615" s="8" t="str">
        <f>VLOOKUP(A1615:A3949,'Customer Names'!$A$2:$D$2336,2,0)</f>
        <v xml:space="preserve">  Lindsey A</v>
      </c>
      <c r="C1615" s="8">
        <f>VLOOKUP(A1615:A3949,'Medical Examinations'!$A$2:$H$2336,2,0)</f>
        <v>23.46</v>
      </c>
      <c r="D1615" s="8">
        <f>VLOOKUP(A1615:A3949,'Medical Examinations'!$A$2:$H$2336,3,0)</f>
        <v>4.21</v>
      </c>
      <c r="E1615" s="8" t="str">
        <f>VLOOKUP(A1615:A3949,'Medical Examinations'!$A$1:$M$2336,10,0)</f>
        <v>No</v>
      </c>
      <c r="F1615" s="8" t="str">
        <f>VLOOKUP(A1615:A3949,'Medical Examinations'!$A$2:$H$2336,5,0)</f>
        <v>No</v>
      </c>
      <c r="G1615" s="8" t="str">
        <f>VLOOKUP(A1615:A3949,'Medical Examinations'!$A$2:$H$2336,6,0)</f>
        <v>No</v>
      </c>
      <c r="H1615" s="8">
        <f>VLOOKUP(A1615:A3949,'Medical Examinations'!$A$2:$H$2336,7,0)</f>
        <v>1</v>
      </c>
      <c r="I1615" t="str">
        <f>VLOOKUP(A1615:A3949,'Medical Examinations'!$A$2:$K$2336,11,0)</f>
        <v>No</v>
      </c>
      <c r="J1615" s="8" t="str">
        <f>VLOOKUP(A1615:A3949,'Medical Examinations'!$A$2:$M$2336,12,0)</f>
        <v>Normal Weight</v>
      </c>
      <c r="K1615" s="8" t="str">
        <f>VLOOKUP(A1615:A3949,'Medical Examinations'!$A$2:$M$2336,13,0)</f>
        <v>Normal</v>
      </c>
      <c r="L1615" s="8" t="str">
        <f>VLOOKUP(Table1[CUSTOMER ID],'Hospitalisation Details'!$A$1:$N$2344,12,0)</f>
        <v>6/Oct/1984</v>
      </c>
      <c r="M1615" s="22">
        <f>VLOOKUP(Table1[CUSTOMER ID],'Hospitalisation Details'!$A$2:$N$2344,14,0)</f>
        <v>6170.96</v>
      </c>
      <c r="N1615" s="8" t="str">
        <f>VLOOKUP(Table1[CUSTOMER ID],'Hospitalisation Details'!$A$2:$I$2344,7,0)</f>
        <v>tier - 2</v>
      </c>
      <c r="O1615" s="8" t="str">
        <f>VLOOKUP(Table1[CUSTOMER ID],'Hospitalisation Details'!$A$2:$I$2344,8,0)</f>
        <v>tier - 1</v>
      </c>
      <c r="P1615" s="8" t="str">
        <f>VLOOKUP(Table1[CUSTOMER ID],'Hospitalisation Details'!$A$2:$I$2344,9,0)</f>
        <v>R1013</v>
      </c>
      <c r="Q1615" s="8">
        <f ca="1">VLOOKUP(Table1[CUSTOMER ID],'Hospitalisation Details'!$A$2:$N$2344,13,0)</f>
        <v>40</v>
      </c>
    </row>
    <row r="1616" spans="1:17" ht="15.75" x14ac:dyDescent="0.25">
      <c r="A1616" s="1" t="s">
        <v>755</v>
      </c>
      <c r="B1616" s="8" t="str">
        <f>VLOOKUP(A1616:A3950,'Customer Names'!$A$2:$D$2336,2,0)</f>
        <v xml:space="preserve">  Chris</v>
      </c>
      <c r="C1616" s="8">
        <f>VLOOKUP(A1616:A3950,'Medical Examinations'!$A$2:$H$2336,2,0)</f>
        <v>22.56</v>
      </c>
      <c r="D1616" s="8">
        <f>VLOOKUP(A1616:A3950,'Medical Examinations'!$A$2:$H$2336,3,0)</f>
        <v>4.34</v>
      </c>
      <c r="E1616" s="8" t="str">
        <f>VLOOKUP(A1616:A3950,'Medical Examinations'!$A$1:$M$2336,10,0)</f>
        <v>Yes</v>
      </c>
      <c r="F1616" s="8" t="str">
        <f>VLOOKUP(A1616:A3950,'Medical Examinations'!$A$2:$H$2336,5,0)</f>
        <v>No</v>
      </c>
      <c r="G1616" s="8" t="str">
        <f>VLOOKUP(A1616:A3950,'Medical Examinations'!$A$2:$H$2336,6,0)</f>
        <v>No</v>
      </c>
      <c r="H1616" s="8">
        <f>VLOOKUP(A1616:A3950,'Medical Examinations'!$A$2:$H$2336,7,0)</f>
        <v>0</v>
      </c>
      <c r="I1616" t="str">
        <f>VLOOKUP(A1616:A3950,'Medical Examinations'!$A$2:$K$2336,11,0)</f>
        <v>No</v>
      </c>
      <c r="J1616" s="8" t="str">
        <f>VLOOKUP(A1616:A3950,'Medical Examinations'!$A$2:$M$2336,12,0)</f>
        <v>Normal Weight</v>
      </c>
      <c r="K1616" s="8" t="str">
        <f>VLOOKUP(A1616:A3950,'Medical Examinations'!$A$2:$M$2336,13,0)</f>
        <v>Normal</v>
      </c>
      <c r="L1616" s="8" t="str">
        <f>VLOOKUP(Table1[CUSTOMER ID],'Hospitalisation Details'!$A$1:$N$2344,12,0)</f>
        <v>15/Oct/1985</v>
      </c>
      <c r="M1616" s="22">
        <f>VLOOKUP(Table1[CUSTOMER ID],'Hospitalisation Details'!$A$2:$N$2344,14,0)</f>
        <v>6159.57</v>
      </c>
      <c r="N1616" s="8" t="str">
        <f>VLOOKUP(Table1[CUSTOMER ID],'Hospitalisation Details'!$A$2:$I$2344,7,0)</f>
        <v>tier - 2</v>
      </c>
      <c r="O1616" s="8" t="str">
        <f>VLOOKUP(Table1[CUSTOMER ID],'Hospitalisation Details'!$A$2:$I$2344,8,0)</f>
        <v>tier - 1</v>
      </c>
      <c r="P1616" s="8" t="str">
        <f>VLOOKUP(Table1[CUSTOMER ID],'Hospitalisation Details'!$A$2:$I$2344,9,0)</f>
        <v>R1012</v>
      </c>
      <c r="Q1616" s="8">
        <f ca="1">VLOOKUP(Table1[CUSTOMER ID],'Hospitalisation Details'!$A$2:$N$2344,13,0)</f>
        <v>39</v>
      </c>
    </row>
    <row r="1617" spans="1:17" ht="15.75" x14ac:dyDescent="0.25">
      <c r="A1617" s="1" t="s">
        <v>754</v>
      </c>
      <c r="B1617" s="8" t="str">
        <f>VLOOKUP(A1617:A3951,'Customer Names'!$A$2:$D$2336,2,0)</f>
        <v xml:space="preserve">  Jennifer A</v>
      </c>
      <c r="C1617" s="8">
        <f>VLOOKUP(A1617:A3951,'Medical Examinations'!$A$2:$H$2336,2,0)</f>
        <v>19.28</v>
      </c>
      <c r="D1617" s="8">
        <f>VLOOKUP(A1617:A3951,'Medical Examinations'!$A$2:$H$2336,3,0)</f>
        <v>11.85</v>
      </c>
      <c r="E1617" s="8" t="str">
        <f>VLOOKUP(A1617:A3951,'Medical Examinations'!$A$1:$M$2336,10,0)</f>
        <v>No</v>
      </c>
      <c r="F1617" s="8" t="str">
        <f>VLOOKUP(A1617:A3951,'Medical Examinations'!$A$2:$H$2336,5,0)</f>
        <v>No</v>
      </c>
      <c r="G1617" s="8" t="str">
        <f>VLOOKUP(A1617:A3951,'Medical Examinations'!$A$2:$H$2336,6,0)</f>
        <v>No</v>
      </c>
      <c r="H1617" s="8">
        <f>VLOOKUP(A1617:A3951,'Medical Examinations'!$A$2:$H$2336,7,0)</f>
        <v>2</v>
      </c>
      <c r="I1617" t="str">
        <f>VLOOKUP(A1617:A3951,'Medical Examinations'!$A$2:$K$2336,11,0)</f>
        <v>No</v>
      </c>
      <c r="J1617" s="8" t="str">
        <f>VLOOKUP(A1617:A3951,'Medical Examinations'!$A$2:$M$2336,12,0)</f>
        <v>Normal Weight</v>
      </c>
      <c r="K1617" s="8" t="str">
        <f>VLOOKUP(A1617:A3951,'Medical Examinations'!$A$2:$M$2336,13,0)</f>
        <v>Diabetes</v>
      </c>
      <c r="L1617" s="8" t="str">
        <f>VLOOKUP(Table1[CUSTOMER ID],'Hospitalisation Details'!$A$1:$N$2344,12,0)</f>
        <v>6/Nov/1973</v>
      </c>
      <c r="M1617" s="22">
        <f>VLOOKUP(Table1[CUSTOMER ID],'Hospitalisation Details'!$A$2:$N$2344,14,0)</f>
        <v>6152.05</v>
      </c>
      <c r="N1617" s="8" t="str">
        <f>VLOOKUP(Table1[CUSTOMER ID],'Hospitalisation Details'!$A$2:$I$2344,7,0)</f>
        <v>tier - 2</v>
      </c>
      <c r="O1617" s="8" t="str">
        <f>VLOOKUP(Table1[CUSTOMER ID],'Hospitalisation Details'!$A$2:$I$2344,8,0)</f>
        <v>tier - 3</v>
      </c>
      <c r="P1617" s="8" t="str">
        <f>VLOOKUP(Table1[CUSTOMER ID],'Hospitalisation Details'!$A$2:$I$2344,9,0)</f>
        <v>R1013</v>
      </c>
      <c r="Q1617" s="8">
        <f ca="1">VLOOKUP(Table1[CUSTOMER ID],'Hospitalisation Details'!$A$2:$N$2344,13,0)</f>
        <v>51</v>
      </c>
    </row>
    <row r="1618" spans="1:17" ht="15.75" x14ac:dyDescent="0.25">
      <c r="A1618" s="1" t="s">
        <v>753</v>
      </c>
      <c r="B1618" s="8" t="str">
        <f>VLOOKUP(A1618:A3952,'Customer Names'!$A$2:$D$2336,2,0)</f>
        <v xml:space="preserve">  Leif S</v>
      </c>
      <c r="C1618" s="8">
        <f>VLOOKUP(A1618:A3952,'Medical Examinations'!$A$2:$H$2336,2,0)</f>
        <v>15.37</v>
      </c>
      <c r="D1618" s="8">
        <f>VLOOKUP(A1618:A3952,'Medical Examinations'!$A$2:$H$2336,3,0)</f>
        <v>9.61</v>
      </c>
      <c r="E1618" s="8" t="str">
        <f>VLOOKUP(A1618:A3952,'Medical Examinations'!$A$1:$M$2336,10,0)</f>
        <v>Yes</v>
      </c>
      <c r="F1618" s="8" t="str">
        <f>VLOOKUP(A1618:A3952,'Medical Examinations'!$A$2:$H$2336,5,0)</f>
        <v>No</v>
      </c>
      <c r="G1618" s="8" t="str">
        <f>VLOOKUP(A1618:A3952,'Medical Examinations'!$A$2:$H$2336,6,0)</f>
        <v>No</v>
      </c>
      <c r="H1618" s="8">
        <f>VLOOKUP(A1618:A3952,'Medical Examinations'!$A$2:$H$2336,7,0)</f>
        <v>2</v>
      </c>
      <c r="I1618" t="str">
        <f>VLOOKUP(A1618:A3952,'Medical Examinations'!$A$2:$K$2336,11,0)</f>
        <v>No</v>
      </c>
      <c r="J1618" s="8" t="str">
        <f>VLOOKUP(A1618:A3952,'Medical Examinations'!$A$2:$M$2336,12,0)</f>
        <v>Underweight</v>
      </c>
      <c r="K1618" s="8" t="str">
        <f>VLOOKUP(A1618:A3952,'Medical Examinations'!$A$2:$M$2336,13,0)</f>
        <v>Diabetes</v>
      </c>
      <c r="L1618" s="8" t="str">
        <f>VLOOKUP(Table1[CUSTOMER ID],'Hospitalisation Details'!$A$1:$N$2344,12,0)</f>
        <v>14/Oct/1970</v>
      </c>
      <c r="M1618" s="22">
        <f>VLOOKUP(Table1[CUSTOMER ID],'Hospitalisation Details'!$A$2:$N$2344,14,0)</f>
        <v>6147.12</v>
      </c>
      <c r="N1618" s="8" t="str">
        <f>VLOOKUP(Table1[CUSTOMER ID],'Hospitalisation Details'!$A$2:$I$2344,7,0)</f>
        <v>tier - 2</v>
      </c>
      <c r="O1618" s="8" t="str">
        <f>VLOOKUP(Table1[CUSTOMER ID],'Hospitalisation Details'!$A$2:$I$2344,8,0)</f>
        <v>tier - 3</v>
      </c>
      <c r="P1618" s="8" t="str">
        <f>VLOOKUP(Table1[CUSTOMER ID],'Hospitalisation Details'!$A$2:$I$2344,9,0)</f>
        <v>R1012</v>
      </c>
      <c r="Q1618" s="8">
        <f ca="1">VLOOKUP(Table1[CUSTOMER ID],'Hospitalisation Details'!$A$2:$N$2344,13,0)</f>
        <v>54</v>
      </c>
    </row>
    <row r="1619" spans="1:17" ht="15.75" x14ac:dyDescent="0.25">
      <c r="A1619" s="1" t="s">
        <v>752</v>
      </c>
      <c r="B1619" s="8" t="str">
        <f>VLOOKUP(A1619:A3953,'Customer Names'!$A$2:$D$2336,2,0)</f>
        <v xml:space="preserve">  Stephanie A</v>
      </c>
      <c r="C1619" s="8">
        <f>VLOOKUP(A1619:A3953,'Medical Examinations'!$A$2:$H$2336,2,0)</f>
        <v>18.71</v>
      </c>
      <c r="D1619" s="8">
        <f>VLOOKUP(A1619:A3953,'Medical Examinations'!$A$2:$H$2336,3,0)</f>
        <v>5.29</v>
      </c>
      <c r="E1619" s="8" t="str">
        <f>VLOOKUP(A1619:A3953,'Medical Examinations'!$A$1:$M$2336,10,0)</f>
        <v>Yes</v>
      </c>
      <c r="F1619" s="8" t="str">
        <f>VLOOKUP(A1619:A3953,'Medical Examinations'!$A$2:$H$2336,5,0)</f>
        <v>No</v>
      </c>
      <c r="G1619" s="8" t="str">
        <f>VLOOKUP(A1619:A3953,'Medical Examinations'!$A$2:$H$2336,6,0)</f>
        <v>No</v>
      </c>
      <c r="H1619" s="8">
        <f>VLOOKUP(A1619:A3953,'Medical Examinations'!$A$2:$H$2336,7,0)</f>
        <v>0</v>
      </c>
      <c r="I1619" t="str">
        <f>VLOOKUP(A1619:A3953,'Medical Examinations'!$A$2:$K$2336,11,0)</f>
        <v>No</v>
      </c>
      <c r="J1619" s="8" t="str">
        <f>VLOOKUP(A1619:A3953,'Medical Examinations'!$A$2:$M$2336,12,0)</f>
        <v>Normal Weight</v>
      </c>
      <c r="K1619" s="8" t="str">
        <f>VLOOKUP(A1619:A3953,'Medical Examinations'!$A$2:$M$2336,13,0)</f>
        <v>Normal</v>
      </c>
      <c r="L1619" s="8" t="str">
        <f>VLOOKUP(Table1[CUSTOMER ID],'Hospitalisation Details'!$A$1:$N$2344,12,0)</f>
        <v>12/Dec/1976</v>
      </c>
      <c r="M1619" s="22">
        <f>VLOOKUP(Table1[CUSTOMER ID],'Hospitalisation Details'!$A$2:$N$2344,14,0)</f>
        <v>6139.14</v>
      </c>
      <c r="N1619" s="8" t="str">
        <f>VLOOKUP(Table1[CUSTOMER ID],'Hospitalisation Details'!$A$2:$I$2344,7,0)</f>
        <v>tier - 2</v>
      </c>
      <c r="O1619" s="8" t="str">
        <f>VLOOKUP(Table1[CUSTOMER ID],'Hospitalisation Details'!$A$2:$I$2344,8,0)</f>
        <v>tier - 3</v>
      </c>
      <c r="P1619" s="8" t="str">
        <f>VLOOKUP(Table1[CUSTOMER ID],'Hospitalisation Details'!$A$2:$I$2344,9,0)</f>
        <v>R1013</v>
      </c>
      <c r="Q1619" s="8">
        <f ca="1">VLOOKUP(Table1[CUSTOMER ID],'Hospitalisation Details'!$A$2:$N$2344,13,0)</f>
        <v>47</v>
      </c>
    </row>
    <row r="1620" spans="1:17" ht="15.75" x14ac:dyDescent="0.25">
      <c r="A1620" s="1" t="s">
        <v>751</v>
      </c>
      <c r="B1620" s="8" t="str">
        <f>VLOOKUP(A1620:A3954,'Customer Names'!$A$2:$D$2336,2,0)</f>
        <v xml:space="preserve">  Bo</v>
      </c>
      <c r="C1620" s="8">
        <f>VLOOKUP(A1620:A3954,'Medical Examinations'!$A$2:$H$2336,2,0)</f>
        <v>20.61</v>
      </c>
      <c r="D1620" s="8">
        <f>VLOOKUP(A1620:A3954,'Medical Examinations'!$A$2:$H$2336,3,0)</f>
        <v>6.89</v>
      </c>
      <c r="E1620" s="8" t="str">
        <f>VLOOKUP(A1620:A3954,'Medical Examinations'!$A$1:$M$2336,10,0)</f>
        <v>No</v>
      </c>
      <c r="F1620" s="8" t="str">
        <f>VLOOKUP(A1620:A3954,'Medical Examinations'!$A$2:$H$2336,5,0)</f>
        <v>No</v>
      </c>
      <c r="G1620" s="8" t="str">
        <f>VLOOKUP(A1620:A3954,'Medical Examinations'!$A$2:$H$2336,6,0)</f>
        <v>No</v>
      </c>
      <c r="H1620" s="8">
        <f>VLOOKUP(A1620:A3954,'Medical Examinations'!$A$2:$H$2336,7,0)</f>
        <v>0</v>
      </c>
      <c r="I1620" t="str">
        <f>VLOOKUP(A1620:A3954,'Medical Examinations'!$A$2:$K$2336,11,0)</f>
        <v>No</v>
      </c>
      <c r="J1620" s="8" t="str">
        <f>VLOOKUP(A1620:A3954,'Medical Examinations'!$A$2:$M$2336,12,0)</f>
        <v>Normal Weight</v>
      </c>
      <c r="K1620" s="8" t="str">
        <f>VLOOKUP(A1620:A3954,'Medical Examinations'!$A$2:$M$2336,13,0)</f>
        <v>Diabetes</v>
      </c>
      <c r="L1620" s="8" t="str">
        <f>VLOOKUP(Table1[CUSTOMER ID],'Hospitalisation Details'!$A$1:$N$2344,12,0)</f>
        <v>5/Sep/1978</v>
      </c>
      <c r="M1620" s="22">
        <f>VLOOKUP(Table1[CUSTOMER ID],'Hospitalisation Details'!$A$2:$N$2344,14,0)</f>
        <v>6138.58</v>
      </c>
      <c r="N1620" s="8" t="str">
        <f>VLOOKUP(Table1[CUSTOMER ID],'Hospitalisation Details'!$A$2:$I$2344,7,0)</f>
        <v>tier - 2</v>
      </c>
      <c r="O1620" s="8" t="str">
        <f>VLOOKUP(Table1[CUSTOMER ID],'Hospitalisation Details'!$A$2:$I$2344,8,0)</f>
        <v>tier - 1</v>
      </c>
      <c r="P1620" s="8" t="str">
        <f>VLOOKUP(Table1[CUSTOMER ID],'Hospitalisation Details'!$A$2:$I$2344,9,0)</f>
        <v>R1013</v>
      </c>
      <c r="Q1620" s="8">
        <f ca="1">VLOOKUP(Table1[CUSTOMER ID],'Hospitalisation Details'!$A$2:$N$2344,13,0)</f>
        <v>46</v>
      </c>
    </row>
    <row r="1621" spans="1:17" ht="15.75" x14ac:dyDescent="0.25">
      <c r="A1621" s="1" t="s">
        <v>750</v>
      </c>
      <c r="B1621" s="8" t="str">
        <f>VLOOKUP(A1621:A3955,'Customer Names'!$A$2:$D$2336,2,0)</f>
        <v xml:space="preserve">  Leah</v>
      </c>
      <c r="C1621" s="8">
        <f>VLOOKUP(A1621:A3955,'Medical Examinations'!$A$2:$H$2336,2,0)</f>
        <v>15.99</v>
      </c>
      <c r="D1621" s="8">
        <f>VLOOKUP(A1621:A3955,'Medical Examinations'!$A$2:$H$2336,3,0)</f>
        <v>4.57</v>
      </c>
      <c r="E1621" s="8" t="str">
        <f>VLOOKUP(A1621:A3955,'Medical Examinations'!$A$1:$M$2336,10,0)</f>
        <v>Yes</v>
      </c>
      <c r="F1621" s="8" t="str">
        <f>VLOOKUP(A1621:A3955,'Medical Examinations'!$A$2:$H$2336,5,0)</f>
        <v>No</v>
      </c>
      <c r="G1621" s="8" t="str">
        <f>VLOOKUP(A1621:A3955,'Medical Examinations'!$A$2:$H$2336,6,0)</f>
        <v>Yes</v>
      </c>
      <c r="H1621" s="8">
        <f>VLOOKUP(A1621:A3955,'Medical Examinations'!$A$2:$H$2336,7,0)</f>
        <v>1</v>
      </c>
      <c r="I1621" t="str">
        <f>VLOOKUP(A1621:A3955,'Medical Examinations'!$A$2:$K$2336,11,0)</f>
        <v>No</v>
      </c>
      <c r="J1621" s="8" t="str">
        <f>VLOOKUP(A1621:A3955,'Medical Examinations'!$A$2:$M$2336,12,0)</f>
        <v>Underweight</v>
      </c>
      <c r="K1621" s="8" t="str">
        <f>VLOOKUP(A1621:A3955,'Medical Examinations'!$A$2:$M$2336,13,0)</f>
        <v>Normal</v>
      </c>
      <c r="L1621" s="8" t="str">
        <f>VLOOKUP(Table1[CUSTOMER ID],'Hospitalisation Details'!$A$1:$N$2344,12,0)</f>
        <v>9/Nov/1969</v>
      </c>
      <c r="M1621" s="22">
        <f>VLOOKUP(Table1[CUSTOMER ID],'Hospitalisation Details'!$A$2:$N$2344,14,0)</f>
        <v>6138.5</v>
      </c>
      <c r="N1621" s="8" t="str">
        <f>VLOOKUP(Table1[CUSTOMER ID],'Hospitalisation Details'!$A$2:$I$2344,7,0)</f>
        <v>tier - 2</v>
      </c>
      <c r="O1621" s="8" t="str">
        <f>VLOOKUP(Table1[CUSTOMER ID],'Hospitalisation Details'!$A$2:$I$2344,8,0)</f>
        <v>tier - 2</v>
      </c>
      <c r="P1621" s="8" t="str">
        <f>VLOOKUP(Table1[CUSTOMER ID],'Hospitalisation Details'!$A$2:$I$2344,9,0)</f>
        <v>R1011</v>
      </c>
      <c r="Q1621" s="8">
        <f ca="1">VLOOKUP(Table1[CUSTOMER ID],'Hospitalisation Details'!$A$2:$N$2344,13,0)</f>
        <v>55</v>
      </c>
    </row>
    <row r="1622" spans="1:17" ht="15.75" x14ac:dyDescent="0.25">
      <c r="A1622" s="1" t="s">
        <v>749</v>
      </c>
      <c r="B1622" s="8" t="str">
        <f>VLOOKUP(A1622:A3956,'Customer Names'!$A$2:$D$2336,2,0)</f>
        <v xml:space="preserve">  Kara Lynne</v>
      </c>
      <c r="C1622" s="8">
        <f>VLOOKUP(A1622:A3956,'Medical Examinations'!$A$2:$H$2336,2,0)</f>
        <v>33.155000000000001</v>
      </c>
      <c r="D1622" s="8">
        <f>VLOOKUP(A1622:A3956,'Medical Examinations'!$A$2:$H$2336,3,0)</f>
        <v>4.32</v>
      </c>
      <c r="E1622" s="8" t="str">
        <f>VLOOKUP(A1622:A3956,'Medical Examinations'!$A$1:$M$2336,10,0)</f>
        <v>No</v>
      </c>
      <c r="F1622" s="8" t="str">
        <f>VLOOKUP(A1622:A3956,'Medical Examinations'!$A$2:$H$2336,5,0)</f>
        <v>No</v>
      </c>
      <c r="G1622" s="8" t="str">
        <f>VLOOKUP(A1622:A3956,'Medical Examinations'!$A$2:$H$2336,6,0)</f>
        <v>No</v>
      </c>
      <c r="H1622" s="8">
        <f>VLOOKUP(A1622:A3956,'Medical Examinations'!$A$2:$H$2336,7,0)</f>
        <v>0</v>
      </c>
      <c r="I1622" t="str">
        <f>VLOOKUP(A1622:A3956,'Medical Examinations'!$A$2:$K$2336,11,0)</f>
        <v>No</v>
      </c>
      <c r="J1622" s="8" t="str">
        <f>VLOOKUP(A1622:A3956,'Medical Examinations'!$A$2:$M$2336,12,0)</f>
        <v>Obesity</v>
      </c>
      <c r="K1622" s="8" t="str">
        <f>VLOOKUP(A1622:A3956,'Medical Examinations'!$A$2:$M$2336,13,0)</f>
        <v>Normal</v>
      </c>
      <c r="L1622" s="8" t="str">
        <f>VLOOKUP(Table1[CUSTOMER ID],'Hospitalisation Details'!$A$1:$N$2344,12,0)</f>
        <v>18/Aug/1990</v>
      </c>
      <c r="M1622" s="22">
        <f>VLOOKUP(Table1[CUSTOMER ID],'Hospitalisation Details'!$A$2:$N$2344,14,0)</f>
        <v>6128.8</v>
      </c>
      <c r="N1622" s="8" t="str">
        <f>VLOOKUP(Table1[CUSTOMER ID],'Hospitalisation Details'!$A$2:$I$2344,7,0)</f>
        <v>tier - 2</v>
      </c>
      <c r="O1622" s="8" t="str">
        <f>VLOOKUP(Table1[CUSTOMER ID],'Hospitalisation Details'!$A$2:$I$2344,8,0)</f>
        <v>tier - 3</v>
      </c>
      <c r="P1622" s="8" t="str">
        <f>VLOOKUP(Table1[CUSTOMER ID],'Hospitalisation Details'!$A$2:$I$2344,9,0)</f>
        <v>R1012</v>
      </c>
      <c r="Q1622" s="8">
        <f ca="1">VLOOKUP(Table1[CUSTOMER ID],'Hospitalisation Details'!$A$2:$N$2344,13,0)</f>
        <v>34</v>
      </c>
    </row>
    <row r="1623" spans="1:17" ht="15.75" x14ac:dyDescent="0.25">
      <c r="A1623" s="1" t="s">
        <v>748</v>
      </c>
      <c r="B1623" s="8" t="str">
        <f>VLOOKUP(A1623:A3957,'Customer Names'!$A$2:$D$2336,2,0)</f>
        <v xml:space="preserve">  Jeffrey</v>
      </c>
      <c r="C1623" s="8">
        <f>VLOOKUP(A1623:A3957,'Medical Examinations'!$A$2:$H$2336,2,0)</f>
        <v>26.22</v>
      </c>
      <c r="D1623" s="8">
        <f>VLOOKUP(A1623:A3957,'Medical Examinations'!$A$2:$H$2336,3,0)</f>
        <v>5.57</v>
      </c>
      <c r="E1623" s="8" t="str">
        <f>VLOOKUP(A1623:A3957,'Medical Examinations'!$A$1:$M$2336,10,0)</f>
        <v>Yes</v>
      </c>
      <c r="F1623" s="8" t="str">
        <f>VLOOKUP(A1623:A3957,'Medical Examinations'!$A$2:$H$2336,5,0)</f>
        <v>No</v>
      </c>
      <c r="G1623" s="8" t="str">
        <f>VLOOKUP(A1623:A3957,'Medical Examinations'!$A$2:$H$2336,6,0)</f>
        <v>Yes</v>
      </c>
      <c r="H1623" s="8">
        <f>VLOOKUP(A1623:A3957,'Medical Examinations'!$A$2:$H$2336,7,0)</f>
        <v>1</v>
      </c>
      <c r="I1623" t="str">
        <f>VLOOKUP(A1623:A3957,'Medical Examinations'!$A$2:$K$2336,11,0)</f>
        <v>No</v>
      </c>
      <c r="J1623" s="8" t="str">
        <f>VLOOKUP(A1623:A3957,'Medical Examinations'!$A$2:$M$2336,12,0)</f>
        <v>Overweight</v>
      </c>
      <c r="K1623" s="8" t="str">
        <f>VLOOKUP(A1623:A3957,'Medical Examinations'!$A$2:$M$2336,13,0)</f>
        <v>Normal</v>
      </c>
      <c r="L1623" s="8" t="str">
        <f>VLOOKUP(Table1[CUSTOMER ID],'Hospitalisation Details'!$A$1:$N$2344,12,0)</f>
        <v>16/Nov/1983</v>
      </c>
      <c r="M1623" s="22">
        <f>VLOOKUP(Table1[CUSTOMER ID],'Hospitalisation Details'!$A$2:$N$2344,14,0)</f>
        <v>6123.57</v>
      </c>
      <c r="N1623" s="8" t="str">
        <f>VLOOKUP(Table1[CUSTOMER ID],'Hospitalisation Details'!$A$2:$I$2344,7,0)</f>
        <v>tier - 3</v>
      </c>
      <c r="O1623" s="8" t="str">
        <f>VLOOKUP(Table1[CUSTOMER ID],'Hospitalisation Details'!$A$2:$I$2344,8,0)</f>
        <v>tier - 2</v>
      </c>
      <c r="P1623" s="8" t="str">
        <f>VLOOKUP(Table1[CUSTOMER ID],'Hospitalisation Details'!$A$2:$I$2344,9,0)</f>
        <v>R1012</v>
      </c>
      <c r="Q1623" s="8">
        <f ca="1">VLOOKUP(Table1[CUSTOMER ID],'Hospitalisation Details'!$A$2:$N$2344,13,0)</f>
        <v>41</v>
      </c>
    </row>
    <row r="1624" spans="1:17" ht="15.75" x14ac:dyDescent="0.25">
      <c r="A1624" s="1" t="s">
        <v>747</v>
      </c>
      <c r="B1624" s="8" t="str">
        <f>VLOOKUP(A1624:A3958,'Customer Names'!$A$2:$D$2336,2,0)</f>
        <v xml:space="preserve">  Justin</v>
      </c>
      <c r="C1624" s="8">
        <f>VLOOKUP(A1624:A3958,'Medical Examinations'!$A$2:$H$2336,2,0)</f>
        <v>21.85</v>
      </c>
      <c r="D1624" s="8">
        <f>VLOOKUP(A1624:A3958,'Medical Examinations'!$A$2:$H$2336,3,0)</f>
        <v>5.26</v>
      </c>
      <c r="E1624" s="8" t="str">
        <f>VLOOKUP(A1624:A3958,'Medical Examinations'!$A$1:$M$2336,10,0)</f>
        <v>Yes</v>
      </c>
      <c r="F1624" s="8" t="str">
        <f>VLOOKUP(A1624:A3958,'Medical Examinations'!$A$2:$H$2336,5,0)</f>
        <v>No</v>
      </c>
      <c r="G1624" s="8" t="str">
        <f>VLOOKUP(A1624:A3958,'Medical Examinations'!$A$2:$H$2336,6,0)</f>
        <v>Yes</v>
      </c>
      <c r="H1624" s="8">
        <f>VLOOKUP(A1624:A3958,'Medical Examinations'!$A$2:$H$2336,7,0)</f>
        <v>1</v>
      </c>
      <c r="I1624" t="str">
        <f>VLOOKUP(A1624:A3958,'Medical Examinations'!$A$2:$K$2336,11,0)</f>
        <v>No</v>
      </c>
      <c r="J1624" s="8" t="str">
        <f>VLOOKUP(A1624:A3958,'Medical Examinations'!$A$2:$M$2336,12,0)</f>
        <v>Normal Weight</v>
      </c>
      <c r="K1624" s="8" t="str">
        <f>VLOOKUP(A1624:A3958,'Medical Examinations'!$A$2:$M$2336,13,0)</f>
        <v>Normal</v>
      </c>
      <c r="L1624" s="8" t="str">
        <f>VLOOKUP(Table1[CUSTOMER ID],'Hospitalisation Details'!$A$1:$N$2344,12,0)</f>
        <v>11/Aug/1983</v>
      </c>
      <c r="M1624" s="22">
        <f>VLOOKUP(Table1[CUSTOMER ID],'Hospitalisation Details'!$A$2:$N$2344,14,0)</f>
        <v>6117.49</v>
      </c>
      <c r="N1624" s="8" t="str">
        <f>VLOOKUP(Table1[CUSTOMER ID],'Hospitalisation Details'!$A$2:$I$2344,7,0)</f>
        <v>tier - 2</v>
      </c>
      <c r="O1624" s="8" t="str">
        <f>VLOOKUP(Table1[CUSTOMER ID],'Hospitalisation Details'!$A$2:$I$2344,8,0)</f>
        <v>tier - 3</v>
      </c>
      <c r="P1624" s="8" t="str">
        <f>VLOOKUP(Table1[CUSTOMER ID],'Hospitalisation Details'!$A$2:$I$2344,9,0)</f>
        <v>R1012</v>
      </c>
      <c r="Q1624" s="8">
        <f ca="1">VLOOKUP(Table1[CUSTOMER ID],'Hospitalisation Details'!$A$2:$N$2344,13,0)</f>
        <v>41</v>
      </c>
    </row>
    <row r="1625" spans="1:17" ht="15.75" x14ac:dyDescent="0.25">
      <c r="A1625" s="1" t="s">
        <v>746</v>
      </c>
      <c r="B1625" s="8" t="str">
        <f>VLOOKUP(A1625:A3959,'Customer Names'!$A$2:$D$2336,2,0)</f>
        <v xml:space="preserve">  Emily</v>
      </c>
      <c r="C1625" s="8">
        <f>VLOOKUP(A1625:A3959,'Medical Examinations'!$A$2:$H$2336,2,0)</f>
        <v>30.495000000000001</v>
      </c>
      <c r="D1625" s="8">
        <f>VLOOKUP(A1625:A3959,'Medical Examinations'!$A$2:$H$2336,3,0)</f>
        <v>6.25</v>
      </c>
      <c r="E1625" s="8" t="str">
        <f>VLOOKUP(A1625:A3959,'Medical Examinations'!$A$1:$M$2336,10,0)</f>
        <v>No</v>
      </c>
      <c r="F1625" s="8" t="str">
        <f>VLOOKUP(A1625:A3959,'Medical Examinations'!$A$2:$H$2336,5,0)</f>
        <v>No</v>
      </c>
      <c r="G1625" s="8" t="str">
        <f>VLOOKUP(A1625:A3959,'Medical Examinations'!$A$2:$H$2336,6,0)</f>
        <v>No</v>
      </c>
      <c r="H1625" s="8">
        <f>VLOOKUP(A1625:A3959,'Medical Examinations'!$A$2:$H$2336,7,0)</f>
        <v>0</v>
      </c>
      <c r="I1625" t="str">
        <f>VLOOKUP(A1625:A3959,'Medical Examinations'!$A$2:$K$2336,11,0)</f>
        <v>No</v>
      </c>
      <c r="J1625" s="8" t="str">
        <f>VLOOKUP(A1625:A3959,'Medical Examinations'!$A$2:$M$2336,12,0)</f>
        <v>Obesity</v>
      </c>
      <c r="K1625" s="8" t="str">
        <f>VLOOKUP(A1625:A3959,'Medical Examinations'!$A$2:$M$2336,13,0)</f>
        <v>Prediabetes</v>
      </c>
      <c r="L1625" s="8" t="str">
        <f>VLOOKUP(Table1[CUSTOMER ID],'Hospitalisation Details'!$A$1:$N$2344,12,0)</f>
        <v>25/Jul/1991</v>
      </c>
      <c r="M1625" s="22">
        <f>VLOOKUP(Table1[CUSTOMER ID],'Hospitalisation Details'!$A$2:$N$2344,14,0)</f>
        <v>6113.23</v>
      </c>
      <c r="N1625" s="8" t="str">
        <f>VLOOKUP(Table1[CUSTOMER ID],'Hospitalisation Details'!$A$2:$I$2344,7,0)</f>
        <v>tier - 2</v>
      </c>
      <c r="O1625" s="8" t="str">
        <f>VLOOKUP(Table1[CUSTOMER ID],'Hospitalisation Details'!$A$2:$I$2344,8,0)</f>
        <v>tier - 2</v>
      </c>
      <c r="P1625" s="8" t="str">
        <f>VLOOKUP(Table1[CUSTOMER ID],'Hospitalisation Details'!$A$2:$I$2344,9,0)</f>
        <v>R1024</v>
      </c>
      <c r="Q1625" s="8">
        <f ca="1">VLOOKUP(Table1[CUSTOMER ID],'Hospitalisation Details'!$A$2:$N$2344,13,0)</f>
        <v>33</v>
      </c>
    </row>
    <row r="1626" spans="1:17" ht="15.75" x14ac:dyDescent="0.25">
      <c r="A1626" s="1" t="s">
        <v>745</v>
      </c>
      <c r="B1626" s="8" t="str">
        <f>VLOOKUP(A1626:A3960,'Customer Names'!$A$2:$D$2336,2,0)</f>
        <v xml:space="preserve">  Rebecca</v>
      </c>
      <c r="C1626" s="8">
        <f>VLOOKUP(A1626:A3960,'Medical Examinations'!$A$2:$H$2336,2,0)</f>
        <v>34.104999999999997</v>
      </c>
      <c r="D1626" s="8">
        <f>VLOOKUP(A1626:A3960,'Medical Examinations'!$A$2:$H$2336,3,0)</f>
        <v>5.67</v>
      </c>
      <c r="E1626" s="8" t="str">
        <f>VLOOKUP(A1626:A3960,'Medical Examinations'!$A$1:$M$2336,10,0)</f>
        <v>Yes</v>
      </c>
      <c r="F1626" s="8" t="str">
        <f>VLOOKUP(A1626:A3960,'Medical Examinations'!$A$2:$H$2336,5,0)</f>
        <v>No</v>
      </c>
      <c r="G1626" s="8" t="str">
        <f>VLOOKUP(A1626:A3960,'Medical Examinations'!$A$2:$H$2336,6,0)</f>
        <v>No</v>
      </c>
      <c r="H1626" s="8">
        <f>VLOOKUP(A1626:A3960,'Medical Examinations'!$A$2:$H$2336,7,0)</f>
        <v>0</v>
      </c>
      <c r="I1626" t="str">
        <f>VLOOKUP(A1626:A3960,'Medical Examinations'!$A$2:$K$2336,11,0)</f>
        <v>No</v>
      </c>
      <c r="J1626" s="8" t="str">
        <f>VLOOKUP(A1626:A3960,'Medical Examinations'!$A$2:$M$2336,12,0)</f>
        <v>Obesity</v>
      </c>
      <c r="K1626" s="8" t="str">
        <f>VLOOKUP(A1626:A3960,'Medical Examinations'!$A$2:$M$2336,13,0)</f>
        <v>Normal</v>
      </c>
      <c r="L1626" s="8" t="str">
        <f>VLOOKUP(Table1[CUSTOMER ID],'Hospitalisation Details'!$A$1:$N$2344,12,0)</f>
        <v>21/Jul/1985</v>
      </c>
      <c r="M1626" s="22">
        <f>VLOOKUP(Table1[CUSTOMER ID],'Hospitalisation Details'!$A$2:$N$2344,14,0)</f>
        <v>6112.35</v>
      </c>
      <c r="N1626" s="8" t="str">
        <f>VLOOKUP(Table1[CUSTOMER ID],'Hospitalisation Details'!$A$2:$I$2344,7,0)</f>
        <v>tier - 2</v>
      </c>
      <c r="O1626" s="8" t="str">
        <f>VLOOKUP(Table1[CUSTOMER ID],'Hospitalisation Details'!$A$2:$I$2344,8,0)</f>
        <v>tier - 1</v>
      </c>
      <c r="P1626" s="8" t="str">
        <f>VLOOKUP(Table1[CUSTOMER ID],'Hospitalisation Details'!$A$2:$I$2344,9,0)</f>
        <v>R1012</v>
      </c>
      <c r="Q1626" s="8">
        <f ca="1">VLOOKUP(Table1[CUSTOMER ID],'Hospitalisation Details'!$A$2:$N$2344,13,0)</f>
        <v>39</v>
      </c>
    </row>
    <row r="1627" spans="1:17" ht="15.75" x14ac:dyDescent="0.25">
      <c r="A1627" s="1" t="s">
        <v>744</v>
      </c>
      <c r="B1627" s="8" t="str">
        <f>VLOOKUP(A1627:A3961,'Customer Names'!$A$2:$D$2336,2,0)</f>
        <v xml:space="preserve">  Allie</v>
      </c>
      <c r="C1627" s="8">
        <f>VLOOKUP(A1627:A3961,'Medical Examinations'!$A$2:$H$2336,2,0)</f>
        <v>32.770000000000003</v>
      </c>
      <c r="D1627" s="8">
        <f>VLOOKUP(A1627:A3961,'Medical Examinations'!$A$2:$H$2336,3,0)</f>
        <v>4.42</v>
      </c>
      <c r="E1627" s="8" t="str">
        <f>VLOOKUP(A1627:A3961,'Medical Examinations'!$A$1:$M$2336,10,0)</f>
        <v>Yes</v>
      </c>
      <c r="F1627" s="8" t="str">
        <f>VLOOKUP(A1627:A3961,'Medical Examinations'!$A$2:$H$2336,5,0)</f>
        <v>No</v>
      </c>
      <c r="G1627" s="8" t="str">
        <f>VLOOKUP(A1627:A3961,'Medical Examinations'!$A$2:$H$2336,6,0)</f>
        <v>No</v>
      </c>
      <c r="H1627" s="8">
        <f>VLOOKUP(A1627:A3961,'Medical Examinations'!$A$2:$H$2336,7,0)</f>
        <v>1</v>
      </c>
      <c r="I1627" t="str">
        <f>VLOOKUP(A1627:A3961,'Medical Examinations'!$A$2:$K$2336,11,0)</f>
        <v>No</v>
      </c>
      <c r="J1627" s="8" t="str">
        <f>VLOOKUP(A1627:A3961,'Medical Examinations'!$A$2:$M$2336,12,0)</f>
        <v>Obesity</v>
      </c>
      <c r="K1627" s="8" t="str">
        <f>VLOOKUP(A1627:A3961,'Medical Examinations'!$A$2:$M$2336,13,0)</f>
        <v>Normal</v>
      </c>
      <c r="L1627" s="8" t="str">
        <f>VLOOKUP(Table1[CUSTOMER ID],'Hospitalisation Details'!$A$1:$N$2344,12,0)</f>
        <v>9/Sep/1995</v>
      </c>
      <c r="M1627" s="22">
        <f>VLOOKUP(Table1[CUSTOMER ID],'Hospitalisation Details'!$A$2:$N$2344,14,0)</f>
        <v>6111.95</v>
      </c>
      <c r="N1627" s="8" t="str">
        <f>VLOOKUP(Table1[CUSTOMER ID],'Hospitalisation Details'!$A$2:$I$2344,7,0)</f>
        <v>tier - 2</v>
      </c>
      <c r="O1627" s="8" t="str">
        <f>VLOOKUP(Table1[CUSTOMER ID],'Hospitalisation Details'!$A$2:$I$2344,8,0)</f>
        <v>tier - 3</v>
      </c>
      <c r="P1627" s="8" t="str">
        <f>VLOOKUP(Table1[CUSTOMER ID],'Hospitalisation Details'!$A$2:$I$2344,9,0)</f>
        <v>R1026</v>
      </c>
      <c r="Q1627" s="8">
        <f ca="1">VLOOKUP(Table1[CUSTOMER ID],'Hospitalisation Details'!$A$2:$N$2344,13,0)</f>
        <v>29</v>
      </c>
    </row>
    <row r="1628" spans="1:17" ht="15.75" x14ac:dyDescent="0.25">
      <c r="A1628" s="1" t="s">
        <v>743</v>
      </c>
      <c r="B1628" s="8" t="str">
        <f>VLOOKUP(A1628:A3962,'Customer Names'!$A$2:$D$2336,2,0)</f>
        <v xml:space="preserve">  Trasi</v>
      </c>
      <c r="C1628" s="8">
        <f>VLOOKUP(A1628:A3962,'Medical Examinations'!$A$2:$H$2336,2,0)</f>
        <v>16.850000000000001</v>
      </c>
      <c r="D1628" s="8">
        <f>VLOOKUP(A1628:A3962,'Medical Examinations'!$A$2:$H$2336,3,0)</f>
        <v>11.75</v>
      </c>
      <c r="E1628" s="8" t="str">
        <f>VLOOKUP(A1628:A3962,'Medical Examinations'!$A$1:$M$2336,10,0)</f>
        <v>Yes</v>
      </c>
      <c r="F1628" s="8" t="str">
        <f>VLOOKUP(A1628:A3962,'Medical Examinations'!$A$2:$H$2336,5,0)</f>
        <v>No</v>
      </c>
      <c r="G1628" s="8" t="str">
        <f>VLOOKUP(A1628:A3962,'Medical Examinations'!$A$2:$H$2336,6,0)</f>
        <v>No</v>
      </c>
      <c r="H1628" s="8">
        <f>VLOOKUP(A1628:A3962,'Medical Examinations'!$A$2:$H$2336,7,0)</f>
        <v>2</v>
      </c>
      <c r="I1628" t="str">
        <f>VLOOKUP(A1628:A3962,'Medical Examinations'!$A$2:$K$2336,11,0)</f>
        <v>No</v>
      </c>
      <c r="J1628" s="8" t="str">
        <f>VLOOKUP(A1628:A3962,'Medical Examinations'!$A$2:$M$2336,12,0)</f>
        <v>Underweight</v>
      </c>
      <c r="K1628" s="8" t="str">
        <f>VLOOKUP(A1628:A3962,'Medical Examinations'!$A$2:$M$2336,13,0)</f>
        <v>Diabetes</v>
      </c>
      <c r="L1628" s="8" t="str">
        <f>VLOOKUP(Table1[CUSTOMER ID],'Hospitalisation Details'!$A$1:$N$2344,12,0)</f>
        <v>9/Jun/1970</v>
      </c>
      <c r="M1628" s="22">
        <f>VLOOKUP(Table1[CUSTOMER ID],'Hospitalisation Details'!$A$2:$N$2344,14,0)</f>
        <v>6098.38</v>
      </c>
      <c r="N1628" s="8" t="str">
        <f>VLOOKUP(Table1[CUSTOMER ID],'Hospitalisation Details'!$A$2:$I$2344,7,0)</f>
        <v>tier - 2</v>
      </c>
      <c r="O1628" s="8" t="str">
        <f>VLOOKUP(Table1[CUSTOMER ID],'Hospitalisation Details'!$A$2:$I$2344,8,0)</f>
        <v>tier - 2</v>
      </c>
      <c r="P1628" s="8" t="str">
        <f>VLOOKUP(Table1[CUSTOMER ID],'Hospitalisation Details'!$A$2:$I$2344,9,0)</f>
        <v>R1013</v>
      </c>
      <c r="Q1628" s="8">
        <f ca="1">VLOOKUP(Table1[CUSTOMER ID],'Hospitalisation Details'!$A$2:$N$2344,13,0)</f>
        <v>54</v>
      </c>
    </row>
    <row r="1629" spans="1:17" ht="15.75" x14ac:dyDescent="0.25">
      <c r="A1629" s="1" t="s">
        <v>742</v>
      </c>
      <c r="B1629" s="8" t="str">
        <f>VLOOKUP(A1629:A3963,'Customer Names'!$A$2:$D$2336,2,0)</f>
        <v xml:space="preserve">  Kevin</v>
      </c>
      <c r="C1629" s="8">
        <f>VLOOKUP(A1629:A3963,'Medical Examinations'!$A$2:$H$2336,2,0)</f>
        <v>34.700000000000003</v>
      </c>
      <c r="D1629" s="8">
        <f>VLOOKUP(A1629:A3963,'Medical Examinations'!$A$2:$H$2336,3,0)</f>
        <v>6.06</v>
      </c>
      <c r="E1629" s="8" t="str">
        <f>VLOOKUP(A1629:A3963,'Medical Examinations'!$A$1:$M$2336,10,0)</f>
        <v>No</v>
      </c>
      <c r="F1629" s="8" t="str">
        <f>VLOOKUP(A1629:A3963,'Medical Examinations'!$A$2:$H$2336,5,0)</f>
        <v>No</v>
      </c>
      <c r="G1629" s="8" t="str">
        <f>VLOOKUP(A1629:A3963,'Medical Examinations'!$A$2:$H$2336,6,0)</f>
        <v>No</v>
      </c>
      <c r="H1629" s="8">
        <f>VLOOKUP(A1629:A3963,'Medical Examinations'!$A$2:$H$2336,7,0)</f>
        <v>1</v>
      </c>
      <c r="I1629" t="str">
        <f>VLOOKUP(A1629:A3963,'Medical Examinations'!$A$2:$K$2336,11,0)</f>
        <v>No</v>
      </c>
      <c r="J1629" s="8" t="str">
        <f>VLOOKUP(A1629:A3963,'Medical Examinations'!$A$2:$M$2336,12,0)</f>
        <v>Obesity</v>
      </c>
      <c r="K1629" s="8" t="str">
        <f>VLOOKUP(A1629:A3963,'Medical Examinations'!$A$2:$M$2336,13,0)</f>
        <v>Prediabetes</v>
      </c>
      <c r="L1629" s="8" t="str">
        <f>VLOOKUP(Table1[CUSTOMER ID],'Hospitalisation Details'!$A$1:$N$2344,12,0)</f>
        <v>25/Jul/1984</v>
      </c>
      <c r="M1629" s="22">
        <f>VLOOKUP(Table1[CUSTOMER ID],'Hospitalisation Details'!$A$2:$N$2344,14,0)</f>
        <v>6082.41</v>
      </c>
      <c r="N1629" s="8" t="str">
        <f>VLOOKUP(Table1[CUSTOMER ID],'Hospitalisation Details'!$A$2:$I$2344,7,0)</f>
        <v>tier - 1</v>
      </c>
      <c r="O1629" s="8" t="str">
        <f>VLOOKUP(Table1[CUSTOMER ID],'Hospitalisation Details'!$A$2:$I$2344,8,0)</f>
        <v>tier - 2</v>
      </c>
      <c r="P1629" s="8" t="str">
        <f>VLOOKUP(Table1[CUSTOMER ID],'Hospitalisation Details'!$A$2:$I$2344,9,0)</f>
        <v>R1011</v>
      </c>
      <c r="Q1629" s="8">
        <f ca="1">VLOOKUP(Table1[CUSTOMER ID],'Hospitalisation Details'!$A$2:$N$2344,13,0)</f>
        <v>40</v>
      </c>
    </row>
    <row r="1630" spans="1:17" ht="15.75" x14ac:dyDescent="0.25">
      <c r="A1630" s="1" t="s">
        <v>741</v>
      </c>
      <c r="B1630" s="8" t="str">
        <f>VLOOKUP(A1630:A3964,'Customer Names'!$A$2:$D$2336,2,0)</f>
        <v xml:space="preserve">  Fernando</v>
      </c>
      <c r="C1630" s="8">
        <f>VLOOKUP(A1630:A3964,'Medical Examinations'!$A$2:$H$2336,2,0)</f>
        <v>37.049999999999997</v>
      </c>
      <c r="D1630" s="8">
        <f>VLOOKUP(A1630:A3964,'Medical Examinations'!$A$2:$H$2336,3,0)</f>
        <v>5.48</v>
      </c>
      <c r="E1630" s="8" t="str">
        <f>VLOOKUP(A1630:A3964,'Medical Examinations'!$A$1:$M$2336,10,0)</f>
        <v>No</v>
      </c>
      <c r="F1630" s="8" t="str">
        <f>VLOOKUP(A1630:A3964,'Medical Examinations'!$A$2:$H$2336,5,0)</f>
        <v>No</v>
      </c>
      <c r="G1630" s="8" t="str">
        <f>VLOOKUP(A1630:A3964,'Medical Examinations'!$A$2:$H$2336,6,0)</f>
        <v>No</v>
      </c>
      <c r="H1630" s="8">
        <f>VLOOKUP(A1630:A3964,'Medical Examinations'!$A$2:$H$2336,7,0)</f>
        <v>1</v>
      </c>
      <c r="I1630" t="str">
        <f>VLOOKUP(A1630:A3964,'Medical Examinations'!$A$2:$K$2336,11,0)</f>
        <v>No</v>
      </c>
      <c r="J1630" s="8" t="str">
        <f>VLOOKUP(A1630:A3964,'Medical Examinations'!$A$2:$M$2336,12,0)</f>
        <v>Obesity</v>
      </c>
      <c r="K1630" s="8" t="str">
        <f>VLOOKUP(A1630:A3964,'Medical Examinations'!$A$2:$M$2336,13,0)</f>
        <v>Normal</v>
      </c>
      <c r="L1630" s="8" t="str">
        <f>VLOOKUP(Table1[CUSTOMER ID],'Hospitalisation Details'!$A$1:$N$2344,12,0)</f>
        <v>14/Oct/1984</v>
      </c>
      <c r="M1630" s="22">
        <f>VLOOKUP(Table1[CUSTOMER ID],'Hospitalisation Details'!$A$2:$N$2344,14,0)</f>
        <v>6079.67</v>
      </c>
      <c r="N1630" s="8" t="str">
        <f>VLOOKUP(Table1[CUSTOMER ID],'Hospitalisation Details'!$A$2:$I$2344,7,0)</f>
        <v>tier - 1</v>
      </c>
      <c r="O1630" s="8" t="str">
        <f>VLOOKUP(Table1[CUSTOMER ID],'Hospitalisation Details'!$A$2:$I$2344,8,0)</f>
        <v>tier - 1</v>
      </c>
      <c r="P1630" s="8" t="str">
        <f>VLOOKUP(Table1[CUSTOMER ID],'Hospitalisation Details'!$A$2:$I$2344,9,0)</f>
        <v>R1014</v>
      </c>
      <c r="Q1630" s="8">
        <f ca="1">VLOOKUP(Table1[CUSTOMER ID],'Hospitalisation Details'!$A$2:$N$2344,13,0)</f>
        <v>40</v>
      </c>
    </row>
    <row r="1631" spans="1:17" ht="15.75" x14ac:dyDescent="0.25">
      <c r="A1631" s="1" t="s">
        <v>740</v>
      </c>
      <c r="B1631" s="8" t="str">
        <f>VLOOKUP(A1631:A3965,'Customer Names'!$A$2:$D$2336,2,0)</f>
        <v xml:space="preserve">  Ieva</v>
      </c>
      <c r="C1631" s="8">
        <f>VLOOKUP(A1631:A3965,'Medical Examinations'!$A$2:$H$2336,2,0)</f>
        <v>18.78</v>
      </c>
      <c r="D1631" s="8">
        <f>VLOOKUP(A1631:A3965,'Medical Examinations'!$A$2:$H$2336,3,0)</f>
        <v>4.45</v>
      </c>
      <c r="E1631" s="8" t="str">
        <f>VLOOKUP(A1631:A3965,'Medical Examinations'!$A$1:$M$2336,10,0)</f>
        <v>No</v>
      </c>
      <c r="F1631" s="8" t="str">
        <f>VLOOKUP(A1631:A3965,'Medical Examinations'!$A$2:$H$2336,5,0)</f>
        <v>No</v>
      </c>
      <c r="G1631" s="8" t="str">
        <f>VLOOKUP(A1631:A3965,'Medical Examinations'!$A$2:$H$2336,6,0)</f>
        <v>Yes</v>
      </c>
      <c r="H1631" s="8">
        <f>VLOOKUP(A1631:A3965,'Medical Examinations'!$A$2:$H$2336,7,0)</f>
        <v>1</v>
      </c>
      <c r="I1631" t="str">
        <f>VLOOKUP(A1631:A3965,'Medical Examinations'!$A$2:$K$2336,11,0)</f>
        <v>No</v>
      </c>
      <c r="J1631" s="8" t="str">
        <f>VLOOKUP(A1631:A3965,'Medical Examinations'!$A$2:$M$2336,12,0)</f>
        <v>Normal Weight</v>
      </c>
      <c r="K1631" s="8" t="str">
        <f>VLOOKUP(A1631:A3965,'Medical Examinations'!$A$2:$M$2336,13,0)</f>
        <v>Normal</v>
      </c>
      <c r="L1631" s="8" t="str">
        <f>VLOOKUP(Table1[CUSTOMER ID],'Hospitalisation Details'!$A$1:$N$2344,12,0)</f>
        <v>8/Aug/1979</v>
      </c>
      <c r="M1631" s="22">
        <f>VLOOKUP(Table1[CUSTOMER ID],'Hospitalisation Details'!$A$2:$N$2344,14,0)</f>
        <v>6074.37</v>
      </c>
      <c r="N1631" s="8" t="str">
        <f>VLOOKUP(Table1[CUSTOMER ID],'Hospitalisation Details'!$A$2:$I$2344,7,0)</f>
        <v>tier - 2</v>
      </c>
      <c r="O1631" s="8" t="str">
        <f>VLOOKUP(Table1[CUSTOMER ID],'Hospitalisation Details'!$A$2:$I$2344,8,0)</f>
        <v>tier - 2</v>
      </c>
      <c r="P1631" s="8" t="str">
        <f>VLOOKUP(Table1[CUSTOMER ID],'Hospitalisation Details'!$A$2:$I$2344,9,0)</f>
        <v>R1012</v>
      </c>
      <c r="Q1631" s="8">
        <f ca="1">VLOOKUP(Table1[CUSTOMER ID],'Hospitalisation Details'!$A$2:$N$2344,13,0)</f>
        <v>45</v>
      </c>
    </row>
    <row r="1632" spans="1:17" ht="15.75" x14ac:dyDescent="0.25">
      <c r="A1632" s="1" t="s">
        <v>739</v>
      </c>
      <c r="B1632" s="8" t="str">
        <f>VLOOKUP(A1632:A3966,'Customer Names'!$A$2:$D$2336,2,0)</f>
        <v xml:space="preserve">  Chris</v>
      </c>
      <c r="C1632" s="8">
        <f>VLOOKUP(A1632:A3966,'Medical Examinations'!$A$2:$H$2336,2,0)</f>
        <v>28.024999999999999</v>
      </c>
      <c r="D1632" s="8">
        <f>VLOOKUP(A1632:A3966,'Medical Examinations'!$A$2:$H$2336,3,0)</f>
        <v>5</v>
      </c>
      <c r="E1632" s="8" t="str">
        <f>VLOOKUP(A1632:A3966,'Medical Examinations'!$A$1:$M$2336,10,0)</f>
        <v>No</v>
      </c>
      <c r="F1632" s="8" t="str">
        <f>VLOOKUP(A1632:A3966,'Medical Examinations'!$A$2:$H$2336,5,0)</f>
        <v>No</v>
      </c>
      <c r="G1632" s="8" t="str">
        <f>VLOOKUP(A1632:A3966,'Medical Examinations'!$A$2:$H$2336,6,0)</f>
        <v>No</v>
      </c>
      <c r="H1632" s="8">
        <f>VLOOKUP(A1632:A3966,'Medical Examinations'!$A$2:$H$2336,7,0)</f>
        <v>1</v>
      </c>
      <c r="I1632" t="str">
        <f>VLOOKUP(A1632:A3966,'Medical Examinations'!$A$2:$K$2336,11,0)</f>
        <v>No</v>
      </c>
      <c r="J1632" s="8" t="str">
        <f>VLOOKUP(A1632:A3966,'Medical Examinations'!$A$2:$M$2336,12,0)</f>
        <v>Overweight</v>
      </c>
      <c r="K1632" s="8" t="str">
        <f>VLOOKUP(A1632:A3966,'Medical Examinations'!$A$2:$M$2336,13,0)</f>
        <v>Normal</v>
      </c>
      <c r="L1632" s="8" t="str">
        <f>VLOOKUP(Table1[CUSTOMER ID],'Hospitalisation Details'!$A$1:$N$2344,12,0)</f>
        <v>21/Sep/1984</v>
      </c>
      <c r="M1632" s="22">
        <f>VLOOKUP(Table1[CUSTOMER ID],'Hospitalisation Details'!$A$2:$N$2344,14,0)</f>
        <v>6067.13</v>
      </c>
      <c r="N1632" s="8" t="str">
        <f>VLOOKUP(Table1[CUSTOMER ID],'Hospitalisation Details'!$A$2:$I$2344,7,0)</f>
        <v>tier - 3</v>
      </c>
      <c r="O1632" s="8" t="str">
        <f>VLOOKUP(Table1[CUSTOMER ID],'Hospitalisation Details'!$A$2:$I$2344,8,0)</f>
        <v>tier - 1</v>
      </c>
      <c r="P1632" s="8" t="str">
        <f>VLOOKUP(Table1[CUSTOMER ID],'Hospitalisation Details'!$A$2:$I$2344,9,0)</f>
        <v>R1016</v>
      </c>
      <c r="Q1632" s="8">
        <f ca="1">VLOOKUP(Table1[CUSTOMER ID],'Hospitalisation Details'!$A$2:$N$2344,13,0)</f>
        <v>40</v>
      </c>
    </row>
    <row r="1633" spans="1:17" ht="15.75" x14ac:dyDescent="0.25">
      <c r="A1633" s="1" t="s">
        <v>738</v>
      </c>
      <c r="B1633" s="8" t="str">
        <f>VLOOKUP(A1633:A3967,'Customer Names'!$A$2:$D$2336,2,0)</f>
        <v xml:space="preserve">  Drew L</v>
      </c>
      <c r="C1633" s="8">
        <f>VLOOKUP(A1633:A3967,'Medical Examinations'!$A$2:$H$2336,2,0)</f>
        <v>35.090000000000003</v>
      </c>
      <c r="D1633" s="8">
        <f>VLOOKUP(A1633:A3967,'Medical Examinations'!$A$2:$H$2336,3,0)</f>
        <v>5.84</v>
      </c>
      <c r="E1633" s="8" t="str">
        <f>VLOOKUP(A1633:A3967,'Medical Examinations'!$A$1:$M$2336,10,0)</f>
        <v>No</v>
      </c>
      <c r="F1633" s="8" t="str">
        <f>VLOOKUP(A1633:A3967,'Medical Examinations'!$A$2:$H$2336,5,0)</f>
        <v>No</v>
      </c>
      <c r="G1633" s="8" t="str">
        <f>VLOOKUP(A1633:A3967,'Medical Examinations'!$A$2:$H$2336,6,0)</f>
        <v>No</v>
      </c>
      <c r="H1633" s="8">
        <f>VLOOKUP(A1633:A3967,'Medical Examinations'!$A$2:$H$2336,7,0)</f>
        <v>0</v>
      </c>
      <c r="I1633" t="str">
        <f>VLOOKUP(A1633:A3967,'Medical Examinations'!$A$2:$K$2336,11,0)</f>
        <v>No</v>
      </c>
      <c r="J1633" s="8" t="str">
        <f>VLOOKUP(A1633:A3967,'Medical Examinations'!$A$2:$M$2336,12,0)</f>
        <v>Obesity</v>
      </c>
      <c r="K1633" s="8" t="str">
        <f>VLOOKUP(A1633:A3967,'Medical Examinations'!$A$2:$M$2336,13,0)</f>
        <v>Prediabetes</v>
      </c>
      <c r="L1633" s="8" t="str">
        <f>VLOOKUP(Table1[CUSTOMER ID],'Hospitalisation Details'!$A$1:$N$2344,12,0)</f>
        <v>8/Nov/1994</v>
      </c>
      <c r="M1633" s="22">
        <f>VLOOKUP(Table1[CUSTOMER ID],'Hospitalisation Details'!$A$2:$N$2344,14,0)</f>
        <v>6064.37</v>
      </c>
      <c r="N1633" s="8" t="str">
        <f>VLOOKUP(Table1[CUSTOMER ID],'Hospitalisation Details'!$A$2:$I$2344,7,0)</f>
        <v>tier - 2</v>
      </c>
      <c r="O1633" s="8" t="str">
        <f>VLOOKUP(Table1[CUSTOMER ID],'Hospitalisation Details'!$A$2:$I$2344,8,0)</f>
        <v>tier - 2</v>
      </c>
      <c r="P1633" s="8" t="str">
        <f>VLOOKUP(Table1[CUSTOMER ID],'Hospitalisation Details'!$A$2:$I$2344,9,0)</f>
        <v>R1011</v>
      </c>
      <c r="Q1633" s="8">
        <f ca="1">VLOOKUP(Table1[CUSTOMER ID],'Hospitalisation Details'!$A$2:$N$2344,13,0)</f>
        <v>30</v>
      </c>
    </row>
    <row r="1634" spans="1:17" ht="15.75" x14ac:dyDescent="0.25">
      <c r="A1634" s="1" t="s">
        <v>737</v>
      </c>
      <c r="B1634" s="8" t="str">
        <f>VLOOKUP(A1634:A3968,'Customer Names'!$A$2:$D$2336,2,0)</f>
        <v xml:space="preserve">  Christina</v>
      </c>
      <c r="C1634" s="8">
        <f>VLOOKUP(A1634:A3968,'Medical Examinations'!$A$2:$H$2336,2,0)</f>
        <v>34.42</v>
      </c>
      <c r="D1634" s="8">
        <f>VLOOKUP(A1634:A3968,'Medical Examinations'!$A$2:$H$2336,3,0)</f>
        <v>5.21</v>
      </c>
      <c r="E1634" s="8" t="str">
        <f>VLOOKUP(A1634:A3968,'Medical Examinations'!$A$1:$M$2336,10,0)</f>
        <v>Yes</v>
      </c>
      <c r="F1634" s="8" t="str">
        <f>VLOOKUP(A1634:A3968,'Medical Examinations'!$A$2:$H$2336,5,0)</f>
        <v>No</v>
      </c>
      <c r="G1634" s="8" t="str">
        <f>VLOOKUP(A1634:A3968,'Medical Examinations'!$A$2:$H$2336,6,0)</f>
        <v>No</v>
      </c>
      <c r="H1634" s="8">
        <f>VLOOKUP(A1634:A3968,'Medical Examinations'!$A$2:$H$2336,7,0)</f>
        <v>0</v>
      </c>
      <c r="I1634" t="str">
        <f>VLOOKUP(A1634:A3968,'Medical Examinations'!$A$2:$K$2336,11,0)</f>
        <v>No</v>
      </c>
      <c r="J1634" s="8" t="str">
        <f>VLOOKUP(A1634:A3968,'Medical Examinations'!$A$2:$M$2336,12,0)</f>
        <v>Obesity</v>
      </c>
      <c r="K1634" s="8" t="str">
        <f>VLOOKUP(A1634:A3968,'Medical Examinations'!$A$2:$M$2336,13,0)</f>
        <v>Normal</v>
      </c>
      <c r="L1634" s="8" t="str">
        <f>VLOOKUP(Table1[CUSTOMER ID],'Hospitalisation Details'!$A$1:$N$2344,12,0)</f>
        <v>28/Jul/1996</v>
      </c>
      <c r="M1634" s="22">
        <f>VLOOKUP(Table1[CUSTOMER ID],'Hospitalisation Details'!$A$2:$N$2344,14,0)</f>
        <v>6061.8</v>
      </c>
      <c r="N1634" s="8" t="str">
        <f>VLOOKUP(Table1[CUSTOMER ID],'Hospitalisation Details'!$A$2:$I$2344,7,0)</f>
        <v>tier - 2</v>
      </c>
      <c r="O1634" s="8" t="str">
        <f>VLOOKUP(Table1[CUSTOMER ID],'Hospitalisation Details'!$A$2:$I$2344,8,0)</f>
        <v>tier - 3</v>
      </c>
      <c r="P1634" s="8" t="str">
        <f>VLOOKUP(Table1[CUSTOMER ID],'Hospitalisation Details'!$A$2:$I$2344,9,0)</f>
        <v>R1012</v>
      </c>
      <c r="Q1634" s="8">
        <f ca="1">VLOOKUP(Table1[CUSTOMER ID],'Hospitalisation Details'!$A$2:$N$2344,13,0)</f>
        <v>28</v>
      </c>
    </row>
    <row r="1635" spans="1:17" ht="15.75" x14ac:dyDescent="0.25">
      <c r="A1635" s="1" t="s">
        <v>736</v>
      </c>
      <c r="B1635" s="8" t="str">
        <f>VLOOKUP(A1635:A3969,'Customer Names'!$A$2:$D$2336,2,0)</f>
        <v xml:space="preserve">  Alexander G</v>
      </c>
      <c r="C1635" s="8">
        <f>VLOOKUP(A1635:A3969,'Medical Examinations'!$A$2:$H$2336,2,0)</f>
        <v>29.4</v>
      </c>
      <c r="D1635" s="8">
        <f>VLOOKUP(A1635:A3969,'Medical Examinations'!$A$2:$H$2336,3,0)</f>
        <v>4.26</v>
      </c>
      <c r="E1635" s="8" t="str">
        <f>VLOOKUP(A1635:A3969,'Medical Examinations'!$A$1:$M$2336,10,0)</f>
        <v>No</v>
      </c>
      <c r="F1635" s="8" t="str">
        <f>VLOOKUP(A1635:A3969,'Medical Examinations'!$A$2:$H$2336,5,0)</f>
        <v>No</v>
      </c>
      <c r="G1635" s="8" t="str">
        <f>VLOOKUP(A1635:A3969,'Medical Examinations'!$A$2:$H$2336,6,0)</f>
        <v>No</v>
      </c>
      <c r="H1635" s="8">
        <f>VLOOKUP(A1635:A3969,'Medical Examinations'!$A$2:$H$2336,7,0)</f>
        <v>0</v>
      </c>
      <c r="I1635" t="str">
        <f>VLOOKUP(A1635:A3969,'Medical Examinations'!$A$2:$K$2336,11,0)</f>
        <v>No</v>
      </c>
      <c r="J1635" s="8" t="str">
        <f>VLOOKUP(A1635:A3969,'Medical Examinations'!$A$2:$M$2336,12,0)</f>
        <v>Overweight</v>
      </c>
      <c r="K1635" s="8" t="str">
        <f>VLOOKUP(A1635:A3969,'Medical Examinations'!$A$2:$M$2336,13,0)</f>
        <v>Normal</v>
      </c>
      <c r="L1635" s="8" t="str">
        <f>VLOOKUP(Table1[CUSTOMER ID],'Hospitalisation Details'!$A$1:$N$2344,12,0)</f>
        <v>16/Aug/1989</v>
      </c>
      <c r="M1635" s="22">
        <f>VLOOKUP(Table1[CUSTOMER ID],'Hospitalisation Details'!$A$2:$N$2344,14,0)</f>
        <v>6059.17</v>
      </c>
      <c r="N1635" s="8" t="str">
        <f>VLOOKUP(Table1[CUSTOMER ID],'Hospitalisation Details'!$A$2:$I$2344,7,0)</f>
        <v>tier - 2</v>
      </c>
      <c r="O1635" s="8" t="str">
        <f>VLOOKUP(Table1[CUSTOMER ID],'Hospitalisation Details'!$A$2:$I$2344,8,0)</f>
        <v>tier - 1</v>
      </c>
      <c r="P1635" s="8" t="str">
        <f>VLOOKUP(Table1[CUSTOMER ID],'Hospitalisation Details'!$A$2:$I$2344,9,0)</f>
        <v>R1011</v>
      </c>
      <c r="Q1635" s="8">
        <f ca="1">VLOOKUP(Table1[CUSTOMER ID],'Hospitalisation Details'!$A$2:$N$2344,13,0)</f>
        <v>35</v>
      </c>
    </row>
    <row r="1636" spans="1:17" ht="15.75" x14ac:dyDescent="0.25">
      <c r="A1636" s="1" t="s">
        <v>735</v>
      </c>
      <c r="B1636" s="8" t="str">
        <f>VLOOKUP(A1636:A3970,'Customer Names'!$A$2:$D$2336,2,0)</f>
        <v xml:space="preserve">  Meaghan</v>
      </c>
      <c r="C1636" s="8">
        <f>VLOOKUP(A1636:A3970,'Medical Examinations'!$A$2:$H$2336,2,0)</f>
        <v>21.31</v>
      </c>
      <c r="D1636" s="8">
        <f>VLOOKUP(A1636:A3970,'Medical Examinations'!$A$2:$H$2336,3,0)</f>
        <v>4.17</v>
      </c>
      <c r="E1636" s="8" t="str">
        <f>VLOOKUP(A1636:A3970,'Medical Examinations'!$A$1:$M$2336,10,0)</f>
        <v>No</v>
      </c>
      <c r="F1636" s="8" t="str">
        <f>VLOOKUP(A1636:A3970,'Medical Examinations'!$A$2:$H$2336,5,0)</f>
        <v>No</v>
      </c>
      <c r="G1636" s="8" t="str">
        <f>VLOOKUP(A1636:A3970,'Medical Examinations'!$A$2:$H$2336,6,0)</f>
        <v>No</v>
      </c>
      <c r="H1636" s="8">
        <f>VLOOKUP(A1636:A3970,'Medical Examinations'!$A$2:$H$2336,7,0)</f>
        <v>0</v>
      </c>
      <c r="I1636" t="str">
        <f>VLOOKUP(A1636:A3970,'Medical Examinations'!$A$2:$K$2336,11,0)</f>
        <v>No</v>
      </c>
      <c r="J1636" s="8" t="str">
        <f>VLOOKUP(A1636:A3970,'Medical Examinations'!$A$2:$M$2336,12,0)</f>
        <v>Normal Weight</v>
      </c>
      <c r="K1636" s="8" t="str">
        <f>VLOOKUP(A1636:A3970,'Medical Examinations'!$A$2:$M$2336,13,0)</f>
        <v>Normal</v>
      </c>
      <c r="L1636" s="8" t="str">
        <f>VLOOKUP(Table1[CUSTOMER ID],'Hospitalisation Details'!$A$1:$N$2344,12,0)</f>
        <v>8/Aug/1980</v>
      </c>
      <c r="M1636" s="22">
        <f>VLOOKUP(Table1[CUSTOMER ID],'Hospitalisation Details'!$A$2:$N$2344,14,0)</f>
        <v>5993.62</v>
      </c>
      <c r="N1636" s="8" t="str">
        <f>VLOOKUP(Table1[CUSTOMER ID],'Hospitalisation Details'!$A$2:$I$2344,7,0)</f>
        <v>tier - 2</v>
      </c>
      <c r="O1636" s="8" t="str">
        <f>VLOOKUP(Table1[CUSTOMER ID],'Hospitalisation Details'!$A$2:$I$2344,8,0)</f>
        <v>tier - 3</v>
      </c>
      <c r="P1636" s="8" t="str">
        <f>VLOOKUP(Table1[CUSTOMER ID],'Hospitalisation Details'!$A$2:$I$2344,9,0)</f>
        <v>R1013</v>
      </c>
      <c r="Q1636" s="8">
        <f ca="1">VLOOKUP(Table1[CUSTOMER ID],'Hospitalisation Details'!$A$2:$N$2344,13,0)</f>
        <v>44</v>
      </c>
    </row>
    <row r="1637" spans="1:17" ht="15.75" x14ac:dyDescent="0.25">
      <c r="A1637" s="1" t="s">
        <v>734</v>
      </c>
      <c r="B1637" s="8" t="str">
        <f>VLOOKUP(A1637:A3971,'Customer Names'!$A$2:$D$2336,2,0)</f>
        <v xml:space="preserve">  Kristin</v>
      </c>
      <c r="C1637" s="8">
        <f>VLOOKUP(A1637:A3971,'Medical Examinations'!$A$2:$H$2336,2,0)</f>
        <v>19.559999999999999</v>
      </c>
      <c r="D1637" s="8">
        <f>VLOOKUP(A1637:A3971,'Medical Examinations'!$A$2:$H$2336,3,0)</f>
        <v>11.96</v>
      </c>
      <c r="E1637" s="8" t="str">
        <f>VLOOKUP(A1637:A3971,'Medical Examinations'!$A$1:$M$2336,10,0)</f>
        <v>No</v>
      </c>
      <c r="F1637" s="8" t="str">
        <f>VLOOKUP(A1637:A3971,'Medical Examinations'!$A$2:$H$2336,5,0)</f>
        <v>No</v>
      </c>
      <c r="G1637" s="8" t="str">
        <f>VLOOKUP(A1637:A3971,'Medical Examinations'!$A$2:$H$2336,6,0)</f>
        <v>No</v>
      </c>
      <c r="H1637" s="8">
        <f>VLOOKUP(A1637:A3971,'Medical Examinations'!$A$2:$H$2336,7,0)</f>
        <v>0</v>
      </c>
      <c r="I1637" t="str">
        <f>VLOOKUP(A1637:A3971,'Medical Examinations'!$A$2:$K$2336,11,0)</f>
        <v>No</v>
      </c>
      <c r="J1637" s="8" t="str">
        <f>VLOOKUP(A1637:A3971,'Medical Examinations'!$A$2:$M$2336,12,0)</f>
        <v>Normal Weight</v>
      </c>
      <c r="K1637" s="8" t="str">
        <f>VLOOKUP(A1637:A3971,'Medical Examinations'!$A$2:$M$2336,13,0)</f>
        <v>Diabetes</v>
      </c>
      <c r="L1637" s="8" t="str">
        <f>VLOOKUP(Table1[CUSTOMER ID],'Hospitalisation Details'!$A$1:$N$2344,12,0)</f>
        <v>17/Aug/1974</v>
      </c>
      <c r="M1637" s="22">
        <f>VLOOKUP(Table1[CUSTOMER ID],'Hospitalisation Details'!$A$2:$N$2344,14,0)</f>
        <v>5990.17</v>
      </c>
      <c r="N1637" s="8" t="str">
        <f>VLOOKUP(Table1[CUSTOMER ID],'Hospitalisation Details'!$A$2:$I$2344,7,0)</f>
        <v>tier - 2</v>
      </c>
      <c r="O1637" s="8" t="str">
        <f>VLOOKUP(Table1[CUSTOMER ID],'Hospitalisation Details'!$A$2:$I$2344,8,0)</f>
        <v>tier - 2</v>
      </c>
      <c r="P1637" s="8" t="str">
        <f>VLOOKUP(Table1[CUSTOMER ID],'Hospitalisation Details'!$A$2:$I$2344,9,0)</f>
        <v>R1013</v>
      </c>
      <c r="Q1637" s="8">
        <f ca="1">VLOOKUP(Table1[CUSTOMER ID],'Hospitalisation Details'!$A$2:$N$2344,13,0)</f>
        <v>50</v>
      </c>
    </row>
    <row r="1638" spans="1:17" ht="15.75" x14ac:dyDescent="0.25">
      <c r="A1638" s="1" t="s">
        <v>733</v>
      </c>
      <c r="B1638" s="8" t="str">
        <f>VLOOKUP(A1638:A3972,'Customer Names'!$A$2:$D$2336,2,0)</f>
        <v xml:space="preserve">  Andrea K</v>
      </c>
      <c r="C1638" s="8">
        <f>VLOOKUP(A1638:A3972,'Medical Examinations'!$A$2:$H$2336,2,0)</f>
        <v>37.335000000000001</v>
      </c>
      <c r="D1638" s="8">
        <f>VLOOKUP(A1638:A3972,'Medical Examinations'!$A$2:$H$2336,3,0)</f>
        <v>6.26</v>
      </c>
      <c r="E1638" s="8" t="str">
        <f>VLOOKUP(A1638:A3972,'Medical Examinations'!$A$1:$M$2336,10,0)</f>
        <v>Yes</v>
      </c>
      <c r="F1638" s="8" t="str">
        <f>VLOOKUP(A1638:A3972,'Medical Examinations'!$A$2:$H$2336,5,0)</f>
        <v>No</v>
      </c>
      <c r="G1638" s="8" t="str">
        <f>VLOOKUP(A1638:A3972,'Medical Examinations'!$A$2:$H$2336,6,0)</f>
        <v>No</v>
      </c>
      <c r="H1638" s="8">
        <f>VLOOKUP(A1638:A3972,'Medical Examinations'!$A$2:$H$2336,7,0)</f>
        <v>1</v>
      </c>
      <c r="I1638" t="str">
        <f>VLOOKUP(A1638:A3972,'Medical Examinations'!$A$2:$K$2336,11,0)</f>
        <v>No</v>
      </c>
      <c r="J1638" s="8" t="str">
        <f>VLOOKUP(A1638:A3972,'Medical Examinations'!$A$2:$M$2336,12,0)</f>
        <v>Obesity</v>
      </c>
      <c r="K1638" s="8" t="str">
        <f>VLOOKUP(A1638:A3972,'Medical Examinations'!$A$2:$M$2336,13,0)</f>
        <v>Prediabetes</v>
      </c>
      <c r="L1638" s="8" t="str">
        <f>VLOOKUP(Table1[CUSTOMER ID],'Hospitalisation Details'!$A$1:$N$2344,12,0)</f>
        <v>10/Jun/1988</v>
      </c>
      <c r="M1638" s="22">
        <f>VLOOKUP(Table1[CUSTOMER ID],'Hospitalisation Details'!$A$2:$N$2344,14,0)</f>
        <v>5989.52</v>
      </c>
      <c r="N1638" s="8" t="str">
        <f>VLOOKUP(Table1[CUSTOMER ID],'Hospitalisation Details'!$A$2:$I$2344,7,0)</f>
        <v>tier - 2</v>
      </c>
      <c r="O1638" s="8" t="str">
        <f>VLOOKUP(Table1[CUSTOMER ID],'Hospitalisation Details'!$A$2:$I$2344,8,0)</f>
        <v>tier - 1</v>
      </c>
      <c r="P1638" s="8" t="str">
        <f>VLOOKUP(Table1[CUSTOMER ID],'Hospitalisation Details'!$A$2:$I$2344,9,0)</f>
        <v>R1012</v>
      </c>
      <c r="Q1638" s="8">
        <f ca="1">VLOOKUP(Table1[CUSTOMER ID],'Hospitalisation Details'!$A$2:$N$2344,13,0)</f>
        <v>36</v>
      </c>
    </row>
    <row r="1639" spans="1:17" ht="15.75" x14ac:dyDescent="0.25">
      <c r="A1639" s="1" t="s">
        <v>732</v>
      </c>
      <c r="B1639" s="8" t="str">
        <f>VLOOKUP(A1639:A3973,'Customer Names'!$A$2:$D$2336,2,0)</f>
        <v xml:space="preserve">  Kris</v>
      </c>
      <c r="C1639" s="8">
        <f>VLOOKUP(A1639:A3973,'Medical Examinations'!$A$2:$H$2336,2,0)</f>
        <v>19.53</v>
      </c>
      <c r="D1639" s="8">
        <f>VLOOKUP(A1639:A3973,'Medical Examinations'!$A$2:$H$2336,3,0)</f>
        <v>11.68</v>
      </c>
      <c r="E1639" s="8" t="str">
        <f>VLOOKUP(A1639:A3973,'Medical Examinations'!$A$1:$M$2336,10,0)</f>
        <v>No</v>
      </c>
      <c r="F1639" s="8" t="str">
        <f>VLOOKUP(A1639:A3973,'Medical Examinations'!$A$2:$H$2336,5,0)</f>
        <v>No</v>
      </c>
      <c r="G1639" s="8" t="str">
        <f>VLOOKUP(A1639:A3973,'Medical Examinations'!$A$2:$H$2336,6,0)</f>
        <v>No</v>
      </c>
      <c r="H1639" s="8">
        <f>VLOOKUP(A1639:A3973,'Medical Examinations'!$A$2:$H$2336,7,0)</f>
        <v>0</v>
      </c>
      <c r="I1639" t="str">
        <f>VLOOKUP(A1639:A3973,'Medical Examinations'!$A$2:$K$2336,11,0)</f>
        <v>No</v>
      </c>
      <c r="J1639" s="8" t="str">
        <f>VLOOKUP(A1639:A3973,'Medical Examinations'!$A$2:$M$2336,12,0)</f>
        <v>Normal Weight</v>
      </c>
      <c r="K1639" s="8" t="str">
        <f>VLOOKUP(A1639:A3973,'Medical Examinations'!$A$2:$M$2336,13,0)</f>
        <v>Diabetes</v>
      </c>
      <c r="L1639" s="8" t="str">
        <f>VLOOKUP(Table1[CUSTOMER ID],'Hospitalisation Details'!$A$1:$N$2344,12,0)</f>
        <v>11/Oct/1974</v>
      </c>
      <c r="M1639" s="22">
        <f>VLOOKUP(Table1[CUSTOMER ID],'Hospitalisation Details'!$A$2:$N$2344,14,0)</f>
        <v>5979.99</v>
      </c>
      <c r="N1639" s="8" t="str">
        <f>VLOOKUP(Table1[CUSTOMER ID],'Hospitalisation Details'!$A$2:$I$2344,7,0)</f>
        <v>tier - 2</v>
      </c>
      <c r="O1639" s="8" t="str">
        <f>VLOOKUP(Table1[CUSTOMER ID],'Hospitalisation Details'!$A$2:$I$2344,8,0)</f>
        <v>tier - 3</v>
      </c>
      <c r="P1639" s="8" t="str">
        <f>VLOOKUP(Table1[CUSTOMER ID],'Hospitalisation Details'!$A$2:$I$2344,9,0)</f>
        <v>R1013</v>
      </c>
      <c r="Q1639" s="8">
        <f ca="1">VLOOKUP(Table1[CUSTOMER ID],'Hospitalisation Details'!$A$2:$N$2344,13,0)</f>
        <v>50</v>
      </c>
    </row>
    <row r="1640" spans="1:17" ht="15.75" x14ac:dyDescent="0.25">
      <c r="A1640" s="1" t="s">
        <v>731</v>
      </c>
      <c r="B1640" s="8" t="str">
        <f>VLOOKUP(A1640:A3974,'Customer Names'!$A$2:$D$2336,2,0)</f>
        <v xml:space="preserve">  Alden W</v>
      </c>
      <c r="C1640" s="8">
        <f>VLOOKUP(A1640:A3974,'Medical Examinations'!$A$2:$H$2336,2,0)</f>
        <v>34.1</v>
      </c>
      <c r="D1640" s="8">
        <f>VLOOKUP(A1640:A3974,'Medical Examinations'!$A$2:$H$2336,3,0)</f>
        <v>5.16</v>
      </c>
      <c r="E1640" s="8" t="str">
        <f>VLOOKUP(A1640:A3974,'Medical Examinations'!$A$1:$M$2336,10,0)</f>
        <v>No</v>
      </c>
      <c r="F1640" s="8" t="str">
        <f>VLOOKUP(A1640:A3974,'Medical Examinations'!$A$2:$H$2336,5,0)</f>
        <v>No</v>
      </c>
      <c r="G1640" s="8" t="str">
        <f>VLOOKUP(A1640:A3974,'Medical Examinations'!$A$2:$H$2336,6,0)</f>
        <v>No</v>
      </c>
      <c r="H1640" s="8">
        <f>VLOOKUP(A1640:A3974,'Medical Examinations'!$A$2:$H$2336,7,0)</f>
        <v>0</v>
      </c>
      <c r="I1640" t="str">
        <f>VLOOKUP(A1640:A3974,'Medical Examinations'!$A$2:$K$2336,11,0)</f>
        <v>No</v>
      </c>
      <c r="J1640" s="8" t="str">
        <f>VLOOKUP(A1640:A3974,'Medical Examinations'!$A$2:$M$2336,12,0)</f>
        <v>Obesity</v>
      </c>
      <c r="K1640" s="8" t="str">
        <f>VLOOKUP(A1640:A3974,'Medical Examinations'!$A$2:$M$2336,13,0)</f>
        <v>Normal</v>
      </c>
      <c r="L1640" s="8" t="str">
        <f>VLOOKUP(Table1[CUSTOMER ID],'Hospitalisation Details'!$A$1:$N$2344,12,0)</f>
        <v>10/Oct/1980</v>
      </c>
      <c r="M1640" s="22">
        <f>VLOOKUP(Table1[CUSTOMER ID],'Hospitalisation Details'!$A$2:$N$2344,14,0)</f>
        <v>5979.73</v>
      </c>
      <c r="N1640" s="8" t="str">
        <f>VLOOKUP(Table1[CUSTOMER ID],'Hospitalisation Details'!$A$2:$I$2344,7,0)</f>
        <v>tier - 2</v>
      </c>
      <c r="O1640" s="8" t="str">
        <f>VLOOKUP(Table1[CUSTOMER ID],'Hospitalisation Details'!$A$2:$I$2344,8,0)</f>
        <v>tier - 2</v>
      </c>
      <c r="P1640" s="8" t="str">
        <f>VLOOKUP(Table1[CUSTOMER ID],'Hospitalisation Details'!$A$2:$I$2344,9,0)</f>
        <v>R1011</v>
      </c>
      <c r="Q1640" s="8">
        <f ca="1">VLOOKUP(Table1[CUSTOMER ID],'Hospitalisation Details'!$A$2:$N$2344,13,0)</f>
        <v>44</v>
      </c>
    </row>
    <row r="1641" spans="1:17" ht="15.75" x14ac:dyDescent="0.25">
      <c r="A1641" s="1" t="s">
        <v>730</v>
      </c>
      <c r="B1641" s="8" t="str">
        <f>VLOOKUP(A1641:A3975,'Customer Names'!$A$2:$D$2336,2,0)</f>
        <v xml:space="preserve">  Suzanne M</v>
      </c>
      <c r="C1641" s="8">
        <f>VLOOKUP(A1641:A3975,'Medical Examinations'!$A$2:$H$2336,2,0)</f>
        <v>16.5</v>
      </c>
      <c r="D1641" s="8">
        <f>VLOOKUP(A1641:A3975,'Medical Examinations'!$A$2:$H$2336,3,0)</f>
        <v>6.9</v>
      </c>
      <c r="E1641" s="8" t="str">
        <f>VLOOKUP(A1641:A3975,'Medical Examinations'!$A$1:$M$2336,10,0)</f>
        <v>Yes</v>
      </c>
      <c r="F1641" s="8" t="str">
        <f>VLOOKUP(A1641:A3975,'Medical Examinations'!$A$2:$H$2336,5,0)</f>
        <v>No</v>
      </c>
      <c r="G1641" s="8" t="str">
        <f>VLOOKUP(A1641:A3975,'Medical Examinations'!$A$2:$H$2336,6,0)</f>
        <v>No</v>
      </c>
      <c r="H1641" s="8">
        <f>VLOOKUP(A1641:A3975,'Medical Examinations'!$A$2:$H$2336,7,0)</f>
        <v>2</v>
      </c>
      <c r="I1641" t="str">
        <f>VLOOKUP(A1641:A3975,'Medical Examinations'!$A$2:$K$2336,11,0)</f>
        <v>No</v>
      </c>
      <c r="J1641" s="8" t="str">
        <f>VLOOKUP(A1641:A3975,'Medical Examinations'!$A$2:$M$2336,12,0)</f>
        <v>Underweight</v>
      </c>
      <c r="K1641" s="8" t="str">
        <f>VLOOKUP(A1641:A3975,'Medical Examinations'!$A$2:$M$2336,13,0)</f>
        <v>Diabetes</v>
      </c>
      <c r="L1641" s="8" t="str">
        <f>VLOOKUP(Table1[CUSTOMER ID],'Hospitalisation Details'!$A$1:$N$2344,12,0)</f>
        <v>25/Jun/1970</v>
      </c>
      <c r="M1641" s="22">
        <f>VLOOKUP(Table1[CUSTOMER ID],'Hospitalisation Details'!$A$2:$N$2344,14,0)</f>
        <v>5979.66</v>
      </c>
      <c r="N1641" s="8" t="str">
        <f>VLOOKUP(Table1[CUSTOMER ID],'Hospitalisation Details'!$A$2:$I$2344,7,0)</f>
        <v>tier - 2</v>
      </c>
      <c r="O1641" s="8" t="str">
        <f>VLOOKUP(Table1[CUSTOMER ID],'Hospitalisation Details'!$A$2:$I$2344,8,0)</f>
        <v>tier - 3</v>
      </c>
      <c r="P1641" s="8" t="str">
        <f>VLOOKUP(Table1[CUSTOMER ID],'Hospitalisation Details'!$A$2:$I$2344,9,0)</f>
        <v>R1013</v>
      </c>
      <c r="Q1641" s="8">
        <f ca="1">VLOOKUP(Table1[CUSTOMER ID],'Hospitalisation Details'!$A$2:$N$2344,13,0)</f>
        <v>54</v>
      </c>
    </row>
    <row r="1642" spans="1:17" ht="15.75" x14ac:dyDescent="0.25">
      <c r="A1642" s="1" t="s">
        <v>729</v>
      </c>
      <c r="B1642" s="8" t="str">
        <f>VLOOKUP(A1642:A3976,'Customer Names'!$A$2:$D$2336,2,0)</f>
        <v xml:space="preserve">  Heidi Z</v>
      </c>
      <c r="C1642" s="8">
        <f>VLOOKUP(A1642:A3976,'Medical Examinations'!$A$2:$H$2336,2,0)</f>
        <v>30.69</v>
      </c>
      <c r="D1642" s="8">
        <f>VLOOKUP(A1642:A3976,'Medical Examinations'!$A$2:$H$2336,3,0)</f>
        <v>4.83</v>
      </c>
      <c r="E1642" s="8" t="str">
        <f>VLOOKUP(A1642:A3976,'Medical Examinations'!$A$1:$M$2336,10,0)</f>
        <v>No</v>
      </c>
      <c r="F1642" s="8" t="str">
        <f>VLOOKUP(A1642:A3976,'Medical Examinations'!$A$2:$H$2336,5,0)</f>
        <v>No</v>
      </c>
      <c r="G1642" s="8" t="str">
        <f>VLOOKUP(A1642:A3976,'Medical Examinations'!$A$2:$H$2336,6,0)</f>
        <v>No</v>
      </c>
      <c r="H1642" s="8">
        <f>VLOOKUP(A1642:A3976,'Medical Examinations'!$A$2:$H$2336,7,0)</f>
        <v>1</v>
      </c>
      <c r="I1642" t="str">
        <f>VLOOKUP(A1642:A3976,'Medical Examinations'!$A$2:$K$2336,11,0)</f>
        <v>No</v>
      </c>
      <c r="J1642" s="8" t="str">
        <f>VLOOKUP(A1642:A3976,'Medical Examinations'!$A$2:$M$2336,12,0)</f>
        <v>Obesity</v>
      </c>
      <c r="K1642" s="8" t="str">
        <f>VLOOKUP(A1642:A3976,'Medical Examinations'!$A$2:$M$2336,13,0)</f>
        <v>Normal</v>
      </c>
      <c r="L1642" s="8" t="str">
        <f>VLOOKUP(Table1[CUSTOMER ID],'Hospitalisation Details'!$A$1:$N$2344,12,0)</f>
        <v>11/Nov/1984</v>
      </c>
      <c r="M1642" s="22">
        <f>VLOOKUP(Table1[CUSTOMER ID],'Hospitalisation Details'!$A$2:$N$2344,14,0)</f>
        <v>5976.83</v>
      </c>
      <c r="N1642" s="8" t="str">
        <f>VLOOKUP(Table1[CUSTOMER ID],'Hospitalisation Details'!$A$2:$I$2344,7,0)</f>
        <v>tier - 2</v>
      </c>
      <c r="O1642" s="8" t="str">
        <f>VLOOKUP(Table1[CUSTOMER ID],'Hospitalisation Details'!$A$2:$I$2344,8,0)</f>
        <v>tier - 2</v>
      </c>
      <c r="P1642" s="8" t="str">
        <f>VLOOKUP(Table1[CUSTOMER ID],'Hospitalisation Details'!$A$2:$I$2344,9,0)</f>
        <v>R1013</v>
      </c>
      <c r="Q1642" s="8">
        <f ca="1">VLOOKUP(Table1[CUSTOMER ID],'Hospitalisation Details'!$A$2:$N$2344,13,0)</f>
        <v>40</v>
      </c>
    </row>
    <row r="1643" spans="1:17" ht="15.75" x14ac:dyDescent="0.25">
      <c r="A1643" s="1" t="s">
        <v>728</v>
      </c>
      <c r="B1643" s="8" t="str">
        <f>VLOOKUP(A1643:A3977,'Customer Names'!$A$2:$D$2336,2,0)</f>
        <v xml:space="preserve">  Carolyn</v>
      </c>
      <c r="C1643" s="8">
        <f>VLOOKUP(A1643:A3977,'Medical Examinations'!$A$2:$H$2336,2,0)</f>
        <v>28.93</v>
      </c>
      <c r="D1643" s="8">
        <f>VLOOKUP(A1643:A3977,'Medical Examinations'!$A$2:$H$2336,3,0)</f>
        <v>4.87</v>
      </c>
      <c r="E1643" s="8" t="str">
        <f>VLOOKUP(A1643:A3977,'Medical Examinations'!$A$1:$M$2336,10,0)</f>
        <v>No</v>
      </c>
      <c r="F1643" s="8" t="str">
        <f>VLOOKUP(A1643:A3977,'Medical Examinations'!$A$2:$H$2336,5,0)</f>
        <v>No</v>
      </c>
      <c r="G1643" s="8" t="str">
        <f>VLOOKUP(A1643:A3977,'Medical Examinations'!$A$2:$H$2336,6,0)</f>
        <v>No</v>
      </c>
      <c r="H1643" s="8">
        <f>VLOOKUP(A1643:A3977,'Medical Examinations'!$A$2:$H$2336,7,0)</f>
        <v>1</v>
      </c>
      <c r="I1643" t="str">
        <f>VLOOKUP(A1643:A3977,'Medical Examinations'!$A$2:$K$2336,11,0)</f>
        <v>No</v>
      </c>
      <c r="J1643" s="8" t="str">
        <f>VLOOKUP(A1643:A3977,'Medical Examinations'!$A$2:$M$2336,12,0)</f>
        <v>Overweight</v>
      </c>
      <c r="K1643" s="8" t="str">
        <f>VLOOKUP(A1643:A3977,'Medical Examinations'!$A$2:$M$2336,13,0)</f>
        <v>Normal</v>
      </c>
      <c r="L1643" s="8" t="str">
        <f>VLOOKUP(Table1[CUSTOMER ID],'Hospitalisation Details'!$A$1:$N$2344,12,0)</f>
        <v>19/Sep/1984</v>
      </c>
      <c r="M1643" s="22">
        <f>VLOOKUP(Table1[CUSTOMER ID],'Hospitalisation Details'!$A$2:$N$2344,14,0)</f>
        <v>5974.38</v>
      </c>
      <c r="N1643" s="8" t="str">
        <f>VLOOKUP(Table1[CUSTOMER ID],'Hospitalisation Details'!$A$2:$I$2344,7,0)</f>
        <v>tier - 2</v>
      </c>
      <c r="O1643" s="8" t="str">
        <f>VLOOKUP(Table1[CUSTOMER ID],'Hospitalisation Details'!$A$2:$I$2344,8,0)</f>
        <v>tier - 3</v>
      </c>
      <c r="P1643" s="8" t="str">
        <f>VLOOKUP(Table1[CUSTOMER ID],'Hospitalisation Details'!$A$2:$I$2344,9,0)</f>
        <v>R1013</v>
      </c>
      <c r="Q1643" s="8">
        <f ca="1">VLOOKUP(Table1[CUSTOMER ID],'Hospitalisation Details'!$A$2:$N$2344,13,0)</f>
        <v>40</v>
      </c>
    </row>
    <row r="1644" spans="1:17" ht="15.75" x14ac:dyDescent="0.25">
      <c r="A1644" s="1" t="s">
        <v>727</v>
      </c>
      <c r="B1644" s="8" t="str">
        <f>VLOOKUP(A1644:A3978,'Customer Names'!$A$2:$D$2336,2,0)</f>
        <v xml:space="preserve">  Sabine</v>
      </c>
      <c r="C1644" s="8">
        <f>VLOOKUP(A1644:A3978,'Medical Examinations'!$A$2:$H$2336,2,0)</f>
        <v>38.9</v>
      </c>
      <c r="D1644" s="8">
        <f>VLOOKUP(A1644:A3978,'Medical Examinations'!$A$2:$H$2336,3,0)</f>
        <v>4.28</v>
      </c>
      <c r="E1644" s="8" t="str">
        <f>VLOOKUP(A1644:A3978,'Medical Examinations'!$A$1:$M$2336,10,0)</f>
        <v>No</v>
      </c>
      <c r="F1644" s="8" t="str">
        <f>VLOOKUP(A1644:A3978,'Medical Examinations'!$A$2:$H$2336,5,0)</f>
        <v>No</v>
      </c>
      <c r="G1644" s="8" t="str">
        <f>VLOOKUP(A1644:A3978,'Medical Examinations'!$A$2:$H$2336,6,0)</f>
        <v>No</v>
      </c>
      <c r="H1644" s="8">
        <f>VLOOKUP(A1644:A3978,'Medical Examinations'!$A$2:$H$2336,7,0)</f>
        <v>0</v>
      </c>
      <c r="I1644" t="str">
        <f>VLOOKUP(A1644:A3978,'Medical Examinations'!$A$2:$K$2336,11,0)</f>
        <v>No</v>
      </c>
      <c r="J1644" s="8" t="str">
        <f>VLOOKUP(A1644:A3978,'Medical Examinations'!$A$2:$M$2336,12,0)</f>
        <v>Obesity</v>
      </c>
      <c r="K1644" s="8" t="str">
        <f>VLOOKUP(A1644:A3978,'Medical Examinations'!$A$2:$M$2336,13,0)</f>
        <v>Normal</v>
      </c>
      <c r="L1644" s="8" t="str">
        <f>VLOOKUP(Table1[CUSTOMER ID],'Hospitalisation Details'!$A$1:$N$2344,12,0)</f>
        <v>22/Jul/1989</v>
      </c>
      <c r="M1644" s="22">
        <f>VLOOKUP(Table1[CUSTOMER ID],'Hospitalisation Details'!$A$2:$N$2344,14,0)</f>
        <v>5972.38</v>
      </c>
      <c r="N1644" s="8" t="str">
        <f>VLOOKUP(Table1[CUSTOMER ID],'Hospitalisation Details'!$A$2:$I$2344,7,0)</f>
        <v>tier - 2</v>
      </c>
      <c r="O1644" s="8" t="str">
        <f>VLOOKUP(Table1[CUSTOMER ID],'Hospitalisation Details'!$A$2:$I$2344,8,0)</f>
        <v>tier - 2</v>
      </c>
      <c r="P1644" s="8" t="str">
        <f>VLOOKUP(Table1[CUSTOMER ID],'Hospitalisation Details'!$A$2:$I$2344,9,0)</f>
        <v>R1011</v>
      </c>
      <c r="Q1644" s="8">
        <f ca="1">VLOOKUP(Table1[CUSTOMER ID],'Hospitalisation Details'!$A$2:$N$2344,13,0)</f>
        <v>35</v>
      </c>
    </row>
    <row r="1645" spans="1:17" ht="15.75" x14ac:dyDescent="0.25">
      <c r="A1645" s="1" t="s">
        <v>726</v>
      </c>
      <c r="B1645" s="8" t="str">
        <f>VLOOKUP(A1645:A3979,'Customer Names'!$A$2:$D$2336,2,0)</f>
        <v xml:space="preserve">  Bobby</v>
      </c>
      <c r="C1645" s="8">
        <f>VLOOKUP(A1645:A3979,'Medical Examinations'!$A$2:$H$2336,2,0)</f>
        <v>26.9</v>
      </c>
      <c r="D1645" s="8">
        <f>VLOOKUP(A1645:A3979,'Medical Examinations'!$A$2:$H$2336,3,0)</f>
        <v>4.07</v>
      </c>
      <c r="E1645" s="8" t="str">
        <f>VLOOKUP(A1645:A3979,'Medical Examinations'!$A$1:$M$2336,10,0)</f>
        <v>No</v>
      </c>
      <c r="F1645" s="8" t="str">
        <f>VLOOKUP(A1645:A3979,'Medical Examinations'!$A$2:$H$2336,5,0)</f>
        <v>No</v>
      </c>
      <c r="G1645" s="8" t="str">
        <f>VLOOKUP(A1645:A3979,'Medical Examinations'!$A$2:$H$2336,6,0)</f>
        <v>No</v>
      </c>
      <c r="H1645" s="8">
        <f>VLOOKUP(A1645:A3979,'Medical Examinations'!$A$2:$H$2336,7,0)</f>
        <v>0</v>
      </c>
      <c r="I1645" t="str">
        <f>VLOOKUP(A1645:A3979,'Medical Examinations'!$A$2:$K$2336,11,0)</f>
        <v>No</v>
      </c>
      <c r="J1645" s="8" t="str">
        <f>VLOOKUP(A1645:A3979,'Medical Examinations'!$A$2:$M$2336,12,0)</f>
        <v>Overweight</v>
      </c>
      <c r="K1645" s="8" t="str">
        <f>VLOOKUP(A1645:A3979,'Medical Examinations'!$A$2:$M$2336,13,0)</f>
        <v>Normal</v>
      </c>
      <c r="L1645" s="8" t="str">
        <f>VLOOKUP(Table1[CUSTOMER ID],'Hospitalisation Details'!$A$1:$N$2344,12,0)</f>
        <v>21/Jul/1980</v>
      </c>
      <c r="M1645" s="22">
        <f>VLOOKUP(Table1[CUSTOMER ID],'Hospitalisation Details'!$A$2:$N$2344,14,0)</f>
        <v>5969.72</v>
      </c>
      <c r="N1645" s="8" t="str">
        <f>VLOOKUP(Table1[CUSTOMER ID],'Hospitalisation Details'!$A$2:$I$2344,7,0)</f>
        <v>tier - 3</v>
      </c>
      <c r="O1645" s="8" t="str">
        <f>VLOOKUP(Table1[CUSTOMER ID],'Hospitalisation Details'!$A$2:$I$2344,8,0)</f>
        <v>tier - 3</v>
      </c>
      <c r="P1645" s="8" t="str">
        <f>VLOOKUP(Table1[CUSTOMER ID],'Hospitalisation Details'!$A$2:$I$2344,9,0)</f>
        <v>R1011</v>
      </c>
      <c r="Q1645" s="8">
        <f ca="1">VLOOKUP(Table1[CUSTOMER ID],'Hospitalisation Details'!$A$2:$N$2344,13,0)</f>
        <v>44</v>
      </c>
    </row>
    <row r="1646" spans="1:17" ht="15.75" x14ac:dyDescent="0.25">
      <c r="A1646" s="1" t="s">
        <v>725</v>
      </c>
      <c r="B1646" s="8" t="str">
        <f>VLOOKUP(A1646:A3980,'Customer Names'!$A$2:$D$2336,2,0)</f>
        <v xml:space="preserve">  Fan</v>
      </c>
      <c r="C1646" s="8">
        <f>VLOOKUP(A1646:A3980,'Medical Examinations'!$A$2:$H$2336,2,0)</f>
        <v>24.86</v>
      </c>
      <c r="D1646" s="8">
        <f>VLOOKUP(A1646:A3980,'Medical Examinations'!$A$2:$H$2336,3,0)</f>
        <v>6.23</v>
      </c>
      <c r="E1646" s="8" t="str">
        <f>VLOOKUP(A1646:A3980,'Medical Examinations'!$A$1:$M$2336,10,0)</f>
        <v>No</v>
      </c>
      <c r="F1646" s="8" t="str">
        <f>VLOOKUP(A1646:A3980,'Medical Examinations'!$A$2:$H$2336,5,0)</f>
        <v>No</v>
      </c>
      <c r="G1646" s="8" t="str">
        <f>VLOOKUP(A1646:A3980,'Medical Examinations'!$A$2:$H$2336,6,0)</f>
        <v>No</v>
      </c>
      <c r="H1646" s="8">
        <f>VLOOKUP(A1646:A3980,'Medical Examinations'!$A$2:$H$2336,7,0)</f>
        <v>0</v>
      </c>
      <c r="I1646" t="str">
        <f>VLOOKUP(A1646:A3980,'Medical Examinations'!$A$2:$K$2336,11,0)</f>
        <v>No</v>
      </c>
      <c r="J1646" s="8" t="str">
        <f>VLOOKUP(A1646:A3980,'Medical Examinations'!$A$2:$M$2336,12,0)</f>
        <v>Normal Weight</v>
      </c>
      <c r="K1646" s="8" t="str">
        <f>VLOOKUP(A1646:A3980,'Medical Examinations'!$A$2:$M$2336,13,0)</f>
        <v>Prediabetes</v>
      </c>
      <c r="L1646" s="8" t="str">
        <f>VLOOKUP(Table1[CUSTOMER ID],'Hospitalisation Details'!$A$1:$N$2344,12,0)</f>
        <v>5/Aug/1980</v>
      </c>
      <c r="M1646" s="22">
        <f>VLOOKUP(Table1[CUSTOMER ID],'Hospitalisation Details'!$A$2:$N$2344,14,0)</f>
        <v>5966.89</v>
      </c>
      <c r="N1646" s="8" t="str">
        <f>VLOOKUP(Table1[CUSTOMER ID],'Hospitalisation Details'!$A$2:$I$2344,7,0)</f>
        <v>tier - 2</v>
      </c>
      <c r="O1646" s="8" t="str">
        <f>VLOOKUP(Table1[CUSTOMER ID],'Hospitalisation Details'!$A$2:$I$2344,8,0)</f>
        <v>tier - 3</v>
      </c>
      <c r="P1646" s="8" t="str">
        <f>VLOOKUP(Table1[CUSTOMER ID],'Hospitalisation Details'!$A$2:$I$2344,9,0)</f>
        <v>R1013</v>
      </c>
      <c r="Q1646" s="8">
        <f ca="1">VLOOKUP(Table1[CUSTOMER ID],'Hospitalisation Details'!$A$2:$N$2344,13,0)</f>
        <v>44</v>
      </c>
    </row>
    <row r="1647" spans="1:17" ht="15.75" x14ac:dyDescent="0.25">
      <c r="A1647" s="1" t="s">
        <v>724</v>
      </c>
      <c r="B1647" s="8" t="str">
        <f>VLOOKUP(A1647:A3981,'Customer Names'!$A$2:$D$2336,2,0)</f>
        <v xml:space="preserve">  Rachel M</v>
      </c>
      <c r="C1647" s="8">
        <f>VLOOKUP(A1647:A3981,'Medical Examinations'!$A$2:$H$2336,2,0)</f>
        <v>39.14</v>
      </c>
      <c r="D1647" s="8">
        <f>VLOOKUP(A1647:A3981,'Medical Examinations'!$A$2:$H$2336,3,0)</f>
        <v>6.24</v>
      </c>
      <c r="E1647" s="8" t="str">
        <f>VLOOKUP(A1647:A3981,'Medical Examinations'!$A$1:$M$2336,10,0)</f>
        <v>No</v>
      </c>
      <c r="F1647" s="8" t="str">
        <f>VLOOKUP(A1647:A3981,'Medical Examinations'!$A$2:$H$2336,5,0)</f>
        <v>yes</v>
      </c>
      <c r="G1647" s="8" t="str">
        <f>VLOOKUP(A1647:A3981,'Medical Examinations'!$A$2:$H$2336,6,0)</f>
        <v>No</v>
      </c>
      <c r="H1647" s="8">
        <f>VLOOKUP(A1647:A3981,'Medical Examinations'!$A$2:$H$2336,7,0)</f>
        <v>1</v>
      </c>
      <c r="I1647" t="str">
        <f>VLOOKUP(A1647:A3981,'Medical Examinations'!$A$2:$K$2336,11,0)</f>
        <v>No</v>
      </c>
      <c r="J1647" s="8" t="str">
        <f>VLOOKUP(A1647:A3981,'Medical Examinations'!$A$2:$M$2336,12,0)</f>
        <v>Obesity</v>
      </c>
      <c r="K1647" s="8" t="str">
        <f>VLOOKUP(A1647:A3981,'Medical Examinations'!$A$2:$M$2336,13,0)</f>
        <v>Prediabetes</v>
      </c>
      <c r="L1647" s="8" t="str">
        <f>VLOOKUP(Table1[CUSTOMER ID],'Hospitalisation Details'!$A$1:$N$2344,12,0)</f>
        <v>15/Jul/2004</v>
      </c>
      <c r="M1647" s="22">
        <f>VLOOKUP(Table1[CUSTOMER ID],'Hospitalisation Details'!$A$2:$N$2344,14,0)</f>
        <v>5960.91</v>
      </c>
      <c r="N1647" s="8" t="str">
        <f>VLOOKUP(Table1[CUSTOMER ID],'Hospitalisation Details'!$A$2:$I$2344,7,0)</f>
        <v>tier - 2</v>
      </c>
      <c r="O1647" s="8" t="str">
        <f>VLOOKUP(Table1[CUSTOMER ID],'Hospitalisation Details'!$A$2:$I$2344,8,0)</f>
        <v>tier - 1</v>
      </c>
      <c r="P1647" s="8" t="str">
        <f>VLOOKUP(Table1[CUSTOMER ID],'Hospitalisation Details'!$A$2:$I$2344,9,0)</f>
        <v>R1026</v>
      </c>
      <c r="Q1647" s="8">
        <f ca="1">VLOOKUP(Table1[CUSTOMER ID],'Hospitalisation Details'!$A$2:$N$2344,13,0)</f>
        <v>20</v>
      </c>
    </row>
    <row r="1648" spans="1:17" ht="15.75" x14ac:dyDescent="0.25">
      <c r="A1648" s="1" t="s">
        <v>723</v>
      </c>
      <c r="B1648" s="8" t="str">
        <f>VLOOKUP(A1648:A3982,'Customer Names'!$A$2:$D$2336,2,0)</f>
        <v xml:space="preserve">  Greg</v>
      </c>
      <c r="C1648" s="8">
        <f>VLOOKUP(A1648:A3982,'Medical Examinations'!$A$2:$H$2336,2,0)</f>
        <v>39.799999999999997</v>
      </c>
      <c r="D1648" s="8">
        <f>VLOOKUP(A1648:A3982,'Medical Examinations'!$A$2:$H$2336,3,0)</f>
        <v>6.17</v>
      </c>
      <c r="E1648" s="8" t="str">
        <f>VLOOKUP(A1648:A3982,'Medical Examinations'!$A$1:$M$2336,10,0)</f>
        <v>No</v>
      </c>
      <c r="F1648" s="8" t="str">
        <f>VLOOKUP(A1648:A3982,'Medical Examinations'!$A$2:$H$2336,5,0)</f>
        <v>No</v>
      </c>
      <c r="G1648" s="8" t="str">
        <f>VLOOKUP(A1648:A3982,'Medical Examinations'!$A$2:$H$2336,6,0)</f>
        <v>Yes</v>
      </c>
      <c r="H1648" s="8">
        <f>VLOOKUP(A1648:A3982,'Medical Examinations'!$A$2:$H$2336,7,0)</f>
        <v>1</v>
      </c>
      <c r="I1648" t="str">
        <f>VLOOKUP(A1648:A3982,'Medical Examinations'!$A$2:$K$2336,11,0)</f>
        <v>No</v>
      </c>
      <c r="J1648" s="8" t="str">
        <f>VLOOKUP(A1648:A3982,'Medical Examinations'!$A$2:$M$2336,12,0)</f>
        <v>Obesity</v>
      </c>
      <c r="K1648" s="8" t="str">
        <f>VLOOKUP(A1648:A3982,'Medical Examinations'!$A$2:$M$2336,13,0)</f>
        <v>Prediabetes</v>
      </c>
      <c r="L1648" s="8" t="str">
        <f>VLOOKUP(Table1[CUSTOMER ID],'Hospitalisation Details'!$A$1:$N$2344,12,0)</f>
        <v>13/Aug/2003</v>
      </c>
      <c r="M1648" s="22">
        <f>VLOOKUP(Table1[CUSTOMER ID],'Hospitalisation Details'!$A$2:$N$2344,14,0)</f>
        <v>5957.35</v>
      </c>
      <c r="N1648" s="8" t="str">
        <f>VLOOKUP(Table1[CUSTOMER ID],'Hospitalisation Details'!$A$2:$I$2344,7,0)</f>
        <v>tier - 2</v>
      </c>
      <c r="O1648" s="8" t="str">
        <f>VLOOKUP(Table1[CUSTOMER ID],'Hospitalisation Details'!$A$2:$I$2344,8,0)</f>
        <v>tier - 2</v>
      </c>
      <c r="P1648" s="8" t="str">
        <f>VLOOKUP(Table1[CUSTOMER ID],'Hospitalisation Details'!$A$2:$I$2344,9,0)</f>
        <v>R1012</v>
      </c>
      <c r="Q1648" s="8">
        <f ca="1">VLOOKUP(Table1[CUSTOMER ID],'Hospitalisation Details'!$A$2:$N$2344,13,0)</f>
        <v>21</v>
      </c>
    </row>
    <row r="1649" spans="1:17" ht="15.75" x14ac:dyDescent="0.25">
      <c r="A1649" s="1" t="s">
        <v>722</v>
      </c>
      <c r="B1649" s="8" t="str">
        <f>VLOOKUP(A1649:A3983,'Customer Names'!$A$2:$D$2336,2,0)</f>
        <v xml:space="preserve">  Dan</v>
      </c>
      <c r="C1649" s="8">
        <f>VLOOKUP(A1649:A3983,'Medical Examinations'!$A$2:$H$2336,2,0)</f>
        <v>34.32</v>
      </c>
      <c r="D1649" s="8">
        <f>VLOOKUP(A1649:A3983,'Medical Examinations'!$A$2:$H$2336,3,0)</f>
        <v>5.16</v>
      </c>
      <c r="E1649" s="8" t="str">
        <f>VLOOKUP(A1649:A3983,'Medical Examinations'!$A$1:$M$2336,10,0)</f>
        <v>No</v>
      </c>
      <c r="F1649" s="8" t="str">
        <f>VLOOKUP(A1649:A3983,'Medical Examinations'!$A$2:$H$2336,5,0)</f>
        <v>No</v>
      </c>
      <c r="G1649" s="8" t="str">
        <f>VLOOKUP(A1649:A3983,'Medical Examinations'!$A$2:$H$2336,6,0)</f>
        <v>No</v>
      </c>
      <c r="H1649" s="8">
        <f>VLOOKUP(A1649:A3983,'Medical Examinations'!$A$2:$H$2336,7,0)</f>
        <v>1</v>
      </c>
      <c r="I1649" t="str">
        <f>VLOOKUP(A1649:A3983,'Medical Examinations'!$A$2:$K$2336,11,0)</f>
        <v>No</v>
      </c>
      <c r="J1649" s="8" t="str">
        <f>VLOOKUP(A1649:A3983,'Medical Examinations'!$A$2:$M$2336,12,0)</f>
        <v>Obesity</v>
      </c>
      <c r="K1649" s="8" t="str">
        <f>VLOOKUP(A1649:A3983,'Medical Examinations'!$A$2:$M$2336,13,0)</f>
        <v>Normal</v>
      </c>
      <c r="L1649" s="8" t="str">
        <f>VLOOKUP(Table1[CUSTOMER ID],'Hospitalisation Details'!$A$1:$N$2344,12,0)</f>
        <v>14/Jul/1987</v>
      </c>
      <c r="M1649" s="22">
        <f>VLOOKUP(Table1[CUSTOMER ID],'Hospitalisation Details'!$A$2:$N$2344,14,0)</f>
        <v>5934.38</v>
      </c>
      <c r="N1649" s="8" t="str">
        <f>VLOOKUP(Table1[CUSTOMER ID],'Hospitalisation Details'!$A$2:$I$2344,7,0)</f>
        <v>tier - 3</v>
      </c>
      <c r="O1649" s="8" t="str">
        <f>VLOOKUP(Table1[CUSTOMER ID],'Hospitalisation Details'!$A$2:$I$2344,8,0)</f>
        <v>tier - 2</v>
      </c>
      <c r="P1649" s="8" t="str">
        <f>VLOOKUP(Table1[CUSTOMER ID],'Hospitalisation Details'!$A$2:$I$2344,9,0)</f>
        <v>R1013</v>
      </c>
      <c r="Q1649" s="8">
        <f ca="1">VLOOKUP(Table1[CUSTOMER ID],'Hospitalisation Details'!$A$2:$N$2344,13,0)</f>
        <v>37</v>
      </c>
    </row>
    <row r="1650" spans="1:17" ht="15.75" x14ac:dyDescent="0.25">
      <c r="A1650" s="1" t="s">
        <v>721</v>
      </c>
      <c r="B1650" s="8" t="str">
        <f>VLOOKUP(A1650:A3984,'Customer Names'!$A$2:$D$2336,2,0)</f>
        <v xml:space="preserve">  Jennifer A</v>
      </c>
      <c r="C1650" s="8">
        <f>VLOOKUP(A1650:A3984,'Medical Examinations'!$A$2:$H$2336,2,0)</f>
        <v>32.51</v>
      </c>
      <c r="D1650" s="8">
        <f>VLOOKUP(A1650:A3984,'Medical Examinations'!$A$2:$H$2336,3,0)</f>
        <v>4.3</v>
      </c>
      <c r="E1650" s="8" t="str">
        <f>VLOOKUP(A1650:A3984,'Medical Examinations'!$A$1:$M$2336,10,0)</f>
        <v>No</v>
      </c>
      <c r="F1650" s="8" t="str">
        <f>VLOOKUP(A1650:A3984,'Medical Examinations'!$A$2:$H$2336,5,0)</f>
        <v>No</v>
      </c>
      <c r="G1650" s="8" t="str">
        <f>VLOOKUP(A1650:A3984,'Medical Examinations'!$A$2:$H$2336,6,0)</f>
        <v>No</v>
      </c>
      <c r="H1650" s="8">
        <f>VLOOKUP(A1650:A3984,'Medical Examinations'!$A$2:$H$2336,7,0)</f>
        <v>0</v>
      </c>
      <c r="I1650" t="str">
        <f>VLOOKUP(A1650:A3984,'Medical Examinations'!$A$2:$K$2336,11,0)</f>
        <v>No</v>
      </c>
      <c r="J1650" s="8" t="str">
        <f>VLOOKUP(A1650:A3984,'Medical Examinations'!$A$2:$M$2336,12,0)</f>
        <v>Obesity</v>
      </c>
      <c r="K1650" s="8" t="str">
        <f>VLOOKUP(A1650:A3984,'Medical Examinations'!$A$2:$M$2336,13,0)</f>
        <v>Normal</v>
      </c>
      <c r="L1650" s="8" t="str">
        <f>VLOOKUP(Table1[CUSTOMER ID],'Hospitalisation Details'!$A$1:$N$2344,12,0)</f>
        <v>30/Jul/1994</v>
      </c>
      <c r="M1650" s="22">
        <f>VLOOKUP(Table1[CUSTOMER ID],'Hospitalisation Details'!$A$2:$N$2344,14,0)</f>
        <v>5927.65</v>
      </c>
      <c r="N1650" s="8" t="str">
        <f>VLOOKUP(Table1[CUSTOMER ID],'Hospitalisation Details'!$A$2:$I$2344,7,0)</f>
        <v>tier - 2</v>
      </c>
      <c r="O1650" s="8" t="str">
        <f>VLOOKUP(Table1[CUSTOMER ID],'Hospitalisation Details'!$A$2:$I$2344,8,0)</f>
        <v>tier - 1</v>
      </c>
      <c r="P1650" s="8" t="str">
        <f>VLOOKUP(Table1[CUSTOMER ID],'Hospitalisation Details'!$A$2:$I$2344,9,0)</f>
        <v>R1012</v>
      </c>
      <c r="Q1650" s="8">
        <f ca="1">VLOOKUP(Table1[CUSTOMER ID],'Hospitalisation Details'!$A$2:$N$2344,13,0)</f>
        <v>30</v>
      </c>
    </row>
    <row r="1651" spans="1:17" ht="15.75" x14ac:dyDescent="0.25">
      <c r="A1651" s="1" t="s">
        <v>720</v>
      </c>
      <c r="B1651" s="8" t="str">
        <f>VLOOKUP(A1651:A3985,'Customer Names'!$A$2:$D$2336,2,0)</f>
        <v xml:space="preserve">  Jessica</v>
      </c>
      <c r="C1651" s="8">
        <f>VLOOKUP(A1651:A3985,'Medical Examinations'!$A$2:$H$2336,2,0)</f>
        <v>30.71</v>
      </c>
      <c r="D1651" s="8">
        <f>VLOOKUP(A1651:A3985,'Medical Examinations'!$A$2:$H$2336,3,0)</f>
        <v>6.14</v>
      </c>
      <c r="E1651" s="8" t="str">
        <f>VLOOKUP(A1651:A3985,'Medical Examinations'!$A$1:$M$2336,10,0)</f>
        <v>No</v>
      </c>
      <c r="F1651" s="8" t="str">
        <f>VLOOKUP(A1651:A3985,'Medical Examinations'!$A$2:$H$2336,5,0)</f>
        <v>No</v>
      </c>
      <c r="G1651" s="8" t="str">
        <f>VLOOKUP(A1651:A3985,'Medical Examinations'!$A$2:$H$2336,6,0)</f>
        <v>Yes</v>
      </c>
      <c r="H1651" s="8">
        <f>VLOOKUP(A1651:A3985,'Medical Examinations'!$A$2:$H$2336,7,0)</f>
        <v>1</v>
      </c>
      <c r="I1651" t="str">
        <f>VLOOKUP(A1651:A3985,'Medical Examinations'!$A$2:$K$2336,11,0)</f>
        <v>No</v>
      </c>
      <c r="J1651" s="8" t="str">
        <f>VLOOKUP(A1651:A3985,'Medical Examinations'!$A$2:$M$2336,12,0)</f>
        <v>Obesity</v>
      </c>
      <c r="K1651" s="8" t="str">
        <f>VLOOKUP(A1651:A3985,'Medical Examinations'!$A$2:$M$2336,13,0)</f>
        <v>Prediabetes</v>
      </c>
      <c r="L1651" s="8" t="str">
        <f>VLOOKUP(Table1[CUSTOMER ID],'Hospitalisation Details'!$A$1:$N$2344,12,0)</f>
        <v>13/Aug/1993</v>
      </c>
      <c r="M1651" s="22">
        <f>VLOOKUP(Table1[CUSTOMER ID],'Hospitalisation Details'!$A$2:$N$2344,14,0)</f>
        <v>5926.93</v>
      </c>
      <c r="N1651" s="8" t="str">
        <f>VLOOKUP(Table1[CUSTOMER ID],'Hospitalisation Details'!$A$2:$I$2344,7,0)</f>
        <v>tier - 2</v>
      </c>
      <c r="O1651" s="8" t="str">
        <f>VLOOKUP(Table1[CUSTOMER ID],'Hospitalisation Details'!$A$2:$I$2344,8,0)</f>
        <v>tier - 2</v>
      </c>
      <c r="P1651" s="8" t="str">
        <f>VLOOKUP(Table1[CUSTOMER ID],'Hospitalisation Details'!$A$2:$I$2344,9,0)</f>
        <v>R1025</v>
      </c>
      <c r="Q1651" s="8">
        <f ca="1">VLOOKUP(Table1[CUSTOMER ID],'Hospitalisation Details'!$A$2:$N$2344,13,0)</f>
        <v>31</v>
      </c>
    </row>
    <row r="1652" spans="1:17" ht="15.75" x14ac:dyDescent="0.25">
      <c r="A1652" s="1" t="s">
        <v>719</v>
      </c>
      <c r="B1652" s="8" t="str">
        <f>VLOOKUP(A1652:A3986,'Customer Names'!$A$2:$D$2336,2,0)</f>
        <v xml:space="preserve">  Chaiwat</v>
      </c>
      <c r="C1652" s="8">
        <f>VLOOKUP(A1652:A3986,'Medical Examinations'!$A$2:$H$2336,2,0)</f>
        <v>28.9</v>
      </c>
      <c r="D1652" s="8">
        <f>VLOOKUP(A1652:A3986,'Medical Examinations'!$A$2:$H$2336,3,0)</f>
        <v>5.36</v>
      </c>
      <c r="E1652" s="8" t="str">
        <f>VLOOKUP(A1652:A3986,'Medical Examinations'!$A$1:$M$2336,10,0)</f>
        <v>No</v>
      </c>
      <c r="F1652" s="8" t="str">
        <f>VLOOKUP(A1652:A3986,'Medical Examinations'!$A$2:$H$2336,5,0)</f>
        <v>No</v>
      </c>
      <c r="G1652" s="8" t="str">
        <f>VLOOKUP(A1652:A3986,'Medical Examinations'!$A$2:$H$2336,6,0)</f>
        <v>No</v>
      </c>
      <c r="H1652" s="8">
        <f>VLOOKUP(A1652:A3986,'Medical Examinations'!$A$2:$H$2336,7,0)</f>
        <v>1</v>
      </c>
      <c r="I1652" t="str">
        <f>VLOOKUP(A1652:A3986,'Medical Examinations'!$A$2:$K$2336,11,0)</f>
        <v>No</v>
      </c>
      <c r="J1652" s="8" t="str">
        <f>VLOOKUP(A1652:A3986,'Medical Examinations'!$A$2:$M$2336,12,0)</f>
        <v>Overweight</v>
      </c>
      <c r="K1652" s="8" t="str">
        <f>VLOOKUP(A1652:A3986,'Medical Examinations'!$A$2:$M$2336,13,0)</f>
        <v>Normal</v>
      </c>
      <c r="L1652" s="8" t="str">
        <f>VLOOKUP(Table1[CUSTOMER ID],'Hospitalisation Details'!$A$1:$N$2344,12,0)</f>
        <v>29/Jul/1987</v>
      </c>
      <c r="M1652" s="22">
        <f>VLOOKUP(Table1[CUSTOMER ID],'Hospitalisation Details'!$A$2:$N$2344,14,0)</f>
        <v>5926.85</v>
      </c>
      <c r="N1652" s="8" t="str">
        <f>VLOOKUP(Table1[CUSTOMER ID],'Hospitalisation Details'!$A$2:$I$2344,7,0)</f>
        <v>tier - 3</v>
      </c>
      <c r="O1652" s="8" t="str">
        <f>VLOOKUP(Table1[CUSTOMER ID],'Hospitalisation Details'!$A$2:$I$2344,8,0)</f>
        <v>tier - 3</v>
      </c>
      <c r="P1652" s="8" t="str">
        <f>VLOOKUP(Table1[CUSTOMER ID],'Hospitalisation Details'!$A$2:$I$2344,9,0)</f>
        <v>R1011</v>
      </c>
      <c r="Q1652" s="8">
        <f ca="1">VLOOKUP(Table1[CUSTOMER ID],'Hospitalisation Details'!$A$2:$N$2344,13,0)</f>
        <v>37</v>
      </c>
    </row>
    <row r="1653" spans="1:17" ht="15.75" x14ac:dyDescent="0.25">
      <c r="A1653" s="1" t="s">
        <v>718</v>
      </c>
      <c r="B1653" s="8" t="str">
        <f>VLOOKUP(A1653:A3987,'Customer Names'!$A$2:$D$2336,2,0)</f>
        <v xml:space="preserve">  Kerri</v>
      </c>
      <c r="C1653" s="8">
        <f>VLOOKUP(A1653:A3987,'Medical Examinations'!$A$2:$H$2336,2,0)</f>
        <v>36.19</v>
      </c>
      <c r="D1653" s="8">
        <f>VLOOKUP(A1653:A3987,'Medical Examinations'!$A$2:$H$2336,3,0)</f>
        <v>4.3</v>
      </c>
      <c r="E1653" s="8" t="str">
        <f>VLOOKUP(A1653:A3987,'Medical Examinations'!$A$1:$M$2336,10,0)</f>
        <v>No</v>
      </c>
      <c r="F1653" s="8" t="str">
        <f>VLOOKUP(A1653:A3987,'Medical Examinations'!$A$2:$H$2336,5,0)</f>
        <v>No</v>
      </c>
      <c r="G1653" s="8" t="str">
        <f>VLOOKUP(A1653:A3987,'Medical Examinations'!$A$2:$H$2336,6,0)</f>
        <v>No</v>
      </c>
      <c r="H1653" s="8">
        <f>VLOOKUP(A1653:A3987,'Medical Examinations'!$A$2:$H$2336,7,0)</f>
        <v>0</v>
      </c>
      <c r="I1653" t="str">
        <f>VLOOKUP(A1653:A3987,'Medical Examinations'!$A$2:$K$2336,11,0)</f>
        <v>No</v>
      </c>
      <c r="J1653" s="8" t="str">
        <f>VLOOKUP(A1653:A3987,'Medical Examinations'!$A$2:$M$2336,12,0)</f>
        <v>Obesity</v>
      </c>
      <c r="K1653" s="8" t="str">
        <f>VLOOKUP(A1653:A3987,'Medical Examinations'!$A$2:$M$2336,13,0)</f>
        <v>Normal</v>
      </c>
      <c r="L1653" s="8" t="str">
        <f>VLOOKUP(Table1[CUSTOMER ID],'Hospitalisation Details'!$A$1:$N$2344,12,0)</f>
        <v>21/Dec/1982</v>
      </c>
      <c r="M1653" s="22">
        <f>VLOOKUP(Table1[CUSTOMER ID],'Hospitalisation Details'!$A$2:$N$2344,14,0)</f>
        <v>5920.1</v>
      </c>
      <c r="N1653" s="8" t="str">
        <f>VLOOKUP(Table1[CUSTOMER ID],'Hospitalisation Details'!$A$2:$I$2344,7,0)</f>
        <v>tier - 2</v>
      </c>
      <c r="O1653" s="8" t="str">
        <f>VLOOKUP(Table1[CUSTOMER ID],'Hospitalisation Details'!$A$2:$I$2344,8,0)</f>
        <v>tier - 1</v>
      </c>
      <c r="P1653" s="8" t="str">
        <f>VLOOKUP(Table1[CUSTOMER ID],'Hospitalisation Details'!$A$2:$I$2344,9,0)</f>
        <v>R1013</v>
      </c>
      <c r="Q1653" s="8">
        <f ca="1">VLOOKUP(Table1[CUSTOMER ID],'Hospitalisation Details'!$A$2:$N$2344,13,0)</f>
        <v>41</v>
      </c>
    </row>
    <row r="1654" spans="1:17" ht="15.75" x14ac:dyDescent="0.25">
      <c r="A1654" s="1" t="s">
        <v>717</v>
      </c>
      <c r="B1654" s="8" t="str">
        <f>VLOOKUP(A1654:A3988,'Customer Names'!$A$2:$D$2336,2,0)</f>
        <v xml:space="preserve">  Lisa</v>
      </c>
      <c r="C1654" s="8">
        <f>VLOOKUP(A1654:A3988,'Medical Examinations'!$A$2:$H$2336,2,0)</f>
        <v>29.6</v>
      </c>
      <c r="D1654" s="8">
        <f>VLOOKUP(A1654:A3988,'Medical Examinations'!$A$2:$H$2336,3,0)</f>
        <v>4.09</v>
      </c>
      <c r="E1654" s="8" t="str">
        <f>VLOOKUP(A1654:A3988,'Medical Examinations'!$A$1:$M$2336,10,0)</f>
        <v>No</v>
      </c>
      <c r="F1654" s="8" t="str">
        <f>VLOOKUP(A1654:A3988,'Medical Examinations'!$A$2:$H$2336,5,0)</f>
        <v>No</v>
      </c>
      <c r="G1654" s="8" t="str">
        <f>VLOOKUP(A1654:A3988,'Medical Examinations'!$A$2:$H$2336,6,0)</f>
        <v>No</v>
      </c>
      <c r="H1654" s="8">
        <f>VLOOKUP(A1654:A3988,'Medical Examinations'!$A$2:$H$2336,7,0)</f>
        <v>0</v>
      </c>
      <c r="I1654" t="str">
        <f>VLOOKUP(A1654:A3988,'Medical Examinations'!$A$2:$K$2336,11,0)</f>
        <v>No</v>
      </c>
      <c r="J1654" s="8" t="str">
        <f>VLOOKUP(A1654:A3988,'Medical Examinations'!$A$2:$M$2336,12,0)</f>
        <v>Overweight</v>
      </c>
      <c r="K1654" s="8" t="str">
        <f>VLOOKUP(A1654:A3988,'Medical Examinations'!$A$2:$M$2336,13,0)</f>
        <v>Normal</v>
      </c>
      <c r="L1654" s="8" t="str">
        <f>VLOOKUP(Table1[CUSTOMER ID],'Hospitalisation Details'!$A$1:$N$2344,12,0)</f>
        <v>8/Jul/1982</v>
      </c>
      <c r="M1654" s="22">
        <f>VLOOKUP(Table1[CUSTOMER ID],'Hospitalisation Details'!$A$2:$N$2344,14,0)</f>
        <v>5910.94</v>
      </c>
      <c r="N1654" s="8" t="str">
        <f>VLOOKUP(Table1[CUSTOMER ID],'Hospitalisation Details'!$A$2:$I$2344,7,0)</f>
        <v>tier - 2</v>
      </c>
      <c r="O1654" s="8" t="str">
        <f>VLOOKUP(Table1[CUSTOMER ID],'Hospitalisation Details'!$A$2:$I$2344,8,0)</f>
        <v>tier - 1</v>
      </c>
      <c r="P1654" s="8" t="str">
        <f>VLOOKUP(Table1[CUSTOMER ID],'Hospitalisation Details'!$A$2:$I$2344,9,0)</f>
        <v>R1011</v>
      </c>
      <c r="Q1654" s="8">
        <f ca="1">VLOOKUP(Table1[CUSTOMER ID],'Hospitalisation Details'!$A$2:$N$2344,13,0)</f>
        <v>42</v>
      </c>
    </row>
    <row r="1655" spans="1:17" ht="15.75" x14ac:dyDescent="0.25">
      <c r="A1655" s="1" t="s">
        <v>716</v>
      </c>
      <c r="B1655" s="8" t="str">
        <f>VLOOKUP(A1655:A3989,'Customer Names'!$A$2:$D$2336,2,0)</f>
        <v xml:space="preserve">  Nicholas G</v>
      </c>
      <c r="C1655" s="8">
        <f>VLOOKUP(A1655:A3989,'Medical Examinations'!$A$2:$H$2336,2,0)</f>
        <v>30.95</v>
      </c>
      <c r="D1655" s="8">
        <f>VLOOKUP(A1655:A3989,'Medical Examinations'!$A$2:$H$2336,3,0)</f>
        <v>6.27</v>
      </c>
      <c r="E1655" s="8" t="str">
        <f>VLOOKUP(A1655:A3989,'Medical Examinations'!$A$1:$M$2336,10,0)</f>
        <v>No</v>
      </c>
      <c r="F1655" s="8" t="str">
        <f>VLOOKUP(A1655:A3989,'Medical Examinations'!$A$2:$H$2336,5,0)</f>
        <v>No</v>
      </c>
      <c r="G1655" s="8" t="str">
        <f>VLOOKUP(A1655:A3989,'Medical Examinations'!$A$2:$H$2336,6,0)</f>
        <v>Yes</v>
      </c>
      <c r="H1655" s="8">
        <f>VLOOKUP(A1655:A3989,'Medical Examinations'!$A$2:$H$2336,7,0)</f>
        <v>1</v>
      </c>
      <c r="I1655" t="str">
        <f>VLOOKUP(A1655:A3989,'Medical Examinations'!$A$2:$K$2336,11,0)</f>
        <v>No</v>
      </c>
      <c r="J1655" s="8" t="str">
        <f>VLOOKUP(A1655:A3989,'Medical Examinations'!$A$2:$M$2336,12,0)</f>
        <v>Obesity</v>
      </c>
      <c r="K1655" s="8" t="str">
        <f>VLOOKUP(A1655:A3989,'Medical Examinations'!$A$2:$M$2336,13,0)</f>
        <v>Prediabetes</v>
      </c>
      <c r="L1655" s="8" t="str">
        <f>VLOOKUP(Table1[CUSTOMER ID],'Hospitalisation Details'!$A$1:$N$2344,12,0)</f>
        <v>19/Oct/1993</v>
      </c>
      <c r="M1655" s="22">
        <f>VLOOKUP(Table1[CUSTOMER ID],'Hospitalisation Details'!$A$2:$N$2344,14,0)</f>
        <v>5877.02</v>
      </c>
      <c r="N1655" s="8" t="str">
        <f>VLOOKUP(Table1[CUSTOMER ID],'Hospitalisation Details'!$A$2:$I$2344,7,0)</f>
        <v>tier - 2</v>
      </c>
      <c r="O1655" s="8" t="str">
        <f>VLOOKUP(Table1[CUSTOMER ID],'Hospitalisation Details'!$A$2:$I$2344,8,0)</f>
        <v>tier - 2</v>
      </c>
      <c r="P1655" s="8" t="str">
        <f>VLOOKUP(Table1[CUSTOMER ID],'Hospitalisation Details'!$A$2:$I$2344,9,0)</f>
        <v>R1021</v>
      </c>
      <c r="Q1655" s="8">
        <f ca="1">VLOOKUP(Table1[CUSTOMER ID],'Hospitalisation Details'!$A$2:$N$2344,13,0)</f>
        <v>31</v>
      </c>
    </row>
    <row r="1656" spans="1:17" ht="15.75" x14ac:dyDescent="0.25">
      <c r="A1656" s="1" t="s">
        <v>715</v>
      </c>
      <c r="B1656" s="8" t="str">
        <f>VLOOKUP(A1656:A3990,'Customer Names'!$A$2:$D$2336,2,0)</f>
        <v xml:space="preserve">  Vasilis S</v>
      </c>
      <c r="C1656" s="8">
        <f>VLOOKUP(A1656:A3990,'Medical Examinations'!$A$2:$H$2336,2,0)</f>
        <v>19.95</v>
      </c>
      <c r="D1656" s="8">
        <f>VLOOKUP(A1656:A3990,'Medical Examinations'!$A$2:$H$2336,3,0)</f>
        <v>5.39</v>
      </c>
      <c r="E1656" s="8" t="str">
        <f>VLOOKUP(A1656:A3990,'Medical Examinations'!$A$1:$M$2336,10,0)</f>
        <v>No</v>
      </c>
      <c r="F1656" s="8" t="str">
        <f>VLOOKUP(A1656:A3990,'Medical Examinations'!$A$2:$H$2336,5,0)</f>
        <v>No</v>
      </c>
      <c r="G1656" s="8" t="str">
        <f>VLOOKUP(A1656:A3990,'Medical Examinations'!$A$2:$H$2336,6,0)</f>
        <v>No</v>
      </c>
      <c r="H1656" s="8">
        <f>VLOOKUP(A1656:A3990,'Medical Examinations'!$A$2:$H$2336,7,0)</f>
        <v>1</v>
      </c>
      <c r="I1656" t="str">
        <f>VLOOKUP(A1656:A3990,'Medical Examinations'!$A$2:$K$2336,11,0)</f>
        <v>No</v>
      </c>
      <c r="J1656" s="8" t="str">
        <f>VLOOKUP(A1656:A3990,'Medical Examinations'!$A$2:$M$2336,12,0)</f>
        <v>Normal Weight</v>
      </c>
      <c r="K1656" s="8" t="str">
        <f>VLOOKUP(A1656:A3990,'Medical Examinations'!$A$2:$M$2336,13,0)</f>
        <v>Normal</v>
      </c>
      <c r="L1656" s="8" t="str">
        <f>VLOOKUP(Table1[CUSTOMER ID],'Hospitalisation Details'!$A$1:$N$2344,12,0)</f>
        <v>22/Nov/1984</v>
      </c>
      <c r="M1656" s="22">
        <f>VLOOKUP(Table1[CUSTOMER ID],'Hospitalisation Details'!$A$2:$N$2344,14,0)</f>
        <v>5855.9</v>
      </c>
      <c r="N1656" s="8" t="str">
        <f>VLOOKUP(Table1[CUSTOMER ID],'Hospitalisation Details'!$A$2:$I$2344,7,0)</f>
        <v>tier - 2</v>
      </c>
      <c r="O1656" s="8" t="str">
        <f>VLOOKUP(Table1[CUSTOMER ID],'Hospitalisation Details'!$A$2:$I$2344,8,0)</f>
        <v>tier - 3</v>
      </c>
      <c r="P1656" s="8" t="str">
        <f>VLOOKUP(Table1[CUSTOMER ID],'Hospitalisation Details'!$A$2:$I$2344,9,0)</f>
        <v>R1012</v>
      </c>
      <c r="Q1656" s="8">
        <f ca="1">VLOOKUP(Table1[CUSTOMER ID],'Hospitalisation Details'!$A$2:$N$2344,13,0)</f>
        <v>39</v>
      </c>
    </row>
    <row r="1657" spans="1:17" ht="15.75" x14ac:dyDescent="0.25">
      <c r="A1657" s="1" t="s">
        <v>714</v>
      </c>
      <c r="B1657" s="8" t="str">
        <f>VLOOKUP(A1657:A3991,'Customer Names'!$A$2:$D$2336,2,0)</f>
        <v xml:space="preserve">  Michael P</v>
      </c>
      <c r="C1657" s="8">
        <f>VLOOKUP(A1657:A3991,'Medical Examinations'!$A$2:$H$2336,2,0)</f>
        <v>23.65</v>
      </c>
      <c r="D1657" s="8">
        <f>VLOOKUP(A1657:A3991,'Medical Examinations'!$A$2:$H$2336,3,0)</f>
        <v>5.75</v>
      </c>
      <c r="E1657" s="8" t="str">
        <f>VLOOKUP(A1657:A3991,'Medical Examinations'!$A$1:$M$2336,10,0)</f>
        <v>Yes</v>
      </c>
      <c r="F1657" s="8" t="str">
        <f>VLOOKUP(A1657:A3991,'Medical Examinations'!$A$2:$H$2336,5,0)</f>
        <v>No</v>
      </c>
      <c r="G1657" s="8" t="str">
        <f>VLOOKUP(A1657:A3991,'Medical Examinations'!$A$2:$H$2336,6,0)</f>
        <v>No</v>
      </c>
      <c r="H1657" s="8">
        <f>VLOOKUP(A1657:A3991,'Medical Examinations'!$A$2:$H$2336,7,0)</f>
        <v>0</v>
      </c>
      <c r="I1657" t="str">
        <f>VLOOKUP(A1657:A3991,'Medical Examinations'!$A$2:$K$2336,11,0)</f>
        <v>No</v>
      </c>
      <c r="J1657" s="8" t="str">
        <f>VLOOKUP(A1657:A3991,'Medical Examinations'!$A$2:$M$2336,12,0)</f>
        <v>Normal Weight</v>
      </c>
      <c r="K1657" s="8" t="str">
        <f>VLOOKUP(A1657:A3991,'Medical Examinations'!$A$2:$M$2336,13,0)</f>
        <v>Prediabetes</v>
      </c>
      <c r="L1657" s="8" t="str">
        <f>VLOOKUP(Table1[CUSTOMER ID],'Hospitalisation Details'!$A$1:$N$2344,12,0)</f>
        <v>18/Jun/1985</v>
      </c>
      <c r="M1657" s="22">
        <f>VLOOKUP(Table1[CUSTOMER ID],'Hospitalisation Details'!$A$2:$N$2344,14,0)</f>
        <v>5847.24</v>
      </c>
      <c r="N1657" s="8" t="str">
        <f>VLOOKUP(Table1[CUSTOMER ID],'Hospitalisation Details'!$A$2:$I$2344,7,0)</f>
        <v>tier - 2</v>
      </c>
      <c r="O1657" s="8" t="str">
        <f>VLOOKUP(Table1[CUSTOMER ID],'Hospitalisation Details'!$A$2:$I$2344,8,0)</f>
        <v>tier - 1</v>
      </c>
      <c r="P1657" s="8" t="str">
        <f>VLOOKUP(Table1[CUSTOMER ID],'Hospitalisation Details'!$A$2:$I$2344,9,0)</f>
        <v>R1013</v>
      </c>
      <c r="Q1657" s="8">
        <f ca="1">VLOOKUP(Table1[CUSTOMER ID],'Hospitalisation Details'!$A$2:$N$2344,13,0)</f>
        <v>39</v>
      </c>
    </row>
    <row r="1658" spans="1:17" ht="15.75" x14ac:dyDescent="0.25">
      <c r="A1658" s="1" t="s">
        <v>713</v>
      </c>
      <c r="B1658" s="8" t="str">
        <f>VLOOKUP(A1658:A3992,'Customer Names'!$A$2:$D$2336,2,0)</f>
        <v xml:space="preserve">  Colleen C</v>
      </c>
      <c r="C1658" s="8">
        <f>VLOOKUP(A1658:A3992,'Medical Examinations'!$A$2:$H$2336,2,0)</f>
        <v>43.34</v>
      </c>
      <c r="D1658" s="8">
        <f>VLOOKUP(A1658:A3992,'Medical Examinations'!$A$2:$H$2336,3,0)</f>
        <v>4.91</v>
      </c>
      <c r="E1658" s="8" t="str">
        <f>VLOOKUP(A1658:A3992,'Medical Examinations'!$A$1:$M$2336,10,0)</f>
        <v>No</v>
      </c>
      <c r="F1658" s="8" t="str">
        <f>VLOOKUP(A1658:A3992,'Medical Examinations'!$A$2:$H$2336,5,0)</f>
        <v>No</v>
      </c>
      <c r="G1658" s="8" t="str">
        <f>VLOOKUP(A1658:A3992,'Medical Examinations'!$A$2:$H$2336,6,0)</f>
        <v>No</v>
      </c>
      <c r="H1658" s="8">
        <f>VLOOKUP(A1658:A3992,'Medical Examinations'!$A$2:$H$2336,7,0)</f>
        <v>1</v>
      </c>
      <c r="I1658" t="str">
        <f>VLOOKUP(A1658:A3992,'Medical Examinations'!$A$2:$K$2336,11,0)</f>
        <v>No</v>
      </c>
      <c r="J1658" s="8" t="str">
        <f>VLOOKUP(A1658:A3992,'Medical Examinations'!$A$2:$M$2336,12,0)</f>
        <v>Obesity</v>
      </c>
      <c r="K1658" s="8" t="str">
        <f>VLOOKUP(A1658:A3992,'Medical Examinations'!$A$2:$M$2336,13,0)</f>
        <v>Normal</v>
      </c>
      <c r="L1658" s="8" t="str">
        <f>VLOOKUP(Table1[CUSTOMER ID],'Hospitalisation Details'!$A$1:$N$2344,12,0)</f>
        <v>30/Sep/1987</v>
      </c>
      <c r="M1658" s="22">
        <f>VLOOKUP(Table1[CUSTOMER ID],'Hospitalisation Details'!$A$2:$N$2344,14,0)</f>
        <v>5846.92</v>
      </c>
      <c r="N1658" s="8" t="str">
        <f>VLOOKUP(Table1[CUSTOMER ID],'Hospitalisation Details'!$A$2:$I$2344,7,0)</f>
        <v>tier - 2</v>
      </c>
      <c r="O1658" s="8" t="str">
        <f>VLOOKUP(Table1[CUSTOMER ID],'Hospitalisation Details'!$A$2:$I$2344,8,0)</f>
        <v>tier - 2</v>
      </c>
      <c r="P1658" s="8" t="str">
        <f>VLOOKUP(Table1[CUSTOMER ID],'Hospitalisation Details'!$A$2:$I$2344,9,0)</f>
        <v>R1013</v>
      </c>
      <c r="Q1658" s="8">
        <f ca="1">VLOOKUP(Table1[CUSTOMER ID],'Hospitalisation Details'!$A$2:$N$2344,13,0)</f>
        <v>37</v>
      </c>
    </row>
    <row r="1659" spans="1:17" ht="15.75" x14ac:dyDescent="0.25">
      <c r="A1659" s="1" t="s">
        <v>712</v>
      </c>
      <c r="B1659" s="8" t="str">
        <f>VLOOKUP(A1659:A3993,'Customer Names'!$A$2:$D$2336,2,0)</f>
        <v xml:space="preserve">  Annika</v>
      </c>
      <c r="C1659" s="8">
        <f>VLOOKUP(A1659:A3993,'Medical Examinations'!$A$2:$H$2336,2,0)</f>
        <v>31.98</v>
      </c>
      <c r="D1659" s="8">
        <f>VLOOKUP(A1659:A3993,'Medical Examinations'!$A$2:$H$2336,3,0)</f>
        <v>4.46</v>
      </c>
      <c r="E1659" s="8" t="str">
        <f>VLOOKUP(A1659:A3993,'Medical Examinations'!$A$1:$M$2336,10,0)</f>
        <v>Yes</v>
      </c>
      <c r="F1659" s="8" t="str">
        <f>VLOOKUP(A1659:A3993,'Medical Examinations'!$A$2:$H$2336,5,0)</f>
        <v>No</v>
      </c>
      <c r="G1659" s="8" t="str">
        <f>VLOOKUP(A1659:A3993,'Medical Examinations'!$A$2:$H$2336,6,0)</f>
        <v>No</v>
      </c>
      <c r="H1659" s="8">
        <f>VLOOKUP(A1659:A3993,'Medical Examinations'!$A$2:$H$2336,7,0)</f>
        <v>1</v>
      </c>
      <c r="I1659" t="str">
        <f>VLOOKUP(A1659:A3993,'Medical Examinations'!$A$2:$K$2336,11,0)</f>
        <v>No</v>
      </c>
      <c r="J1659" s="8" t="str">
        <f>VLOOKUP(A1659:A3993,'Medical Examinations'!$A$2:$M$2336,12,0)</f>
        <v>Obesity</v>
      </c>
      <c r="K1659" s="8" t="str">
        <f>VLOOKUP(A1659:A3993,'Medical Examinations'!$A$2:$M$2336,13,0)</f>
        <v>Normal</v>
      </c>
      <c r="L1659" s="8" t="str">
        <f>VLOOKUP(Table1[CUSTOMER ID],'Hospitalisation Details'!$A$1:$N$2344,12,0)</f>
        <v>20/Aug/1995</v>
      </c>
      <c r="M1659" s="22">
        <f>VLOOKUP(Table1[CUSTOMER ID],'Hospitalisation Details'!$A$2:$N$2344,14,0)</f>
        <v>5843.99</v>
      </c>
      <c r="N1659" s="8" t="str">
        <f>VLOOKUP(Table1[CUSTOMER ID],'Hospitalisation Details'!$A$2:$I$2344,7,0)</f>
        <v>tier - 2</v>
      </c>
      <c r="O1659" s="8" t="str">
        <f>VLOOKUP(Table1[CUSTOMER ID],'Hospitalisation Details'!$A$2:$I$2344,8,0)</f>
        <v>tier - 2</v>
      </c>
      <c r="P1659" s="8" t="str">
        <f>VLOOKUP(Table1[CUSTOMER ID],'Hospitalisation Details'!$A$2:$I$2344,9,0)</f>
        <v>R1025</v>
      </c>
      <c r="Q1659" s="8">
        <f ca="1">VLOOKUP(Table1[CUSTOMER ID],'Hospitalisation Details'!$A$2:$N$2344,13,0)</f>
        <v>29</v>
      </c>
    </row>
    <row r="1660" spans="1:17" ht="15.75" x14ac:dyDescent="0.25">
      <c r="A1660" s="1" t="s">
        <v>711</v>
      </c>
      <c r="B1660" s="8" t="str">
        <f>VLOOKUP(A1660:A3994,'Customer Names'!$A$2:$D$2336,2,0)</f>
        <v xml:space="preserve">  Kelly</v>
      </c>
      <c r="C1660" s="8">
        <f>VLOOKUP(A1660:A3994,'Medical Examinations'!$A$2:$H$2336,2,0)</f>
        <v>35.86</v>
      </c>
      <c r="D1660" s="8">
        <f>VLOOKUP(A1660:A3994,'Medical Examinations'!$A$2:$H$2336,3,0)</f>
        <v>6.22</v>
      </c>
      <c r="E1660" s="8" t="str">
        <f>VLOOKUP(A1660:A3994,'Medical Examinations'!$A$1:$M$2336,10,0)</f>
        <v>No</v>
      </c>
      <c r="F1660" s="8" t="str">
        <f>VLOOKUP(A1660:A3994,'Medical Examinations'!$A$2:$H$2336,5,0)</f>
        <v>No</v>
      </c>
      <c r="G1660" s="8" t="str">
        <f>VLOOKUP(A1660:A3994,'Medical Examinations'!$A$2:$H$2336,6,0)</f>
        <v>No</v>
      </c>
      <c r="H1660" s="8">
        <f>VLOOKUP(A1660:A3994,'Medical Examinations'!$A$2:$H$2336,7,0)</f>
        <v>1</v>
      </c>
      <c r="I1660" t="str">
        <f>VLOOKUP(A1660:A3994,'Medical Examinations'!$A$2:$K$2336,11,0)</f>
        <v>No</v>
      </c>
      <c r="J1660" s="8" t="str">
        <f>VLOOKUP(A1660:A3994,'Medical Examinations'!$A$2:$M$2336,12,0)</f>
        <v>Obesity</v>
      </c>
      <c r="K1660" s="8" t="str">
        <f>VLOOKUP(A1660:A3994,'Medical Examinations'!$A$2:$M$2336,13,0)</f>
        <v>Prediabetes</v>
      </c>
      <c r="L1660" s="8" t="str">
        <f>VLOOKUP(Table1[CUSTOMER ID],'Hospitalisation Details'!$A$1:$N$2344,12,0)</f>
        <v>27/Jul/1987</v>
      </c>
      <c r="M1660" s="22">
        <f>VLOOKUP(Table1[CUSTOMER ID],'Hospitalisation Details'!$A$2:$N$2344,14,0)</f>
        <v>5836.52</v>
      </c>
      <c r="N1660" s="8" t="str">
        <f>VLOOKUP(Table1[CUSTOMER ID],'Hospitalisation Details'!$A$2:$I$2344,7,0)</f>
        <v>tier - 2</v>
      </c>
      <c r="O1660" s="8" t="str">
        <f>VLOOKUP(Table1[CUSTOMER ID],'Hospitalisation Details'!$A$2:$I$2344,8,0)</f>
        <v>tier - 3</v>
      </c>
      <c r="P1660" s="8" t="str">
        <f>VLOOKUP(Table1[CUSTOMER ID],'Hospitalisation Details'!$A$2:$I$2344,9,0)</f>
        <v>R1013</v>
      </c>
      <c r="Q1660" s="8">
        <f ca="1">VLOOKUP(Table1[CUSTOMER ID],'Hospitalisation Details'!$A$2:$N$2344,13,0)</f>
        <v>37</v>
      </c>
    </row>
    <row r="1661" spans="1:17" ht="15.75" x14ac:dyDescent="0.25">
      <c r="A1661" s="1" t="s">
        <v>710</v>
      </c>
      <c r="B1661" s="8" t="str">
        <f>VLOOKUP(A1661:A3995,'Customer Names'!$A$2:$D$2336,2,0)</f>
        <v xml:space="preserve">  Nicholas C</v>
      </c>
      <c r="C1661" s="8">
        <f>VLOOKUP(A1661:A3995,'Medical Examinations'!$A$2:$H$2336,2,0)</f>
        <v>15.2</v>
      </c>
      <c r="D1661" s="8">
        <f>VLOOKUP(A1661:A3995,'Medical Examinations'!$A$2:$H$2336,3,0)</f>
        <v>8.82</v>
      </c>
      <c r="E1661" s="8" t="str">
        <f>VLOOKUP(A1661:A3995,'Medical Examinations'!$A$1:$M$2336,10,0)</f>
        <v>No</v>
      </c>
      <c r="F1661" s="8" t="str">
        <f>VLOOKUP(A1661:A3995,'Medical Examinations'!$A$2:$H$2336,5,0)</f>
        <v>No</v>
      </c>
      <c r="G1661" s="8" t="str">
        <f>VLOOKUP(A1661:A3995,'Medical Examinations'!$A$2:$H$2336,6,0)</f>
        <v>No</v>
      </c>
      <c r="H1661" s="8">
        <f>VLOOKUP(A1661:A3995,'Medical Examinations'!$A$2:$H$2336,7,0)</f>
        <v>0</v>
      </c>
      <c r="I1661" t="str">
        <f>VLOOKUP(A1661:A3995,'Medical Examinations'!$A$2:$K$2336,11,0)</f>
        <v>No</v>
      </c>
      <c r="J1661" s="8" t="str">
        <f>VLOOKUP(A1661:A3995,'Medical Examinations'!$A$2:$M$2336,12,0)</f>
        <v>Underweight</v>
      </c>
      <c r="K1661" s="8" t="str">
        <f>VLOOKUP(A1661:A3995,'Medical Examinations'!$A$2:$M$2336,13,0)</f>
        <v>Diabetes</v>
      </c>
      <c r="L1661" s="8" t="str">
        <f>VLOOKUP(Table1[CUSTOMER ID],'Hospitalisation Details'!$A$1:$N$2344,12,0)</f>
        <v>27/Sep/1971</v>
      </c>
      <c r="M1661" s="22">
        <f>VLOOKUP(Table1[CUSTOMER ID],'Hospitalisation Details'!$A$2:$N$2344,14,0)</f>
        <v>5832.6</v>
      </c>
      <c r="N1661" s="8" t="str">
        <f>VLOOKUP(Table1[CUSTOMER ID],'Hospitalisation Details'!$A$2:$I$2344,7,0)</f>
        <v>tier - 2</v>
      </c>
      <c r="O1661" s="8" t="str">
        <f>VLOOKUP(Table1[CUSTOMER ID],'Hospitalisation Details'!$A$2:$I$2344,8,0)</f>
        <v>tier - 3</v>
      </c>
      <c r="P1661" s="8" t="str">
        <f>VLOOKUP(Table1[CUSTOMER ID],'Hospitalisation Details'!$A$2:$I$2344,9,0)</f>
        <v>R1012</v>
      </c>
      <c r="Q1661" s="8">
        <f ca="1">VLOOKUP(Table1[CUSTOMER ID],'Hospitalisation Details'!$A$2:$N$2344,13,0)</f>
        <v>53</v>
      </c>
    </row>
    <row r="1662" spans="1:17" ht="15.75" x14ac:dyDescent="0.25">
      <c r="A1662" s="1" t="s">
        <v>709</v>
      </c>
      <c r="B1662" s="8" t="str">
        <f>VLOOKUP(A1662:A3996,'Customer Names'!$A$2:$D$2336,2,0)</f>
        <v xml:space="preserve">  Kelly K</v>
      </c>
      <c r="C1662" s="8">
        <f>VLOOKUP(A1662:A3996,'Medical Examinations'!$A$2:$H$2336,2,0)</f>
        <v>37.200000000000003</v>
      </c>
      <c r="D1662" s="8">
        <f>VLOOKUP(A1662:A3996,'Medical Examinations'!$A$2:$H$2336,3,0)</f>
        <v>10.14</v>
      </c>
      <c r="E1662" s="8" t="str">
        <f>VLOOKUP(A1662:A3996,'Medical Examinations'!$A$1:$M$2336,10,0)</f>
        <v>No</v>
      </c>
      <c r="F1662" s="8" t="str">
        <f>VLOOKUP(A1662:A3996,'Medical Examinations'!$A$2:$H$2336,5,0)</f>
        <v>No</v>
      </c>
      <c r="G1662" s="8" t="str">
        <f>VLOOKUP(A1662:A3996,'Medical Examinations'!$A$2:$H$2336,6,0)</f>
        <v>No</v>
      </c>
      <c r="H1662" s="8">
        <f>VLOOKUP(A1662:A3996,'Medical Examinations'!$A$2:$H$2336,7,0)</f>
        <v>0</v>
      </c>
      <c r="I1662" t="str">
        <f>VLOOKUP(A1662:A3996,'Medical Examinations'!$A$2:$K$2336,11,0)</f>
        <v>No</v>
      </c>
      <c r="J1662" s="8" t="str">
        <f>VLOOKUP(A1662:A3996,'Medical Examinations'!$A$2:$M$2336,12,0)</f>
        <v>Obesity</v>
      </c>
      <c r="K1662" s="8" t="str">
        <f>VLOOKUP(A1662:A3996,'Medical Examinations'!$A$2:$M$2336,13,0)</f>
        <v>Diabetes</v>
      </c>
      <c r="L1662" s="8" t="str">
        <f>VLOOKUP(Table1[CUSTOMER ID],'Hospitalisation Details'!$A$1:$N$2344,12,0)</f>
        <v>22/Jul/2002</v>
      </c>
      <c r="M1662" s="22">
        <f>VLOOKUP(Table1[CUSTOMER ID],'Hospitalisation Details'!$A$2:$N$2344,14,0)</f>
        <v>5816.58</v>
      </c>
      <c r="N1662" s="8" t="str">
        <f>VLOOKUP(Table1[CUSTOMER ID],'Hospitalisation Details'!$A$2:$I$2344,7,0)</f>
        <v>tier - 2</v>
      </c>
      <c r="O1662" s="8" t="str">
        <f>VLOOKUP(Table1[CUSTOMER ID],'Hospitalisation Details'!$A$2:$I$2344,8,0)</f>
        <v>tier - 2</v>
      </c>
      <c r="P1662" s="8" t="str">
        <f>VLOOKUP(Table1[CUSTOMER ID],'Hospitalisation Details'!$A$2:$I$2344,9,0)</f>
        <v>R1026</v>
      </c>
      <c r="Q1662" s="8">
        <f ca="1">VLOOKUP(Table1[CUSTOMER ID],'Hospitalisation Details'!$A$2:$N$2344,13,0)</f>
        <v>22</v>
      </c>
    </row>
    <row r="1663" spans="1:17" ht="15.75" x14ac:dyDescent="0.25">
      <c r="A1663" s="1" t="s">
        <v>708</v>
      </c>
      <c r="B1663" s="8" t="str">
        <f>VLOOKUP(A1663:A3997,'Customer Names'!$A$2:$D$2336,2,0)</f>
        <v xml:space="preserve">  Andrew</v>
      </c>
      <c r="C1663" s="8">
        <f>VLOOKUP(A1663:A3997,'Medical Examinations'!$A$2:$H$2336,2,0)</f>
        <v>17.91</v>
      </c>
      <c r="D1663" s="8">
        <f>VLOOKUP(A1663:A3997,'Medical Examinations'!$A$2:$H$2336,3,0)</f>
        <v>4.66</v>
      </c>
      <c r="E1663" s="8" t="str">
        <f>VLOOKUP(A1663:A3997,'Medical Examinations'!$A$1:$M$2336,10,0)</f>
        <v>No</v>
      </c>
      <c r="F1663" s="8" t="str">
        <f>VLOOKUP(A1663:A3997,'Medical Examinations'!$A$2:$H$2336,5,0)</f>
        <v>No</v>
      </c>
      <c r="G1663" s="8" t="str">
        <f>VLOOKUP(A1663:A3997,'Medical Examinations'!$A$2:$H$2336,6,0)</f>
        <v>No</v>
      </c>
      <c r="H1663" s="8">
        <f>VLOOKUP(A1663:A3997,'Medical Examinations'!$A$2:$H$2336,7,0)</f>
        <v>2</v>
      </c>
      <c r="I1663" t="str">
        <f>VLOOKUP(A1663:A3997,'Medical Examinations'!$A$2:$K$2336,11,0)</f>
        <v>No</v>
      </c>
      <c r="J1663" s="8" t="str">
        <f>VLOOKUP(A1663:A3997,'Medical Examinations'!$A$2:$M$2336,12,0)</f>
        <v>Underweight</v>
      </c>
      <c r="K1663" s="8" t="str">
        <f>VLOOKUP(A1663:A3997,'Medical Examinations'!$A$2:$M$2336,13,0)</f>
        <v>Normal</v>
      </c>
      <c r="L1663" s="8" t="str">
        <f>VLOOKUP(Table1[CUSTOMER ID],'Hospitalisation Details'!$A$1:$N$2344,12,0)</f>
        <v>2/Nov/1972</v>
      </c>
      <c r="M1663" s="22">
        <f>VLOOKUP(Table1[CUSTOMER ID],'Hospitalisation Details'!$A$2:$N$2344,14,0)</f>
        <v>5812.9</v>
      </c>
      <c r="N1663" s="8" t="str">
        <f>VLOOKUP(Table1[CUSTOMER ID],'Hospitalisation Details'!$A$2:$I$2344,7,0)</f>
        <v>tier - 2</v>
      </c>
      <c r="O1663" s="8" t="str">
        <f>VLOOKUP(Table1[CUSTOMER ID],'Hospitalisation Details'!$A$2:$I$2344,8,0)</f>
        <v>tier - 2</v>
      </c>
      <c r="P1663" s="8" t="str">
        <f>VLOOKUP(Table1[CUSTOMER ID],'Hospitalisation Details'!$A$2:$I$2344,9,0)</f>
        <v>R1013</v>
      </c>
      <c r="Q1663" s="8">
        <f ca="1">VLOOKUP(Table1[CUSTOMER ID],'Hospitalisation Details'!$A$2:$N$2344,13,0)</f>
        <v>52</v>
      </c>
    </row>
    <row r="1664" spans="1:17" ht="15.75" x14ac:dyDescent="0.25">
      <c r="A1664" s="1" t="s">
        <v>707</v>
      </c>
      <c r="B1664" s="8" t="str">
        <f>VLOOKUP(A1664:A3998,'Customer Names'!$A$2:$D$2336,2,0)</f>
        <v xml:space="preserve">  Hannah</v>
      </c>
      <c r="C1664" s="8">
        <f>VLOOKUP(A1664:A3998,'Medical Examinations'!$A$2:$H$2336,2,0)</f>
        <v>20.76</v>
      </c>
      <c r="D1664" s="8">
        <f>VLOOKUP(A1664:A3998,'Medical Examinations'!$A$2:$H$2336,3,0)</f>
        <v>6.26</v>
      </c>
      <c r="E1664" s="8" t="str">
        <f>VLOOKUP(A1664:A3998,'Medical Examinations'!$A$1:$M$2336,10,0)</f>
        <v>No</v>
      </c>
      <c r="F1664" s="8" t="str">
        <f>VLOOKUP(A1664:A3998,'Medical Examinations'!$A$2:$H$2336,5,0)</f>
        <v>No</v>
      </c>
      <c r="G1664" s="8" t="str">
        <f>VLOOKUP(A1664:A3998,'Medical Examinations'!$A$2:$H$2336,6,0)</f>
        <v>No</v>
      </c>
      <c r="H1664" s="8">
        <f>VLOOKUP(A1664:A3998,'Medical Examinations'!$A$2:$H$2336,7,0)</f>
        <v>0</v>
      </c>
      <c r="I1664" t="str">
        <f>VLOOKUP(A1664:A3998,'Medical Examinations'!$A$2:$K$2336,11,0)</f>
        <v>No</v>
      </c>
      <c r="J1664" s="8" t="str">
        <f>VLOOKUP(A1664:A3998,'Medical Examinations'!$A$2:$M$2336,12,0)</f>
        <v>Normal Weight</v>
      </c>
      <c r="K1664" s="8" t="str">
        <f>VLOOKUP(A1664:A3998,'Medical Examinations'!$A$2:$M$2336,13,0)</f>
        <v>Prediabetes</v>
      </c>
      <c r="L1664" s="8" t="str">
        <f>VLOOKUP(Table1[CUSTOMER ID],'Hospitalisation Details'!$A$1:$N$2344,12,0)</f>
        <v>18/Sep/1980</v>
      </c>
      <c r="M1664" s="22">
        <f>VLOOKUP(Table1[CUSTOMER ID],'Hospitalisation Details'!$A$2:$N$2344,14,0)</f>
        <v>5807.06</v>
      </c>
      <c r="N1664" s="8" t="str">
        <f>VLOOKUP(Table1[CUSTOMER ID],'Hospitalisation Details'!$A$2:$I$2344,7,0)</f>
        <v>tier - 2</v>
      </c>
      <c r="O1664" s="8" t="str">
        <f>VLOOKUP(Table1[CUSTOMER ID],'Hospitalisation Details'!$A$2:$I$2344,8,0)</f>
        <v>tier - 3</v>
      </c>
      <c r="P1664" s="8" t="str">
        <f>VLOOKUP(Table1[CUSTOMER ID],'Hospitalisation Details'!$A$2:$I$2344,9,0)</f>
        <v>R1013</v>
      </c>
      <c r="Q1664" s="8">
        <f ca="1">VLOOKUP(Table1[CUSTOMER ID],'Hospitalisation Details'!$A$2:$N$2344,13,0)</f>
        <v>44</v>
      </c>
    </row>
    <row r="1665" spans="1:17" ht="15.75" x14ac:dyDescent="0.25">
      <c r="A1665" s="1" t="s">
        <v>706</v>
      </c>
      <c r="B1665" s="8" t="str">
        <f>VLOOKUP(A1665:A3999,'Customer Names'!$A$2:$D$2336,2,0)</f>
        <v xml:space="preserve">  Patricio Sr</v>
      </c>
      <c r="C1665" s="8">
        <f>VLOOKUP(A1665:A3999,'Medical Examinations'!$A$2:$H$2336,2,0)</f>
        <v>38.99</v>
      </c>
      <c r="D1665" s="8">
        <f>VLOOKUP(A1665:A3999,'Medical Examinations'!$A$2:$H$2336,3,0)</f>
        <v>5.21</v>
      </c>
      <c r="E1665" s="8" t="str">
        <f>VLOOKUP(A1665:A3999,'Medical Examinations'!$A$1:$M$2336,10,0)</f>
        <v>No</v>
      </c>
      <c r="F1665" s="8" t="str">
        <f>VLOOKUP(A1665:A3999,'Medical Examinations'!$A$2:$H$2336,5,0)</f>
        <v>yes</v>
      </c>
      <c r="G1665" s="8" t="str">
        <f>VLOOKUP(A1665:A3999,'Medical Examinations'!$A$2:$H$2336,6,0)</f>
        <v>No</v>
      </c>
      <c r="H1665" s="8">
        <f>VLOOKUP(A1665:A3999,'Medical Examinations'!$A$2:$H$2336,7,0)</f>
        <v>1</v>
      </c>
      <c r="I1665" t="str">
        <f>VLOOKUP(A1665:A3999,'Medical Examinations'!$A$2:$K$2336,11,0)</f>
        <v>No</v>
      </c>
      <c r="J1665" s="8" t="str">
        <f>VLOOKUP(A1665:A3999,'Medical Examinations'!$A$2:$M$2336,12,0)</f>
        <v>Obesity</v>
      </c>
      <c r="K1665" s="8" t="str">
        <f>VLOOKUP(A1665:A3999,'Medical Examinations'!$A$2:$M$2336,13,0)</f>
        <v>Normal</v>
      </c>
      <c r="L1665" s="8" t="str">
        <f>VLOOKUP(Table1[CUSTOMER ID],'Hospitalisation Details'!$A$1:$N$2344,12,0)</f>
        <v>1/Nov/2004</v>
      </c>
      <c r="M1665" s="22">
        <f>VLOOKUP(Table1[CUSTOMER ID],'Hospitalisation Details'!$A$2:$N$2344,14,0)</f>
        <v>5778.71</v>
      </c>
      <c r="N1665" s="8" t="str">
        <f>VLOOKUP(Table1[CUSTOMER ID],'Hospitalisation Details'!$A$2:$I$2344,7,0)</f>
        <v>tier - 2</v>
      </c>
      <c r="O1665" s="8" t="str">
        <f>VLOOKUP(Table1[CUSTOMER ID],'Hospitalisation Details'!$A$2:$I$2344,8,0)</f>
        <v>tier - 3</v>
      </c>
      <c r="P1665" s="8" t="str">
        <f>VLOOKUP(Table1[CUSTOMER ID],'Hospitalisation Details'!$A$2:$I$2344,9,0)</f>
        <v>R1022</v>
      </c>
      <c r="Q1665" s="8">
        <f ca="1">VLOOKUP(Table1[CUSTOMER ID],'Hospitalisation Details'!$A$2:$N$2344,13,0)</f>
        <v>20</v>
      </c>
    </row>
    <row r="1666" spans="1:17" ht="15.75" x14ac:dyDescent="0.25">
      <c r="A1666" s="1" t="s">
        <v>705</v>
      </c>
      <c r="B1666" s="8" t="str">
        <f>VLOOKUP(A1666:A4000,'Customer Names'!$A$2:$D$2336,2,0)</f>
        <v xml:space="preserve">  Robert B</v>
      </c>
      <c r="C1666" s="8">
        <f>VLOOKUP(A1666:A4000,'Medical Examinations'!$A$2:$H$2336,2,0)</f>
        <v>42.655000000000001</v>
      </c>
      <c r="D1666" s="8">
        <f>VLOOKUP(A1666:A4000,'Medical Examinations'!$A$2:$H$2336,3,0)</f>
        <v>5.94</v>
      </c>
      <c r="E1666" s="8" t="str">
        <f>VLOOKUP(A1666:A4000,'Medical Examinations'!$A$1:$M$2336,10,0)</f>
        <v>Yes</v>
      </c>
      <c r="F1666" s="8" t="str">
        <f>VLOOKUP(A1666:A4000,'Medical Examinations'!$A$2:$H$2336,5,0)</f>
        <v>No</v>
      </c>
      <c r="G1666" s="8" t="str">
        <f>VLOOKUP(A1666:A4000,'Medical Examinations'!$A$2:$H$2336,6,0)</f>
        <v>Yes</v>
      </c>
      <c r="H1666" s="8">
        <f>VLOOKUP(A1666:A4000,'Medical Examinations'!$A$2:$H$2336,7,0)</f>
        <v>1</v>
      </c>
      <c r="I1666" t="str">
        <f>VLOOKUP(A1666:A4000,'Medical Examinations'!$A$2:$K$2336,11,0)</f>
        <v>No</v>
      </c>
      <c r="J1666" s="8" t="str">
        <f>VLOOKUP(A1666:A4000,'Medical Examinations'!$A$2:$M$2336,12,0)</f>
        <v>Obesity</v>
      </c>
      <c r="K1666" s="8" t="str">
        <f>VLOOKUP(A1666:A4000,'Medical Examinations'!$A$2:$M$2336,13,0)</f>
        <v>Prediabetes</v>
      </c>
      <c r="L1666" s="8" t="str">
        <f>VLOOKUP(Table1[CUSTOMER ID],'Hospitalisation Details'!$A$1:$N$2344,12,0)</f>
        <v>30/Aug/1983</v>
      </c>
      <c r="M1666" s="22">
        <f>VLOOKUP(Table1[CUSTOMER ID],'Hospitalisation Details'!$A$2:$N$2344,14,0)</f>
        <v>5757.41</v>
      </c>
      <c r="N1666" s="8" t="str">
        <f>VLOOKUP(Table1[CUSTOMER ID],'Hospitalisation Details'!$A$2:$I$2344,7,0)</f>
        <v>tier - 2</v>
      </c>
      <c r="O1666" s="8" t="str">
        <f>VLOOKUP(Table1[CUSTOMER ID],'Hospitalisation Details'!$A$2:$I$2344,8,0)</f>
        <v>tier - 3</v>
      </c>
      <c r="P1666" s="8" t="str">
        <f>VLOOKUP(Table1[CUSTOMER ID],'Hospitalisation Details'!$A$2:$I$2344,9,0)</f>
        <v>R1019</v>
      </c>
      <c r="Q1666" s="8">
        <f ca="1">VLOOKUP(Table1[CUSTOMER ID],'Hospitalisation Details'!$A$2:$N$2344,13,0)</f>
        <v>41</v>
      </c>
    </row>
    <row r="1667" spans="1:17" ht="15.75" x14ac:dyDescent="0.25">
      <c r="A1667" s="1" t="s">
        <v>704</v>
      </c>
      <c r="B1667" s="8" t="str">
        <f>VLOOKUP(A1667:A4001,'Customer Names'!$A$2:$D$2336,2,0)</f>
        <v xml:space="preserve">  Benjamin M</v>
      </c>
      <c r="C1667" s="8">
        <f>VLOOKUP(A1667:A4001,'Medical Examinations'!$A$2:$H$2336,2,0)</f>
        <v>30.57</v>
      </c>
      <c r="D1667" s="8">
        <f>VLOOKUP(A1667:A4001,'Medical Examinations'!$A$2:$H$2336,3,0)</f>
        <v>5.34</v>
      </c>
      <c r="E1667" s="8" t="str">
        <f>VLOOKUP(A1667:A4001,'Medical Examinations'!$A$1:$M$2336,10,0)</f>
        <v>No</v>
      </c>
      <c r="F1667" s="8" t="str">
        <f>VLOOKUP(A1667:A4001,'Medical Examinations'!$A$2:$H$2336,5,0)</f>
        <v>No</v>
      </c>
      <c r="G1667" s="8" t="str">
        <f>VLOOKUP(A1667:A4001,'Medical Examinations'!$A$2:$H$2336,6,0)</f>
        <v>Yes</v>
      </c>
      <c r="H1667" s="8">
        <f>VLOOKUP(A1667:A4001,'Medical Examinations'!$A$2:$H$2336,7,0)</f>
        <v>1</v>
      </c>
      <c r="I1667" t="str">
        <f>VLOOKUP(A1667:A4001,'Medical Examinations'!$A$2:$K$2336,11,0)</f>
        <v>No</v>
      </c>
      <c r="J1667" s="8" t="str">
        <f>VLOOKUP(A1667:A4001,'Medical Examinations'!$A$2:$M$2336,12,0)</f>
        <v>Obesity</v>
      </c>
      <c r="K1667" s="8" t="str">
        <f>VLOOKUP(A1667:A4001,'Medical Examinations'!$A$2:$M$2336,13,0)</f>
        <v>Normal</v>
      </c>
      <c r="L1667" s="8" t="str">
        <f>VLOOKUP(Table1[CUSTOMER ID],'Hospitalisation Details'!$A$1:$N$2344,12,0)</f>
        <v>10/Jun/1993</v>
      </c>
      <c r="M1667" s="22">
        <f>VLOOKUP(Table1[CUSTOMER ID],'Hospitalisation Details'!$A$2:$N$2344,14,0)</f>
        <v>5748.13</v>
      </c>
      <c r="N1667" s="8" t="str">
        <f>VLOOKUP(Table1[CUSTOMER ID],'Hospitalisation Details'!$A$2:$I$2344,7,0)</f>
        <v>tier - 2</v>
      </c>
      <c r="O1667" s="8" t="str">
        <f>VLOOKUP(Table1[CUSTOMER ID],'Hospitalisation Details'!$A$2:$I$2344,8,0)</f>
        <v>tier - 1</v>
      </c>
      <c r="P1667" s="8" t="str">
        <f>VLOOKUP(Table1[CUSTOMER ID],'Hospitalisation Details'!$A$2:$I$2344,9,0)</f>
        <v>R1021</v>
      </c>
      <c r="Q1667" s="8">
        <f ca="1">VLOOKUP(Table1[CUSTOMER ID],'Hospitalisation Details'!$A$2:$N$2344,13,0)</f>
        <v>31</v>
      </c>
    </row>
    <row r="1668" spans="1:17" ht="15.75" x14ac:dyDescent="0.25">
      <c r="A1668" s="1" t="s">
        <v>703</v>
      </c>
      <c r="B1668" s="8" t="str">
        <f>VLOOKUP(A1668:A4002,'Customer Names'!$A$2:$D$2336,2,0)</f>
        <v xml:space="preserve">  Robert</v>
      </c>
      <c r="C1668" s="8">
        <f>VLOOKUP(A1668:A4002,'Medical Examinations'!$A$2:$H$2336,2,0)</f>
        <v>17.7</v>
      </c>
      <c r="D1668" s="8">
        <f>VLOOKUP(A1668:A4002,'Medical Examinations'!$A$2:$H$2336,3,0)</f>
        <v>6.38</v>
      </c>
      <c r="E1668" s="8" t="str">
        <f>VLOOKUP(A1668:A4002,'Medical Examinations'!$A$1:$M$2336,10,0)</f>
        <v>No</v>
      </c>
      <c r="F1668" s="8" t="str">
        <f>VLOOKUP(A1668:A4002,'Medical Examinations'!$A$2:$H$2336,5,0)</f>
        <v>No</v>
      </c>
      <c r="G1668" s="8" t="str">
        <f>VLOOKUP(A1668:A4002,'Medical Examinations'!$A$2:$H$2336,6,0)</f>
        <v>No</v>
      </c>
      <c r="H1668" s="8">
        <f>VLOOKUP(A1668:A4002,'Medical Examinations'!$A$2:$H$2336,7,0)</f>
        <v>2</v>
      </c>
      <c r="I1668" t="str">
        <f>VLOOKUP(A1668:A4002,'Medical Examinations'!$A$2:$K$2336,11,0)</f>
        <v>No</v>
      </c>
      <c r="J1668" s="8" t="str">
        <f>VLOOKUP(A1668:A4002,'Medical Examinations'!$A$2:$M$2336,12,0)</f>
        <v>Underweight</v>
      </c>
      <c r="K1668" s="8" t="str">
        <f>VLOOKUP(A1668:A4002,'Medical Examinations'!$A$2:$M$2336,13,0)</f>
        <v>Prediabetes</v>
      </c>
      <c r="L1668" s="8" t="str">
        <f>VLOOKUP(Table1[CUSTOMER ID],'Hospitalisation Details'!$A$1:$N$2344,12,0)</f>
        <v>21/Aug/1972</v>
      </c>
      <c r="M1668" s="22">
        <f>VLOOKUP(Table1[CUSTOMER ID],'Hospitalisation Details'!$A$2:$N$2344,14,0)</f>
        <v>5741.67</v>
      </c>
      <c r="N1668" s="8" t="str">
        <f>VLOOKUP(Table1[CUSTOMER ID],'Hospitalisation Details'!$A$2:$I$2344,7,0)</f>
        <v>tier - 2</v>
      </c>
      <c r="O1668" s="8" t="str">
        <f>VLOOKUP(Table1[CUSTOMER ID],'Hospitalisation Details'!$A$2:$I$2344,8,0)</f>
        <v>tier - 3</v>
      </c>
      <c r="P1668" s="8" t="str">
        <f>VLOOKUP(Table1[CUSTOMER ID],'Hospitalisation Details'!$A$2:$I$2344,9,0)</f>
        <v>R1013</v>
      </c>
      <c r="Q1668" s="8">
        <f ca="1">VLOOKUP(Table1[CUSTOMER ID],'Hospitalisation Details'!$A$2:$N$2344,13,0)</f>
        <v>52</v>
      </c>
    </row>
    <row r="1669" spans="1:17" ht="15.75" x14ac:dyDescent="0.25">
      <c r="A1669" s="1" t="s">
        <v>702</v>
      </c>
      <c r="B1669" s="8" t="str">
        <f>VLOOKUP(A1669:A4003,'Customer Names'!$A$2:$D$2336,2,0)</f>
        <v xml:space="preserve">  Eric R</v>
      </c>
      <c r="C1669" s="8">
        <f>VLOOKUP(A1669:A4003,'Medical Examinations'!$A$2:$H$2336,2,0)</f>
        <v>34.770000000000003</v>
      </c>
      <c r="D1669" s="8">
        <f>VLOOKUP(A1669:A4003,'Medical Examinations'!$A$2:$H$2336,3,0)</f>
        <v>4.47</v>
      </c>
      <c r="E1669" s="8" t="str">
        <f>VLOOKUP(A1669:A4003,'Medical Examinations'!$A$1:$M$2336,10,0)</f>
        <v>No</v>
      </c>
      <c r="F1669" s="8" t="str">
        <f>VLOOKUP(A1669:A4003,'Medical Examinations'!$A$2:$H$2336,5,0)</f>
        <v>No</v>
      </c>
      <c r="G1669" s="8" t="str">
        <f>VLOOKUP(A1669:A4003,'Medical Examinations'!$A$2:$H$2336,6,0)</f>
        <v>No</v>
      </c>
      <c r="H1669" s="8">
        <f>VLOOKUP(A1669:A4003,'Medical Examinations'!$A$2:$H$2336,7,0)</f>
        <v>1</v>
      </c>
      <c r="I1669" t="str">
        <f>VLOOKUP(A1669:A4003,'Medical Examinations'!$A$2:$K$2336,11,0)</f>
        <v>No</v>
      </c>
      <c r="J1669" s="8" t="str">
        <f>VLOOKUP(A1669:A4003,'Medical Examinations'!$A$2:$M$2336,12,0)</f>
        <v>Obesity</v>
      </c>
      <c r="K1669" s="8" t="str">
        <f>VLOOKUP(A1669:A4003,'Medical Examinations'!$A$2:$M$2336,13,0)</f>
        <v>Normal</v>
      </c>
      <c r="L1669" s="8" t="str">
        <f>VLOOKUP(Table1[CUSTOMER ID],'Hospitalisation Details'!$A$1:$N$2344,12,0)</f>
        <v>19/Oct/1987</v>
      </c>
      <c r="M1669" s="22">
        <f>VLOOKUP(Table1[CUSTOMER ID],'Hospitalisation Details'!$A$2:$N$2344,14,0)</f>
        <v>5729.01</v>
      </c>
      <c r="N1669" s="8" t="str">
        <f>VLOOKUP(Table1[CUSTOMER ID],'Hospitalisation Details'!$A$2:$I$2344,7,0)</f>
        <v>tier - 1</v>
      </c>
      <c r="O1669" s="8" t="str">
        <f>VLOOKUP(Table1[CUSTOMER ID],'Hospitalisation Details'!$A$2:$I$2344,8,0)</f>
        <v>tier - 2</v>
      </c>
      <c r="P1669" s="8" t="str">
        <f>VLOOKUP(Table1[CUSTOMER ID],'Hospitalisation Details'!$A$2:$I$2344,9,0)</f>
        <v>R1012</v>
      </c>
      <c r="Q1669" s="8">
        <f ca="1">VLOOKUP(Table1[CUSTOMER ID],'Hospitalisation Details'!$A$2:$N$2344,13,0)</f>
        <v>37</v>
      </c>
    </row>
    <row r="1670" spans="1:17" ht="15.75" x14ac:dyDescent="0.25">
      <c r="A1670" s="1" t="s">
        <v>701</v>
      </c>
      <c r="B1670" s="8" t="str">
        <f>VLOOKUP(A1670:A4004,'Customer Names'!$A$2:$D$2336,2,0)</f>
        <v xml:space="preserve">  Matthew</v>
      </c>
      <c r="C1670" s="8">
        <f>VLOOKUP(A1670:A4004,'Medical Examinations'!$A$2:$H$2336,2,0)</f>
        <v>16.88</v>
      </c>
      <c r="D1670" s="8">
        <f>VLOOKUP(A1670:A4004,'Medical Examinations'!$A$2:$H$2336,3,0)</f>
        <v>9.9600000000000009</v>
      </c>
      <c r="E1670" s="8" t="str">
        <f>VLOOKUP(A1670:A4004,'Medical Examinations'!$A$1:$M$2336,10,0)</f>
        <v>No</v>
      </c>
      <c r="F1670" s="8" t="str">
        <f>VLOOKUP(A1670:A4004,'Medical Examinations'!$A$2:$H$2336,5,0)</f>
        <v>No</v>
      </c>
      <c r="G1670" s="8" t="str">
        <f>VLOOKUP(A1670:A4004,'Medical Examinations'!$A$2:$H$2336,6,0)</f>
        <v>No</v>
      </c>
      <c r="H1670" s="8">
        <f>VLOOKUP(A1670:A4004,'Medical Examinations'!$A$2:$H$2336,7,0)</f>
        <v>0</v>
      </c>
      <c r="I1670" t="str">
        <f>VLOOKUP(A1670:A4004,'Medical Examinations'!$A$2:$K$2336,11,0)</f>
        <v>No</v>
      </c>
      <c r="J1670" s="8" t="str">
        <f>VLOOKUP(A1670:A4004,'Medical Examinations'!$A$2:$M$2336,12,0)</f>
        <v>Underweight</v>
      </c>
      <c r="K1670" s="8" t="str">
        <f>VLOOKUP(A1670:A4004,'Medical Examinations'!$A$2:$M$2336,13,0)</f>
        <v>Diabetes</v>
      </c>
      <c r="L1670" s="8" t="str">
        <f>VLOOKUP(Table1[CUSTOMER ID],'Hospitalisation Details'!$A$1:$N$2344,12,0)</f>
        <v>18/Dec/1971</v>
      </c>
      <c r="M1670" s="22">
        <f>VLOOKUP(Table1[CUSTOMER ID],'Hospitalisation Details'!$A$2:$N$2344,14,0)</f>
        <v>5720.38</v>
      </c>
      <c r="N1670" s="8" t="str">
        <f>VLOOKUP(Table1[CUSTOMER ID],'Hospitalisation Details'!$A$2:$I$2344,7,0)</f>
        <v>tier - 2</v>
      </c>
      <c r="O1670" s="8" t="str">
        <f>VLOOKUP(Table1[CUSTOMER ID],'Hospitalisation Details'!$A$2:$I$2344,8,0)</f>
        <v>tier - 1</v>
      </c>
      <c r="P1670" s="8" t="str">
        <f>VLOOKUP(Table1[CUSTOMER ID],'Hospitalisation Details'!$A$2:$I$2344,9,0)</f>
        <v>R1013</v>
      </c>
      <c r="Q1670" s="8">
        <f ca="1">VLOOKUP(Table1[CUSTOMER ID],'Hospitalisation Details'!$A$2:$N$2344,13,0)</f>
        <v>52</v>
      </c>
    </row>
    <row r="1671" spans="1:17" ht="15.75" x14ac:dyDescent="0.25">
      <c r="A1671" s="1" t="s">
        <v>700</v>
      </c>
      <c r="B1671" s="8" t="str">
        <f>VLOOKUP(A1671:A4005,'Customer Names'!$A$2:$D$2336,2,0)</f>
        <v xml:space="preserve">  Bob R</v>
      </c>
      <c r="C1671" s="8">
        <f>VLOOKUP(A1671:A4005,'Medical Examinations'!$A$2:$H$2336,2,0)</f>
        <v>40.26</v>
      </c>
      <c r="D1671" s="8">
        <f>VLOOKUP(A1671:A4005,'Medical Examinations'!$A$2:$H$2336,3,0)</f>
        <v>9.92</v>
      </c>
      <c r="E1671" s="8" t="str">
        <f>VLOOKUP(A1671:A4005,'Medical Examinations'!$A$1:$M$2336,10,0)</f>
        <v>Yes</v>
      </c>
      <c r="F1671" s="8" t="str">
        <f>VLOOKUP(A1671:A4005,'Medical Examinations'!$A$2:$H$2336,5,0)</f>
        <v>No</v>
      </c>
      <c r="G1671" s="8" t="str">
        <f>VLOOKUP(A1671:A4005,'Medical Examinations'!$A$2:$H$2336,6,0)</f>
        <v>No</v>
      </c>
      <c r="H1671" s="8">
        <f>VLOOKUP(A1671:A4005,'Medical Examinations'!$A$2:$H$2336,7,0)</f>
        <v>0</v>
      </c>
      <c r="I1671" t="str">
        <f>VLOOKUP(A1671:A4005,'Medical Examinations'!$A$2:$K$2336,11,0)</f>
        <v>No</v>
      </c>
      <c r="J1671" s="8" t="str">
        <f>VLOOKUP(A1671:A4005,'Medical Examinations'!$A$2:$M$2336,12,0)</f>
        <v>Obesity</v>
      </c>
      <c r="K1671" s="8" t="str">
        <f>VLOOKUP(A1671:A4005,'Medical Examinations'!$A$2:$M$2336,13,0)</f>
        <v>Diabetes</v>
      </c>
      <c r="L1671" s="8" t="str">
        <f>VLOOKUP(Table1[CUSTOMER ID],'Hospitalisation Details'!$A$1:$N$2344,12,0)</f>
        <v>30/Aug/1981</v>
      </c>
      <c r="M1671" s="22">
        <f>VLOOKUP(Table1[CUSTOMER ID],'Hospitalisation Details'!$A$2:$N$2344,14,0)</f>
        <v>5709.16</v>
      </c>
      <c r="N1671" s="8" t="str">
        <f>VLOOKUP(Table1[CUSTOMER ID],'Hospitalisation Details'!$A$2:$I$2344,7,0)</f>
        <v>tier - 3</v>
      </c>
      <c r="O1671" s="8" t="str">
        <f>VLOOKUP(Table1[CUSTOMER ID],'Hospitalisation Details'!$A$2:$I$2344,8,0)</f>
        <v>tier - 3</v>
      </c>
      <c r="P1671" s="8" t="str">
        <f>VLOOKUP(Table1[CUSTOMER ID],'Hospitalisation Details'!$A$2:$I$2344,9,0)</f>
        <v>R1013</v>
      </c>
      <c r="Q1671" s="8">
        <f ca="1">VLOOKUP(Table1[CUSTOMER ID],'Hospitalisation Details'!$A$2:$N$2344,13,0)</f>
        <v>43</v>
      </c>
    </row>
    <row r="1672" spans="1:17" ht="15.75" x14ac:dyDescent="0.25">
      <c r="A1672" s="1" t="s">
        <v>699</v>
      </c>
      <c r="B1672" s="8" t="str">
        <f>VLOOKUP(A1672:A4006,'Customer Names'!$A$2:$D$2336,2,0)</f>
        <v xml:space="preserve">  Stephanie J</v>
      </c>
      <c r="C1672" s="8">
        <f>VLOOKUP(A1672:A4006,'Medical Examinations'!$A$2:$H$2336,2,0)</f>
        <v>25.6</v>
      </c>
      <c r="D1672" s="8">
        <f>VLOOKUP(A1672:A4006,'Medical Examinations'!$A$2:$H$2336,3,0)</f>
        <v>6.03</v>
      </c>
      <c r="E1672" s="8" t="str">
        <f>VLOOKUP(A1672:A4006,'Medical Examinations'!$A$1:$M$2336,10,0)</f>
        <v>No</v>
      </c>
      <c r="F1672" s="8" t="str">
        <f>VLOOKUP(A1672:A4006,'Medical Examinations'!$A$2:$H$2336,5,0)</f>
        <v>No</v>
      </c>
      <c r="G1672" s="8" t="str">
        <f>VLOOKUP(A1672:A4006,'Medical Examinations'!$A$2:$H$2336,6,0)</f>
        <v>Yes</v>
      </c>
      <c r="H1672" s="8">
        <f>VLOOKUP(A1672:A4006,'Medical Examinations'!$A$2:$H$2336,7,0)</f>
        <v>1</v>
      </c>
      <c r="I1672" t="str">
        <f>VLOOKUP(A1672:A4006,'Medical Examinations'!$A$2:$K$2336,11,0)</f>
        <v>No</v>
      </c>
      <c r="J1672" s="8" t="str">
        <f>VLOOKUP(A1672:A4006,'Medical Examinations'!$A$2:$M$2336,12,0)</f>
        <v>Overweight</v>
      </c>
      <c r="K1672" s="8" t="str">
        <f>VLOOKUP(A1672:A4006,'Medical Examinations'!$A$2:$M$2336,13,0)</f>
        <v>Prediabetes</v>
      </c>
      <c r="L1672" s="8" t="str">
        <f>VLOOKUP(Table1[CUSTOMER ID],'Hospitalisation Details'!$A$1:$N$2344,12,0)</f>
        <v>3/Nov/1993</v>
      </c>
      <c r="M1672" s="22">
        <f>VLOOKUP(Table1[CUSTOMER ID],'Hospitalisation Details'!$A$2:$N$2344,14,0)</f>
        <v>5708.87</v>
      </c>
      <c r="N1672" s="8" t="str">
        <f>VLOOKUP(Table1[CUSTOMER ID],'Hospitalisation Details'!$A$2:$I$2344,7,0)</f>
        <v>tier - 2</v>
      </c>
      <c r="O1672" s="8" t="str">
        <f>VLOOKUP(Table1[CUSTOMER ID],'Hospitalisation Details'!$A$2:$I$2344,8,0)</f>
        <v>tier - 1</v>
      </c>
      <c r="P1672" s="8" t="str">
        <f>VLOOKUP(Table1[CUSTOMER ID],'Hospitalisation Details'!$A$2:$I$2344,9,0)</f>
        <v>R1011</v>
      </c>
      <c r="Q1672" s="8">
        <f ca="1">VLOOKUP(Table1[CUSTOMER ID],'Hospitalisation Details'!$A$2:$N$2344,13,0)</f>
        <v>31</v>
      </c>
    </row>
    <row r="1673" spans="1:17" ht="15.75" x14ac:dyDescent="0.25">
      <c r="A1673" s="1" t="s">
        <v>698</v>
      </c>
      <c r="B1673" s="8" t="str">
        <f>VLOOKUP(A1673:A4007,'Customer Names'!$A$2:$D$2336,2,0)</f>
        <v xml:space="preserve">  Jake</v>
      </c>
      <c r="C1673" s="8">
        <f>VLOOKUP(A1673:A4007,'Medical Examinations'!$A$2:$H$2336,2,0)</f>
        <v>33.549999999999997</v>
      </c>
      <c r="D1673" s="8">
        <f>VLOOKUP(A1673:A4007,'Medical Examinations'!$A$2:$H$2336,3,0)</f>
        <v>10.9</v>
      </c>
      <c r="E1673" s="8" t="str">
        <f>VLOOKUP(A1673:A4007,'Medical Examinations'!$A$1:$M$2336,10,0)</f>
        <v>Yes</v>
      </c>
      <c r="F1673" s="8" t="str">
        <f>VLOOKUP(A1673:A4007,'Medical Examinations'!$A$2:$H$2336,5,0)</f>
        <v>No</v>
      </c>
      <c r="G1673" s="8" t="str">
        <f>VLOOKUP(A1673:A4007,'Medical Examinations'!$A$2:$H$2336,6,0)</f>
        <v>No</v>
      </c>
      <c r="H1673" s="8">
        <f>VLOOKUP(A1673:A4007,'Medical Examinations'!$A$2:$H$2336,7,0)</f>
        <v>0</v>
      </c>
      <c r="I1673" t="str">
        <f>VLOOKUP(A1673:A4007,'Medical Examinations'!$A$2:$K$2336,11,0)</f>
        <v>No</v>
      </c>
      <c r="J1673" s="8" t="str">
        <f>VLOOKUP(A1673:A4007,'Medical Examinations'!$A$2:$M$2336,12,0)</f>
        <v>Obesity</v>
      </c>
      <c r="K1673" s="8" t="str">
        <f>VLOOKUP(A1673:A4007,'Medical Examinations'!$A$2:$M$2336,13,0)</f>
        <v>Diabetes</v>
      </c>
      <c r="L1673" s="8" t="str">
        <f>VLOOKUP(Table1[CUSTOMER ID],'Hospitalisation Details'!$A$1:$N$2344,12,0)</f>
        <v>15/Jun/1981</v>
      </c>
      <c r="M1673" s="22">
        <f>VLOOKUP(Table1[CUSTOMER ID],'Hospitalisation Details'!$A$2:$N$2344,14,0)</f>
        <v>5699.84</v>
      </c>
      <c r="N1673" s="8" t="str">
        <f>VLOOKUP(Table1[CUSTOMER ID],'Hospitalisation Details'!$A$2:$I$2344,7,0)</f>
        <v>tier - 2</v>
      </c>
      <c r="O1673" s="8" t="str">
        <f>VLOOKUP(Table1[CUSTOMER ID],'Hospitalisation Details'!$A$2:$I$2344,8,0)</f>
        <v>tier - 3</v>
      </c>
      <c r="P1673" s="8" t="str">
        <f>VLOOKUP(Table1[CUSTOMER ID],'Hospitalisation Details'!$A$2:$I$2344,9,0)</f>
        <v>R1013</v>
      </c>
      <c r="Q1673" s="8">
        <f ca="1">VLOOKUP(Table1[CUSTOMER ID],'Hospitalisation Details'!$A$2:$N$2344,13,0)</f>
        <v>43</v>
      </c>
    </row>
    <row r="1674" spans="1:17" ht="15.75" x14ac:dyDescent="0.25">
      <c r="A1674" s="1" t="s">
        <v>697</v>
      </c>
      <c r="B1674" s="8" t="str">
        <f>VLOOKUP(A1674:A4008,'Customer Names'!$A$2:$D$2336,2,0)</f>
        <v xml:space="preserve">  Alison L</v>
      </c>
      <c r="C1674" s="8">
        <f>VLOOKUP(A1674:A4008,'Medical Examinations'!$A$2:$H$2336,2,0)</f>
        <v>16.690000000000001</v>
      </c>
      <c r="D1674" s="8">
        <f>VLOOKUP(A1674:A4008,'Medical Examinations'!$A$2:$H$2336,3,0)</f>
        <v>10.66</v>
      </c>
      <c r="E1674" s="8" t="str">
        <f>VLOOKUP(A1674:A4008,'Medical Examinations'!$A$1:$M$2336,10,0)</f>
        <v>No</v>
      </c>
      <c r="F1674" s="8" t="str">
        <f>VLOOKUP(A1674:A4008,'Medical Examinations'!$A$2:$H$2336,5,0)</f>
        <v>No</v>
      </c>
      <c r="G1674" s="8" t="str">
        <f>VLOOKUP(A1674:A4008,'Medical Examinations'!$A$2:$H$2336,6,0)</f>
        <v>No</v>
      </c>
      <c r="H1674" s="8">
        <f>VLOOKUP(A1674:A4008,'Medical Examinations'!$A$2:$H$2336,7,0)</f>
        <v>0</v>
      </c>
      <c r="I1674" t="str">
        <f>VLOOKUP(A1674:A4008,'Medical Examinations'!$A$2:$K$2336,11,0)</f>
        <v>No</v>
      </c>
      <c r="J1674" s="8" t="str">
        <f>VLOOKUP(A1674:A4008,'Medical Examinations'!$A$2:$M$2336,12,0)</f>
        <v>Underweight</v>
      </c>
      <c r="K1674" s="8" t="str">
        <f>VLOOKUP(A1674:A4008,'Medical Examinations'!$A$2:$M$2336,13,0)</f>
        <v>Diabetes</v>
      </c>
      <c r="L1674" s="8" t="str">
        <f>VLOOKUP(Table1[CUSTOMER ID],'Hospitalisation Details'!$A$1:$N$2344,12,0)</f>
        <v>6/Jul/1974</v>
      </c>
      <c r="M1674" s="22">
        <f>VLOOKUP(Table1[CUSTOMER ID],'Hospitalisation Details'!$A$2:$N$2344,14,0)</f>
        <v>5698.74</v>
      </c>
      <c r="N1674" s="8" t="str">
        <f>VLOOKUP(Table1[CUSTOMER ID],'Hospitalisation Details'!$A$2:$I$2344,7,0)</f>
        <v>tier - 2</v>
      </c>
      <c r="O1674" s="8" t="str">
        <f>VLOOKUP(Table1[CUSTOMER ID],'Hospitalisation Details'!$A$2:$I$2344,8,0)</f>
        <v>tier - 2</v>
      </c>
      <c r="P1674" s="8" t="str">
        <f>VLOOKUP(Table1[CUSTOMER ID],'Hospitalisation Details'!$A$2:$I$2344,9,0)</f>
        <v>R1012</v>
      </c>
      <c r="Q1674" s="8">
        <f ca="1">VLOOKUP(Table1[CUSTOMER ID],'Hospitalisation Details'!$A$2:$N$2344,13,0)</f>
        <v>50</v>
      </c>
    </row>
    <row r="1675" spans="1:17" ht="15.75" x14ac:dyDescent="0.25">
      <c r="A1675" s="1" t="s">
        <v>696</v>
      </c>
      <c r="B1675" s="8" t="str">
        <f>VLOOKUP(A1675:A4009,'Customer Names'!$A$2:$D$2336,2,0)</f>
        <v xml:space="preserve">  Lindsay M</v>
      </c>
      <c r="C1675" s="8">
        <f>VLOOKUP(A1675:A4009,'Medical Examinations'!$A$2:$H$2336,2,0)</f>
        <v>19.95</v>
      </c>
      <c r="D1675" s="8">
        <f>VLOOKUP(A1675:A4009,'Medical Examinations'!$A$2:$H$2336,3,0)</f>
        <v>4.05</v>
      </c>
      <c r="E1675" s="8" t="str">
        <f>VLOOKUP(A1675:A4009,'Medical Examinations'!$A$1:$M$2336,10,0)</f>
        <v>No</v>
      </c>
      <c r="F1675" s="8" t="str">
        <f>VLOOKUP(A1675:A4009,'Medical Examinations'!$A$2:$H$2336,5,0)</f>
        <v>No</v>
      </c>
      <c r="G1675" s="8" t="str">
        <f>VLOOKUP(A1675:A4009,'Medical Examinations'!$A$2:$H$2336,6,0)</f>
        <v>No</v>
      </c>
      <c r="H1675" s="8">
        <f>VLOOKUP(A1675:A4009,'Medical Examinations'!$A$2:$H$2336,7,0)</f>
        <v>1</v>
      </c>
      <c r="I1675" t="str">
        <f>VLOOKUP(A1675:A4009,'Medical Examinations'!$A$2:$K$2336,11,0)</f>
        <v>No</v>
      </c>
      <c r="J1675" s="8" t="str">
        <f>VLOOKUP(A1675:A4009,'Medical Examinations'!$A$2:$M$2336,12,0)</f>
        <v>Normal Weight</v>
      </c>
      <c r="K1675" s="8" t="str">
        <f>VLOOKUP(A1675:A4009,'Medical Examinations'!$A$2:$M$2336,13,0)</f>
        <v>Normal</v>
      </c>
      <c r="L1675" s="8" t="str">
        <f>VLOOKUP(Table1[CUSTOMER ID],'Hospitalisation Details'!$A$1:$N$2344,12,0)</f>
        <v>3/Nov/1992</v>
      </c>
      <c r="M1675" s="22">
        <f>VLOOKUP(Table1[CUSTOMER ID],'Hospitalisation Details'!$A$2:$N$2344,14,0)</f>
        <v>5693.43</v>
      </c>
      <c r="N1675" s="8" t="str">
        <f>VLOOKUP(Table1[CUSTOMER ID],'Hospitalisation Details'!$A$2:$I$2344,7,0)</f>
        <v>tier - 2</v>
      </c>
      <c r="O1675" s="8" t="str">
        <f>VLOOKUP(Table1[CUSTOMER ID],'Hospitalisation Details'!$A$2:$I$2344,8,0)</f>
        <v>tier - 3</v>
      </c>
      <c r="P1675" s="8" t="str">
        <f>VLOOKUP(Table1[CUSTOMER ID],'Hospitalisation Details'!$A$2:$I$2344,9,0)</f>
        <v>R1012</v>
      </c>
      <c r="Q1675" s="8">
        <f ca="1">VLOOKUP(Table1[CUSTOMER ID],'Hospitalisation Details'!$A$2:$N$2344,13,0)</f>
        <v>32</v>
      </c>
    </row>
    <row r="1676" spans="1:17" ht="15.75" x14ac:dyDescent="0.25">
      <c r="A1676" s="1" t="s">
        <v>695</v>
      </c>
      <c r="B1676" s="8" t="str">
        <f>VLOOKUP(A1676:A4010,'Customer Names'!$A$2:$D$2336,2,0)</f>
        <v xml:space="preserve">  Guillaume</v>
      </c>
      <c r="C1676" s="8">
        <f>VLOOKUP(A1676:A4010,'Medical Examinations'!$A$2:$H$2336,2,0)</f>
        <v>17.55</v>
      </c>
      <c r="D1676" s="8">
        <f>VLOOKUP(A1676:A4010,'Medical Examinations'!$A$2:$H$2336,3,0)</f>
        <v>4.2300000000000004</v>
      </c>
      <c r="E1676" s="8" t="str">
        <f>VLOOKUP(A1676:A4010,'Medical Examinations'!$A$1:$M$2336,10,0)</f>
        <v>No</v>
      </c>
      <c r="F1676" s="8" t="str">
        <f>VLOOKUP(A1676:A4010,'Medical Examinations'!$A$2:$H$2336,5,0)</f>
        <v>No</v>
      </c>
      <c r="G1676" s="8" t="str">
        <f>VLOOKUP(A1676:A4010,'Medical Examinations'!$A$2:$H$2336,6,0)</f>
        <v>No</v>
      </c>
      <c r="H1676" s="8">
        <f>VLOOKUP(A1676:A4010,'Medical Examinations'!$A$2:$H$2336,7,0)</f>
        <v>2</v>
      </c>
      <c r="I1676" t="str">
        <f>VLOOKUP(A1676:A4010,'Medical Examinations'!$A$2:$K$2336,11,0)</f>
        <v>No</v>
      </c>
      <c r="J1676" s="8" t="str">
        <f>VLOOKUP(A1676:A4010,'Medical Examinations'!$A$2:$M$2336,12,0)</f>
        <v>Underweight</v>
      </c>
      <c r="K1676" s="8" t="str">
        <f>VLOOKUP(A1676:A4010,'Medical Examinations'!$A$2:$M$2336,13,0)</f>
        <v>Normal</v>
      </c>
      <c r="L1676" s="8" t="str">
        <f>VLOOKUP(Table1[CUSTOMER ID],'Hospitalisation Details'!$A$1:$N$2344,12,0)</f>
        <v>28/Oct/1972</v>
      </c>
      <c r="M1676" s="22">
        <f>VLOOKUP(Table1[CUSTOMER ID],'Hospitalisation Details'!$A$2:$N$2344,14,0)</f>
        <v>5690.79</v>
      </c>
      <c r="N1676" s="8" t="str">
        <f>VLOOKUP(Table1[CUSTOMER ID],'Hospitalisation Details'!$A$2:$I$2344,7,0)</f>
        <v>tier - 2</v>
      </c>
      <c r="O1676" s="8" t="str">
        <f>VLOOKUP(Table1[CUSTOMER ID],'Hospitalisation Details'!$A$2:$I$2344,8,0)</f>
        <v>tier - 1</v>
      </c>
      <c r="P1676" s="8" t="str">
        <f>VLOOKUP(Table1[CUSTOMER ID],'Hospitalisation Details'!$A$2:$I$2344,9,0)</f>
        <v>R1013</v>
      </c>
      <c r="Q1676" s="8">
        <f ca="1">VLOOKUP(Table1[CUSTOMER ID],'Hospitalisation Details'!$A$2:$N$2344,13,0)</f>
        <v>52</v>
      </c>
    </row>
    <row r="1677" spans="1:17" ht="15.75" x14ac:dyDescent="0.25">
      <c r="A1677" s="1" t="s">
        <v>694</v>
      </c>
      <c r="B1677" s="8" t="str">
        <f>VLOOKUP(A1677:A4011,'Customer Names'!$A$2:$D$2336,2,0)</f>
        <v xml:space="preserve">  Kaylee</v>
      </c>
      <c r="C1677" s="8">
        <f>VLOOKUP(A1677:A4011,'Medical Examinations'!$A$2:$H$2336,2,0)</f>
        <v>22.01</v>
      </c>
      <c r="D1677" s="8">
        <f>VLOOKUP(A1677:A4011,'Medical Examinations'!$A$2:$H$2336,3,0)</f>
        <v>5.01</v>
      </c>
      <c r="E1677" s="8" t="str">
        <f>VLOOKUP(A1677:A4011,'Medical Examinations'!$A$1:$M$2336,10,0)</f>
        <v>No</v>
      </c>
      <c r="F1677" s="8" t="str">
        <f>VLOOKUP(A1677:A4011,'Medical Examinations'!$A$2:$H$2336,5,0)</f>
        <v>No</v>
      </c>
      <c r="G1677" s="8" t="str">
        <f>VLOOKUP(A1677:A4011,'Medical Examinations'!$A$2:$H$2336,6,0)</f>
        <v>No</v>
      </c>
      <c r="H1677" s="8">
        <f>VLOOKUP(A1677:A4011,'Medical Examinations'!$A$2:$H$2336,7,0)</f>
        <v>1</v>
      </c>
      <c r="I1677" t="str">
        <f>VLOOKUP(A1677:A4011,'Medical Examinations'!$A$2:$K$2336,11,0)</f>
        <v>No</v>
      </c>
      <c r="J1677" s="8" t="str">
        <f>VLOOKUP(A1677:A4011,'Medical Examinations'!$A$2:$M$2336,12,0)</f>
        <v>Normal Weight</v>
      </c>
      <c r="K1677" s="8" t="str">
        <f>VLOOKUP(A1677:A4011,'Medical Examinations'!$A$2:$M$2336,13,0)</f>
        <v>Normal</v>
      </c>
      <c r="L1677" s="8" t="str">
        <f>VLOOKUP(Table1[CUSTOMER ID],'Hospitalisation Details'!$A$1:$N$2344,12,0)</f>
        <v>12/Aug/1984</v>
      </c>
      <c r="M1677" s="22">
        <f>VLOOKUP(Table1[CUSTOMER ID],'Hospitalisation Details'!$A$2:$N$2344,14,0)</f>
        <v>5679.13</v>
      </c>
      <c r="N1677" s="8" t="str">
        <f>VLOOKUP(Table1[CUSTOMER ID],'Hospitalisation Details'!$A$2:$I$2344,7,0)</f>
        <v>tier - 2</v>
      </c>
      <c r="O1677" s="8" t="str">
        <f>VLOOKUP(Table1[CUSTOMER ID],'Hospitalisation Details'!$A$2:$I$2344,8,0)</f>
        <v>tier - 2</v>
      </c>
      <c r="P1677" s="8" t="str">
        <f>VLOOKUP(Table1[CUSTOMER ID],'Hospitalisation Details'!$A$2:$I$2344,9,0)</f>
        <v>R1013</v>
      </c>
      <c r="Q1677" s="8">
        <f ca="1">VLOOKUP(Table1[CUSTOMER ID],'Hospitalisation Details'!$A$2:$N$2344,13,0)</f>
        <v>40</v>
      </c>
    </row>
    <row r="1678" spans="1:17" ht="15.75" x14ac:dyDescent="0.25">
      <c r="A1678" s="1" t="s">
        <v>693</v>
      </c>
      <c r="B1678" s="8" t="str">
        <f>VLOOKUP(A1678:A4012,'Customer Names'!$A$2:$D$2336,2,0)</f>
        <v xml:space="preserve">  Theresa</v>
      </c>
      <c r="C1678" s="8">
        <f>VLOOKUP(A1678:A4012,'Medical Examinations'!$A$2:$H$2336,2,0)</f>
        <v>41.8</v>
      </c>
      <c r="D1678" s="8">
        <f>VLOOKUP(A1678:A4012,'Medical Examinations'!$A$2:$H$2336,3,0)</f>
        <v>5.82</v>
      </c>
      <c r="E1678" s="8" t="str">
        <f>VLOOKUP(A1678:A4012,'Medical Examinations'!$A$1:$M$2336,10,0)</f>
        <v>Yes</v>
      </c>
      <c r="F1678" s="8" t="str">
        <f>VLOOKUP(A1678:A4012,'Medical Examinations'!$A$2:$H$2336,5,0)</f>
        <v>No</v>
      </c>
      <c r="G1678" s="8" t="str">
        <f>VLOOKUP(A1678:A4012,'Medical Examinations'!$A$2:$H$2336,6,0)</f>
        <v>Yes</v>
      </c>
      <c r="H1678" s="8">
        <f>VLOOKUP(A1678:A4012,'Medical Examinations'!$A$2:$H$2336,7,0)</f>
        <v>1</v>
      </c>
      <c r="I1678" t="str">
        <f>VLOOKUP(A1678:A4012,'Medical Examinations'!$A$2:$K$2336,11,0)</f>
        <v>No</v>
      </c>
      <c r="J1678" s="8" t="str">
        <f>VLOOKUP(A1678:A4012,'Medical Examinations'!$A$2:$M$2336,12,0)</f>
        <v>Obesity</v>
      </c>
      <c r="K1678" s="8" t="str">
        <f>VLOOKUP(A1678:A4012,'Medical Examinations'!$A$2:$M$2336,13,0)</f>
        <v>Prediabetes</v>
      </c>
      <c r="L1678" s="8" t="str">
        <f>VLOOKUP(Table1[CUSTOMER ID],'Hospitalisation Details'!$A$1:$N$2344,12,0)</f>
        <v>3/Sep/1983</v>
      </c>
      <c r="M1678" s="22">
        <f>VLOOKUP(Table1[CUSTOMER ID],'Hospitalisation Details'!$A$2:$N$2344,14,0)</f>
        <v>5662.23</v>
      </c>
      <c r="N1678" s="8" t="str">
        <f>VLOOKUP(Table1[CUSTOMER ID],'Hospitalisation Details'!$A$2:$I$2344,7,0)</f>
        <v>tier - 2</v>
      </c>
      <c r="O1678" s="8" t="str">
        <f>VLOOKUP(Table1[CUSTOMER ID],'Hospitalisation Details'!$A$2:$I$2344,8,0)</f>
        <v>tier - 1</v>
      </c>
      <c r="P1678" s="8" t="str">
        <f>VLOOKUP(Table1[CUSTOMER ID],'Hospitalisation Details'!$A$2:$I$2344,9,0)</f>
        <v>R1013</v>
      </c>
      <c r="Q1678" s="8">
        <f ca="1">VLOOKUP(Table1[CUSTOMER ID],'Hospitalisation Details'!$A$2:$N$2344,13,0)</f>
        <v>41</v>
      </c>
    </row>
    <row r="1679" spans="1:17" ht="15.75" x14ac:dyDescent="0.25">
      <c r="A1679" s="1" t="s">
        <v>692</v>
      </c>
      <c r="B1679" s="8" t="str">
        <f>VLOOKUP(A1679:A4013,'Customer Names'!$A$2:$D$2336,2,0)</f>
        <v xml:space="preserve">  Travis G</v>
      </c>
      <c r="C1679" s="8">
        <f>VLOOKUP(A1679:A4013,'Medical Examinations'!$A$2:$H$2336,2,0)</f>
        <v>19.170000000000002</v>
      </c>
      <c r="D1679" s="8">
        <f>VLOOKUP(A1679:A4013,'Medical Examinations'!$A$2:$H$2336,3,0)</f>
        <v>7.94</v>
      </c>
      <c r="E1679" s="8" t="str">
        <f>VLOOKUP(A1679:A4013,'Medical Examinations'!$A$1:$M$2336,10,0)</f>
        <v>No</v>
      </c>
      <c r="F1679" s="8" t="str">
        <f>VLOOKUP(A1679:A4013,'Medical Examinations'!$A$2:$H$2336,5,0)</f>
        <v>No</v>
      </c>
      <c r="G1679" s="8" t="str">
        <f>VLOOKUP(A1679:A4013,'Medical Examinations'!$A$2:$H$2336,6,0)</f>
        <v>No</v>
      </c>
      <c r="H1679" s="8">
        <f>VLOOKUP(A1679:A4013,'Medical Examinations'!$A$2:$H$2336,7,0)</f>
        <v>0</v>
      </c>
      <c r="I1679" t="str">
        <f>VLOOKUP(A1679:A4013,'Medical Examinations'!$A$2:$K$2336,11,0)</f>
        <v>No</v>
      </c>
      <c r="J1679" s="8" t="str">
        <f>VLOOKUP(A1679:A4013,'Medical Examinations'!$A$2:$M$2336,12,0)</f>
        <v>Normal Weight</v>
      </c>
      <c r="K1679" s="8" t="str">
        <f>VLOOKUP(A1679:A4013,'Medical Examinations'!$A$2:$M$2336,13,0)</f>
        <v>Diabetes</v>
      </c>
      <c r="L1679" s="8" t="str">
        <f>VLOOKUP(Table1[CUSTOMER ID],'Hospitalisation Details'!$A$1:$N$2344,12,0)</f>
        <v>27/Sep/1978</v>
      </c>
      <c r="M1679" s="22">
        <f>VLOOKUP(Table1[CUSTOMER ID],'Hospitalisation Details'!$A$2:$N$2344,14,0)</f>
        <v>5650.14</v>
      </c>
      <c r="N1679" s="8" t="str">
        <f>VLOOKUP(Table1[CUSTOMER ID],'Hospitalisation Details'!$A$2:$I$2344,7,0)</f>
        <v>tier - 2</v>
      </c>
      <c r="O1679" s="8" t="str">
        <f>VLOOKUP(Table1[CUSTOMER ID],'Hospitalisation Details'!$A$2:$I$2344,8,0)</f>
        <v>tier - 1</v>
      </c>
      <c r="P1679" s="8" t="str">
        <f>VLOOKUP(Table1[CUSTOMER ID],'Hospitalisation Details'!$A$2:$I$2344,9,0)</f>
        <v>R1013</v>
      </c>
      <c r="Q1679" s="8">
        <f ca="1">VLOOKUP(Table1[CUSTOMER ID],'Hospitalisation Details'!$A$2:$N$2344,13,0)</f>
        <v>46</v>
      </c>
    </row>
    <row r="1680" spans="1:17" ht="15.75" x14ac:dyDescent="0.25">
      <c r="A1680" s="1" t="s">
        <v>691</v>
      </c>
      <c r="B1680" s="8" t="str">
        <f>VLOOKUP(A1680:A4014,'Customer Names'!$A$2:$D$2336,2,0)</f>
        <v xml:space="preserve">  Emma L</v>
      </c>
      <c r="C1680" s="8">
        <f>VLOOKUP(A1680:A4014,'Medical Examinations'!$A$2:$H$2336,2,0)</f>
        <v>32.799999999999997</v>
      </c>
      <c r="D1680" s="8">
        <f>VLOOKUP(A1680:A4014,'Medical Examinations'!$A$2:$H$2336,3,0)</f>
        <v>6.16</v>
      </c>
      <c r="E1680" s="8" t="str">
        <f>VLOOKUP(A1680:A4014,'Medical Examinations'!$A$1:$M$2336,10,0)</f>
        <v>Yes</v>
      </c>
      <c r="F1680" s="8" t="str">
        <f>VLOOKUP(A1680:A4014,'Medical Examinations'!$A$2:$H$2336,5,0)</f>
        <v>No</v>
      </c>
      <c r="G1680" s="8" t="str">
        <f>VLOOKUP(A1680:A4014,'Medical Examinations'!$A$2:$H$2336,6,0)</f>
        <v>Yes</v>
      </c>
      <c r="H1680" s="8">
        <f>VLOOKUP(A1680:A4014,'Medical Examinations'!$A$2:$H$2336,7,0)</f>
        <v>1</v>
      </c>
      <c r="I1680" t="str">
        <f>VLOOKUP(A1680:A4014,'Medical Examinations'!$A$2:$K$2336,11,0)</f>
        <v>No</v>
      </c>
      <c r="J1680" s="8" t="str">
        <f>VLOOKUP(A1680:A4014,'Medical Examinations'!$A$2:$M$2336,12,0)</f>
        <v>Obesity</v>
      </c>
      <c r="K1680" s="8" t="str">
        <f>VLOOKUP(A1680:A4014,'Medical Examinations'!$A$2:$M$2336,13,0)</f>
        <v>Prediabetes</v>
      </c>
      <c r="L1680" s="8" t="str">
        <f>VLOOKUP(Table1[CUSTOMER ID],'Hospitalisation Details'!$A$1:$N$2344,12,0)</f>
        <v>8/Jun/1983</v>
      </c>
      <c r="M1680" s="22">
        <f>VLOOKUP(Table1[CUSTOMER ID],'Hospitalisation Details'!$A$2:$N$2344,14,0)</f>
        <v>5649.72</v>
      </c>
      <c r="N1680" s="8" t="str">
        <f>VLOOKUP(Table1[CUSTOMER ID],'Hospitalisation Details'!$A$2:$I$2344,7,0)</f>
        <v>tier - 2</v>
      </c>
      <c r="O1680" s="8" t="str">
        <f>VLOOKUP(Table1[CUSTOMER ID],'Hospitalisation Details'!$A$2:$I$2344,8,0)</f>
        <v>tier - 3</v>
      </c>
      <c r="P1680" s="8" t="str">
        <f>VLOOKUP(Table1[CUSTOMER ID],'Hospitalisation Details'!$A$2:$I$2344,9,0)</f>
        <v>R1011</v>
      </c>
      <c r="Q1680" s="8">
        <f ca="1">VLOOKUP(Table1[CUSTOMER ID],'Hospitalisation Details'!$A$2:$N$2344,13,0)</f>
        <v>41</v>
      </c>
    </row>
    <row r="1681" spans="1:17" ht="15.75" x14ac:dyDescent="0.25">
      <c r="A1681" s="1" t="s">
        <v>690</v>
      </c>
      <c r="B1681" s="8" t="str">
        <f>VLOOKUP(A1681:A4015,'Customer Names'!$A$2:$D$2336,2,0)</f>
        <v xml:space="preserve">  Linda</v>
      </c>
      <c r="C1681" s="8">
        <f>VLOOKUP(A1681:A4015,'Medical Examinations'!$A$2:$H$2336,2,0)</f>
        <v>35.814999999999998</v>
      </c>
      <c r="D1681" s="8">
        <f>VLOOKUP(A1681:A4015,'Medical Examinations'!$A$2:$H$2336,3,0)</f>
        <v>4.1500000000000004</v>
      </c>
      <c r="E1681" s="8" t="str">
        <f>VLOOKUP(A1681:A4015,'Medical Examinations'!$A$1:$M$2336,10,0)</f>
        <v>No</v>
      </c>
      <c r="F1681" s="8" t="str">
        <f>VLOOKUP(A1681:A4015,'Medical Examinations'!$A$2:$H$2336,5,0)</f>
        <v>No</v>
      </c>
      <c r="G1681" s="8" t="str">
        <f>VLOOKUP(A1681:A4015,'Medical Examinations'!$A$2:$H$2336,6,0)</f>
        <v>No</v>
      </c>
      <c r="H1681" s="8">
        <f>VLOOKUP(A1681:A4015,'Medical Examinations'!$A$2:$H$2336,7,0)</f>
        <v>1</v>
      </c>
      <c r="I1681" t="str">
        <f>VLOOKUP(A1681:A4015,'Medical Examinations'!$A$2:$K$2336,11,0)</f>
        <v>No</v>
      </c>
      <c r="J1681" s="8" t="str">
        <f>VLOOKUP(A1681:A4015,'Medical Examinations'!$A$2:$M$2336,12,0)</f>
        <v>Obesity</v>
      </c>
      <c r="K1681" s="8" t="str">
        <f>VLOOKUP(A1681:A4015,'Medical Examinations'!$A$2:$M$2336,13,0)</f>
        <v>Normal</v>
      </c>
      <c r="L1681" s="8" t="str">
        <f>VLOOKUP(Table1[CUSTOMER ID],'Hospitalisation Details'!$A$1:$N$2344,12,0)</f>
        <v>9/Dec/1987</v>
      </c>
      <c r="M1681" s="22">
        <f>VLOOKUP(Table1[CUSTOMER ID],'Hospitalisation Details'!$A$2:$N$2344,14,0)</f>
        <v>5630.46</v>
      </c>
      <c r="N1681" s="8" t="str">
        <f>VLOOKUP(Table1[CUSTOMER ID],'Hospitalisation Details'!$A$2:$I$2344,7,0)</f>
        <v>tier - 2</v>
      </c>
      <c r="O1681" s="8" t="str">
        <f>VLOOKUP(Table1[CUSTOMER ID],'Hospitalisation Details'!$A$2:$I$2344,8,0)</f>
        <v>tier - 3</v>
      </c>
      <c r="P1681" s="8" t="str">
        <f>VLOOKUP(Table1[CUSTOMER ID],'Hospitalisation Details'!$A$2:$I$2344,9,0)</f>
        <v>R1012</v>
      </c>
      <c r="Q1681" s="8">
        <f ca="1">VLOOKUP(Table1[CUSTOMER ID],'Hospitalisation Details'!$A$2:$N$2344,13,0)</f>
        <v>36</v>
      </c>
    </row>
    <row r="1682" spans="1:17" ht="15.75" x14ac:dyDescent="0.25">
      <c r="A1682" s="1" t="s">
        <v>689</v>
      </c>
      <c r="B1682" s="8" t="str">
        <f>VLOOKUP(A1682:A4016,'Customer Names'!$A$2:$D$2336,2,0)</f>
        <v xml:space="preserve">  Owen R</v>
      </c>
      <c r="C1682" s="8">
        <f>VLOOKUP(A1682:A4016,'Medical Examinations'!$A$2:$H$2336,2,0)</f>
        <v>24.3</v>
      </c>
      <c r="D1682" s="8">
        <f>VLOOKUP(A1682:A4016,'Medical Examinations'!$A$2:$H$2336,3,0)</f>
        <v>6.23</v>
      </c>
      <c r="E1682" s="8" t="str">
        <f>VLOOKUP(A1682:A4016,'Medical Examinations'!$A$1:$M$2336,10,0)</f>
        <v>No</v>
      </c>
      <c r="F1682" s="8" t="str">
        <f>VLOOKUP(A1682:A4016,'Medical Examinations'!$A$2:$H$2336,5,0)</f>
        <v>No</v>
      </c>
      <c r="G1682" s="8" t="str">
        <f>VLOOKUP(A1682:A4016,'Medical Examinations'!$A$2:$H$2336,6,0)</f>
        <v>No</v>
      </c>
      <c r="H1682" s="8">
        <f>VLOOKUP(A1682:A4016,'Medical Examinations'!$A$2:$H$2336,7,0)</f>
        <v>0</v>
      </c>
      <c r="I1682" t="str">
        <f>VLOOKUP(A1682:A4016,'Medical Examinations'!$A$2:$K$2336,11,0)</f>
        <v>No</v>
      </c>
      <c r="J1682" s="8" t="str">
        <f>VLOOKUP(A1682:A4016,'Medical Examinations'!$A$2:$M$2336,12,0)</f>
        <v>Normal Weight</v>
      </c>
      <c r="K1682" s="8" t="str">
        <f>VLOOKUP(A1682:A4016,'Medical Examinations'!$A$2:$M$2336,13,0)</f>
        <v>Prediabetes</v>
      </c>
      <c r="L1682" s="8" t="str">
        <f>VLOOKUP(Table1[CUSTOMER ID],'Hospitalisation Details'!$A$1:$N$2344,12,0)</f>
        <v>15/Nov/1994</v>
      </c>
      <c r="M1682" s="22">
        <f>VLOOKUP(Table1[CUSTOMER ID],'Hospitalisation Details'!$A$2:$N$2344,14,0)</f>
        <v>5615.37</v>
      </c>
      <c r="N1682" s="8" t="str">
        <f>VLOOKUP(Table1[CUSTOMER ID],'Hospitalisation Details'!$A$2:$I$2344,7,0)</f>
        <v>tier - 2</v>
      </c>
      <c r="O1682" s="8" t="str">
        <f>VLOOKUP(Table1[CUSTOMER ID],'Hospitalisation Details'!$A$2:$I$2344,8,0)</f>
        <v>tier - 3</v>
      </c>
      <c r="P1682" s="8" t="str">
        <f>VLOOKUP(Table1[CUSTOMER ID],'Hospitalisation Details'!$A$2:$I$2344,9,0)</f>
        <v>R1011</v>
      </c>
      <c r="Q1682" s="8">
        <f ca="1">VLOOKUP(Table1[CUSTOMER ID],'Hospitalisation Details'!$A$2:$N$2344,13,0)</f>
        <v>30</v>
      </c>
    </row>
    <row r="1683" spans="1:17" ht="15.75" x14ac:dyDescent="0.25">
      <c r="A1683" s="1" t="s">
        <v>688</v>
      </c>
      <c r="B1683" s="8" t="str">
        <f>VLOOKUP(A1683:A4017,'Customer Names'!$A$2:$D$2336,2,0)</f>
        <v xml:space="preserve">  Jacob</v>
      </c>
      <c r="C1683" s="8">
        <f>VLOOKUP(A1683:A4017,'Medical Examinations'!$A$2:$H$2336,2,0)</f>
        <v>19.059999999999999</v>
      </c>
      <c r="D1683" s="8">
        <f>VLOOKUP(A1683:A4017,'Medical Examinations'!$A$2:$H$2336,3,0)</f>
        <v>7.41</v>
      </c>
      <c r="E1683" s="8" t="str">
        <f>VLOOKUP(A1683:A4017,'Medical Examinations'!$A$1:$M$2336,10,0)</f>
        <v>No</v>
      </c>
      <c r="F1683" s="8" t="str">
        <f>VLOOKUP(A1683:A4017,'Medical Examinations'!$A$2:$H$2336,5,0)</f>
        <v>No</v>
      </c>
      <c r="G1683" s="8" t="str">
        <f>VLOOKUP(A1683:A4017,'Medical Examinations'!$A$2:$H$2336,6,0)</f>
        <v>No</v>
      </c>
      <c r="H1683" s="8">
        <f>VLOOKUP(A1683:A4017,'Medical Examinations'!$A$2:$H$2336,7,0)</f>
        <v>0</v>
      </c>
      <c r="I1683" t="str">
        <f>VLOOKUP(A1683:A4017,'Medical Examinations'!$A$2:$K$2336,11,0)</f>
        <v>No</v>
      </c>
      <c r="J1683" s="8" t="str">
        <f>VLOOKUP(A1683:A4017,'Medical Examinations'!$A$2:$M$2336,12,0)</f>
        <v>Normal Weight</v>
      </c>
      <c r="K1683" s="8" t="str">
        <f>VLOOKUP(A1683:A4017,'Medical Examinations'!$A$2:$M$2336,13,0)</f>
        <v>Diabetes</v>
      </c>
      <c r="L1683" s="8" t="str">
        <f>VLOOKUP(Table1[CUSTOMER ID],'Hospitalisation Details'!$A$1:$N$2344,12,0)</f>
        <v>11/Sep/1978</v>
      </c>
      <c r="M1683" s="22">
        <f>VLOOKUP(Table1[CUSTOMER ID],'Hospitalisation Details'!$A$2:$N$2344,14,0)</f>
        <v>5612.83</v>
      </c>
      <c r="N1683" s="8" t="str">
        <f>VLOOKUP(Table1[CUSTOMER ID],'Hospitalisation Details'!$A$2:$I$2344,7,0)</f>
        <v>tier - 2</v>
      </c>
      <c r="O1683" s="8" t="str">
        <f>VLOOKUP(Table1[CUSTOMER ID],'Hospitalisation Details'!$A$2:$I$2344,8,0)</f>
        <v>tier - 3</v>
      </c>
      <c r="P1683" s="8" t="str">
        <f>VLOOKUP(Table1[CUSTOMER ID],'Hospitalisation Details'!$A$2:$I$2344,9,0)</f>
        <v>R1013</v>
      </c>
      <c r="Q1683" s="8">
        <f ca="1">VLOOKUP(Table1[CUSTOMER ID],'Hospitalisation Details'!$A$2:$N$2344,13,0)</f>
        <v>46</v>
      </c>
    </row>
    <row r="1684" spans="1:17" ht="15.75" x14ac:dyDescent="0.25">
      <c r="A1684" s="1" t="s">
        <v>687</v>
      </c>
      <c r="B1684" s="8" t="str">
        <f>VLOOKUP(A1684:A4018,'Customer Names'!$A$2:$D$2336,2,0)</f>
        <v xml:space="preserve">  Jacqueline</v>
      </c>
      <c r="C1684" s="8">
        <f>VLOOKUP(A1684:A4018,'Medical Examinations'!$A$2:$H$2336,2,0)</f>
        <v>33.25</v>
      </c>
      <c r="D1684" s="8">
        <f>VLOOKUP(A1684:A4018,'Medical Examinations'!$A$2:$H$2336,3,0)</f>
        <v>5.62</v>
      </c>
      <c r="E1684" s="8" t="str">
        <f>VLOOKUP(A1684:A4018,'Medical Examinations'!$A$1:$M$2336,10,0)</f>
        <v>Yes</v>
      </c>
      <c r="F1684" s="8" t="str">
        <f>VLOOKUP(A1684:A4018,'Medical Examinations'!$A$2:$H$2336,5,0)</f>
        <v>No</v>
      </c>
      <c r="G1684" s="8" t="str">
        <f>VLOOKUP(A1684:A4018,'Medical Examinations'!$A$2:$H$2336,6,0)</f>
        <v>No</v>
      </c>
      <c r="H1684" s="8">
        <f>VLOOKUP(A1684:A4018,'Medical Examinations'!$A$2:$H$2336,7,0)</f>
        <v>1</v>
      </c>
      <c r="I1684" t="str">
        <f>VLOOKUP(A1684:A4018,'Medical Examinations'!$A$2:$K$2336,11,0)</f>
        <v>No</v>
      </c>
      <c r="J1684" s="8" t="str">
        <f>VLOOKUP(A1684:A4018,'Medical Examinations'!$A$2:$M$2336,12,0)</f>
        <v>Obesity</v>
      </c>
      <c r="K1684" s="8" t="str">
        <f>VLOOKUP(A1684:A4018,'Medical Examinations'!$A$2:$M$2336,13,0)</f>
        <v>Normal</v>
      </c>
      <c r="L1684" s="8" t="str">
        <f>VLOOKUP(Table1[CUSTOMER ID],'Hospitalisation Details'!$A$1:$N$2344,12,0)</f>
        <v>18/Nov/1988</v>
      </c>
      <c r="M1684" s="22">
        <f>VLOOKUP(Table1[CUSTOMER ID],'Hospitalisation Details'!$A$2:$N$2344,14,0)</f>
        <v>5594.85</v>
      </c>
      <c r="N1684" s="8" t="str">
        <f>VLOOKUP(Table1[CUSTOMER ID],'Hospitalisation Details'!$A$2:$I$2344,7,0)</f>
        <v>tier - 2</v>
      </c>
      <c r="O1684" s="8" t="str">
        <f>VLOOKUP(Table1[CUSTOMER ID],'Hospitalisation Details'!$A$2:$I$2344,8,0)</f>
        <v>tier - 3</v>
      </c>
      <c r="P1684" s="8" t="str">
        <f>VLOOKUP(Table1[CUSTOMER ID],'Hospitalisation Details'!$A$2:$I$2344,9,0)</f>
        <v>R1024</v>
      </c>
      <c r="Q1684" s="8">
        <f ca="1">VLOOKUP(Table1[CUSTOMER ID],'Hospitalisation Details'!$A$2:$N$2344,13,0)</f>
        <v>36</v>
      </c>
    </row>
    <row r="1685" spans="1:17" ht="15.75" x14ac:dyDescent="0.25">
      <c r="A1685" s="1" t="s">
        <v>686</v>
      </c>
      <c r="B1685" s="8" t="str">
        <f>VLOOKUP(A1685:A4019,'Customer Names'!$A$2:$D$2336,2,0)</f>
        <v xml:space="preserve">  Yefeng</v>
      </c>
      <c r="C1685" s="8">
        <f>VLOOKUP(A1685:A4019,'Medical Examinations'!$A$2:$H$2336,2,0)</f>
        <v>21.37</v>
      </c>
      <c r="D1685" s="8">
        <f>VLOOKUP(A1685:A4019,'Medical Examinations'!$A$2:$H$2336,3,0)</f>
        <v>4.54</v>
      </c>
      <c r="E1685" s="8" t="str">
        <f>VLOOKUP(A1685:A4019,'Medical Examinations'!$A$1:$M$2336,10,0)</f>
        <v>Yes</v>
      </c>
      <c r="F1685" s="8" t="str">
        <f>VLOOKUP(A1685:A4019,'Medical Examinations'!$A$2:$H$2336,5,0)</f>
        <v>No</v>
      </c>
      <c r="G1685" s="8" t="str">
        <f>VLOOKUP(A1685:A4019,'Medical Examinations'!$A$2:$H$2336,6,0)</f>
        <v>Yes</v>
      </c>
      <c r="H1685" s="8">
        <f>VLOOKUP(A1685:A4019,'Medical Examinations'!$A$2:$H$2336,7,0)</f>
        <v>1</v>
      </c>
      <c r="I1685" t="str">
        <f>VLOOKUP(A1685:A4019,'Medical Examinations'!$A$2:$K$2336,11,0)</f>
        <v>No</v>
      </c>
      <c r="J1685" s="8" t="str">
        <f>VLOOKUP(A1685:A4019,'Medical Examinations'!$A$2:$M$2336,12,0)</f>
        <v>Normal Weight</v>
      </c>
      <c r="K1685" s="8" t="str">
        <f>VLOOKUP(A1685:A4019,'Medical Examinations'!$A$2:$M$2336,13,0)</f>
        <v>Normal</v>
      </c>
      <c r="L1685" s="8" t="str">
        <f>VLOOKUP(Table1[CUSTOMER ID],'Hospitalisation Details'!$A$1:$N$2344,12,0)</f>
        <v>3/Oct/1983</v>
      </c>
      <c r="M1685" s="22">
        <f>VLOOKUP(Table1[CUSTOMER ID],'Hospitalisation Details'!$A$2:$N$2344,14,0)</f>
        <v>5587.59</v>
      </c>
      <c r="N1685" s="8" t="str">
        <f>VLOOKUP(Table1[CUSTOMER ID],'Hospitalisation Details'!$A$2:$I$2344,7,0)</f>
        <v>tier - 2</v>
      </c>
      <c r="O1685" s="8" t="str">
        <f>VLOOKUP(Table1[CUSTOMER ID],'Hospitalisation Details'!$A$2:$I$2344,8,0)</f>
        <v>tier - 1</v>
      </c>
      <c r="P1685" s="8" t="str">
        <f>VLOOKUP(Table1[CUSTOMER ID],'Hospitalisation Details'!$A$2:$I$2344,9,0)</f>
        <v>R1013</v>
      </c>
      <c r="Q1685" s="8">
        <f ca="1">VLOOKUP(Table1[CUSTOMER ID],'Hospitalisation Details'!$A$2:$N$2344,13,0)</f>
        <v>41</v>
      </c>
    </row>
    <row r="1686" spans="1:17" ht="15.75" x14ac:dyDescent="0.25">
      <c r="A1686" s="1" t="s">
        <v>685</v>
      </c>
      <c r="B1686" s="8" t="str">
        <f>VLOOKUP(A1686:A4020,'Customer Names'!$A$2:$D$2336,2,0)</f>
        <v xml:space="preserve">  Thomas J</v>
      </c>
      <c r="C1686" s="8">
        <f>VLOOKUP(A1686:A4020,'Medical Examinations'!$A$2:$H$2336,2,0)</f>
        <v>34.43</v>
      </c>
      <c r="D1686" s="8">
        <f>VLOOKUP(A1686:A4020,'Medical Examinations'!$A$2:$H$2336,3,0)</f>
        <v>8.6199999999999992</v>
      </c>
      <c r="E1686" s="8" t="str">
        <f>VLOOKUP(A1686:A4020,'Medical Examinations'!$A$1:$M$2336,10,0)</f>
        <v>Yes</v>
      </c>
      <c r="F1686" s="8" t="str">
        <f>VLOOKUP(A1686:A4020,'Medical Examinations'!$A$2:$H$2336,5,0)</f>
        <v>No</v>
      </c>
      <c r="G1686" s="8" t="str">
        <f>VLOOKUP(A1686:A4020,'Medical Examinations'!$A$2:$H$2336,6,0)</f>
        <v>No</v>
      </c>
      <c r="H1686" s="8">
        <f>VLOOKUP(A1686:A4020,'Medical Examinations'!$A$2:$H$2336,7,0)</f>
        <v>1</v>
      </c>
      <c r="I1686" t="str">
        <f>VLOOKUP(A1686:A4020,'Medical Examinations'!$A$2:$K$2336,11,0)</f>
        <v>No</v>
      </c>
      <c r="J1686" s="8" t="str">
        <f>VLOOKUP(A1686:A4020,'Medical Examinations'!$A$2:$M$2336,12,0)</f>
        <v>Obesity</v>
      </c>
      <c r="K1686" s="8" t="str">
        <f>VLOOKUP(A1686:A4020,'Medical Examinations'!$A$2:$M$2336,13,0)</f>
        <v>Diabetes</v>
      </c>
      <c r="L1686" s="8" t="str">
        <f>VLOOKUP(Table1[CUSTOMER ID],'Hospitalisation Details'!$A$1:$N$2344,12,0)</f>
        <v>21/Nov/1986</v>
      </c>
      <c r="M1686" s="22">
        <f>VLOOKUP(Table1[CUSTOMER ID],'Hospitalisation Details'!$A$2:$N$2344,14,0)</f>
        <v>5584.31</v>
      </c>
      <c r="N1686" s="8" t="str">
        <f>VLOOKUP(Table1[CUSTOMER ID],'Hospitalisation Details'!$A$2:$I$2344,7,0)</f>
        <v>tier - 3</v>
      </c>
      <c r="O1686" s="8" t="str">
        <f>VLOOKUP(Table1[CUSTOMER ID],'Hospitalisation Details'!$A$2:$I$2344,8,0)</f>
        <v>tier - 1</v>
      </c>
      <c r="P1686" s="8" t="str">
        <f>VLOOKUP(Table1[CUSTOMER ID],'Hospitalisation Details'!$A$2:$I$2344,9,0)</f>
        <v>R1013</v>
      </c>
      <c r="Q1686" s="8">
        <f ca="1">VLOOKUP(Table1[CUSTOMER ID],'Hospitalisation Details'!$A$2:$N$2344,13,0)</f>
        <v>38</v>
      </c>
    </row>
    <row r="1687" spans="1:17" ht="15.75" x14ac:dyDescent="0.25">
      <c r="A1687" s="1" t="s">
        <v>684</v>
      </c>
      <c r="B1687" s="8" t="str">
        <f>VLOOKUP(A1687:A4021,'Customer Names'!$A$2:$D$2336,2,0)</f>
        <v xml:space="preserve">  Ken</v>
      </c>
      <c r="C1687" s="8">
        <f>VLOOKUP(A1687:A4021,'Medical Examinations'!$A$2:$H$2336,2,0)</f>
        <v>20.86</v>
      </c>
      <c r="D1687" s="8">
        <f>VLOOKUP(A1687:A4021,'Medical Examinations'!$A$2:$H$2336,3,0)</f>
        <v>4.3600000000000003</v>
      </c>
      <c r="E1687" s="8" t="str">
        <f>VLOOKUP(A1687:A4021,'Medical Examinations'!$A$1:$M$2336,10,0)</f>
        <v>Yes</v>
      </c>
      <c r="F1687" s="8" t="str">
        <f>VLOOKUP(A1687:A4021,'Medical Examinations'!$A$2:$H$2336,5,0)</f>
        <v>No</v>
      </c>
      <c r="G1687" s="8" t="str">
        <f>VLOOKUP(A1687:A4021,'Medical Examinations'!$A$2:$H$2336,6,0)</f>
        <v>No</v>
      </c>
      <c r="H1687" s="8">
        <f>VLOOKUP(A1687:A4021,'Medical Examinations'!$A$2:$H$2336,7,0)</f>
        <v>0</v>
      </c>
      <c r="I1687" t="str">
        <f>VLOOKUP(A1687:A4021,'Medical Examinations'!$A$2:$K$2336,11,0)</f>
        <v>No</v>
      </c>
      <c r="J1687" s="8" t="str">
        <f>VLOOKUP(A1687:A4021,'Medical Examinations'!$A$2:$M$2336,12,0)</f>
        <v>Normal Weight</v>
      </c>
      <c r="K1687" s="8" t="str">
        <f>VLOOKUP(A1687:A4021,'Medical Examinations'!$A$2:$M$2336,13,0)</f>
        <v>Normal</v>
      </c>
      <c r="L1687" s="8" t="str">
        <f>VLOOKUP(Table1[CUSTOMER ID],'Hospitalisation Details'!$A$1:$N$2344,12,0)</f>
        <v>5/Sep/1985</v>
      </c>
      <c r="M1687" s="22">
        <f>VLOOKUP(Table1[CUSTOMER ID],'Hospitalisation Details'!$A$2:$N$2344,14,0)</f>
        <v>5582.95</v>
      </c>
      <c r="N1687" s="8" t="str">
        <f>VLOOKUP(Table1[CUSTOMER ID],'Hospitalisation Details'!$A$2:$I$2344,7,0)</f>
        <v>tier - 2</v>
      </c>
      <c r="O1687" s="8" t="str">
        <f>VLOOKUP(Table1[CUSTOMER ID],'Hospitalisation Details'!$A$2:$I$2344,8,0)</f>
        <v>tier - 1</v>
      </c>
      <c r="P1687" s="8" t="str">
        <f>VLOOKUP(Table1[CUSTOMER ID],'Hospitalisation Details'!$A$2:$I$2344,9,0)</f>
        <v>R1012</v>
      </c>
      <c r="Q1687" s="8">
        <f ca="1">VLOOKUP(Table1[CUSTOMER ID],'Hospitalisation Details'!$A$2:$N$2344,13,0)</f>
        <v>39</v>
      </c>
    </row>
    <row r="1688" spans="1:17" ht="15.75" x14ac:dyDescent="0.25">
      <c r="A1688" s="1" t="s">
        <v>683</v>
      </c>
      <c r="B1688" s="8" t="str">
        <f>VLOOKUP(A1688:A4022,'Customer Names'!$A$2:$D$2336,2,0)</f>
        <v xml:space="preserve">  Annie E</v>
      </c>
      <c r="C1688" s="8">
        <f>VLOOKUP(A1688:A4022,'Medical Examinations'!$A$2:$H$2336,2,0)</f>
        <v>18.34</v>
      </c>
      <c r="D1688" s="8">
        <f>VLOOKUP(A1688:A4022,'Medical Examinations'!$A$2:$H$2336,3,0)</f>
        <v>10.01</v>
      </c>
      <c r="E1688" s="8" t="str">
        <f>VLOOKUP(A1688:A4022,'Medical Examinations'!$A$1:$M$2336,10,0)</f>
        <v>No</v>
      </c>
      <c r="F1688" s="8" t="str">
        <f>VLOOKUP(A1688:A4022,'Medical Examinations'!$A$2:$H$2336,5,0)</f>
        <v>No</v>
      </c>
      <c r="G1688" s="8" t="str">
        <f>VLOOKUP(A1688:A4022,'Medical Examinations'!$A$2:$H$2336,6,0)</f>
        <v>No</v>
      </c>
      <c r="H1688" s="8">
        <f>VLOOKUP(A1688:A4022,'Medical Examinations'!$A$2:$H$2336,7,0)</f>
        <v>0</v>
      </c>
      <c r="I1688" t="str">
        <f>VLOOKUP(A1688:A4022,'Medical Examinations'!$A$2:$K$2336,11,0)</f>
        <v>No</v>
      </c>
      <c r="J1688" s="8" t="str">
        <f>VLOOKUP(A1688:A4022,'Medical Examinations'!$A$2:$M$2336,12,0)</f>
        <v>Underweight</v>
      </c>
      <c r="K1688" s="8" t="str">
        <f>VLOOKUP(A1688:A4022,'Medical Examinations'!$A$2:$M$2336,13,0)</f>
        <v>Diabetes</v>
      </c>
      <c r="L1688" s="8" t="str">
        <f>VLOOKUP(Table1[CUSTOMER ID],'Hospitalisation Details'!$A$1:$N$2344,12,0)</f>
        <v>18/Sep/1974</v>
      </c>
      <c r="M1688" s="22">
        <f>VLOOKUP(Table1[CUSTOMER ID],'Hospitalisation Details'!$A$2:$N$2344,14,0)</f>
        <v>5576.35</v>
      </c>
      <c r="N1688" s="8" t="str">
        <f>VLOOKUP(Table1[CUSTOMER ID],'Hospitalisation Details'!$A$2:$I$2344,7,0)</f>
        <v>tier - 2</v>
      </c>
      <c r="O1688" s="8" t="str">
        <f>VLOOKUP(Table1[CUSTOMER ID],'Hospitalisation Details'!$A$2:$I$2344,8,0)</f>
        <v>tier - 3</v>
      </c>
      <c r="P1688" s="8" t="str">
        <f>VLOOKUP(Table1[CUSTOMER ID],'Hospitalisation Details'!$A$2:$I$2344,9,0)</f>
        <v>R1013</v>
      </c>
      <c r="Q1688" s="8">
        <f ca="1">VLOOKUP(Table1[CUSTOMER ID],'Hospitalisation Details'!$A$2:$N$2344,13,0)</f>
        <v>50</v>
      </c>
    </row>
    <row r="1689" spans="1:17" ht="15.75" x14ac:dyDescent="0.25">
      <c r="A1689" s="1" t="s">
        <v>682</v>
      </c>
      <c r="B1689" s="8" t="str">
        <f>VLOOKUP(A1689:A4023,'Customer Names'!$A$2:$D$2336,2,0)</f>
        <v xml:space="preserve">  Noel K</v>
      </c>
      <c r="C1689" s="8">
        <f>VLOOKUP(A1689:A4023,'Medical Examinations'!$A$2:$H$2336,2,0)</f>
        <v>34.15</v>
      </c>
      <c r="D1689" s="8">
        <f>VLOOKUP(A1689:A4023,'Medical Examinations'!$A$2:$H$2336,3,0)</f>
        <v>5.42</v>
      </c>
      <c r="E1689" s="8" t="str">
        <f>VLOOKUP(A1689:A4023,'Medical Examinations'!$A$1:$M$2336,10,0)</f>
        <v>No</v>
      </c>
      <c r="F1689" s="8" t="str">
        <f>VLOOKUP(A1689:A4023,'Medical Examinations'!$A$2:$H$2336,5,0)</f>
        <v>No</v>
      </c>
      <c r="G1689" s="8" t="str">
        <f>VLOOKUP(A1689:A4023,'Medical Examinations'!$A$2:$H$2336,6,0)</f>
        <v>No</v>
      </c>
      <c r="H1689" s="8">
        <f>VLOOKUP(A1689:A4023,'Medical Examinations'!$A$2:$H$2336,7,0)</f>
        <v>0</v>
      </c>
      <c r="I1689" t="str">
        <f>VLOOKUP(A1689:A4023,'Medical Examinations'!$A$2:$K$2336,11,0)</f>
        <v>No</v>
      </c>
      <c r="J1689" s="8" t="str">
        <f>VLOOKUP(A1689:A4023,'Medical Examinations'!$A$2:$M$2336,12,0)</f>
        <v>Obesity</v>
      </c>
      <c r="K1689" s="8" t="str">
        <f>VLOOKUP(A1689:A4023,'Medical Examinations'!$A$2:$M$2336,13,0)</f>
        <v>Normal</v>
      </c>
      <c r="L1689" s="8" t="str">
        <f>VLOOKUP(Table1[CUSTOMER ID],'Hospitalisation Details'!$A$1:$N$2344,12,0)</f>
        <v>22/Sep/1999</v>
      </c>
      <c r="M1689" s="22">
        <f>VLOOKUP(Table1[CUSTOMER ID],'Hospitalisation Details'!$A$2:$N$2344,14,0)</f>
        <v>5552.61</v>
      </c>
      <c r="N1689" s="8" t="str">
        <f>VLOOKUP(Table1[CUSTOMER ID],'Hospitalisation Details'!$A$2:$I$2344,7,0)</f>
        <v>tier - 2</v>
      </c>
      <c r="O1689" s="8" t="str">
        <f>VLOOKUP(Table1[CUSTOMER ID],'Hospitalisation Details'!$A$2:$I$2344,8,0)</f>
        <v>tier - 3</v>
      </c>
      <c r="P1689" s="8" t="str">
        <f>VLOOKUP(Table1[CUSTOMER ID],'Hospitalisation Details'!$A$2:$I$2344,9,0)</f>
        <v>R1026</v>
      </c>
      <c r="Q1689" s="8">
        <f ca="1">VLOOKUP(Table1[CUSTOMER ID],'Hospitalisation Details'!$A$2:$N$2344,13,0)</f>
        <v>25</v>
      </c>
    </row>
    <row r="1690" spans="1:17" ht="15.75" x14ac:dyDescent="0.25">
      <c r="A1690" s="1" t="s">
        <v>681</v>
      </c>
      <c r="B1690" s="8" t="str">
        <f>VLOOKUP(A1690:A4024,'Customer Names'!$A$2:$D$2336,2,0)</f>
        <v xml:space="preserve">  Mark S</v>
      </c>
      <c r="C1690" s="8">
        <f>VLOOKUP(A1690:A4024,'Medical Examinations'!$A$2:$H$2336,2,0)</f>
        <v>18.350000000000001</v>
      </c>
      <c r="D1690" s="8">
        <f>VLOOKUP(A1690:A4024,'Medical Examinations'!$A$2:$H$2336,3,0)</f>
        <v>5.12</v>
      </c>
      <c r="E1690" s="8" t="str">
        <f>VLOOKUP(A1690:A4024,'Medical Examinations'!$A$1:$M$2336,10,0)</f>
        <v>No</v>
      </c>
      <c r="F1690" s="8" t="str">
        <f>VLOOKUP(A1690:A4024,'Medical Examinations'!$A$2:$H$2336,5,0)</f>
        <v>No</v>
      </c>
      <c r="G1690" s="8" t="str">
        <f>VLOOKUP(A1690:A4024,'Medical Examinations'!$A$2:$H$2336,6,0)</f>
        <v>No</v>
      </c>
      <c r="H1690" s="8">
        <f>VLOOKUP(A1690:A4024,'Medical Examinations'!$A$2:$H$2336,7,0)</f>
        <v>0</v>
      </c>
      <c r="I1690" t="str">
        <f>VLOOKUP(A1690:A4024,'Medical Examinations'!$A$2:$K$2336,11,0)</f>
        <v>No</v>
      </c>
      <c r="J1690" s="8" t="str">
        <f>VLOOKUP(A1690:A4024,'Medical Examinations'!$A$2:$M$2336,12,0)</f>
        <v>Underweight</v>
      </c>
      <c r="K1690" s="8" t="str">
        <f>VLOOKUP(A1690:A4024,'Medical Examinations'!$A$2:$M$2336,13,0)</f>
        <v>Normal</v>
      </c>
      <c r="L1690" s="8" t="str">
        <f>VLOOKUP(Table1[CUSTOMER ID],'Hospitalisation Details'!$A$1:$N$2344,12,0)</f>
        <v>7/Dec/1980</v>
      </c>
      <c r="M1690" s="22">
        <f>VLOOKUP(Table1[CUSTOMER ID],'Hospitalisation Details'!$A$2:$N$2344,14,0)</f>
        <v>5540.35</v>
      </c>
      <c r="N1690" s="8" t="str">
        <f>VLOOKUP(Table1[CUSTOMER ID],'Hospitalisation Details'!$A$2:$I$2344,7,0)</f>
        <v>tier - 2</v>
      </c>
      <c r="O1690" s="8" t="str">
        <f>VLOOKUP(Table1[CUSTOMER ID],'Hospitalisation Details'!$A$2:$I$2344,8,0)</f>
        <v>tier - 2</v>
      </c>
      <c r="P1690" s="8" t="str">
        <f>VLOOKUP(Table1[CUSTOMER ID],'Hospitalisation Details'!$A$2:$I$2344,9,0)</f>
        <v>R1012</v>
      </c>
      <c r="Q1690" s="8">
        <f ca="1">VLOOKUP(Table1[CUSTOMER ID],'Hospitalisation Details'!$A$2:$N$2344,13,0)</f>
        <v>43</v>
      </c>
    </row>
    <row r="1691" spans="1:17" ht="15.75" x14ac:dyDescent="0.25">
      <c r="A1691" s="1" t="s">
        <v>680</v>
      </c>
      <c r="B1691" s="8" t="str">
        <f>VLOOKUP(A1691:A4025,'Customer Names'!$A$2:$D$2336,2,0)</f>
        <v xml:space="preserve">  Federica</v>
      </c>
      <c r="C1691" s="8">
        <f>VLOOKUP(A1691:A4025,'Medical Examinations'!$A$2:$H$2336,2,0)</f>
        <v>22.13</v>
      </c>
      <c r="D1691" s="8">
        <f>VLOOKUP(A1691:A4025,'Medical Examinations'!$A$2:$H$2336,3,0)</f>
        <v>9.1999999999999993</v>
      </c>
      <c r="E1691" s="8" t="str">
        <f>VLOOKUP(A1691:A4025,'Medical Examinations'!$A$1:$M$2336,10,0)</f>
        <v>Yes</v>
      </c>
      <c r="F1691" s="8" t="str">
        <f>VLOOKUP(A1691:A4025,'Medical Examinations'!$A$2:$H$2336,5,0)</f>
        <v>No</v>
      </c>
      <c r="G1691" s="8" t="str">
        <f>VLOOKUP(A1691:A4025,'Medical Examinations'!$A$2:$H$2336,6,0)</f>
        <v>No</v>
      </c>
      <c r="H1691" s="8">
        <f>VLOOKUP(A1691:A4025,'Medical Examinations'!$A$2:$H$2336,7,0)</f>
        <v>0</v>
      </c>
      <c r="I1691" t="str">
        <f>VLOOKUP(A1691:A4025,'Medical Examinations'!$A$2:$K$2336,11,0)</f>
        <v>No</v>
      </c>
      <c r="J1691" s="8" t="str">
        <f>VLOOKUP(A1691:A4025,'Medical Examinations'!$A$2:$M$2336,12,0)</f>
        <v>Normal Weight</v>
      </c>
      <c r="K1691" s="8" t="str">
        <f>VLOOKUP(A1691:A4025,'Medical Examinations'!$A$2:$M$2336,13,0)</f>
        <v>Diabetes</v>
      </c>
      <c r="L1691" s="8" t="str">
        <f>VLOOKUP(Table1[CUSTOMER ID],'Hospitalisation Details'!$A$1:$N$2344,12,0)</f>
        <v>7/Nov/1981</v>
      </c>
      <c r="M1691" s="22">
        <f>VLOOKUP(Table1[CUSTOMER ID],'Hospitalisation Details'!$A$2:$N$2344,14,0)</f>
        <v>5539.4</v>
      </c>
      <c r="N1691" s="8" t="str">
        <f>VLOOKUP(Table1[CUSTOMER ID],'Hospitalisation Details'!$A$2:$I$2344,7,0)</f>
        <v>tier - 2</v>
      </c>
      <c r="O1691" s="8" t="str">
        <f>VLOOKUP(Table1[CUSTOMER ID],'Hospitalisation Details'!$A$2:$I$2344,8,0)</f>
        <v>tier - 2</v>
      </c>
      <c r="P1691" s="8" t="str">
        <f>VLOOKUP(Table1[CUSTOMER ID],'Hospitalisation Details'!$A$2:$I$2344,9,0)</f>
        <v>R1013</v>
      </c>
      <c r="Q1691" s="8">
        <f ca="1">VLOOKUP(Table1[CUSTOMER ID],'Hospitalisation Details'!$A$2:$N$2344,13,0)</f>
        <v>43</v>
      </c>
    </row>
    <row r="1692" spans="1:17" ht="15.75" x14ac:dyDescent="0.25">
      <c r="A1692" s="1" t="s">
        <v>679</v>
      </c>
      <c r="B1692" s="8" t="str">
        <f>VLOOKUP(A1692:A4026,'Customer Names'!$A$2:$D$2336,2,0)</f>
        <v xml:space="preserve">  Pamela L</v>
      </c>
      <c r="C1692" s="8">
        <f>VLOOKUP(A1692:A4026,'Medical Examinations'!$A$2:$H$2336,2,0)</f>
        <v>22.51</v>
      </c>
      <c r="D1692" s="8">
        <f>VLOOKUP(A1692:A4026,'Medical Examinations'!$A$2:$H$2336,3,0)</f>
        <v>6.08</v>
      </c>
      <c r="E1692" s="8" t="str">
        <f>VLOOKUP(A1692:A4026,'Medical Examinations'!$A$1:$M$2336,10,0)</f>
        <v>Yes</v>
      </c>
      <c r="F1692" s="8" t="str">
        <f>VLOOKUP(A1692:A4026,'Medical Examinations'!$A$2:$H$2336,5,0)</f>
        <v>No</v>
      </c>
      <c r="G1692" s="8" t="str">
        <f>VLOOKUP(A1692:A4026,'Medical Examinations'!$A$2:$H$2336,6,0)</f>
        <v>No</v>
      </c>
      <c r="H1692" s="8">
        <f>VLOOKUP(A1692:A4026,'Medical Examinations'!$A$2:$H$2336,7,0)</f>
        <v>1</v>
      </c>
      <c r="I1692" t="str">
        <f>VLOOKUP(A1692:A4026,'Medical Examinations'!$A$2:$K$2336,11,0)</f>
        <v>No</v>
      </c>
      <c r="J1692" s="8" t="str">
        <f>VLOOKUP(A1692:A4026,'Medical Examinations'!$A$2:$M$2336,12,0)</f>
        <v>Normal Weight</v>
      </c>
      <c r="K1692" s="8" t="str">
        <f>VLOOKUP(A1692:A4026,'Medical Examinations'!$A$2:$M$2336,13,0)</f>
        <v>Prediabetes</v>
      </c>
      <c r="L1692" s="8" t="str">
        <f>VLOOKUP(Table1[CUSTOMER ID],'Hospitalisation Details'!$A$1:$N$2344,12,0)</f>
        <v>29/Jul/1988</v>
      </c>
      <c r="M1692" s="22">
        <f>VLOOKUP(Table1[CUSTOMER ID],'Hospitalisation Details'!$A$2:$N$2344,14,0)</f>
        <v>5503.36</v>
      </c>
      <c r="N1692" s="8" t="str">
        <f>VLOOKUP(Table1[CUSTOMER ID],'Hospitalisation Details'!$A$2:$I$2344,7,0)</f>
        <v>tier - 2</v>
      </c>
      <c r="O1692" s="8" t="str">
        <f>VLOOKUP(Table1[CUSTOMER ID],'Hospitalisation Details'!$A$2:$I$2344,8,0)</f>
        <v>tier - 2</v>
      </c>
      <c r="P1692" s="8" t="str">
        <f>VLOOKUP(Table1[CUSTOMER ID],'Hospitalisation Details'!$A$2:$I$2344,9,0)</f>
        <v>R1012</v>
      </c>
      <c r="Q1692" s="8">
        <f ca="1">VLOOKUP(Table1[CUSTOMER ID],'Hospitalisation Details'!$A$2:$N$2344,13,0)</f>
        <v>36</v>
      </c>
    </row>
    <row r="1693" spans="1:17" ht="15.75" x14ac:dyDescent="0.25">
      <c r="A1693" s="1" t="s">
        <v>678</v>
      </c>
      <c r="B1693" s="8" t="str">
        <f>VLOOKUP(A1693:A4027,'Customer Names'!$A$2:$D$2336,2,0)</f>
        <v xml:space="preserve">  Andrew W</v>
      </c>
      <c r="C1693" s="8">
        <f>VLOOKUP(A1693:A4027,'Medical Examinations'!$A$2:$H$2336,2,0)</f>
        <v>31</v>
      </c>
      <c r="D1693" s="8">
        <f>VLOOKUP(A1693:A4027,'Medical Examinations'!$A$2:$H$2336,3,0)</f>
        <v>4.7699999999999996</v>
      </c>
      <c r="E1693" s="8" t="str">
        <f>VLOOKUP(A1693:A4027,'Medical Examinations'!$A$1:$M$2336,10,0)</f>
        <v>No</v>
      </c>
      <c r="F1693" s="8" t="str">
        <f>VLOOKUP(A1693:A4027,'Medical Examinations'!$A$2:$H$2336,5,0)</f>
        <v>No</v>
      </c>
      <c r="G1693" s="8" t="str">
        <f>VLOOKUP(A1693:A4027,'Medical Examinations'!$A$2:$H$2336,6,0)</f>
        <v>No</v>
      </c>
      <c r="H1693" s="8">
        <f>VLOOKUP(A1693:A4027,'Medical Examinations'!$A$2:$H$2336,7,0)</f>
        <v>1</v>
      </c>
      <c r="I1693" t="str">
        <f>VLOOKUP(A1693:A4027,'Medical Examinations'!$A$2:$K$2336,11,0)</f>
        <v>No</v>
      </c>
      <c r="J1693" s="8" t="str">
        <f>VLOOKUP(A1693:A4027,'Medical Examinations'!$A$2:$M$2336,12,0)</f>
        <v>Obesity</v>
      </c>
      <c r="K1693" s="8" t="str">
        <f>VLOOKUP(A1693:A4027,'Medical Examinations'!$A$2:$M$2336,13,0)</f>
        <v>Normal</v>
      </c>
      <c r="L1693" s="8" t="str">
        <f>VLOOKUP(Table1[CUSTOMER ID],'Hospitalisation Details'!$A$1:$N$2344,12,0)</f>
        <v>17/Aug/1984</v>
      </c>
      <c r="M1693" s="22">
        <f>VLOOKUP(Table1[CUSTOMER ID],'Hospitalisation Details'!$A$2:$N$2344,14,0)</f>
        <v>5488.26</v>
      </c>
      <c r="N1693" s="8" t="str">
        <f>VLOOKUP(Table1[CUSTOMER ID],'Hospitalisation Details'!$A$2:$I$2344,7,0)</f>
        <v>tier - 2</v>
      </c>
      <c r="O1693" s="8" t="str">
        <f>VLOOKUP(Table1[CUSTOMER ID],'Hospitalisation Details'!$A$2:$I$2344,8,0)</f>
        <v>tier - 3</v>
      </c>
      <c r="P1693" s="8" t="str">
        <f>VLOOKUP(Table1[CUSTOMER ID],'Hospitalisation Details'!$A$2:$I$2344,9,0)</f>
        <v>R1011</v>
      </c>
      <c r="Q1693" s="8">
        <f ca="1">VLOOKUP(Table1[CUSTOMER ID],'Hospitalisation Details'!$A$2:$N$2344,13,0)</f>
        <v>40</v>
      </c>
    </row>
    <row r="1694" spans="1:17" ht="15.75" x14ac:dyDescent="0.25">
      <c r="A1694" s="1" t="s">
        <v>677</v>
      </c>
      <c r="B1694" s="8" t="str">
        <f>VLOOKUP(A1694:A4028,'Customer Names'!$A$2:$D$2336,2,0)</f>
        <v xml:space="preserve">  Randall</v>
      </c>
      <c r="C1694" s="8">
        <f>VLOOKUP(A1694:A4028,'Medical Examinations'!$A$2:$H$2336,2,0)</f>
        <v>28.27</v>
      </c>
      <c r="D1694" s="8">
        <f>VLOOKUP(A1694:A4028,'Medical Examinations'!$A$2:$H$2336,3,0)</f>
        <v>4.62</v>
      </c>
      <c r="E1694" s="8" t="str">
        <f>VLOOKUP(A1694:A4028,'Medical Examinations'!$A$1:$M$2336,10,0)</f>
        <v>No</v>
      </c>
      <c r="F1694" s="8" t="str">
        <f>VLOOKUP(A1694:A4028,'Medical Examinations'!$A$2:$H$2336,5,0)</f>
        <v>No</v>
      </c>
      <c r="G1694" s="8" t="str">
        <f>VLOOKUP(A1694:A4028,'Medical Examinations'!$A$2:$H$2336,6,0)</f>
        <v>No</v>
      </c>
      <c r="H1694" s="8">
        <f>VLOOKUP(A1694:A4028,'Medical Examinations'!$A$2:$H$2336,7,0)</f>
        <v>1</v>
      </c>
      <c r="I1694" t="str">
        <f>VLOOKUP(A1694:A4028,'Medical Examinations'!$A$2:$K$2336,11,0)</f>
        <v>No</v>
      </c>
      <c r="J1694" s="8" t="str">
        <f>VLOOKUP(A1694:A4028,'Medical Examinations'!$A$2:$M$2336,12,0)</f>
        <v>Overweight</v>
      </c>
      <c r="K1694" s="8" t="str">
        <f>VLOOKUP(A1694:A4028,'Medical Examinations'!$A$2:$M$2336,13,0)</f>
        <v>Normal</v>
      </c>
      <c r="L1694" s="8" t="str">
        <f>VLOOKUP(Table1[CUSTOMER ID],'Hospitalisation Details'!$A$1:$N$2344,12,0)</f>
        <v>26/Aug/1984</v>
      </c>
      <c r="M1694" s="22">
        <f>VLOOKUP(Table1[CUSTOMER ID],'Hospitalisation Details'!$A$2:$N$2344,14,0)</f>
        <v>5484.47</v>
      </c>
      <c r="N1694" s="8" t="str">
        <f>VLOOKUP(Table1[CUSTOMER ID],'Hospitalisation Details'!$A$2:$I$2344,7,0)</f>
        <v>tier - 2</v>
      </c>
      <c r="O1694" s="8" t="str">
        <f>VLOOKUP(Table1[CUSTOMER ID],'Hospitalisation Details'!$A$2:$I$2344,8,0)</f>
        <v>tier - 2</v>
      </c>
      <c r="P1694" s="8" t="str">
        <f>VLOOKUP(Table1[CUSTOMER ID],'Hospitalisation Details'!$A$2:$I$2344,9,0)</f>
        <v>R1013</v>
      </c>
      <c r="Q1694" s="8">
        <f ca="1">VLOOKUP(Table1[CUSTOMER ID],'Hospitalisation Details'!$A$2:$N$2344,13,0)</f>
        <v>40</v>
      </c>
    </row>
    <row r="1695" spans="1:17" ht="15.75" x14ac:dyDescent="0.25">
      <c r="A1695" s="1" t="s">
        <v>676</v>
      </c>
      <c r="B1695" s="8" t="str">
        <f>VLOOKUP(A1695:A4029,'Customer Names'!$A$2:$D$2336,2,0)</f>
        <v xml:space="preserve">  Tracy L</v>
      </c>
      <c r="C1695" s="8">
        <f>VLOOKUP(A1695:A4029,'Medical Examinations'!$A$2:$H$2336,2,0)</f>
        <v>29.92</v>
      </c>
      <c r="D1695" s="8">
        <f>VLOOKUP(A1695:A4029,'Medical Examinations'!$A$2:$H$2336,3,0)</f>
        <v>9.07</v>
      </c>
      <c r="E1695" s="8" t="str">
        <f>VLOOKUP(A1695:A4029,'Medical Examinations'!$A$1:$M$2336,10,0)</f>
        <v>Yes</v>
      </c>
      <c r="F1695" s="8" t="str">
        <f>VLOOKUP(A1695:A4029,'Medical Examinations'!$A$2:$H$2336,5,0)</f>
        <v>No</v>
      </c>
      <c r="G1695" s="8" t="str">
        <f>VLOOKUP(A1695:A4029,'Medical Examinations'!$A$2:$H$2336,6,0)</f>
        <v>No</v>
      </c>
      <c r="H1695" s="8">
        <f>VLOOKUP(A1695:A4029,'Medical Examinations'!$A$2:$H$2336,7,0)</f>
        <v>1</v>
      </c>
      <c r="I1695" t="str">
        <f>VLOOKUP(A1695:A4029,'Medical Examinations'!$A$2:$K$2336,11,0)</f>
        <v>No</v>
      </c>
      <c r="J1695" s="8" t="str">
        <f>VLOOKUP(A1695:A4029,'Medical Examinations'!$A$2:$M$2336,12,0)</f>
        <v>Obesity</v>
      </c>
      <c r="K1695" s="8" t="str">
        <f>VLOOKUP(A1695:A4029,'Medical Examinations'!$A$2:$M$2336,13,0)</f>
        <v>Diabetes</v>
      </c>
      <c r="L1695" s="8" t="str">
        <f>VLOOKUP(Table1[CUSTOMER ID],'Hospitalisation Details'!$A$1:$N$2344,12,0)</f>
        <v>30/Sep/1986</v>
      </c>
      <c r="M1695" s="22">
        <f>VLOOKUP(Table1[CUSTOMER ID],'Hospitalisation Details'!$A$2:$N$2344,14,0)</f>
        <v>5478.04</v>
      </c>
      <c r="N1695" s="8" t="str">
        <f>VLOOKUP(Table1[CUSTOMER ID],'Hospitalisation Details'!$A$2:$I$2344,7,0)</f>
        <v>tier - 2</v>
      </c>
      <c r="O1695" s="8" t="str">
        <f>VLOOKUP(Table1[CUSTOMER ID],'Hospitalisation Details'!$A$2:$I$2344,8,0)</f>
        <v>tier - 3</v>
      </c>
      <c r="P1695" s="8" t="str">
        <f>VLOOKUP(Table1[CUSTOMER ID],'Hospitalisation Details'!$A$2:$I$2344,9,0)</f>
        <v>R1013</v>
      </c>
      <c r="Q1695" s="8">
        <f ca="1">VLOOKUP(Table1[CUSTOMER ID],'Hospitalisation Details'!$A$2:$N$2344,13,0)</f>
        <v>38</v>
      </c>
    </row>
    <row r="1696" spans="1:17" ht="15.75" x14ac:dyDescent="0.25">
      <c r="A1696" s="1" t="s">
        <v>675</v>
      </c>
      <c r="B1696" s="8" t="str">
        <f>VLOOKUP(A1696:A4030,'Customer Names'!$A$2:$D$2336,2,0)</f>
        <v xml:space="preserve">  Azelie</v>
      </c>
      <c r="C1696" s="8">
        <f>VLOOKUP(A1696:A4030,'Medical Examinations'!$A$2:$H$2336,2,0)</f>
        <v>25.9</v>
      </c>
      <c r="D1696" s="8">
        <f>VLOOKUP(A1696:A4030,'Medical Examinations'!$A$2:$H$2336,3,0)</f>
        <v>9.1199999999999992</v>
      </c>
      <c r="E1696" s="8" t="str">
        <f>VLOOKUP(A1696:A4030,'Medical Examinations'!$A$1:$M$2336,10,0)</f>
        <v>Yes</v>
      </c>
      <c r="F1696" s="8" t="str">
        <f>VLOOKUP(A1696:A4030,'Medical Examinations'!$A$2:$H$2336,5,0)</f>
        <v>No</v>
      </c>
      <c r="G1696" s="8" t="str">
        <f>VLOOKUP(A1696:A4030,'Medical Examinations'!$A$2:$H$2336,6,0)</f>
        <v>No</v>
      </c>
      <c r="H1696" s="8">
        <f>VLOOKUP(A1696:A4030,'Medical Examinations'!$A$2:$H$2336,7,0)</f>
        <v>1</v>
      </c>
      <c r="I1696" t="str">
        <f>VLOOKUP(A1696:A4030,'Medical Examinations'!$A$2:$K$2336,11,0)</f>
        <v>No</v>
      </c>
      <c r="J1696" s="8" t="str">
        <f>VLOOKUP(A1696:A4030,'Medical Examinations'!$A$2:$M$2336,12,0)</f>
        <v>Overweight</v>
      </c>
      <c r="K1696" s="8" t="str">
        <f>VLOOKUP(A1696:A4030,'Medical Examinations'!$A$2:$M$2336,13,0)</f>
        <v>Diabetes</v>
      </c>
      <c r="L1696" s="8" t="str">
        <f>VLOOKUP(Table1[CUSTOMER ID],'Hospitalisation Details'!$A$1:$N$2344,12,0)</f>
        <v>12/Jul/1986</v>
      </c>
      <c r="M1696" s="22">
        <f>VLOOKUP(Table1[CUSTOMER ID],'Hospitalisation Details'!$A$2:$N$2344,14,0)</f>
        <v>5472.45</v>
      </c>
      <c r="N1696" s="8" t="str">
        <f>VLOOKUP(Table1[CUSTOMER ID],'Hospitalisation Details'!$A$2:$I$2344,7,0)</f>
        <v>tier - 2</v>
      </c>
      <c r="O1696" s="8" t="str">
        <f>VLOOKUP(Table1[CUSTOMER ID],'Hospitalisation Details'!$A$2:$I$2344,8,0)</f>
        <v>tier - 3</v>
      </c>
      <c r="P1696" s="8" t="str">
        <f>VLOOKUP(Table1[CUSTOMER ID],'Hospitalisation Details'!$A$2:$I$2344,9,0)</f>
        <v>R1011</v>
      </c>
      <c r="Q1696" s="8">
        <f ca="1">VLOOKUP(Table1[CUSTOMER ID],'Hospitalisation Details'!$A$2:$N$2344,13,0)</f>
        <v>38</v>
      </c>
    </row>
    <row r="1697" spans="1:17" ht="15.75" x14ac:dyDescent="0.25">
      <c r="A1697" s="1" t="s">
        <v>674</v>
      </c>
      <c r="B1697" s="8" t="str">
        <f>VLOOKUP(A1697:A4031,'Customer Names'!$A$2:$D$2336,2,0)</f>
        <v xml:space="preserve">  Monica M</v>
      </c>
      <c r="C1697" s="8">
        <f>VLOOKUP(A1697:A4031,'Medical Examinations'!$A$2:$H$2336,2,0)</f>
        <v>27.74</v>
      </c>
      <c r="D1697" s="8">
        <f>VLOOKUP(A1697:A4031,'Medical Examinations'!$A$2:$H$2336,3,0)</f>
        <v>7.32</v>
      </c>
      <c r="E1697" s="8" t="str">
        <f>VLOOKUP(A1697:A4031,'Medical Examinations'!$A$1:$M$2336,10,0)</f>
        <v>Yes</v>
      </c>
      <c r="F1697" s="8" t="str">
        <f>VLOOKUP(A1697:A4031,'Medical Examinations'!$A$2:$H$2336,5,0)</f>
        <v>No</v>
      </c>
      <c r="G1697" s="8" t="str">
        <f>VLOOKUP(A1697:A4031,'Medical Examinations'!$A$2:$H$2336,6,0)</f>
        <v>No</v>
      </c>
      <c r="H1697" s="8">
        <f>VLOOKUP(A1697:A4031,'Medical Examinations'!$A$2:$H$2336,7,0)</f>
        <v>1</v>
      </c>
      <c r="I1697" t="str">
        <f>VLOOKUP(A1697:A4031,'Medical Examinations'!$A$2:$K$2336,11,0)</f>
        <v>No</v>
      </c>
      <c r="J1697" s="8" t="str">
        <f>VLOOKUP(A1697:A4031,'Medical Examinations'!$A$2:$M$2336,12,0)</f>
        <v>Overweight</v>
      </c>
      <c r="K1697" s="8" t="str">
        <f>VLOOKUP(A1697:A4031,'Medical Examinations'!$A$2:$M$2336,13,0)</f>
        <v>Diabetes</v>
      </c>
      <c r="L1697" s="8" t="str">
        <f>VLOOKUP(Table1[CUSTOMER ID],'Hospitalisation Details'!$A$1:$N$2344,12,0)</f>
        <v>2/Dec/1986</v>
      </c>
      <c r="M1697" s="22">
        <f>VLOOKUP(Table1[CUSTOMER ID],'Hospitalisation Details'!$A$2:$N$2344,14,0)</f>
        <v>5469.01</v>
      </c>
      <c r="N1697" s="8" t="str">
        <f>VLOOKUP(Table1[CUSTOMER ID],'Hospitalisation Details'!$A$2:$I$2344,7,0)</f>
        <v>tier - 2</v>
      </c>
      <c r="O1697" s="8" t="str">
        <f>VLOOKUP(Table1[CUSTOMER ID],'Hospitalisation Details'!$A$2:$I$2344,8,0)</f>
        <v>tier - 2</v>
      </c>
      <c r="P1697" s="8" t="str">
        <f>VLOOKUP(Table1[CUSTOMER ID],'Hospitalisation Details'!$A$2:$I$2344,9,0)</f>
        <v>R1024</v>
      </c>
      <c r="Q1697" s="8">
        <f ca="1">VLOOKUP(Table1[CUSTOMER ID],'Hospitalisation Details'!$A$2:$N$2344,13,0)</f>
        <v>37</v>
      </c>
    </row>
    <row r="1698" spans="1:17" ht="15.75" x14ac:dyDescent="0.25">
      <c r="A1698" s="1" t="s">
        <v>673</v>
      </c>
      <c r="B1698" s="8" t="str">
        <f>VLOOKUP(A1698:A4032,'Customer Names'!$A$2:$D$2336,2,0)</f>
        <v xml:space="preserve">  Katarina K</v>
      </c>
      <c r="C1698" s="8">
        <f>VLOOKUP(A1698:A4032,'Medical Examinations'!$A$2:$H$2336,2,0)</f>
        <v>17.260000000000002</v>
      </c>
      <c r="D1698" s="8">
        <f>VLOOKUP(A1698:A4032,'Medical Examinations'!$A$2:$H$2336,3,0)</f>
        <v>11.73</v>
      </c>
      <c r="E1698" s="8" t="str">
        <f>VLOOKUP(A1698:A4032,'Medical Examinations'!$A$1:$M$2336,10,0)</f>
        <v>No</v>
      </c>
      <c r="F1698" s="8" t="str">
        <f>VLOOKUP(A1698:A4032,'Medical Examinations'!$A$2:$H$2336,5,0)</f>
        <v>No</v>
      </c>
      <c r="G1698" s="8" t="str">
        <f>VLOOKUP(A1698:A4032,'Medical Examinations'!$A$2:$H$2336,6,0)</f>
        <v>No</v>
      </c>
      <c r="H1698" s="8">
        <f>VLOOKUP(A1698:A4032,'Medical Examinations'!$A$2:$H$2336,7,0)</f>
        <v>2</v>
      </c>
      <c r="I1698" t="str">
        <f>VLOOKUP(A1698:A4032,'Medical Examinations'!$A$2:$K$2336,11,0)</f>
        <v>No</v>
      </c>
      <c r="J1698" s="8" t="str">
        <f>VLOOKUP(A1698:A4032,'Medical Examinations'!$A$2:$M$2336,12,0)</f>
        <v>Underweight</v>
      </c>
      <c r="K1698" s="8" t="str">
        <f>VLOOKUP(A1698:A4032,'Medical Examinations'!$A$2:$M$2336,13,0)</f>
        <v>Diabetes</v>
      </c>
      <c r="L1698" s="8" t="str">
        <f>VLOOKUP(Table1[CUSTOMER ID],'Hospitalisation Details'!$A$1:$N$2344,12,0)</f>
        <v>24/Oct/1973</v>
      </c>
      <c r="M1698" s="22">
        <f>VLOOKUP(Table1[CUSTOMER ID],'Hospitalisation Details'!$A$2:$N$2344,14,0)</f>
        <v>5466.88</v>
      </c>
      <c r="N1698" s="8" t="str">
        <f>VLOOKUP(Table1[CUSTOMER ID],'Hospitalisation Details'!$A$2:$I$2344,7,0)</f>
        <v>tier - 2</v>
      </c>
      <c r="O1698" s="8" t="str">
        <f>VLOOKUP(Table1[CUSTOMER ID],'Hospitalisation Details'!$A$2:$I$2344,8,0)</f>
        <v>tier - 2</v>
      </c>
      <c r="P1698" s="8" t="str">
        <f>VLOOKUP(Table1[CUSTOMER ID],'Hospitalisation Details'!$A$2:$I$2344,9,0)</f>
        <v>R1013</v>
      </c>
      <c r="Q1698" s="8">
        <f ca="1">VLOOKUP(Table1[CUSTOMER ID],'Hospitalisation Details'!$A$2:$N$2344,13,0)</f>
        <v>51</v>
      </c>
    </row>
    <row r="1699" spans="1:17" ht="15.75" x14ac:dyDescent="0.25">
      <c r="A1699" s="1" t="s">
        <v>672</v>
      </c>
      <c r="B1699" s="8" t="str">
        <f>VLOOKUP(A1699:A4033,'Customer Names'!$A$2:$D$2336,2,0)</f>
        <v xml:space="preserve">  Jamie L</v>
      </c>
      <c r="C1699" s="8">
        <f>VLOOKUP(A1699:A4033,'Medical Examinations'!$A$2:$H$2336,2,0)</f>
        <v>19.855</v>
      </c>
      <c r="D1699" s="8">
        <f>VLOOKUP(A1699:A4033,'Medical Examinations'!$A$2:$H$2336,3,0)</f>
        <v>6.64</v>
      </c>
      <c r="E1699" s="8" t="str">
        <f>VLOOKUP(A1699:A4033,'Medical Examinations'!$A$1:$M$2336,10,0)</f>
        <v>Yes</v>
      </c>
      <c r="F1699" s="8" t="str">
        <f>VLOOKUP(A1699:A4033,'Medical Examinations'!$A$2:$H$2336,5,0)</f>
        <v>No</v>
      </c>
      <c r="G1699" s="8" t="str">
        <f>VLOOKUP(A1699:A4033,'Medical Examinations'!$A$2:$H$2336,6,0)</f>
        <v>No</v>
      </c>
      <c r="H1699" s="8">
        <f>VLOOKUP(A1699:A4033,'Medical Examinations'!$A$2:$H$2336,7,0)</f>
        <v>1</v>
      </c>
      <c r="I1699" t="str">
        <f>VLOOKUP(A1699:A4033,'Medical Examinations'!$A$2:$K$2336,11,0)</f>
        <v>No</v>
      </c>
      <c r="J1699" s="8" t="str">
        <f>VLOOKUP(A1699:A4033,'Medical Examinations'!$A$2:$M$2336,12,0)</f>
        <v>Normal Weight</v>
      </c>
      <c r="K1699" s="8" t="str">
        <f>VLOOKUP(A1699:A4033,'Medical Examinations'!$A$2:$M$2336,13,0)</f>
        <v>Diabetes</v>
      </c>
      <c r="L1699" s="8" t="str">
        <f>VLOOKUP(Table1[CUSTOMER ID],'Hospitalisation Details'!$A$1:$N$2344,12,0)</f>
        <v>25/Dec/1986</v>
      </c>
      <c r="M1699" s="22">
        <f>VLOOKUP(Table1[CUSTOMER ID],'Hospitalisation Details'!$A$2:$N$2344,14,0)</f>
        <v>5458.05</v>
      </c>
      <c r="N1699" s="8" t="str">
        <f>VLOOKUP(Table1[CUSTOMER ID],'Hospitalisation Details'!$A$2:$I$2344,7,0)</f>
        <v>tier - 2</v>
      </c>
      <c r="O1699" s="8" t="str">
        <f>VLOOKUP(Table1[CUSTOMER ID],'Hospitalisation Details'!$A$2:$I$2344,8,0)</f>
        <v>tier - 2</v>
      </c>
      <c r="P1699" s="8" t="str">
        <f>VLOOKUP(Table1[CUSTOMER ID],'Hospitalisation Details'!$A$2:$I$2344,9,0)</f>
        <v>R1024</v>
      </c>
      <c r="Q1699" s="8">
        <f ca="1">VLOOKUP(Table1[CUSTOMER ID],'Hospitalisation Details'!$A$2:$N$2344,13,0)</f>
        <v>37</v>
      </c>
    </row>
    <row r="1700" spans="1:17" ht="15.75" x14ac:dyDescent="0.25">
      <c r="A1700" s="1" t="s">
        <v>671</v>
      </c>
      <c r="B1700" s="8" t="str">
        <f>VLOOKUP(A1700:A4034,'Customer Names'!$A$2:$D$2336,2,0)</f>
        <v xml:space="preserve">  Brian</v>
      </c>
      <c r="C1700" s="8">
        <f>VLOOKUP(A1700:A4034,'Medical Examinations'!$A$2:$H$2336,2,0)</f>
        <v>41.69</v>
      </c>
      <c r="D1700" s="8">
        <f>VLOOKUP(A1700:A4034,'Medical Examinations'!$A$2:$H$2336,3,0)</f>
        <v>5.78</v>
      </c>
      <c r="E1700" s="8" t="str">
        <f>VLOOKUP(A1700:A4034,'Medical Examinations'!$A$1:$M$2336,10,0)</f>
        <v>No</v>
      </c>
      <c r="F1700" s="8" t="str">
        <f>VLOOKUP(A1700:A4034,'Medical Examinations'!$A$2:$H$2336,5,0)</f>
        <v>No</v>
      </c>
      <c r="G1700" s="8" t="str">
        <f>VLOOKUP(A1700:A4034,'Medical Examinations'!$A$2:$H$2336,6,0)</f>
        <v>No</v>
      </c>
      <c r="H1700" s="8">
        <f>VLOOKUP(A1700:A4034,'Medical Examinations'!$A$2:$H$2336,7,0)</f>
        <v>0</v>
      </c>
      <c r="I1700" t="str">
        <f>VLOOKUP(A1700:A4034,'Medical Examinations'!$A$2:$K$2336,11,0)</f>
        <v>No</v>
      </c>
      <c r="J1700" s="8" t="str">
        <f>VLOOKUP(A1700:A4034,'Medical Examinations'!$A$2:$M$2336,12,0)</f>
        <v>Obesity</v>
      </c>
      <c r="K1700" s="8" t="str">
        <f>VLOOKUP(A1700:A4034,'Medical Examinations'!$A$2:$M$2336,13,0)</f>
        <v>Prediabetes</v>
      </c>
      <c r="L1700" s="8" t="str">
        <f>VLOOKUP(Table1[CUSTOMER ID],'Hospitalisation Details'!$A$1:$N$2344,12,0)</f>
        <v>25/Aug/1982</v>
      </c>
      <c r="M1700" s="22">
        <f>VLOOKUP(Table1[CUSTOMER ID],'Hospitalisation Details'!$A$2:$N$2344,14,0)</f>
        <v>5438.75</v>
      </c>
      <c r="N1700" s="8" t="str">
        <f>VLOOKUP(Table1[CUSTOMER ID],'Hospitalisation Details'!$A$2:$I$2344,7,0)</f>
        <v>tier - 3</v>
      </c>
      <c r="O1700" s="8" t="str">
        <f>VLOOKUP(Table1[CUSTOMER ID],'Hospitalisation Details'!$A$2:$I$2344,8,0)</f>
        <v>tier - 2</v>
      </c>
      <c r="P1700" s="8" t="str">
        <f>VLOOKUP(Table1[CUSTOMER ID],'Hospitalisation Details'!$A$2:$I$2344,9,0)</f>
        <v>R1013</v>
      </c>
      <c r="Q1700" s="8">
        <f ca="1">VLOOKUP(Table1[CUSTOMER ID],'Hospitalisation Details'!$A$2:$N$2344,13,0)</f>
        <v>42</v>
      </c>
    </row>
    <row r="1701" spans="1:17" ht="15.75" x14ac:dyDescent="0.25">
      <c r="A1701" s="1" t="s">
        <v>670</v>
      </c>
      <c r="B1701" s="8" t="str">
        <f>VLOOKUP(A1701:A4035,'Customer Names'!$A$2:$D$2336,2,0)</f>
        <v xml:space="preserve">  Stacey L</v>
      </c>
      <c r="C1701" s="8">
        <f>VLOOKUP(A1701:A4035,'Medical Examinations'!$A$2:$H$2336,2,0)</f>
        <v>16.12</v>
      </c>
      <c r="D1701" s="8">
        <f>VLOOKUP(A1701:A4035,'Medical Examinations'!$A$2:$H$2336,3,0)</f>
        <v>10.45</v>
      </c>
      <c r="E1701" s="8" t="str">
        <f>VLOOKUP(A1701:A4035,'Medical Examinations'!$A$1:$M$2336,10,0)</f>
        <v>No</v>
      </c>
      <c r="F1701" s="8" t="str">
        <f>VLOOKUP(A1701:A4035,'Medical Examinations'!$A$2:$H$2336,5,0)</f>
        <v>No</v>
      </c>
      <c r="G1701" s="8" t="str">
        <f>VLOOKUP(A1701:A4035,'Medical Examinations'!$A$2:$H$2336,6,0)</f>
        <v>No</v>
      </c>
      <c r="H1701" s="8">
        <f>VLOOKUP(A1701:A4035,'Medical Examinations'!$A$2:$H$2336,7,0)</f>
        <v>0</v>
      </c>
      <c r="I1701" t="str">
        <f>VLOOKUP(A1701:A4035,'Medical Examinations'!$A$2:$K$2336,11,0)</f>
        <v>No</v>
      </c>
      <c r="J1701" s="8" t="str">
        <f>VLOOKUP(A1701:A4035,'Medical Examinations'!$A$2:$M$2336,12,0)</f>
        <v>Underweight</v>
      </c>
      <c r="K1701" s="8" t="str">
        <f>VLOOKUP(A1701:A4035,'Medical Examinations'!$A$2:$M$2336,13,0)</f>
        <v>Diabetes</v>
      </c>
      <c r="L1701" s="8" t="str">
        <f>VLOOKUP(Table1[CUSTOMER ID],'Hospitalisation Details'!$A$1:$N$2344,12,0)</f>
        <v>8/Jun/1978</v>
      </c>
      <c r="M1701" s="22">
        <f>VLOOKUP(Table1[CUSTOMER ID],'Hospitalisation Details'!$A$2:$N$2344,14,0)</f>
        <v>5428.98</v>
      </c>
      <c r="N1701" s="8" t="str">
        <f>VLOOKUP(Table1[CUSTOMER ID],'Hospitalisation Details'!$A$2:$I$2344,7,0)</f>
        <v>tier - 2</v>
      </c>
      <c r="O1701" s="8" t="str">
        <f>VLOOKUP(Table1[CUSTOMER ID],'Hospitalisation Details'!$A$2:$I$2344,8,0)</f>
        <v>tier - 2</v>
      </c>
      <c r="P1701" s="8" t="str">
        <f>VLOOKUP(Table1[CUSTOMER ID],'Hospitalisation Details'!$A$2:$I$2344,9,0)</f>
        <v>R1012</v>
      </c>
      <c r="Q1701" s="8">
        <f ca="1">VLOOKUP(Table1[CUSTOMER ID],'Hospitalisation Details'!$A$2:$N$2344,13,0)</f>
        <v>46</v>
      </c>
    </row>
    <row r="1702" spans="1:17" ht="15.75" x14ac:dyDescent="0.25">
      <c r="A1702" s="1" t="s">
        <v>669</v>
      </c>
      <c r="B1702" s="8" t="str">
        <f>VLOOKUP(A1702:A4036,'Customer Names'!$A$2:$D$2336,2,0)</f>
        <v xml:space="preserve">  Stephen</v>
      </c>
      <c r="C1702" s="8">
        <f>VLOOKUP(A1702:A4036,'Medical Examinations'!$A$2:$H$2336,2,0)</f>
        <v>37.43</v>
      </c>
      <c r="D1702" s="8">
        <f>VLOOKUP(A1702:A4036,'Medical Examinations'!$A$2:$H$2336,3,0)</f>
        <v>4.5199999999999996</v>
      </c>
      <c r="E1702" s="8" t="str">
        <f>VLOOKUP(A1702:A4036,'Medical Examinations'!$A$1:$M$2336,10,0)</f>
        <v>No</v>
      </c>
      <c r="F1702" s="8" t="str">
        <f>VLOOKUP(A1702:A4036,'Medical Examinations'!$A$2:$H$2336,5,0)</f>
        <v>No</v>
      </c>
      <c r="G1702" s="8" t="str">
        <f>VLOOKUP(A1702:A4036,'Medical Examinations'!$A$2:$H$2336,6,0)</f>
        <v>No</v>
      </c>
      <c r="H1702" s="8">
        <f>VLOOKUP(A1702:A4036,'Medical Examinations'!$A$2:$H$2336,7,0)</f>
        <v>1</v>
      </c>
      <c r="I1702" t="str">
        <f>VLOOKUP(A1702:A4036,'Medical Examinations'!$A$2:$K$2336,11,0)</f>
        <v>No</v>
      </c>
      <c r="J1702" s="8" t="str">
        <f>VLOOKUP(A1702:A4036,'Medical Examinations'!$A$2:$M$2336,12,0)</f>
        <v>Obesity</v>
      </c>
      <c r="K1702" s="8" t="str">
        <f>VLOOKUP(A1702:A4036,'Medical Examinations'!$A$2:$M$2336,13,0)</f>
        <v>Normal</v>
      </c>
      <c r="L1702" s="8" t="str">
        <f>VLOOKUP(Table1[CUSTOMER ID],'Hospitalisation Details'!$A$1:$N$2344,12,0)</f>
        <v>17/Sep/1992</v>
      </c>
      <c r="M1702" s="22">
        <f>VLOOKUP(Table1[CUSTOMER ID],'Hospitalisation Details'!$A$2:$N$2344,14,0)</f>
        <v>5428.73</v>
      </c>
      <c r="N1702" s="8" t="str">
        <f>VLOOKUP(Table1[CUSTOMER ID],'Hospitalisation Details'!$A$2:$I$2344,7,0)</f>
        <v>tier - 3</v>
      </c>
      <c r="O1702" s="8" t="str">
        <f>VLOOKUP(Table1[CUSTOMER ID],'Hospitalisation Details'!$A$2:$I$2344,8,0)</f>
        <v>tier - 1</v>
      </c>
      <c r="P1702" s="8" t="str">
        <f>VLOOKUP(Table1[CUSTOMER ID],'Hospitalisation Details'!$A$2:$I$2344,9,0)</f>
        <v>R1017</v>
      </c>
      <c r="Q1702" s="8">
        <f ca="1">VLOOKUP(Table1[CUSTOMER ID],'Hospitalisation Details'!$A$2:$N$2344,13,0)</f>
        <v>32</v>
      </c>
    </row>
    <row r="1703" spans="1:17" ht="15.75" x14ac:dyDescent="0.25">
      <c r="A1703" s="1" t="s">
        <v>668</v>
      </c>
      <c r="B1703" s="8" t="str">
        <f>VLOOKUP(A1703:A4037,'Customer Names'!$A$2:$D$2336,2,0)</f>
        <v xml:space="preserve">  Joshua</v>
      </c>
      <c r="C1703" s="8">
        <f>VLOOKUP(A1703:A4037,'Medical Examinations'!$A$2:$H$2336,2,0)</f>
        <v>31.065000000000001</v>
      </c>
      <c r="D1703" s="8">
        <f>VLOOKUP(A1703:A4037,'Medical Examinations'!$A$2:$H$2336,3,0)</f>
        <v>5.71</v>
      </c>
      <c r="E1703" s="8" t="str">
        <f>VLOOKUP(A1703:A4037,'Medical Examinations'!$A$1:$M$2336,10,0)</f>
        <v>No</v>
      </c>
      <c r="F1703" s="8" t="str">
        <f>VLOOKUP(A1703:A4037,'Medical Examinations'!$A$2:$H$2336,5,0)</f>
        <v>No</v>
      </c>
      <c r="G1703" s="8" t="str">
        <f>VLOOKUP(A1703:A4037,'Medical Examinations'!$A$2:$H$2336,6,0)</f>
        <v>No</v>
      </c>
      <c r="H1703" s="8">
        <f>VLOOKUP(A1703:A4037,'Medical Examinations'!$A$2:$H$2336,7,0)</f>
        <v>0</v>
      </c>
      <c r="I1703" t="str">
        <f>VLOOKUP(A1703:A4037,'Medical Examinations'!$A$2:$K$2336,11,0)</f>
        <v>No</v>
      </c>
      <c r="J1703" s="8" t="str">
        <f>VLOOKUP(A1703:A4037,'Medical Examinations'!$A$2:$M$2336,12,0)</f>
        <v>Obesity</v>
      </c>
      <c r="K1703" s="8" t="str">
        <f>VLOOKUP(A1703:A4037,'Medical Examinations'!$A$2:$M$2336,13,0)</f>
        <v>Prediabetes</v>
      </c>
      <c r="L1703" s="8" t="str">
        <f>VLOOKUP(Table1[CUSTOMER ID],'Hospitalisation Details'!$A$1:$N$2344,12,0)</f>
        <v>6/Jul/1991</v>
      </c>
      <c r="M1703" s="22">
        <f>VLOOKUP(Table1[CUSTOMER ID],'Hospitalisation Details'!$A$2:$N$2344,14,0)</f>
        <v>5425.02</v>
      </c>
      <c r="N1703" s="8" t="str">
        <f>VLOOKUP(Table1[CUSTOMER ID],'Hospitalisation Details'!$A$2:$I$2344,7,0)</f>
        <v>tier - 2</v>
      </c>
      <c r="O1703" s="8" t="str">
        <f>VLOOKUP(Table1[CUSTOMER ID],'Hospitalisation Details'!$A$2:$I$2344,8,0)</f>
        <v>tier - 1</v>
      </c>
      <c r="P1703" s="8" t="str">
        <f>VLOOKUP(Table1[CUSTOMER ID],'Hospitalisation Details'!$A$2:$I$2344,9,0)</f>
        <v>R1012</v>
      </c>
      <c r="Q1703" s="8">
        <f ca="1">VLOOKUP(Table1[CUSTOMER ID],'Hospitalisation Details'!$A$2:$N$2344,13,0)</f>
        <v>33</v>
      </c>
    </row>
    <row r="1704" spans="1:17" ht="15.75" x14ac:dyDescent="0.25">
      <c r="A1704" s="1" t="s">
        <v>667</v>
      </c>
      <c r="B1704" s="8" t="str">
        <f>VLOOKUP(A1704:A4038,'Customer Names'!$A$2:$D$2336,2,0)</f>
        <v xml:space="preserve">  Josh</v>
      </c>
      <c r="C1704" s="8">
        <f>VLOOKUP(A1704:A4038,'Medical Examinations'!$A$2:$H$2336,2,0)</f>
        <v>25.08</v>
      </c>
      <c r="D1704" s="8">
        <f>VLOOKUP(A1704:A4038,'Medical Examinations'!$A$2:$H$2336,3,0)</f>
        <v>4.7699999999999996</v>
      </c>
      <c r="E1704" s="8" t="str">
        <f>VLOOKUP(A1704:A4038,'Medical Examinations'!$A$1:$M$2336,10,0)</f>
        <v>No</v>
      </c>
      <c r="F1704" s="8" t="str">
        <f>VLOOKUP(A1704:A4038,'Medical Examinations'!$A$2:$H$2336,5,0)</f>
        <v>No</v>
      </c>
      <c r="G1704" s="8" t="str">
        <f>VLOOKUP(A1704:A4038,'Medical Examinations'!$A$2:$H$2336,6,0)</f>
        <v>No</v>
      </c>
      <c r="H1704" s="8">
        <f>VLOOKUP(A1704:A4038,'Medical Examinations'!$A$2:$H$2336,7,0)</f>
        <v>0</v>
      </c>
      <c r="I1704" t="str">
        <f>VLOOKUP(A1704:A4038,'Medical Examinations'!$A$2:$K$2336,11,0)</f>
        <v>No</v>
      </c>
      <c r="J1704" s="8" t="str">
        <f>VLOOKUP(A1704:A4038,'Medical Examinations'!$A$2:$M$2336,12,0)</f>
        <v>Overweight</v>
      </c>
      <c r="K1704" s="8" t="str">
        <f>VLOOKUP(A1704:A4038,'Medical Examinations'!$A$2:$M$2336,13,0)</f>
        <v>Normal</v>
      </c>
      <c r="L1704" s="8" t="str">
        <f>VLOOKUP(Table1[CUSTOMER ID],'Hospitalisation Details'!$A$1:$N$2344,12,0)</f>
        <v>27/Sep/1982</v>
      </c>
      <c r="M1704" s="22">
        <f>VLOOKUP(Table1[CUSTOMER ID],'Hospitalisation Details'!$A$2:$N$2344,14,0)</f>
        <v>5415.66</v>
      </c>
      <c r="N1704" s="8" t="str">
        <f>VLOOKUP(Table1[CUSTOMER ID],'Hospitalisation Details'!$A$2:$I$2344,7,0)</f>
        <v>tier - 2</v>
      </c>
      <c r="O1704" s="8" t="str">
        <f>VLOOKUP(Table1[CUSTOMER ID],'Hospitalisation Details'!$A$2:$I$2344,8,0)</f>
        <v>tier - 3</v>
      </c>
      <c r="P1704" s="8" t="str">
        <f>VLOOKUP(Table1[CUSTOMER ID],'Hospitalisation Details'!$A$2:$I$2344,9,0)</f>
        <v>R1013</v>
      </c>
      <c r="Q1704" s="8">
        <f ca="1">VLOOKUP(Table1[CUSTOMER ID],'Hospitalisation Details'!$A$2:$N$2344,13,0)</f>
        <v>42</v>
      </c>
    </row>
    <row r="1705" spans="1:17" ht="15.75" x14ac:dyDescent="0.25">
      <c r="A1705" s="1" t="s">
        <v>666</v>
      </c>
      <c r="B1705" s="8" t="str">
        <f>VLOOKUP(A1705:A4039,'Customer Names'!$A$2:$D$2336,2,0)</f>
        <v xml:space="preserve">  Heather</v>
      </c>
      <c r="C1705" s="8">
        <f>VLOOKUP(A1705:A4039,'Medical Examinations'!$A$2:$H$2336,2,0)</f>
        <v>15.2</v>
      </c>
      <c r="D1705" s="8">
        <f>VLOOKUP(A1705:A4039,'Medical Examinations'!$A$2:$H$2336,3,0)</f>
        <v>7.81</v>
      </c>
      <c r="E1705" s="8" t="str">
        <f>VLOOKUP(A1705:A4039,'Medical Examinations'!$A$1:$M$2336,10,0)</f>
        <v>Yes</v>
      </c>
      <c r="F1705" s="8" t="str">
        <f>VLOOKUP(A1705:A4039,'Medical Examinations'!$A$2:$H$2336,5,0)</f>
        <v>No</v>
      </c>
      <c r="G1705" s="8" t="str">
        <f>VLOOKUP(A1705:A4039,'Medical Examinations'!$A$2:$H$2336,6,0)</f>
        <v>No</v>
      </c>
      <c r="H1705" s="8">
        <f>VLOOKUP(A1705:A4039,'Medical Examinations'!$A$2:$H$2336,7,0)</f>
        <v>1</v>
      </c>
      <c r="I1705" t="str">
        <f>VLOOKUP(A1705:A4039,'Medical Examinations'!$A$2:$K$2336,11,0)</f>
        <v>No</v>
      </c>
      <c r="J1705" s="8" t="str">
        <f>VLOOKUP(A1705:A4039,'Medical Examinations'!$A$2:$M$2336,12,0)</f>
        <v>Underweight</v>
      </c>
      <c r="K1705" s="8" t="str">
        <f>VLOOKUP(A1705:A4039,'Medical Examinations'!$A$2:$M$2336,13,0)</f>
        <v>Diabetes</v>
      </c>
      <c r="L1705" s="8" t="str">
        <f>VLOOKUP(Table1[CUSTOMER ID],'Hospitalisation Details'!$A$1:$N$2344,12,0)</f>
        <v>27/Sep/1975</v>
      </c>
      <c r="M1705" s="22">
        <f>VLOOKUP(Table1[CUSTOMER ID],'Hospitalisation Details'!$A$2:$N$2344,14,0)</f>
        <v>5411.99</v>
      </c>
      <c r="N1705" s="8" t="str">
        <f>VLOOKUP(Table1[CUSTOMER ID],'Hospitalisation Details'!$A$2:$I$2344,7,0)</f>
        <v>tier - 2</v>
      </c>
      <c r="O1705" s="8" t="str">
        <f>VLOOKUP(Table1[CUSTOMER ID],'Hospitalisation Details'!$A$2:$I$2344,8,0)</f>
        <v>tier - 3</v>
      </c>
      <c r="P1705" s="8" t="str">
        <f>VLOOKUP(Table1[CUSTOMER ID],'Hospitalisation Details'!$A$2:$I$2344,9,0)</f>
        <v>R1012</v>
      </c>
      <c r="Q1705" s="8">
        <f ca="1">VLOOKUP(Table1[CUSTOMER ID],'Hospitalisation Details'!$A$2:$N$2344,13,0)</f>
        <v>49</v>
      </c>
    </row>
    <row r="1706" spans="1:17" ht="15.75" x14ac:dyDescent="0.25">
      <c r="A1706" s="1" t="s">
        <v>665</v>
      </c>
      <c r="B1706" s="8" t="str">
        <f>VLOOKUP(A1706:A4040,'Customer Names'!$A$2:$D$2336,2,0)</f>
        <v xml:space="preserve">  James C</v>
      </c>
      <c r="C1706" s="8">
        <f>VLOOKUP(A1706:A4040,'Medical Examinations'!$A$2:$H$2336,2,0)</f>
        <v>22.34</v>
      </c>
      <c r="D1706" s="8">
        <f>VLOOKUP(A1706:A4040,'Medical Examinations'!$A$2:$H$2336,3,0)</f>
        <v>5.19</v>
      </c>
      <c r="E1706" s="8" t="str">
        <f>VLOOKUP(A1706:A4040,'Medical Examinations'!$A$1:$M$2336,10,0)</f>
        <v>Yes</v>
      </c>
      <c r="F1706" s="8" t="str">
        <f>VLOOKUP(A1706:A4040,'Medical Examinations'!$A$2:$H$2336,5,0)</f>
        <v>No</v>
      </c>
      <c r="G1706" s="8" t="str">
        <f>VLOOKUP(A1706:A4040,'Medical Examinations'!$A$2:$H$2336,6,0)</f>
        <v>No</v>
      </c>
      <c r="H1706" s="8">
        <f>VLOOKUP(A1706:A4040,'Medical Examinations'!$A$2:$H$2336,7,0)</f>
        <v>0</v>
      </c>
      <c r="I1706" t="str">
        <f>VLOOKUP(A1706:A4040,'Medical Examinations'!$A$2:$K$2336,11,0)</f>
        <v>No</v>
      </c>
      <c r="J1706" s="8" t="str">
        <f>VLOOKUP(A1706:A4040,'Medical Examinations'!$A$2:$M$2336,12,0)</f>
        <v>Normal Weight</v>
      </c>
      <c r="K1706" s="8" t="str">
        <f>VLOOKUP(A1706:A4040,'Medical Examinations'!$A$2:$M$2336,13,0)</f>
        <v>Normal</v>
      </c>
      <c r="L1706" s="8" t="str">
        <f>VLOOKUP(Table1[CUSTOMER ID],'Hospitalisation Details'!$A$1:$N$2344,12,0)</f>
        <v>23/Dec/1985</v>
      </c>
      <c r="M1706" s="22">
        <f>VLOOKUP(Table1[CUSTOMER ID],'Hospitalisation Details'!$A$2:$N$2344,14,0)</f>
        <v>5402.89</v>
      </c>
      <c r="N1706" s="8" t="str">
        <f>VLOOKUP(Table1[CUSTOMER ID],'Hospitalisation Details'!$A$2:$I$2344,7,0)</f>
        <v>tier - 2</v>
      </c>
      <c r="O1706" s="8" t="str">
        <f>VLOOKUP(Table1[CUSTOMER ID],'Hospitalisation Details'!$A$2:$I$2344,8,0)</f>
        <v>tier - 1</v>
      </c>
      <c r="P1706" s="8" t="str">
        <f>VLOOKUP(Table1[CUSTOMER ID],'Hospitalisation Details'!$A$2:$I$2344,9,0)</f>
        <v>R1013</v>
      </c>
      <c r="Q1706" s="8">
        <f ca="1">VLOOKUP(Table1[CUSTOMER ID],'Hospitalisation Details'!$A$2:$N$2344,13,0)</f>
        <v>38</v>
      </c>
    </row>
    <row r="1707" spans="1:17" ht="15.75" x14ac:dyDescent="0.25">
      <c r="A1707" s="1" t="s">
        <v>664</v>
      </c>
      <c r="B1707" s="8" t="str">
        <f>VLOOKUP(A1707:A4041,'Customer Names'!$A$2:$D$2336,2,0)</f>
        <v xml:space="preserve">  Kim</v>
      </c>
      <c r="C1707" s="8">
        <f>VLOOKUP(A1707:A4041,'Medical Examinations'!$A$2:$H$2336,2,0)</f>
        <v>40.15</v>
      </c>
      <c r="D1707" s="8">
        <f>VLOOKUP(A1707:A4041,'Medical Examinations'!$A$2:$H$2336,3,0)</f>
        <v>5.93</v>
      </c>
      <c r="E1707" s="8" t="str">
        <f>VLOOKUP(A1707:A4041,'Medical Examinations'!$A$1:$M$2336,10,0)</f>
        <v>No</v>
      </c>
      <c r="F1707" s="8" t="str">
        <f>VLOOKUP(A1707:A4041,'Medical Examinations'!$A$2:$H$2336,5,0)</f>
        <v>No</v>
      </c>
      <c r="G1707" s="8" t="str">
        <f>VLOOKUP(A1707:A4041,'Medical Examinations'!$A$2:$H$2336,6,0)</f>
        <v>No</v>
      </c>
      <c r="H1707" s="8">
        <f>VLOOKUP(A1707:A4041,'Medical Examinations'!$A$2:$H$2336,7,0)</f>
        <v>1</v>
      </c>
      <c r="I1707" t="str">
        <f>VLOOKUP(A1707:A4041,'Medical Examinations'!$A$2:$K$2336,11,0)</f>
        <v>No</v>
      </c>
      <c r="J1707" s="8" t="str">
        <f>VLOOKUP(A1707:A4041,'Medical Examinations'!$A$2:$M$2336,12,0)</f>
        <v>Obesity</v>
      </c>
      <c r="K1707" s="8" t="str">
        <f>VLOOKUP(A1707:A4041,'Medical Examinations'!$A$2:$M$2336,13,0)</f>
        <v>Prediabetes</v>
      </c>
      <c r="L1707" s="8" t="str">
        <f>VLOOKUP(Table1[CUSTOMER ID],'Hospitalisation Details'!$A$1:$N$2344,12,0)</f>
        <v>1/Aug/1984</v>
      </c>
      <c r="M1707" s="22">
        <f>VLOOKUP(Table1[CUSTOMER ID],'Hospitalisation Details'!$A$2:$N$2344,14,0)</f>
        <v>5400.98</v>
      </c>
      <c r="N1707" s="8" t="str">
        <f>VLOOKUP(Table1[CUSTOMER ID],'Hospitalisation Details'!$A$2:$I$2344,7,0)</f>
        <v>tier - 2</v>
      </c>
      <c r="O1707" s="8" t="str">
        <f>VLOOKUP(Table1[CUSTOMER ID],'Hospitalisation Details'!$A$2:$I$2344,8,0)</f>
        <v>tier - 2</v>
      </c>
      <c r="P1707" s="8" t="str">
        <f>VLOOKUP(Table1[CUSTOMER ID],'Hospitalisation Details'!$A$2:$I$2344,9,0)</f>
        <v>R1013</v>
      </c>
      <c r="Q1707" s="8">
        <f ca="1">VLOOKUP(Table1[CUSTOMER ID],'Hospitalisation Details'!$A$2:$N$2344,13,0)</f>
        <v>40</v>
      </c>
    </row>
    <row r="1708" spans="1:17" ht="15.75" x14ac:dyDescent="0.25">
      <c r="A1708" s="1" t="s">
        <v>663</v>
      </c>
      <c r="B1708" s="8" t="str">
        <f>VLOOKUP(A1708:A4042,'Customer Names'!$A$2:$D$2336,2,0)</f>
        <v xml:space="preserve">  Marie E</v>
      </c>
      <c r="C1708" s="8">
        <f>VLOOKUP(A1708:A4042,'Medical Examinations'!$A$2:$H$2336,2,0)</f>
        <v>37.729999999999997</v>
      </c>
      <c r="D1708" s="8">
        <f>VLOOKUP(A1708:A4042,'Medical Examinations'!$A$2:$H$2336,3,0)</f>
        <v>6.29</v>
      </c>
      <c r="E1708" s="8" t="str">
        <f>VLOOKUP(A1708:A4042,'Medical Examinations'!$A$1:$M$2336,10,0)</f>
        <v>No</v>
      </c>
      <c r="F1708" s="8" t="str">
        <f>VLOOKUP(A1708:A4042,'Medical Examinations'!$A$2:$H$2336,5,0)</f>
        <v>No</v>
      </c>
      <c r="G1708" s="8" t="str">
        <f>VLOOKUP(A1708:A4042,'Medical Examinations'!$A$2:$H$2336,6,0)</f>
        <v>No</v>
      </c>
      <c r="H1708" s="8">
        <f>VLOOKUP(A1708:A4042,'Medical Examinations'!$A$2:$H$2336,7,0)</f>
        <v>1</v>
      </c>
      <c r="I1708" t="str">
        <f>VLOOKUP(A1708:A4042,'Medical Examinations'!$A$2:$K$2336,11,0)</f>
        <v>No</v>
      </c>
      <c r="J1708" s="8" t="str">
        <f>VLOOKUP(A1708:A4042,'Medical Examinations'!$A$2:$M$2336,12,0)</f>
        <v>Obesity</v>
      </c>
      <c r="K1708" s="8" t="str">
        <f>VLOOKUP(A1708:A4042,'Medical Examinations'!$A$2:$M$2336,13,0)</f>
        <v>Prediabetes</v>
      </c>
      <c r="L1708" s="8" t="str">
        <f>VLOOKUP(Table1[CUSTOMER ID],'Hospitalisation Details'!$A$1:$N$2344,12,0)</f>
        <v>3/Sep/1984</v>
      </c>
      <c r="M1708" s="22">
        <f>VLOOKUP(Table1[CUSTOMER ID],'Hospitalisation Details'!$A$2:$N$2344,14,0)</f>
        <v>5397.62</v>
      </c>
      <c r="N1708" s="8" t="str">
        <f>VLOOKUP(Table1[CUSTOMER ID],'Hospitalisation Details'!$A$2:$I$2344,7,0)</f>
        <v>tier - 2</v>
      </c>
      <c r="O1708" s="8" t="str">
        <f>VLOOKUP(Table1[CUSTOMER ID],'Hospitalisation Details'!$A$2:$I$2344,8,0)</f>
        <v>tier - 2</v>
      </c>
      <c r="P1708" s="8" t="str">
        <f>VLOOKUP(Table1[CUSTOMER ID],'Hospitalisation Details'!$A$2:$I$2344,9,0)</f>
        <v>R1013</v>
      </c>
      <c r="Q1708" s="8">
        <f ca="1">VLOOKUP(Table1[CUSTOMER ID],'Hospitalisation Details'!$A$2:$N$2344,13,0)</f>
        <v>40</v>
      </c>
    </row>
    <row r="1709" spans="1:17" ht="15.75" x14ac:dyDescent="0.25">
      <c r="A1709" s="1" t="s">
        <v>662</v>
      </c>
      <c r="B1709" s="8" t="str">
        <f>VLOOKUP(A1709:A4043,'Customer Names'!$A$2:$D$2336,2,0)</f>
        <v xml:space="preserve">  Dariusz</v>
      </c>
      <c r="C1709" s="8">
        <f>VLOOKUP(A1709:A4043,'Medical Examinations'!$A$2:$H$2336,2,0)</f>
        <v>25.35</v>
      </c>
      <c r="D1709" s="8">
        <f>VLOOKUP(A1709:A4043,'Medical Examinations'!$A$2:$H$2336,3,0)</f>
        <v>4.9000000000000004</v>
      </c>
      <c r="E1709" s="8" t="str">
        <f>VLOOKUP(A1709:A4043,'Medical Examinations'!$A$1:$M$2336,10,0)</f>
        <v>No</v>
      </c>
      <c r="F1709" s="8" t="str">
        <f>VLOOKUP(A1709:A4043,'Medical Examinations'!$A$2:$H$2336,5,0)</f>
        <v>No</v>
      </c>
      <c r="G1709" s="8" t="str">
        <f>VLOOKUP(A1709:A4043,'Medical Examinations'!$A$2:$H$2336,6,0)</f>
        <v>No</v>
      </c>
      <c r="H1709" s="8">
        <f>VLOOKUP(A1709:A4043,'Medical Examinations'!$A$2:$H$2336,7,0)</f>
        <v>0</v>
      </c>
      <c r="I1709" t="str">
        <f>VLOOKUP(A1709:A4043,'Medical Examinations'!$A$2:$K$2336,11,0)</f>
        <v>No</v>
      </c>
      <c r="J1709" s="8" t="str">
        <f>VLOOKUP(A1709:A4043,'Medical Examinations'!$A$2:$M$2336,12,0)</f>
        <v>Overweight</v>
      </c>
      <c r="K1709" s="8" t="str">
        <f>VLOOKUP(A1709:A4043,'Medical Examinations'!$A$2:$M$2336,13,0)</f>
        <v>Normal</v>
      </c>
      <c r="L1709" s="8" t="str">
        <f>VLOOKUP(Table1[CUSTOMER ID],'Hospitalisation Details'!$A$1:$N$2344,12,0)</f>
        <v>6/Nov/1989</v>
      </c>
      <c r="M1709" s="22">
        <f>VLOOKUP(Table1[CUSTOMER ID],'Hospitalisation Details'!$A$2:$N$2344,14,0)</f>
        <v>5396.44</v>
      </c>
      <c r="N1709" s="8" t="str">
        <f>VLOOKUP(Table1[CUSTOMER ID],'Hospitalisation Details'!$A$2:$I$2344,7,0)</f>
        <v>tier - 2</v>
      </c>
      <c r="O1709" s="8" t="str">
        <f>VLOOKUP(Table1[CUSTOMER ID],'Hospitalisation Details'!$A$2:$I$2344,8,0)</f>
        <v>tier - 3</v>
      </c>
      <c r="P1709" s="8" t="str">
        <f>VLOOKUP(Table1[CUSTOMER ID],'Hospitalisation Details'!$A$2:$I$2344,9,0)</f>
        <v>R1013</v>
      </c>
      <c r="Q1709" s="8">
        <f ca="1">VLOOKUP(Table1[CUSTOMER ID],'Hospitalisation Details'!$A$2:$N$2344,13,0)</f>
        <v>35</v>
      </c>
    </row>
    <row r="1710" spans="1:17" ht="15.75" x14ac:dyDescent="0.25">
      <c r="A1710" s="1" t="s">
        <v>661</v>
      </c>
      <c r="B1710" s="8" t="str">
        <f>VLOOKUP(A1710:A4044,'Customer Names'!$A$2:$D$2336,2,0)</f>
        <v xml:space="preserve">  Jessica E</v>
      </c>
      <c r="C1710" s="8">
        <f>VLOOKUP(A1710:A4044,'Medical Examinations'!$A$2:$H$2336,2,0)</f>
        <v>26.41</v>
      </c>
      <c r="D1710" s="8">
        <f>VLOOKUP(A1710:A4044,'Medical Examinations'!$A$2:$H$2336,3,0)</f>
        <v>5.07</v>
      </c>
      <c r="E1710" s="8" t="str">
        <f>VLOOKUP(A1710:A4044,'Medical Examinations'!$A$1:$M$2336,10,0)</f>
        <v>Yes</v>
      </c>
      <c r="F1710" s="8" t="str">
        <f>VLOOKUP(A1710:A4044,'Medical Examinations'!$A$2:$H$2336,5,0)</f>
        <v>No</v>
      </c>
      <c r="G1710" s="8" t="str">
        <f>VLOOKUP(A1710:A4044,'Medical Examinations'!$A$2:$H$2336,6,0)</f>
        <v>No</v>
      </c>
      <c r="H1710" s="8">
        <f>VLOOKUP(A1710:A4044,'Medical Examinations'!$A$2:$H$2336,7,0)</f>
        <v>1</v>
      </c>
      <c r="I1710" t="str">
        <f>VLOOKUP(A1710:A4044,'Medical Examinations'!$A$2:$K$2336,11,0)</f>
        <v>No</v>
      </c>
      <c r="J1710" s="8" t="str">
        <f>VLOOKUP(A1710:A4044,'Medical Examinations'!$A$2:$M$2336,12,0)</f>
        <v>Overweight</v>
      </c>
      <c r="K1710" s="8" t="str">
        <f>VLOOKUP(A1710:A4044,'Medical Examinations'!$A$2:$M$2336,13,0)</f>
        <v>Normal</v>
      </c>
      <c r="L1710" s="8" t="str">
        <f>VLOOKUP(Table1[CUSTOMER ID],'Hospitalisation Details'!$A$1:$N$2344,12,0)</f>
        <v>8/Aug/1988</v>
      </c>
      <c r="M1710" s="22">
        <f>VLOOKUP(Table1[CUSTOMER ID],'Hospitalisation Details'!$A$2:$N$2344,14,0)</f>
        <v>5385.34</v>
      </c>
      <c r="N1710" s="8" t="str">
        <f>VLOOKUP(Table1[CUSTOMER ID],'Hospitalisation Details'!$A$2:$I$2344,7,0)</f>
        <v>tier - 2</v>
      </c>
      <c r="O1710" s="8" t="str">
        <f>VLOOKUP(Table1[CUSTOMER ID],'Hospitalisation Details'!$A$2:$I$2344,8,0)</f>
        <v>tier - 3</v>
      </c>
      <c r="P1710" s="8" t="str">
        <f>VLOOKUP(Table1[CUSTOMER ID],'Hospitalisation Details'!$A$2:$I$2344,9,0)</f>
        <v>R1012</v>
      </c>
      <c r="Q1710" s="8">
        <f ca="1">VLOOKUP(Table1[CUSTOMER ID],'Hospitalisation Details'!$A$2:$N$2344,13,0)</f>
        <v>36</v>
      </c>
    </row>
    <row r="1711" spans="1:17" ht="15.75" x14ac:dyDescent="0.25">
      <c r="A1711" s="1" t="s">
        <v>660</v>
      </c>
      <c r="B1711" s="8" t="str">
        <f>VLOOKUP(A1711:A4045,'Customer Names'!$A$2:$D$2336,2,0)</f>
        <v xml:space="preserve">  Kristen</v>
      </c>
      <c r="C1711" s="8">
        <f>VLOOKUP(A1711:A4045,'Medical Examinations'!$A$2:$H$2336,2,0)</f>
        <v>27.6</v>
      </c>
      <c r="D1711" s="8">
        <f>VLOOKUP(A1711:A4045,'Medical Examinations'!$A$2:$H$2336,3,0)</f>
        <v>5.33</v>
      </c>
      <c r="E1711" s="8" t="str">
        <f>VLOOKUP(A1711:A4045,'Medical Examinations'!$A$1:$M$2336,10,0)</f>
        <v>No</v>
      </c>
      <c r="F1711" s="8" t="str">
        <f>VLOOKUP(A1711:A4045,'Medical Examinations'!$A$2:$H$2336,5,0)</f>
        <v>No</v>
      </c>
      <c r="G1711" s="8" t="str">
        <f>VLOOKUP(A1711:A4045,'Medical Examinations'!$A$2:$H$2336,6,0)</f>
        <v>No</v>
      </c>
      <c r="H1711" s="8">
        <f>VLOOKUP(A1711:A4045,'Medical Examinations'!$A$2:$H$2336,7,0)</f>
        <v>1</v>
      </c>
      <c r="I1711" t="str">
        <f>VLOOKUP(A1711:A4045,'Medical Examinations'!$A$2:$K$2336,11,0)</f>
        <v>No</v>
      </c>
      <c r="J1711" s="8" t="str">
        <f>VLOOKUP(A1711:A4045,'Medical Examinations'!$A$2:$M$2336,12,0)</f>
        <v>Overweight</v>
      </c>
      <c r="K1711" s="8" t="str">
        <f>VLOOKUP(A1711:A4045,'Medical Examinations'!$A$2:$M$2336,13,0)</f>
        <v>Normal</v>
      </c>
      <c r="L1711" s="8" t="str">
        <f>VLOOKUP(Table1[CUSTOMER ID],'Hospitalisation Details'!$A$1:$N$2344,12,0)</f>
        <v>1/Jun/1984</v>
      </c>
      <c r="M1711" s="22">
        <f>VLOOKUP(Table1[CUSTOMER ID],'Hospitalisation Details'!$A$2:$N$2344,14,0)</f>
        <v>5383.54</v>
      </c>
      <c r="N1711" s="8" t="str">
        <f>VLOOKUP(Table1[CUSTOMER ID],'Hospitalisation Details'!$A$2:$I$2344,7,0)</f>
        <v>tier - 2</v>
      </c>
      <c r="O1711" s="8" t="str">
        <f>VLOOKUP(Table1[CUSTOMER ID],'Hospitalisation Details'!$A$2:$I$2344,8,0)</f>
        <v>tier - 3</v>
      </c>
      <c r="P1711" s="8" t="str">
        <f>VLOOKUP(Table1[CUSTOMER ID],'Hospitalisation Details'!$A$2:$I$2344,9,0)</f>
        <v>R1011</v>
      </c>
      <c r="Q1711" s="8">
        <f ca="1">VLOOKUP(Table1[CUSTOMER ID],'Hospitalisation Details'!$A$2:$N$2344,13,0)</f>
        <v>40</v>
      </c>
    </row>
    <row r="1712" spans="1:17" ht="15.75" x14ac:dyDescent="0.25">
      <c r="A1712" s="1" t="s">
        <v>659</v>
      </c>
      <c r="B1712" s="8" t="str">
        <f>VLOOKUP(A1712:A4046,'Customer Names'!$A$2:$D$2336,2,0)</f>
        <v xml:space="preserve">  Jose Guadalupe P</v>
      </c>
      <c r="C1712" s="8">
        <f>VLOOKUP(A1712:A4046,'Medical Examinations'!$A$2:$H$2336,2,0)</f>
        <v>33.82</v>
      </c>
      <c r="D1712" s="8">
        <f>VLOOKUP(A1712:A4046,'Medical Examinations'!$A$2:$H$2336,3,0)</f>
        <v>8.93</v>
      </c>
      <c r="E1712" s="8" t="str">
        <f>VLOOKUP(A1712:A4046,'Medical Examinations'!$A$1:$M$2336,10,0)</f>
        <v>Yes</v>
      </c>
      <c r="F1712" s="8" t="str">
        <f>VLOOKUP(A1712:A4046,'Medical Examinations'!$A$2:$H$2336,5,0)</f>
        <v>No</v>
      </c>
      <c r="G1712" s="8" t="str">
        <f>VLOOKUP(A1712:A4046,'Medical Examinations'!$A$2:$H$2336,6,0)</f>
        <v>No</v>
      </c>
      <c r="H1712" s="8">
        <f>VLOOKUP(A1712:A4046,'Medical Examinations'!$A$2:$H$2336,7,0)</f>
        <v>1</v>
      </c>
      <c r="I1712" t="str">
        <f>VLOOKUP(A1712:A4046,'Medical Examinations'!$A$2:$K$2336,11,0)</f>
        <v>No</v>
      </c>
      <c r="J1712" s="8" t="str">
        <f>VLOOKUP(A1712:A4046,'Medical Examinations'!$A$2:$M$2336,12,0)</f>
        <v>Obesity</v>
      </c>
      <c r="K1712" s="8" t="str">
        <f>VLOOKUP(A1712:A4046,'Medical Examinations'!$A$2:$M$2336,13,0)</f>
        <v>Diabetes</v>
      </c>
      <c r="L1712" s="8" t="str">
        <f>VLOOKUP(Table1[CUSTOMER ID],'Hospitalisation Details'!$A$1:$N$2344,12,0)</f>
        <v>22/Jul/1986</v>
      </c>
      <c r="M1712" s="22">
        <f>VLOOKUP(Table1[CUSTOMER ID],'Hospitalisation Details'!$A$2:$N$2344,14,0)</f>
        <v>5377.46</v>
      </c>
      <c r="N1712" s="8" t="str">
        <f>VLOOKUP(Table1[CUSTOMER ID],'Hospitalisation Details'!$A$2:$I$2344,7,0)</f>
        <v>tier - 2</v>
      </c>
      <c r="O1712" s="8" t="str">
        <f>VLOOKUP(Table1[CUSTOMER ID],'Hospitalisation Details'!$A$2:$I$2344,8,0)</f>
        <v>tier - 3</v>
      </c>
      <c r="P1712" s="8" t="str">
        <f>VLOOKUP(Table1[CUSTOMER ID],'Hospitalisation Details'!$A$2:$I$2344,9,0)</f>
        <v>R1012</v>
      </c>
      <c r="Q1712" s="8">
        <f ca="1">VLOOKUP(Table1[CUSTOMER ID],'Hospitalisation Details'!$A$2:$N$2344,13,0)</f>
        <v>38</v>
      </c>
    </row>
    <row r="1713" spans="1:17" ht="15.75" x14ac:dyDescent="0.25">
      <c r="A1713" s="1" t="s">
        <v>658</v>
      </c>
      <c r="B1713" s="8" t="str">
        <f>VLOOKUP(A1713:A4047,'Customer Names'!$A$2:$D$2336,2,0)</f>
        <v xml:space="preserve">  Cynthia</v>
      </c>
      <c r="C1713" s="8">
        <f>VLOOKUP(A1713:A4047,'Medical Examinations'!$A$2:$H$2336,2,0)</f>
        <v>32.9</v>
      </c>
      <c r="D1713" s="8">
        <f>VLOOKUP(A1713:A4047,'Medical Examinations'!$A$2:$H$2336,3,0)</f>
        <v>4.3499999999999996</v>
      </c>
      <c r="E1713" s="8" t="str">
        <f>VLOOKUP(A1713:A4047,'Medical Examinations'!$A$1:$M$2336,10,0)</f>
        <v>No</v>
      </c>
      <c r="F1713" s="8" t="str">
        <f>VLOOKUP(A1713:A4047,'Medical Examinations'!$A$2:$H$2336,5,0)</f>
        <v>No</v>
      </c>
      <c r="G1713" s="8" t="str">
        <f>VLOOKUP(A1713:A4047,'Medical Examinations'!$A$2:$H$2336,6,0)</f>
        <v>No</v>
      </c>
      <c r="H1713" s="8">
        <f>VLOOKUP(A1713:A4047,'Medical Examinations'!$A$2:$H$2336,7,0)</f>
        <v>0</v>
      </c>
      <c r="I1713" t="str">
        <f>VLOOKUP(A1713:A4047,'Medical Examinations'!$A$2:$K$2336,11,0)</f>
        <v>No</v>
      </c>
      <c r="J1713" s="8" t="str">
        <f>VLOOKUP(A1713:A4047,'Medical Examinations'!$A$2:$M$2336,12,0)</f>
        <v>Obesity</v>
      </c>
      <c r="K1713" s="8" t="str">
        <f>VLOOKUP(A1713:A4047,'Medical Examinations'!$A$2:$M$2336,13,0)</f>
        <v>Normal</v>
      </c>
      <c r="L1713" s="8" t="str">
        <f>VLOOKUP(Table1[CUSTOMER ID],'Hospitalisation Details'!$A$1:$N$2344,12,0)</f>
        <v>18/Nov/1989</v>
      </c>
      <c r="M1713" s="22">
        <f>VLOOKUP(Table1[CUSTOMER ID],'Hospitalisation Details'!$A$2:$N$2344,14,0)</f>
        <v>5375.04</v>
      </c>
      <c r="N1713" s="8" t="str">
        <f>VLOOKUP(Table1[CUSTOMER ID],'Hospitalisation Details'!$A$2:$I$2344,7,0)</f>
        <v>tier - 2</v>
      </c>
      <c r="O1713" s="8" t="str">
        <f>VLOOKUP(Table1[CUSTOMER ID],'Hospitalisation Details'!$A$2:$I$2344,8,0)</f>
        <v>tier - 1</v>
      </c>
      <c r="P1713" s="8" t="str">
        <f>VLOOKUP(Table1[CUSTOMER ID],'Hospitalisation Details'!$A$2:$I$2344,9,0)</f>
        <v>R1011</v>
      </c>
      <c r="Q1713" s="8">
        <f ca="1">VLOOKUP(Table1[CUSTOMER ID],'Hospitalisation Details'!$A$2:$N$2344,13,0)</f>
        <v>35</v>
      </c>
    </row>
    <row r="1714" spans="1:17" ht="15.75" x14ac:dyDescent="0.25">
      <c r="A1714" s="1" t="s">
        <v>657</v>
      </c>
      <c r="B1714" s="8" t="str">
        <f>VLOOKUP(A1714:A4048,'Customer Names'!$A$2:$D$2336,2,0)</f>
        <v xml:space="preserve">  Tyler</v>
      </c>
      <c r="C1714" s="8">
        <f>VLOOKUP(A1714:A4048,'Medical Examinations'!$A$2:$H$2336,2,0)</f>
        <v>30.875</v>
      </c>
      <c r="D1714" s="8">
        <f>VLOOKUP(A1714:A4048,'Medical Examinations'!$A$2:$H$2336,3,0)</f>
        <v>9.5399999999999991</v>
      </c>
      <c r="E1714" s="8" t="str">
        <f>VLOOKUP(A1714:A4048,'Medical Examinations'!$A$1:$M$2336,10,0)</f>
        <v>Yes</v>
      </c>
      <c r="F1714" s="8" t="str">
        <f>VLOOKUP(A1714:A4048,'Medical Examinations'!$A$2:$H$2336,5,0)</f>
        <v>No</v>
      </c>
      <c r="G1714" s="8" t="str">
        <f>VLOOKUP(A1714:A4048,'Medical Examinations'!$A$2:$H$2336,6,0)</f>
        <v>No</v>
      </c>
      <c r="H1714" s="8">
        <f>VLOOKUP(A1714:A4048,'Medical Examinations'!$A$2:$H$2336,7,0)</f>
        <v>1</v>
      </c>
      <c r="I1714" t="str">
        <f>VLOOKUP(A1714:A4048,'Medical Examinations'!$A$2:$K$2336,11,0)</f>
        <v>No</v>
      </c>
      <c r="J1714" s="8" t="str">
        <f>VLOOKUP(A1714:A4048,'Medical Examinations'!$A$2:$M$2336,12,0)</f>
        <v>Obesity</v>
      </c>
      <c r="K1714" s="8" t="str">
        <f>VLOOKUP(A1714:A4048,'Medical Examinations'!$A$2:$M$2336,13,0)</f>
        <v>Diabetes</v>
      </c>
      <c r="L1714" s="8" t="str">
        <f>VLOOKUP(Table1[CUSTOMER ID],'Hospitalisation Details'!$A$1:$N$2344,12,0)</f>
        <v>1/Jun/1986</v>
      </c>
      <c r="M1714" s="22">
        <f>VLOOKUP(Table1[CUSTOMER ID],'Hospitalisation Details'!$A$2:$N$2344,14,0)</f>
        <v>5373.36</v>
      </c>
      <c r="N1714" s="8" t="str">
        <f>VLOOKUP(Table1[CUSTOMER ID],'Hospitalisation Details'!$A$2:$I$2344,7,0)</f>
        <v>tier - 2</v>
      </c>
      <c r="O1714" s="8" t="str">
        <f>VLOOKUP(Table1[CUSTOMER ID],'Hospitalisation Details'!$A$2:$I$2344,8,0)</f>
        <v>tier - 2</v>
      </c>
      <c r="P1714" s="8" t="str">
        <f>VLOOKUP(Table1[CUSTOMER ID],'Hospitalisation Details'!$A$2:$I$2344,9,0)</f>
        <v>R1012</v>
      </c>
      <c r="Q1714" s="8">
        <f ca="1">VLOOKUP(Table1[CUSTOMER ID],'Hospitalisation Details'!$A$2:$N$2344,13,0)</f>
        <v>38</v>
      </c>
    </row>
    <row r="1715" spans="1:17" ht="15.75" x14ac:dyDescent="0.25">
      <c r="A1715" s="1" t="s">
        <v>656</v>
      </c>
      <c r="B1715" s="8" t="str">
        <f>VLOOKUP(A1715:A4049,'Customer Names'!$A$2:$D$2336,2,0)</f>
        <v xml:space="preserve">  Holly J</v>
      </c>
      <c r="C1715" s="8">
        <f>VLOOKUP(A1715:A4049,'Medical Examinations'!$A$2:$H$2336,2,0)</f>
        <v>32.64</v>
      </c>
      <c r="D1715" s="8">
        <f>VLOOKUP(A1715:A4049,'Medical Examinations'!$A$2:$H$2336,3,0)</f>
        <v>5.91</v>
      </c>
      <c r="E1715" s="8" t="str">
        <f>VLOOKUP(A1715:A4049,'Medical Examinations'!$A$1:$M$2336,10,0)</f>
        <v>No</v>
      </c>
      <c r="F1715" s="8" t="str">
        <f>VLOOKUP(A1715:A4049,'Medical Examinations'!$A$2:$H$2336,5,0)</f>
        <v>No</v>
      </c>
      <c r="G1715" s="8" t="str">
        <f>VLOOKUP(A1715:A4049,'Medical Examinations'!$A$2:$H$2336,6,0)</f>
        <v>No</v>
      </c>
      <c r="H1715" s="8">
        <f>VLOOKUP(A1715:A4049,'Medical Examinations'!$A$2:$H$2336,7,0)</f>
        <v>0</v>
      </c>
      <c r="I1715" t="str">
        <f>VLOOKUP(A1715:A4049,'Medical Examinations'!$A$2:$K$2336,11,0)</f>
        <v>No</v>
      </c>
      <c r="J1715" s="8" t="str">
        <f>VLOOKUP(A1715:A4049,'Medical Examinations'!$A$2:$M$2336,12,0)</f>
        <v>Obesity</v>
      </c>
      <c r="K1715" s="8" t="str">
        <f>VLOOKUP(A1715:A4049,'Medical Examinations'!$A$2:$M$2336,13,0)</f>
        <v>Prediabetes</v>
      </c>
      <c r="L1715" s="8" t="str">
        <f>VLOOKUP(Table1[CUSTOMER ID],'Hospitalisation Details'!$A$1:$N$2344,12,0)</f>
        <v>7/Dec/1994</v>
      </c>
      <c r="M1715" s="22">
        <f>VLOOKUP(Table1[CUSTOMER ID],'Hospitalisation Details'!$A$2:$N$2344,14,0)</f>
        <v>5364.66</v>
      </c>
      <c r="N1715" s="8" t="str">
        <f>VLOOKUP(Table1[CUSTOMER ID],'Hospitalisation Details'!$A$2:$I$2344,7,0)</f>
        <v>tier - 2</v>
      </c>
      <c r="O1715" s="8" t="str">
        <f>VLOOKUP(Table1[CUSTOMER ID],'Hospitalisation Details'!$A$2:$I$2344,8,0)</f>
        <v>tier - 1</v>
      </c>
      <c r="P1715" s="8" t="str">
        <f>VLOOKUP(Table1[CUSTOMER ID],'Hospitalisation Details'!$A$2:$I$2344,9,0)</f>
        <v>R1011</v>
      </c>
      <c r="Q1715" s="8">
        <f ca="1">VLOOKUP(Table1[CUSTOMER ID],'Hospitalisation Details'!$A$2:$N$2344,13,0)</f>
        <v>29</v>
      </c>
    </row>
    <row r="1716" spans="1:17" ht="15.75" x14ac:dyDescent="0.25">
      <c r="A1716" s="1" t="s">
        <v>655</v>
      </c>
      <c r="B1716" s="8" t="str">
        <f>VLOOKUP(A1716:A4050,'Customer Names'!$A$2:$D$2336,2,0)</f>
        <v xml:space="preserve">  Kristen</v>
      </c>
      <c r="C1716" s="8">
        <f>VLOOKUP(A1716:A4050,'Medical Examinations'!$A$2:$H$2336,2,0)</f>
        <v>22.135000000000002</v>
      </c>
      <c r="D1716" s="8">
        <f>VLOOKUP(A1716:A4050,'Medical Examinations'!$A$2:$H$2336,3,0)</f>
        <v>5.0999999999999996</v>
      </c>
      <c r="E1716" s="8" t="str">
        <f>VLOOKUP(A1716:A4050,'Medical Examinations'!$A$1:$M$2336,10,0)</f>
        <v>No</v>
      </c>
      <c r="F1716" s="8" t="str">
        <f>VLOOKUP(A1716:A4050,'Medical Examinations'!$A$2:$H$2336,5,0)</f>
        <v>No</v>
      </c>
      <c r="G1716" s="8" t="str">
        <f>VLOOKUP(A1716:A4050,'Medical Examinations'!$A$2:$H$2336,6,0)</f>
        <v>No</v>
      </c>
      <c r="H1716" s="8">
        <f>VLOOKUP(A1716:A4050,'Medical Examinations'!$A$2:$H$2336,7,0)</f>
        <v>0</v>
      </c>
      <c r="I1716" t="str">
        <f>VLOOKUP(A1716:A4050,'Medical Examinations'!$A$2:$K$2336,11,0)</f>
        <v>No</v>
      </c>
      <c r="J1716" s="8" t="str">
        <f>VLOOKUP(A1716:A4050,'Medical Examinations'!$A$2:$M$2336,12,0)</f>
        <v>Normal Weight</v>
      </c>
      <c r="K1716" s="8" t="str">
        <f>VLOOKUP(A1716:A4050,'Medical Examinations'!$A$2:$M$2336,13,0)</f>
        <v>Normal</v>
      </c>
      <c r="L1716" s="8" t="str">
        <f>VLOOKUP(Table1[CUSTOMER ID],'Hospitalisation Details'!$A$1:$N$2344,12,0)</f>
        <v>7/Nov/1989</v>
      </c>
      <c r="M1716" s="22">
        <f>VLOOKUP(Table1[CUSTOMER ID],'Hospitalisation Details'!$A$2:$N$2344,14,0)</f>
        <v>5354.07</v>
      </c>
      <c r="N1716" s="8" t="str">
        <f>VLOOKUP(Table1[CUSTOMER ID],'Hospitalisation Details'!$A$2:$I$2344,7,0)</f>
        <v>tier - 2</v>
      </c>
      <c r="O1716" s="8" t="str">
        <f>VLOOKUP(Table1[CUSTOMER ID],'Hospitalisation Details'!$A$2:$I$2344,8,0)</f>
        <v>tier - 3</v>
      </c>
      <c r="P1716" s="8" t="str">
        <f>VLOOKUP(Table1[CUSTOMER ID],'Hospitalisation Details'!$A$2:$I$2344,9,0)</f>
        <v>R1024</v>
      </c>
      <c r="Q1716" s="8">
        <f ca="1">VLOOKUP(Table1[CUSTOMER ID],'Hospitalisation Details'!$A$2:$N$2344,13,0)</f>
        <v>35</v>
      </c>
    </row>
    <row r="1717" spans="1:17" ht="15.75" x14ac:dyDescent="0.25">
      <c r="A1717" s="1" t="s">
        <v>654</v>
      </c>
      <c r="B1717" s="8" t="str">
        <f>VLOOKUP(A1717:A4051,'Customer Names'!$A$2:$D$2336,2,0)</f>
        <v xml:space="preserve">  Thomas</v>
      </c>
      <c r="C1717" s="8">
        <f>VLOOKUP(A1717:A4051,'Medical Examinations'!$A$2:$H$2336,2,0)</f>
        <v>16.53</v>
      </c>
      <c r="D1717" s="8">
        <f>VLOOKUP(A1717:A4051,'Medical Examinations'!$A$2:$H$2336,3,0)</f>
        <v>5.08</v>
      </c>
      <c r="E1717" s="8" t="str">
        <f>VLOOKUP(A1717:A4051,'Medical Examinations'!$A$1:$M$2336,10,0)</f>
        <v>No</v>
      </c>
      <c r="F1717" s="8" t="str">
        <f>VLOOKUP(A1717:A4051,'Medical Examinations'!$A$2:$H$2336,5,0)</f>
        <v>No</v>
      </c>
      <c r="G1717" s="8" t="str">
        <f>VLOOKUP(A1717:A4051,'Medical Examinations'!$A$2:$H$2336,6,0)</f>
        <v>No</v>
      </c>
      <c r="H1717" s="8">
        <f>VLOOKUP(A1717:A4051,'Medical Examinations'!$A$2:$H$2336,7,0)</f>
        <v>2</v>
      </c>
      <c r="I1717" t="str">
        <f>VLOOKUP(A1717:A4051,'Medical Examinations'!$A$2:$K$2336,11,0)</f>
        <v>No</v>
      </c>
      <c r="J1717" s="8" t="str">
        <f>VLOOKUP(A1717:A4051,'Medical Examinations'!$A$2:$M$2336,12,0)</f>
        <v>Underweight</v>
      </c>
      <c r="K1717" s="8" t="str">
        <f>VLOOKUP(A1717:A4051,'Medical Examinations'!$A$2:$M$2336,13,0)</f>
        <v>Normal</v>
      </c>
      <c r="L1717" s="8" t="str">
        <f>VLOOKUP(Table1[CUSTOMER ID],'Hospitalisation Details'!$A$1:$N$2344,12,0)</f>
        <v>15/Dec/1972</v>
      </c>
      <c r="M1717" s="22">
        <f>VLOOKUP(Table1[CUSTOMER ID],'Hospitalisation Details'!$A$2:$N$2344,14,0)</f>
        <v>5344.81</v>
      </c>
      <c r="N1717" s="8" t="str">
        <f>VLOOKUP(Table1[CUSTOMER ID],'Hospitalisation Details'!$A$2:$I$2344,7,0)</f>
        <v>tier - 2</v>
      </c>
      <c r="O1717" s="8" t="str">
        <f>VLOOKUP(Table1[CUSTOMER ID],'Hospitalisation Details'!$A$2:$I$2344,8,0)</f>
        <v>tier - 3</v>
      </c>
      <c r="P1717" s="8" t="str">
        <f>VLOOKUP(Table1[CUSTOMER ID],'Hospitalisation Details'!$A$2:$I$2344,9,0)</f>
        <v>R1013</v>
      </c>
      <c r="Q1717" s="8">
        <f ca="1">VLOOKUP(Table1[CUSTOMER ID],'Hospitalisation Details'!$A$2:$N$2344,13,0)</f>
        <v>51</v>
      </c>
    </row>
    <row r="1718" spans="1:17" ht="15.75" x14ac:dyDescent="0.25">
      <c r="A1718" s="1" t="s">
        <v>653</v>
      </c>
      <c r="B1718" s="8" t="str">
        <f>VLOOKUP(A1718:A4052,'Customer Names'!$A$2:$D$2336,2,0)</f>
        <v xml:space="preserve">  Tricity M</v>
      </c>
      <c r="C1718" s="8">
        <f>VLOOKUP(A1718:A4052,'Medical Examinations'!$A$2:$H$2336,2,0)</f>
        <v>32.774999999999999</v>
      </c>
      <c r="D1718" s="8">
        <f>VLOOKUP(A1718:A4052,'Medical Examinations'!$A$2:$H$2336,3,0)</f>
        <v>4.75</v>
      </c>
      <c r="E1718" s="8" t="str">
        <f>VLOOKUP(A1718:A4052,'Medical Examinations'!$A$1:$M$2336,10,0)</f>
        <v>No</v>
      </c>
      <c r="F1718" s="8" t="str">
        <f>VLOOKUP(A1718:A4052,'Medical Examinations'!$A$2:$H$2336,5,0)</f>
        <v>No</v>
      </c>
      <c r="G1718" s="8" t="str">
        <f>VLOOKUP(A1718:A4052,'Medical Examinations'!$A$2:$H$2336,6,0)</f>
        <v>No</v>
      </c>
      <c r="H1718" s="8">
        <f>VLOOKUP(A1718:A4052,'Medical Examinations'!$A$2:$H$2336,7,0)</f>
        <v>0</v>
      </c>
      <c r="I1718" t="str">
        <f>VLOOKUP(A1718:A4052,'Medical Examinations'!$A$2:$K$2336,11,0)</f>
        <v>No</v>
      </c>
      <c r="J1718" s="8" t="str">
        <f>VLOOKUP(A1718:A4052,'Medical Examinations'!$A$2:$M$2336,12,0)</f>
        <v>Obesity</v>
      </c>
      <c r="K1718" s="8" t="str">
        <f>VLOOKUP(A1718:A4052,'Medical Examinations'!$A$2:$M$2336,13,0)</f>
        <v>Normal</v>
      </c>
      <c r="L1718" s="8" t="str">
        <f>VLOOKUP(Table1[CUSTOMER ID],'Hospitalisation Details'!$A$1:$N$2344,12,0)</f>
        <v>28/Aug/1991</v>
      </c>
      <c r="M1718" s="22">
        <f>VLOOKUP(Table1[CUSTOMER ID],'Hospitalisation Details'!$A$2:$N$2344,14,0)</f>
        <v>5327.4</v>
      </c>
      <c r="N1718" s="8" t="str">
        <f>VLOOKUP(Table1[CUSTOMER ID],'Hospitalisation Details'!$A$2:$I$2344,7,0)</f>
        <v>tier - 2</v>
      </c>
      <c r="O1718" s="8" t="str">
        <f>VLOOKUP(Table1[CUSTOMER ID],'Hospitalisation Details'!$A$2:$I$2344,8,0)</f>
        <v>tier - 1</v>
      </c>
      <c r="P1718" s="8" t="str">
        <f>VLOOKUP(Table1[CUSTOMER ID],'Hospitalisation Details'!$A$2:$I$2344,9,0)</f>
        <v>R1012</v>
      </c>
      <c r="Q1718" s="8">
        <f ca="1">VLOOKUP(Table1[CUSTOMER ID],'Hospitalisation Details'!$A$2:$N$2344,13,0)</f>
        <v>33</v>
      </c>
    </row>
    <row r="1719" spans="1:17" ht="15.75" x14ac:dyDescent="0.25">
      <c r="A1719" s="1" t="s">
        <v>652</v>
      </c>
      <c r="B1719" s="8" t="str">
        <f>VLOOKUP(A1719:A4053,'Customer Names'!$A$2:$D$2336,2,0)</f>
        <v xml:space="preserve">  Sarah A</v>
      </c>
      <c r="C1719" s="8">
        <f>VLOOKUP(A1719:A4053,'Medical Examinations'!$A$2:$H$2336,2,0)</f>
        <v>30.9</v>
      </c>
      <c r="D1719" s="8">
        <f>VLOOKUP(A1719:A4053,'Medical Examinations'!$A$2:$H$2336,3,0)</f>
        <v>6.05</v>
      </c>
      <c r="E1719" s="8" t="str">
        <f>VLOOKUP(A1719:A4053,'Medical Examinations'!$A$1:$M$2336,10,0)</f>
        <v>No</v>
      </c>
      <c r="F1719" s="8" t="str">
        <f>VLOOKUP(A1719:A4053,'Medical Examinations'!$A$2:$H$2336,5,0)</f>
        <v>No</v>
      </c>
      <c r="G1719" s="8" t="str">
        <f>VLOOKUP(A1719:A4053,'Medical Examinations'!$A$2:$H$2336,6,0)</f>
        <v>No</v>
      </c>
      <c r="H1719" s="8">
        <f>VLOOKUP(A1719:A4053,'Medical Examinations'!$A$2:$H$2336,7,0)</f>
        <v>1</v>
      </c>
      <c r="I1719" t="str">
        <f>VLOOKUP(A1719:A4053,'Medical Examinations'!$A$2:$K$2336,11,0)</f>
        <v>No</v>
      </c>
      <c r="J1719" s="8" t="str">
        <f>VLOOKUP(A1719:A4053,'Medical Examinations'!$A$2:$M$2336,12,0)</f>
        <v>Obesity</v>
      </c>
      <c r="K1719" s="8" t="str">
        <f>VLOOKUP(A1719:A4053,'Medical Examinations'!$A$2:$M$2336,13,0)</f>
        <v>Prediabetes</v>
      </c>
      <c r="L1719" s="8" t="str">
        <f>VLOOKUP(Table1[CUSTOMER ID],'Hospitalisation Details'!$A$1:$N$2344,12,0)</f>
        <v>18/Jun/1992</v>
      </c>
      <c r="M1719" s="22">
        <f>VLOOKUP(Table1[CUSTOMER ID],'Hospitalisation Details'!$A$2:$N$2344,14,0)</f>
        <v>5325.65</v>
      </c>
      <c r="N1719" s="8" t="str">
        <f>VLOOKUP(Table1[CUSTOMER ID],'Hospitalisation Details'!$A$2:$I$2344,7,0)</f>
        <v>tier - 2</v>
      </c>
      <c r="O1719" s="8" t="str">
        <f>VLOOKUP(Table1[CUSTOMER ID],'Hospitalisation Details'!$A$2:$I$2344,8,0)</f>
        <v>tier - 1</v>
      </c>
      <c r="P1719" s="8" t="str">
        <f>VLOOKUP(Table1[CUSTOMER ID],'Hospitalisation Details'!$A$2:$I$2344,9,0)</f>
        <v>R1011</v>
      </c>
      <c r="Q1719" s="8">
        <f ca="1">VLOOKUP(Table1[CUSTOMER ID],'Hospitalisation Details'!$A$2:$N$2344,13,0)</f>
        <v>32</v>
      </c>
    </row>
    <row r="1720" spans="1:17" ht="15.75" x14ac:dyDescent="0.25">
      <c r="A1720" s="1" t="s">
        <v>651</v>
      </c>
      <c r="B1720" s="8" t="str">
        <f>VLOOKUP(A1720:A4054,'Customer Names'!$A$2:$D$2336,2,0)</f>
        <v xml:space="preserve">  Lisa M</v>
      </c>
      <c r="C1720" s="8">
        <f>VLOOKUP(A1720:A4054,'Medical Examinations'!$A$2:$H$2336,2,0)</f>
        <v>15.58</v>
      </c>
      <c r="D1720" s="8">
        <f>VLOOKUP(A1720:A4054,'Medical Examinations'!$A$2:$H$2336,3,0)</f>
        <v>11.56</v>
      </c>
      <c r="E1720" s="8" t="str">
        <f>VLOOKUP(A1720:A4054,'Medical Examinations'!$A$1:$M$2336,10,0)</f>
        <v>No</v>
      </c>
      <c r="F1720" s="8" t="str">
        <f>VLOOKUP(A1720:A4054,'Medical Examinations'!$A$2:$H$2336,5,0)</f>
        <v>No</v>
      </c>
      <c r="G1720" s="8" t="str">
        <f>VLOOKUP(A1720:A4054,'Medical Examinations'!$A$2:$H$2336,6,0)</f>
        <v>No</v>
      </c>
      <c r="H1720" s="8">
        <f>VLOOKUP(A1720:A4054,'Medical Examinations'!$A$2:$H$2336,7,0)</f>
        <v>0</v>
      </c>
      <c r="I1720" t="str">
        <f>VLOOKUP(A1720:A4054,'Medical Examinations'!$A$2:$K$2336,11,0)</f>
        <v>No</v>
      </c>
      <c r="J1720" s="8" t="str">
        <f>VLOOKUP(A1720:A4054,'Medical Examinations'!$A$2:$M$2336,12,0)</f>
        <v>Underweight</v>
      </c>
      <c r="K1720" s="8" t="str">
        <f>VLOOKUP(A1720:A4054,'Medical Examinations'!$A$2:$M$2336,13,0)</f>
        <v>Diabetes</v>
      </c>
      <c r="L1720" s="8" t="str">
        <f>VLOOKUP(Table1[CUSTOMER ID],'Hospitalisation Details'!$A$1:$N$2344,12,0)</f>
        <v>2/Sep/1974</v>
      </c>
      <c r="M1720" s="22">
        <f>VLOOKUP(Table1[CUSTOMER ID],'Hospitalisation Details'!$A$2:$N$2344,14,0)</f>
        <v>5322.24</v>
      </c>
      <c r="N1720" s="8" t="str">
        <f>VLOOKUP(Table1[CUSTOMER ID],'Hospitalisation Details'!$A$2:$I$2344,7,0)</f>
        <v>tier - 2</v>
      </c>
      <c r="O1720" s="8" t="str">
        <f>VLOOKUP(Table1[CUSTOMER ID],'Hospitalisation Details'!$A$2:$I$2344,8,0)</f>
        <v>tier - 1</v>
      </c>
      <c r="P1720" s="8" t="str">
        <f>VLOOKUP(Table1[CUSTOMER ID],'Hospitalisation Details'!$A$2:$I$2344,9,0)</f>
        <v>R1012</v>
      </c>
      <c r="Q1720" s="8">
        <f ca="1">VLOOKUP(Table1[CUSTOMER ID],'Hospitalisation Details'!$A$2:$N$2344,13,0)</f>
        <v>50</v>
      </c>
    </row>
    <row r="1721" spans="1:17" ht="15.75" x14ac:dyDescent="0.25">
      <c r="A1721" s="1" t="s">
        <v>650</v>
      </c>
      <c r="B1721" s="8" t="str">
        <f>VLOOKUP(A1721:A4055,'Customer Names'!$A$2:$D$2336,2,0)</f>
        <v xml:space="preserve">  Tracy A</v>
      </c>
      <c r="C1721" s="8">
        <f>VLOOKUP(A1721:A4055,'Medical Examinations'!$A$2:$H$2336,2,0)</f>
        <v>26.315000000000001</v>
      </c>
      <c r="D1721" s="8">
        <f>VLOOKUP(A1721:A4055,'Medical Examinations'!$A$2:$H$2336,3,0)</f>
        <v>5.76</v>
      </c>
      <c r="E1721" s="8" t="str">
        <f>VLOOKUP(A1721:A4055,'Medical Examinations'!$A$1:$M$2336,10,0)</f>
        <v>No</v>
      </c>
      <c r="F1721" s="8" t="str">
        <f>VLOOKUP(A1721:A4055,'Medical Examinations'!$A$2:$H$2336,5,0)</f>
        <v>No</v>
      </c>
      <c r="G1721" s="8" t="str">
        <f>VLOOKUP(A1721:A4055,'Medical Examinations'!$A$2:$H$2336,6,0)</f>
        <v>No</v>
      </c>
      <c r="H1721" s="8">
        <f>VLOOKUP(A1721:A4055,'Medical Examinations'!$A$2:$H$2336,7,0)</f>
        <v>0</v>
      </c>
      <c r="I1721" t="str">
        <f>VLOOKUP(A1721:A4055,'Medical Examinations'!$A$2:$K$2336,11,0)</f>
        <v>No</v>
      </c>
      <c r="J1721" s="8" t="str">
        <f>VLOOKUP(A1721:A4055,'Medical Examinations'!$A$2:$M$2336,12,0)</f>
        <v>Overweight</v>
      </c>
      <c r="K1721" s="8" t="str">
        <f>VLOOKUP(A1721:A4055,'Medical Examinations'!$A$2:$M$2336,13,0)</f>
        <v>Prediabetes</v>
      </c>
      <c r="L1721" s="8" t="str">
        <f>VLOOKUP(Table1[CUSTOMER ID],'Hospitalisation Details'!$A$1:$N$2344,12,0)</f>
        <v>13/Nov/1994</v>
      </c>
      <c r="M1721" s="22">
        <f>VLOOKUP(Table1[CUSTOMER ID],'Hospitalisation Details'!$A$2:$N$2344,14,0)</f>
        <v>5312.17</v>
      </c>
      <c r="N1721" s="8" t="str">
        <f>VLOOKUP(Table1[CUSTOMER ID],'Hospitalisation Details'!$A$2:$I$2344,7,0)</f>
        <v>tier - 2</v>
      </c>
      <c r="O1721" s="8" t="str">
        <f>VLOOKUP(Table1[CUSTOMER ID],'Hospitalisation Details'!$A$2:$I$2344,8,0)</f>
        <v>tier - 2</v>
      </c>
      <c r="P1721" s="8" t="str">
        <f>VLOOKUP(Table1[CUSTOMER ID],'Hospitalisation Details'!$A$2:$I$2344,9,0)</f>
        <v>R1012</v>
      </c>
      <c r="Q1721" s="8">
        <f ca="1">VLOOKUP(Table1[CUSTOMER ID],'Hospitalisation Details'!$A$2:$N$2344,13,0)</f>
        <v>30</v>
      </c>
    </row>
    <row r="1722" spans="1:17" ht="15.75" x14ac:dyDescent="0.25">
      <c r="A1722" s="1" t="s">
        <v>649</v>
      </c>
      <c r="B1722" s="8" t="str">
        <f>VLOOKUP(A1722:A4056,'Customer Names'!$A$2:$D$2336,2,0)</f>
        <v xml:space="preserve">  Patrick</v>
      </c>
      <c r="C1722" s="8">
        <f>VLOOKUP(A1722:A4056,'Medical Examinations'!$A$2:$H$2336,2,0)</f>
        <v>35.61</v>
      </c>
      <c r="D1722" s="8">
        <f>VLOOKUP(A1722:A4056,'Medical Examinations'!$A$2:$H$2336,3,0)</f>
        <v>5.65</v>
      </c>
      <c r="E1722" s="8" t="str">
        <f>VLOOKUP(A1722:A4056,'Medical Examinations'!$A$1:$M$2336,10,0)</f>
        <v>No</v>
      </c>
      <c r="F1722" s="8" t="str">
        <f>VLOOKUP(A1722:A4056,'Medical Examinations'!$A$2:$H$2336,5,0)</f>
        <v>yes</v>
      </c>
      <c r="G1722" s="8" t="str">
        <f>VLOOKUP(A1722:A4056,'Medical Examinations'!$A$2:$H$2336,6,0)</f>
        <v>No</v>
      </c>
      <c r="H1722" s="8">
        <f>VLOOKUP(A1722:A4056,'Medical Examinations'!$A$2:$H$2336,7,0)</f>
        <v>1</v>
      </c>
      <c r="I1722" t="str">
        <f>VLOOKUP(A1722:A4056,'Medical Examinations'!$A$2:$K$2336,11,0)</f>
        <v>No</v>
      </c>
      <c r="J1722" s="8" t="str">
        <f>VLOOKUP(A1722:A4056,'Medical Examinations'!$A$2:$M$2336,12,0)</f>
        <v>Obesity</v>
      </c>
      <c r="K1722" s="8" t="str">
        <f>VLOOKUP(A1722:A4056,'Medical Examinations'!$A$2:$M$2336,13,0)</f>
        <v>Normal</v>
      </c>
      <c r="L1722" s="8" t="str">
        <f>VLOOKUP(Table1[CUSTOMER ID],'Hospitalisation Details'!$A$1:$N$2344,12,0)</f>
        <v>9/Sep/2000</v>
      </c>
      <c r="M1722" s="22">
        <f>VLOOKUP(Table1[CUSTOMER ID],'Hospitalisation Details'!$A$2:$N$2344,14,0)</f>
        <v>5306.7</v>
      </c>
      <c r="N1722" s="8" t="str">
        <f>VLOOKUP(Table1[CUSTOMER ID],'Hospitalisation Details'!$A$2:$I$2344,7,0)</f>
        <v>tier - 2</v>
      </c>
      <c r="O1722" s="8" t="str">
        <f>VLOOKUP(Table1[CUSTOMER ID],'Hospitalisation Details'!$A$2:$I$2344,8,0)</f>
        <v>tier - 3</v>
      </c>
      <c r="P1722" s="8" t="str">
        <f>VLOOKUP(Table1[CUSTOMER ID],'Hospitalisation Details'!$A$2:$I$2344,9,0)</f>
        <v>R1012</v>
      </c>
      <c r="Q1722" s="8">
        <f ca="1">VLOOKUP(Table1[CUSTOMER ID],'Hospitalisation Details'!$A$2:$N$2344,13,0)</f>
        <v>24</v>
      </c>
    </row>
    <row r="1723" spans="1:17" ht="15.75" x14ac:dyDescent="0.25">
      <c r="A1723" s="1" t="s">
        <v>648</v>
      </c>
      <c r="B1723" s="8" t="str">
        <f>VLOOKUP(A1723:A4057,'Customer Names'!$A$2:$D$2336,2,0)</f>
        <v xml:space="preserve">  Trent</v>
      </c>
      <c r="C1723" s="8">
        <f>VLOOKUP(A1723:A4057,'Medical Examinations'!$A$2:$H$2336,2,0)</f>
        <v>37.56</v>
      </c>
      <c r="D1723" s="8">
        <f>VLOOKUP(A1723:A4057,'Medical Examinations'!$A$2:$H$2336,3,0)</f>
        <v>5.88</v>
      </c>
      <c r="E1723" s="8" t="str">
        <f>VLOOKUP(A1723:A4057,'Medical Examinations'!$A$1:$M$2336,10,0)</f>
        <v>No</v>
      </c>
      <c r="F1723" s="8" t="str">
        <f>VLOOKUP(A1723:A4057,'Medical Examinations'!$A$2:$H$2336,5,0)</f>
        <v>yes</v>
      </c>
      <c r="G1723" s="8" t="str">
        <f>VLOOKUP(A1723:A4057,'Medical Examinations'!$A$2:$H$2336,6,0)</f>
        <v>No</v>
      </c>
      <c r="H1723" s="8">
        <f>VLOOKUP(A1723:A4057,'Medical Examinations'!$A$2:$H$2336,7,0)</f>
        <v>1</v>
      </c>
      <c r="I1723" t="str">
        <f>VLOOKUP(A1723:A4057,'Medical Examinations'!$A$2:$K$2336,11,0)</f>
        <v>No</v>
      </c>
      <c r="J1723" s="8" t="str">
        <f>VLOOKUP(A1723:A4057,'Medical Examinations'!$A$2:$M$2336,12,0)</f>
        <v>Obesity</v>
      </c>
      <c r="K1723" s="8" t="str">
        <f>VLOOKUP(A1723:A4057,'Medical Examinations'!$A$2:$M$2336,13,0)</f>
        <v>Prediabetes</v>
      </c>
      <c r="L1723" s="8" t="str">
        <f>VLOOKUP(Table1[CUSTOMER ID],'Hospitalisation Details'!$A$1:$N$2344,12,0)</f>
        <v>22/Aug/2004</v>
      </c>
      <c r="M1723" s="22">
        <f>VLOOKUP(Table1[CUSTOMER ID],'Hospitalisation Details'!$A$2:$N$2344,14,0)</f>
        <v>5293.67</v>
      </c>
      <c r="N1723" s="8" t="str">
        <f>VLOOKUP(Table1[CUSTOMER ID],'Hospitalisation Details'!$A$2:$I$2344,7,0)</f>
        <v>tier - 2</v>
      </c>
      <c r="O1723" s="8" t="str">
        <f>VLOOKUP(Table1[CUSTOMER ID],'Hospitalisation Details'!$A$2:$I$2344,8,0)</f>
        <v>tier - 2</v>
      </c>
      <c r="P1723" s="8" t="str">
        <f>VLOOKUP(Table1[CUSTOMER ID],'Hospitalisation Details'!$A$2:$I$2344,9,0)</f>
        <v>R1022</v>
      </c>
      <c r="Q1723" s="8">
        <f ca="1">VLOOKUP(Table1[CUSTOMER ID],'Hospitalisation Details'!$A$2:$N$2344,13,0)</f>
        <v>20</v>
      </c>
    </row>
    <row r="1724" spans="1:17" ht="15.75" x14ac:dyDescent="0.25">
      <c r="A1724" s="1" t="s">
        <v>647</v>
      </c>
      <c r="B1724" s="8" t="str">
        <f>VLOOKUP(A1724:A4058,'Customer Names'!$A$2:$D$2336,2,0)</f>
        <v xml:space="preserve">  Julie</v>
      </c>
      <c r="C1724" s="8">
        <f>VLOOKUP(A1724:A4058,'Medical Examinations'!$A$2:$H$2336,2,0)</f>
        <v>15.49</v>
      </c>
      <c r="D1724" s="8">
        <f>VLOOKUP(A1724:A4058,'Medical Examinations'!$A$2:$H$2336,3,0)</f>
        <v>9.6</v>
      </c>
      <c r="E1724" s="8" t="str">
        <f>VLOOKUP(A1724:A4058,'Medical Examinations'!$A$1:$M$2336,10,0)</f>
        <v>No</v>
      </c>
      <c r="F1724" s="8" t="str">
        <f>VLOOKUP(A1724:A4058,'Medical Examinations'!$A$2:$H$2336,5,0)</f>
        <v>No</v>
      </c>
      <c r="G1724" s="8" t="str">
        <f>VLOOKUP(A1724:A4058,'Medical Examinations'!$A$2:$H$2336,6,0)</f>
        <v>No</v>
      </c>
      <c r="H1724" s="8">
        <f>VLOOKUP(A1724:A4058,'Medical Examinations'!$A$2:$H$2336,7,0)</f>
        <v>0</v>
      </c>
      <c r="I1724" t="str">
        <f>VLOOKUP(A1724:A4058,'Medical Examinations'!$A$2:$K$2336,11,0)</f>
        <v>No</v>
      </c>
      <c r="J1724" s="8" t="str">
        <f>VLOOKUP(A1724:A4058,'Medical Examinations'!$A$2:$M$2336,12,0)</f>
        <v>Underweight</v>
      </c>
      <c r="K1724" s="8" t="str">
        <f>VLOOKUP(A1724:A4058,'Medical Examinations'!$A$2:$M$2336,13,0)</f>
        <v>Diabetes</v>
      </c>
      <c r="L1724" s="8" t="str">
        <f>VLOOKUP(Table1[CUSTOMER ID],'Hospitalisation Details'!$A$1:$N$2344,12,0)</f>
        <v>12/Nov/1974</v>
      </c>
      <c r="M1724" s="22">
        <f>VLOOKUP(Table1[CUSTOMER ID],'Hospitalisation Details'!$A$2:$N$2344,14,0)</f>
        <v>5291.71</v>
      </c>
      <c r="N1724" s="8" t="str">
        <f>VLOOKUP(Table1[CUSTOMER ID],'Hospitalisation Details'!$A$2:$I$2344,7,0)</f>
        <v>tier - 2</v>
      </c>
      <c r="O1724" s="8" t="str">
        <f>VLOOKUP(Table1[CUSTOMER ID],'Hospitalisation Details'!$A$2:$I$2344,8,0)</f>
        <v>tier - 2</v>
      </c>
      <c r="P1724" s="8" t="str">
        <f>VLOOKUP(Table1[CUSTOMER ID],'Hospitalisation Details'!$A$2:$I$2344,9,0)</f>
        <v>R1012</v>
      </c>
      <c r="Q1724" s="8">
        <f ca="1">VLOOKUP(Table1[CUSTOMER ID],'Hospitalisation Details'!$A$2:$N$2344,13,0)</f>
        <v>50</v>
      </c>
    </row>
    <row r="1725" spans="1:17" ht="15.75" x14ac:dyDescent="0.25">
      <c r="A1725" s="1" t="s">
        <v>646</v>
      </c>
      <c r="B1725" s="8" t="str">
        <f>VLOOKUP(A1725:A4059,'Customer Names'!$A$2:$D$2336,2,0)</f>
        <v xml:space="preserve">  Sawomir</v>
      </c>
      <c r="C1725" s="8">
        <f>VLOOKUP(A1725:A4059,'Medical Examinations'!$A$2:$H$2336,2,0)</f>
        <v>23.48</v>
      </c>
      <c r="D1725" s="8">
        <f>VLOOKUP(A1725:A4059,'Medical Examinations'!$A$2:$H$2336,3,0)</f>
        <v>6.24</v>
      </c>
      <c r="E1725" s="8" t="str">
        <f>VLOOKUP(A1725:A4059,'Medical Examinations'!$A$1:$M$2336,10,0)</f>
        <v>No</v>
      </c>
      <c r="F1725" s="8" t="str">
        <f>VLOOKUP(A1725:A4059,'Medical Examinations'!$A$2:$H$2336,5,0)</f>
        <v>No</v>
      </c>
      <c r="G1725" s="8" t="str">
        <f>VLOOKUP(A1725:A4059,'Medical Examinations'!$A$2:$H$2336,6,0)</f>
        <v>No</v>
      </c>
      <c r="H1725" s="8">
        <f>VLOOKUP(A1725:A4059,'Medical Examinations'!$A$2:$H$2336,7,0)</f>
        <v>1</v>
      </c>
      <c r="I1725" t="str">
        <f>VLOOKUP(A1725:A4059,'Medical Examinations'!$A$2:$K$2336,11,0)</f>
        <v>No</v>
      </c>
      <c r="J1725" s="8" t="str">
        <f>VLOOKUP(A1725:A4059,'Medical Examinations'!$A$2:$M$2336,12,0)</f>
        <v>Normal Weight</v>
      </c>
      <c r="K1725" s="8" t="str">
        <f>VLOOKUP(A1725:A4059,'Medical Examinations'!$A$2:$M$2336,13,0)</f>
        <v>Prediabetes</v>
      </c>
      <c r="L1725" s="8" t="str">
        <f>VLOOKUP(Table1[CUSTOMER ID],'Hospitalisation Details'!$A$1:$N$2344,12,0)</f>
        <v>1/Sep/1987</v>
      </c>
      <c r="M1725" s="22">
        <f>VLOOKUP(Table1[CUSTOMER ID],'Hospitalisation Details'!$A$2:$N$2344,14,0)</f>
        <v>5275.86</v>
      </c>
      <c r="N1725" s="8" t="str">
        <f>VLOOKUP(Table1[CUSTOMER ID],'Hospitalisation Details'!$A$2:$I$2344,7,0)</f>
        <v>tier - 2</v>
      </c>
      <c r="O1725" s="8" t="str">
        <f>VLOOKUP(Table1[CUSTOMER ID],'Hospitalisation Details'!$A$2:$I$2344,8,0)</f>
        <v>tier - 2</v>
      </c>
      <c r="P1725" s="8" t="str">
        <f>VLOOKUP(Table1[CUSTOMER ID],'Hospitalisation Details'!$A$2:$I$2344,9,0)</f>
        <v>R1013</v>
      </c>
      <c r="Q1725" s="8">
        <f ca="1">VLOOKUP(Table1[CUSTOMER ID],'Hospitalisation Details'!$A$2:$N$2344,13,0)</f>
        <v>37</v>
      </c>
    </row>
    <row r="1726" spans="1:17" ht="15.75" x14ac:dyDescent="0.25">
      <c r="A1726" s="1" t="s">
        <v>645</v>
      </c>
      <c r="B1726" s="8" t="str">
        <f>VLOOKUP(A1726:A4060,'Customer Names'!$A$2:$D$2336,2,0)</f>
        <v xml:space="preserve">  Micah</v>
      </c>
      <c r="C1726" s="8">
        <f>VLOOKUP(A1726:A4060,'Medical Examinations'!$A$2:$H$2336,2,0)</f>
        <v>30.02</v>
      </c>
      <c r="D1726" s="8">
        <f>VLOOKUP(A1726:A4060,'Medical Examinations'!$A$2:$H$2336,3,0)</f>
        <v>7.63</v>
      </c>
      <c r="E1726" s="8" t="str">
        <f>VLOOKUP(A1726:A4060,'Medical Examinations'!$A$1:$M$2336,10,0)</f>
        <v>Yes</v>
      </c>
      <c r="F1726" s="8" t="str">
        <f>VLOOKUP(A1726:A4060,'Medical Examinations'!$A$2:$H$2336,5,0)</f>
        <v>No</v>
      </c>
      <c r="G1726" s="8" t="str">
        <f>VLOOKUP(A1726:A4060,'Medical Examinations'!$A$2:$H$2336,6,0)</f>
        <v>No</v>
      </c>
      <c r="H1726" s="8">
        <f>VLOOKUP(A1726:A4060,'Medical Examinations'!$A$2:$H$2336,7,0)</f>
        <v>1</v>
      </c>
      <c r="I1726" t="str">
        <f>VLOOKUP(A1726:A4060,'Medical Examinations'!$A$2:$K$2336,11,0)</f>
        <v>No</v>
      </c>
      <c r="J1726" s="8" t="str">
        <f>VLOOKUP(A1726:A4060,'Medical Examinations'!$A$2:$M$2336,12,0)</f>
        <v>Obesity</v>
      </c>
      <c r="K1726" s="8" t="str">
        <f>VLOOKUP(A1726:A4060,'Medical Examinations'!$A$2:$M$2336,13,0)</f>
        <v>Diabetes</v>
      </c>
      <c r="L1726" s="8" t="str">
        <f>VLOOKUP(Table1[CUSTOMER ID],'Hospitalisation Details'!$A$1:$N$2344,12,0)</f>
        <v>20/Oct/1986</v>
      </c>
      <c r="M1726" s="22">
        <f>VLOOKUP(Table1[CUSTOMER ID],'Hospitalisation Details'!$A$2:$N$2344,14,0)</f>
        <v>5272.18</v>
      </c>
      <c r="N1726" s="8" t="str">
        <f>VLOOKUP(Table1[CUSTOMER ID],'Hospitalisation Details'!$A$2:$I$2344,7,0)</f>
        <v>tier - 2</v>
      </c>
      <c r="O1726" s="8" t="str">
        <f>VLOOKUP(Table1[CUSTOMER ID],'Hospitalisation Details'!$A$2:$I$2344,8,0)</f>
        <v>tier - 3</v>
      </c>
      <c r="P1726" s="8" t="str">
        <f>VLOOKUP(Table1[CUSTOMER ID],'Hospitalisation Details'!$A$2:$I$2344,9,0)</f>
        <v>R1012</v>
      </c>
      <c r="Q1726" s="8">
        <f ca="1">VLOOKUP(Table1[CUSTOMER ID],'Hospitalisation Details'!$A$2:$N$2344,13,0)</f>
        <v>38</v>
      </c>
    </row>
    <row r="1727" spans="1:17" ht="15.75" x14ac:dyDescent="0.25">
      <c r="A1727" s="1" t="s">
        <v>644</v>
      </c>
      <c r="B1727" s="8" t="str">
        <f>VLOOKUP(A1727:A4061,'Customer Names'!$A$2:$D$2336,2,0)</f>
        <v xml:space="preserve">  Kelly H</v>
      </c>
      <c r="C1727" s="8">
        <f>VLOOKUP(A1727:A4061,'Medical Examinations'!$A$2:$H$2336,2,0)</f>
        <v>26.885000000000002</v>
      </c>
      <c r="D1727" s="8">
        <f>VLOOKUP(A1727:A4061,'Medical Examinations'!$A$2:$H$2336,3,0)</f>
        <v>8.66</v>
      </c>
      <c r="E1727" s="8" t="str">
        <f>VLOOKUP(A1727:A4061,'Medical Examinations'!$A$1:$M$2336,10,0)</f>
        <v>Yes</v>
      </c>
      <c r="F1727" s="8" t="str">
        <f>VLOOKUP(A1727:A4061,'Medical Examinations'!$A$2:$H$2336,5,0)</f>
        <v>No</v>
      </c>
      <c r="G1727" s="8" t="str">
        <f>VLOOKUP(A1727:A4061,'Medical Examinations'!$A$2:$H$2336,6,0)</f>
        <v>No</v>
      </c>
      <c r="H1727" s="8">
        <f>VLOOKUP(A1727:A4061,'Medical Examinations'!$A$2:$H$2336,7,0)</f>
        <v>1</v>
      </c>
      <c r="I1727" t="str">
        <f>VLOOKUP(A1727:A4061,'Medical Examinations'!$A$2:$K$2336,11,0)</f>
        <v>No</v>
      </c>
      <c r="J1727" s="8" t="str">
        <f>VLOOKUP(A1727:A4061,'Medical Examinations'!$A$2:$M$2336,12,0)</f>
        <v>Overweight</v>
      </c>
      <c r="K1727" s="8" t="str">
        <f>VLOOKUP(A1727:A4061,'Medical Examinations'!$A$2:$M$2336,13,0)</f>
        <v>Diabetes</v>
      </c>
      <c r="L1727" s="8" t="str">
        <f>VLOOKUP(Table1[CUSTOMER ID],'Hospitalisation Details'!$A$1:$N$2344,12,0)</f>
        <v>20/Sep/1986</v>
      </c>
      <c r="M1727" s="22">
        <f>VLOOKUP(Table1[CUSTOMER ID],'Hospitalisation Details'!$A$2:$N$2344,14,0)</f>
        <v>5267.82</v>
      </c>
      <c r="N1727" s="8" t="str">
        <f>VLOOKUP(Table1[CUSTOMER ID],'Hospitalisation Details'!$A$2:$I$2344,7,0)</f>
        <v>tier - 2</v>
      </c>
      <c r="O1727" s="8" t="str">
        <f>VLOOKUP(Table1[CUSTOMER ID],'Hospitalisation Details'!$A$2:$I$2344,8,0)</f>
        <v>tier - 2</v>
      </c>
      <c r="P1727" s="8" t="str">
        <f>VLOOKUP(Table1[CUSTOMER ID],'Hospitalisation Details'!$A$2:$I$2344,9,0)</f>
        <v>R1012</v>
      </c>
      <c r="Q1727" s="8">
        <f ca="1">VLOOKUP(Table1[CUSTOMER ID],'Hospitalisation Details'!$A$2:$N$2344,13,0)</f>
        <v>38</v>
      </c>
    </row>
    <row r="1728" spans="1:17" ht="15.75" x14ac:dyDescent="0.25">
      <c r="A1728" s="1" t="s">
        <v>643</v>
      </c>
      <c r="B1728" s="8" t="str">
        <f>VLOOKUP(A1728:A4062,'Customer Names'!$A$2:$D$2336,2,0)</f>
        <v xml:space="preserve">  Lindsay M</v>
      </c>
      <c r="C1728" s="8">
        <f>VLOOKUP(A1728:A4062,'Medical Examinations'!$A$2:$H$2336,2,0)</f>
        <v>25.84</v>
      </c>
      <c r="D1728" s="8">
        <f>VLOOKUP(A1728:A4062,'Medical Examinations'!$A$2:$H$2336,3,0)</f>
        <v>8.5500000000000007</v>
      </c>
      <c r="E1728" s="8" t="str">
        <f>VLOOKUP(A1728:A4062,'Medical Examinations'!$A$1:$M$2336,10,0)</f>
        <v>Yes</v>
      </c>
      <c r="F1728" s="8" t="str">
        <f>VLOOKUP(A1728:A4062,'Medical Examinations'!$A$2:$H$2336,5,0)</f>
        <v>No</v>
      </c>
      <c r="G1728" s="8" t="str">
        <f>VLOOKUP(A1728:A4062,'Medical Examinations'!$A$2:$H$2336,6,0)</f>
        <v>No</v>
      </c>
      <c r="H1728" s="8">
        <f>VLOOKUP(A1728:A4062,'Medical Examinations'!$A$2:$H$2336,7,0)</f>
        <v>1</v>
      </c>
      <c r="I1728" t="str">
        <f>VLOOKUP(A1728:A4062,'Medical Examinations'!$A$2:$K$2336,11,0)</f>
        <v>No</v>
      </c>
      <c r="J1728" s="8" t="str">
        <f>VLOOKUP(A1728:A4062,'Medical Examinations'!$A$2:$M$2336,12,0)</f>
        <v>Overweight</v>
      </c>
      <c r="K1728" s="8" t="str">
        <f>VLOOKUP(A1728:A4062,'Medical Examinations'!$A$2:$M$2336,13,0)</f>
        <v>Diabetes</v>
      </c>
      <c r="L1728" s="8" t="str">
        <f>VLOOKUP(Table1[CUSTOMER ID],'Hospitalisation Details'!$A$1:$N$2344,12,0)</f>
        <v>25/Oct/1986</v>
      </c>
      <c r="M1728" s="22">
        <f>VLOOKUP(Table1[CUSTOMER ID],'Hospitalisation Details'!$A$2:$N$2344,14,0)</f>
        <v>5266.37</v>
      </c>
      <c r="N1728" s="8" t="str">
        <f>VLOOKUP(Table1[CUSTOMER ID],'Hospitalisation Details'!$A$2:$I$2344,7,0)</f>
        <v>tier - 2</v>
      </c>
      <c r="O1728" s="8" t="str">
        <f>VLOOKUP(Table1[CUSTOMER ID],'Hospitalisation Details'!$A$2:$I$2344,8,0)</f>
        <v>tier - 2</v>
      </c>
      <c r="P1728" s="8" t="str">
        <f>VLOOKUP(Table1[CUSTOMER ID],'Hospitalisation Details'!$A$2:$I$2344,9,0)</f>
        <v>R1012</v>
      </c>
      <c r="Q1728" s="8">
        <f ca="1">VLOOKUP(Table1[CUSTOMER ID],'Hospitalisation Details'!$A$2:$N$2344,13,0)</f>
        <v>38</v>
      </c>
    </row>
    <row r="1729" spans="1:17" ht="15.75" x14ac:dyDescent="0.25">
      <c r="A1729" s="1" t="s">
        <v>642</v>
      </c>
      <c r="B1729" s="8" t="str">
        <f>VLOOKUP(A1729:A4063,'Customer Names'!$A$2:$D$2336,2,0)</f>
        <v xml:space="preserve">  Austen G</v>
      </c>
      <c r="C1729" s="8">
        <f>VLOOKUP(A1729:A4063,'Medical Examinations'!$A$2:$H$2336,2,0)</f>
        <v>27.454999999999998</v>
      </c>
      <c r="D1729" s="8">
        <f>VLOOKUP(A1729:A4063,'Medical Examinations'!$A$2:$H$2336,3,0)</f>
        <v>4.54</v>
      </c>
      <c r="E1729" s="8" t="str">
        <f>VLOOKUP(A1729:A4063,'Medical Examinations'!$A$1:$M$2336,10,0)</f>
        <v>No</v>
      </c>
      <c r="F1729" s="8" t="str">
        <f>VLOOKUP(A1729:A4063,'Medical Examinations'!$A$2:$H$2336,5,0)</f>
        <v>No</v>
      </c>
      <c r="G1729" s="8" t="str">
        <f>VLOOKUP(A1729:A4063,'Medical Examinations'!$A$2:$H$2336,6,0)</f>
        <v>No</v>
      </c>
      <c r="H1729" s="8">
        <f>VLOOKUP(A1729:A4063,'Medical Examinations'!$A$2:$H$2336,7,0)</f>
        <v>0</v>
      </c>
      <c r="I1729" t="str">
        <f>VLOOKUP(A1729:A4063,'Medical Examinations'!$A$2:$K$2336,11,0)</f>
        <v>No</v>
      </c>
      <c r="J1729" s="8" t="str">
        <f>VLOOKUP(A1729:A4063,'Medical Examinations'!$A$2:$M$2336,12,0)</f>
        <v>Overweight</v>
      </c>
      <c r="K1729" s="8" t="str">
        <f>VLOOKUP(A1729:A4063,'Medical Examinations'!$A$2:$M$2336,13,0)</f>
        <v>Normal</v>
      </c>
      <c r="L1729" s="8" t="str">
        <f>VLOOKUP(Table1[CUSTOMER ID],'Hospitalisation Details'!$A$1:$N$2344,12,0)</f>
        <v>19/Jul/1989</v>
      </c>
      <c r="M1729" s="22">
        <f>VLOOKUP(Table1[CUSTOMER ID],'Hospitalisation Details'!$A$2:$N$2344,14,0)</f>
        <v>5261.47</v>
      </c>
      <c r="N1729" s="8" t="str">
        <f>VLOOKUP(Table1[CUSTOMER ID],'Hospitalisation Details'!$A$2:$I$2344,7,0)</f>
        <v>tier - 2</v>
      </c>
      <c r="O1729" s="8" t="str">
        <f>VLOOKUP(Table1[CUSTOMER ID],'Hospitalisation Details'!$A$2:$I$2344,8,0)</f>
        <v>tier - 2</v>
      </c>
      <c r="P1729" s="8" t="str">
        <f>VLOOKUP(Table1[CUSTOMER ID],'Hospitalisation Details'!$A$2:$I$2344,9,0)</f>
        <v>R1012</v>
      </c>
      <c r="Q1729" s="8">
        <f ca="1">VLOOKUP(Table1[CUSTOMER ID],'Hospitalisation Details'!$A$2:$N$2344,13,0)</f>
        <v>35</v>
      </c>
    </row>
    <row r="1730" spans="1:17" ht="15.75" x14ac:dyDescent="0.25">
      <c r="A1730" s="1" t="s">
        <v>641</v>
      </c>
      <c r="B1730" s="8" t="str">
        <f>VLOOKUP(A1730:A4064,'Customer Names'!$A$2:$D$2336,2,0)</f>
        <v xml:space="preserve">  Tory J</v>
      </c>
      <c r="C1730" s="8">
        <f>VLOOKUP(A1730:A4064,'Medical Examinations'!$A$2:$H$2336,2,0)</f>
        <v>24.605</v>
      </c>
      <c r="D1730" s="8">
        <f>VLOOKUP(A1730:A4064,'Medical Examinations'!$A$2:$H$2336,3,0)</f>
        <v>5.7</v>
      </c>
      <c r="E1730" s="8" t="str">
        <f>VLOOKUP(A1730:A4064,'Medical Examinations'!$A$1:$M$2336,10,0)</f>
        <v>No</v>
      </c>
      <c r="F1730" s="8" t="str">
        <f>VLOOKUP(A1730:A4064,'Medical Examinations'!$A$2:$H$2336,5,0)</f>
        <v>No</v>
      </c>
      <c r="G1730" s="8" t="str">
        <f>VLOOKUP(A1730:A4064,'Medical Examinations'!$A$2:$H$2336,6,0)</f>
        <v>No</v>
      </c>
      <c r="H1730" s="8">
        <f>VLOOKUP(A1730:A4064,'Medical Examinations'!$A$2:$H$2336,7,0)</f>
        <v>0</v>
      </c>
      <c r="I1730" t="str">
        <f>VLOOKUP(A1730:A4064,'Medical Examinations'!$A$2:$K$2336,11,0)</f>
        <v>No</v>
      </c>
      <c r="J1730" s="8" t="str">
        <f>VLOOKUP(A1730:A4064,'Medical Examinations'!$A$2:$M$2336,12,0)</f>
        <v>Normal Weight</v>
      </c>
      <c r="K1730" s="8" t="str">
        <f>VLOOKUP(A1730:A4064,'Medical Examinations'!$A$2:$M$2336,13,0)</f>
        <v>Prediabetes</v>
      </c>
      <c r="L1730" s="8" t="str">
        <f>VLOOKUP(Table1[CUSTOMER ID],'Hospitalisation Details'!$A$1:$N$2344,12,0)</f>
        <v>25/Nov/1989</v>
      </c>
      <c r="M1730" s="22">
        <f>VLOOKUP(Table1[CUSTOMER ID],'Hospitalisation Details'!$A$2:$N$2344,14,0)</f>
        <v>5257.51</v>
      </c>
      <c r="N1730" s="8" t="str">
        <f>VLOOKUP(Table1[CUSTOMER ID],'Hospitalisation Details'!$A$2:$I$2344,7,0)</f>
        <v>tier - 2</v>
      </c>
      <c r="O1730" s="8" t="str">
        <f>VLOOKUP(Table1[CUSTOMER ID],'Hospitalisation Details'!$A$2:$I$2344,8,0)</f>
        <v>tier - 2</v>
      </c>
      <c r="P1730" s="8" t="str">
        <f>VLOOKUP(Table1[CUSTOMER ID],'Hospitalisation Details'!$A$2:$I$2344,9,0)</f>
        <v>R1012</v>
      </c>
      <c r="Q1730" s="8">
        <f ca="1">VLOOKUP(Table1[CUSTOMER ID],'Hospitalisation Details'!$A$2:$N$2344,13,0)</f>
        <v>34</v>
      </c>
    </row>
    <row r="1731" spans="1:17" ht="15.75" x14ac:dyDescent="0.25">
      <c r="A1731" s="1" t="s">
        <v>640</v>
      </c>
      <c r="B1731" s="8" t="str">
        <f>VLOOKUP(A1731:A4065,'Customer Names'!$A$2:$D$2336,2,0)</f>
        <v xml:space="preserve">  Robert J</v>
      </c>
      <c r="C1731" s="8">
        <f>VLOOKUP(A1731:A4065,'Medical Examinations'!$A$2:$H$2336,2,0)</f>
        <v>30.8</v>
      </c>
      <c r="D1731" s="8">
        <f>VLOOKUP(A1731:A4065,'Medical Examinations'!$A$2:$H$2336,3,0)</f>
        <v>5.07</v>
      </c>
      <c r="E1731" s="8" t="str">
        <f>VLOOKUP(A1731:A4065,'Medical Examinations'!$A$1:$M$2336,10,0)</f>
        <v>No</v>
      </c>
      <c r="F1731" s="8" t="str">
        <f>VLOOKUP(A1731:A4065,'Medical Examinations'!$A$2:$H$2336,5,0)</f>
        <v>No</v>
      </c>
      <c r="G1731" s="8" t="str">
        <f>VLOOKUP(A1731:A4065,'Medical Examinations'!$A$2:$H$2336,6,0)</f>
        <v>No</v>
      </c>
      <c r="H1731" s="8">
        <f>VLOOKUP(A1731:A4065,'Medical Examinations'!$A$2:$H$2336,7,0)</f>
        <v>0</v>
      </c>
      <c r="I1731" t="str">
        <f>VLOOKUP(A1731:A4065,'Medical Examinations'!$A$2:$K$2336,11,0)</f>
        <v>No</v>
      </c>
      <c r="J1731" s="8" t="str">
        <f>VLOOKUP(A1731:A4065,'Medical Examinations'!$A$2:$M$2336,12,0)</f>
        <v>Obesity</v>
      </c>
      <c r="K1731" s="8" t="str">
        <f>VLOOKUP(A1731:A4065,'Medical Examinations'!$A$2:$M$2336,13,0)</f>
        <v>Normal</v>
      </c>
      <c r="L1731" s="8" t="str">
        <f>VLOOKUP(Table1[CUSTOMER ID],'Hospitalisation Details'!$A$1:$N$2344,12,0)</f>
        <v>6/Jul/1990</v>
      </c>
      <c r="M1731" s="22">
        <f>VLOOKUP(Table1[CUSTOMER ID],'Hospitalisation Details'!$A$2:$N$2344,14,0)</f>
        <v>5253.52</v>
      </c>
      <c r="N1731" s="8" t="str">
        <f>VLOOKUP(Table1[CUSTOMER ID],'Hospitalisation Details'!$A$2:$I$2344,7,0)</f>
        <v>tier - 3</v>
      </c>
      <c r="O1731" s="8" t="str">
        <f>VLOOKUP(Table1[CUSTOMER ID],'Hospitalisation Details'!$A$2:$I$2344,8,0)</f>
        <v>tier - 3</v>
      </c>
      <c r="P1731" s="8" t="str">
        <f>VLOOKUP(Table1[CUSTOMER ID],'Hospitalisation Details'!$A$2:$I$2344,9,0)</f>
        <v>R1011</v>
      </c>
      <c r="Q1731" s="8">
        <f ca="1">VLOOKUP(Table1[CUSTOMER ID],'Hospitalisation Details'!$A$2:$N$2344,13,0)</f>
        <v>34</v>
      </c>
    </row>
    <row r="1732" spans="1:17" ht="15.75" x14ac:dyDescent="0.25">
      <c r="A1732" s="1" t="s">
        <v>639</v>
      </c>
      <c r="B1732" s="8" t="str">
        <f>VLOOKUP(A1732:A4066,'Customer Names'!$A$2:$D$2336,2,0)</f>
        <v xml:space="preserve">  Steph</v>
      </c>
      <c r="C1732" s="8">
        <f>VLOOKUP(A1732:A4066,'Medical Examinations'!$A$2:$H$2336,2,0)</f>
        <v>34.799999999999997</v>
      </c>
      <c r="D1732" s="8">
        <f>VLOOKUP(A1732:A4066,'Medical Examinations'!$A$2:$H$2336,3,0)</f>
        <v>4.38</v>
      </c>
      <c r="E1732" s="8" t="str">
        <f>VLOOKUP(A1732:A4066,'Medical Examinations'!$A$1:$M$2336,10,0)</f>
        <v>No</v>
      </c>
      <c r="F1732" s="8" t="str">
        <f>VLOOKUP(A1732:A4066,'Medical Examinations'!$A$2:$H$2336,5,0)</f>
        <v>No</v>
      </c>
      <c r="G1732" s="8" t="str">
        <f>VLOOKUP(A1732:A4066,'Medical Examinations'!$A$2:$H$2336,6,0)</f>
        <v>No</v>
      </c>
      <c r="H1732" s="8">
        <f>VLOOKUP(A1732:A4066,'Medical Examinations'!$A$2:$H$2336,7,0)</f>
        <v>1</v>
      </c>
      <c r="I1732" t="str">
        <f>VLOOKUP(A1732:A4066,'Medical Examinations'!$A$2:$K$2336,11,0)</f>
        <v>No</v>
      </c>
      <c r="J1732" s="8" t="str">
        <f>VLOOKUP(A1732:A4066,'Medical Examinations'!$A$2:$M$2336,12,0)</f>
        <v>Obesity</v>
      </c>
      <c r="K1732" s="8" t="str">
        <f>VLOOKUP(A1732:A4066,'Medical Examinations'!$A$2:$M$2336,13,0)</f>
        <v>Normal</v>
      </c>
      <c r="L1732" s="8" t="str">
        <f>VLOOKUP(Table1[CUSTOMER ID],'Hospitalisation Details'!$A$1:$N$2344,12,0)</f>
        <v>9/Sep/1987</v>
      </c>
      <c r="M1732" s="22">
        <f>VLOOKUP(Table1[CUSTOMER ID],'Hospitalisation Details'!$A$2:$N$2344,14,0)</f>
        <v>5246.05</v>
      </c>
      <c r="N1732" s="8" t="str">
        <f>VLOOKUP(Table1[CUSTOMER ID],'Hospitalisation Details'!$A$2:$I$2344,7,0)</f>
        <v>tier - 2</v>
      </c>
      <c r="O1732" s="8" t="str">
        <f>VLOOKUP(Table1[CUSTOMER ID],'Hospitalisation Details'!$A$2:$I$2344,8,0)</f>
        <v>tier - 3</v>
      </c>
      <c r="P1732" s="8" t="str">
        <f>VLOOKUP(Table1[CUSTOMER ID],'Hospitalisation Details'!$A$2:$I$2344,9,0)</f>
        <v>R1011</v>
      </c>
      <c r="Q1732" s="8">
        <f ca="1">VLOOKUP(Table1[CUSTOMER ID],'Hospitalisation Details'!$A$2:$N$2344,13,0)</f>
        <v>37</v>
      </c>
    </row>
    <row r="1733" spans="1:17" ht="15.75" x14ac:dyDescent="0.25">
      <c r="A1733" s="1" t="s">
        <v>638</v>
      </c>
      <c r="B1733" s="8" t="str">
        <f>VLOOKUP(A1733:A4067,'Customer Names'!$A$2:$D$2336,2,0)</f>
        <v xml:space="preserve">  Kate</v>
      </c>
      <c r="C1733" s="8">
        <f>VLOOKUP(A1733:A4067,'Medical Examinations'!$A$2:$H$2336,2,0)</f>
        <v>34.21</v>
      </c>
      <c r="D1733" s="8">
        <f>VLOOKUP(A1733:A4067,'Medical Examinations'!$A$2:$H$2336,3,0)</f>
        <v>4.54</v>
      </c>
      <c r="E1733" s="8" t="str">
        <f>VLOOKUP(A1733:A4067,'Medical Examinations'!$A$1:$M$2336,10,0)</f>
        <v>No</v>
      </c>
      <c r="F1733" s="8" t="str">
        <f>VLOOKUP(A1733:A4067,'Medical Examinations'!$A$2:$H$2336,5,0)</f>
        <v>No</v>
      </c>
      <c r="G1733" s="8" t="str">
        <f>VLOOKUP(A1733:A4067,'Medical Examinations'!$A$2:$H$2336,6,0)</f>
        <v>No</v>
      </c>
      <c r="H1733" s="8">
        <f>VLOOKUP(A1733:A4067,'Medical Examinations'!$A$2:$H$2336,7,0)</f>
        <v>1</v>
      </c>
      <c r="I1733" t="str">
        <f>VLOOKUP(A1733:A4067,'Medical Examinations'!$A$2:$K$2336,11,0)</f>
        <v>No</v>
      </c>
      <c r="J1733" s="8" t="str">
        <f>VLOOKUP(A1733:A4067,'Medical Examinations'!$A$2:$M$2336,12,0)</f>
        <v>Obesity</v>
      </c>
      <c r="K1733" s="8" t="str">
        <f>VLOOKUP(A1733:A4067,'Medical Examinations'!$A$2:$M$2336,13,0)</f>
        <v>Normal</v>
      </c>
      <c r="L1733" s="8" t="str">
        <f>VLOOKUP(Table1[CUSTOMER ID],'Hospitalisation Details'!$A$1:$N$2344,12,0)</f>
        <v>5/Jul/1987</v>
      </c>
      <c r="M1733" s="22">
        <f>VLOOKUP(Table1[CUSTOMER ID],'Hospitalisation Details'!$A$2:$N$2344,14,0)</f>
        <v>5245.23</v>
      </c>
      <c r="N1733" s="8" t="str">
        <f>VLOOKUP(Table1[CUSTOMER ID],'Hospitalisation Details'!$A$2:$I$2344,7,0)</f>
        <v>tier - 2</v>
      </c>
      <c r="O1733" s="8" t="str">
        <f>VLOOKUP(Table1[CUSTOMER ID],'Hospitalisation Details'!$A$2:$I$2344,8,0)</f>
        <v>tier - 2</v>
      </c>
      <c r="P1733" s="8" t="str">
        <f>VLOOKUP(Table1[CUSTOMER ID],'Hospitalisation Details'!$A$2:$I$2344,9,0)</f>
        <v>R1013</v>
      </c>
      <c r="Q1733" s="8">
        <f ca="1">VLOOKUP(Table1[CUSTOMER ID],'Hospitalisation Details'!$A$2:$N$2344,13,0)</f>
        <v>37</v>
      </c>
    </row>
    <row r="1734" spans="1:17" ht="15.75" x14ac:dyDescent="0.25">
      <c r="A1734" s="1" t="s">
        <v>637</v>
      </c>
      <c r="B1734" s="8" t="str">
        <f>VLOOKUP(A1734:A4068,'Customer Names'!$A$2:$D$2336,2,0)</f>
        <v xml:space="preserve">  Kristina</v>
      </c>
      <c r="C1734" s="8">
        <f>VLOOKUP(A1734:A4068,'Medical Examinations'!$A$2:$H$2336,2,0)</f>
        <v>31</v>
      </c>
      <c r="D1734" s="8">
        <f>VLOOKUP(A1734:A4068,'Medical Examinations'!$A$2:$H$2336,3,0)</f>
        <v>5.38</v>
      </c>
      <c r="E1734" s="8" t="str">
        <f>VLOOKUP(A1734:A4068,'Medical Examinations'!$A$1:$M$2336,10,0)</f>
        <v>No</v>
      </c>
      <c r="F1734" s="8" t="str">
        <f>VLOOKUP(A1734:A4068,'Medical Examinations'!$A$2:$H$2336,5,0)</f>
        <v>No</v>
      </c>
      <c r="G1734" s="8" t="str">
        <f>VLOOKUP(A1734:A4068,'Medical Examinations'!$A$2:$H$2336,6,0)</f>
        <v>No</v>
      </c>
      <c r="H1734" s="8">
        <f>VLOOKUP(A1734:A4068,'Medical Examinations'!$A$2:$H$2336,7,0)</f>
        <v>1</v>
      </c>
      <c r="I1734" t="str">
        <f>VLOOKUP(A1734:A4068,'Medical Examinations'!$A$2:$K$2336,11,0)</f>
        <v>No</v>
      </c>
      <c r="J1734" s="8" t="str">
        <f>VLOOKUP(A1734:A4068,'Medical Examinations'!$A$2:$M$2336,12,0)</f>
        <v>Obesity</v>
      </c>
      <c r="K1734" s="8" t="str">
        <f>VLOOKUP(A1734:A4068,'Medical Examinations'!$A$2:$M$2336,13,0)</f>
        <v>Normal</v>
      </c>
      <c r="L1734" s="8" t="str">
        <f>VLOOKUP(Table1[CUSTOMER ID],'Hospitalisation Details'!$A$1:$N$2344,12,0)</f>
        <v>26/Dec/1987</v>
      </c>
      <c r="M1734" s="22">
        <f>VLOOKUP(Table1[CUSTOMER ID],'Hospitalisation Details'!$A$2:$N$2344,14,0)</f>
        <v>5240.7700000000004</v>
      </c>
      <c r="N1734" s="8" t="str">
        <f>VLOOKUP(Table1[CUSTOMER ID],'Hospitalisation Details'!$A$2:$I$2344,7,0)</f>
        <v>tier - 2</v>
      </c>
      <c r="O1734" s="8" t="str">
        <f>VLOOKUP(Table1[CUSTOMER ID],'Hospitalisation Details'!$A$2:$I$2344,8,0)</f>
        <v>tier - 2</v>
      </c>
      <c r="P1734" s="8" t="str">
        <f>VLOOKUP(Table1[CUSTOMER ID],'Hospitalisation Details'!$A$2:$I$2344,9,0)</f>
        <v>R1011</v>
      </c>
      <c r="Q1734" s="8">
        <f ca="1">VLOOKUP(Table1[CUSTOMER ID],'Hospitalisation Details'!$A$2:$N$2344,13,0)</f>
        <v>36</v>
      </c>
    </row>
    <row r="1735" spans="1:17" ht="15.75" x14ac:dyDescent="0.25">
      <c r="A1735" s="1" t="s">
        <v>636</v>
      </c>
      <c r="B1735" s="8" t="str">
        <f>VLOOKUP(A1735:A4069,'Customer Names'!$A$2:$D$2336,2,0)</f>
        <v xml:space="preserve">  Flo</v>
      </c>
      <c r="C1735" s="8">
        <f>VLOOKUP(A1735:A4069,'Medical Examinations'!$A$2:$H$2336,2,0)</f>
        <v>26.125</v>
      </c>
      <c r="D1735" s="8">
        <f>VLOOKUP(A1735:A4069,'Medical Examinations'!$A$2:$H$2336,3,0)</f>
        <v>5.55</v>
      </c>
      <c r="E1735" s="8" t="str">
        <f>VLOOKUP(A1735:A4069,'Medical Examinations'!$A$1:$M$2336,10,0)</f>
        <v>No</v>
      </c>
      <c r="F1735" s="8" t="str">
        <f>VLOOKUP(A1735:A4069,'Medical Examinations'!$A$2:$H$2336,5,0)</f>
        <v>No</v>
      </c>
      <c r="G1735" s="8" t="str">
        <f>VLOOKUP(A1735:A4069,'Medical Examinations'!$A$2:$H$2336,6,0)</f>
        <v>No</v>
      </c>
      <c r="H1735" s="8">
        <f>VLOOKUP(A1735:A4069,'Medical Examinations'!$A$2:$H$2336,7,0)</f>
        <v>1</v>
      </c>
      <c r="I1735" t="str">
        <f>VLOOKUP(A1735:A4069,'Medical Examinations'!$A$2:$K$2336,11,0)</f>
        <v>No</v>
      </c>
      <c r="J1735" s="8" t="str">
        <f>VLOOKUP(A1735:A4069,'Medical Examinations'!$A$2:$M$2336,12,0)</f>
        <v>Overweight</v>
      </c>
      <c r="K1735" s="8" t="str">
        <f>VLOOKUP(A1735:A4069,'Medical Examinations'!$A$2:$M$2336,13,0)</f>
        <v>Normal</v>
      </c>
      <c r="L1735" s="8" t="str">
        <f>VLOOKUP(Table1[CUSTOMER ID],'Hospitalisation Details'!$A$1:$N$2344,12,0)</f>
        <v>29/Jun/1987</v>
      </c>
      <c r="M1735" s="22">
        <f>VLOOKUP(Table1[CUSTOMER ID],'Hospitalisation Details'!$A$2:$N$2344,14,0)</f>
        <v>5227.99</v>
      </c>
      <c r="N1735" s="8" t="str">
        <f>VLOOKUP(Table1[CUSTOMER ID],'Hospitalisation Details'!$A$2:$I$2344,7,0)</f>
        <v>tier - 2</v>
      </c>
      <c r="O1735" s="8" t="str">
        <f>VLOOKUP(Table1[CUSTOMER ID],'Hospitalisation Details'!$A$2:$I$2344,8,0)</f>
        <v>tier - 1</v>
      </c>
      <c r="P1735" s="8" t="str">
        <f>VLOOKUP(Table1[CUSTOMER ID],'Hospitalisation Details'!$A$2:$I$2344,9,0)</f>
        <v>R1024</v>
      </c>
      <c r="Q1735" s="8">
        <f ca="1">VLOOKUP(Table1[CUSTOMER ID],'Hospitalisation Details'!$A$2:$N$2344,13,0)</f>
        <v>37</v>
      </c>
    </row>
    <row r="1736" spans="1:17" ht="15.75" x14ac:dyDescent="0.25">
      <c r="A1736" s="1" t="s">
        <v>635</v>
      </c>
      <c r="B1736" s="8" t="str">
        <f>VLOOKUP(A1736:A4070,'Customer Names'!$A$2:$D$2336,2,0)</f>
        <v xml:space="preserve">  Sarah P</v>
      </c>
      <c r="C1736" s="8">
        <f>VLOOKUP(A1736:A4070,'Medical Examinations'!$A$2:$H$2336,2,0)</f>
        <v>30.13</v>
      </c>
      <c r="D1736" s="8">
        <f>VLOOKUP(A1736:A4070,'Medical Examinations'!$A$2:$H$2336,3,0)</f>
        <v>4.03</v>
      </c>
      <c r="E1736" s="8" t="str">
        <f>VLOOKUP(A1736:A4070,'Medical Examinations'!$A$1:$M$2336,10,0)</f>
        <v>Yes</v>
      </c>
      <c r="F1736" s="8" t="str">
        <f>VLOOKUP(A1736:A4070,'Medical Examinations'!$A$2:$H$2336,5,0)</f>
        <v>No</v>
      </c>
      <c r="G1736" s="8" t="str">
        <f>VLOOKUP(A1736:A4070,'Medical Examinations'!$A$2:$H$2336,6,0)</f>
        <v>No</v>
      </c>
      <c r="H1736" s="8">
        <f>VLOOKUP(A1736:A4070,'Medical Examinations'!$A$2:$H$2336,7,0)</f>
        <v>1</v>
      </c>
      <c r="I1736" t="str">
        <f>VLOOKUP(A1736:A4070,'Medical Examinations'!$A$2:$K$2336,11,0)</f>
        <v>No</v>
      </c>
      <c r="J1736" s="8" t="str">
        <f>VLOOKUP(A1736:A4070,'Medical Examinations'!$A$2:$M$2336,12,0)</f>
        <v>Obesity</v>
      </c>
      <c r="K1736" s="8" t="str">
        <f>VLOOKUP(A1736:A4070,'Medical Examinations'!$A$2:$M$2336,13,0)</f>
        <v>Normal</v>
      </c>
      <c r="L1736" s="8" t="str">
        <f>VLOOKUP(Table1[CUSTOMER ID],'Hospitalisation Details'!$A$1:$N$2344,12,0)</f>
        <v>6/Jun/1995</v>
      </c>
      <c r="M1736" s="22">
        <f>VLOOKUP(Table1[CUSTOMER ID],'Hospitalisation Details'!$A$2:$N$2344,14,0)</f>
        <v>5216.4799999999996</v>
      </c>
      <c r="N1736" s="8" t="str">
        <f>VLOOKUP(Table1[CUSTOMER ID],'Hospitalisation Details'!$A$2:$I$2344,7,0)</f>
        <v>tier - 2</v>
      </c>
      <c r="O1736" s="8" t="str">
        <f>VLOOKUP(Table1[CUSTOMER ID],'Hospitalisation Details'!$A$2:$I$2344,8,0)</f>
        <v>tier - 2</v>
      </c>
      <c r="P1736" s="8" t="str">
        <f>VLOOKUP(Table1[CUSTOMER ID],'Hospitalisation Details'!$A$2:$I$2344,9,0)</f>
        <v>R1025</v>
      </c>
      <c r="Q1736" s="8">
        <f ca="1">VLOOKUP(Table1[CUSTOMER ID],'Hospitalisation Details'!$A$2:$N$2344,13,0)</f>
        <v>29</v>
      </c>
    </row>
    <row r="1737" spans="1:17" ht="15.75" x14ac:dyDescent="0.25">
      <c r="A1737" s="1" t="s">
        <v>634</v>
      </c>
      <c r="B1737" s="8" t="str">
        <f>VLOOKUP(A1737:A4071,'Customer Names'!$A$2:$D$2336,2,0)</f>
        <v xml:space="preserve">  Anabel</v>
      </c>
      <c r="C1737" s="8">
        <f>VLOOKUP(A1737:A4071,'Medical Examinations'!$A$2:$H$2336,2,0)</f>
        <v>34.19</v>
      </c>
      <c r="D1737" s="8">
        <f>VLOOKUP(A1737:A4071,'Medical Examinations'!$A$2:$H$2336,3,0)</f>
        <v>4.1900000000000004</v>
      </c>
      <c r="E1737" s="8" t="str">
        <f>VLOOKUP(A1737:A4071,'Medical Examinations'!$A$1:$M$2336,10,0)</f>
        <v>No</v>
      </c>
      <c r="F1737" s="8" t="str">
        <f>VLOOKUP(A1737:A4071,'Medical Examinations'!$A$2:$H$2336,5,0)</f>
        <v>No</v>
      </c>
      <c r="G1737" s="8" t="str">
        <f>VLOOKUP(A1737:A4071,'Medical Examinations'!$A$2:$H$2336,6,0)</f>
        <v>No</v>
      </c>
      <c r="H1737" s="8">
        <f>VLOOKUP(A1737:A4071,'Medical Examinations'!$A$2:$H$2336,7,0)</f>
        <v>0</v>
      </c>
      <c r="I1737" t="str">
        <f>VLOOKUP(A1737:A4071,'Medical Examinations'!$A$2:$K$2336,11,0)</f>
        <v>No</v>
      </c>
      <c r="J1737" s="8" t="str">
        <f>VLOOKUP(A1737:A4071,'Medical Examinations'!$A$2:$M$2336,12,0)</f>
        <v>Obesity</v>
      </c>
      <c r="K1737" s="8" t="str">
        <f>VLOOKUP(A1737:A4071,'Medical Examinations'!$A$2:$M$2336,13,0)</f>
        <v>Normal</v>
      </c>
      <c r="L1737" s="8" t="str">
        <f>VLOOKUP(Table1[CUSTOMER ID],'Hospitalisation Details'!$A$1:$N$2344,12,0)</f>
        <v>1/Dec/1999</v>
      </c>
      <c r="M1737" s="22">
        <f>VLOOKUP(Table1[CUSTOMER ID],'Hospitalisation Details'!$A$2:$N$2344,14,0)</f>
        <v>5213.22</v>
      </c>
      <c r="N1737" s="8" t="str">
        <f>VLOOKUP(Table1[CUSTOMER ID],'Hospitalisation Details'!$A$2:$I$2344,7,0)</f>
        <v>tier - 2</v>
      </c>
      <c r="O1737" s="8" t="str">
        <f>VLOOKUP(Table1[CUSTOMER ID],'Hospitalisation Details'!$A$2:$I$2344,8,0)</f>
        <v>tier - 1</v>
      </c>
      <c r="P1737" s="8" t="str">
        <f>VLOOKUP(Table1[CUSTOMER ID],'Hospitalisation Details'!$A$2:$I$2344,9,0)</f>
        <v>R1012</v>
      </c>
      <c r="Q1737" s="8">
        <f ca="1">VLOOKUP(Table1[CUSTOMER ID],'Hospitalisation Details'!$A$2:$N$2344,13,0)</f>
        <v>24</v>
      </c>
    </row>
    <row r="1738" spans="1:17" ht="15.75" x14ac:dyDescent="0.25">
      <c r="A1738" s="1" t="s">
        <v>633</v>
      </c>
      <c r="B1738" s="8" t="str">
        <f>VLOOKUP(A1738:A4072,'Customer Names'!$A$2:$D$2336,2,0)</f>
        <v xml:space="preserve">  Ian</v>
      </c>
      <c r="C1738" s="8">
        <f>VLOOKUP(A1738:A4072,'Medical Examinations'!$A$2:$H$2336,2,0)</f>
        <v>22.515000000000001</v>
      </c>
      <c r="D1738" s="8">
        <f>VLOOKUP(A1738:A4072,'Medical Examinations'!$A$2:$H$2336,3,0)</f>
        <v>4.37</v>
      </c>
      <c r="E1738" s="8" t="str">
        <f>VLOOKUP(A1738:A4072,'Medical Examinations'!$A$1:$M$2336,10,0)</f>
        <v>No</v>
      </c>
      <c r="F1738" s="8" t="str">
        <f>VLOOKUP(A1738:A4072,'Medical Examinations'!$A$2:$H$2336,5,0)</f>
        <v>No</v>
      </c>
      <c r="G1738" s="8" t="str">
        <f>VLOOKUP(A1738:A4072,'Medical Examinations'!$A$2:$H$2336,6,0)</f>
        <v>Yes</v>
      </c>
      <c r="H1738" s="8">
        <f>VLOOKUP(A1738:A4072,'Medical Examinations'!$A$2:$H$2336,7,0)</f>
        <v>1</v>
      </c>
      <c r="I1738" t="str">
        <f>VLOOKUP(A1738:A4072,'Medical Examinations'!$A$2:$K$2336,11,0)</f>
        <v>No</v>
      </c>
      <c r="J1738" s="8" t="str">
        <f>VLOOKUP(A1738:A4072,'Medical Examinations'!$A$2:$M$2336,12,0)</f>
        <v>Normal Weight</v>
      </c>
      <c r="K1738" s="8" t="str">
        <f>VLOOKUP(A1738:A4072,'Medical Examinations'!$A$2:$M$2336,13,0)</f>
        <v>Normal</v>
      </c>
      <c r="L1738" s="8" t="str">
        <f>VLOOKUP(Table1[CUSTOMER ID],'Hospitalisation Details'!$A$1:$N$2344,12,0)</f>
        <v>17/Jun/1993</v>
      </c>
      <c r="M1738" s="22">
        <f>VLOOKUP(Table1[CUSTOMER ID],'Hospitalisation Details'!$A$2:$N$2344,14,0)</f>
        <v>5209.58</v>
      </c>
      <c r="N1738" s="8" t="str">
        <f>VLOOKUP(Table1[CUSTOMER ID],'Hospitalisation Details'!$A$2:$I$2344,7,0)</f>
        <v>tier - 3</v>
      </c>
      <c r="O1738" s="8" t="str">
        <f>VLOOKUP(Table1[CUSTOMER ID],'Hospitalisation Details'!$A$2:$I$2344,8,0)</f>
        <v>tier - 3</v>
      </c>
      <c r="P1738" s="8" t="str">
        <f>VLOOKUP(Table1[CUSTOMER ID],'Hospitalisation Details'!$A$2:$I$2344,9,0)</f>
        <v>R1017</v>
      </c>
      <c r="Q1738" s="8">
        <f ca="1">VLOOKUP(Table1[CUSTOMER ID],'Hospitalisation Details'!$A$2:$N$2344,13,0)</f>
        <v>31</v>
      </c>
    </row>
    <row r="1739" spans="1:17" ht="15.75" x14ac:dyDescent="0.25">
      <c r="A1739" s="1" t="s">
        <v>632</v>
      </c>
      <c r="B1739" s="8" t="str">
        <f>VLOOKUP(A1739:A4073,'Customer Names'!$A$2:$D$2336,2,0)</f>
        <v xml:space="preserve">  Alex</v>
      </c>
      <c r="C1739" s="8">
        <f>VLOOKUP(A1739:A4073,'Medical Examinations'!$A$2:$H$2336,2,0)</f>
        <v>18.239999999999998</v>
      </c>
      <c r="D1739" s="8">
        <f>VLOOKUP(A1739:A4073,'Medical Examinations'!$A$2:$H$2336,3,0)</f>
        <v>5.31</v>
      </c>
      <c r="E1739" s="8" t="str">
        <f>VLOOKUP(A1739:A4073,'Medical Examinations'!$A$1:$M$2336,10,0)</f>
        <v>Yes</v>
      </c>
      <c r="F1739" s="8" t="str">
        <f>VLOOKUP(A1739:A4073,'Medical Examinations'!$A$2:$H$2336,5,0)</f>
        <v>No</v>
      </c>
      <c r="G1739" s="8" t="str">
        <f>VLOOKUP(A1739:A4073,'Medical Examinations'!$A$2:$H$2336,6,0)</f>
        <v>Yes</v>
      </c>
      <c r="H1739" s="8">
        <f>VLOOKUP(A1739:A4073,'Medical Examinations'!$A$2:$H$2336,7,0)</f>
        <v>1</v>
      </c>
      <c r="I1739" t="str">
        <f>VLOOKUP(A1739:A4073,'Medical Examinations'!$A$2:$K$2336,11,0)</f>
        <v>No</v>
      </c>
      <c r="J1739" s="8" t="str">
        <f>VLOOKUP(A1739:A4073,'Medical Examinations'!$A$2:$M$2336,12,0)</f>
        <v>Underweight</v>
      </c>
      <c r="K1739" s="8" t="str">
        <f>VLOOKUP(A1739:A4073,'Medical Examinations'!$A$2:$M$2336,13,0)</f>
        <v>Normal</v>
      </c>
      <c r="L1739" s="8" t="str">
        <f>VLOOKUP(Table1[CUSTOMER ID],'Hospitalisation Details'!$A$1:$N$2344,12,0)</f>
        <v>24/Oct/1983</v>
      </c>
      <c r="M1739" s="22">
        <f>VLOOKUP(Table1[CUSTOMER ID],'Hospitalisation Details'!$A$2:$N$2344,14,0)</f>
        <v>5207.97</v>
      </c>
      <c r="N1739" s="8" t="str">
        <f>VLOOKUP(Table1[CUSTOMER ID],'Hospitalisation Details'!$A$2:$I$2344,7,0)</f>
        <v>tier - 2</v>
      </c>
      <c r="O1739" s="8" t="str">
        <f>VLOOKUP(Table1[CUSTOMER ID],'Hospitalisation Details'!$A$2:$I$2344,8,0)</f>
        <v>tier - 2</v>
      </c>
      <c r="P1739" s="8" t="str">
        <f>VLOOKUP(Table1[CUSTOMER ID],'Hospitalisation Details'!$A$2:$I$2344,9,0)</f>
        <v>R1012</v>
      </c>
      <c r="Q1739" s="8">
        <f ca="1">VLOOKUP(Table1[CUSTOMER ID],'Hospitalisation Details'!$A$2:$N$2344,13,0)</f>
        <v>41</v>
      </c>
    </row>
    <row r="1740" spans="1:17" ht="15.75" x14ac:dyDescent="0.25">
      <c r="A1740" s="1" t="s">
        <v>630</v>
      </c>
      <c r="B1740" s="8" t="str">
        <f>VLOOKUP(A1740:A4074,'Customer Names'!$A$2:$D$2336,2,0)</f>
        <v xml:space="preserve">  Richard J</v>
      </c>
      <c r="C1740" s="8">
        <f>VLOOKUP(A1740:A4074,'Medical Examinations'!$A$2:$H$2336,2,0)</f>
        <v>37.28</v>
      </c>
      <c r="D1740" s="8">
        <f>VLOOKUP(A1740:A4074,'Medical Examinations'!$A$2:$H$2336,3,0)</f>
        <v>4.66</v>
      </c>
      <c r="E1740" s="8" t="str">
        <f>VLOOKUP(A1740:A4074,'Medical Examinations'!$A$1:$M$2336,10,0)</f>
        <v>No</v>
      </c>
      <c r="F1740" s="8" t="str">
        <f>VLOOKUP(A1740:A4074,'Medical Examinations'!$A$2:$H$2336,5,0)</f>
        <v>yes</v>
      </c>
      <c r="G1740" s="8" t="str">
        <f>VLOOKUP(A1740:A4074,'Medical Examinations'!$A$2:$H$2336,6,0)</f>
        <v>No</v>
      </c>
      <c r="H1740" s="8">
        <f>VLOOKUP(A1740:A4074,'Medical Examinations'!$A$2:$H$2336,7,0)</f>
        <v>1</v>
      </c>
      <c r="I1740" t="str">
        <f>VLOOKUP(A1740:A4074,'Medical Examinations'!$A$2:$K$2336,11,0)</f>
        <v>No</v>
      </c>
      <c r="J1740" s="8" t="str">
        <f>VLOOKUP(A1740:A4074,'Medical Examinations'!$A$2:$M$2336,12,0)</f>
        <v>Obesity</v>
      </c>
      <c r="K1740" s="8" t="str">
        <f>VLOOKUP(A1740:A4074,'Medical Examinations'!$A$2:$M$2336,13,0)</f>
        <v>Normal</v>
      </c>
      <c r="L1740" s="8" t="str">
        <f>VLOOKUP(Table1[CUSTOMER ID],'Hospitalisation Details'!$A$1:$N$2344,12,0)</f>
        <v>6/Jun/2004</v>
      </c>
      <c r="M1740" s="22">
        <f>VLOOKUP(Table1[CUSTOMER ID],'Hospitalisation Details'!$A$2:$N$2344,14,0)</f>
        <v>5198.6899999999996</v>
      </c>
      <c r="N1740" s="8" t="str">
        <f>VLOOKUP(Table1[CUSTOMER ID],'Hospitalisation Details'!$A$2:$I$2344,7,0)</f>
        <v>tier - 2</v>
      </c>
      <c r="O1740" s="8" t="str">
        <f>VLOOKUP(Table1[CUSTOMER ID],'Hospitalisation Details'!$A$2:$I$2344,8,0)</f>
        <v>tier - 2</v>
      </c>
      <c r="P1740" s="8" t="str">
        <f>VLOOKUP(Table1[CUSTOMER ID],'Hospitalisation Details'!$A$2:$I$2344,9,0)</f>
        <v>R1022</v>
      </c>
      <c r="Q1740" s="8">
        <f ca="1">VLOOKUP(Table1[CUSTOMER ID],'Hospitalisation Details'!$A$2:$N$2344,13,0)</f>
        <v>20</v>
      </c>
    </row>
    <row r="1741" spans="1:17" ht="15.75" x14ac:dyDescent="0.25">
      <c r="A1741" s="1" t="s">
        <v>629</v>
      </c>
      <c r="B1741" s="8" t="str">
        <f>VLOOKUP(A1741:A4075,'Customer Names'!$A$2:$D$2336,2,0)</f>
        <v xml:space="preserve">  Jacqueline N</v>
      </c>
      <c r="C1741" s="8">
        <f>VLOOKUP(A1741:A4075,'Medical Examinations'!$A$2:$H$2336,2,0)</f>
        <v>18.2</v>
      </c>
      <c r="D1741" s="8">
        <f>VLOOKUP(A1741:A4075,'Medical Examinations'!$A$2:$H$2336,3,0)</f>
        <v>6.19</v>
      </c>
      <c r="E1741" s="8" t="str">
        <f>VLOOKUP(A1741:A4075,'Medical Examinations'!$A$1:$M$2336,10,0)</f>
        <v>No</v>
      </c>
      <c r="F1741" s="8" t="str">
        <f>VLOOKUP(A1741:A4075,'Medical Examinations'!$A$2:$H$2336,5,0)</f>
        <v>No</v>
      </c>
      <c r="G1741" s="8" t="str">
        <f>VLOOKUP(A1741:A4075,'Medical Examinations'!$A$2:$H$2336,6,0)</f>
        <v>Yes</v>
      </c>
      <c r="H1741" s="8">
        <f>VLOOKUP(A1741:A4075,'Medical Examinations'!$A$2:$H$2336,7,0)</f>
        <v>1</v>
      </c>
      <c r="I1741" t="str">
        <f>VLOOKUP(A1741:A4075,'Medical Examinations'!$A$2:$K$2336,11,0)</f>
        <v>No</v>
      </c>
      <c r="J1741" s="8" t="str">
        <f>VLOOKUP(A1741:A4075,'Medical Examinations'!$A$2:$M$2336,12,0)</f>
        <v>Underweight</v>
      </c>
      <c r="K1741" s="8" t="str">
        <f>VLOOKUP(A1741:A4075,'Medical Examinations'!$A$2:$M$2336,13,0)</f>
        <v>Prediabetes</v>
      </c>
      <c r="L1741" s="8" t="str">
        <f>VLOOKUP(Table1[CUSTOMER ID],'Hospitalisation Details'!$A$1:$N$2344,12,0)</f>
        <v>12/Sep/1979</v>
      </c>
      <c r="M1741" s="22">
        <f>VLOOKUP(Table1[CUSTOMER ID],'Hospitalisation Details'!$A$2:$N$2344,14,0)</f>
        <v>5195.58</v>
      </c>
      <c r="N1741" s="8" t="str">
        <f>VLOOKUP(Table1[CUSTOMER ID],'Hospitalisation Details'!$A$2:$I$2344,7,0)</f>
        <v>tier - 2</v>
      </c>
      <c r="O1741" s="8" t="str">
        <f>VLOOKUP(Table1[CUSTOMER ID],'Hospitalisation Details'!$A$2:$I$2344,8,0)</f>
        <v>tier - 2</v>
      </c>
      <c r="P1741" s="8" t="str">
        <f>VLOOKUP(Table1[CUSTOMER ID],'Hospitalisation Details'!$A$2:$I$2344,9,0)</f>
        <v>R1013</v>
      </c>
      <c r="Q1741" s="8">
        <f ca="1">VLOOKUP(Table1[CUSTOMER ID],'Hospitalisation Details'!$A$2:$N$2344,13,0)</f>
        <v>45</v>
      </c>
    </row>
    <row r="1742" spans="1:17" ht="15.75" x14ac:dyDescent="0.25">
      <c r="A1742" s="1" t="s">
        <v>628</v>
      </c>
      <c r="B1742" s="8" t="str">
        <f>VLOOKUP(A1742:A4076,'Customer Names'!$A$2:$D$2336,2,0)</f>
        <v xml:space="preserve">  Cindy</v>
      </c>
      <c r="C1742" s="8">
        <f>VLOOKUP(A1742:A4076,'Medical Examinations'!$A$2:$H$2336,2,0)</f>
        <v>20.53</v>
      </c>
      <c r="D1742" s="8">
        <f>VLOOKUP(A1742:A4076,'Medical Examinations'!$A$2:$H$2336,3,0)</f>
        <v>4.8600000000000003</v>
      </c>
      <c r="E1742" s="8" t="str">
        <f>VLOOKUP(A1742:A4076,'Medical Examinations'!$A$1:$M$2336,10,0)</f>
        <v>No</v>
      </c>
      <c r="F1742" s="8" t="str">
        <f>VLOOKUP(A1742:A4076,'Medical Examinations'!$A$2:$H$2336,5,0)</f>
        <v>No</v>
      </c>
      <c r="G1742" s="8" t="str">
        <f>VLOOKUP(A1742:A4076,'Medical Examinations'!$A$2:$H$2336,6,0)</f>
        <v>No</v>
      </c>
      <c r="H1742" s="8">
        <f>VLOOKUP(A1742:A4076,'Medical Examinations'!$A$2:$H$2336,7,0)</f>
        <v>1</v>
      </c>
      <c r="I1742" t="str">
        <f>VLOOKUP(A1742:A4076,'Medical Examinations'!$A$2:$K$2336,11,0)</f>
        <v>No</v>
      </c>
      <c r="J1742" s="8" t="str">
        <f>VLOOKUP(A1742:A4076,'Medical Examinations'!$A$2:$M$2336,12,0)</f>
        <v>Normal Weight</v>
      </c>
      <c r="K1742" s="8" t="str">
        <f>VLOOKUP(A1742:A4076,'Medical Examinations'!$A$2:$M$2336,13,0)</f>
        <v>Normal</v>
      </c>
      <c r="L1742" s="8" t="str">
        <f>VLOOKUP(Table1[CUSTOMER ID],'Hospitalisation Details'!$A$1:$N$2344,12,0)</f>
        <v>16/Oct/1984</v>
      </c>
      <c r="M1742" s="22">
        <f>VLOOKUP(Table1[CUSTOMER ID],'Hospitalisation Details'!$A$2:$N$2344,14,0)</f>
        <v>5177.12</v>
      </c>
      <c r="N1742" s="8" t="str">
        <f>VLOOKUP(Table1[CUSTOMER ID],'Hospitalisation Details'!$A$2:$I$2344,7,0)</f>
        <v>tier - 2</v>
      </c>
      <c r="O1742" s="8" t="str">
        <f>VLOOKUP(Table1[CUSTOMER ID],'Hospitalisation Details'!$A$2:$I$2344,8,0)</f>
        <v>tier - 1</v>
      </c>
      <c r="P1742" s="8" t="str">
        <f>VLOOKUP(Table1[CUSTOMER ID],'Hospitalisation Details'!$A$2:$I$2344,9,0)</f>
        <v>R1013</v>
      </c>
      <c r="Q1742" s="8">
        <f ca="1">VLOOKUP(Table1[CUSTOMER ID],'Hospitalisation Details'!$A$2:$N$2344,13,0)</f>
        <v>40</v>
      </c>
    </row>
    <row r="1743" spans="1:17" ht="15.75" x14ac:dyDescent="0.25">
      <c r="A1743" s="1" t="s">
        <v>627</v>
      </c>
      <c r="B1743" s="8" t="str">
        <f>VLOOKUP(A1743:A4077,'Customer Names'!$A$2:$D$2336,2,0)</f>
        <v xml:space="preserve">  Marcia</v>
      </c>
      <c r="C1743" s="8">
        <f>VLOOKUP(A1743:A4077,'Medical Examinations'!$A$2:$H$2336,2,0)</f>
        <v>23.79</v>
      </c>
      <c r="D1743" s="8">
        <f>VLOOKUP(A1743:A4077,'Medical Examinations'!$A$2:$H$2336,3,0)</f>
        <v>4.74</v>
      </c>
      <c r="E1743" s="8" t="str">
        <f>VLOOKUP(A1743:A4077,'Medical Examinations'!$A$1:$M$2336,10,0)</f>
        <v>No</v>
      </c>
      <c r="F1743" s="8" t="str">
        <f>VLOOKUP(A1743:A4077,'Medical Examinations'!$A$2:$H$2336,5,0)</f>
        <v>No</v>
      </c>
      <c r="G1743" s="8" t="str">
        <f>VLOOKUP(A1743:A4077,'Medical Examinations'!$A$2:$H$2336,6,0)</f>
        <v>No</v>
      </c>
      <c r="H1743" s="8">
        <f>VLOOKUP(A1743:A4077,'Medical Examinations'!$A$2:$H$2336,7,0)</f>
        <v>0</v>
      </c>
      <c r="I1743" t="str">
        <f>VLOOKUP(A1743:A4077,'Medical Examinations'!$A$2:$K$2336,11,0)</f>
        <v>No</v>
      </c>
      <c r="J1743" s="8" t="str">
        <f>VLOOKUP(A1743:A4077,'Medical Examinations'!$A$2:$M$2336,12,0)</f>
        <v>Normal Weight</v>
      </c>
      <c r="K1743" s="8" t="str">
        <f>VLOOKUP(A1743:A4077,'Medical Examinations'!$A$2:$M$2336,13,0)</f>
        <v>Normal</v>
      </c>
      <c r="L1743" s="8" t="str">
        <f>VLOOKUP(Table1[CUSTOMER ID],'Hospitalisation Details'!$A$1:$N$2344,12,0)</f>
        <v>29/Aug/1991</v>
      </c>
      <c r="M1743" s="22">
        <f>VLOOKUP(Table1[CUSTOMER ID],'Hospitalisation Details'!$A$2:$N$2344,14,0)</f>
        <v>5166.96</v>
      </c>
      <c r="N1743" s="8" t="str">
        <f>VLOOKUP(Table1[CUSTOMER ID],'Hospitalisation Details'!$A$2:$I$2344,7,0)</f>
        <v>tier - 2</v>
      </c>
      <c r="O1743" s="8" t="str">
        <f>VLOOKUP(Table1[CUSTOMER ID],'Hospitalisation Details'!$A$2:$I$2344,8,0)</f>
        <v>tier - 2</v>
      </c>
      <c r="P1743" s="8" t="str">
        <f>VLOOKUP(Table1[CUSTOMER ID],'Hospitalisation Details'!$A$2:$I$2344,9,0)</f>
        <v>R1012</v>
      </c>
      <c r="Q1743" s="8">
        <f ca="1">VLOOKUP(Table1[CUSTOMER ID],'Hospitalisation Details'!$A$2:$N$2344,13,0)</f>
        <v>33</v>
      </c>
    </row>
    <row r="1744" spans="1:17" ht="15.75" x14ac:dyDescent="0.25">
      <c r="A1744" s="1" t="s">
        <v>626</v>
      </c>
      <c r="B1744" s="8" t="str">
        <f>VLOOKUP(A1744:A4078,'Customer Names'!$A$2:$D$2336,2,0)</f>
        <v xml:space="preserve">  Samantha R</v>
      </c>
      <c r="C1744" s="8">
        <f>VLOOKUP(A1744:A4078,'Medical Examinations'!$A$2:$H$2336,2,0)</f>
        <v>29.8</v>
      </c>
      <c r="D1744" s="8">
        <f>VLOOKUP(A1744:A4078,'Medical Examinations'!$A$2:$H$2336,3,0)</f>
        <v>6.03</v>
      </c>
      <c r="E1744" s="8" t="str">
        <f>VLOOKUP(A1744:A4078,'Medical Examinations'!$A$1:$M$2336,10,0)</f>
        <v>No</v>
      </c>
      <c r="F1744" s="8" t="str">
        <f>VLOOKUP(A1744:A4078,'Medical Examinations'!$A$2:$H$2336,5,0)</f>
        <v>No</v>
      </c>
      <c r="G1744" s="8" t="str">
        <f>VLOOKUP(A1744:A4078,'Medical Examinations'!$A$2:$H$2336,6,0)</f>
        <v>No</v>
      </c>
      <c r="H1744" s="8">
        <f>VLOOKUP(A1744:A4078,'Medical Examinations'!$A$2:$H$2336,7,0)</f>
        <v>0</v>
      </c>
      <c r="I1744" t="str">
        <f>VLOOKUP(A1744:A4078,'Medical Examinations'!$A$2:$K$2336,11,0)</f>
        <v>No</v>
      </c>
      <c r="J1744" s="8" t="str">
        <f>VLOOKUP(A1744:A4078,'Medical Examinations'!$A$2:$M$2336,12,0)</f>
        <v>Overweight</v>
      </c>
      <c r="K1744" s="8" t="str">
        <f>VLOOKUP(A1744:A4078,'Medical Examinations'!$A$2:$M$2336,13,0)</f>
        <v>Prediabetes</v>
      </c>
      <c r="L1744" s="8" t="str">
        <f>VLOOKUP(Table1[CUSTOMER ID],'Hospitalisation Details'!$A$1:$N$2344,12,0)</f>
        <v>9/Oct/1990</v>
      </c>
      <c r="M1744" s="22">
        <f>VLOOKUP(Table1[CUSTOMER ID],'Hospitalisation Details'!$A$2:$N$2344,14,0)</f>
        <v>5152.13</v>
      </c>
      <c r="N1744" s="8" t="str">
        <f>VLOOKUP(Table1[CUSTOMER ID],'Hospitalisation Details'!$A$2:$I$2344,7,0)</f>
        <v>tier - 2</v>
      </c>
      <c r="O1744" s="8" t="str">
        <f>VLOOKUP(Table1[CUSTOMER ID],'Hospitalisation Details'!$A$2:$I$2344,8,0)</f>
        <v>tier - 2</v>
      </c>
      <c r="P1744" s="8" t="str">
        <f>VLOOKUP(Table1[CUSTOMER ID],'Hospitalisation Details'!$A$2:$I$2344,9,0)</f>
        <v>R1011</v>
      </c>
      <c r="Q1744" s="8">
        <f ca="1">VLOOKUP(Table1[CUSTOMER ID],'Hospitalisation Details'!$A$2:$N$2344,13,0)</f>
        <v>34</v>
      </c>
    </row>
    <row r="1745" spans="1:17" ht="15.75" x14ac:dyDescent="0.25">
      <c r="A1745" s="1" t="s">
        <v>625</v>
      </c>
      <c r="B1745" s="8" t="str">
        <f>VLOOKUP(A1745:A4079,'Customer Names'!$A$2:$D$2336,2,0)</f>
        <v xml:space="preserve">  Katie</v>
      </c>
      <c r="C1745" s="8">
        <f>VLOOKUP(A1745:A4079,'Medical Examinations'!$A$2:$H$2336,2,0)</f>
        <v>31.54</v>
      </c>
      <c r="D1745" s="8">
        <f>VLOOKUP(A1745:A4079,'Medical Examinations'!$A$2:$H$2336,3,0)</f>
        <v>4.71</v>
      </c>
      <c r="E1745" s="8" t="str">
        <f>VLOOKUP(A1745:A4079,'Medical Examinations'!$A$1:$M$2336,10,0)</f>
        <v>No</v>
      </c>
      <c r="F1745" s="8" t="str">
        <f>VLOOKUP(A1745:A4079,'Medical Examinations'!$A$2:$H$2336,5,0)</f>
        <v>No</v>
      </c>
      <c r="G1745" s="8" t="str">
        <f>VLOOKUP(A1745:A4079,'Medical Examinations'!$A$2:$H$2336,6,0)</f>
        <v>No</v>
      </c>
      <c r="H1745" s="8">
        <f>VLOOKUP(A1745:A4079,'Medical Examinations'!$A$2:$H$2336,7,0)</f>
        <v>0</v>
      </c>
      <c r="I1745" t="str">
        <f>VLOOKUP(A1745:A4079,'Medical Examinations'!$A$2:$K$2336,11,0)</f>
        <v>No</v>
      </c>
      <c r="J1745" s="8" t="str">
        <f>VLOOKUP(A1745:A4079,'Medical Examinations'!$A$2:$M$2336,12,0)</f>
        <v>Obesity</v>
      </c>
      <c r="K1745" s="8" t="str">
        <f>VLOOKUP(A1745:A4079,'Medical Examinations'!$A$2:$M$2336,13,0)</f>
        <v>Normal</v>
      </c>
      <c r="L1745" s="8" t="str">
        <f>VLOOKUP(Table1[CUSTOMER ID],'Hospitalisation Details'!$A$1:$N$2344,12,0)</f>
        <v>22/Aug/1990</v>
      </c>
      <c r="M1745" s="22">
        <f>VLOOKUP(Table1[CUSTOMER ID],'Hospitalisation Details'!$A$2:$N$2344,14,0)</f>
        <v>5148.55</v>
      </c>
      <c r="N1745" s="8" t="str">
        <f>VLOOKUP(Table1[CUSTOMER ID],'Hospitalisation Details'!$A$2:$I$2344,7,0)</f>
        <v>tier - 2</v>
      </c>
      <c r="O1745" s="8" t="str">
        <f>VLOOKUP(Table1[CUSTOMER ID],'Hospitalisation Details'!$A$2:$I$2344,8,0)</f>
        <v>tier - 2</v>
      </c>
      <c r="P1745" s="8" t="str">
        <f>VLOOKUP(Table1[CUSTOMER ID],'Hospitalisation Details'!$A$2:$I$2344,9,0)</f>
        <v>R1024</v>
      </c>
      <c r="Q1745" s="8">
        <f ca="1">VLOOKUP(Table1[CUSTOMER ID],'Hospitalisation Details'!$A$2:$N$2344,13,0)</f>
        <v>34</v>
      </c>
    </row>
    <row r="1746" spans="1:17" ht="15.75" x14ac:dyDescent="0.25">
      <c r="A1746" s="1" t="s">
        <v>624</v>
      </c>
      <c r="B1746" s="8" t="str">
        <f>VLOOKUP(A1746:A4080,'Customer Names'!$A$2:$D$2336,2,0)</f>
        <v xml:space="preserve">  John P</v>
      </c>
      <c r="C1746" s="8">
        <f>VLOOKUP(A1746:A4080,'Medical Examinations'!$A$2:$H$2336,2,0)</f>
        <v>20.82</v>
      </c>
      <c r="D1746" s="8">
        <f>VLOOKUP(A1746:A4080,'Medical Examinations'!$A$2:$H$2336,3,0)</f>
        <v>5.55</v>
      </c>
      <c r="E1746" s="8" t="str">
        <f>VLOOKUP(A1746:A4080,'Medical Examinations'!$A$1:$M$2336,10,0)</f>
        <v>No</v>
      </c>
      <c r="F1746" s="8" t="str">
        <f>VLOOKUP(A1746:A4080,'Medical Examinations'!$A$2:$H$2336,5,0)</f>
        <v>No</v>
      </c>
      <c r="G1746" s="8" t="str">
        <f>VLOOKUP(A1746:A4080,'Medical Examinations'!$A$2:$H$2336,6,0)</f>
        <v>No</v>
      </c>
      <c r="H1746" s="8">
        <f>VLOOKUP(A1746:A4080,'Medical Examinations'!$A$2:$H$2336,7,0)</f>
        <v>1</v>
      </c>
      <c r="I1746" t="str">
        <f>VLOOKUP(A1746:A4080,'Medical Examinations'!$A$2:$K$2336,11,0)</f>
        <v>No</v>
      </c>
      <c r="J1746" s="8" t="str">
        <f>VLOOKUP(A1746:A4080,'Medical Examinations'!$A$2:$M$2336,12,0)</f>
        <v>Normal Weight</v>
      </c>
      <c r="K1746" s="8" t="str">
        <f>VLOOKUP(A1746:A4080,'Medical Examinations'!$A$2:$M$2336,13,0)</f>
        <v>Normal</v>
      </c>
      <c r="L1746" s="8" t="str">
        <f>VLOOKUP(Table1[CUSTOMER ID],'Hospitalisation Details'!$A$1:$N$2344,12,0)</f>
        <v>22/Aug/1984</v>
      </c>
      <c r="M1746" s="22">
        <f>VLOOKUP(Table1[CUSTOMER ID],'Hospitalisation Details'!$A$2:$N$2344,14,0)</f>
        <v>5144.18</v>
      </c>
      <c r="N1746" s="8" t="str">
        <f>VLOOKUP(Table1[CUSTOMER ID],'Hospitalisation Details'!$A$2:$I$2344,7,0)</f>
        <v>tier - 2</v>
      </c>
      <c r="O1746" s="8" t="str">
        <f>VLOOKUP(Table1[CUSTOMER ID],'Hospitalisation Details'!$A$2:$I$2344,8,0)</f>
        <v>tier - 1</v>
      </c>
      <c r="P1746" s="8" t="str">
        <f>VLOOKUP(Table1[CUSTOMER ID],'Hospitalisation Details'!$A$2:$I$2344,9,0)</f>
        <v>R1013</v>
      </c>
      <c r="Q1746" s="8">
        <f ca="1">VLOOKUP(Table1[CUSTOMER ID],'Hospitalisation Details'!$A$2:$N$2344,13,0)</f>
        <v>40</v>
      </c>
    </row>
    <row r="1747" spans="1:17" ht="15.75" x14ac:dyDescent="0.25">
      <c r="A1747" s="1" t="s">
        <v>623</v>
      </c>
      <c r="B1747" s="8" t="str">
        <f>VLOOKUP(A1747:A4081,'Customer Names'!$A$2:$D$2336,2,0)</f>
        <v xml:space="preserve">  Rachel</v>
      </c>
      <c r="C1747" s="8">
        <f>VLOOKUP(A1747:A4081,'Medical Examinations'!$A$2:$H$2336,2,0)</f>
        <v>38.83</v>
      </c>
      <c r="D1747" s="8">
        <f>VLOOKUP(A1747:A4081,'Medical Examinations'!$A$2:$H$2336,3,0)</f>
        <v>4.78</v>
      </c>
      <c r="E1747" s="8" t="str">
        <f>VLOOKUP(A1747:A4081,'Medical Examinations'!$A$1:$M$2336,10,0)</f>
        <v>No</v>
      </c>
      <c r="F1747" s="8" t="str">
        <f>VLOOKUP(A1747:A4081,'Medical Examinations'!$A$2:$H$2336,5,0)</f>
        <v>No</v>
      </c>
      <c r="G1747" s="8" t="str">
        <f>VLOOKUP(A1747:A4081,'Medical Examinations'!$A$2:$H$2336,6,0)</f>
        <v>Yes</v>
      </c>
      <c r="H1747" s="8">
        <f>VLOOKUP(A1747:A4081,'Medical Examinations'!$A$2:$H$2336,7,0)</f>
        <v>1</v>
      </c>
      <c r="I1747" t="str">
        <f>VLOOKUP(A1747:A4081,'Medical Examinations'!$A$2:$K$2336,11,0)</f>
        <v>No</v>
      </c>
      <c r="J1747" s="8" t="str">
        <f>VLOOKUP(A1747:A4081,'Medical Examinations'!$A$2:$M$2336,12,0)</f>
        <v>Obesity</v>
      </c>
      <c r="K1747" s="8" t="str">
        <f>VLOOKUP(A1747:A4081,'Medical Examinations'!$A$2:$M$2336,13,0)</f>
        <v>Normal</v>
      </c>
      <c r="L1747" s="8" t="str">
        <f>VLOOKUP(Table1[CUSTOMER ID],'Hospitalisation Details'!$A$1:$N$2344,12,0)</f>
        <v>10/Dec/1993</v>
      </c>
      <c r="M1747" s="22">
        <f>VLOOKUP(Table1[CUSTOMER ID],'Hospitalisation Details'!$A$2:$N$2344,14,0)</f>
        <v>5138.26</v>
      </c>
      <c r="N1747" s="8" t="str">
        <f>VLOOKUP(Table1[CUSTOMER ID],'Hospitalisation Details'!$A$2:$I$2344,7,0)</f>
        <v>tier - 2</v>
      </c>
      <c r="O1747" s="8" t="str">
        <f>VLOOKUP(Table1[CUSTOMER ID],'Hospitalisation Details'!$A$2:$I$2344,8,0)</f>
        <v>tier - 2</v>
      </c>
      <c r="P1747" s="8" t="str">
        <f>VLOOKUP(Table1[CUSTOMER ID],'Hospitalisation Details'!$A$2:$I$2344,9,0)</f>
        <v>R1013</v>
      </c>
      <c r="Q1747" s="8">
        <f ca="1">VLOOKUP(Table1[CUSTOMER ID],'Hospitalisation Details'!$A$2:$N$2344,13,0)</f>
        <v>30</v>
      </c>
    </row>
    <row r="1748" spans="1:17" ht="15.75" x14ac:dyDescent="0.25">
      <c r="A1748" s="1" t="s">
        <v>622</v>
      </c>
      <c r="B1748" s="8" t="str">
        <f>VLOOKUP(A1748:A4082,'Customer Names'!$A$2:$D$2336,2,0)</f>
        <v xml:space="preserve">  Isabelle</v>
      </c>
      <c r="C1748" s="8">
        <f>VLOOKUP(A1748:A4082,'Medical Examinations'!$A$2:$H$2336,2,0)</f>
        <v>23.44</v>
      </c>
      <c r="D1748" s="8">
        <f>VLOOKUP(A1748:A4082,'Medical Examinations'!$A$2:$H$2336,3,0)</f>
        <v>4.6500000000000004</v>
      </c>
      <c r="E1748" s="8" t="str">
        <f>VLOOKUP(A1748:A4082,'Medical Examinations'!$A$1:$M$2336,10,0)</f>
        <v>Yes</v>
      </c>
      <c r="F1748" s="8" t="str">
        <f>VLOOKUP(A1748:A4082,'Medical Examinations'!$A$2:$H$2336,5,0)</f>
        <v>No</v>
      </c>
      <c r="G1748" s="8" t="str">
        <f>VLOOKUP(A1748:A4082,'Medical Examinations'!$A$2:$H$2336,6,0)</f>
        <v>No</v>
      </c>
      <c r="H1748" s="8">
        <f>VLOOKUP(A1748:A4082,'Medical Examinations'!$A$2:$H$2336,7,0)</f>
        <v>1</v>
      </c>
      <c r="I1748" t="str">
        <f>VLOOKUP(A1748:A4082,'Medical Examinations'!$A$2:$K$2336,11,0)</f>
        <v>No</v>
      </c>
      <c r="J1748" s="8" t="str">
        <f>VLOOKUP(A1748:A4082,'Medical Examinations'!$A$2:$M$2336,12,0)</f>
        <v>Normal Weight</v>
      </c>
      <c r="K1748" s="8" t="str">
        <f>VLOOKUP(A1748:A4082,'Medical Examinations'!$A$2:$M$2336,13,0)</f>
        <v>Normal</v>
      </c>
      <c r="L1748" s="8" t="str">
        <f>VLOOKUP(Table1[CUSTOMER ID],'Hospitalisation Details'!$A$1:$N$2344,12,0)</f>
        <v>15/Sep/1988</v>
      </c>
      <c r="M1748" s="22">
        <f>VLOOKUP(Table1[CUSTOMER ID],'Hospitalisation Details'!$A$2:$N$2344,14,0)</f>
        <v>5136.75</v>
      </c>
      <c r="N1748" s="8" t="str">
        <f>VLOOKUP(Table1[CUSTOMER ID],'Hospitalisation Details'!$A$2:$I$2344,7,0)</f>
        <v>tier - 2</v>
      </c>
      <c r="O1748" s="8" t="str">
        <f>VLOOKUP(Table1[CUSTOMER ID],'Hospitalisation Details'!$A$2:$I$2344,8,0)</f>
        <v>tier - 1</v>
      </c>
      <c r="P1748" s="8" t="str">
        <f>VLOOKUP(Table1[CUSTOMER ID],'Hospitalisation Details'!$A$2:$I$2344,9,0)</f>
        <v>R1013</v>
      </c>
      <c r="Q1748" s="8">
        <f ca="1">VLOOKUP(Table1[CUSTOMER ID],'Hospitalisation Details'!$A$2:$N$2344,13,0)</f>
        <v>36</v>
      </c>
    </row>
    <row r="1749" spans="1:17" ht="15.75" x14ac:dyDescent="0.25">
      <c r="A1749" s="1" t="s">
        <v>621</v>
      </c>
      <c r="B1749" s="8" t="str">
        <f>VLOOKUP(A1749:A4083,'Customer Names'!$A$2:$D$2336,2,0)</f>
        <v xml:space="preserve">  Neil</v>
      </c>
      <c r="C1749" s="8">
        <f>VLOOKUP(A1749:A4083,'Medical Examinations'!$A$2:$H$2336,2,0)</f>
        <v>24.13</v>
      </c>
      <c r="D1749" s="8">
        <f>VLOOKUP(A1749:A4083,'Medical Examinations'!$A$2:$H$2336,3,0)</f>
        <v>5.2</v>
      </c>
      <c r="E1749" s="8" t="str">
        <f>VLOOKUP(A1749:A4083,'Medical Examinations'!$A$1:$M$2336,10,0)</f>
        <v>No</v>
      </c>
      <c r="F1749" s="8" t="str">
        <f>VLOOKUP(A1749:A4083,'Medical Examinations'!$A$2:$H$2336,5,0)</f>
        <v>No</v>
      </c>
      <c r="G1749" s="8" t="str">
        <f>VLOOKUP(A1749:A4083,'Medical Examinations'!$A$2:$H$2336,6,0)</f>
        <v>No</v>
      </c>
      <c r="H1749" s="8">
        <f>VLOOKUP(A1749:A4083,'Medical Examinations'!$A$2:$H$2336,7,0)</f>
        <v>1</v>
      </c>
      <c r="I1749" t="str">
        <f>VLOOKUP(A1749:A4083,'Medical Examinations'!$A$2:$K$2336,11,0)</f>
        <v>No</v>
      </c>
      <c r="J1749" s="8" t="str">
        <f>VLOOKUP(A1749:A4083,'Medical Examinations'!$A$2:$M$2336,12,0)</f>
        <v>Normal Weight</v>
      </c>
      <c r="K1749" s="8" t="str">
        <f>VLOOKUP(A1749:A4083,'Medical Examinations'!$A$2:$M$2336,13,0)</f>
        <v>Normal</v>
      </c>
      <c r="L1749" s="8" t="str">
        <f>VLOOKUP(Table1[CUSTOMER ID],'Hospitalisation Details'!$A$1:$N$2344,12,0)</f>
        <v>13/Sep/1987</v>
      </c>
      <c r="M1749" s="22">
        <f>VLOOKUP(Table1[CUSTOMER ID],'Hospitalisation Details'!$A$2:$N$2344,14,0)</f>
        <v>5125.22</v>
      </c>
      <c r="N1749" s="8" t="str">
        <f>VLOOKUP(Table1[CUSTOMER ID],'Hospitalisation Details'!$A$2:$I$2344,7,0)</f>
        <v>tier - 1</v>
      </c>
      <c r="O1749" s="8" t="str">
        <f>VLOOKUP(Table1[CUSTOMER ID],'Hospitalisation Details'!$A$2:$I$2344,8,0)</f>
        <v>tier - 2</v>
      </c>
      <c r="P1749" s="8" t="str">
        <f>VLOOKUP(Table1[CUSTOMER ID],'Hospitalisation Details'!$A$2:$I$2344,9,0)</f>
        <v>R1012</v>
      </c>
      <c r="Q1749" s="8">
        <f ca="1">VLOOKUP(Table1[CUSTOMER ID],'Hospitalisation Details'!$A$2:$N$2344,13,0)</f>
        <v>37</v>
      </c>
    </row>
    <row r="1750" spans="1:17" ht="15.75" x14ac:dyDescent="0.25">
      <c r="A1750" s="1" t="s">
        <v>620</v>
      </c>
      <c r="B1750" s="8" t="str">
        <f>VLOOKUP(A1750:A4084,'Customer Names'!$A$2:$D$2336,2,0)</f>
        <v xml:space="preserve">  Tom</v>
      </c>
      <c r="C1750" s="8">
        <f>VLOOKUP(A1750:A4084,'Medical Examinations'!$A$2:$H$2336,2,0)</f>
        <v>42.13</v>
      </c>
      <c r="D1750" s="8">
        <f>VLOOKUP(A1750:A4084,'Medical Examinations'!$A$2:$H$2336,3,0)</f>
        <v>4.54</v>
      </c>
      <c r="E1750" s="8" t="str">
        <f>VLOOKUP(A1750:A4084,'Medical Examinations'!$A$1:$M$2336,10,0)</f>
        <v>Yes</v>
      </c>
      <c r="F1750" s="8" t="str">
        <f>VLOOKUP(A1750:A4084,'Medical Examinations'!$A$2:$H$2336,5,0)</f>
        <v>No</v>
      </c>
      <c r="G1750" s="8" t="str">
        <f>VLOOKUP(A1750:A4084,'Medical Examinations'!$A$2:$H$2336,6,0)</f>
        <v>No</v>
      </c>
      <c r="H1750" s="8">
        <f>VLOOKUP(A1750:A4084,'Medical Examinations'!$A$2:$H$2336,7,0)</f>
        <v>1</v>
      </c>
      <c r="I1750" t="str">
        <f>VLOOKUP(A1750:A4084,'Medical Examinations'!$A$2:$K$2336,11,0)</f>
        <v>No</v>
      </c>
      <c r="J1750" s="8" t="str">
        <f>VLOOKUP(A1750:A4084,'Medical Examinations'!$A$2:$M$2336,12,0)</f>
        <v>Obesity</v>
      </c>
      <c r="K1750" s="8" t="str">
        <f>VLOOKUP(A1750:A4084,'Medical Examinations'!$A$2:$M$2336,13,0)</f>
        <v>Normal</v>
      </c>
      <c r="L1750" s="8" t="str">
        <f>VLOOKUP(Table1[CUSTOMER ID],'Hospitalisation Details'!$A$1:$N$2344,12,0)</f>
        <v>1/Nov/1988</v>
      </c>
      <c r="M1750" s="22">
        <f>VLOOKUP(Table1[CUSTOMER ID],'Hospitalisation Details'!$A$2:$N$2344,14,0)</f>
        <v>5124.1899999999996</v>
      </c>
      <c r="N1750" s="8" t="str">
        <f>VLOOKUP(Table1[CUSTOMER ID],'Hospitalisation Details'!$A$2:$I$2344,7,0)</f>
        <v>tier - 2</v>
      </c>
      <c r="O1750" s="8" t="str">
        <f>VLOOKUP(Table1[CUSTOMER ID],'Hospitalisation Details'!$A$2:$I$2344,8,0)</f>
        <v>tier - 3</v>
      </c>
      <c r="P1750" s="8" t="str">
        <f>VLOOKUP(Table1[CUSTOMER ID],'Hospitalisation Details'!$A$2:$I$2344,9,0)</f>
        <v>R1013</v>
      </c>
      <c r="Q1750" s="8">
        <f ca="1">VLOOKUP(Table1[CUSTOMER ID],'Hospitalisation Details'!$A$2:$N$2344,13,0)</f>
        <v>36</v>
      </c>
    </row>
    <row r="1751" spans="1:17" ht="15.75" x14ac:dyDescent="0.25">
      <c r="A1751" s="1" t="s">
        <v>619</v>
      </c>
      <c r="B1751" s="8" t="str">
        <f>VLOOKUP(A1751:A4085,'Customer Names'!$A$2:$D$2336,2,0)</f>
        <v xml:space="preserve">  Nathan</v>
      </c>
      <c r="C1751" s="8">
        <f>VLOOKUP(A1751:A4085,'Medical Examinations'!$A$2:$H$2336,2,0)</f>
        <v>17.86</v>
      </c>
      <c r="D1751" s="8">
        <f>VLOOKUP(A1751:A4085,'Medical Examinations'!$A$2:$H$2336,3,0)</f>
        <v>4.1100000000000003</v>
      </c>
      <c r="E1751" s="8" t="str">
        <f>VLOOKUP(A1751:A4085,'Medical Examinations'!$A$1:$M$2336,10,0)</f>
        <v>No</v>
      </c>
      <c r="F1751" s="8" t="str">
        <f>VLOOKUP(A1751:A4085,'Medical Examinations'!$A$2:$H$2336,5,0)</f>
        <v>No</v>
      </c>
      <c r="G1751" s="8" t="str">
        <f>VLOOKUP(A1751:A4085,'Medical Examinations'!$A$2:$H$2336,6,0)</f>
        <v>No</v>
      </c>
      <c r="H1751" s="8">
        <f>VLOOKUP(A1751:A4085,'Medical Examinations'!$A$2:$H$2336,7,0)</f>
        <v>1</v>
      </c>
      <c r="I1751" t="str">
        <f>VLOOKUP(A1751:A4085,'Medical Examinations'!$A$2:$K$2336,11,0)</f>
        <v>No</v>
      </c>
      <c r="J1751" s="8" t="str">
        <f>VLOOKUP(A1751:A4085,'Medical Examinations'!$A$2:$M$2336,12,0)</f>
        <v>Underweight</v>
      </c>
      <c r="K1751" s="8" t="str">
        <f>VLOOKUP(A1751:A4085,'Medical Examinations'!$A$2:$M$2336,13,0)</f>
        <v>Normal</v>
      </c>
      <c r="L1751" s="8" t="str">
        <f>VLOOKUP(Table1[CUSTOMER ID],'Hospitalisation Details'!$A$1:$N$2344,12,0)</f>
        <v>18/Nov/1987</v>
      </c>
      <c r="M1751" s="22">
        <f>VLOOKUP(Table1[CUSTOMER ID],'Hospitalisation Details'!$A$2:$N$2344,14,0)</f>
        <v>5116.5</v>
      </c>
      <c r="N1751" s="8" t="str">
        <f>VLOOKUP(Table1[CUSTOMER ID],'Hospitalisation Details'!$A$2:$I$2344,7,0)</f>
        <v>tier - 2</v>
      </c>
      <c r="O1751" s="8" t="str">
        <f>VLOOKUP(Table1[CUSTOMER ID],'Hospitalisation Details'!$A$2:$I$2344,8,0)</f>
        <v>tier - 2</v>
      </c>
      <c r="P1751" s="8" t="str">
        <f>VLOOKUP(Table1[CUSTOMER ID],'Hospitalisation Details'!$A$2:$I$2344,9,0)</f>
        <v>R1012</v>
      </c>
      <c r="Q1751" s="8">
        <f ca="1">VLOOKUP(Table1[CUSTOMER ID],'Hospitalisation Details'!$A$2:$N$2344,13,0)</f>
        <v>37</v>
      </c>
    </row>
    <row r="1752" spans="1:17" ht="15.75" x14ac:dyDescent="0.25">
      <c r="A1752" s="1" t="s">
        <v>618</v>
      </c>
      <c r="B1752" s="8" t="str">
        <f>VLOOKUP(A1752:A4086,'Customer Names'!$A$2:$D$2336,2,0)</f>
        <v xml:space="preserve">  Kelli N</v>
      </c>
      <c r="C1752" s="8">
        <f>VLOOKUP(A1752:A4086,'Medical Examinations'!$A$2:$H$2336,2,0)</f>
        <v>32.78</v>
      </c>
      <c r="D1752" s="8">
        <f>VLOOKUP(A1752:A4086,'Medical Examinations'!$A$2:$H$2336,3,0)</f>
        <v>4.63</v>
      </c>
      <c r="E1752" s="8" t="str">
        <f>VLOOKUP(A1752:A4086,'Medical Examinations'!$A$1:$M$2336,10,0)</f>
        <v>No</v>
      </c>
      <c r="F1752" s="8" t="str">
        <f>VLOOKUP(A1752:A4086,'Medical Examinations'!$A$2:$H$2336,5,0)</f>
        <v>No</v>
      </c>
      <c r="G1752" s="8" t="str">
        <f>VLOOKUP(A1752:A4086,'Medical Examinations'!$A$2:$H$2336,6,0)</f>
        <v>No</v>
      </c>
      <c r="H1752" s="8">
        <f>VLOOKUP(A1752:A4086,'Medical Examinations'!$A$2:$H$2336,7,0)</f>
        <v>0</v>
      </c>
      <c r="I1752" t="str">
        <f>VLOOKUP(A1752:A4086,'Medical Examinations'!$A$2:$K$2336,11,0)</f>
        <v>No</v>
      </c>
      <c r="J1752" s="8" t="str">
        <f>VLOOKUP(A1752:A4086,'Medical Examinations'!$A$2:$M$2336,12,0)</f>
        <v>Obesity</v>
      </c>
      <c r="K1752" s="8" t="str">
        <f>VLOOKUP(A1752:A4086,'Medical Examinations'!$A$2:$M$2336,13,0)</f>
        <v>Normal</v>
      </c>
      <c r="L1752" s="8" t="str">
        <f>VLOOKUP(Table1[CUSTOMER ID],'Hospitalisation Details'!$A$1:$N$2344,12,0)</f>
        <v>19/Jun/1999</v>
      </c>
      <c r="M1752" s="22">
        <f>VLOOKUP(Table1[CUSTOMER ID],'Hospitalisation Details'!$A$2:$N$2344,14,0)</f>
        <v>5087.92</v>
      </c>
      <c r="N1752" s="8" t="str">
        <f>VLOOKUP(Table1[CUSTOMER ID],'Hospitalisation Details'!$A$2:$I$2344,7,0)</f>
        <v>tier - 2</v>
      </c>
      <c r="O1752" s="8" t="str">
        <f>VLOOKUP(Table1[CUSTOMER ID],'Hospitalisation Details'!$A$2:$I$2344,8,0)</f>
        <v>tier - 2</v>
      </c>
      <c r="P1752" s="8" t="str">
        <f>VLOOKUP(Table1[CUSTOMER ID],'Hospitalisation Details'!$A$2:$I$2344,9,0)</f>
        <v>R1026</v>
      </c>
      <c r="Q1752" s="8">
        <f ca="1">VLOOKUP(Table1[CUSTOMER ID],'Hospitalisation Details'!$A$2:$N$2344,13,0)</f>
        <v>25</v>
      </c>
    </row>
    <row r="1753" spans="1:17" ht="15.75" x14ac:dyDescent="0.25">
      <c r="A1753" s="1" t="s">
        <v>617</v>
      </c>
      <c r="B1753" s="8" t="str">
        <f>VLOOKUP(A1753:A4087,'Customer Names'!$A$2:$D$2336,2,0)</f>
        <v xml:space="preserve">  Scott M</v>
      </c>
      <c r="C1753" s="8">
        <f>VLOOKUP(A1753:A4087,'Medical Examinations'!$A$2:$H$2336,2,0)</f>
        <v>23.9</v>
      </c>
      <c r="D1753" s="8">
        <f>VLOOKUP(A1753:A4087,'Medical Examinations'!$A$2:$H$2336,3,0)</f>
        <v>6.06</v>
      </c>
      <c r="E1753" s="8" t="str">
        <f>VLOOKUP(A1753:A4087,'Medical Examinations'!$A$1:$M$2336,10,0)</f>
        <v>Yes</v>
      </c>
      <c r="F1753" s="8" t="str">
        <f>VLOOKUP(A1753:A4087,'Medical Examinations'!$A$2:$H$2336,5,0)</f>
        <v>No</v>
      </c>
      <c r="G1753" s="8" t="str">
        <f>VLOOKUP(A1753:A4087,'Medical Examinations'!$A$2:$H$2336,6,0)</f>
        <v>Yes</v>
      </c>
      <c r="H1753" s="8">
        <f>VLOOKUP(A1753:A4087,'Medical Examinations'!$A$2:$H$2336,7,0)</f>
        <v>1</v>
      </c>
      <c r="I1753" t="str">
        <f>VLOOKUP(A1753:A4087,'Medical Examinations'!$A$2:$K$2336,11,0)</f>
        <v>No</v>
      </c>
      <c r="J1753" s="8" t="str">
        <f>VLOOKUP(A1753:A4087,'Medical Examinations'!$A$2:$M$2336,12,0)</f>
        <v>Normal Weight</v>
      </c>
      <c r="K1753" s="8" t="str">
        <f>VLOOKUP(A1753:A4087,'Medical Examinations'!$A$2:$M$2336,13,0)</f>
        <v>Prediabetes</v>
      </c>
      <c r="L1753" s="8" t="str">
        <f>VLOOKUP(Table1[CUSTOMER ID],'Hospitalisation Details'!$A$1:$N$2344,12,0)</f>
        <v>14/Jul/1997</v>
      </c>
      <c r="M1753" s="22">
        <f>VLOOKUP(Table1[CUSTOMER ID],'Hospitalisation Details'!$A$2:$N$2344,14,0)</f>
        <v>5080.1000000000004</v>
      </c>
      <c r="N1753" s="8" t="str">
        <f>VLOOKUP(Table1[CUSTOMER ID],'Hospitalisation Details'!$A$2:$I$2344,7,0)</f>
        <v>tier - 3</v>
      </c>
      <c r="O1753" s="8" t="str">
        <f>VLOOKUP(Table1[CUSTOMER ID],'Hospitalisation Details'!$A$2:$I$2344,8,0)</f>
        <v>tier - 2</v>
      </c>
      <c r="P1753" s="8" t="str">
        <f>VLOOKUP(Table1[CUSTOMER ID],'Hospitalisation Details'!$A$2:$I$2344,9,0)</f>
        <v>R1011</v>
      </c>
      <c r="Q1753" s="8">
        <f ca="1">VLOOKUP(Table1[CUSTOMER ID],'Hospitalisation Details'!$A$2:$N$2344,13,0)</f>
        <v>27</v>
      </c>
    </row>
    <row r="1754" spans="1:17" ht="15.75" x14ac:dyDescent="0.25">
      <c r="A1754" s="1" t="s">
        <v>616</v>
      </c>
      <c r="B1754" s="8" t="str">
        <f>VLOOKUP(A1754:A4088,'Customer Names'!$A$2:$D$2336,2,0)</f>
        <v xml:space="preserve">  Grant A</v>
      </c>
      <c r="C1754" s="8">
        <f>VLOOKUP(A1754:A4088,'Medical Examinations'!$A$2:$H$2336,2,0)</f>
        <v>15.47</v>
      </c>
      <c r="D1754" s="8">
        <f>VLOOKUP(A1754:A4088,'Medical Examinations'!$A$2:$H$2336,3,0)</f>
        <v>8.43</v>
      </c>
      <c r="E1754" s="8" t="str">
        <f>VLOOKUP(A1754:A4088,'Medical Examinations'!$A$1:$M$2336,10,0)</f>
        <v>No</v>
      </c>
      <c r="F1754" s="8" t="str">
        <f>VLOOKUP(A1754:A4088,'Medical Examinations'!$A$2:$H$2336,5,0)</f>
        <v>No</v>
      </c>
      <c r="G1754" s="8" t="str">
        <f>VLOOKUP(A1754:A4088,'Medical Examinations'!$A$2:$H$2336,6,0)</f>
        <v>No</v>
      </c>
      <c r="H1754" s="8">
        <f>VLOOKUP(A1754:A4088,'Medical Examinations'!$A$2:$H$2336,7,0)</f>
        <v>0</v>
      </c>
      <c r="I1754" t="str">
        <f>VLOOKUP(A1754:A4088,'Medical Examinations'!$A$2:$K$2336,11,0)</f>
        <v>No</v>
      </c>
      <c r="J1754" s="8" t="str">
        <f>VLOOKUP(A1754:A4088,'Medical Examinations'!$A$2:$M$2336,12,0)</f>
        <v>Underweight</v>
      </c>
      <c r="K1754" s="8" t="str">
        <f>VLOOKUP(A1754:A4088,'Medical Examinations'!$A$2:$M$2336,13,0)</f>
        <v>Diabetes</v>
      </c>
      <c r="L1754" s="8" t="str">
        <f>VLOOKUP(Table1[CUSTOMER ID],'Hospitalisation Details'!$A$1:$N$2344,12,0)</f>
        <v>22/Nov/1978</v>
      </c>
      <c r="M1754" s="22">
        <f>VLOOKUP(Table1[CUSTOMER ID],'Hospitalisation Details'!$A$2:$N$2344,14,0)</f>
        <v>5077.1899999999996</v>
      </c>
      <c r="N1754" s="8" t="str">
        <f>VLOOKUP(Table1[CUSTOMER ID],'Hospitalisation Details'!$A$2:$I$2344,7,0)</f>
        <v>tier - 2</v>
      </c>
      <c r="O1754" s="8" t="str">
        <f>VLOOKUP(Table1[CUSTOMER ID],'Hospitalisation Details'!$A$2:$I$2344,8,0)</f>
        <v>tier - 3</v>
      </c>
      <c r="P1754" s="8" t="str">
        <f>VLOOKUP(Table1[CUSTOMER ID],'Hospitalisation Details'!$A$2:$I$2344,9,0)</f>
        <v>R1012</v>
      </c>
      <c r="Q1754" s="8">
        <f ca="1">VLOOKUP(Table1[CUSTOMER ID],'Hospitalisation Details'!$A$2:$N$2344,13,0)</f>
        <v>45</v>
      </c>
    </row>
    <row r="1755" spans="1:17" ht="15.75" x14ac:dyDescent="0.25">
      <c r="A1755" s="1" t="s">
        <v>615</v>
      </c>
      <c r="B1755" s="8" t="str">
        <f>VLOOKUP(A1755:A4089,'Customer Names'!$A$2:$D$2336,2,0)</f>
        <v xml:space="preserve">  Jonathan C</v>
      </c>
      <c r="C1755" s="8">
        <f>VLOOKUP(A1755:A4089,'Medical Examinations'!$A$2:$H$2336,2,0)</f>
        <v>28.54</v>
      </c>
      <c r="D1755" s="8">
        <f>VLOOKUP(A1755:A4089,'Medical Examinations'!$A$2:$H$2336,3,0)</f>
        <v>5.51</v>
      </c>
      <c r="E1755" s="8" t="str">
        <f>VLOOKUP(A1755:A4089,'Medical Examinations'!$A$1:$M$2336,10,0)</f>
        <v>No</v>
      </c>
      <c r="F1755" s="8" t="str">
        <f>VLOOKUP(A1755:A4089,'Medical Examinations'!$A$2:$H$2336,5,0)</f>
        <v>No</v>
      </c>
      <c r="G1755" s="8" t="str">
        <f>VLOOKUP(A1755:A4089,'Medical Examinations'!$A$2:$H$2336,6,0)</f>
        <v>Yes</v>
      </c>
      <c r="H1755" s="8">
        <f>VLOOKUP(A1755:A4089,'Medical Examinations'!$A$2:$H$2336,7,0)</f>
        <v>1</v>
      </c>
      <c r="I1755" t="str">
        <f>VLOOKUP(A1755:A4089,'Medical Examinations'!$A$2:$K$2336,11,0)</f>
        <v>No</v>
      </c>
      <c r="J1755" s="8" t="str">
        <f>VLOOKUP(A1755:A4089,'Medical Examinations'!$A$2:$M$2336,12,0)</f>
        <v>Overweight</v>
      </c>
      <c r="K1755" s="8" t="str">
        <f>VLOOKUP(A1755:A4089,'Medical Examinations'!$A$2:$M$2336,13,0)</f>
        <v>Normal</v>
      </c>
      <c r="L1755" s="8" t="str">
        <f>VLOOKUP(Table1[CUSTOMER ID],'Hospitalisation Details'!$A$1:$N$2344,12,0)</f>
        <v>11/Jun/1993</v>
      </c>
      <c r="M1755" s="22">
        <f>VLOOKUP(Table1[CUSTOMER ID],'Hospitalisation Details'!$A$2:$N$2344,14,0)</f>
        <v>5059.5600000000004</v>
      </c>
      <c r="N1755" s="8" t="str">
        <f>VLOOKUP(Table1[CUSTOMER ID],'Hospitalisation Details'!$A$2:$I$2344,7,0)</f>
        <v>tier - 2</v>
      </c>
      <c r="O1755" s="8" t="str">
        <f>VLOOKUP(Table1[CUSTOMER ID],'Hospitalisation Details'!$A$2:$I$2344,8,0)</f>
        <v>tier - 1</v>
      </c>
      <c r="P1755" s="8" t="str">
        <f>VLOOKUP(Table1[CUSTOMER ID],'Hospitalisation Details'!$A$2:$I$2344,9,0)</f>
        <v>R1021</v>
      </c>
      <c r="Q1755" s="8">
        <f ca="1">VLOOKUP(Table1[CUSTOMER ID],'Hospitalisation Details'!$A$2:$N$2344,13,0)</f>
        <v>31</v>
      </c>
    </row>
    <row r="1756" spans="1:17" ht="15.75" x14ac:dyDescent="0.25">
      <c r="A1756" s="1" t="s">
        <v>614</v>
      </c>
      <c r="B1756" s="8" t="str">
        <f>VLOOKUP(A1756:A4090,'Customer Names'!$A$2:$D$2336,2,0)</f>
        <v xml:space="preserve">  Rachael M</v>
      </c>
      <c r="C1756" s="8">
        <f>VLOOKUP(A1756:A4090,'Medical Examinations'!$A$2:$H$2336,2,0)</f>
        <v>18.54</v>
      </c>
      <c r="D1756" s="8">
        <f>VLOOKUP(A1756:A4090,'Medical Examinations'!$A$2:$H$2336,3,0)</f>
        <v>4.95</v>
      </c>
      <c r="E1756" s="8" t="str">
        <f>VLOOKUP(A1756:A4090,'Medical Examinations'!$A$1:$M$2336,10,0)</f>
        <v>No</v>
      </c>
      <c r="F1756" s="8" t="str">
        <f>VLOOKUP(A1756:A4090,'Medical Examinations'!$A$2:$H$2336,5,0)</f>
        <v>No</v>
      </c>
      <c r="G1756" s="8" t="str">
        <f>VLOOKUP(A1756:A4090,'Medical Examinations'!$A$2:$H$2336,6,0)</f>
        <v>No</v>
      </c>
      <c r="H1756" s="8">
        <f>VLOOKUP(A1756:A4090,'Medical Examinations'!$A$2:$H$2336,7,0)</f>
        <v>0</v>
      </c>
      <c r="I1756" t="str">
        <f>VLOOKUP(A1756:A4090,'Medical Examinations'!$A$2:$K$2336,11,0)</f>
        <v>No</v>
      </c>
      <c r="J1756" s="8" t="str">
        <f>VLOOKUP(A1756:A4090,'Medical Examinations'!$A$2:$M$2336,12,0)</f>
        <v>Normal Weight</v>
      </c>
      <c r="K1756" s="8" t="str">
        <f>VLOOKUP(A1756:A4090,'Medical Examinations'!$A$2:$M$2336,13,0)</f>
        <v>Normal</v>
      </c>
      <c r="L1756" s="8" t="str">
        <f>VLOOKUP(Table1[CUSTOMER ID],'Hospitalisation Details'!$A$1:$N$2344,12,0)</f>
        <v>7/Sep/1980</v>
      </c>
      <c r="M1756" s="22">
        <f>VLOOKUP(Table1[CUSTOMER ID],'Hospitalisation Details'!$A$2:$N$2344,14,0)</f>
        <v>5054.05</v>
      </c>
      <c r="N1756" s="8" t="str">
        <f>VLOOKUP(Table1[CUSTOMER ID],'Hospitalisation Details'!$A$2:$I$2344,7,0)</f>
        <v>tier - 2</v>
      </c>
      <c r="O1756" s="8" t="str">
        <f>VLOOKUP(Table1[CUSTOMER ID],'Hospitalisation Details'!$A$2:$I$2344,8,0)</f>
        <v>tier - 2</v>
      </c>
      <c r="P1756" s="8" t="str">
        <f>VLOOKUP(Table1[CUSTOMER ID],'Hospitalisation Details'!$A$2:$I$2344,9,0)</f>
        <v>R1013</v>
      </c>
      <c r="Q1756" s="8">
        <f ca="1">VLOOKUP(Table1[CUSTOMER ID],'Hospitalisation Details'!$A$2:$N$2344,13,0)</f>
        <v>44</v>
      </c>
    </row>
    <row r="1757" spans="1:17" ht="15.75" x14ac:dyDescent="0.25">
      <c r="A1757" s="1" t="s">
        <v>613</v>
      </c>
      <c r="B1757" s="8" t="str">
        <f>VLOOKUP(A1757:A4091,'Customer Names'!$A$2:$D$2336,2,0)</f>
        <v xml:space="preserve">  Pilar</v>
      </c>
      <c r="C1757" s="8">
        <f>VLOOKUP(A1757:A4091,'Medical Examinations'!$A$2:$H$2336,2,0)</f>
        <v>32.18</v>
      </c>
      <c r="D1757" s="8">
        <f>VLOOKUP(A1757:A4091,'Medical Examinations'!$A$2:$H$2336,3,0)</f>
        <v>6.44</v>
      </c>
      <c r="E1757" s="8" t="str">
        <f>VLOOKUP(A1757:A4091,'Medical Examinations'!$A$1:$M$2336,10,0)</f>
        <v>Yes</v>
      </c>
      <c r="F1757" s="8" t="str">
        <f>VLOOKUP(A1757:A4091,'Medical Examinations'!$A$2:$H$2336,5,0)</f>
        <v>No</v>
      </c>
      <c r="G1757" s="8" t="str">
        <f>VLOOKUP(A1757:A4091,'Medical Examinations'!$A$2:$H$2336,6,0)</f>
        <v>Yes</v>
      </c>
      <c r="H1757" s="8">
        <f>VLOOKUP(A1757:A4091,'Medical Examinations'!$A$2:$H$2336,7,0)</f>
        <v>1</v>
      </c>
      <c r="I1757" t="str">
        <f>VLOOKUP(A1757:A4091,'Medical Examinations'!$A$2:$K$2336,11,0)</f>
        <v>No</v>
      </c>
      <c r="J1757" s="8" t="str">
        <f>VLOOKUP(A1757:A4091,'Medical Examinations'!$A$2:$M$2336,12,0)</f>
        <v>Obesity</v>
      </c>
      <c r="K1757" s="8" t="str">
        <f>VLOOKUP(A1757:A4091,'Medical Examinations'!$A$2:$M$2336,13,0)</f>
        <v>Diabetes</v>
      </c>
      <c r="L1757" s="8" t="str">
        <f>VLOOKUP(Table1[CUSTOMER ID],'Hospitalisation Details'!$A$1:$N$2344,12,0)</f>
        <v>29/Jul/1997</v>
      </c>
      <c r="M1757" s="22">
        <f>VLOOKUP(Table1[CUSTOMER ID],'Hospitalisation Details'!$A$2:$N$2344,14,0)</f>
        <v>5045.1499999999996</v>
      </c>
      <c r="N1757" s="8" t="str">
        <f>VLOOKUP(Table1[CUSTOMER ID],'Hospitalisation Details'!$A$2:$I$2344,7,0)</f>
        <v>tier - 2</v>
      </c>
      <c r="O1757" s="8" t="str">
        <f>VLOOKUP(Table1[CUSTOMER ID],'Hospitalisation Details'!$A$2:$I$2344,8,0)</f>
        <v>tier - 2</v>
      </c>
      <c r="P1757" s="8" t="str">
        <f>VLOOKUP(Table1[CUSTOMER ID],'Hospitalisation Details'!$A$2:$I$2344,9,0)</f>
        <v>R1012</v>
      </c>
      <c r="Q1757" s="8">
        <f ca="1">VLOOKUP(Table1[CUSTOMER ID],'Hospitalisation Details'!$A$2:$N$2344,13,0)</f>
        <v>27</v>
      </c>
    </row>
    <row r="1758" spans="1:17" ht="15.75" x14ac:dyDescent="0.25">
      <c r="A1758" s="1" t="s">
        <v>612</v>
      </c>
      <c r="B1758" s="8" t="str">
        <f>VLOOKUP(A1758:A4092,'Customer Names'!$A$2:$D$2336,2,0)</f>
        <v xml:space="preserve">  Kyle M</v>
      </c>
      <c r="C1758" s="8">
        <f>VLOOKUP(A1758:A4092,'Medical Examinations'!$A$2:$H$2336,2,0)</f>
        <v>37.380000000000003</v>
      </c>
      <c r="D1758" s="8">
        <f>VLOOKUP(A1758:A4092,'Medical Examinations'!$A$2:$H$2336,3,0)</f>
        <v>6.05</v>
      </c>
      <c r="E1758" s="8" t="str">
        <f>VLOOKUP(A1758:A4092,'Medical Examinations'!$A$1:$M$2336,10,0)</f>
        <v>Yes</v>
      </c>
      <c r="F1758" s="8" t="str">
        <f>VLOOKUP(A1758:A4092,'Medical Examinations'!$A$2:$H$2336,5,0)</f>
        <v>No</v>
      </c>
      <c r="G1758" s="8" t="str">
        <f>VLOOKUP(A1758:A4092,'Medical Examinations'!$A$2:$H$2336,6,0)</f>
        <v>No</v>
      </c>
      <c r="H1758" s="8">
        <f>VLOOKUP(A1758:A4092,'Medical Examinations'!$A$2:$H$2336,7,0)</f>
        <v>0</v>
      </c>
      <c r="I1758" t="str">
        <f>VLOOKUP(A1758:A4092,'Medical Examinations'!$A$2:$K$2336,11,0)</f>
        <v>No</v>
      </c>
      <c r="J1758" s="8" t="str">
        <f>VLOOKUP(A1758:A4092,'Medical Examinations'!$A$2:$M$2336,12,0)</f>
        <v>Obesity</v>
      </c>
      <c r="K1758" s="8" t="str">
        <f>VLOOKUP(A1758:A4092,'Medical Examinations'!$A$2:$M$2336,13,0)</f>
        <v>Prediabetes</v>
      </c>
      <c r="L1758" s="8" t="str">
        <f>VLOOKUP(Table1[CUSTOMER ID],'Hospitalisation Details'!$A$1:$N$2344,12,0)</f>
        <v>16/Oct/2001</v>
      </c>
      <c r="M1758" s="22">
        <f>VLOOKUP(Table1[CUSTOMER ID],'Hospitalisation Details'!$A$2:$N$2344,14,0)</f>
        <v>5043.13</v>
      </c>
      <c r="N1758" s="8" t="str">
        <f>VLOOKUP(Table1[CUSTOMER ID],'Hospitalisation Details'!$A$2:$I$2344,7,0)</f>
        <v>tier - 2</v>
      </c>
      <c r="O1758" s="8" t="str">
        <f>VLOOKUP(Table1[CUSTOMER ID],'Hospitalisation Details'!$A$2:$I$2344,8,0)</f>
        <v>tier - 3</v>
      </c>
      <c r="P1758" s="8" t="str">
        <f>VLOOKUP(Table1[CUSTOMER ID],'Hospitalisation Details'!$A$2:$I$2344,9,0)</f>
        <v>R1011</v>
      </c>
      <c r="Q1758" s="8">
        <f ca="1">VLOOKUP(Table1[CUSTOMER ID],'Hospitalisation Details'!$A$2:$N$2344,13,0)</f>
        <v>23</v>
      </c>
    </row>
    <row r="1759" spans="1:17" ht="15.75" x14ac:dyDescent="0.25">
      <c r="A1759" s="1" t="s">
        <v>611</v>
      </c>
      <c r="B1759" s="8" t="str">
        <f>VLOOKUP(A1759:A4093,'Customer Names'!$A$2:$D$2336,2,0)</f>
        <v xml:space="preserve">  Christie</v>
      </c>
      <c r="C1759" s="8">
        <f>VLOOKUP(A1759:A4093,'Medical Examinations'!$A$2:$H$2336,2,0)</f>
        <v>31.12</v>
      </c>
      <c r="D1759" s="8">
        <f>VLOOKUP(A1759:A4093,'Medical Examinations'!$A$2:$H$2336,3,0)</f>
        <v>4.76</v>
      </c>
      <c r="E1759" s="8" t="str">
        <f>VLOOKUP(A1759:A4093,'Medical Examinations'!$A$1:$M$2336,10,0)</f>
        <v>Yes</v>
      </c>
      <c r="F1759" s="8" t="str">
        <f>VLOOKUP(A1759:A4093,'Medical Examinations'!$A$2:$H$2336,5,0)</f>
        <v>No</v>
      </c>
      <c r="G1759" s="8" t="str">
        <f>VLOOKUP(A1759:A4093,'Medical Examinations'!$A$2:$H$2336,6,0)</f>
        <v>Yes</v>
      </c>
      <c r="H1759" s="8">
        <f>VLOOKUP(A1759:A4093,'Medical Examinations'!$A$2:$H$2336,7,0)</f>
        <v>1</v>
      </c>
      <c r="I1759" t="str">
        <f>VLOOKUP(A1759:A4093,'Medical Examinations'!$A$2:$K$2336,11,0)</f>
        <v>No</v>
      </c>
      <c r="J1759" s="8" t="str">
        <f>VLOOKUP(A1759:A4093,'Medical Examinations'!$A$2:$M$2336,12,0)</f>
        <v>Obesity</v>
      </c>
      <c r="K1759" s="8" t="str">
        <f>VLOOKUP(A1759:A4093,'Medical Examinations'!$A$2:$M$2336,13,0)</f>
        <v>Normal</v>
      </c>
      <c r="L1759" s="8" t="str">
        <f>VLOOKUP(Table1[CUSTOMER ID],'Hospitalisation Details'!$A$1:$N$2344,12,0)</f>
        <v>4/Dec/1997</v>
      </c>
      <c r="M1759" s="22">
        <f>VLOOKUP(Table1[CUSTOMER ID],'Hospitalisation Details'!$A$2:$N$2344,14,0)</f>
        <v>5038.57</v>
      </c>
      <c r="N1759" s="8" t="str">
        <f>VLOOKUP(Table1[CUSTOMER ID],'Hospitalisation Details'!$A$2:$I$2344,7,0)</f>
        <v>tier - 2</v>
      </c>
      <c r="O1759" s="8" t="str">
        <f>VLOOKUP(Table1[CUSTOMER ID],'Hospitalisation Details'!$A$2:$I$2344,8,0)</f>
        <v>tier - 2</v>
      </c>
      <c r="P1759" s="8" t="str">
        <f>VLOOKUP(Table1[CUSTOMER ID],'Hospitalisation Details'!$A$2:$I$2344,9,0)</f>
        <v>R1025</v>
      </c>
      <c r="Q1759" s="8">
        <f ca="1">VLOOKUP(Table1[CUSTOMER ID],'Hospitalisation Details'!$A$2:$N$2344,13,0)</f>
        <v>26</v>
      </c>
    </row>
    <row r="1760" spans="1:17" ht="15.75" x14ac:dyDescent="0.25">
      <c r="A1760" s="1" t="s">
        <v>610</v>
      </c>
      <c r="B1760" s="8" t="str">
        <f>VLOOKUP(A1760:A4094,'Customer Names'!$A$2:$D$2336,2,0)</f>
        <v xml:space="preserve">  David A</v>
      </c>
      <c r="C1760" s="8">
        <f>VLOOKUP(A1760:A4094,'Medical Examinations'!$A$2:$H$2336,2,0)</f>
        <v>22.01</v>
      </c>
      <c r="D1760" s="8">
        <f>VLOOKUP(A1760:A4094,'Medical Examinations'!$A$2:$H$2336,3,0)</f>
        <v>6.72</v>
      </c>
      <c r="E1760" s="8" t="str">
        <f>VLOOKUP(A1760:A4094,'Medical Examinations'!$A$1:$M$2336,10,0)</f>
        <v>Yes</v>
      </c>
      <c r="F1760" s="8" t="str">
        <f>VLOOKUP(A1760:A4094,'Medical Examinations'!$A$2:$H$2336,5,0)</f>
        <v>No</v>
      </c>
      <c r="G1760" s="8" t="str">
        <f>VLOOKUP(A1760:A4094,'Medical Examinations'!$A$2:$H$2336,6,0)</f>
        <v>No</v>
      </c>
      <c r="H1760" s="8">
        <f>VLOOKUP(A1760:A4094,'Medical Examinations'!$A$2:$H$2336,7,0)</f>
        <v>1</v>
      </c>
      <c r="I1760" t="str">
        <f>VLOOKUP(A1760:A4094,'Medical Examinations'!$A$2:$K$2336,11,0)</f>
        <v>No</v>
      </c>
      <c r="J1760" s="8" t="str">
        <f>VLOOKUP(A1760:A4094,'Medical Examinations'!$A$2:$M$2336,12,0)</f>
        <v>Normal Weight</v>
      </c>
      <c r="K1760" s="8" t="str">
        <f>VLOOKUP(A1760:A4094,'Medical Examinations'!$A$2:$M$2336,13,0)</f>
        <v>Diabetes</v>
      </c>
      <c r="L1760" s="8" t="str">
        <f>VLOOKUP(Table1[CUSTOMER ID],'Hospitalisation Details'!$A$1:$N$2344,12,0)</f>
        <v>29/Jun/1986</v>
      </c>
      <c r="M1760" s="22">
        <f>VLOOKUP(Table1[CUSTOMER ID],'Hospitalisation Details'!$A$2:$N$2344,14,0)</f>
        <v>5034.1000000000004</v>
      </c>
      <c r="N1760" s="8" t="str">
        <f>VLOOKUP(Table1[CUSTOMER ID],'Hospitalisation Details'!$A$2:$I$2344,7,0)</f>
        <v>tier - 2</v>
      </c>
      <c r="O1760" s="8" t="str">
        <f>VLOOKUP(Table1[CUSTOMER ID],'Hospitalisation Details'!$A$2:$I$2344,8,0)</f>
        <v>tier - 2</v>
      </c>
      <c r="P1760" s="8" t="str">
        <f>VLOOKUP(Table1[CUSTOMER ID],'Hospitalisation Details'!$A$2:$I$2344,9,0)</f>
        <v>R1013</v>
      </c>
      <c r="Q1760" s="8">
        <f ca="1">VLOOKUP(Table1[CUSTOMER ID],'Hospitalisation Details'!$A$2:$N$2344,13,0)</f>
        <v>38</v>
      </c>
    </row>
    <row r="1761" spans="1:17" ht="15.75" x14ac:dyDescent="0.25">
      <c r="A1761" s="1" t="s">
        <v>609</v>
      </c>
      <c r="B1761" s="8" t="str">
        <f>VLOOKUP(A1761:A4095,'Customer Names'!$A$2:$D$2336,2,0)</f>
        <v xml:space="preserve">  Masahiro</v>
      </c>
      <c r="C1761" s="8">
        <f>VLOOKUP(A1761:A4095,'Medical Examinations'!$A$2:$H$2336,2,0)</f>
        <v>27.645</v>
      </c>
      <c r="D1761" s="8">
        <f>VLOOKUP(A1761:A4095,'Medical Examinations'!$A$2:$H$2336,3,0)</f>
        <v>5.7</v>
      </c>
      <c r="E1761" s="8" t="str">
        <f>VLOOKUP(A1761:A4095,'Medical Examinations'!$A$1:$M$2336,10,0)</f>
        <v>No</v>
      </c>
      <c r="F1761" s="8" t="str">
        <f>VLOOKUP(A1761:A4095,'Medical Examinations'!$A$2:$H$2336,5,0)</f>
        <v>No</v>
      </c>
      <c r="G1761" s="8" t="str">
        <f>VLOOKUP(A1761:A4095,'Medical Examinations'!$A$2:$H$2336,6,0)</f>
        <v>No</v>
      </c>
      <c r="H1761" s="8">
        <f>VLOOKUP(A1761:A4095,'Medical Examinations'!$A$2:$H$2336,7,0)</f>
        <v>0</v>
      </c>
      <c r="I1761" t="str">
        <f>VLOOKUP(A1761:A4095,'Medical Examinations'!$A$2:$K$2336,11,0)</f>
        <v>No</v>
      </c>
      <c r="J1761" s="8" t="str">
        <f>VLOOKUP(A1761:A4095,'Medical Examinations'!$A$2:$M$2336,12,0)</f>
        <v>Overweight</v>
      </c>
      <c r="K1761" s="8" t="str">
        <f>VLOOKUP(A1761:A4095,'Medical Examinations'!$A$2:$M$2336,13,0)</f>
        <v>Prediabetes</v>
      </c>
      <c r="L1761" s="8" t="str">
        <f>VLOOKUP(Table1[CUSTOMER ID],'Hospitalisation Details'!$A$1:$N$2344,12,0)</f>
        <v>10/Sep/1991</v>
      </c>
      <c r="M1761" s="22">
        <f>VLOOKUP(Table1[CUSTOMER ID],'Hospitalisation Details'!$A$2:$N$2344,14,0)</f>
        <v>5031.2700000000004</v>
      </c>
      <c r="N1761" s="8" t="str">
        <f>VLOOKUP(Table1[CUSTOMER ID],'Hospitalisation Details'!$A$2:$I$2344,7,0)</f>
        <v>tier - 3</v>
      </c>
      <c r="O1761" s="8" t="str">
        <f>VLOOKUP(Table1[CUSTOMER ID],'Hospitalisation Details'!$A$2:$I$2344,8,0)</f>
        <v>tier - 1</v>
      </c>
      <c r="P1761" s="8" t="str">
        <f>VLOOKUP(Table1[CUSTOMER ID],'Hospitalisation Details'!$A$2:$I$2344,9,0)</f>
        <v>R1016</v>
      </c>
      <c r="Q1761" s="8">
        <f ca="1">VLOOKUP(Table1[CUSTOMER ID],'Hospitalisation Details'!$A$2:$N$2344,13,0)</f>
        <v>33</v>
      </c>
    </row>
    <row r="1762" spans="1:17" ht="15.75" x14ac:dyDescent="0.25">
      <c r="A1762" s="1" t="s">
        <v>608</v>
      </c>
      <c r="B1762" s="8" t="str">
        <f>VLOOKUP(A1762:A4096,'Customer Names'!$A$2:$D$2336,2,0)</f>
        <v xml:space="preserve">  Logan B</v>
      </c>
      <c r="C1762" s="8">
        <f>VLOOKUP(A1762:A4096,'Medical Examinations'!$A$2:$H$2336,2,0)</f>
        <v>29.64</v>
      </c>
      <c r="D1762" s="8">
        <f>VLOOKUP(A1762:A4096,'Medical Examinations'!$A$2:$H$2336,3,0)</f>
        <v>5.31</v>
      </c>
      <c r="E1762" s="8" t="str">
        <f>VLOOKUP(A1762:A4096,'Medical Examinations'!$A$1:$M$2336,10,0)</f>
        <v>Yes</v>
      </c>
      <c r="F1762" s="8" t="str">
        <f>VLOOKUP(A1762:A4096,'Medical Examinations'!$A$2:$H$2336,5,0)</f>
        <v>No</v>
      </c>
      <c r="G1762" s="8" t="str">
        <f>VLOOKUP(A1762:A4096,'Medical Examinations'!$A$2:$H$2336,6,0)</f>
        <v>No</v>
      </c>
      <c r="H1762" s="8">
        <f>VLOOKUP(A1762:A4096,'Medical Examinations'!$A$2:$H$2336,7,0)</f>
        <v>0</v>
      </c>
      <c r="I1762" t="str">
        <f>VLOOKUP(A1762:A4096,'Medical Examinations'!$A$2:$K$2336,11,0)</f>
        <v>No</v>
      </c>
      <c r="J1762" s="8" t="str">
        <f>VLOOKUP(A1762:A4096,'Medical Examinations'!$A$2:$M$2336,12,0)</f>
        <v>Overweight</v>
      </c>
      <c r="K1762" s="8" t="str">
        <f>VLOOKUP(A1762:A4096,'Medical Examinations'!$A$2:$M$2336,13,0)</f>
        <v>Normal</v>
      </c>
      <c r="L1762" s="8" t="str">
        <f>VLOOKUP(Table1[CUSTOMER ID],'Hospitalisation Details'!$A$1:$N$2344,12,0)</f>
        <v>28/Dec/1985</v>
      </c>
      <c r="M1762" s="22">
        <f>VLOOKUP(Table1[CUSTOMER ID],'Hospitalisation Details'!$A$2:$N$2344,14,0)</f>
        <v>5028.1499999999996</v>
      </c>
      <c r="N1762" s="8" t="str">
        <f>VLOOKUP(Table1[CUSTOMER ID],'Hospitalisation Details'!$A$2:$I$2344,7,0)</f>
        <v>tier - 1</v>
      </c>
      <c r="O1762" s="8" t="str">
        <f>VLOOKUP(Table1[CUSTOMER ID],'Hospitalisation Details'!$A$2:$I$2344,8,0)</f>
        <v>tier - 2</v>
      </c>
      <c r="P1762" s="8" t="str">
        <f>VLOOKUP(Table1[CUSTOMER ID],'Hospitalisation Details'!$A$2:$I$2344,9,0)</f>
        <v>R1012</v>
      </c>
      <c r="Q1762" s="8">
        <f ca="1">VLOOKUP(Table1[CUSTOMER ID],'Hospitalisation Details'!$A$2:$N$2344,13,0)</f>
        <v>38</v>
      </c>
    </row>
    <row r="1763" spans="1:17" ht="15.75" x14ac:dyDescent="0.25">
      <c r="A1763" s="1" t="s">
        <v>607</v>
      </c>
      <c r="B1763" s="8" t="str">
        <f>VLOOKUP(A1763:A4097,'Customer Names'!$A$2:$D$2336,2,0)</f>
        <v xml:space="preserve">  Stephanie L</v>
      </c>
      <c r="C1763" s="8">
        <f>VLOOKUP(A1763:A4097,'Medical Examinations'!$A$2:$H$2336,2,0)</f>
        <v>33.700000000000003</v>
      </c>
      <c r="D1763" s="8">
        <f>VLOOKUP(A1763:A4097,'Medical Examinations'!$A$2:$H$2336,3,0)</f>
        <v>4.32</v>
      </c>
      <c r="E1763" s="8" t="str">
        <f>VLOOKUP(A1763:A4097,'Medical Examinations'!$A$1:$M$2336,10,0)</f>
        <v>Yes</v>
      </c>
      <c r="F1763" s="8" t="str">
        <f>VLOOKUP(A1763:A4097,'Medical Examinations'!$A$2:$H$2336,5,0)</f>
        <v>No</v>
      </c>
      <c r="G1763" s="8" t="str">
        <f>VLOOKUP(A1763:A4097,'Medical Examinations'!$A$2:$H$2336,6,0)</f>
        <v>No</v>
      </c>
      <c r="H1763" s="8">
        <f>VLOOKUP(A1763:A4097,'Medical Examinations'!$A$2:$H$2336,7,0)</f>
        <v>1</v>
      </c>
      <c r="I1763" t="str">
        <f>VLOOKUP(A1763:A4097,'Medical Examinations'!$A$2:$K$2336,11,0)</f>
        <v>No</v>
      </c>
      <c r="J1763" s="8" t="str">
        <f>VLOOKUP(A1763:A4097,'Medical Examinations'!$A$2:$M$2336,12,0)</f>
        <v>Obesity</v>
      </c>
      <c r="K1763" s="8" t="str">
        <f>VLOOKUP(A1763:A4097,'Medical Examinations'!$A$2:$M$2336,13,0)</f>
        <v>Normal</v>
      </c>
      <c r="L1763" s="8" t="str">
        <f>VLOOKUP(Table1[CUSTOMER ID],'Hospitalisation Details'!$A$1:$N$2344,12,0)</f>
        <v>9/Nov/1988</v>
      </c>
      <c r="M1763" s="22">
        <f>VLOOKUP(Table1[CUSTOMER ID],'Hospitalisation Details'!$A$2:$N$2344,14,0)</f>
        <v>5012.47</v>
      </c>
      <c r="N1763" s="8" t="str">
        <f>VLOOKUP(Table1[CUSTOMER ID],'Hospitalisation Details'!$A$2:$I$2344,7,0)</f>
        <v>tier - 2</v>
      </c>
      <c r="O1763" s="8" t="str">
        <f>VLOOKUP(Table1[CUSTOMER ID],'Hospitalisation Details'!$A$2:$I$2344,8,0)</f>
        <v>tier - 3</v>
      </c>
      <c r="P1763" s="8" t="str">
        <f>VLOOKUP(Table1[CUSTOMER ID],'Hospitalisation Details'!$A$2:$I$2344,9,0)</f>
        <v>R1011</v>
      </c>
      <c r="Q1763" s="8">
        <f ca="1">VLOOKUP(Table1[CUSTOMER ID],'Hospitalisation Details'!$A$2:$N$2344,13,0)</f>
        <v>36</v>
      </c>
    </row>
    <row r="1764" spans="1:17" ht="15.75" x14ac:dyDescent="0.25">
      <c r="A1764" s="1" t="s">
        <v>606</v>
      </c>
      <c r="B1764" s="8" t="str">
        <f>VLOOKUP(A1764:A4098,'Customer Names'!$A$2:$D$2336,2,0)</f>
        <v xml:space="preserve">  Angela H</v>
      </c>
      <c r="C1764" s="8">
        <f>VLOOKUP(A1764:A4098,'Medical Examinations'!$A$2:$H$2336,2,0)</f>
        <v>27.5</v>
      </c>
      <c r="D1764" s="8">
        <f>VLOOKUP(A1764:A4098,'Medical Examinations'!$A$2:$H$2336,3,0)</f>
        <v>4.2300000000000004</v>
      </c>
      <c r="E1764" s="8" t="str">
        <f>VLOOKUP(A1764:A4098,'Medical Examinations'!$A$1:$M$2336,10,0)</f>
        <v>Yes</v>
      </c>
      <c r="F1764" s="8" t="str">
        <f>VLOOKUP(A1764:A4098,'Medical Examinations'!$A$2:$H$2336,5,0)</f>
        <v>No</v>
      </c>
      <c r="G1764" s="8" t="str">
        <f>VLOOKUP(A1764:A4098,'Medical Examinations'!$A$2:$H$2336,6,0)</f>
        <v>No</v>
      </c>
      <c r="H1764" s="8">
        <f>VLOOKUP(A1764:A4098,'Medical Examinations'!$A$2:$H$2336,7,0)</f>
        <v>1</v>
      </c>
      <c r="I1764" t="str">
        <f>VLOOKUP(A1764:A4098,'Medical Examinations'!$A$2:$K$2336,11,0)</f>
        <v>No</v>
      </c>
      <c r="J1764" s="8" t="str">
        <f>VLOOKUP(A1764:A4098,'Medical Examinations'!$A$2:$M$2336,12,0)</f>
        <v>Overweight</v>
      </c>
      <c r="K1764" s="8" t="str">
        <f>VLOOKUP(A1764:A4098,'Medical Examinations'!$A$2:$M$2336,13,0)</f>
        <v>Normal</v>
      </c>
      <c r="L1764" s="8" t="str">
        <f>VLOOKUP(Table1[CUSTOMER ID],'Hospitalisation Details'!$A$1:$N$2344,12,0)</f>
        <v>8/Jul/1988</v>
      </c>
      <c r="M1764" s="22">
        <f>VLOOKUP(Table1[CUSTOMER ID],'Hospitalisation Details'!$A$2:$N$2344,14,0)</f>
        <v>5003.8500000000004</v>
      </c>
      <c r="N1764" s="8" t="str">
        <f>VLOOKUP(Table1[CUSTOMER ID],'Hospitalisation Details'!$A$2:$I$2344,7,0)</f>
        <v>tier - 2</v>
      </c>
      <c r="O1764" s="8" t="str">
        <f>VLOOKUP(Table1[CUSTOMER ID],'Hospitalisation Details'!$A$2:$I$2344,8,0)</f>
        <v>tier - 3</v>
      </c>
      <c r="P1764" s="8" t="str">
        <f>VLOOKUP(Table1[CUSTOMER ID],'Hospitalisation Details'!$A$2:$I$2344,9,0)</f>
        <v>R1011</v>
      </c>
      <c r="Q1764" s="8">
        <f ca="1">VLOOKUP(Table1[CUSTOMER ID],'Hospitalisation Details'!$A$2:$N$2344,13,0)</f>
        <v>36</v>
      </c>
    </row>
    <row r="1765" spans="1:17" ht="15.75" x14ac:dyDescent="0.25">
      <c r="A1765" s="1" t="s">
        <v>605</v>
      </c>
      <c r="B1765" s="8" t="str">
        <f>VLOOKUP(A1765:A4099,'Customer Names'!$A$2:$D$2336,2,0)</f>
        <v xml:space="preserve">  Britt K</v>
      </c>
      <c r="C1765" s="8">
        <f>VLOOKUP(A1765:A4099,'Medical Examinations'!$A$2:$H$2336,2,0)</f>
        <v>16.12</v>
      </c>
      <c r="D1765" s="8">
        <f>VLOOKUP(A1765:A4099,'Medical Examinations'!$A$2:$H$2336,3,0)</f>
        <v>6.09</v>
      </c>
      <c r="E1765" s="8" t="str">
        <f>VLOOKUP(A1765:A4099,'Medical Examinations'!$A$1:$M$2336,10,0)</f>
        <v>No</v>
      </c>
      <c r="F1765" s="8" t="str">
        <f>VLOOKUP(A1765:A4099,'Medical Examinations'!$A$2:$H$2336,5,0)</f>
        <v>No</v>
      </c>
      <c r="G1765" s="8" t="str">
        <f>VLOOKUP(A1765:A4099,'Medical Examinations'!$A$2:$H$2336,6,0)</f>
        <v>No</v>
      </c>
      <c r="H1765" s="8">
        <f>VLOOKUP(A1765:A4099,'Medical Examinations'!$A$2:$H$2336,7,0)</f>
        <v>0</v>
      </c>
      <c r="I1765" t="str">
        <f>VLOOKUP(A1765:A4099,'Medical Examinations'!$A$2:$K$2336,11,0)</f>
        <v>No</v>
      </c>
      <c r="J1765" s="8" t="str">
        <f>VLOOKUP(A1765:A4099,'Medical Examinations'!$A$2:$M$2336,12,0)</f>
        <v>Underweight</v>
      </c>
      <c r="K1765" s="8" t="str">
        <f>VLOOKUP(A1765:A4099,'Medical Examinations'!$A$2:$M$2336,13,0)</f>
        <v>Prediabetes</v>
      </c>
      <c r="L1765" s="8" t="str">
        <f>VLOOKUP(Table1[CUSTOMER ID],'Hospitalisation Details'!$A$1:$N$2344,12,0)</f>
        <v>9/Jun/1977</v>
      </c>
      <c r="M1765" s="22">
        <f>VLOOKUP(Table1[CUSTOMER ID],'Hospitalisation Details'!$A$2:$N$2344,14,0)</f>
        <v>5003.7700000000004</v>
      </c>
      <c r="N1765" s="8" t="str">
        <f>VLOOKUP(Table1[CUSTOMER ID],'Hospitalisation Details'!$A$2:$I$2344,7,0)</f>
        <v>tier - 2</v>
      </c>
      <c r="O1765" s="8" t="str">
        <f>VLOOKUP(Table1[CUSTOMER ID],'Hospitalisation Details'!$A$2:$I$2344,8,0)</f>
        <v>tier - 3</v>
      </c>
      <c r="P1765" s="8" t="str">
        <f>VLOOKUP(Table1[CUSTOMER ID],'Hospitalisation Details'!$A$2:$I$2344,9,0)</f>
        <v>R1013</v>
      </c>
      <c r="Q1765" s="8">
        <f ca="1">VLOOKUP(Table1[CUSTOMER ID],'Hospitalisation Details'!$A$2:$N$2344,13,0)</f>
        <v>47</v>
      </c>
    </row>
    <row r="1766" spans="1:17" ht="15.75" x14ac:dyDescent="0.25">
      <c r="A1766" s="1" t="s">
        <v>604</v>
      </c>
      <c r="B1766" s="8" t="str">
        <f>VLOOKUP(A1766:A4100,'Customer Names'!$A$2:$D$2336,2,0)</f>
        <v xml:space="preserve">  Joyce R</v>
      </c>
      <c r="C1766" s="8">
        <f>VLOOKUP(A1766:A4100,'Medical Examinations'!$A$2:$H$2336,2,0)</f>
        <v>26.73</v>
      </c>
      <c r="D1766" s="8">
        <f>VLOOKUP(A1766:A4100,'Medical Examinations'!$A$2:$H$2336,3,0)</f>
        <v>4.74</v>
      </c>
      <c r="E1766" s="8" t="str">
        <f>VLOOKUP(A1766:A4100,'Medical Examinations'!$A$1:$M$2336,10,0)</f>
        <v>Yes</v>
      </c>
      <c r="F1766" s="8" t="str">
        <f>VLOOKUP(A1766:A4100,'Medical Examinations'!$A$2:$H$2336,5,0)</f>
        <v>No</v>
      </c>
      <c r="G1766" s="8" t="str">
        <f>VLOOKUP(A1766:A4100,'Medical Examinations'!$A$2:$H$2336,6,0)</f>
        <v>No</v>
      </c>
      <c r="H1766" s="8">
        <f>VLOOKUP(A1766:A4100,'Medical Examinations'!$A$2:$H$2336,7,0)</f>
        <v>1</v>
      </c>
      <c r="I1766" t="str">
        <f>VLOOKUP(A1766:A4100,'Medical Examinations'!$A$2:$K$2336,11,0)</f>
        <v>No</v>
      </c>
      <c r="J1766" s="8" t="str">
        <f>VLOOKUP(A1766:A4100,'Medical Examinations'!$A$2:$M$2336,12,0)</f>
        <v>Overweight</v>
      </c>
      <c r="K1766" s="8" t="str">
        <f>VLOOKUP(A1766:A4100,'Medical Examinations'!$A$2:$M$2336,13,0)</f>
        <v>Normal</v>
      </c>
      <c r="L1766" s="8" t="str">
        <f>VLOOKUP(Table1[CUSTOMER ID],'Hospitalisation Details'!$A$1:$N$2344,12,0)</f>
        <v>4/Sep/1988</v>
      </c>
      <c r="M1766" s="22">
        <f>VLOOKUP(Table1[CUSTOMER ID],'Hospitalisation Details'!$A$2:$N$2344,14,0)</f>
        <v>5002.78</v>
      </c>
      <c r="N1766" s="8" t="str">
        <f>VLOOKUP(Table1[CUSTOMER ID],'Hospitalisation Details'!$A$2:$I$2344,7,0)</f>
        <v>tier - 2</v>
      </c>
      <c r="O1766" s="8" t="str">
        <f>VLOOKUP(Table1[CUSTOMER ID],'Hospitalisation Details'!$A$2:$I$2344,8,0)</f>
        <v>tier - 2</v>
      </c>
      <c r="P1766" s="8" t="str">
        <f>VLOOKUP(Table1[CUSTOMER ID],'Hospitalisation Details'!$A$2:$I$2344,9,0)</f>
        <v>R1013</v>
      </c>
      <c r="Q1766" s="8">
        <f ca="1">VLOOKUP(Table1[CUSTOMER ID],'Hospitalisation Details'!$A$2:$N$2344,13,0)</f>
        <v>36</v>
      </c>
    </row>
    <row r="1767" spans="1:17" ht="15.75" x14ac:dyDescent="0.25">
      <c r="A1767" s="1" t="s">
        <v>603</v>
      </c>
      <c r="B1767" s="8" t="str">
        <f>VLOOKUP(A1767:A4101,'Customer Names'!$A$2:$D$2336,2,0)</f>
        <v xml:space="preserve">  Ben</v>
      </c>
      <c r="C1767" s="8">
        <f>VLOOKUP(A1767:A4101,'Medical Examinations'!$A$2:$H$2336,2,0)</f>
        <v>37.25</v>
      </c>
      <c r="D1767" s="8">
        <f>VLOOKUP(A1767:A4101,'Medical Examinations'!$A$2:$H$2336,3,0)</f>
        <v>6.23</v>
      </c>
      <c r="E1767" s="8" t="str">
        <f>VLOOKUP(A1767:A4101,'Medical Examinations'!$A$1:$M$2336,10,0)</f>
        <v>Yes</v>
      </c>
      <c r="F1767" s="8" t="str">
        <f>VLOOKUP(A1767:A4101,'Medical Examinations'!$A$2:$H$2336,5,0)</f>
        <v>No</v>
      </c>
      <c r="G1767" s="8" t="str">
        <f>VLOOKUP(A1767:A4101,'Medical Examinations'!$A$2:$H$2336,6,0)</f>
        <v>No</v>
      </c>
      <c r="H1767" s="8">
        <f>VLOOKUP(A1767:A4101,'Medical Examinations'!$A$2:$H$2336,7,0)</f>
        <v>0</v>
      </c>
      <c r="I1767" t="str">
        <f>VLOOKUP(A1767:A4101,'Medical Examinations'!$A$2:$K$2336,11,0)</f>
        <v>No</v>
      </c>
      <c r="J1767" s="8" t="str">
        <f>VLOOKUP(A1767:A4101,'Medical Examinations'!$A$2:$M$2336,12,0)</f>
        <v>Obesity</v>
      </c>
      <c r="K1767" s="8" t="str">
        <f>VLOOKUP(A1767:A4101,'Medical Examinations'!$A$2:$M$2336,13,0)</f>
        <v>Prediabetes</v>
      </c>
      <c r="L1767" s="8" t="str">
        <f>VLOOKUP(Table1[CUSTOMER ID],'Hospitalisation Details'!$A$1:$N$2344,12,0)</f>
        <v>5/Oct/2001</v>
      </c>
      <c r="M1767" s="22">
        <f>VLOOKUP(Table1[CUSTOMER ID],'Hospitalisation Details'!$A$2:$N$2344,14,0)</f>
        <v>4999.04</v>
      </c>
      <c r="N1767" s="8" t="str">
        <f>VLOOKUP(Table1[CUSTOMER ID],'Hospitalisation Details'!$A$2:$I$2344,7,0)</f>
        <v>tier - 2</v>
      </c>
      <c r="O1767" s="8" t="str">
        <f>VLOOKUP(Table1[CUSTOMER ID],'Hospitalisation Details'!$A$2:$I$2344,8,0)</f>
        <v>tier - 2</v>
      </c>
      <c r="P1767" s="8" t="str">
        <f>VLOOKUP(Table1[CUSTOMER ID],'Hospitalisation Details'!$A$2:$I$2344,9,0)</f>
        <v>R1011</v>
      </c>
      <c r="Q1767" s="8">
        <f ca="1">VLOOKUP(Table1[CUSTOMER ID],'Hospitalisation Details'!$A$2:$N$2344,13,0)</f>
        <v>23</v>
      </c>
    </row>
    <row r="1768" spans="1:17" ht="15.75" x14ac:dyDescent="0.25">
      <c r="A1768" s="1" t="s">
        <v>602</v>
      </c>
      <c r="B1768" s="8" t="str">
        <f>VLOOKUP(A1768:A4102,'Customer Names'!$A$2:$D$2336,2,0)</f>
        <v xml:space="preserve">  Sarah M</v>
      </c>
      <c r="C1768" s="8">
        <f>VLOOKUP(A1768:A4102,'Medical Examinations'!$A$2:$H$2336,2,0)</f>
        <v>23.56</v>
      </c>
      <c r="D1768" s="8">
        <f>VLOOKUP(A1768:A4102,'Medical Examinations'!$A$2:$H$2336,3,0)</f>
        <v>5.45</v>
      </c>
      <c r="E1768" s="8" t="str">
        <f>VLOOKUP(A1768:A4102,'Medical Examinations'!$A$1:$M$2336,10,0)</f>
        <v>Yes</v>
      </c>
      <c r="F1768" s="8" t="str">
        <f>VLOOKUP(A1768:A4102,'Medical Examinations'!$A$2:$H$2336,5,0)</f>
        <v>No</v>
      </c>
      <c r="G1768" s="8" t="str">
        <f>VLOOKUP(A1768:A4102,'Medical Examinations'!$A$2:$H$2336,6,0)</f>
        <v>No</v>
      </c>
      <c r="H1768" s="8">
        <f>VLOOKUP(A1768:A4102,'Medical Examinations'!$A$2:$H$2336,7,0)</f>
        <v>1</v>
      </c>
      <c r="I1768" t="str">
        <f>VLOOKUP(A1768:A4102,'Medical Examinations'!$A$2:$K$2336,11,0)</f>
        <v>No</v>
      </c>
      <c r="J1768" s="8" t="str">
        <f>VLOOKUP(A1768:A4102,'Medical Examinations'!$A$2:$M$2336,12,0)</f>
        <v>Normal Weight</v>
      </c>
      <c r="K1768" s="8" t="str">
        <f>VLOOKUP(A1768:A4102,'Medical Examinations'!$A$2:$M$2336,13,0)</f>
        <v>Normal</v>
      </c>
      <c r="L1768" s="8" t="str">
        <f>VLOOKUP(Table1[CUSTOMER ID],'Hospitalisation Details'!$A$1:$N$2344,12,0)</f>
        <v>24/Jun/1988</v>
      </c>
      <c r="M1768" s="22">
        <f>VLOOKUP(Table1[CUSTOMER ID],'Hospitalisation Details'!$A$2:$N$2344,14,0)</f>
        <v>4992.38</v>
      </c>
      <c r="N1768" s="8" t="str">
        <f>VLOOKUP(Table1[CUSTOMER ID],'Hospitalisation Details'!$A$2:$I$2344,7,0)</f>
        <v>tier - 2</v>
      </c>
      <c r="O1768" s="8" t="str">
        <f>VLOOKUP(Table1[CUSTOMER ID],'Hospitalisation Details'!$A$2:$I$2344,8,0)</f>
        <v>tier - 3</v>
      </c>
      <c r="P1768" s="8" t="str">
        <f>VLOOKUP(Table1[CUSTOMER ID],'Hospitalisation Details'!$A$2:$I$2344,9,0)</f>
        <v>R1024</v>
      </c>
      <c r="Q1768" s="8">
        <f ca="1">VLOOKUP(Table1[CUSTOMER ID],'Hospitalisation Details'!$A$2:$N$2344,13,0)</f>
        <v>36</v>
      </c>
    </row>
    <row r="1769" spans="1:17" ht="15.75" x14ac:dyDescent="0.25">
      <c r="A1769" s="1" t="s">
        <v>601</v>
      </c>
      <c r="B1769" s="8" t="str">
        <f>VLOOKUP(A1769:A4103,'Customer Names'!$A$2:$D$2336,2,0)</f>
        <v xml:space="preserve">  Sarah</v>
      </c>
      <c r="C1769" s="8">
        <f>VLOOKUP(A1769:A4103,'Medical Examinations'!$A$2:$H$2336,2,0)</f>
        <v>15.84</v>
      </c>
      <c r="D1769" s="8">
        <f>VLOOKUP(A1769:A4103,'Medical Examinations'!$A$2:$H$2336,3,0)</f>
        <v>10.34</v>
      </c>
      <c r="E1769" s="8" t="str">
        <f>VLOOKUP(A1769:A4103,'Medical Examinations'!$A$1:$M$2336,10,0)</f>
        <v>No</v>
      </c>
      <c r="F1769" s="8" t="str">
        <f>VLOOKUP(A1769:A4103,'Medical Examinations'!$A$2:$H$2336,5,0)</f>
        <v>No</v>
      </c>
      <c r="G1769" s="8" t="str">
        <f>VLOOKUP(A1769:A4103,'Medical Examinations'!$A$2:$H$2336,6,0)</f>
        <v>No</v>
      </c>
      <c r="H1769" s="8">
        <f>VLOOKUP(A1769:A4103,'Medical Examinations'!$A$2:$H$2336,7,0)</f>
        <v>2</v>
      </c>
      <c r="I1769" t="str">
        <f>VLOOKUP(A1769:A4103,'Medical Examinations'!$A$2:$K$2336,11,0)</f>
        <v>No</v>
      </c>
      <c r="J1769" s="8" t="str">
        <f>VLOOKUP(A1769:A4103,'Medical Examinations'!$A$2:$M$2336,12,0)</f>
        <v>Underweight</v>
      </c>
      <c r="K1769" s="8" t="str">
        <f>VLOOKUP(A1769:A4103,'Medical Examinations'!$A$2:$M$2336,13,0)</f>
        <v>Diabetes</v>
      </c>
      <c r="L1769" s="8" t="str">
        <f>VLOOKUP(Table1[CUSTOMER ID],'Hospitalisation Details'!$A$1:$N$2344,12,0)</f>
        <v>7/Nov/1973</v>
      </c>
      <c r="M1769" s="22">
        <f>VLOOKUP(Table1[CUSTOMER ID],'Hospitalisation Details'!$A$2:$N$2344,14,0)</f>
        <v>4985.22</v>
      </c>
      <c r="N1769" s="8" t="str">
        <f>VLOOKUP(Table1[CUSTOMER ID],'Hospitalisation Details'!$A$2:$I$2344,7,0)</f>
        <v>tier - 2</v>
      </c>
      <c r="O1769" s="8" t="str">
        <f>VLOOKUP(Table1[CUSTOMER ID],'Hospitalisation Details'!$A$2:$I$2344,8,0)</f>
        <v>tier - 3</v>
      </c>
      <c r="P1769" s="8" t="str">
        <f>VLOOKUP(Table1[CUSTOMER ID],'Hospitalisation Details'!$A$2:$I$2344,9,0)</f>
        <v>R1013</v>
      </c>
      <c r="Q1769" s="8">
        <f ca="1">VLOOKUP(Table1[CUSTOMER ID],'Hospitalisation Details'!$A$2:$N$2344,13,0)</f>
        <v>51</v>
      </c>
    </row>
    <row r="1770" spans="1:17" ht="15.75" x14ac:dyDescent="0.25">
      <c r="A1770" s="1" t="s">
        <v>600</v>
      </c>
      <c r="B1770" s="8" t="str">
        <f>VLOOKUP(A1770:A4104,'Customer Names'!$A$2:$D$2336,2,0)</f>
        <v xml:space="preserve">  Katie</v>
      </c>
      <c r="C1770" s="8">
        <f>VLOOKUP(A1770:A4104,'Medical Examinations'!$A$2:$H$2336,2,0)</f>
        <v>36.630000000000003</v>
      </c>
      <c r="D1770" s="8">
        <f>VLOOKUP(A1770:A4104,'Medical Examinations'!$A$2:$H$2336,3,0)</f>
        <v>5.15</v>
      </c>
      <c r="E1770" s="8" t="str">
        <f>VLOOKUP(A1770:A4104,'Medical Examinations'!$A$1:$M$2336,10,0)</f>
        <v>No</v>
      </c>
      <c r="F1770" s="8" t="str">
        <f>VLOOKUP(A1770:A4104,'Medical Examinations'!$A$2:$H$2336,5,0)</f>
        <v>No</v>
      </c>
      <c r="G1770" s="8" t="str">
        <f>VLOOKUP(A1770:A4104,'Medical Examinations'!$A$2:$H$2336,6,0)</f>
        <v>No</v>
      </c>
      <c r="H1770" s="8">
        <f>VLOOKUP(A1770:A4104,'Medical Examinations'!$A$2:$H$2336,7,0)</f>
        <v>0</v>
      </c>
      <c r="I1770" t="str">
        <f>VLOOKUP(A1770:A4104,'Medical Examinations'!$A$2:$K$2336,11,0)</f>
        <v>No</v>
      </c>
      <c r="J1770" s="8" t="str">
        <f>VLOOKUP(A1770:A4104,'Medical Examinations'!$A$2:$M$2336,12,0)</f>
        <v>Obesity</v>
      </c>
      <c r="K1770" s="8" t="str">
        <f>VLOOKUP(A1770:A4104,'Medical Examinations'!$A$2:$M$2336,13,0)</f>
        <v>Normal</v>
      </c>
      <c r="L1770" s="8" t="str">
        <f>VLOOKUP(Table1[CUSTOMER ID],'Hospitalisation Details'!$A$1:$N$2344,12,0)</f>
        <v>30/Aug/1991</v>
      </c>
      <c r="M1770" s="22">
        <f>VLOOKUP(Table1[CUSTOMER ID],'Hospitalisation Details'!$A$2:$N$2344,14,0)</f>
        <v>4949.76</v>
      </c>
      <c r="N1770" s="8" t="str">
        <f>VLOOKUP(Table1[CUSTOMER ID],'Hospitalisation Details'!$A$2:$I$2344,7,0)</f>
        <v>tier - 2</v>
      </c>
      <c r="O1770" s="8" t="str">
        <f>VLOOKUP(Table1[CUSTOMER ID],'Hospitalisation Details'!$A$2:$I$2344,8,0)</f>
        <v>tier - 1</v>
      </c>
      <c r="P1770" s="8" t="str">
        <f>VLOOKUP(Table1[CUSTOMER ID],'Hospitalisation Details'!$A$2:$I$2344,9,0)</f>
        <v>R1013</v>
      </c>
      <c r="Q1770" s="8">
        <f ca="1">VLOOKUP(Table1[CUSTOMER ID],'Hospitalisation Details'!$A$2:$N$2344,13,0)</f>
        <v>33</v>
      </c>
    </row>
    <row r="1771" spans="1:17" ht="15.75" x14ac:dyDescent="0.25">
      <c r="A1771" s="1" t="s">
        <v>599</v>
      </c>
      <c r="B1771" s="8" t="str">
        <f>VLOOKUP(A1771:A4105,'Customer Names'!$A$2:$D$2336,2,0)</f>
        <v xml:space="preserve">  Michaela L</v>
      </c>
      <c r="C1771" s="8">
        <f>VLOOKUP(A1771:A4105,'Medical Examinations'!$A$2:$H$2336,2,0)</f>
        <v>16.47</v>
      </c>
      <c r="D1771" s="8">
        <f>VLOOKUP(A1771:A4105,'Medical Examinations'!$A$2:$H$2336,3,0)</f>
        <v>11.72</v>
      </c>
      <c r="E1771" s="8" t="str">
        <f>VLOOKUP(A1771:A4105,'Medical Examinations'!$A$1:$M$2336,10,0)</f>
        <v>No</v>
      </c>
      <c r="F1771" s="8" t="str">
        <f>VLOOKUP(A1771:A4105,'Medical Examinations'!$A$2:$H$2336,5,0)</f>
        <v>No</v>
      </c>
      <c r="G1771" s="8" t="str">
        <f>VLOOKUP(A1771:A4105,'Medical Examinations'!$A$2:$H$2336,6,0)</f>
        <v>No</v>
      </c>
      <c r="H1771" s="8">
        <f>VLOOKUP(A1771:A4105,'Medical Examinations'!$A$2:$H$2336,7,0)</f>
        <v>0</v>
      </c>
      <c r="I1771" t="str">
        <f>VLOOKUP(A1771:A4105,'Medical Examinations'!$A$2:$K$2336,11,0)</f>
        <v>No</v>
      </c>
      <c r="J1771" s="8" t="str">
        <f>VLOOKUP(A1771:A4105,'Medical Examinations'!$A$2:$M$2336,12,0)</f>
        <v>Underweight</v>
      </c>
      <c r="K1771" s="8" t="str">
        <f>VLOOKUP(A1771:A4105,'Medical Examinations'!$A$2:$M$2336,13,0)</f>
        <v>Diabetes</v>
      </c>
      <c r="L1771" s="8" t="str">
        <f>VLOOKUP(Table1[CUSTOMER ID],'Hospitalisation Details'!$A$1:$N$2344,12,0)</f>
        <v>26/Jun/1974</v>
      </c>
      <c r="M1771" s="22">
        <f>VLOOKUP(Table1[CUSTOMER ID],'Hospitalisation Details'!$A$2:$N$2344,14,0)</f>
        <v>4942.0600000000004</v>
      </c>
      <c r="N1771" s="8" t="str">
        <f>VLOOKUP(Table1[CUSTOMER ID],'Hospitalisation Details'!$A$2:$I$2344,7,0)</f>
        <v>tier - 2</v>
      </c>
      <c r="O1771" s="8" t="str">
        <f>VLOOKUP(Table1[CUSTOMER ID],'Hospitalisation Details'!$A$2:$I$2344,8,0)</f>
        <v>tier - 2</v>
      </c>
      <c r="P1771" s="8" t="str">
        <f>VLOOKUP(Table1[CUSTOMER ID],'Hospitalisation Details'!$A$2:$I$2344,9,0)</f>
        <v>R1013</v>
      </c>
      <c r="Q1771" s="8">
        <f ca="1">VLOOKUP(Table1[CUSTOMER ID],'Hospitalisation Details'!$A$2:$N$2344,13,0)</f>
        <v>50</v>
      </c>
    </row>
    <row r="1772" spans="1:17" ht="15.75" x14ac:dyDescent="0.25">
      <c r="A1772" s="1" t="s">
        <v>598</v>
      </c>
      <c r="B1772" s="8" t="str">
        <f>VLOOKUP(A1772:A4106,'Customer Names'!$A$2:$D$2336,2,0)</f>
        <v xml:space="preserve">  Shalaleh</v>
      </c>
      <c r="C1772" s="8">
        <f>VLOOKUP(A1772:A4106,'Medical Examinations'!$A$2:$H$2336,2,0)</f>
        <v>25.8</v>
      </c>
      <c r="D1772" s="8">
        <f>VLOOKUP(A1772:A4106,'Medical Examinations'!$A$2:$H$2336,3,0)</f>
        <v>5.29</v>
      </c>
      <c r="E1772" s="8" t="str">
        <f>VLOOKUP(A1772:A4106,'Medical Examinations'!$A$1:$M$2336,10,0)</f>
        <v>No</v>
      </c>
      <c r="F1772" s="8" t="str">
        <f>VLOOKUP(A1772:A4106,'Medical Examinations'!$A$2:$H$2336,5,0)</f>
        <v>No</v>
      </c>
      <c r="G1772" s="8" t="str">
        <f>VLOOKUP(A1772:A4106,'Medical Examinations'!$A$2:$H$2336,6,0)</f>
        <v>No</v>
      </c>
      <c r="H1772" s="8">
        <f>VLOOKUP(A1772:A4106,'Medical Examinations'!$A$2:$H$2336,7,0)</f>
        <v>0</v>
      </c>
      <c r="I1772" t="str">
        <f>VLOOKUP(A1772:A4106,'Medical Examinations'!$A$2:$K$2336,11,0)</f>
        <v>No</v>
      </c>
      <c r="J1772" s="8" t="str">
        <f>VLOOKUP(A1772:A4106,'Medical Examinations'!$A$2:$M$2336,12,0)</f>
        <v>Overweight</v>
      </c>
      <c r="K1772" s="8" t="str">
        <f>VLOOKUP(A1772:A4106,'Medical Examinations'!$A$2:$M$2336,13,0)</f>
        <v>Normal</v>
      </c>
      <c r="L1772" s="8" t="str">
        <f>VLOOKUP(Table1[CUSTOMER ID],'Hospitalisation Details'!$A$1:$N$2344,12,0)</f>
        <v>27/Nov/1991</v>
      </c>
      <c r="M1772" s="22">
        <f>VLOOKUP(Table1[CUSTOMER ID],'Hospitalisation Details'!$A$2:$N$2344,14,0)</f>
        <v>4934.71</v>
      </c>
      <c r="N1772" s="8" t="str">
        <f>VLOOKUP(Table1[CUSTOMER ID],'Hospitalisation Details'!$A$2:$I$2344,7,0)</f>
        <v>tier - 2</v>
      </c>
      <c r="O1772" s="8" t="str">
        <f>VLOOKUP(Table1[CUSTOMER ID],'Hospitalisation Details'!$A$2:$I$2344,8,0)</f>
        <v>tier - 3</v>
      </c>
      <c r="P1772" s="8" t="str">
        <f>VLOOKUP(Table1[CUSTOMER ID],'Hospitalisation Details'!$A$2:$I$2344,9,0)</f>
        <v>R1011</v>
      </c>
      <c r="Q1772" s="8">
        <f ca="1">VLOOKUP(Table1[CUSTOMER ID],'Hospitalisation Details'!$A$2:$N$2344,13,0)</f>
        <v>32</v>
      </c>
    </row>
    <row r="1773" spans="1:17" ht="15.75" x14ac:dyDescent="0.25">
      <c r="A1773" s="1" t="s">
        <v>597</v>
      </c>
      <c r="B1773" s="8" t="str">
        <f>VLOOKUP(A1773:A4107,'Customer Names'!$A$2:$D$2336,2,0)</f>
        <v xml:space="preserve">  Karen</v>
      </c>
      <c r="C1773" s="8">
        <f>VLOOKUP(A1773:A4107,'Medical Examinations'!$A$2:$H$2336,2,0)</f>
        <v>23.6</v>
      </c>
      <c r="D1773" s="8">
        <f>VLOOKUP(A1773:A4107,'Medical Examinations'!$A$2:$H$2336,3,0)</f>
        <v>4.33</v>
      </c>
      <c r="E1773" s="8" t="str">
        <f>VLOOKUP(A1773:A4107,'Medical Examinations'!$A$1:$M$2336,10,0)</f>
        <v>No</v>
      </c>
      <c r="F1773" s="8" t="str">
        <f>VLOOKUP(A1773:A4107,'Medical Examinations'!$A$2:$H$2336,5,0)</f>
        <v>No</v>
      </c>
      <c r="G1773" s="8" t="str">
        <f>VLOOKUP(A1773:A4107,'Medical Examinations'!$A$2:$H$2336,6,0)</f>
        <v>No</v>
      </c>
      <c r="H1773" s="8">
        <f>VLOOKUP(A1773:A4107,'Medical Examinations'!$A$2:$H$2336,7,0)</f>
        <v>0</v>
      </c>
      <c r="I1773" t="str">
        <f>VLOOKUP(A1773:A4107,'Medical Examinations'!$A$2:$K$2336,11,0)</f>
        <v>No</v>
      </c>
      <c r="J1773" s="8" t="str">
        <f>VLOOKUP(A1773:A4107,'Medical Examinations'!$A$2:$M$2336,12,0)</f>
        <v>Normal Weight</v>
      </c>
      <c r="K1773" s="8" t="str">
        <f>VLOOKUP(A1773:A4107,'Medical Examinations'!$A$2:$M$2336,13,0)</f>
        <v>Normal</v>
      </c>
      <c r="L1773" s="8" t="str">
        <f>VLOOKUP(Table1[CUSTOMER ID],'Hospitalisation Details'!$A$1:$N$2344,12,0)</f>
        <v>23/Aug/1991</v>
      </c>
      <c r="M1773" s="22">
        <f>VLOOKUP(Table1[CUSTOMER ID],'Hospitalisation Details'!$A$2:$N$2344,14,0)</f>
        <v>4931.6499999999996</v>
      </c>
      <c r="N1773" s="8" t="str">
        <f>VLOOKUP(Table1[CUSTOMER ID],'Hospitalisation Details'!$A$2:$I$2344,7,0)</f>
        <v>tier - 2</v>
      </c>
      <c r="O1773" s="8" t="str">
        <f>VLOOKUP(Table1[CUSTOMER ID],'Hospitalisation Details'!$A$2:$I$2344,8,0)</f>
        <v>tier - 3</v>
      </c>
      <c r="P1773" s="8" t="str">
        <f>VLOOKUP(Table1[CUSTOMER ID],'Hospitalisation Details'!$A$2:$I$2344,9,0)</f>
        <v>R1011</v>
      </c>
      <c r="Q1773" s="8">
        <f ca="1">VLOOKUP(Table1[CUSTOMER ID],'Hospitalisation Details'!$A$2:$N$2344,13,0)</f>
        <v>33</v>
      </c>
    </row>
    <row r="1774" spans="1:17" ht="15.75" x14ac:dyDescent="0.25">
      <c r="A1774" s="1" t="s">
        <v>596</v>
      </c>
      <c r="B1774" s="8" t="str">
        <f>VLOOKUP(A1774:A4108,'Customer Names'!$A$2:$D$2336,2,0)</f>
        <v xml:space="preserve">  Zuzana</v>
      </c>
      <c r="C1774" s="8">
        <f>VLOOKUP(A1774:A4108,'Medical Examinations'!$A$2:$H$2336,2,0)</f>
        <v>32.11</v>
      </c>
      <c r="D1774" s="8">
        <f>VLOOKUP(A1774:A4108,'Medical Examinations'!$A$2:$H$2336,3,0)</f>
        <v>6.24</v>
      </c>
      <c r="E1774" s="8" t="str">
        <f>VLOOKUP(A1774:A4108,'Medical Examinations'!$A$1:$M$2336,10,0)</f>
        <v>No</v>
      </c>
      <c r="F1774" s="8" t="str">
        <f>VLOOKUP(A1774:A4108,'Medical Examinations'!$A$2:$H$2336,5,0)</f>
        <v>No</v>
      </c>
      <c r="G1774" s="8" t="str">
        <f>VLOOKUP(A1774:A4108,'Medical Examinations'!$A$2:$H$2336,6,0)</f>
        <v>Yes</v>
      </c>
      <c r="H1774" s="8">
        <f>VLOOKUP(A1774:A4108,'Medical Examinations'!$A$2:$H$2336,7,0)</f>
        <v>1</v>
      </c>
      <c r="I1774" t="str">
        <f>VLOOKUP(A1774:A4108,'Medical Examinations'!$A$2:$K$2336,11,0)</f>
        <v>No</v>
      </c>
      <c r="J1774" s="8" t="str">
        <f>VLOOKUP(A1774:A4108,'Medical Examinations'!$A$2:$M$2336,12,0)</f>
        <v>Obesity</v>
      </c>
      <c r="K1774" s="8" t="str">
        <f>VLOOKUP(A1774:A4108,'Medical Examinations'!$A$2:$M$2336,13,0)</f>
        <v>Prediabetes</v>
      </c>
      <c r="L1774" s="8" t="str">
        <f>VLOOKUP(Table1[CUSTOMER ID],'Hospitalisation Details'!$A$1:$N$2344,12,0)</f>
        <v>10/Aug/1993</v>
      </c>
      <c r="M1774" s="22">
        <f>VLOOKUP(Table1[CUSTOMER ID],'Hospitalisation Details'!$A$2:$N$2344,14,0)</f>
        <v>4922.92</v>
      </c>
      <c r="N1774" s="8" t="str">
        <f>VLOOKUP(Table1[CUSTOMER ID],'Hospitalisation Details'!$A$2:$I$2344,7,0)</f>
        <v>tier - 2</v>
      </c>
      <c r="O1774" s="8" t="str">
        <f>VLOOKUP(Table1[CUSTOMER ID],'Hospitalisation Details'!$A$2:$I$2344,8,0)</f>
        <v>tier - 2</v>
      </c>
      <c r="P1774" s="8" t="str">
        <f>VLOOKUP(Table1[CUSTOMER ID],'Hospitalisation Details'!$A$2:$I$2344,9,0)</f>
        <v>R1012</v>
      </c>
      <c r="Q1774" s="8">
        <f ca="1">VLOOKUP(Table1[CUSTOMER ID],'Hospitalisation Details'!$A$2:$N$2344,13,0)</f>
        <v>31</v>
      </c>
    </row>
    <row r="1775" spans="1:17" ht="15.75" x14ac:dyDescent="0.25">
      <c r="A1775" s="1" t="s">
        <v>595</v>
      </c>
      <c r="B1775" s="8" t="str">
        <f>VLOOKUP(A1775:A4109,'Customer Names'!$A$2:$D$2336,2,0)</f>
        <v xml:space="preserve">  Daniel J</v>
      </c>
      <c r="C1775" s="8">
        <f>VLOOKUP(A1775:A4109,'Medical Examinations'!$A$2:$H$2336,2,0)</f>
        <v>30.114999999999998</v>
      </c>
      <c r="D1775" s="8">
        <f>VLOOKUP(A1775:A4109,'Medical Examinations'!$A$2:$H$2336,3,0)</f>
        <v>11.61</v>
      </c>
      <c r="E1775" s="8" t="str">
        <f>VLOOKUP(A1775:A4109,'Medical Examinations'!$A$1:$M$2336,10,0)</f>
        <v>No</v>
      </c>
      <c r="F1775" s="8" t="str">
        <f>VLOOKUP(A1775:A4109,'Medical Examinations'!$A$2:$H$2336,5,0)</f>
        <v>No</v>
      </c>
      <c r="G1775" s="8" t="str">
        <f>VLOOKUP(A1775:A4109,'Medical Examinations'!$A$2:$H$2336,6,0)</f>
        <v>No</v>
      </c>
      <c r="H1775" s="8">
        <f>VLOOKUP(A1775:A4109,'Medical Examinations'!$A$2:$H$2336,7,0)</f>
        <v>0</v>
      </c>
      <c r="I1775" t="str">
        <f>VLOOKUP(A1775:A4109,'Medical Examinations'!$A$2:$K$2336,11,0)</f>
        <v>No</v>
      </c>
      <c r="J1775" s="8" t="str">
        <f>VLOOKUP(A1775:A4109,'Medical Examinations'!$A$2:$M$2336,12,0)</f>
        <v>Obesity</v>
      </c>
      <c r="K1775" s="8" t="str">
        <f>VLOOKUP(A1775:A4109,'Medical Examinations'!$A$2:$M$2336,13,0)</f>
        <v>Diabetes</v>
      </c>
      <c r="L1775" s="8" t="str">
        <f>VLOOKUP(Table1[CUSTOMER ID],'Hospitalisation Details'!$A$1:$N$2344,12,0)</f>
        <v>21/Aug/2002</v>
      </c>
      <c r="M1775" s="22">
        <f>VLOOKUP(Table1[CUSTOMER ID],'Hospitalisation Details'!$A$2:$N$2344,14,0)</f>
        <v>4915.0600000000004</v>
      </c>
      <c r="N1775" s="8" t="str">
        <f>VLOOKUP(Table1[CUSTOMER ID],'Hospitalisation Details'!$A$2:$I$2344,7,0)</f>
        <v>tier - 2</v>
      </c>
      <c r="O1775" s="8" t="str">
        <f>VLOOKUP(Table1[CUSTOMER ID],'Hospitalisation Details'!$A$2:$I$2344,8,0)</f>
        <v>tier - 1</v>
      </c>
      <c r="P1775" s="8" t="str">
        <f>VLOOKUP(Table1[CUSTOMER ID],'Hospitalisation Details'!$A$2:$I$2344,9,0)</f>
        <v>R1017</v>
      </c>
      <c r="Q1775" s="8">
        <f ca="1">VLOOKUP(Table1[CUSTOMER ID],'Hospitalisation Details'!$A$2:$N$2344,13,0)</f>
        <v>22</v>
      </c>
    </row>
    <row r="1776" spans="1:17" ht="15.75" x14ac:dyDescent="0.25">
      <c r="A1776" s="1" t="s">
        <v>594</v>
      </c>
      <c r="B1776" s="8" t="str">
        <f>VLOOKUP(A1776:A4110,'Customer Names'!$A$2:$D$2336,2,0)</f>
        <v xml:space="preserve">  Alexandra</v>
      </c>
      <c r="C1776" s="8">
        <f>VLOOKUP(A1776:A4110,'Medical Examinations'!$A$2:$H$2336,2,0)</f>
        <v>20.28</v>
      </c>
      <c r="D1776" s="8">
        <f>VLOOKUP(A1776:A4110,'Medical Examinations'!$A$2:$H$2336,3,0)</f>
        <v>11.07</v>
      </c>
      <c r="E1776" s="8" t="str">
        <f>VLOOKUP(A1776:A4110,'Medical Examinations'!$A$1:$M$2336,10,0)</f>
        <v>Yes</v>
      </c>
      <c r="F1776" s="8" t="str">
        <f>VLOOKUP(A1776:A4110,'Medical Examinations'!$A$2:$H$2336,5,0)</f>
        <v>No</v>
      </c>
      <c r="G1776" s="8" t="str">
        <f>VLOOKUP(A1776:A4110,'Medical Examinations'!$A$2:$H$2336,6,0)</f>
        <v>No</v>
      </c>
      <c r="H1776" s="8">
        <f>VLOOKUP(A1776:A4110,'Medical Examinations'!$A$2:$H$2336,7,0)</f>
        <v>0</v>
      </c>
      <c r="I1776" t="str">
        <f>VLOOKUP(A1776:A4110,'Medical Examinations'!$A$2:$K$2336,11,0)</f>
        <v>No</v>
      </c>
      <c r="J1776" s="8" t="str">
        <f>VLOOKUP(A1776:A4110,'Medical Examinations'!$A$2:$M$2336,12,0)</f>
        <v>Normal Weight</v>
      </c>
      <c r="K1776" s="8" t="str">
        <f>VLOOKUP(A1776:A4110,'Medical Examinations'!$A$2:$M$2336,13,0)</f>
        <v>Diabetes</v>
      </c>
      <c r="L1776" s="8" t="str">
        <f>VLOOKUP(Table1[CUSTOMER ID],'Hospitalisation Details'!$A$1:$N$2344,12,0)</f>
        <v>18/Oct/1981</v>
      </c>
      <c r="M1776" s="22">
        <f>VLOOKUP(Table1[CUSTOMER ID],'Hospitalisation Details'!$A$2:$N$2344,14,0)</f>
        <v>4911.8900000000003</v>
      </c>
      <c r="N1776" s="8" t="str">
        <f>VLOOKUP(Table1[CUSTOMER ID],'Hospitalisation Details'!$A$2:$I$2344,7,0)</f>
        <v>tier - 2</v>
      </c>
      <c r="O1776" s="8" t="str">
        <f>VLOOKUP(Table1[CUSTOMER ID],'Hospitalisation Details'!$A$2:$I$2344,8,0)</f>
        <v>tier - 3</v>
      </c>
      <c r="P1776" s="8" t="str">
        <f>VLOOKUP(Table1[CUSTOMER ID],'Hospitalisation Details'!$A$2:$I$2344,9,0)</f>
        <v>R1013</v>
      </c>
      <c r="Q1776" s="8">
        <f ca="1">VLOOKUP(Table1[CUSTOMER ID],'Hospitalisation Details'!$A$2:$N$2344,13,0)</f>
        <v>43</v>
      </c>
    </row>
    <row r="1777" spans="1:17" ht="15.75" x14ac:dyDescent="0.25">
      <c r="A1777" s="1" t="s">
        <v>593</v>
      </c>
      <c r="B1777" s="8" t="str">
        <f>VLOOKUP(A1777:A4111,'Customer Names'!$A$2:$D$2336,2,0)</f>
        <v xml:space="preserve">  Jessica</v>
      </c>
      <c r="C1777" s="8">
        <f>VLOOKUP(A1777:A4111,'Medical Examinations'!$A$2:$H$2336,2,0)</f>
        <v>20.234999999999999</v>
      </c>
      <c r="D1777" s="8">
        <f>VLOOKUP(A1777:A4111,'Medical Examinations'!$A$2:$H$2336,3,0)</f>
        <v>5.19</v>
      </c>
      <c r="E1777" s="8" t="str">
        <f>VLOOKUP(A1777:A4111,'Medical Examinations'!$A$1:$M$2336,10,0)</f>
        <v>No</v>
      </c>
      <c r="F1777" s="8" t="str">
        <f>VLOOKUP(A1777:A4111,'Medical Examinations'!$A$2:$H$2336,5,0)</f>
        <v>No</v>
      </c>
      <c r="G1777" s="8" t="str">
        <f>VLOOKUP(A1777:A4111,'Medical Examinations'!$A$2:$H$2336,6,0)</f>
        <v>Yes</v>
      </c>
      <c r="H1777" s="8">
        <f>VLOOKUP(A1777:A4111,'Medical Examinations'!$A$2:$H$2336,7,0)</f>
        <v>1</v>
      </c>
      <c r="I1777" t="str">
        <f>VLOOKUP(A1777:A4111,'Medical Examinations'!$A$2:$K$2336,11,0)</f>
        <v>No</v>
      </c>
      <c r="J1777" s="8" t="str">
        <f>VLOOKUP(A1777:A4111,'Medical Examinations'!$A$2:$M$2336,12,0)</f>
        <v>Normal Weight</v>
      </c>
      <c r="K1777" s="8" t="str">
        <f>VLOOKUP(A1777:A4111,'Medical Examinations'!$A$2:$M$2336,13,0)</f>
        <v>Normal</v>
      </c>
      <c r="L1777" s="8" t="str">
        <f>VLOOKUP(Table1[CUSTOMER ID],'Hospitalisation Details'!$A$1:$N$2344,12,0)</f>
        <v>10/Jul/1993</v>
      </c>
      <c r="M1777" s="22">
        <f>VLOOKUP(Table1[CUSTOMER ID],'Hospitalisation Details'!$A$2:$N$2344,14,0)</f>
        <v>4906.41</v>
      </c>
      <c r="N1777" s="8" t="str">
        <f>VLOOKUP(Table1[CUSTOMER ID],'Hospitalisation Details'!$A$2:$I$2344,7,0)</f>
        <v>tier - 2</v>
      </c>
      <c r="O1777" s="8" t="str">
        <f>VLOOKUP(Table1[CUSTOMER ID],'Hospitalisation Details'!$A$2:$I$2344,8,0)</f>
        <v>tier - 1</v>
      </c>
      <c r="P1777" s="8" t="str">
        <f>VLOOKUP(Table1[CUSTOMER ID],'Hospitalisation Details'!$A$2:$I$2344,9,0)</f>
        <v>R1012</v>
      </c>
      <c r="Q1777" s="8">
        <f ca="1">VLOOKUP(Table1[CUSTOMER ID],'Hospitalisation Details'!$A$2:$N$2344,13,0)</f>
        <v>31</v>
      </c>
    </row>
    <row r="1778" spans="1:17" ht="15.75" x14ac:dyDescent="0.25">
      <c r="A1778" s="1" t="s">
        <v>592</v>
      </c>
      <c r="B1778" s="8" t="str">
        <f>VLOOKUP(A1778:A4112,'Customer Names'!$A$2:$D$2336,2,0)</f>
        <v xml:space="preserve">  Matthew M</v>
      </c>
      <c r="C1778" s="8">
        <f>VLOOKUP(A1778:A4112,'Medical Examinations'!$A$2:$H$2336,2,0)</f>
        <v>25.27</v>
      </c>
      <c r="D1778" s="8">
        <f>VLOOKUP(A1778:A4112,'Medical Examinations'!$A$2:$H$2336,3,0)</f>
        <v>5.7</v>
      </c>
      <c r="E1778" s="8" t="str">
        <f>VLOOKUP(A1778:A4112,'Medical Examinations'!$A$1:$M$2336,10,0)</f>
        <v>Yes</v>
      </c>
      <c r="F1778" s="8" t="str">
        <f>VLOOKUP(A1778:A4112,'Medical Examinations'!$A$2:$H$2336,5,0)</f>
        <v>No</v>
      </c>
      <c r="G1778" s="8" t="str">
        <f>VLOOKUP(A1778:A4112,'Medical Examinations'!$A$2:$H$2336,6,0)</f>
        <v>No</v>
      </c>
      <c r="H1778" s="8">
        <f>VLOOKUP(A1778:A4112,'Medical Examinations'!$A$2:$H$2336,7,0)</f>
        <v>1</v>
      </c>
      <c r="I1778" t="str">
        <f>VLOOKUP(A1778:A4112,'Medical Examinations'!$A$2:$K$2336,11,0)</f>
        <v>No</v>
      </c>
      <c r="J1778" s="8" t="str">
        <f>VLOOKUP(A1778:A4112,'Medical Examinations'!$A$2:$M$2336,12,0)</f>
        <v>Overweight</v>
      </c>
      <c r="K1778" s="8" t="str">
        <f>VLOOKUP(A1778:A4112,'Medical Examinations'!$A$2:$M$2336,13,0)</f>
        <v>Prediabetes</v>
      </c>
      <c r="L1778" s="8" t="str">
        <f>VLOOKUP(Table1[CUSTOMER ID],'Hospitalisation Details'!$A$1:$N$2344,12,0)</f>
        <v>23/Sep/1988</v>
      </c>
      <c r="M1778" s="22">
        <f>VLOOKUP(Table1[CUSTOMER ID],'Hospitalisation Details'!$A$2:$N$2344,14,0)</f>
        <v>4894.75</v>
      </c>
      <c r="N1778" s="8" t="str">
        <f>VLOOKUP(Table1[CUSTOMER ID],'Hospitalisation Details'!$A$2:$I$2344,7,0)</f>
        <v>tier - 3</v>
      </c>
      <c r="O1778" s="8" t="str">
        <f>VLOOKUP(Table1[CUSTOMER ID],'Hospitalisation Details'!$A$2:$I$2344,8,0)</f>
        <v>tier - 3</v>
      </c>
      <c r="P1778" s="8" t="str">
        <f>VLOOKUP(Table1[CUSTOMER ID],'Hospitalisation Details'!$A$2:$I$2344,9,0)</f>
        <v>R1012</v>
      </c>
      <c r="Q1778" s="8">
        <f ca="1">VLOOKUP(Table1[CUSTOMER ID],'Hospitalisation Details'!$A$2:$N$2344,13,0)</f>
        <v>36</v>
      </c>
    </row>
    <row r="1779" spans="1:17" ht="15.75" x14ac:dyDescent="0.25">
      <c r="A1779" s="1" t="s">
        <v>591</v>
      </c>
      <c r="B1779" s="8" t="str">
        <f>VLOOKUP(A1779:A4113,'Customer Names'!$A$2:$D$2336,2,0)</f>
        <v xml:space="preserve">  Nadine A</v>
      </c>
      <c r="C1779" s="8">
        <f>VLOOKUP(A1779:A4113,'Medical Examinations'!$A$2:$H$2336,2,0)</f>
        <v>24.24</v>
      </c>
      <c r="D1779" s="8">
        <f>VLOOKUP(A1779:A4113,'Medical Examinations'!$A$2:$H$2336,3,0)</f>
        <v>6.15</v>
      </c>
      <c r="E1779" s="8" t="str">
        <f>VLOOKUP(A1779:A4113,'Medical Examinations'!$A$1:$M$2336,10,0)</f>
        <v>No</v>
      </c>
      <c r="F1779" s="8" t="str">
        <f>VLOOKUP(A1779:A4113,'Medical Examinations'!$A$2:$H$2336,5,0)</f>
        <v>No</v>
      </c>
      <c r="G1779" s="8" t="str">
        <f>VLOOKUP(A1779:A4113,'Medical Examinations'!$A$2:$H$2336,6,0)</f>
        <v>No</v>
      </c>
      <c r="H1779" s="8">
        <f>VLOOKUP(A1779:A4113,'Medical Examinations'!$A$2:$H$2336,7,0)</f>
        <v>0</v>
      </c>
      <c r="I1779" t="str">
        <f>VLOOKUP(A1779:A4113,'Medical Examinations'!$A$2:$K$2336,11,0)</f>
        <v>No</v>
      </c>
      <c r="J1779" s="8" t="str">
        <f>VLOOKUP(A1779:A4113,'Medical Examinations'!$A$2:$M$2336,12,0)</f>
        <v>Normal Weight</v>
      </c>
      <c r="K1779" s="8" t="str">
        <f>VLOOKUP(A1779:A4113,'Medical Examinations'!$A$2:$M$2336,13,0)</f>
        <v>Prediabetes</v>
      </c>
      <c r="L1779" s="8" t="str">
        <f>VLOOKUP(Table1[CUSTOMER ID],'Hospitalisation Details'!$A$1:$N$2344,12,0)</f>
        <v>28/Nov/1990</v>
      </c>
      <c r="M1779" s="22">
        <f>VLOOKUP(Table1[CUSTOMER ID],'Hospitalisation Details'!$A$2:$N$2344,14,0)</f>
        <v>4894.3900000000003</v>
      </c>
      <c r="N1779" s="8" t="str">
        <f>VLOOKUP(Table1[CUSTOMER ID],'Hospitalisation Details'!$A$2:$I$2344,7,0)</f>
        <v>tier - 2</v>
      </c>
      <c r="O1779" s="8" t="str">
        <f>VLOOKUP(Table1[CUSTOMER ID],'Hospitalisation Details'!$A$2:$I$2344,8,0)</f>
        <v>tier - 3</v>
      </c>
      <c r="P1779" s="8" t="str">
        <f>VLOOKUP(Table1[CUSTOMER ID],'Hospitalisation Details'!$A$2:$I$2344,9,0)</f>
        <v>R1013</v>
      </c>
      <c r="Q1779" s="8">
        <f ca="1">VLOOKUP(Table1[CUSTOMER ID],'Hospitalisation Details'!$A$2:$N$2344,13,0)</f>
        <v>33</v>
      </c>
    </row>
    <row r="1780" spans="1:17" ht="15.75" x14ac:dyDescent="0.25">
      <c r="A1780" s="1" t="s">
        <v>590</v>
      </c>
      <c r="B1780" s="8" t="str">
        <f>VLOOKUP(A1780:A4114,'Customer Names'!$A$2:$D$2336,2,0)</f>
        <v xml:space="preserve">  Peter J</v>
      </c>
      <c r="C1780" s="8">
        <f>VLOOKUP(A1780:A4114,'Medical Examinations'!$A$2:$H$2336,2,0)</f>
        <v>35.75</v>
      </c>
      <c r="D1780" s="8">
        <f>VLOOKUP(A1780:A4114,'Medical Examinations'!$A$2:$H$2336,3,0)</f>
        <v>5.07</v>
      </c>
      <c r="E1780" s="8" t="str">
        <f>VLOOKUP(A1780:A4114,'Medical Examinations'!$A$1:$M$2336,10,0)</f>
        <v>No</v>
      </c>
      <c r="F1780" s="8" t="str">
        <f>VLOOKUP(A1780:A4114,'Medical Examinations'!$A$2:$H$2336,5,0)</f>
        <v>No</v>
      </c>
      <c r="G1780" s="8" t="str">
        <f>VLOOKUP(A1780:A4114,'Medical Examinations'!$A$2:$H$2336,6,0)</f>
        <v>No</v>
      </c>
      <c r="H1780" s="8">
        <f>VLOOKUP(A1780:A4114,'Medical Examinations'!$A$2:$H$2336,7,0)</f>
        <v>0</v>
      </c>
      <c r="I1780" t="str">
        <f>VLOOKUP(A1780:A4114,'Medical Examinations'!$A$2:$K$2336,11,0)</f>
        <v>No</v>
      </c>
      <c r="J1780" s="8" t="str">
        <f>VLOOKUP(A1780:A4114,'Medical Examinations'!$A$2:$M$2336,12,0)</f>
        <v>Obesity</v>
      </c>
      <c r="K1780" s="8" t="str">
        <f>VLOOKUP(A1780:A4114,'Medical Examinations'!$A$2:$M$2336,13,0)</f>
        <v>Normal</v>
      </c>
      <c r="L1780" s="8" t="str">
        <f>VLOOKUP(Table1[CUSTOMER ID],'Hospitalisation Details'!$A$1:$N$2344,12,0)</f>
        <v>10/Jul/1989</v>
      </c>
      <c r="M1780" s="22">
        <f>VLOOKUP(Table1[CUSTOMER ID],'Hospitalisation Details'!$A$2:$N$2344,14,0)</f>
        <v>4890</v>
      </c>
      <c r="N1780" s="8" t="str">
        <f>VLOOKUP(Table1[CUSTOMER ID],'Hospitalisation Details'!$A$2:$I$2344,7,0)</f>
        <v>tier - 3</v>
      </c>
      <c r="O1780" s="8" t="str">
        <f>VLOOKUP(Table1[CUSTOMER ID],'Hospitalisation Details'!$A$2:$I$2344,8,0)</f>
        <v>tier - 2</v>
      </c>
      <c r="P1780" s="8" t="str">
        <f>VLOOKUP(Table1[CUSTOMER ID],'Hospitalisation Details'!$A$2:$I$2344,9,0)</f>
        <v>R1013</v>
      </c>
      <c r="Q1780" s="8">
        <f ca="1">VLOOKUP(Table1[CUSTOMER ID],'Hospitalisation Details'!$A$2:$N$2344,13,0)</f>
        <v>35</v>
      </c>
    </row>
    <row r="1781" spans="1:17" ht="15.75" x14ac:dyDescent="0.25">
      <c r="A1781" s="1" t="s">
        <v>589</v>
      </c>
      <c r="B1781" s="8" t="str">
        <f>VLOOKUP(A1781:A4115,'Customer Names'!$A$2:$D$2336,2,0)</f>
        <v xml:space="preserve">  Colleen M</v>
      </c>
      <c r="C1781" s="8">
        <f>VLOOKUP(A1781:A4115,'Medical Examinations'!$A$2:$H$2336,2,0)</f>
        <v>29.92</v>
      </c>
      <c r="D1781" s="8">
        <f>VLOOKUP(A1781:A4115,'Medical Examinations'!$A$2:$H$2336,3,0)</f>
        <v>10.97</v>
      </c>
      <c r="E1781" s="8" t="str">
        <f>VLOOKUP(A1781:A4115,'Medical Examinations'!$A$1:$M$2336,10,0)</f>
        <v>Yes</v>
      </c>
      <c r="F1781" s="8" t="str">
        <f>VLOOKUP(A1781:A4115,'Medical Examinations'!$A$2:$H$2336,5,0)</f>
        <v>No</v>
      </c>
      <c r="G1781" s="8" t="str">
        <f>VLOOKUP(A1781:A4115,'Medical Examinations'!$A$2:$H$2336,6,0)</f>
        <v>No</v>
      </c>
      <c r="H1781" s="8">
        <f>VLOOKUP(A1781:A4115,'Medical Examinations'!$A$2:$H$2336,7,0)</f>
        <v>1</v>
      </c>
      <c r="I1781" t="str">
        <f>VLOOKUP(A1781:A4115,'Medical Examinations'!$A$2:$K$2336,11,0)</f>
        <v>No</v>
      </c>
      <c r="J1781" s="8" t="str">
        <f>VLOOKUP(A1781:A4115,'Medical Examinations'!$A$2:$M$2336,12,0)</f>
        <v>Obesity</v>
      </c>
      <c r="K1781" s="8" t="str">
        <f>VLOOKUP(A1781:A4115,'Medical Examinations'!$A$2:$M$2336,13,0)</f>
        <v>Diabetes</v>
      </c>
      <c r="L1781" s="8" t="str">
        <f>VLOOKUP(Table1[CUSTOMER ID],'Hospitalisation Details'!$A$1:$N$2344,12,0)</f>
        <v>27/Oct/1986</v>
      </c>
      <c r="M1781" s="22">
        <f>VLOOKUP(Table1[CUSTOMER ID],'Hospitalisation Details'!$A$2:$N$2344,14,0)</f>
        <v>4889.04</v>
      </c>
      <c r="N1781" s="8" t="str">
        <f>VLOOKUP(Table1[CUSTOMER ID],'Hospitalisation Details'!$A$2:$I$2344,7,0)</f>
        <v>tier - 2</v>
      </c>
      <c r="O1781" s="8" t="str">
        <f>VLOOKUP(Table1[CUSTOMER ID],'Hospitalisation Details'!$A$2:$I$2344,8,0)</f>
        <v>tier - 1</v>
      </c>
      <c r="P1781" s="8" t="str">
        <f>VLOOKUP(Table1[CUSTOMER ID],'Hospitalisation Details'!$A$2:$I$2344,9,0)</f>
        <v>R1013</v>
      </c>
      <c r="Q1781" s="8">
        <f ca="1">VLOOKUP(Table1[CUSTOMER ID],'Hospitalisation Details'!$A$2:$N$2344,13,0)</f>
        <v>38</v>
      </c>
    </row>
    <row r="1782" spans="1:17" ht="15.75" x14ac:dyDescent="0.25">
      <c r="A1782" s="1" t="s">
        <v>588</v>
      </c>
      <c r="B1782" s="8" t="str">
        <f>VLOOKUP(A1782:A4116,'Customer Names'!$A$2:$D$2336,2,0)</f>
        <v xml:space="preserve">  Julie A</v>
      </c>
      <c r="C1782" s="8">
        <f>VLOOKUP(A1782:A4116,'Medical Examinations'!$A$2:$H$2336,2,0)</f>
        <v>26.2</v>
      </c>
      <c r="D1782" s="8">
        <f>VLOOKUP(A1782:A4116,'Medical Examinations'!$A$2:$H$2336,3,0)</f>
        <v>10.93</v>
      </c>
      <c r="E1782" s="8" t="str">
        <f>VLOOKUP(A1782:A4116,'Medical Examinations'!$A$1:$M$2336,10,0)</f>
        <v>Yes</v>
      </c>
      <c r="F1782" s="8" t="str">
        <f>VLOOKUP(A1782:A4116,'Medical Examinations'!$A$2:$H$2336,5,0)</f>
        <v>No</v>
      </c>
      <c r="G1782" s="8" t="str">
        <f>VLOOKUP(A1782:A4116,'Medical Examinations'!$A$2:$H$2336,6,0)</f>
        <v>No</v>
      </c>
      <c r="H1782" s="8">
        <f>VLOOKUP(A1782:A4116,'Medical Examinations'!$A$2:$H$2336,7,0)</f>
        <v>1</v>
      </c>
      <c r="I1782" t="str">
        <f>VLOOKUP(A1782:A4116,'Medical Examinations'!$A$2:$K$2336,11,0)</f>
        <v>No</v>
      </c>
      <c r="J1782" s="8" t="str">
        <f>VLOOKUP(A1782:A4116,'Medical Examinations'!$A$2:$M$2336,12,0)</f>
        <v>Overweight</v>
      </c>
      <c r="K1782" s="8" t="str">
        <f>VLOOKUP(A1782:A4116,'Medical Examinations'!$A$2:$M$2336,13,0)</f>
        <v>Diabetes</v>
      </c>
      <c r="L1782" s="8" t="str">
        <f>VLOOKUP(Table1[CUSTOMER ID],'Hospitalisation Details'!$A$1:$N$2344,12,0)</f>
        <v>23/Dec/1986</v>
      </c>
      <c r="M1782" s="22">
        <f>VLOOKUP(Table1[CUSTOMER ID],'Hospitalisation Details'!$A$2:$N$2344,14,0)</f>
        <v>4883.87</v>
      </c>
      <c r="N1782" s="8" t="str">
        <f>VLOOKUP(Table1[CUSTOMER ID],'Hospitalisation Details'!$A$2:$I$2344,7,0)</f>
        <v>tier - 2</v>
      </c>
      <c r="O1782" s="8" t="str">
        <f>VLOOKUP(Table1[CUSTOMER ID],'Hospitalisation Details'!$A$2:$I$2344,8,0)</f>
        <v>tier - 1</v>
      </c>
      <c r="P1782" s="8" t="str">
        <f>VLOOKUP(Table1[CUSTOMER ID],'Hospitalisation Details'!$A$2:$I$2344,9,0)</f>
        <v>R1011</v>
      </c>
      <c r="Q1782" s="8">
        <f ca="1">VLOOKUP(Table1[CUSTOMER ID],'Hospitalisation Details'!$A$2:$N$2344,13,0)</f>
        <v>37</v>
      </c>
    </row>
    <row r="1783" spans="1:17" ht="15.75" x14ac:dyDescent="0.25">
      <c r="A1783" s="1" t="s">
        <v>587</v>
      </c>
      <c r="B1783" s="8" t="str">
        <f>VLOOKUP(A1783:A4117,'Customer Names'!$A$2:$D$2336,2,0)</f>
        <v xml:space="preserve">  Douglas W</v>
      </c>
      <c r="C1783" s="8">
        <f>VLOOKUP(A1783:A4117,'Medical Examinations'!$A$2:$H$2336,2,0)</f>
        <v>26.695</v>
      </c>
      <c r="D1783" s="8">
        <f>VLOOKUP(A1783:A4117,'Medical Examinations'!$A$2:$H$2336,3,0)</f>
        <v>4.21</v>
      </c>
      <c r="E1783" s="8" t="str">
        <f>VLOOKUP(A1783:A4117,'Medical Examinations'!$A$1:$M$2336,10,0)</f>
        <v>Yes</v>
      </c>
      <c r="F1783" s="8" t="str">
        <f>VLOOKUP(A1783:A4117,'Medical Examinations'!$A$2:$H$2336,5,0)</f>
        <v>No</v>
      </c>
      <c r="G1783" s="8" t="str">
        <f>VLOOKUP(A1783:A4117,'Medical Examinations'!$A$2:$H$2336,6,0)</f>
        <v>Yes</v>
      </c>
      <c r="H1783" s="8">
        <f>VLOOKUP(A1783:A4117,'Medical Examinations'!$A$2:$H$2336,7,0)</f>
        <v>1</v>
      </c>
      <c r="I1783" t="str">
        <f>VLOOKUP(A1783:A4117,'Medical Examinations'!$A$2:$K$2336,11,0)</f>
        <v>No</v>
      </c>
      <c r="J1783" s="8" t="str">
        <f>VLOOKUP(A1783:A4117,'Medical Examinations'!$A$2:$M$2336,12,0)</f>
        <v>Overweight</v>
      </c>
      <c r="K1783" s="8" t="str">
        <f>VLOOKUP(A1783:A4117,'Medical Examinations'!$A$2:$M$2336,13,0)</f>
        <v>Normal</v>
      </c>
      <c r="L1783" s="8" t="str">
        <f>VLOOKUP(Table1[CUSTOMER ID],'Hospitalisation Details'!$A$1:$N$2344,12,0)</f>
        <v>29/Sep/1997</v>
      </c>
      <c r="M1783" s="22">
        <f>VLOOKUP(Table1[CUSTOMER ID],'Hospitalisation Details'!$A$2:$N$2344,14,0)</f>
        <v>4877.9799999999996</v>
      </c>
      <c r="N1783" s="8" t="str">
        <f>VLOOKUP(Table1[CUSTOMER ID],'Hospitalisation Details'!$A$2:$I$2344,7,0)</f>
        <v>tier - 2</v>
      </c>
      <c r="O1783" s="8" t="str">
        <f>VLOOKUP(Table1[CUSTOMER ID],'Hospitalisation Details'!$A$2:$I$2344,8,0)</f>
        <v>tier - 3</v>
      </c>
      <c r="P1783" s="8" t="str">
        <f>VLOOKUP(Table1[CUSTOMER ID],'Hospitalisation Details'!$A$2:$I$2344,9,0)</f>
        <v>R1012</v>
      </c>
      <c r="Q1783" s="8">
        <f ca="1">VLOOKUP(Table1[CUSTOMER ID],'Hospitalisation Details'!$A$2:$N$2344,13,0)</f>
        <v>27</v>
      </c>
    </row>
    <row r="1784" spans="1:17" ht="15.75" x14ac:dyDescent="0.25">
      <c r="A1784" s="1" t="s">
        <v>586</v>
      </c>
      <c r="B1784" s="8" t="str">
        <f>VLOOKUP(A1784:A4118,'Customer Names'!$A$2:$D$2336,2,0)</f>
        <v xml:space="preserve">  Catherine</v>
      </c>
      <c r="C1784" s="8">
        <f>VLOOKUP(A1784:A4118,'Medical Examinations'!$A$2:$H$2336,2,0)</f>
        <v>23.16</v>
      </c>
      <c r="D1784" s="8">
        <f>VLOOKUP(A1784:A4118,'Medical Examinations'!$A$2:$H$2336,3,0)</f>
        <v>5.5</v>
      </c>
      <c r="E1784" s="8" t="str">
        <f>VLOOKUP(A1784:A4118,'Medical Examinations'!$A$1:$M$2336,10,0)</f>
        <v>No</v>
      </c>
      <c r="F1784" s="8" t="str">
        <f>VLOOKUP(A1784:A4118,'Medical Examinations'!$A$2:$H$2336,5,0)</f>
        <v>No</v>
      </c>
      <c r="G1784" s="8" t="str">
        <f>VLOOKUP(A1784:A4118,'Medical Examinations'!$A$2:$H$2336,6,0)</f>
        <v>No</v>
      </c>
      <c r="H1784" s="8">
        <f>VLOOKUP(A1784:A4118,'Medical Examinations'!$A$2:$H$2336,7,0)</f>
        <v>0</v>
      </c>
      <c r="I1784" t="str">
        <f>VLOOKUP(A1784:A4118,'Medical Examinations'!$A$2:$K$2336,11,0)</f>
        <v>No</v>
      </c>
      <c r="J1784" s="8" t="str">
        <f>VLOOKUP(A1784:A4118,'Medical Examinations'!$A$2:$M$2336,12,0)</f>
        <v>Normal Weight</v>
      </c>
      <c r="K1784" s="8" t="str">
        <f>VLOOKUP(A1784:A4118,'Medical Examinations'!$A$2:$M$2336,13,0)</f>
        <v>Normal</v>
      </c>
      <c r="L1784" s="8" t="str">
        <f>VLOOKUP(Table1[CUSTOMER ID],'Hospitalisation Details'!$A$1:$N$2344,12,0)</f>
        <v>1/Sep/1989</v>
      </c>
      <c r="M1784" s="22">
        <f>VLOOKUP(Table1[CUSTOMER ID],'Hospitalisation Details'!$A$2:$N$2344,14,0)</f>
        <v>4859.8900000000003</v>
      </c>
      <c r="N1784" s="8" t="str">
        <f>VLOOKUP(Table1[CUSTOMER ID],'Hospitalisation Details'!$A$2:$I$2344,7,0)</f>
        <v>tier - 2</v>
      </c>
      <c r="O1784" s="8" t="str">
        <f>VLOOKUP(Table1[CUSTOMER ID],'Hospitalisation Details'!$A$2:$I$2344,8,0)</f>
        <v>tier - 3</v>
      </c>
      <c r="P1784" s="8" t="str">
        <f>VLOOKUP(Table1[CUSTOMER ID],'Hospitalisation Details'!$A$2:$I$2344,9,0)</f>
        <v>R1011</v>
      </c>
      <c r="Q1784" s="8">
        <f ca="1">VLOOKUP(Table1[CUSTOMER ID],'Hospitalisation Details'!$A$2:$N$2344,13,0)</f>
        <v>35</v>
      </c>
    </row>
    <row r="1785" spans="1:17" ht="15.75" x14ac:dyDescent="0.25">
      <c r="A1785" s="1" t="s">
        <v>585</v>
      </c>
      <c r="B1785" s="8" t="str">
        <f>VLOOKUP(A1785:A4119,'Customer Names'!$A$2:$D$2336,2,0)</f>
        <v xml:space="preserve">  James A</v>
      </c>
      <c r="C1785" s="8">
        <f>VLOOKUP(A1785:A4119,'Medical Examinations'!$A$2:$H$2336,2,0)</f>
        <v>32.585000000000001</v>
      </c>
      <c r="D1785" s="8">
        <f>VLOOKUP(A1785:A4119,'Medical Examinations'!$A$2:$H$2336,3,0)</f>
        <v>4.93</v>
      </c>
      <c r="E1785" s="8" t="str">
        <f>VLOOKUP(A1785:A4119,'Medical Examinations'!$A$1:$M$2336,10,0)</f>
        <v>Yes</v>
      </c>
      <c r="F1785" s="8" t="str">
        <f>VLOOKUP(A1785:A4119,'Medical Examinations'!$A$2:$H$2336,5,0)</f>
        <v>No</v>
      </c>
      <c r="G1785" s="8" t="str">
        <f>VLOOKUP(A1785:A4119,'Medical Examinations'!$A$2:$H$2336,6,0)</f>
        <v>No</v>
      </c>
      <c r="H1785" s="8">
        <f>VLOOKUP(A1785:A4119,'Medical Examinations'!$A$2:$H$2336,7,0)</f>
        <v>1</v>
      </c>
      <c r="I1785" t="str">
        <f>VLOOKUP(A1785:A4119,'Medical Examinations'!$A$2:$K$2336,11,0)</f>
        <v>No</v>
      </c>
      <c r="J1785" s="8" t="str">
        <f>VLOOKUP(A1785:A4119,'Medical Examinations'!$A$2:$M$2336,12,0)</f>
        <v>Obesity</v>
      </c>
      <c r="K1785" s="8" t="str">
        <f>VLOOKUP(A1785:A4119,'Medical Examinations'!$A$2:$M$2336,13,0)</f>
        <v>Normal</v>
      </c>
      <c r="L1785" s="8" t="str">
        <f>VLOOKUP(Table1[CUSTOMER ID],'Hospitalisation Details'!$A$1:$N$2344,12,0)</f>
        <v>27/Dec/1995</v>
      </c>
      <c r="M1785" s="22">
        <f>VLOOKUP(Table1[CUSTOMER ID],'Hospitalisation Details'!$A$2:$N$2344,14,0)</f>
        <v>4846.92</v>
      </c>
      <c r="N1785" s="8" t="str">
        <f>VLOOKUP(Table1[CUSTOMER ID],'Hospitalisation Details'!$A$2:$I$2344,7,0)</f>
        <v>tier - 2</v>
      </c>
      <c r="O1785" s="8" t="str">
        <f>VLOOKUP(Table1[CUSTOMER ID],'Hospitalisation Details'!$A$2:$I$2344,8,0)</f>
        <v>tier - 3</v>
      </c>
      <c r="P1785" s="8" t="str">
        <f>VLOOKUP(Table1[CUSTOMER ID],'Hospitalisation Details'!$A$2:$I$2344,9,0)</f>
        <v>R1017</v>
      </c>
      <c r="Q1785" s="8">
        <f ca="1">VLOOKUP(Table1[CUSTOMER ID],'Hospitalisation Details'!$A$2:$N$2344,13,0)</f>
        <v>28</v>
      </c>
    </row>
    <row r="1786" spans="1:17" ht="15.75" x14ac:dyDescent="0.25">
      <c r="A1786" s="1" t="s">
        <v>584</v>
      </c>
      <c r="B1786" s="8" t="str">
        <f>VLOOKUP(A1786:A4120,'Customer Names'!$A$2:$D$2336,2,0)</f>
        <v xml:space="preserve">  Youngseong</v>
      </c>
      <c r="C1786" s="8">
        <f>VLOOKUP(A1786:A4120,'Medical Examinations'!$A$2:$H$2336,2,0)</f>
        <v>33.97</v>
      </c>
      <c r="D1786" s="8">
        <f>VLOOKUP(A1786:A4120,'Medical Examinations'!$A$2:$H$2336,3,0)</f>
        <v>5.6</v>
      </c>
      <c r="E1786" s="8" t="str">
        <f>VLOOKUP(A1786:A4120,'Medical Examinations'!$A$1:$M$2336,10,0)</f>
        <v>Yes</v>
      </c>
      <c r="F1786" s="8" t="str">
        <f>VLOOKUP(A1786:A4120,'Medical Examinations'!$A$2:$H$2336,5,0)</f>
        <v>No</v>
      </c>
      <c r="G1786" s="8" t="str">
        <f>VLOOKUP(A1786:A4120,'Medical Examinations'!$A$2:$H$2336,6,0)</f>
        <v>No</v>
      </c>
      <c r="H1786" s="8">
        <f>VLOOKUP(A1786:A4120,'Medical Examinations'!$A$2:$H$2336,7,0)</f>
        <v>0</v>
      </c>
      <c r="I1786" t="str">
        <f>VLOOKUP(A1786:A4120,'Medical Examinations'!$A$2:$K$2336,11,0)</f>
        <v>No</v>
      </c>
      <c r="J1786" s="8" t="str">
        <f>VLOOKUP(A1786:A4120,'Medical Examinations'!$A$2:$M$2336,12,0)</f>
        <v>Obesity</v>
      </c>
      <c r="K1786" s="8" t="str">
        <f>VLOOKUP(A1786:A4120,'Medical Examinations'!$A$2:$M$2336,13,0)</f>
        <v>Normal</v>
      </c>
      <c r="L1786" s="8" t="str">
        <f>VLOOKUP(Table1[CUSTOMER ID],'Hospitalisation Details'!$A$1:$N$2344,12,0)</f>
        <v>7/Jun/2001</v>
      </c>
      <c r="M1786" s="22">
        <f>VLOOKUP(Table1[CUSTOMER ID],'Hospitalisation Details'!$A$2:$N$2344,14,0)</f>
        <v>4846.53</v>
      </c>
      <c r="N1786" s="8" t="str">
        <f>VLOOKUP(Table1[CUSTOMER ID],'Hospitalisation Details'!$A$2:$I$2344,7,0)</f>
        <v>tier - 2</v>
      </c>
      <c r="O1786" s="8" t="str">
        <f>VLOOKUP(Table1[CUSTOMER ID],'Hospitalisation Details'!$A$2:$I$2344,8,0)</f>
        <v>tier - 3</v>
      </c>
      <c r="P1786" s="8" t="str">
        <f>VLOOKUP(Table1[CUSTOMER ID],'Hospitalisation Details'!$A$2:$I$2344,9,0)</f>
        <v>R1021</v>
      </c>
      <c r="Q1786" s="8">
        <f ca="1">VLOOKUP(Table1[CUSTOMER ID],'Hospitalisation Details'!$A$2:$N$2344,13,0)</f>
        <v>23</v>
      </c>
    </row>
    <row r="1787" spans="1:17" ht="15.75" x14ac:dyDescent="0.25">
      <c r="A1787" s="1" t="s">
        <v>583</v>
      </c>
      <c r="B1787" s="8" t="str">
        <f>VLOOKUP(A1787:A4121,'Customer Names'!$A$2:$D$2336,2,0)</f>
        <v xml:space="preserve">  John</v>
      </c>
      <c r="C1787" s="8">
        <f>VLOOKUP(A1787:A4121,'Medical Examinations'!$A$2:$H$2336,2,0)</f>
        <v>16.57</v>
      </c>
      <c r="D1787" s="8">
        <f>VLOOKUP(A1787:A4121,'Medical Examinations'!$A$2:$H$2336,3,0)</f>
        <v>9.99</v>
      </c>
      <c r="E1787" s="8" t="str">
        <f>VLOOKUP(A1787:A4121,'Medical Examinations'!$A$1:$M$2336,10,0)</f>
        <v>No</v>
      </c>
      <c r="F1787" s="8" t="str">
        <f>VLOOKUP(A1787:A4121,'Medical Examinations'!$A$2:$H$2336,5,0)</f>
        <v>No</v>
      </c>
      <c r="G1787" s="8" t="str">
        <f>VLOOKUP(A1787:A4121,'Medical Examinations'!$A$2:$H$2336,6,0)</f>
        <v>No</v>
      </c>
      <c r="H1787" s="8">
        <f>VLOOKUP(A1787:A4121,'Medical Examinations'!$A$2:$H$2336,7,0)</f>
        <v>0</v>
      </c>
      <c r="I1787" t="str">
        <f>VLOOKUP(A1787:A4121,'Medical Examinations'!$A$2:$K$2336,11,0)</f>
        <v>No</v>
      </c>
      <c r="J1787" s="8" t="str">
        <f>VLOOKUP(A1787:A4121,'Medical Examinations'!$A$2:$M$2336,12,0)</f>
        <v>Underweight</v>
      </c>
      <c r="K1787" s="8" t="str">
        <f>VLOOKUP(A1787:A4121,'Medical Examinations'!$A$2:$M$2336,13,0)</f>
        <v>Diabetes</v>
      </c>
      <c r="L1787" s="8" t="str">
        <f>VLOOKUP(Table1[CUSTOMER ID],'Hospitalisation Details'!$A$1:$N$2344,12,0)</f>
        <v>11/Sep/1974</v>
      </c>
      <c r="M1787" s="22">
        <f>VLOOKUP(Table1[CUSTOMER ID],'Hospitalisation Details'!$A$2:$N$2344,14,0)</f>
        <v>4844.67</v>
      </c>
      <c r="N1787" s="8" t="str">
        <f>VLOOKUP(Table1[CUSTOMER ID],'Hospitalisation Details'!$A$2:$I$2344,7,0)</f>
        <v>tier - 2</v>
      </c>
      <c r="O1787" s="8" t="str">
        <f>VLOOKUP(Table1[CUSTOMER ID],'Hospitalisation Details'!$A$2:$I$2344,8,0)</f>
        <v>tier - 2</v>
      </c>
      <c r="P1787" s="8" t="str">
        <f>VLOOKUP(Table1[CUSTOMER ID],'Hospitalisation Details'!$A$2:$I$2344,9,0)</f>
        <v>R1013</v>
      </c>
      <c r="Q1787" s="8">
        <f ca="1">VLOOKUP(Table1[CUSTOMER ID],'Hospitalisation Details'!$A$2:$N$2344,13,0)</f>
        <v>50</v>
      </c>
    </row>
    <row r="1788" spans="1:17" ht="15.75" x14ac:dyDescent="0.25">
      <c r="A1788" s="1" t="s">
        <v>582</v>
      </c>
      <c r="B1788" s="8" t="str">
        <f>VLOOKUP(A1788:A4122,'Customer Names'!$A$2:$D$2336,2,0)</f>
        <v xml:space="preserve">  Brandon S</v>
      </c>
      <c r="C1788" s="8">
        <f>VLOOKUP(A1788:A4122,'Medical Examinations'!$A$2:$H$2336,2,0)</f>
        <v>17.55</v>
      </c>
      <c r="D1788" s="8">
        <f>VLOOKUP(A1788:A4122,'Medical Examinations'!$A$2:$H$2336,3,0)</f>
        <v>5.93</v>
      </c>
      <c r="E1788" s="8" t="str">
        <f>VLOOKUP(A1788:A4122,'Medical Examinations'!$A$1:$M$2336,10,0)</f>
        <v>No</v>
      </c>
      <c r="F1788" s="8" t="str">
        <f>VLOOKUP(A1788:A4122,'Medical Examinations'!$A$2:$H$2336,5,0)</f>
        <v>No</v>
      </c>
      <c r="G1788" s="8" t="str">
        <f>VLOOKUP(A1788:A4122,'Medical Examinations'!$A$2:$H$2336,6,0)</f>
        <v>Yes</v>
      </c>
      <c r="H1788" s="8">
        <f>VLOOKUP(A1788:A4122,'Medical Examinations'!$A$2:$H$2336,7,0)</f>
        <v>1</v>
      </c>
      <c r="I1788" t="str">
        <f>VLOOKUP(A1788:A4122,'Medical Examinations'!$A$2:$K$2336,11,0)</f>
        <v>No</v>
      </c>
      <c r="J1788" s="8" t="str">
        <f>VLOOKUP(A1788:A4122,'Medical Examinations'!$A$2:$M$2336,12,0)</f>
        <v>Underweight</v>
      </c>
      <c r="K1788" s="8" t="str">
        <f>VLOOKUP(A1788:A4122,'Medical Examinations'!$A$2:$M$2336,13,0)</f>
        <v>Prediabetes</v>
      </c>
      <c r="L1788" s="8" t="str">
        <f>VLOOKUP(Table1[CUSTOMER ID],'Hospitalisation Details'!$A$1:$N$2344,12,0)</f>
        <v>13/Dec/1979</v>
      </c>
      <c r="M1788" s="22">
        <f>VLOOKUP(Table1[CUSTOMER ID],'Hospitalisation Details'!$A$2:$N$2344,14,0)</f>
        <v>4843.79</v>
      </c>
      <c r="N1788" s="8" t="str">
        <f>VLOOKUP(Table1[CUSTOMER ID],'Hospitalisation Details'!$A$2:$I$2344,7,0)</f>
        <v>tier - 2</v>
      </c>
      <c r="O1788" s="8" t="str">
        <f>VLOOKUP(Table1[CUSTOMER ID],'Hospitalisation Details'!$A$2:$I$2344,8,0)</f>
        <v>tier - 3</v>
      </c>
      <c r="P1788" s="8" t="str">
        <f>VLOOKUP(Table1[CUSTOMER ID],'Hospitalisation Details'!$A$2:$I$2344,9,0)</f>
        <v>R1013</v>
      </c>
      <c r="Q1788" s="8">
        <f ca="1">VLOOKUP(Table1[CUSTOMER ID],'Hospitalisation Details'!$A$2:$N$2344,13,0)</f>
        <v>44</v>
      </c>
    </row>
    <row r="1789" spans="1:17" ht="15.75" x14ac:dyDescent="0.25">
      <c r="A1789" s="1" t="s">
        <v>581</v>
      </c>
      <c r="B1789" s="8" t="str">
        <f>VLOOKUP(A1789:A4123,'Customer Names'!$A$2:$D$2336,2,0)</f>
        <v xml:space="preserve">  Sean P</v>
      </c>
      <c r="C1789" s="8">
        <f>VLOOKUP(A1789:A4123,'Medical Examinations'!$A$2:$H$2336,2,0)</f>
        <v>29.41</v>
      </c>
      <c r="D1789" s="8">
        <f>VLOOKUP(A1789:A4123,'Medical Examinations'!$A$2:$H$2336,3,0)</f>
        <v>6.29</v>
      </c>
      <c r="E1789" s="8" t="str">
        <f>VLOOKUP(A1789:A4123,'Medical Examinations'!$A$1:$M$2336,10,0)</f>
        <v>Yes</v>
      </c>
      <c r="F1789" s="8" t="str">
        <f>VLOOKUP(A1789:A4123,'Medical Examinations'!$A$2:$H$2336,5,0)</f>
        <v>No</v>
      </c>
      <c r="G1789" s="8" t="str">
        <f>VLOOKUP(A1789:A4123,'Medical Examinations'!$A$2:$H$2336,6,0)</f>
        <v>No</v>
      </c>
      <c r="H1789" s="8">
        <f>VLOOKUP(A1789:A4123,'Medical Examinations'!$A$2:$H$2336,7,0)</f>
        <v>1</v>
      </c>
      <c r="I1789" t="str">
        <f>VLOOKUP(A1789:A4123,'Medical Examinations'!$A$2:$K$2336,11,0)</f>
        <v>No</v>
      </c>
      <c r="J1789" s="8" t="str">
        <f>VLOOKUP(A1789:A4123,'Medical Examinations'!$A$2:$M$2336,12,0)</f>
        <v>Overweight</v>
      </c>
      <c r="K1789" s="8" t="str">
        <f>VLOOKUP(A1789:A4123,'Medical Examinations'!$A$2:$M$2336,13,0)</f>
        <v>Prediabetes</v>
      </c>
      <c r="L1789" s="8" t="str">
        <f>VLOOKUP(Table1[CUSTOMER ID],'Hospitalisation Details'!$A$1:$N$2344,12,0)</f>
        <v>29/Sep/1995</v>
      </c>
      <c r="M1789" s="22">
        <f>VLOOKUP(Table1[CUSTOMER ID],'Hospitalisation Details'!$A$2:$N$2344,14,0)</f>
        <v>4840.95</v>
      </c>
      <c r="N1789" s="8" t="str">
        <f>VLOOKUP(Table1[CUSTOMER ID],'Hospitalisation Details'!$A$2:$I$2344,7,0)</f>
        <v>tier - 2</v>
      </c>
      <c r="O1789" s="8" t="str">
        <f>VLOOKUP(Table1[CUSTOMER ID],'Hospitalisation Details'!$A$2:$I$2344,8,0)</f>
        <v>tier - 1</v>
      </c>
      <c r="P1789" s="8" t="str">
        <f>VLOOKUP(Table1[CUSTOMER ID],'Hospitalisation Details'!$A$2:$I$2344,9,0)</f>
        <v>R1021</v>
      </c>
      <c r="Q1789" s="8">
        <f ca="1">VLOOKUP(Table1[CUSTOMER ID],'Hospitalisation Details'!$A$2:$N$2344,13,0)</f>
        <v>29</v>
      </c>
    </row>
    <row r="1790" spans="1:17" ht="15.75" x14ac:dyDescent="0.25">
      <c r="A1790" s="1" t="s">
        <v>580</v>
      </c>
      <c r="B1790" s="8" t="str">
        <f>VLOOKUP(A1790:A4124,'Customer Names'!$A$2:$D$2336,2,0)</f>
        <v xml:space="preserve">  Scott</v>
      </c>
      <c r="C1790" s="8">
        <f>VLOOKUP(A1790:A4124,'Medical Examinations'!$A$2:$H$2336,2,0)</f>
        <v>17.91</v>
      </c>
      <c r="D1790" s="8">
        <f>VLOOKUP(A1790:A4124,'Medical Examinations'!$A$2:$H$2336,3,0)</f>
        <v>5.65</v>
      </c>
      <c r="E1790" s="8" t="str">
        <f>VLOOKUP(A1790:A4124,'Medical Examinations'!$A$1:$M$2336,10,0)</f>
        <v>No</v>
      </c>
      <c r="F1790" s="8" t="str">
        <f>VLOOKUP(A1790:A4124,'Medical Examinations'!$A$2:$H$2336,5,0)</f>
        <v>No</v>
      </c>
      <c r="G1790" s="8" t="str">
        <f>VLOOKUP(A1790:A4124,'Medical Examinations'!$A$2:$H$2336,6,0)</f>
        <v>No</v>
      </c>
      <c r="H1790" s="8">
        <f>VLOOKUP(A1790:A4124,'Medical Examinations'!$A$2:$H$2336,7,0)</f>
        <v>1</v>
      </c>
      <c r="I1790" t="str">
        <f>VLOOKUP(A1790:A4124,'Medical Examinations'!$A$2:$K$2336,11,0)</f>
        <v>No</v>
      </c>
      <c r="J1790" s="8" t="str">
        <f>VLOOKUP(A1790:A4124,'Medical Examinations'!$A$2:$M$2336,12,0)</f>
        <v>Underweight</v>
      </c>
      <c r="K1790" s="8" t="str">
        <f>VLOOKUP(A1790:A4124,'Medical Examinations'!$A$2:$M$2336,13,0)</f>
        <v>Normal</v>
      </c>
      <c r="L1790" s="8" t="str">
        <f>VLOOKUP(Table1[CUSTOMER ID],'Hospitalisation Details'!$A$1:$N$2344,12,0)</f>
        <v>15/Oct/1984</v>
      </c>
      <c r="M1790" s="22">
        <f>VLOOKUP(Table1[CUSTOMER ID],'Hospitalisation Details'!$A$2:$N$2344,14,0)</f>
        <v>4839.18</v>
      </c>
      <c r="N1790" s="8" t="str">
        <f>VLOOKUP(Table1[CUSTOMER ID],'Hospitalisation Details'!$A$2:$I$2344,7,0)</f>
        <v>tier - 2</v>
      </c>
      <c r="O1790" s="8" t="str">
        <f>VLOOKUP(Table1[CUSTOMER ID],'Hospitalisation Details'!$A$2:$I$2344,8,0)</f>
        <v>tier - 1</v>
      </c>
      <c r="P1790" s="8" t="str">
        <f>VLOOKUP(Table1[CUSTOMER ID],'Hospitalisation Details'!$A$2:$I$2344,9,0)</f>
        <v>R1012</v>
      </c>
      <c r="Q1790" s="8">
        <f ca="1">VLOOKUP(Table1[CUSTOMER ID],'Hospitalisation Details'!$A$2:$N$2344,13,0)</f>
        <v>40</v>
      </c>
    </row>
    <row r="1791" spans="1:17" ht="15.75" x14ac:dyDescent="0.25">
      <c r="A1791" s="1" t="s">
        <v>579</v>
      </c>
      <c r="B1791" s="8" t="str">
        <f>VLOOKUP(A1791:A4125,'Customer Names'!$A$2:$D$2336,2,0)</f>
        <v xml:space="preserve">  Janez</v>
      </c>
      <c r="C1791" s="8">
        <f>VLOOKUP(A1791:A4125,'Medical Examinations'!$A$2:$H$2336,2,0)</f>
        <v>31.57</v>
      </c>
      <c r="D1791" s="8">
        <f>VLOOKUP(A1791:A4125,'Medical Examinations'!$A$2:$H$2336,3,0)</f>
        <v>6.15</v>
      </c>
      <c r="E1791" s="8" t="str">
        <f>VLOOKUP(A1791:A4125,'Medical Examinations'!$A$1:$M$2336,10,0)</f>
        <v>No</v>
      </c>
      <c r="F1791" s="8" t="str">
        <f>VLOOKUP(A1791:A4125,'Medical Examinations'!$A$2:$H$2336,5,0)</f>
        <v>No</v>
      </c>
      <c r="G1791" s="8" t="str">
        <f>VLOOKUP(A1791:A4125,'Medical Examinations'!$A$2:$H$2336,6,0)</f>
        <v>No</v>
      </c>
      <c r="H1791" s="8">
        <f>VLOOKUP(A1791:A4125,'Medical Examinations'!$A$2:$H$2336,7,0)</f>
        <v>1</v>
      </c>
      <c r="I1791" t="str">
        <f>VLOOKUP(A1791:A4125,'Medical Examinations'!$A$2:$K$2336,11,0)</f>
        <v>No</v>
      </c>
      <c r="J1791" s="8" t="str">
        <f>VLOOKUP(A1791:A4125,'Medical Examinations'!$A$2:$M$2336,12,0)</f>
        <v>Obesity</v>
      </c>
      <c r="K1791" s="8" t="str">
        <f>VLOOKUP(A1791:A4125,'Medical Examinations'!$A$2:$M$2336,13,0)</f>
        <v>Prediabetes</v>
      </c>
      <c r="L1791" s="8" t="str">
        <f>VLOOKUP(Table1[CUSTOMER ID],'Hospitalisation Details'!$A$1:$N$2344,12,0)</f>
        <v>10/Sep/1992</v>
      </c>
      <c r="M1791" s="22">
        <f>VLOOKUP(Table1[CUSTOMER ID],'Hospitalisation Details'!$A$2:$N$2344,14,0)</f>
        <v>4837.58</v>
      </c>
      <c r="N1791" s="8" t="str">
        <f>VLOOKUP(Table1[CUSTOMER ID],'Hospitalisation Details'!$A$2:$I$2344,7,0)</f>
        <v>tier - 3</v>
      </c>
      <c r="O1791" s="8" t="str">
        <f>VLOOKUP(Table1[CUSTOMER ID],'Hospitalisation Details'!$A$2:$I$2344,8,0)</f>
        <v>tier - 2</v>
      </c>
      <c r="P1791" s="8" t="str">
        <f>VLOOKUP(Table1[CUSTOMER ID],'Hospitalisation Details'!$A$2:$I$2344,9,0)</f>
        <v>R1013</v>
      </c>
      <c r="Q1791" s="8">
        <f ca="1">VLOOKUP(Table1[CUSTOMER ID],'Hospitalisation Details'!$A$2:$N$2344,13,0)</f>
        <v>32</v>
      </c>
    </row>
    <row r="1792" spans="1:17" ht="15.75" x14ac:dyDescent="0.25">
      <c r="A1792" s="1" t="s">
        <v>578</v>
      </c>
      <c r="B1792" s="8" t="str">
        <f>VLOOKUP(A1792:A4126,'Customer Names'!$A$2:$D$2336,2,0)</f>
        <v xml:space="preserve">  John I</v>
      </c>
      <c r="C1792" s="8">
        <f>VLOOKUP(A1792:A4126,'Medical Examinations'!$A$2:$H$2336,2,0)</f>
        <v>33.18</v>
      </c>
      <c r="D1792" s="8">
        <f>VLOOKUP(A1792:A4126,'Medical Examinations'!$A$2:$H$2336,3,0)</f>
        <v>5.22</v>
      </c>
      <c r="E1792" s="8" t="str">
        <f>VLOOKUP(A1792:A4126,'Medical Examinations'!$A$1:$M$2336,10,0)</f>
        <v>No</v>
      </c>
      <c r="F1792" s="8" t="str">
        <f>VLOOKUP(A1792:A4126,'Medical Examinations'!$A$2:$H$2336,5,0)</f>
        <v>yes</v>
      </c>
      <c r="G1792" s="8" t="str">
        <f>VLOOKUP(A1792:A4126,'Medical Examinations'!$A$2:$H$2336,6,0)</f>
        <v>No</v>
      </c>
      <c r="H1792" s="8">
        <f>VLOOKUP(A1792:A4126,'Medical Examinations'!$A$2:$H$2336,7,0)</f>
        <v>1</v>
      </c>
      <c r="I1792" t="str">
        <f>VLOOKUP(A1792:A4126,'Medical Examinations'!$A$2:$K$2336,11,0)</f>
        <v>No</v>
      </c>
      <c r="J1792" s="8" t="str">
        <f>VLOOKUP(A1792:A4126,'Medical Examinations'!$A$2:$M$2336,12,0)</f>
        <v>Obesity</v>
      </c>
      <c r="K1792" s="8" t="str">
        <f>VLOOKUP(A1792:A4126,'Medical Examinations'!$A$2:$M$2336,13,0)</f>
        <v>Normal</v>
      </c>
      <c r="L1792" s="8" t="str">
        <f>VLOOKUP(Table1[CUSTOMER ID],'Hospitalisation Details'!$A$1:$N$2344,12,0)</f>
        <v>11/Dec/2000</v>
      </c>
      <c r="M1792" s="22">
        <f>VLOOKUP(Table1[CUSTOMER ID],'Hospitalisation Details'!$A$2:$N$2344,14,0)</f>
        <v>4835.43</v>
      </c>
      <c r="N1792" s="8" t="str">
        <f>VLOOKUP(Table1[CUSTOMER ID],'Hospitalisation Details'!$A$2:$I$2344,7,0)</f>
        <v>tier - 2</v>
      </c>
      <c r="O1792" s="8" t="str">
        <f>VLOOKUP(Table1[CUSTOMER ID],'Hospitalisation Details'!$A$2:$I$2344,8,0)</f>
        <v>tier - 2</v>
      </c>
      <c r="P1792" s="8" t="str">
        <f>VLOOKUP(Table1[CUSTOMER ID],'Hospitalisation Details'!$A$2:$I$2344,9,0)</f>
        <v>R1021</v>
      </c>
      <c r="Q1792" s="8">
        <f ca="1">VLOOKUP(Table1[CUSTOMER ID],'Hospitalisation Details'!$A$2:$N$2344,13,0)</f>
        <v>23</v>
      </c>
    </row>
    <row r="1793" spans="1:17" ht="15.75" x14ac:dyDescent="0.25">
      <c r="A1793" s="1" t="s">
        <v>577</v>
      </c>
      <c r="B1793" s="8" t="str">
        <f>VLOOKUP(A1793:A4127,'Customer Names'!$A$2:$D$2336,2,0)</f>
        <v xml:space="preserve">  Heather</v>
      </c>
      <c r="C1793" s="8">
        <f>VLOOKUP(A1793:A4127,'Medical Examinations'!$A$2:$H$2336,2,0)</f>
        <v>37</v>
      </c>
      <c r="D1793" s="8">
        <f>VLOOKUP(A1793:A4127,'Medical Examinations'!$A$2:$H$2336,3,0)</f>
        <v>11.66</v>
      </c>
      <c r="E1793" s="8" t="str">
        <f>VLOOKUP(A1793:A4127,'Medical Examinations'!$A$1:$M$2336,10,0)</f>
        <v>No</v>
      </c>
      <c r="F1793" s="8" t="str">
        <f>VLOOKUP(A1793:A4127,'Medical Examinations'!$A$2:$H$2336,5,0)</f>
        <v>No</v>
      </c>
      <c r="G1793" s="8" t="str">
        <f>VLOOKUP(A1793:A4127,'Medical Examinations'!$A$2:$H$2336,6,0)</f>
        <v>No</v>
      </c>
      <c r="H1793" s="8">
        <f>VLOOKUP(A1793:A4127,'Medical Examinations'!$A$2:$H$2336,7,0)</f>
        <v>0</v>
      </c>
      <c r="I1793" t="str">
        <f>VLOOKUP(A1793:A4127,'Medical Examinations'!$A$2:$K$2336,11,0)</f>
        <v>No</v>
      </c>
      <c r="J1793" s="8" t="str">
        <f>VLOOKUP(A1793:A4127,'Medical Examinations'!$A$2:$M$2336,12,0)</f>
        <v>Obesity</v>
      </c>
      <c r="K1793" s="8" t="str">
        <f>VLOOKUP(A1793:A4127,'Medical Examinations'!$A$2:$M$2336,13,0)</f>
        <v>Diabetes</v>
      </c>
      <c r="L1793" s="8" t="str">
        <f>VLOOKUP(Table1[CUSTOMER ID],'Hospitalisation Details'!$A$1:$N$2344,12,0)</f>
        <v>27/Jun/2002</v>
      </c>
      <c r="M1793" s="22">
        <f>VLOOKUP(Table1[CUSTOMER ID],'Hospitalisation Details'!$A$2:$N$2344,14,0)</f>
        <v>4830.63</v>
      </c>
      <c r="N1793" s="8" t="str">
        <f>VLOOKUP(Table1[CUSTOMER ID],'Hospitalisation Details'!$A$2:$I$2344,7,0)</f>
        <v>tier - 2</v>
      </c>
      <c r="O1793" s="8" t="str">
        <f>VLOOKUP(Table1[CUSTOMER ID],'Hospitalisation Details'!$A$2:$I$2344,8,0)</f>
        <v>tier - 1</v>
      </c>
      <c r="P1793" s="8" t="str">
        <f>VLOOKUP(Table1[CUSTOMER ID],'Hospitalisation Details'!$A$2:$I$2344,9,0)</f>
        <v>R1011</v>
      </c>
      <c r="Q1793" s="8">
        <f ca="1">VLOOKUP(Table1[CUSTOMER ID],'Hospitalisation Details'!$A$2:$N$2344,13,0)</f>
        <v>22</v>
      </c>
    </row>
    <row r="1794" spans="1:17" ht="15.75" x14ac:dyDescent="0.25">
      <c r="A1794" s="1" t="s">
        <v>576</v>
      </c>
      <c r="B1794" s="8" t="str">
        <f>VLOOKUP(A1794:A4128,'Customer Names'!$A$2:$D$2336,2,0)</f>
        <v xml:space="preserve">  Michael</v>
      </c>
      <c r="C1794" s="8">
        <f>VLOOKUP(A1794:A4128,'Medical Examinations'!$A$2:$H$2336,2,0)</f>
        <v>18.905000000000001</v>
      </c>
      <c r="D1794" s="8">
        <f>VLOOKUP(A1794:A4128,'Medical Examinations'!$A$2:$H$2336,3,0)</f>
        <v>4.91</v>
      </c>
      <c r="E1794" s="8" t="str">
        <f>VLOOKUP(A1794:A4128,'Medical Examinations'!$A$1:$M$2336,10,0)</f>
        <v>Yes</v>
      </c>
      <c r="F1794" s="8" t="str">
        <f>VLOOKUP(A1794:A4128,'Medical Examinations'!$A$2:$H$2336,5,0)</f>
        <v>No</v>
      </c>
      <c r="G1794" s="8" t="str">
        <f>VLOOKUP(A1794:A4128,'Medical Examinations'!$A$2:$H$2336,6,0)</f>
        <v>No</v>
      </c>
      <c r="H1794" s="8">
        <f>VLOOKUP(A1794:A4128,'Medical Examinations'!$A$2:$H$2336,7,0)</f>
        <v>1</v>
      </c>
      <c r="I1794" t="str">
        <f>VLOOKUP(A1794:A4128,'Medical Examinations'!$A$2:$K$2336,11,0)</f>
        <v>No</v>
      </c>
      <c r="J1794" s="8" t="str">
        <f>VLOOKUP(A1794:A4128,'Medical Examinations'!$A$2:$M$2336,12,0)</f>
        <v>Normal Weight</v>
      </c>
      <c r="K1794" s="8" t="str">
        <f>VLOOKUP(A1794:A4128,'Medical Examinations'!$A$2:$M$2336,13,0)</f>
        <v>Normal</v>
      </c>
      <c r="L1794" s="8" t="str">
        <f>VLOOKUP(Table1[CUSTOMER ID],'Hospitalisation Details'!$A$1:$N$2344,12,0)</f>
        <v>1/Dec/1995</v>
      </c>
      <c r="M1794" s="22">
        <f>VLOOKUP(Table1[CUSTOMER ID],'Hospitalisation Details'!$A$2:$N$2344,14,0)</f>
        <v>4827.8999999999996</v>
      </c>
      <c r="N1794" s="8" t="str">
        <f>VLOOKUP(Table1[CUSTOMER ID],'Hospitalisation Details'!$A$2:$I$2344,7,0)</f>
        <v>tier - 1</v>
      </c>
      <c r="O1794" s="8" t="str">
        <f>VLOOKUP(Table1[CUSTOMER ID],'Hospitalisation Details'!$A$2:$I$2344,8,0)</f>
        <v>tier - 2</v>
      </c>
      <c r="P1794" s="8">
        <f>VLOOKUP(Table1[CUSTOMER ID],'Hospitalisation Details'!$A$2:$I$2344,9,0)</f>
        <v>0</v>
      </c>
      <c r="Q1794" s="8">
        <f ca="1">VLOOKUP(Table1[CUSTOMER ID],'Hospitalisation Details'!$A$2:$N$2344,13,0)</f>
        <v>28</v>
      </c>
    </row>
    <row r="1795" spans="1:17" ht="15.75" x14ac:dyDescent="0.25">
      <c r="A1795" s="1" t="s">
        <v>575</v>
      </c>
      <c r="B1795" s="8" t="str">
        <f>VLOOKUP(A1795:A4129,'Customer Names'!$A$2:$D$2336,2,0)</f>
        <v xml:space="preserve">  Kathleen</v>
      </c>
      <c r="C1795" s="8">
        <f>VLOOKUP(A1795:A4129,'Medical Examinations'!$A$2:$H$2336,2,0)</f>
        <v>20.03</v>
      </c>
      <c r="D1795" s="8">
        <f>VLOOKUP(A1795:A4129,'Medical Examinations'!$A$2:$H$2336,3,0)</f>
        <v>9.25</v>
      </c>
      <c r="E1795" s="8" t="str">
        <f>VLOOKUP(A1795:A4129,'Medical Examinations'!$A$1:$M$2336,10,0)</f>
        <v>Yes</v>
      </c>
      <c r="F1795" s="8" t="str">
        <f>VLOOKUP(A1795:A4129,'Medical Examinations'!$A$2:$H$2336,5,0)</f>
        <v>No</v>
      </c>
      <c r="G1795" s="8" t="str">
        <f>VLOOKUP(A1795:A4129,'Medical Examinations'!$A$2:$H$2336,6,0)</f>
        <v>No</v>
      </c>
      <c r="H1795" s="8">
        <f>VLOOKUP(A1795:A4129,'Medical Examinations'!$A$2:$H$2336,7,0)</f>
        <v>0</v>
      </c>
      <c r="I1795" t="str">
        <f>VLOOKUP(A1795:A4129,'Medical Examinations'!$A$2:$K$2336,11,0)</f>
        <v>No</v>
      </c>
      <c r="J1795" s="8" t="str">
        <f>VLOOKUP(A1795:A4129,'Medical Examinations'!$A$2:$M$2336,12,0)</f>
        <v>Normal Weight</v>
      </c>
      <c r="K1795" s="8" t="str">
        <f>VLOOKUP(A1795:A4129,'Medical Examinations'!$A$2:$M$2336,13,0)</f>
        <v>Diabetes</v>
      </c>
      <c r="L1795" s="8" t="str">
        <f>VLOOKUP(Table1[CUSTOMER ID],'Hospitalisation Details'!$A$1:$N$2344,12,0)</f>
        <v>3/Jul/1981</v>
      </c>
      <c r="M1795" s="22">
        <f>VLOOKUP(Table1[CUSTOMER ID],'Hospitalisation Details'!$A$2:$N$2344,14,0)</f>
        <v>4827.1000000000004</v>
      </c>
      <c r="N1795" s="8" t="str">
        <f>VLOOKUP(Table1[CUSTOMER ID],'Hospitalisation Details'!$A$2:$I$2344,7,0)</f>
        <v>tier - 2</v>
      </c>
      <c r="O1795" s="8" t="str">
        <f>VLOOKUP(Table1[CUSTOMER ID],'Hospitalisation Details'!$A$2:$I$2344,8,0)</f>
        <v>tier - 1</v>
      </c>
      <c r="P1795" s="8" t="str">
        <f>VLOOKUP(Table1[CUSTOMER ID],'Hospitalisation Details'!$A$2:$I$2344,9,0)</f>
        <v>R1013</v>
      </c>
      <c r="Q1795" s="8">
        <f ca="1">VLOOKUP(Table1[CUSTOMER ID],'Hospitalisation Details'!$A$2:$N$2344,13,0)</f>
        <v>43</v>
      </c>
    </row>
    <row r="1796" spans="1:17" ht="15.75" x14ac:dyDescent="0.25">
      <c r="A1796" s="1" t="s">
        <v>574</v>
      </c>
      <c r="B1796" s="8" t="str">
        <f>VLOOKUP(A1796:A4130,'Customer Names'!$A$2:$D$2336,2,0)</f>
        <v xml:space="preserve">  Ryan M</v>
      </c>
      <c r="C1796" s="8">
        <f>VLOOKUP(A1796:A4130,'Medical Examinations'!$A$2:$H$2336,2,0)</f>
        <v>16.7</v>
      </c>
      <c r="D1796" s="8">
        <f>VLOOKUP(A1796:A4130,'Medical Examinations'!$A$2:$H$2336,3,0)</f>
        <v>11.48</v>
      </c>
      <c r="E1796" s="8" t="str">
        <f>VLOOKUP(A1796:A4130,'Medical Examinations'!$A$1:$M$2336,10,0)</f>
        <v>No</v>
      </c>
      <c r="F1796" s="8" t="str">
        <f>VLOOKUP(A1796:A4130,'Medical Examinations'!$A$2:$H$2336,5,0)</f>
        <v>No</v>
      </c>
      <c r="G1796" s="8" t="str">
        <f>VLOOKUP(A1796:A4130,'Medical Examinations'!$A$2:$H$2336,6,0)</f>
        <v>No</v>
      </c>
      <c r="H1796" s="8">
        <f>VLOOKUP(A1796:A4130,'Medical Examinations'!$A$2:$H$2336,7,0)</f>
        <v>0</v>
      </c>
      <c r="I1796" t="str">
        <f>VLOOKUP(A1796:A4130,'Medical Examinations'!$A$2:$K$2336,11,0)</f>
        <v>No</v>
      </c>
      <c r="J1796" s="8" t="str">
        <f>VLOOKUP(A1796:A4130,'Medical Examinations'!$A$2:$M$2336,12,0)</f>
        <v>Underweight</v>
      </c>
      <c r="K1796" s="8" t="str">
        <f>VLOOKUP(A1796:A4130,'Medical Examinations'!$A$2:$M$2336,13,0)</f>
        <v>Diabetes</v>
      </c>
      <c r="L1796" s="8" t="str">
        <f>VLOOKUP(Table1[CUSTOMER ID],'Hospitalisation Details'!$A$1:$N$2344,12,0)</f>
        <v>3/Oct/1978</v>
      </c>
      <c r="M1796" s="22">
        <f>VLOOKUP(Table1[CUSTOMER ID],'Hospitalisation Details'!$A$2:$N$2344,14,0)</f>
        <v>4812.34</v>
      </c>
      <c r="N1796" s="8" t="str">
        <f>VLOOKUP(Table1[CUSTOMER ID],'Hospitalisation Details'!$A$2:$I$2344,7,0)</f>
        <v>tier - 2</v>
      </c>
      <c r="O1796" s="8" t="str">
        <f>VLOOKUP(Table1[CUSTOMER ID],'Hospitalisation Details'!$A$2:$I$2344,8,0)</f>
        <v>tier - 3</v>
      </c>
      <c r="P1796" s="8" t="str">
        <f>VLOOKUP(Table1[CUSTOMER ID],'Hospitalisation Details'!$A$2:$I$2344,9,0)</f>
        <v>R1013</v>
      </c>
      <c r="Q1796" s="8">
        <f ca="1">VLOOKUP(Table1[CUSTOMER ID],'Hospitalisation Details'!$A$2:$N$2344,13,0)</f>
        <v>46</v>
      </c>
    </row>
    <row r="1797" spans="1:17" ht="15.75" x14ac:dyDescent="0.25">
      <c r="A1797" s="1" t="s">
        <v>573</v>
      </c>
      <c r="B1797" s="8" t="str">
        <f>VLOOKUP(A1797:A4131,'Customer Names'!$A$2:$D$2336,2,0)</f>
        <v xml:space="preserve">  Sara</v>
      </c>
      <c r="C1797" s="8">
        <f>VLOOKUP(A1797:A4131,'Medical Examinations'!$A$2:$H$2336,2,0)</f>
        <v>39.82</v>
      </c>
      <c r="D1797" s="8">
        <f>VLOOKUP(A1797:A4131,'Medical Examinations'!$A$2:$H$2336,3,0)</f>
        <v>6.06</v>
      </c>
      <c r="E1797" s="8" t="str">
        <f>VLOOKUP(A1797:A4131,'Medical Examinations'!$A$1:$M$2336,10,0)</f>
        <v>No</v>
      </c>
      <c r="F1797" s="8" t="str">
        <f>VLOOKUP(A1797:A4131,'Medical Examinations'!$A$2:$H$2336,5,0)</f>
        <v>No</v>
      </c>
      <c r="G1797" s="8" t="str">
        <f>VLOOKUP(A1797:A4131,'Medical Examinations'!$A$2:$H$2336,6,0)</f>
        <v>No</v>
      </c>
      <c r="H1797" s="8">
        <f>VLOOKUP(A1797:A4131,'Medical Examinations'!$A$2:$H$2336,7,0)</f>
        <v>0</v>
      </c>
      <c r="I1797" t="str">
        <f>VLOOKUP(A1797:A4131,'Medical Examinations'!$A$2:$K$2336,11,0)</f>
        <v>No</v>
      </c>
      <c r="J1797" s="8" t="str">
        <f>VLOOKUP(A1797:A4131,'Medical Examinations'!$A$2:$M$2336,12,0)</f>
        <v>Obesity</v>
      </c>
      <c r="K1797" s="8" t="str">
        <f>VLOOKUP(A1797:A4131,'Medical Examinations'!$A$2:$M$2336,13,0)</f>
        <v>Prediabetes</v>
      </c>
      <c r="L1797" s="8" t="str">
        <f>VLOOKUP(Table1[CUSTOMER ID],'Hospitalisation Details'!$A$1:$N$2344,12,0)</f>
        <v>16/Dec/1989</v>
      </c>
      <c r="M1797" s="22">
        <f>VLOOKUP(Table1[CUSTOMER ID],'Hospitalisation Details'!$A$2:$N$2344,14,0)</f>
        <v>4795.66</v>
      </c>
      <c r="N1797" s="8" t="str">
        <f>VLOOKUP(Table1[CUSTOMER ID],'Hospitalisation Details'!$A$2:$I$2344,7,0)</f>
        <v>tier - 2</v>
      </c>
      <c r="O1797" s="8" t="str">
        <f>VLOOKUP(Table1[CUSTOMER ID],'Hospitalisation Details'!$A$2:$I$2344,8,0)</f>
        <v>tier - 1</v>
      </c>
      <c r="P1797" s="8" t="str">
        <f>VLOOKUP(Table1[CUSTOMER ID],'Hospitalisation Details'!$A$2:$I$2344,9,0)</f>
        <v>R1013</v>
      </c>
      <c r="Q1797" s="8">
        <f ca="1">VLOOKUP(Table1[CUSTOMER ID],'Hospitalisation Details'!$A$2:$N$2344,13,0)</f>
        <v>34</v>
      </c>
    </row>
    <row r="1798" spans="1:17" ht="15.75" x14ac:dyDescent="0.25">
      <c r="A1798" s="1" t="s">
        <v>572</v>
      </c>
      <c r="B1798" s="8" t="str">
        <f>VLOOKUP(A1798:A4132,'Customer Names'!$A$2:$D$2336,2,0)</f>
        <v xml:space="preserve">  Deniz</v>
      </c>
      <c r="C1798" s="8">
        <f>VLOOKUP(A1798:A4132,'Medical Examinations'!$A$2:$H$2336,2,0)</f>
        <v>22.04</v>
      </c>
      <c r="D1798" s="8">
        <f>VLOOKUP(A1798:A4132,'Medical Examinations'!$A$2:$H$2336,3,0)</f>
        <v>5.86</v>
      </c>
      <c r="E1798" s="8" t="str">
        <f>VLOOKUP(A1798:A4132,'Medical Examinations'!$A$1:$M$2336,10,0)</f>
        <v>No</v>
      </c>
      <c r="F1798" s="8" t="str">
        <f>VLOOKUP(A1798:A4132,'Medical Examinations'!$A$2:$H$2336,5,0)</f>
        <v>No</v>
      </c>
      <c r="G1798" s="8" t="str">
        <f>VLOOKUP(A1798:A4132,'Medical Examinations'!$A$2:$H$2336,6,0)</f>
        <v>No</v>
      </c>
      <c r="H1798" s="8">
        <f>VLOOKUP(A1798:A4132,'Medical Examinations'!$A$2:$H$2336,7,0)</f>
        <v>1</v>
      </c>
      <c r="I1798" t="str">
        <f>VLOOKUP(A1798:A4132,'Medical Examinations'!$A$2:$K$2336,11,0)</f>
        <v>No</v>
      </c>
      <c r="J1798" s="8" t="str">
        <f>VLOOKUP(A1798:A4132,'Medical Examinations'!$A$2:$M$2336,12,0)</f>
        <v>Normal Weight</v>
      </c>
      <c r="K1798" s="8" t="str">
        <f>VLOOKUP(A1798:A4132,'Medical Examinations'!$A$2:$M$2336,13,0)</f>
        <v>Prediabetes</v>
      </c>
      <c r="L1798" s="8" t="str">
        <f>VLOOKUP(Table1[CUSTOMER ID],'Hospitalisation Details'!$A$1:$N$2344,12,0)</f>
        <v>22/Jun/1987</v>
      </c>
      <c r="M1798" s="22">
        <f>VLOOKUP(Table1[CUSTOMER ID],'Hospitalisation Details'!$A$2:$N$2344,14,0)</f>
        <v>4787.42</v>
      </c>
      <c r="N1798" s="8" t="str">
        <f>VLOOKUP(Table1[CUSTOMER ID],'Hospitalisation Details'!$A$2:$I$2344,7,0)</f>
        <v>tier - 2</v>
      </c>
      <c r="O1798" s="8" t="str">
        <f>VLOOKUP(Table1[CUSTOMER ID],'Hospitalisation Details'!$A$2:$I$2344,8,0)</f>
        <v>tier - 3</v>
      </c>
      <c r="P1798" s="8" t="str">
        <f>VLOOKUP(Table1[CUSTOMER ID],'Hospitalisation Details'!$A$2:$I$2344,9,0)</f>
        <v>R1013</v>
      </c>
      <c r="Q1798" s="8">
        <f ca="1">VLOOKUP(Table1[CUSTOMER ID],'Hospitalisation Details'!$A$2:$N$2344,13,0)</f>
        <v>37</v>
      </c>
    </row>
    <row r="1799" spans="1:17" ht="15.75" x14ac:dyDescent="0.25">
      <c r="A1799" s="1" t="s">
        <v>571</v>
      </c>
      <c r="B1799" s="8" t="str">
        <f>VLOOKUP(A1799:A4133,'Customer Names'!$A$2:$D$2336,2,0)</f>
        <v xml:space="preserve">  Shannon L</v>
      </c>
      <c r="C1799" s="8">
        <f>VLOOKUP(A1799:A4133,'Medical Examinations'!$A$2:$H$2336,2,0)</f>
        <v>28.27</v>
      </c>
      <c r="D1799" s="8">
        <f>VLOOKUP(A1799:A4133,'Medical Examinations'!$A$2:$H$2336,3,0)</f>
        <v>5.33</v>
      </c>
      <c r="E1799" s="8" t="str">
        <f>VLOOKUP(A1799:A4133,'Medical Examinations'!$A$1:$M$2336,10,0)</f>
        <v>No</v>
      </c>
      <c r="F1799" s="8" t="str">
        <f>VLOOKUP(A1799:A4133,'Medical Examinations'!$A$2:$H$2336,5,0)</f>
        <v>No</v>
      </c>
      <c r="G1799" s="8" t="str">
        <f>VLOOKUP(A1799:A4133,'Medical Examinations'!$A$2:$H$2336,6,0)</f>
        <v>No</v>
      </c>
      <c r="H1799" s="8">
        <f>VLOOKUP(A1799:A4133,'Medical Examinations'!$A$2:$H$2336,7,0)</f>
        <v>0</v>
      </c>
      <c r="I1799" t="str">
        <f>VLOOKUP(A1799:A4133,'Medical Examinations'!$A$2:$K$2336,11,0)</f>
        <v>No</v>
      </c>
      <c r="J1799" s="8" t="str">
        <f>VLOOKUP(A1799:A4133,'Medical Examinations'!$A$2:$M$2336,12,0)</f>
        <v>Overweight</v>
      </c>
      <c r="K1799" s="8" t="str">
        <f>VLOOKUP(A1799:A4133,'Medical Examinations'!$A$2:$M$2336,13,0)</f>
        <v>Normal</v>
      </c>
      <c r="L1799" s="8" t="str">
        <f>VLOOKUP(Table1[CUSTOMER ID],'Hospitalisation Details'!$A$1:$N$2344,12,0)</f>
        <v>9/Dec/1989</v>
      </c>
      <c r="M1799" s="22">
        <f>VLOOKUP(Table1[CUSTOMER ID],'Hospitalisation Details'!$A$2:$N$2344,14,0)</f>
        <v>4779.6000000000004</v>
      </c>
      <c r="N1799" s="8" t="str">
        <f>VLOOKUP(Table1[CUSTOMER ID],'Hospitalisation Details'!$A$2:$I$2344,7,0)</f>
        <v>tier - 2</v>
      </c>
      <c r="O1799" s="8" t="str">
        <f>VLOOKUP(Table1[CUSTOMER ID],'Hospitalisation Details'!$A$2:$I$2344,8,0)</f>
        <v>tier - 3</v>
      </c>
      <c r="P1799" s="8" t="str">
        <f>VLOOKUP(Table1[CUSTOMER ID],'Hospitalisation Details'!$A$2:$I$2344,9,0)</f>
        <v>R1013</v>
      </c>
      <c r="Q1799" s="8">
        <f ca="1">VLOOKUP(Table1[CUSTOMER ID],'Hospitalisation Details'!$A$2:$N$2344,13,0)</f>
        <v>34</v>
      </c>
    </row>
    <row r="1800" spans="1:17" ht="15.75" x14ac:dyDescent="0.25">
      <c r="A1800" s="1" t="s">
        <v>570</v>
      </c>
      <c r="B1800" s="8" t="str">
        <f>VLOOKUP(A1800:A4134,'Customer Names'!$A$2:$D$2336,2,0)</f>
        <v xml:space="preserve">  Kaitlin M</v>
      </c>
      <c r="C1800" s="8">
        <f>VLOOKUP(A1800:A4134,'Medical Examinations'!$A$2:$H$2336,2,0)</f>
        <v>18.5</v>
      </c>
      <c r="D1800" s="8">
        <f>VLOOKUP(A1800:A4134,'Medical Examinations'!$A$2:$H$2336,3,0)</f>
        <v>5.33</v>
      </c>
      <c r="E1800" s="8" t="str">
        <f>VLOOKUP(A1800:A4134,'Medical Examinations'!$A$1:$M$2336,10,0)</f>
        <v>No</v>
      </c>
      <c r="F1800" s="8" t="str">
        <f>VLOOKUP(A1800:A4134,'Medical Examinations'!$A$2:$H$2336,5,0)</f>
        <v>No</v>
      </c>
      <c r="G1800" s="8" t="str">
        <f>VLOOKUP(A1800:A4134,'Medical Examinations'!$A$2:$H$2336,6,0)</f>
        <v>No</v>
      </c>
      <c r="H1800" s="8">
        <f>VLOOKUP(A1800:A4134,'Medical Examinations'!$A$2:$H$2336,7,0)</f>
        <v>0</v>
      </c>
      <c r="I1800" t="str">
        <f>VLOOKUP(A1800:A4134,'Medical Examinations'!$A$2:$K$2336,11,0)</f>
        <v>No</v>
      </c>
      <c r="J1800" s="8" t="str">
        <f>VLOOKUP(A1800:A4134,'Medical Examinations'!$A$2:$M$2336,12,0)</f>
        <v>Normal Weight</v>
      </c>
      <c r="K1800" s="8" t="str">
        <f>VLOOKUP(A1800:A4134,'Medical Examinations'!$A$2:$M$2336,13,0)</f>
        <v>Normal</v>
      </c>
      <c r="L1800" s="8" t="str">
        <f>VLOOKUP(Table1[CUSTOMER ID],'Hospitalisation Details'!$A$1:$N$2344,12,0)</f>
        <v>1/Aug/1989</v>
      </c>
      <c r="M1800" s="22">
        <f>VLOOKUP(Table1[CUSTOMER ID],'Hospitalisation Details'!$A$2:$N$2344,14,0)</f>
        <v>4766.0200000000004</v>
      </c>
      <c r="N1800" s="8" t="str">
        <f>VLOOKUP(Table1[CUSTOMER ID],'Hospitalisation Details'!$A$2:$I$2344,7,0)</f>
        <v>tier - 2</v>
      </c>
      <c r="O1800" s="8" t="str">
        <f>VLOOKUP(Table1[CUSTOMER ID],'Hospitalisation Details'!$A$2:$I$2344,8,0)</f>
        <v>tier - 3</v>
      </c>
      <c r="P1800" s="8" t="str">
        <f>VLOOKUP(Table1[CUSTOMER ID],'Hospitalisation Details'!$A$2:$I$2344,9,0)</f>
        <v>R1011</v>
      </c>
      <c r="Q1800" s="8">
        <f ca="1">VLOOKUP(Table1[CUSTOMER ID],'Hospitalisation Details'!$A$2:$N$2344,13,0)</f>
        <v>35</v>
      </c>
    </row>
    <row r="1801" spans="1:17" ht="15.75" x14ac:dyDescent="0.25">
      <c r="A1801" s="1" t="s">
        <v>569</v>
      </c>
      <c r="B1801" s="8" t="str">
        <f>VLOOKUP(A1801:A4135,'Customer Names'!$A$2:$D$2336,2,0)</f>
        <v xml:space="preserve">  Alfredo</v>
      </c>
      <c r="C1801" s="8">
        <f>VLOOKUP(A1801:A4135,'Medical Examinations'!$A$2:$H$2336,2,0)</f>
        <v>38.6</v>
      </c>
      <c r="D1801" s="8">
        <f>VLOOKUP(A1801:A4135,'Medical Examinations'!$A$2:$H$2336,3,0)</f>
        <v>6.02</v>
      </c>
      <c r="E1801" s="8" t="str">
        <f>VLOOKUP(A1801:A4135,'Medical Examinations'!$A$1:$M$2336,10,0)</f>
        <v>No</v>
      </c>
      <c r="F1801" s="8" t="str">
        <f>VLOOKUP(A1801:A4135,'Medical Examinations'!$A$2:$H$2336,5,0)</f>
        <v>No</v>
      </c>
      <c r="G1801" s="8" t="str">
        <f>VLOOKUP(A1801:A4135,'Medical Examinations'!$A$2:$H$2336,6,0)</f>
        <v>No</v>
      </c>
      <c r="H1801" s="8">
        <f>VLOOKUP(A1801:A4135,'Medical Examinations'!$A$2:$H$2336,7,0)</f>
        <v>1</v>
      </c>
      <c r="I1801" t="str">
        <f>VLOOKUP(A1801:A4135,'Medical Examinations'!$A$2:$K$2336,11,0)</f>
        <v>No</v>
      </c>
      <c r="J1801" s="8" t="str">
        <f>VLOOKUP(A1801:A4135,'Medical Examinations'!$A$2:$M$2336,12,0)</f>
        <v>Obesity</v>
      </c>
      <c r="K1801" s="8" t="str">
        <f>VLOOKUP(A1801:A4135,'Medical Examinations'!$A$2:$M$2336,13,0)</f>
        <v>Prediabetes</v>
      </c>
      <c r="L1801" s="8" t="str">
        <f>VLOOKUP(Table1[CUSTOMER ID],'Hospitalisation Details'!$A$1:$N$2344,12,0)</f>
        <v>27/Sep/1987</v>
      </c>
      <c r="M1801" s="22">
        <f>VLOOKUP(Table1[CUSTOMER ID],'Hospitalisation Details'!$A$2:$N$2344,14,0)</f>
        <v>4762.33</v>
      </c>
      <c r="N1801" s="8" t="str">
        <f>VLOOKUP(Table1[CUSTOMER ID],'Hospitalisation Details'!$A$2:$I$2344,7,0)</f>
        <v>tier - 3</v>
      </c>
      <c r="O1801" s="8" t="str">
        <f>VLOOKUP(Table1[CUSTOMER ID],'Hospitalisation Details'!$A$2:$I$2344,8,0)</f>
        <v>tier - 3</v>
      </c>
      <c r="P1801" s="8" t="str">
        <f>VLOOKUP(Table1[CUSTOMER ID],'Hospitalisation Details'!$A$2:$I$2344,9,0)</f>
        <v>R1011</v>
      </c>
      <c r="Q1801" s="8">
        <f ca="1">VLOOKUP(Table1[CUSTOMER ID],'Hospitalisation Details'!$A$2:$N$2344,13,0)</f>
        <v>37</v>
      </c>
    </row>
    <row r="1802" spans="1:17" ht="15.75" x14ac:dyDescent="0.25">
      <c r="A1802" s="1" t="s">
        <v>568</v>
      </c>
      <c r="B1802" s="8" t="str">
        <f>VLOOKUP(A1802:A4136,'Customer Names'!$A$2:$D$2336,2,0)</f>
        <v xml:space="preserve">  Kristen</v>
      </c>
      <c r="C1802" s="8">
        <f>VLOOKUP(A1802:A4136,'Medical Examinations'!$A$2:$H$2336,2,0)</f>
        <v>43.12</v>
      </c>
      <c r="D1802" s="8">
        <f>VLOOKUP(A1802:A4136,'Medical Examinations'!$A$2:$H$2336,3,0)</f>
        <v>6.25</v>
      </c>
      <c r="E1802" s="8" t="str">
        <f>VLOOKUP(A1802:A4136,'Medical Examinations'!$A$1:$M$2336,10,0)</f>
        <v>No</v>
      </c>
      <c r="F1802" s="8" t="str">
        <f>VLOOKUP(A1802:A4136,'Medical Examinations'!$A$2:$H$2336,5,0)</f>
        <v>No</v>
      </c>
      <c r="G1802" s="8" t="str">
        <f>VLOOKUP(A1802:A4136,'Medical Examinations'!$A$2:$H$2336,6,0)</f>
        <v>No</v>
      </c>
      <c r="H1802" s="8">
        <f>VLOOKUP(A1802:A4136,'Medical Examinations'!$A$2:$H$2336,7,0)</f>
        <v>1</v>
      </c>
      <c r="I1802" t="str">
        <f>VLOOKUP(A1802:A4136,'Medical Examinations'!$A$2:$K$2336,11,0)</f>
        <v>No</v>
      </c>
      <c r="J1802" s="8" t="str">
        <f>VLOOKUP(A1802:A4136,'Medical Examinations'!$A$2:$M$2336,12,0)</f>
        <v>Obesity</v>
      </c>
      <c r="K1802" s="8" t="str">
        <f>VLOOKUP(A1802:A4136,'Medical Examinations'!$A$2:$M$2336,13,0)</f>
        <v>Prediabetes</v>
      </c>
      <c r="L1802" s="8" t="str">
        <f>VLOOKUP(Table1[CUSTOMER ID],'Hospitalisation Details'!$A$1:$N$2344,12,0)</f>
        <v>16/Aug/1992</v>
      </c>
      <c r="M1802" s="22">
        <f>VLOOKUP(Table1[CUSTOMER ID],'Hospitalisation Details'!$A$2:$N$2344,14,0)</f>
        <v>4753.6400000000003</v>
      </c>
      <c r="N1802" s="8" t="str">
        <f>VLOOKUP(Table1[CUSTOMER ID],'Hospitalisation Details'!$A$2:$I$2344,7,0)</f>
        <v>tier - 2</v>
      </c>
      <c r="O1802" s="8" t="str">
        <f>VLOOKUP(Table1[CUSTOMER ID],'Hospitalisation Details'!$A$2:$I$2344,8,0)</f>
        <v>tier - 3</v>
      </c>
      <c r="P1802" s="8" t="str">
        <f>VLOOKUP(Table1[CUSTOMER ID],'Hospitalisation Details'!$A$2:$I$2344,9,0)</f>
        <v>R1013</v>
      </c>
      <c r="Q1802" s="8">
        <f ca="1">VLOOKUP(Table1[CUSTOMER ID],'Hospitalisation Details'!$A$2:$N$2344,13,0)</f>
        <v>32</v>
      </c>
    </row>
    <row r="1803" spans="1:17" ht="15.75" x14ac:dyDescent="0.25">
      <c r="A1803" s="1" t="s">
        <v>567</v>
      </c>
      <c r="B1803" s="8" t="str">
        <f>VLOOKUP(A1803:A4137,'Customer Names'!$A$2:$D$2336,2,0)</f>
        <v xml:space="preserve">  Daniel</v>
      </c>
      <c r="C1803" s="8">
        <f>VLOOKUP(A1803:A4137,'Medical Examinations'!$A$2:$H$2336,2,0)</f>
        <v>30.5</v>
      </c>
      <c r="D1803" s="8">
        <f>VLOOKUP(A1803:A4137,'Medical Examinations'!$A$2:$H$2336,3,0)</f>
        <v>4.8099999999999996</v>
      </c>
      <c r="E1803" s="8" t="str">
        <f>VLOOKUP(A1803:A4137,'Medical Examinations'!$A$1:$M$2336,10,0)</f>
        <v>No</v>
      </c>
      <c r="F1803" s="8" t="str">
        <f>VLOOKUP(A1803:A4137,'Medical Examinations'!$A$2:$H$2336,5,0)</f>
        <v>No</v>
      </c>
      <c r="G1803" s="8" t="str">
        <f>VLOOKUP(A1803:A4137,'Medical Examinations'!$A$2:$H$2336,6,0)</f>
        <v>No</v>
      </c>
      <c r="H1803" s="8">
        <f>VLOOKUP(A1803:A4137,'Medical Examinations'!$A$2:$H$2336,7,0)</f>
        <v>1</v>
      </c>
      <c r="I1803" t="str">
        <f>VLOOKUP(A1803:A4137,'Medical Examinations'!$A$2:$K$2336,11,0)</f>
        <v>No</v>
      </c>
      <c r="J1803" s="8" t="str">
        <f>VLOOKUP(A1803:A4137,'Medical Examinations'!$A$2:$M$2336,12,0)</f>
        <v>Obesity</v>
      </c>
      <c r="K1803" s="8" t="str">
        <f>VLOOKUP(A1803:A4137,'Medical Examinations'!$A$2:$M$2336,13,0)</f>
        <v>Normal</v>
      </c>
      <c r="L1803" s="8" t="str">
        <f>VLOOKUP(Table1[CUSTOMER ID],'Hospitalisation Details'!$A$1:$N$2344,12,0)</f>
        <v>22/Nov/1987</v>
      </c>
      <c r="M1803" s="22">
        <f>VLOOKUP(Table1[CUSTOMER ID],'Hospitalisation Details'!$A$2:$N$2344,14,0)</f>
        <v>4751.07</v>
      </c>
      <c r="N1803" s="8" t="str">
        <f>VLOOKUP(Table1[CUSTOMER ID],'Hospitalisation Details'!$A$2:$I$2344,7,0)</f>
        <v>tier - 3</v>
      </c>
      <c r="O1803" s="8" t="str">
        <f>VLOOKUP(Table1[CUSTOMER ID],'Hospitalisation Details'!$A$2:$I$2344,8,0)</f>
        <v>tier - 1</v>
      </c>
      <c r="P1803" s="8" t="str">
        <f>VLOOKUP(Table1[CUSTOMER ID],'Hospitalisation Details'!$A$2:$I$2344,9,0)</f>
        <v>R1011</v>
      </c>
      <c r="Q1803" s="8">
        <f ca="1">VLOOKUP(Table1[CUSTOMER ID],'Hospitalisation Details'!$A$2:$N$2344,13,0)</f>
        <v>36</v>
      </c>
    </row>
    <row r="1804" spans="1:17" ht="15.75" x14ac:dyDescent="0.25">
      <c r="A1804" s="1" t="s">
        <v>566</v>
      </c>
      <c r="B1804" s="8" t="str">
        <f>VLOOKUP(A1804:A4138,'Customer Names'!$A$2:$D$2336,2,0)</f>
        <v xml:space="preserve">  Jonathan</v>
      </c>
      <c r="C1804" s="8">
        <f>VLOOKUP(A1804:A4138,'Medical Examinations'!$A$2:$H$2336,2,0)</f>
        <v>27.61</v>
      </c>
      <c r="D1804" s="8">
        <f>VLOOKUP(A1804:A4138,'Medical Examinations'!$A$2:$H$2336,3,0)</f>
        <v>4.5999999999999996</v>
      </c>
      <c r="E1804" s="8" t="str">
        <f>VLOOKUP(A1804:A4138,'Medical Examinations'!$A$1:$M$2336,10,0)</f>
        <v>No</v>
      </c>
      <c r="F1804" s="8" t="str">
        <f>VLOOKUP(A1804:A4138,'Medical Examinations'!$A$2:$H$2336,5,0)</f>
        <v>No</v>
      </c>
      <c r="G1804" s="8" t="str">
        <f>VLOOKUP(A1804:A4138,'Medical Examinations'!$A$2:$H$2336,6,0)</f>
        <v>No</v>
      </c>
      <c r="H1804" s="8">
        <f>VLOOKUP(A1804:A4138,'Medical Examinations'!$A$2:$H$2336,7,0)</f>
        <v>1</v>
      </c>
      <c r="I1804" t="str">
        <f>VLOOKUP(A1804:A4138,'Medical Examinations'!$A$2:$K$2336,11,0)</f>
        <v>No</v>
      </c>
      <c r="J1804" s="8" t="str">
        <f>VLOOKUP(A1804:A4138,'Medical Examinations'!$A$2:$M$2336,12,0)</f>
        <v>Overweight</v>
      </c>
      <c r="K1804" s="8" t="str">
        <f>VLOOKUP(A1804:A4138,'Medical Examinations'!$A$2:$M$2336,13,0)</f>
        <v>Normal</v>
      </c>
      <c r="L1804" s="8" t="str">
        <f>VLOOKUP(Table1[CUSTOMER ID],'Hospitalisation Details'!$A$1:$N$2344,12,0)</f>
        <v>2/Sep/1987</v>
      </c>
      <c r="M1804" s="22">
        <f>VLOOKUP(Table1[CUSTOMER ID],'Hospitalisation Details'!$A$2:$N$2344,14,0)</f>
        <v>4747.05</v>
      </c>
      <c r="N1804" s="8" t="str">
        <f>VLOOKUP(Table1[CUSTOMER ID],'Hospitalisation Details'!$A$2:$I$2344,7,0)</f>
        <v>tier - 2</v>
      </c>
      <c r="O1804" s="8" t="str">
        <f>VLOOKUP(Table1[CUSTOMER ID],'Hospitalisation Details'!$A$2:$I$2344,8,0)</f>
        <v>tier - 2</v>
      </c>
      <c r="P1804" s="8" t="str">
        <f>VLOOKUP(Table1[CUSTOMER ID],'Hospitalisation Details'!$A$2:$I$2344,9,0)</f>
        <v>R1013</v>
      </c>
      <c r="Q1804" s="8">
        <f ca="1">VLOOKUP(Table1[CUSTOMER ID],'Hospitalisation Details'!$A$2:$N$2344,13,0)</f>
        <v>37</v>
      </c>
    </row>
    <row r="1805" spans="1:17" ht="15.75" x14ac:dyDescent="0.25">
      <c r="A1805" s="1" t="s">
        <v>565</v>
      </c>
      <c r="B1805" s="8" t="str">
        <f>VLOOKUP(A1805:A4139,'Customer Names'!$A$2:$D$2336,2,0)</f>
        <v xml:space="preserve">  Troy</v>
      </c>
      <c r="C1805" s="8">
        <f>VLOOKUP(A1805:A4139,'Medical Examinations'!$A$2:$H$2336,2,0)</f>
        <v>27.1</v>
      </c>
      <c r="D1805" s="8">
        <f>VLOOKUP(A1805:A4139,'Medical Examinations'!$A$2:$H$2336,3,0)</f>
        <v>5.08</v>
      </c>
      <c r="E1805" s="8" t="str">
        <f>VLOOKUP(A1805:A4139,'Medical Examinations'!$A$1:$M$2336,10,0)</f>
        <v>No</v>
      </c>
      <c r="F1805" s="8" t="str">
        <f>VLOOKUP(A1805:A4139,'Medical Examinations'!$A$2:$H$2336,5,0)</f>
        <v>No</v>
      </c>
      <c r="G1805" s="8" t="str">
        <f>VLOOKUP(A1805:A4139,'Medical Examinations'!$A$2:$H$2336,6,0)</f>
        <v>No</v>
      </c>
      <c r="H1805" s="8">
        <f>VLOOKUP(A1805:A4139,'Medical Examinations'!$A$2:$H$2336,7,0)</f>
        <v>1</v>
      </c>
      <c r="I1805" t="str">
        <f>VLOOKUP(A1805:A4139,'Medical Examinations'!$A$2:$K$2336,11,0)</f>
        <v>No</v>
      </c>
      <c r="J1805" s="8" t="str">
        <f>VLOOKUP(A1805:A4139,'Medical Examinations'!$A$2:$M$2336,12,0)</f>
        <v>Overweight</v>
      </c>
      <c r="K1805" s="8" t="str">
        <f>VLOOKUP(A1805:A4139,'Medical Examinations'!$A$2:$M$2336,13,0)</f>
        <v>Normal</v>
      </c>
      <c r="L1805" s="8" t="str">
        <f>VLOOKUP(Table1[CUSTOMER ID],'Hospitalisation Details'!$A$1:$N$2344,12,0)</f>
        <v>5/Jun/1987</v>
      </c>
      <c r="M1805" s="22">
        <f>VLOOKUP(Table1[CUSTOMER ID],'Hospitalisation Details'!$A$2:$N$2344,14,0)</f>
        <v>4746.34</v>
      </c>
      <c r="N1805" s="8" t="str">
        <f>VLOOKUP(Table1[CUSTOMER ID],'Hospitalisation Details'!$A$2:$I$2344,7,0)</f>
        <v>tier - 2</v>
      </c>
      <c r="O1805" s="8" t="str">
        <f>VLOOKUP(Table1[CUSTOMER ID],'Hospitalisation Details'!$A$2:$I$2344,8,0)</f>
        <v>tier - 2</v>
      </c>
      <c r="P1805" s="8" t="str">
        <f>VLOOKUP(Table1[CUSTOMER ID],'Hospitalisation Details'!$A$2:$I$2344,9,0)</f>
        <v>R1011</v>
      </c>
      <c r="Q1805" s="8">
        <f ca="1">VLOOKUP(Table1[CUSTOMER ID],'Hospitalisation Details'!$A$2:$N$2344,13,0)</f>
        <v>37</v>
      </c>
    </row>
    <row r="1806" spans="1:17" ht="15.75" x14ac:dyDescent="0.25">
      <c r="A1806" s="1" t="s">
        <v>564</v>
      </c>
      <c r="B1806" s="8" t="str">
        <f>VLOOKUP(A1806:A4140,'Customer Names'!$A$2:$D$2336,2,0)</f>
        <v xml:space="preserve">  Daniel C</v>
      </c>
      <c r="C1806" s="8">
        <f>VLOOKUP(A1806:A4140,'Medical Examinations'!$A$2:$H$2336,2,0)</f>
        <v>35.93</v>
      </c>
      <c r="D1806" s="8">
        <f>VLOOKUP(A1806:A4140,'Medical Examinations'!$A$2:$H$2336,3,0)</f>
        <v>5.43</v>
      </c>
      <c r="E1806" s="8" t="str">
        <f>VLOOKUP(A1806:A4140,'Medical Examinations'!$A$1:$M$2336,10,0)</f>
        <v>No</v>
      </c>
      <c r="F1806" s="8" t="str">
        <f>VLOOKUP(A1806:A4140,'Medical Examinations'!$A$2:$H$2336,5,0)</f>
        <v>yes</v>
      </c>
      <c r="G1806" s="8" t="str">
        <f>VLOOKUP(A1806:A4140,'Medical Examinations'!$A$2:$H$2336,6,0)</f>
        <v>No</v>
      </c>
      <c r="H1806" s="8">
        <f>VLOOKUP(A1806:A4140,'Medical Examinations'!$A$2:$H$2336,7,0)</f>
        <v>1</v>
      </c>
      <c r="I1806" t="str">
        <f>VLOOKUP(A1806:A4140,'Medical Examinations'!$A$2:$K$2336,11,0)</f>
        <v>No</v>
      </c>
      <c r="J1806" s="8" t="str">
        <f>VLOOKUP(A1806:A4140,'Medical Examinations'!$A$2:$M$2336,12,0)</f>
        <v>Obesity</v>
      </c>
      <c r="K1806" s="8" t="str">
        <f>VLOOKUP(A1806:A4140,'Medical Examinations'!$A$2:$M$2336,13,0)</f>
        <v>Normal</v>
      </c>
      <c r="L1806" s="8" t="str">
        <f>VLOOKUP(Table1[CUSTOMER ID],'Hospitalisation Details'!$A$1:$N$2344,12,0)</f>
        <v>24/Nov/2004</v>
      </c>
      <c r="M1806" s="22">
        <f>VLOOKUP(Table1[CUSTOMER ID],'Hospitalisation Details'!$A$2:$N$2344,14,0)</f>
        <v>4740.78</v>
      </c>
      <c r="N1806" s="8" t="str">
        <f>VLOOKUP(Table1[CUSTOMER ID],'Hospitalisation Details'!$A$2:$I$2344,7,0)</f>
        <v>tier - 2</v>
      </c>
      <c r="O1806" s="8" t="str">
        <f>VLOOKUP(Table1[CUSTOMER ID],'Hospitalisation Details'!$A$2:$I$2344,8,0)</f>
        <v>tier - 3</v>
      </c>
      <c r="P1806" s="8" t="str">
        <f>VLOOKUP(Table1[CUSTOMER ID],'Hospitalisation Details'!$A$2:$I$2344,9,0)</f>
        <v>R1021</v>
      </c>
      <c r="Q1806" s="8">
        <f ca="1">VLOOKUP(Table1[CUSTOMER ID],'Hospitalisation Details'!$A$2:$N$2344,13,0)</f>
        <v>19</v>
      </c>
    </row>
    <row r="1807" spans="1:17" ht="15.75" x14ac:dyDescent="0.25">
      <c r="A1807" s="1" t="s">
        <v>563</v>
      </c>
      <c r="B1807" s="8" t="str">
        <f>VLOOKUP(A1807:A4141,'Customer Names'!$A$2:$D$2336,2,0)</f>
        <v xml:space="preserve">  Lauren</v>
      </c>
      <c r="C1807" s="8">
        <f>VLOOKUP(A1807:A4141,'Medical Examinations'!$A$2:$H$2336,2,0)</f>
        <v>32.68</v>
      </c>
      <c r="D1807" s="8">
        <f>VLOOKUP(A1807:A4141,'Medical Examinations'!$A$2:$H$2336,3,0)</f>
        <v>5.44</v>
      </c>
      <c r="E1807" s="8" t="str">
        <f>VLOOKUP(A1807:A4141,'Medical Examinations'!$A$1:$M$2336,10,0)</f>
        <v>No</v>
      </c>
      <c r="F1807" s="8" t="str">
        <f>VLOOKUP(A1807:A4141,'Medical Examinations'!$A$2:$H$2336,5,0)</f>
        <v>No</v>
      </c>
      <c r="G1807" s="8" t="str">
        <f>VLOOKUP(A1807:A4141,'Medical Examinations'!$A$2:$H$2336,6,0)</f>
        <v>No</v>
      </c>
      <c r="H1807" s="8">
        <f>VLOOKUP(A1807:A4141,'Medical Examinations'!$A$2:$H$2336,7,0)</f>
        <v>0</v>
      </c>
      <c r="I1807" t="str">
        <f>VLOOKUP(A1807:A4141,'Medical Examinations'!$A$2:$K$2336,11,0)</f>
        <v>No</v>
      </c>
      <c r="J1807" s="8" t="str">
        <f>VLOOKUP(A1807:A4141,'Medical Examinations'!$A$2:$M$2336,12,0)</f>
        <v>Obesity</v>
      </c>
      <c r="K1807" s="8" t="str">
        <f>VLOOKUP(A1807:A4141,'Medical Examinations'!$A$2:$M$2336,13,0)</f>
        <v>Normal</v>
      </c>
      <c r="L1807" s="8" t="str">
        <f>VLOOKUP(Table1[CUSTOMER ID],'Hospitalisation Details'!$A$1:$N$2344,12,0)</f>
        <v>12/Oct/1991</v>
      </c>
      <c r="M1807" s="22">
        <f>VLOOKUP(Table1[CUSTOMER ID],'Hospitalisation Details'!$A$2:$N$2344,14,0)</f>
        <v>4738.2700000000004</v>
      </c>
      <c r="N1807" s="8" t="str">
        <f>VLOOKUP(Table1[CUSTOMER ID],'Hospitalisation Details'!$A$2:$I$2344,7,0)</f>
        <v>tier - 2</v>
      </c>
      <c r="O1807" s="8" t="str">
        <f>VLOOKUP(Table1[CUSTOMER ID],'Hospitalisation Details'!$A$2:$I$2344,8,0)</f>
        <v>tier - 3</v>
      </c>
      <c r="P1807" s="8" t="str">
        <f>VLOOKUP(Table1[CUSTOMER ID],'Hospitalisation Details'!$A$2:$I$2344,9,0)</f>
        <v>R1012</v>
      </c>
      <c r="Q1807" s="8">
        <f ca="1">VLOOKUP(Table1[CUSTOMER ID],'Hospitalisation Details'!$A$2:$N$2344,13,0)</f>
        <v>33</v>
      </c>
    </row>
    <row r="1808" spans="1:17" ht="15.75" x14ac:dyDescent="0.25">
      <c r="A1808" s="1" t="s">
        <v>562</v>
      </c>
      <c r="B1808" s="8" t="str">
        <f>VLOOKUP(A1808:A4142,'Customer Names'!$A$2:$D$2336,2,0)</f>
        <v xml:space="preserve">  Jennefer</v>
      </c>
      <c r="C1808" s="8">
        <f>VLOOKUP(A1808:A4142,'Medical Examinations'!$A$2:$H$2336,2,0)</f>
        <v>20.74</v>
      </c>
      <c r="D1808" s="8">
        <f>VLOOKUP(A1808:A4142,'Medical Examinations'!$A$2:$H$2336,3,0)</f>
        <v>11.69</v>
      </c>
      <c r="E1808" s="8" t="str">
        <f>VLOOKUP(A1808:A4142,'Medical Examinations'!$A$1:$M$2336,10,0)</f>
        <v>Yes</v>
      </c>
      <c r="F1808" s="8" t="str">
        <f>VLOOKUP(A1808:A4142,'Medical Examinations'!$A$2:$H$2336,5,0)</f>
        <v>No</v>
      </c>
      <c r="G1808" s="8" t="str">
        <f>VLOOKUP(A1808:A4142,'Medical Examinations'!$A$2:$H$2336,6,0)</f>
        <v>No</v>
      </c>
      <c r="H1808" s="8">
        <f>VLOOKUP(A1808:A4142,'Medical Examinations'!$A$2:$H$2336,7,0)</f>
        <v>1</v>
      </c>
      <c r="I1808" t="str">
        <f>VLOOKUP(A1808:A4142,'Medical Examinations'!$A$2:$K$2336,11,0)</f>
        <v>No</v>
      </c>
      <c r="J1808" s="8" t="str">
        <f>VLOOKUP(A1808:A4142,'Medical Examinations'!$A$2:$M$2336,12,0)</f>
        <v>Normal Weight</v>
      </c>
      <c r="K1808" s="8" t="str">
        <f>VLOOKUP(A1808:A4142,'Medical Examinations'!$A$2:$M$2336,13,0)</f>
        <v>Diabetes</v>
      </c>
      <c r="L1808" s="8" t="str">
        <f>VLOOKUP(Table1[CUSTOMER ID],'Hospitalisation Details'!$A$1:$N$2344,12,0)</f>
        <v>5/Sep/1986</v>
      </c>
      <c r="M1808" s="22">
        <f>VLOOKUP(Table1[CUSTOMER ID],'Hospitalisation Details'!$A$2:$N$2344,14,0)</f>
        <v>4734.6400000000003</v>
      </c>
      <c r="N1808" s="8" t="str">
        <f>VLOOKUP(Table1[CUSTOMER ID],'Hospitalisation Details'!$A$2:$I$2344,7,0)</f>
        <v>tier - 2</v>
      </c>
      <c r="O1808" s="8" t="str">
        <f>VLOOKUP(Table1[CUSTOMER ID],'Hospitalisation Details'!$A$2:$I$2344,8,0)</f>
        <v>tier - 1</v>
      </c>
      <c r="P1808" s="8" t="str">
        <f>VLOOKUP(Table1[CUSTOMER ID],'Hospitalisation Details'!$A$2:$I$2344,9,0)</f>
        <v>R1013</v>
      </c>
      <c r="Q1808" s="8">
        <f ca="1">VLOOKUP(Table1[CUSTOMER ID],'Hospitalisation Details'!$A$2:$N$2344,13,0)</f>
        <v>38</v>
      </c>
    </row>
    <row r="1809" spans="1:17" ht="15.75" x14ac:dyDescent="0.25">
      <c r="A1809" s="1" t="s">
        <v>561</v>
      </c>
      <c r="B1809" s="8" t="str">
        <f>VLOOKUP(A1809:A4143,'Customer Names'!$A$2:$D$2336,2,0)</f>
        <v xml:space="preserve">  Tracey L</v>
      </c>
      <c r="C1809" s="8">
        <f>VLOOKUP(A1809:A4143,'Medical Examinations'!$A$2:$H$2336,2,0)</f>
        <v>15.57</v>
      </c>
      <c r="D1809" s="8">
        <f>VLOOKUP(A1809:A4143,'Medical Examinations'!$A$2:$H$2336,3,0)</f>
        <v>6.07</v>
      </c>
      <c r="E1809" s="8" t="str">
        <f>VLOOKUP(A1809:A4143,'Medical Examinations'!$A$1:$M$2336,10,0)</f>
        <v>No</v>
      </c>
      <c r="F1809" s="8" t="str">
        <f>VLOOKUP(A1809:A4143,'Medical Examinations'!$A$2:$H$2336,5,0)</f>
        <v>No</v>
      </c>
      <c r="G1809" s="8" t="str">
        <f>VLOOKUP(A1809:A4143,'Medical Examinations'!$A$2:$H$2336,6,0)</f>
        <v>No</v>
      </c>
      <c r="H1809" s="8">
        <f>VLOOKUP(A1809:A4143,'Medical Examinations'!$A$2:$H$2336,7,0)</f>
        <v>0</v>
      </c>
      <c r="I1809" t="str">
        <f>VLOOKUP(A1809:A4143,'Medical Examinations'!$A$2:$K$2336,11,0)</f>
        <v>No</v>
      </c>
      <c r="J1809" s="8" t="str">
        <f>VLOOKUP(A1809:A4143,'Medical Examinations'!$A$2:$M$2336,12,0)</f>
        <v>Underweight</v>
      </c>
      <c r="K1809" s="8" t="str">
        <f>VLOOKUP(A1809:A4143,'Medical Examinations'!$A$2:$M$2336,13,0)</f>
        <v>Prediabetes</v>
      </c>
      <c r="L1809" s="8" t="str">
        <f>VLOOKUP(Table1[CUSTOMER ID],'Hospitalisation Details'!$A$1:$N$2344,12,0)</f>
        <v>2/Jul/1980</v>
      </c>
      <c r="M1809" s="22">
        <f>VLOOKUP(Table1[CUSTOMER ID],'Hospitalisation Details'!$A$2:$N$2344,14,0)</f>
        <v>4728.71</v>
      </c>
      <c r="N1809" s="8" t="str">
        <f>VLOOKUP(Table1[CUSTOMER ID],'Hospitalisation Details'!$A$2:$I$2344,7,0)</f>
        <v>tier - 2</v>
      </c>
      <c r="O1809" s="8" t="str">
        <f>VLOOKUP(Table1[CUSTOMER ID],'Hospitalisation Details'!$A$2:$I$2344,8,0)</f>
        <v>tier - 3</v>
      </c>
      <c r="P1809" s="8" t="str">
        <f>VLOOKUP(Table1[CUSTOMER ID],'Hospitalisation Details'!$A$2:$I$2344,9,0)</f>
        <v>R1012</v>
      </c>
      <c r="Q1809" s="8">
        <f ca="1">VLOOKUP(Table1[CUSTOMER ID],'Hospitalisation Details'!$A$2:$N$2344,13,0)</f>
        <v>44</v>
      </c>
    </row>
    <row r="1810" spans="1:17" ht="15.75" x14ac:dyDescent="0.25">
      <c r="A1810" s="1" t="s">
        <v>560</v>
      </c>
      <c r="B1810" s="8" t="str">
        <f>VLOOKUP(A1810:A4144,'Customer Names'!$A$2:$D$2336,2,0)</f>
        <v xml:space="preserve">  Ashley</v>
      </c>
      <c r="C1810" s="8">
        <f>VLOOKUP(A1810:A4144,'Medical Examinations'!$A$2:$H$2336,2,0)</f>
        <v>23.844999999999999</v>
      </c>
      <c r="D1810" s="8">
        <f>VLOOKUP(A1810:A4144,'Medical Examinations'!$A$2:$H$2336,3,0)</f>
        <v>4.3600000000000003</v>
      </c>
      <c r="E1810" s="8" t="str">
        <f>VLOOKUP(A1810:A4144,'Medical Examinations'!$A$1:$M$2336,10,0)</f>
        <v>No</v>
      </c>
      <c r="F1810" s="8" t="str">
        <f>VLOOKUP(A1810:A4144,'Medical Examinations'!$A$2:$H$2336,5,0)</f>
        <v>No</v>
      </c>
      <c r="G1810" s="8" t="str">
        <f>VLOOKUP(A1810:A4144,'Medical Examinations'!$A$2:$H$2336,6,0)</f>
        <v>No</v>
      </c>
      <c r="H1810" s="8">
        <f>VLOOKUP(A1810:A4144,'Medical Examinations'!$A$2:$H$2336,7,0)</f>
        <v>0</v>
      </c>
      <c r="I1810" t="str">
        <f>VLOOKUP(A1810:A4144,'Medical Examinations'!$A$2:$K$2336,11,0)</f>
        <v>No</v>
      </c>
      <c r="J1810" s="8" t="str">
        <f>VLOOKUP(A1810:A4144,'Medical Examinations'!$A$2:$M$2336,12,0)</f>
        <v>Normal Weight</v>
      </c>
      <c r="K1810" s="8" t="str">
        <f>VLOOKUP(A1810:A4144,'Medical Examinations'!$A$2:$M$2336,13,0)</f>
        <v>Normal</v>
      </c>
      <c r="L1810" s="8" t="str">
        <f>VLOOKUP(Table1[CUSTOMER ID],'Hospitalisation Details'!$A$1:$N$2344,12,0)</f>
        <v>12/Aug/1994</v>
      </c>
      <c r="M1810" s="22">
        <f>VLOOKUP(Table1[CUSTOMER ID],'Hospitalisation Details'!$A$2:$N$2344,14,0)</f>
        <v>4719.74</v>
      </c>
      <c r="N1810" s="8" t="str">
        <f>VLOOKUP(Table1[CUSTOMER ID],'Hospitalisation Details'!$A$2:$I$2344,7,0)</f>
        <v>tier - 2</v>
      </c>
      <c r="O1810" s="8" t="str">
        <f>VLOOKUP(Table1[CUSTOMER ID],'Hospitalisation Details'!$A$2:$I$2344,8,0)</f>
        <v>tier - 1</v>
      </c>
      <c r="P1810" s="8" t="str">
        <f>VLOOKUP(Table1[CUSTOMER ID],'Hospitalisation Details'!$A$2:$I$2344,9,0)</f>
        <v>R1012</v>
      </c>
      <c r="Q1810" s="8">
        <f ca="1">VLOOKUP(Table1[CUSTOMER ID],'Hospitalisation Details'!$A$2:$N$2344,13,0)</f>
        <v>30</v>
      </c>
    </row>
    <row r="1811" spans="1:17" ht="15.75" x14ac:dyDescent="0.25">
      <c r="A1811" s="1" t="s">
        <v>559</v>
      </c>
      <c r="B1811" s="8" t="str">
        <f>VLOOKUP(A1811:A4145,'Customer Names'!$A$2:$D$2336,2,0)</f>
        <v xml:space="preserve">  Cindy</v>
      </c>
      <c r="C1811" s="8">
        <f>VLOOKUP(A1811:A4145,'Medical Examinations'!$A$2:$H$2336,2,0)</f>
        <v>22.895</v>
      </c>
      <c r="D1811" s="8">
        <f>VLOOKUP(A1811:A4145,'Medical Examinations'!$A$2:$H$2336,3,0)</f>
        <v>5.24</v>
      </c>
      <c r="E1811" s="8" t="str">
        <f>VLOOKUP(A1811:A4145,'Medical Examinations'!$A$1:$M$2336,10,0)</f>
        <v>No</v>
      </c>
      <c r="F1811" s="8" t="str">
        <f>VLOOKUP(A1811:A4145,'Medical Examinations'!$A$2:$H$2336,5,0)</f>
        <v>No</v>
      </c>
      <c r="G1811" s="8" t="str">
        <f>VLOOKUP(A1811:A4145,'Medical Examinations'!$A$2:$H$2336,6,0)</f>
        <v>No</v>
      </c>
      <c r="H1811" s="8">
        <f>VLOOKUP(A1811:A4145,'Medical Examinations'!$A$2:$H$2336,7,0)</f>
        <v>1</v>
      </c>
      <c r="I1811" t="str">
        <f>VLOOKUP(A1811:A4145,'Medical Examinations'!$A$2:$K$2336,11,0)</f>
        <v>No</v>
      </c>
      <c r="J1811" s="8" t="str">
        <f>VLOOKUP(A1811:A4145,'Medical Examinations'!$A$2:$M$2336,12,0)</f>
        <v>Normal Weight</v>
      </c>
      <c r="K1811" s="8" t="str">
        <f>VLOOKUP(A1811:A4145,'Medical Examinations'!$A$2:$M$2336,13,0)</f>
        <v>Normal</v>
      </c>
      <c r="L1811" s="8" t="str">
        <f>VLOOKUP(Table1[CUSTOMER ID],'Hospitalisation Details'!$A$1:$N$2344,12,0)</f>
        <v>28/Sep/1992</v>
      </c>
      <c r="M1811" s="22">
        <f>VLOOKUP(Table1[CUSTOMER ID],'Hospitalisation Details'!$A$2:$N$2344,14,0)</f>
        <v>4719.5200000000004</v>
      </c>
      <c r="N1811" s="8" t="str">
        <f>VLOOKUP(Table1[CUSTOMER ID],'Hospitalisation Details'!$A$2:$I$2344,7,0)</f>
        <v>tier - 2</v>
      </c>
      <c r="O1811" s="8" t="str">
        <f>VLOOKUP(Table1[CUSTOMER ID],'Hospitalisation Details'!$A$2:$I$2344,8,0)</f>
        <v>tier - 2</v>
      </c>
      <c r="P1811" s="8" t="str">
        <f>VLOOKUP(Table1[CUSTOMER ID],'Hospitalisation Details'!$A$2:$I$2344,9,0)</f>
        <v>R1024</v>
      </c>
      <c r="Q1811" s="8">
        <f ca="1">VLOOKUP(Table1[CUSTOMER ID],'Hospitalisation Details'!$A$2:$N$2344,13,0)</f>
        <v>32</v>
      </c>
    </row>
    <row r="1812" spans="1:17" ht="15.75" x14ac:dyDescent="0.25">
      <c r="A1812" s="1" t="s">
        <v>558</v>
      </c>
      <c r="B1812" s="8" t="str">
        <f>VLOOKUP(A1812:A4146,'Customer Names'!$A$2:$D$2336,2,0)</f>
        <v xml:space="preserve">  Esther</v>
      </c>
      <c r="C1812" s="8">
        <f>VLOOKUP(A1812:A4146,'Medical Examinations'!$A$2:$H$2336,2,0)</f>
        <v>21.945</v>
      </c>
      <c r="D1812" s="8">
        <f>VLOOKUP(A1812:A4146,'Medical Examinations'!$A$2:$H$2336,3,0)</f>
        <v>5.37</v>
      </c>
      <c r="E1812" s="8" t="str">
        <f>VLOOKUP(A1812:A4146,'Medical Examinations'!$A$1:$M$2336,10,0)</f>
        <v>No</v>
      </c>
      <c r="F1812" s="8" t="str">
        <f>VLOOKUP(A1812:A4146,'Medical Examinations'!$A$2:$H$2336,5,0)</f>
        <v>No</v>
      </c>
      <c r="G1812" s="8" t="str">
        <f>VLOOKUP(A1812:A4146,'Medical Examinations'!$A$2:$H$2336,6,0)</f>
        <v>No</v>
      </c>
      <c r="H1812" s="8">
        <f>VLOOKUP(A1812:A4146,'Medical Examinations'!$A$2:$H$2336,7,0)</f>
        <v>1</v>
      </c>
      <c r="I1812" t="str">
        <f>VLOOKUP(A1812:A4146,'Medical Examinations'!$A$2:$K$2336,11,0)</f>
        <v>No</v>
      </c>
      <c r="J1812" s="8" t="str">
        <f>VLOOKUP(A1812:A4146,'Medical Examinations'!$A$2:$M$2336,12,0)</f>
        <v>Normal Weight</v>
      </c>
      <c r="K1812" s="8" t="str">
        <f>VLOOKUP(A1812:A4146,'Medical Examinations'!$A$2:$M$2336,13,0)</f>
        <v>Normal</v>
      </c>
      <c r="L1812" s="8" t="str">
        <f>VLOOKUP(Table1[CUSTOMER ID],'Hospitalisation Details'!$A$1:$N$2344,12,0)</f>
        <v>9/Oct/1992</v>
      </c>
      <c r="M1812" s="22">
        <f>VLOOKUP(Table1[CUSTOMER ID],'Hospitalisation Details'!$A$2:$N$2344,14,0)</f>
        <v>4718.2</v>
      </c>
      <c r="N1812" s="8" t="str">
        <f>VLOOKUP(Table1[CUSTOMER ID],'Hospitalisation Details'!$A$2:$I$2344,7,0)</f>
        <v>tier - 2</v>
      </c>
      <c r="O1812" s="8" t="str">
        <f>VLOOKUP(Table1[CUSTOMER ID],'Hospitalisation Details'!$A$2:$I$2344,8,0)</f>
        <v>tier - 3</v>
      </c>
      <c r="P1812" s="8" t="str">
        <f>VLOOKUP(Table1[CUSTOMER ID],'Hospitalisation Details'!$A$2:$I$2344,9,0)</f>
        <v>R1024</v>
      </c>
      <c r="Q1812" s="8">
        <f ca="1">VLOOKUP(Table1[CUSTOMER ID],'Hospitalisation Details'!$A$2:$N$2344,13,0)</f>
        <v>32</v>
      </c>
    </row>
    <row r="1813" spans="1:17" ht="15.75" x14ac:dyDescent="0.25">
      <c r="A1813" s="1" t="s">
        <v>557</v>
      </c>
      <c r="B1813" s="8" t="str">
        <f>VLOOKUP(A1813:A4147,'Customer Names'!$A$2:$D$2336,2,0)</f>
        <v xml:space="preserve">  Jackie</v>
      </c>
      <c r="C1813" s="8">
        <f>VLOOKUP(A1813:A4147,'Medical Examinations'!$A$2:$H$2336,2,0)</f>
        <v>19.47</v>
      </c>
      <c r="D1813" s="8">
        <f>VLOOKUP(A1813:A4147,'Medical Examinations'!$A$2:$H$2336,3,0)</f>
        <v>6.6</v>
      </c>
      <c r="E1813" s="8" t="str">
        <f>VLOOKUP(A1813:A4147,'Medical Examinations'!$A$1:$M$2336,10,0)</f>
        <v>Yes</v>
      </c>
      <c r="F1813" s="8" t="str">
        <f>VLOOKUP(A1813:A4147,'Medical Examinations'!$A$2:$H$2336,5,0)</f>
        <v>No</v>
      </c>
      <c r="G1813" s="8" t="str">
        <f>VLOOKUP(A1813:A4147,'Medical Examinations'!$A$2:$H$2336,6,0)</f>
        <v>No</v>
      </c>
      <c r="H1813" s="8">
        <f>VLOOKUP(A1813:A4147,'Medical Examinations'!$A$2:$H$2336,7,0)</f>
        <v>0</v>
      </c>
      <c r="I1813" t="str">
        <f>VLOOKUP(A1813:A4147,'Medical Examinations'!$A$2:$K$2336,11,0)</f>
        <v>No</v>
      </c>
      <c r="J1813" s="8" t="str">
        <f>VLOOKUP(A1813:A4147,'Medical Examinations'!$A$2:$M$2336,12,0)</f>
        <v>Normal Weight</v>
      </c>
      <c r="K1813" s="8" t="str">
        <f>VLOOKUP(A1813:A4147,'Medical Examinations'!$A$2:$M$2336,13,0)</f>
        <v>Diabetes</v>
      </c>
      <c r="L1813" s="8" t="str">
        <f>VLOOKUP(Table1[CUSTOMER ID],'Hospitalisation Details'!$A$1:$N$2344,12,0)</f>
        <v>12/Aug/1981</v>
      </c>
      <c r="M1813" s="22">
        <f>VLOOKUP(Table1[CUSTOMER ID],'Hospitalisation Details'!$A$2:$N$2344,14,0)</f>
        <v>4712.12</v>
      </c>
      <c r="N1813" s="8" t="str">
        <f>VLOOKUP(Table1[CUSTOMER ID],'Hospitalisation Details'!$A$2:$I$2344,7,0)</f>
        <v>tier - 2</v>
      </c>
      <c r="O1813" s="8" t="str">
        <f>VLOOKUP(Table1[CUSTOMER ID],'Hospitalisation Details'!$A$2:$I$2344,8,0)</f>
        <v>tier - 3</v>
      </c>
      <c r="P1813" s="8" t="str">
        <f>VLOOKUP(Table1[CUSTOMER ID],'Hospitalisation Details'!$A$2:$I$2344,9,0)</f>
        <v>R1011</v>
      </c>
      <c r="Q1813" s="8">
        <f ca="1">VLOOKUP(Table1[CUSTOMER ID],'Hospitalisation Details'!$A$2:$N$2344,13,0)</f>
        <v>43</v>
      </c>
    </row>
    <row r="1814" spans="1:17" ht="15.75" x14ac:dyDescent="0.25">
      <c r="A1814" s="1" t="s">
        <v>556</v>
      </c>
      <c r="B1814" s="8" t="str">
        <f>VLOOKUP(A1814:A4148,'Customer Names'!$A$2:$D$2336,2,0)</f>
        <v xml:space="preserve">  Timothy P</v>
      </c>
      <c r="C1814" s="8">
        <f>VLOOKUP(A1814:A4148,'Medical Examinations'!$A$2:$H$2336,2,0)</f>
        <v>15.61</v>
      </c>
      <c r="D1814" s="8">
        <f>VLOOKUP(A1814:A4148,'Medical Examinations'!$A$2:$H$2336,3,0)</f>
        <v>5.77</v>
      </c>
      <c r="E1814" s="8" t="str">
        <f>VLOOKUP(A1814:A4148,'Medical Examinations'!$A$1:$M$2336,10,0)</f>
        <v>No</v>
      </c>
      <c r="F1814" s="8" t="str">
        <f>VLOOKUP(A1814:A4148,'Medical Examinations'!$A$2:$H$2336,5,0)</f>
        <v>No</v>
      </c>
      <c r="G1814" s="8" t="str">
        <f>VLOOKUP(A1814:A4148,'Medical Examinations'!$A$2:$H$2336,6,0)</f>
        <v>No</v>
      </c>
      <c r="H1814" s="8">
        <f>VLOOKUP(A1814:A4148,'Medical Examinations'!$A$2:$H$2336,7,0)</f>
        <v>0</v>
      </c>
      <c r="I1814" t="str">
        <f>VLOOKUP(A1814:A4148,'Medical Examinations'!$A$2:$K$2336,11,0)</f>
        <v>No</v>
      </c>
      <c r="J1814" s="8" t="str">
        <f>VLOOKUP(A1814:A4148,'Medical Examinations'!$A$2:$M$2336,12,0)</f>
        <v>Underweight</v>
      </c>
      <c r="K1814" s="8" t="str">
        <f>VLOOKUP(A1814:A4148,'Medical Examinations'!$A$2:$M$2336,13,0)</f>
        <v>Prediabetes</v>
      </c>
      <c r="L1814" s="8" t="str">
        <f>VLOOKUP(Table1[CUSTOMER ID],'Hospitalisation Details'!$A$1:$N$2344,12,0)</f>
        <v>4/Dec/1977</v>
      </c>
      <c r="M1814" s="22">
        <f>VLOOKUP(Table1[CUSTOMER ID],'Hospitalisation Details'!$A$2:$N$2344,14,0)</f>
        <v>4699.47</v>
      </c>
      <c r="N1814" s="8" t="str">
        <f>VLOOKUP(Table1[CUSTOMER ID],'Hospitalisation Details'!$A$2:$I$2344,7,0)</f>
        <v>tier - 2</v>
      </c>
      <c r="O1814" s="8" t="str">
        <f>VLOOKUP(Table1[CUSTOMER ID],'Hospitalisation Details'!$A$2:$I$2344,8,0)</f>
        <v>tier - 3</v>
      </c>
      <c r="P1814" s="8" t="str">
        <f>VLOOKUP(Table1[CUSTOMER ID],'Hospitalisation Details'!$A$2:$I$2344,9,0)</f>
        <v>R1013</v>
      </c>
      <c r="Q1814" s="8">
        <f ca="1">VLOOKUP(Table1[CUSTOMER ID],'Hospitalisation Details'!$A$2:$N$2344,13,0)</f>
        <v>46</v>
      </c>
    </row>
    <row r="1815" spans="1:17" ht="15.75" x14ac:dyDescent="0.25">
      <c r="A1815" s="1" t="s">
        <v>555</v>
      </c>
      <c r="B1815" s="8" t="str">
        <f>VLOOKUP(A1815:A4149,'Customer Names'!$A$2:$D$2336,2,0)</f>
        <v xml:space="preserve">  Lauren</v>
      </c>
      <c r="C1815" s="8">
        <f>VLOOKUP(A1815:A4149,'Medical Examinations'!$A$2:$H$2336,2,0)</f>
        <v>28.6</v>
      </c>
      <c r="D1815" s="8">
        <f>VLOOKUP(A1815:A4149,'Medical Examinations'!$A$2:$H$2336,3,0)</f>
        <v>6.08</v>
      </c>
      <c r="E1815" s="8" t="str">
        <f>VLOOKUP(A1815:A4149,'Medical Examinations'!$A$1:$M$2336,10,0)</f>
        <v>No</v>
      </c>
      <c r="F1815" s="8" t="str">
        <f>VLOOKUP(A1815:A4149,'Medical Examinations'!$A$2:$H$2336,5,0)</f>
        <v>No</v>
      </c>
      <c r="G1815" s="8" t="str">
        <f>VLOOKUP(A1815:A4149,'Medical Examinations'!$A$2:$H$2336,6,0)</f>
        <v>Yes</v>
      </c>
      <c r="H1815" s="8">
        <f>VLOOKUP(A1815:A4149,'Medical Examinations'!$A$2:$H$2336,7,0)</f>
        <v>1</v>
      </c>
      <c r="I1815" t="str">
        <f>VLOOKUP(A1815:A4149,'Medical Examinations'!$A$2:$K$2336,11,0)</f>
        <v>No</v>
      </c>
      <c r="J1815" s="8" t="str">
        <f>VLOOKUP(A1815:A4149,'Medical Examinations'!$A$2:$M$2336,12,0)</f>
        <v>Overweight</v>
      </c>
      <c r="K1815" s="8" t="str">
        <f>VLOOKUP(A1815:A4149,'Medical Examinations'!$A$2:$M$2336,13,0)</f>
        <v>Prediabetes</v>
      </c>
      <c r="L1815" s="8" t="str">
        <f>VLOOKUP(Table1[CUSTOMER ID],'Hospitalisation Details'!$A$1:$N$2344,12,0)</f>
        <v>22/Jun/2003</v>
      </c>
      <c r="M1815" s="22">
        <f>VLOOKUP(Table1[CUSTOMER ID],'Hospitalisation Details'!$A$2:$N$2344,14,0)</f>
        <v>4687.8</v>
      </c>
      <c r="N1815" s="8" t="str">
        <f>VLOOKUP(Table1[CUSTOMER ID],'Hospitalisation Details'!$A$2:$I$2344,7,0)</f>
        <v>tier - 2</v>
      </c>
      <c r="O1815" s="8" t="str">
        <f>VLOOKUP(Table1[CUSTOMER ID],'Hospitalisation Details'!$A$2:$I$2344,8,0)</f>
        <v>tier - 3</v>
      </c>
      <c r="P1815" s="8" t="str">
        <f>VLOOKUP(Table1[CUSTOMER ID],'Hospitalisation Details'!$A$2:$I$2344,9,0)</f>
        <v>R1011</v>
      </c>
      <c r="Q1815" s="8">
        <f ca="1">VLOOKUP(Table1[CUSTOMER ID],'Hospitalisation Details'!$A$2:$N$2344,13,0)</f>
        <v>21</v>
      </c>
    </row>
    <row r="1816" spans="1:17" ht="15.75" x14ac:dyDescent="0.25">
      <c r="A1816" s="1" t="s">
        <v>554</v>
      </c>
      <c r="B1816" s="8" t="str">
        <f>VLOOKUP(A1816:A4150,'Customer Names'!$A$2:$D$2336,2,0)</f>
        <v xml:space="preserve">  Benjamin</v>
      </c>
      <c r="C1816" s="8">
        <f>VLOOKUP(A1816:A4150,'Medical Examinations'!$A$2:$H$2336,2,0)</f>
        <v>46.53</v>
      </c>
      <c r="D1816" s="8">
        <f>VLOOKUP(A1816:A4150,'Medical Examinations'!$A$2:$H$2336,3,0)</f>
        <v>4.16</v>
      </c>
      <c r="E1816" s="8" t="str">
        <f>VLOOKUP(A1816:A4150,'Medical Examinations'!$A$1:$M$2336,10,0)</f>
        <v>No</v>
      </c>
      <c r="F1816" s="8" t="str">
        <f>VLOOKUP(A1816:A4150,'Medical Examinations'!$A$2:$H$2336,5,0)</f>
        <v>No</v>
      </c>
      <c r="G1816" s="8" t="str">
        <f>VLOOKUP(A1816:A4150,'Medical Examinations'!$A$2:$H$2336,6,0)</f>
        <v>No</v>
      </c>
      <c r="H1816" s="8">
        <f>VLOOKUP(A1816:A4150,'Medical Examinations'!$A$2:$H$2336,7,0)</f>
        <v>0</v>
      </c>
      <c r="I1816" t="str">
        <f>VLOOKUP(A1816:A4150,'Medical Examinations'!$A$2:$K$2336,11,0)</f>
        <v>No</v>
      </c>
      <c r="J1816" s="8" t="str">
        <f>VLOOKUP(A1816:A4150,'Medical Examinations'!$A$2:$M$2336,12,0)</f>
        <v>Obesity</v>
      </c>
      <c r="K1816" s="8" t="str">
        <f>VLOOKUP(A1816:A4150,'Medical Examinations'!$A$2:$M$2336,13,0)</f>
        <v>Normal</v>
      </c>
      <c r="L1816" s="8" t="str">
        <f>VLOOKUP(Table1[CUSTOMER ID],'Hospitalisation Details'!$A$1:$N$2344,12,0)</f>
        <v>4/Sep/1990</v>
      </c>
      <c r="M1816" s="22">
        <f>VLOOKUP(Table1[CUSTOMER ID],'Hospitalisation Details'!$A$2:$N$2344,14,0)</f>
        <v>4686.3900000000003</v>
      </c>
      <c r="N1816" s="8" t="str">
        <f>VLOOKUP(Table1[CUSTOMER ID],'Hospitalisation Details'!$A$2:$I$2344,7,0)</f>
        <v>tier - 3</v>
      </c>
      <c r="O1816" s="8" t="str">
        <f>VLOOKUP(Table1[CUSTOMER ID],'Hospitalisation Details'!$A$2:$I$2344,8,0)</f>
        <v>tier - 3</v>
      </c>
      <c r="P1816" s="8" t="str">
        <f>VLOOKUP(Table1[CUSTOMER ID],'Hospitalisation Details'!$A$2:$I$2344,9,0)</f>
        <v>R1013</v>
      </c>
      <c r="Q1816" s="8">
        <f ca="1">VLOOKUP(Table1[CUSTOMER ID],'Hospitalisation Details'!$A$2:$N$2344,13,0)</f>
        <v>34</v>
      </c>
    </row>
    <row r="1817" spans="1:17" ht="15.75" x14ac:dyDescent="0.25">
      <c r="A1817" s="1" t="s">
        <v>553</v>
      </c>
      <c r="B1817" s="8" t="str">
        <f>VLOOKUP(A1817:A4151,'Customer Names'!$A$2:$D$2336,2,0)</f>
        <v xml:space="preserve">  Hugo M</v>
      </c>
      <c r="C1817" s="8">
        <f>VLOOKUP(A1817:A4151,'Medical Examinations'!$A$2:$H$2336,2,0)</f>
        <v>34.99</v>
      </c>
      <c r="D1817" s="8">
        <f>VLOOKUP(A1817:A4151,'Medical Examinations'!$A$2:$H$2336,3,0)</f>
        <v>5.0999999999999996</v>
      </c>
      <c r="E1817" s="8" t="str">
        <f>VLOOKUP(A1817:A4151,'Medical Examinations'!$A$1:$M$2336,10,0)</f>
        <v>No</v>
      </c>
      <c r="F1817" s="8" t="str">
        <f>VLOOKUP(A1817:A4151,'Medical Examinations'!$A$2:$H$2336,5,0)</f>
        <v>No</v>
      </c>
      <c r="G1817" s="8" t="str">
        <f>VLOOKUP(A1817:A4151,'Medical Examinations'!$A$2:$H$2336,6,0)</f>
        <v>Yes</v>
      </c>
      <c r="H1817" s="8">
        <f>VLOOKUP(A1817:A4151,'Medical Examinations'!$A$2:$H$2336,7,0)</f>
        <v>1</v>
      </c>
      <c r="I1817" t="str">
        <f>VLOOKUP(A1817:A4151,'Medical Examinations'!$A$2:$K$2336,11,0)</f>
        <v>No</v>
      </c>
      <c r="J1817" s="8" t="str">
        <f>VLOOKUP(A1817:A4151,'Medical Examinations'!$A$2:$M$2336,12,0)</f>
        <v>Obesity</v>
      </c>
      <c r="K1817" s="8" t="str">
        <f>VLOOKUP(A1817:A4151,'Medical Examinations'!$A$2:$M$2336,13,0)</f>
        <v>Normal</v>
      </c>
      <c r="L1817" s="8" t="str">
        <f>VLOOKUP(Table1[CUSTOMER ID],'Hospitalisation Details'!$A$1:$N$2344,12,0)</f>
        <v>4/Oct/2003</v>
      </c>
      <c r="M1817" s="22">
        <f>VLOOKUP(Table1[CUSTOMER ID],'Hospitalisation Details'!$A$2:$N$2344,14,0)</f>
        <v>4678.8</v>
      </c>
      <c r="N1817" s="8" t="str">
        <f>VLOOKUP(Table1[CUSTOMER ID],'Hospitalisation Details'!$A$2:$I$2344,7,0)</f>
        <v>tier - 2</v>
      </c>
      <c r="O1817" s="8" t="str">
        <f>VLOOKUP(Table1[CUSTOMER ID],'Hospitalisation Details'!$A$2:$I$2344,8,0)</f>
        <v>tier - 1</v>
      </c>
      <c r="P1817" s="8" t="str">
        <f>VLOOKUP(Table1[CUSTOMER ID],'Hospitalisation Details'!$A$2:$I$2344,9,0)</f>
        <v>R1021</v>
      </c>
      <c r="Q1817" s="8">
        <f ca="1">VLOOKUP(Table1[CUSTOMER ID],'Hospitalisation Details'!$A$2:$N$2344,13,0)</f>
        <v>21</v>
      </c>
    </row>
    <row r="1818" spans="1:17" ht="15.75" x14ac:dyDescent="0.25">
      <c r="A1818" s="1" t="s">
        <v>552</v>
      </c>
      <c r="B1818" s="8" t="str">
        <f>VLOOKUP(A1818:A4152,'Customer Names'!$A$2:$D$2336,2,0)</f>
        <v xml:space="preserve">  Daniel J</v>
      </c>
      <c r="C1818" s="8">
        <f>VLOOKUP(A1818:A4152,'Medical Examinations'!$A$2:$H$2336,2,0)</f>
        <v>17.05</v>
      </c>
      <c r="D1818" s="8">
        <f>VLOOKUP(A1818:A4152,'Medical Examinations'!$A$2:$H$2336,3,0)</f>
        <v>5.3</v>
      </c>
      <c r="E1818" s="8" t="str">
        <f>VLOOKUP(A1818:A4152,'Medical Examinations'!$A$1:$M$2336,10,0)</f>
        <v>No</v>
      </c>
      <c r="F1818" s="8" t="str">
        <f>VLOOKUP(A1818:A4152,'Medical Examinations'!$A$2:$H$2336,5,0)</f>
        <v>No</v>
      </c>
      <c r="G1818" s="8" t="str">
        <f>VLOOKUP(A1818:A4152,'Medical Examinations'!$A$2:$H$2336,6,0)</f>
        <v>Yes</v>
      </c>
      <c r="H1818" s="8">
        <f>VLOOKUP(A1818:A4152,'Medical Examinations'!$A$2:$H$2336,7,0)</f>
        <v>1</v>
      </c>
      <c r="I1818" t="str">
        <f>VLOOKUP(A1818:A4152,'Medical Examinations'!$A$2:$K$2336,11,0)</f>
        <v>No</v>
      </c>
      <c r="J1818" s="8" t="str">
        <f>VLOOKUP(A1818:A4152,'Medical Examinations'!$A$2:$M$2336,12,0)</f>
        <v>Underweight</v>
      </c>
      <c r="K1818" s="8" t="str">
        <f>VLOOKUP(A1818:A4152,'Medical Examinations'!$A$2:$M$2336,13,0)</f>
        <v>Normal</v>
      </c>
      <c r="L1818" s="8" t="str">
        <f>VLOOKUP(Table1[CUSTOMER ID],'Hospitalisation Details'!$A$1:$N$2344,12,0)</f>
        <v>18/Oct/1979</v>
      </c>
      <c r="M1818" s="22">
        <f>VLOOKUP(Table1[CUSTOMER ID],'Hospitalisation Details'!$A$2:$N$2344,14,0)</f>
        <v>4674.2</v>
      </c>
      <c r="N1818" s="8" t="str">
        <f>VLOOKUP(Table1[CUSTOMER ID],'Hospitalisation Details'!$A$2:$I$2344,7,0)</f>
        <v>tier - 2</v>
      </c>
      <c r="O1818" s="8" t="str">
        <f>VLOOKUP(Table1[CUSTOMER ID],'Hospitalisation Details'!$A$2:$I$2344,8,0)</f>
        <v>tier - 1</v>
      </c>
      <c r="P1818" s="8" t="str">
        <f>VLOOKUP(Table1[CUSTOMER ID],'Hospitalisation Details'!$A$2:$I$2344,9,0)</f>
        <v>R1013</v>
      </c>
      <c r="Q1818" s="8">
        <f ca="1">VLOOKUP(Table1[CUSTOMER ID],'Hospitalisation Details'!$A$2:$N$2344,13,0)</f>
        <v>45</v>
      </c>
    </row>
    <row r="1819" spans="1:17" ht="15.75" x14ac:dyDescent="0.25">
      <c r="A1819" s="1" t="s">
        <v>551</v>
      </c>
      <c r="B1819" s="8" t="str">
        <f>VLOOKUP(A1819:A4153,'Customer Names'!$A$2:$D$2336,2,0)</f>
        <v xml:space="preserve">  Justin R</v>
      </c>
      <c r="C1819" s="8">
        <f>VLOOKUP(A1819:A4153,'Medical Examinations'!$A$2:$H$2336,2,0)</f>
        <v>37.18</v>
      </c>
      <c r="D1819" s="8">
        <f>VLOOKUP(A1819:A4153,'Medical Examinations'!$A$2:$H$2336,3,0)</f>
        <v>4.9000000000000004</v>
      </c>
      <c r="E1819" s="8" t="str">
        <f>VLOOKUP(A1819:A4153,'Medical Examinations'!$A$1:$M$2336,10,0)</f>
        <v>No</v>
      </c>
      <c r="F1819" s="8" t="str">
        <f>VLOOKUP(A1819:A4153,'Medical Examinations'!$A$2:$H$2336,5,0)</f>
        <v>No</v>
      </c>
      <c r="G1819" s="8" t="str">
        <f>VLOOKUP(A1819:A4153,'Medical Examinations'!$A$2:$H$2336,6,0)</f>
        <v>No</v>
      </c>
      <c r="H1819" s="8">
        <f>VLOOKUP(A1819:A4153,'Medical Examinations'!$A$2:$H$2336,7,0)</f>
        <v>0</v>
      </c>
      <c r="I1819" t="str">
        <f>VLOOKUP(A1819:A4153,'Medical Examinations'!$A$2:$K$2336,11,0)</f>
        <v>No</v>
      </c>
      <c r="J1819" s="8" t="str">
        <f>VLOOKUP(A1819:A4153,'Medical Examinations'!$A$2:$M$2336,12,0)</f>
        <v>Obesity</v>
      </c>
      <c r="K1819" s="8" t="str">
        <f>VLOOKUP(A1819:A4153,'Medical Examinations'!$A$2:$M$2336,13,0)</f>
        <v>Normal</v>
      </c>
      <c r="L1819" s="8" t="str">
        <f>VLOOKUP(Table1[CUSTOMER ID],'Hospitalisation Details'!$A$1:$N$2344,12,0)</f>
        <v>13/Jul/1990</v>
      </c>
      <c r="M1819" s="22">
        <f>VLOOKUP(Table1[CUSTOMER ID],'Hospitalisation Details'!$A$2:$N$2344,14,0)</f>
        <v>4673.3900000000003</v>
      </c>
      <c r="N1819" s="8" t="str">
        <f>VLOOKUP(Table1[CUSTOMER ID],'Hospitalisation Details'!$A$2:$I$2344,7,0)</f>
        <v>tier - 2</v>
      </c>
      <c r="O1819" s="8" t="str">
        <f>VLOOKUP(Table1[CUSTOMER ID],'Hospitalisation Details'!$A$2:$I$2344,8,0)</f>
        <v>tier - 1</v>
      </c>
      <c r="P1819" s="8" t="str">
        <f>VLOOKUP(Table1[CUSTOMER ID],'Hospitalisation Details'!$A$2:$I$2344,9,0)</f>
        <v>R1013</v>
      </c>
      <c r="Q1819" s="8">
        <f ca="1">VLOOKUP(Table1[CUSTOMER ID],'Hospitalisation Details'!$A$2:$N$2344,13,0)</f>
        <v>34</v>
      </c>
    </row>
    <row r="1820" spans="1:17" ht="15.75" x14ac:dyDescent="0.25">
      <c r="A1820" s="1" t="s">
        <v>550</v>
      </c>
      <c r="B1820" s="8" t="str">
        <f>VLOOKUP(A1820:A4154,'Customer Names'!$A$2:$D$2336,2,0)</f>
        <v xml:space="preserve">  Colin</v>
      </c>
      <c r="C1820" s="8">
        <f>VLOOKUP(A1820:A4154,'Medical Examinations'!$A$2:$H$2336,2,0)</f>
        <v>35.200000000000003</v>
      </c>
      <c r="D1820" s="8">
        <f>VLOOKUP(A1820:A4154,'Medical Examinations'!$A$2:$H$2336,3,0)</f>
        <v>5.55</v>
      </c>
      <c r="E1820" s="8" t="str">
        <f>VLOOKUP(A1820:A4154,'Medical Examinations'!$A$1:$M$2336,10,0)</f>
        <v>No</v>
      </c>
      <c r="F1820" s="8" t="str">
        <f>VLOOKUP(A1820:A4154,'Medical Examinations'!$A$2:$H$2336,5,0)</f>
        <v>No</v>
      </c>
      <c r="G1820" s="8" t="str">
        <f>VLOOKUP(A1820:A4154,'Medical Examinations'!$A$2:$H$2336,6,0)</f>
        <v>No</v>
      </c>
      <c r="H1820" s="8">
        <f>VLOOKUP(A1820:A4154,'Medical Examinations'!$A$2:$H$2336,7,0)</f>
        <v>0</v>
      </c>
      <c r="I1820" t="str">
        <f>VLOOKUP(A1820:A4154,'Medical Examinations'!$A$2:$K$2336,11,0)</f>
        <v>No</v>
      </c>
      <c r="J1820" s="8" t="str">
        <f>VLOOKUP(A1820:A4154,'Medical Examinations'!$A$2:$M$2336,12,0)</f>
        <v>Obesity</v>
      </c>
      <c r="K1820" s="8" t="str">
        <f>VLOOKUP(A1820:A4154,'Medical Examinations'!$A$2:$M$2336,13,0)</f>
        <v>Normal</v>
      </c>
      <c r="L1820" s="8" t="str">
        <f>VLOOKUP(Table1[CUSTOMER ID],'Hospitalisation Details'!$A$1:$N$2344,12,0)</f>
        <v>26/Sep/1990</v>
      </c>
      <c r="M1820" s="22">
        <f>VLOOKUP(Table1[CUSTOMER ID],'Hospitalisation Details'!$A$2:$N$2344,14,0)</f>
        <v>4670.6400000000003</v>
      </c>
      <c r="N1820" s="8" t="str">
        <f>VLOOKUP(Table1[CUSTOMER ID],'Hospitalisation Details'!$A$2:$I$2344,7,0)</f>
        <v>tier - 2</v>
      </c>
      <c r="O1820" s="8" t="str">
        <f>VLOOKUP(Table1[CUSTOMER ID],'Hospitalisation Details'!$A$2:$I$2344,8,0)</f>
        <v>tier - 2</v>
      </c>
      <c r="P1820" s="8" t="str">
        <f>VLOOKUP(Table1[CUSTOMER ID],'Hospitalisation Details'!$A$2:$I$2344,9,0)</f>
        <v>R1011</v>
      </c>
      <c r="Q1820" s="8">
        <f ca="1">VLOOKUP(Table1[CUSTOMER ID],'Hospitalisation Details'!$A$2:$N$2344,13,0)</f>
        <v>34</v>
      </c>
    </row>
    <row r="1821" spans="1:17" ht="15.75" x14ac:dyDescent="0.25">
      <c r="A1821" s="1" t="s">
        <v>549</v>
      </c>
      <c r="B1821" s="8" t="str">
        <f>VLOOKUP(A1821:A4155,'Customer Names'!$A$2:$D$2336,2,0)</f>
        <v xml:space="preserve">  Rob</v>
      </c>
      <c r="C1821" s="8">
        <f>VLOOKUP(A1821:A4155,'Medical Examinations'!$A$2:$H$2336,2,0)</f>
        <v>37.335000000000001</v>
      </c>
      <c r="D1821" s="8">
        <f>VLOOKUP(A1821:A4155,'Medical Examinations'!$A$2:$H$2336,3,0)</f>
        <v>4.95</v>
      </c>
      <c r="E1821" s="8" t="str">
        <f>VLOOKUP(A1821:A4155,'Medical Examinations'!$A$1:$M$2336,10,0)</f>
        <v>No</v>
      </c>
      <c r="F1821" s="8" t="str">
        <f>VLOOKUP(A1821:A4155,'Medical Examinations'!$A$2:$H$2336,5,0)</f>
        <v>No</v>
      </c>
      <c r="G1821" s="8" t="str">
        <f>VLOOKUP(A1821:A4155,'Medical Examinations'!$A$2:$H$2336,6,0)</f>
        <v>No</v>
      </c>
      <c r="H1821" s="8">
        <f>VLOOKUP(A1821:A4155,'Medical Examinations'!$A$2:$H$2336,7,0)</f>
        <v>0</v>
      </c>
      <c r="I1821" t="str">
        <f>VLOOKUP(A1821:A4155,'Medical Examinations'!$A$2:$K$2336,11,0)</f>
        <v>No</v>
      </c>
      <c r="J1821" s="8" t="str">
        <f>VLOOKUP(A1821:A4155,'Medical Examinations'!$A$2:$M$2336,12,0)</f>
        <v>Obesity</v>
      </c>
      <c r="K1821" s="8" t="str">
        <f>VLOOKUP(A1821:A4155,'Medical Examinations'!$A$2:$M$2336,13,0)</f>
        <v>Normal</v>
      </c>
      <c r="L1821" s="8" t="str">
        <f>VLOOKUP(Table1[CUSTOMER ID],'Hospitalisation Details'!$A$1:$N$2344,12,0)</f>
        <v>5/Aug/1990</v>
      </c>
      <c r="M1821" s="22">
        <f>VLOOKUP(Table1[CUSTOMER ID],'Hospitalisation Details'!$A$2:$N$2344,14,0)</f>
        <v>4667.6099999999997</v>
      </c>
      <c r="N1821" s="8" t="str">
        <f>VLOOKUP(Table1[CUSTOMER ID],'Hospitalisation Details'!$A$2:$I$2344,7,0)</f>
        <v>tier - 3</v>
      </c>
      <c r="O1821" s="8" t="str">
        <f>VLOOKUP(Table1[CUSTOMER ID],'Hospitalisation Details'!$A$2:$I$2344,8,0)</f>
        <v>tier - 3</v>
      </c>
      <c r="P1821" s="8" t="str">
        <f>VLOOKUP(Table1[CUSTOMER ID],'Hospitalisation Details'!$A$2:$I$2344,9,0)</f>
        <v>R1016</v>
      </c>
      <c r="Q1821" s="8">
        <f ca="1">VLOOKUP(Table1[CUSTOMER ID],'Hospitalisation Details'!$A$2:$N$2344,13,0)</f>
        <v>34</v>
      </c>
    </row>
    <row r="1822" spans="1:17" ht="15.75" x14ac:dyDescent="0.25">
      <c r="A1822" s="1" t="s">
        <v>548</v>
      </c>
      <c r="B1822" s="8" t="str">
        <f>VLOOKUP(A1822:A4156,'Customer Names'!$A$2:$D$2336,2,0)</f>
        <v xml:space="preserve">  Patrick</v>
      </c>
      <c r="C1822" s="8">
        <f>VLOOKUP(A1822:A4156,'Medical Examinations'!$A$2:$H$2336,2,0)</f>
        <v>27.265000000000001</v>
      </c>
      <c r="D1822" s="8">
        <f>VLOOKUP(A1822:A4156,'Medical Examinations'!$A$2:$H$2336,3,0)</f>
        <v>6.46</v>
      </c>
      <c r="E1822" s="8" t="str">
        <f>VLOOKUP(A1822:A4156,'Medical Examinations'!$A$1:$M$2336,10,0)</f>
        <v>Yes</v>
      </c>
      <c r="F1822" s="8" t="str">
        <f>VLOOKUP(A1822:A4156,'Medical Examinations'!$A$2:$H$2336,5,0)</f>
        <v>No</v>
      </c>
      <c r="G1822" s="8" t="str">
        <f>VLOOKUP(A1822:A4156,'Medical Examinations'!$A$2:$H$2336,6,0)</f>
        <v>No</v>
      </c>
      <c r="H1822" s="8">
        <f>VLOOKUP(A1822:A4156,'Medical Examinations'!$A$2:$H$2336,7,0)</f>
        <v>0</v>
      </c>
      <c r="I1822" t="str">
        <f>VLOOKUP(A1822:A4156,'Medical Examinations'!$A$2:$K$2336,11,0)</f>
        <v>No</v>
      </c>
      <c r="J1822" s="8" t="str">
        <f>VLOOKUP(A1822:A4156,'Medical Examinations'!$A$2:$M$2336,12,0)</f>
        <v>Overweight</v>
      </c>
      <c r="K1822" s="8" t="str">
        <f>VLOOKUP(A1822:A4156,'Medical Examinations'!$A$2:$M$2336,13,0)</f>
        <v>Diabetes</v>
      </c>
      <c r="L1822" s="8" t="str">
        <f>VLOOKUP(Table1[CUSTOMER ID],'Hospitalisation Details'!$A$1:$N$2344,12,0)</f>
        <v>25/Oct/1996</v>
      </c>
      <c r="M1822" s="22">
        <f>VLOOKUP(Table1[CUSTOMER ID],'Hospitalisation Details'!$A$2:$N$2344,14,0)</f>
        <v>4661.29</v>
      </c>
      <c r="N1822" s="8" t="str">
        <f>VLOOKUP(Table1[CUSTOMER ID],'Hospitalisation Details'!$A$2:$I$2344,7,0)</f>
        <v>tier - 2</v>
      </c>
      <c r="O1822" s="8" t="str">
        <f>VLOOKUP(Table1[CUSTOMER ID],'Hospitalisation Details'!$A$2:$I$2344,8,0)</f>
        <v>tier - 1</v>
      </c>
      <c r="P1822" s="8" t="str">
        <f>VLOOKUP(Table1[CUSTOMER ID],'Hospitalisation Details'!$A$2:$I$2344,9,0)</f>
        <v>R1017</v>
      </c>
      <c r="Q1822" s="8">
        <f ca="1">VLOOKUP(Table1[CUSTOMER ID],'Hospitalisation Details'!$A$2:$N$2344,13,0)</f>
        <v>28</v>
      </c>
    </row>
    <row r="1823" spans="1:17" ht="15.75" x14ac:dyDescent="0.25">
      <c r="A1823" s="1" t="s">
        <v>547</v>
      </c>
      <c r="B1823" s="8" t="str">
        <f>VLOOKUP(A1823:A4157,'Customer Names'!$A$2:$D$2336,2,0)</f>
        <v xml:space="preserve">  Austin D</v>
      </c>
      <c r="C1823" s="8">
        <f>VLOOKUP(A1823:A4157,'Medical Examinations'!$A$2:$H$2336,2,0)</f>
        <v>30.8</v>
      </c>
      <c r="D1823" s="8">
        <f>VLOOKUP(A1823:A4157,'Medical Examinations'!$A$2:$H$2336,3,0)</f>
        <v>4.9000000000000004</v>
      </c>
      <c r="E1823" s="8" t="str">
        <f>VLOOKUP(A1823:A4157,'Medical Examinations'!$A$1:$M$2336,10,0)</f>
        <v>Yes</v>
      </c>
      <c r="F1823" s="8" t="str">
        <f>VLOOKUP(A1823:A4157,'Medical Examinations'!$A$2:$H$2336,5,0)</f>
        <v>No</v>
      </c>
      <c r="G1823" s="8" t="str">
        <f>VLOOKUP(A1823:A4157,'Medical Examinations'!$A$2:$H$2336,6,0)</f>
        <v>No</v>
      </c>
      <c r="H1823" s="8">
        <f>VLOOKUP(A1823:A4157,'Medical Examinations'!$A$2:$H$2336,7,0)</f>
        <v>0</v>
      </c>
      <c r="I1823" t="str">
        <f>VLOOKUP(A1823:A4157,'Medical Examinations'!$A$2:$K$2336,11,0)</f>
        <v>No</v>
      </c>
      <c r="J1823" s="8" t="str">
        <f>VLOOKUP(A1823:A4157,'Medical Examinations'!$A$2:$M$2336,12,0)</f>
        <v>Obesity</v>
      </c>
      <c r="K1823" s="8" t="str">
        <f>VLOOKUP(A1823:A4157,'Medical Examinations'!$A$2:$M$2336,13,0)</f>
        <v>Normal</v>
      </c>
      <c r="L1823" s="8" t="str">
        <f>VLOOKUP(Table1[CUSTOMER ID],'Hospitalisation Details'!$A$1:$N$2344,12,0)</f>
        <v>22/Jun/1985</v>
      </c>
      <c r="M1823" s="22">
        <f>VLOOKUP(Table1[CUSTOMER ID],'Hospitalisation Details'!$A$2:$N$2344,14,0)</f>
        <v>4646.76</v>
      </c>
      <c r="N1823" s="8" t="str">
        <f>VLOOKUP(Table1[CUSTOMER ID],'Hospitalisation Details'!$A$2:$I$2344,7,0)</f>
        <v>tier - 1</v>
      </c>
      <c r="O1823" s="8" t="str">
        <f>VLOOKUP(Table1[CUSTOMER ID],'Hospitalisation Details'!$A$2:$I$2344,8,0)</f>
        <v>tier - 1</v>
      </c>
      <c r="P1823" s="8" t="str">
        <f>VLOOKUP(Table1[CUSTOMER ID],'Hospitalisation Details'!$A$2:$I$2344,9,0)</f>
        <v>R1011</v>
      </c>
      <c r="Q1823" s="8">
        <f ca="1">VLOOKUP(Table1[CUSTOMER ID],'Hospitalisation Details'!$A$2:$N$2344,13,0)</f>
        <v>39</v>
      </c>
    </row>
    <row r="1824" spans="1:17" ht="15.75" x14ac:dyDescent="0.25">
      <c r="A1824" s="1" t="s">
        <v>546</v>
      </c>
      <c r="B1824" s="8" t="str">
        <f>VLOOKUP(A1824:A4158,'Customer Names'!$A$2:$D$2336,2,0)</f>
        <v xml:space="preserve">  Brittany</v>
      </c>
      <c r="C1824" s="8">
        <f>VLOOKUP(A1824:A4158,'Medical Examinations'!$A$2:$H$2336,2,0)</f>
        <v>30.21</v>
      </c>
      <c r="D1824" s="8">
        <f>VLOOKUP(A1824:A4158,'Medical Examinations'!$A$2:$H$2336,3,0)</f>
        <v>5.21</v>
      </c>
      <c r="E1824" s="8" t="str">
        <f>VLOOKUP(A1824:A4158,'Medical Examinations'!$A$1:$M$2336,10,0)</f>
        <v>No</v>
      </c>
      <c r="F1824" s="8" t="str">
        <f>VLOOKUP(A1824:A4158,'Medical Examinations'!$A$2:$H$2336,5,0)</f>
        <v>No</v>
      </c>
      <c r="G1824" s="8" t="str">
        <f>VLOOKUP(A1824:A4158,'Medical Examinations'!$A$2:$H$2336,6,0)</f>
        <v>No</v>
      </c>
      <c r="H1824" s="8">
        <f>VLOOKUP(A1824:A4158,'Medical Examinations'!$A$2:$H$2336,7,0)</f>
        <v>1</v>
      </c>
      <c r="I1824" t="str">
        <f>VLOOKUP(A1824:A4158,'Medical Examinations'!$A$2:$K$2336,11,0)</f>
        <v>No</v>
      </c>
      <c r="J1824" s="8" t="str">
        <f>VLOOKUP(A1824:A4158,'Medical Examinations'!$A$2:$M$2336,12,0)</f>
        <v>Obesity</v>
      </c>
      <c r="K1824" s="8" t="str">
        <f>VLOOKUP(A1824:A4158,'Medical Examinations'!$A$2:$M$2336,13,0)</f>
        <v>Normal</v>
      </c>
      <c r="L1824" s="8" t="str">
        <f>VLOOKUP(Table1[CUSTOMER ID],'Hospitalisation Details'!$A$1:$N$2344,12,0)</f>
        <v>29/Jun/1998</v>
      </c>
      <c r="M1824" s="22">
        <f>VLOOKUP(Table1[CUSTOMER ID],'Hospitalisation Details'!$A$2:$N$2344,14,0)</f>
        <v>4618.08</v>
      </c>
      <c r="N1824" s="8" t="str">
        <f>VLOOKUP(Table1[CUSTOMER ID],'Hospitalisation Details'!$A$2:$I$2344,7,0)</f>
        <v>tier - 2</v>
      </c>
      <c r="O1824" s="8" t="str">
        <f>VLOOKUP(Table1[CUSTOMER ID],'Hospitalisation Details'!$A$2:$I$2344,8,0)</f>
        <v>tier - 1</v>
      </c>
      <c r="P1824" s="8" t="str">
        <f>VLOOKUP(Table1[CUSTOMER ID],'Hospitalisation Details'!$A$2:$I$2344,9,0)</f>
        <v>R1012</v>
      </c>
      <c r="Q1824" s="8">
        <f ca="1">VLOOKUP(Table1[CUSTOMER ID],'Hospitalisation Details'!$A$2:$N$2344,13,0)</f>
        <v>26</v>
      </c>
    </row>
    <row r="1825" spans="1:17" ht="15.75" x14ac:dyDescent="0.25">
      <c r="A1825" s="1" t="s">
        <v>545</v>
      </c>
      <c r="B1825" s="8" t="str">
        <f>VLOOKUP(A1825:A4159,'Customer Names'!$A$2:$D$2336,2,0)</f>
        <v xml:space="preserve">  Matthew T</v>
      </c>
      <c r="C1825" s="8">
        <f>VLOOKUP(A1825:A4159,'Medical Examinations'!$A$2:$H$2336,2,0)</f>
        <v>35.340000000000003</v>
      </c>
      <c r="D1825" s="8">
        <f>VLOOKUP(A1825:A4159,'Medical Examinations'!$A$2:$H$2336,3,0)</f>
        <v>4.13</v>
      </c>
      <c r="E1825" s="8" t="str">
        <f>VLOOKUP(A1825:A4159,'Medical Examinations'!$A$1:$M$2336,10,0)</f>
        <v>No</v>
      </c>
      <c r="F1825" s="8" t="str">
        <f>VLOOKUP(A1825:A4159,'Medical Examinations'!$A$2:$H$2336,5,0)</f>
        <v>yes</v>
      </c>
      <c r="G1825" s="8" t="str">
        <f>VLOOKUP(A1825:A4159,'Medical Examinations'!$A$2:$H$2336,6,0)</f>
        <v>No</v>
      </c>
      <c r="H1825" s="8">
        <f>VLOOKUP(A1825:A4159,'Medical Examinations'!$A$2:$H$2336,7,0)</f>
        <v>1</v>
      </c>
      <c r="I1825" t="str">
        <f>VLOOKUP(A1825:A4159,'Medical Examinations'!$A$2:$K$2336,11,0)</f>
        <v>No</v>
      </c>
      <c r="J1825" s="8" t="str">
        <f>VLOOKUP(A1825:A4159,'Medical Examinations'!$A$2:$M$2336,12,0)</f>
        <v>Obesity</v>
      </c>
      <c r="K1825" s="8" t="str">
        <f>VLOOKUP(A1825:A4159,'Medical Examinations'!$A$2:$M$2336,13,0)</f>
        <v>Normal</v>
      </c>
      <c r="L1825" s="8" t="str">
        <f>VLOOKUP(Table1[CUSTOMER ID],'Hospitalisation Details'!$A$1:$N$2344,12,0)</f>
        <v>2/Jul/2000</v>
      </c>
      <c r="M1825" s="22">
        <f>VLOOKUP(Table1[CUSTOMER ID],'Hospitalisation Details'!$A$2:$N$2344,14,0)</f>
        <v>4608.03</v>
      </c>
      <c r="N1825" s="8" t="str">
        <f>VLOOKUP(Table1[CUSTOMER ID],'Hospitalisation Details'!$A$2:$I$2344,7,0)</f>
        <v>tier - 2</v>
      </c>
      <c r="O1825" s="8" t="str">
        <f>VLOOKUP(Table1[CUSTOMER ID],'Hospitalisation Details'!$A$2:$I$2344,8,0)</f>
        <v>tier - 3</v>
      </c>
      <c r="P1825" s="8" t="str">
        <f>VLOOKUP(Table1[CUSTOMER ID],'Hospitalisation Details'!$A$2:$I$2344,9,0)</f>
        <v>R1011</v>
      </c>
      <c r="Q1825" s="8">
        <f ca="1">VLOOKUP(Table1[CUSTOMER ID],'Hospitalisation Details'!$A$2:$N$2344,13,0)</f>
        <v>24</v>
      </c>
    </row>
    <row r="1826" spans="1:17" ht="15.75" x14ac:dyDescent="0.25">
      <c r="A1826" s="1" t="s">
        <v>544</v>
      </c>
      <c r="B1826" s="8" t="str">
        <f>VLOOKUP(A1826:A4160,'Customer Names'!$A$2:$D$2336,2,0)</f>
        <v xml:space="preserve">  Becky G</v>
      </c>
      <c r="C1826" s="8">
        <f>VLOOKUP(A1826:A4160,'Medical Examinations'!$A$2:$H$2336,2,0)</f>
        <v>26.695</v>
      </c>
      <c r="D1826" s="8">
        <f>VLOOKUP(A1826:A4160,'Medical Examinations'!$A$2:$H$2336,3,0)</f>
        <v>5.28</v>
      </c>
      <c r="E1826" s="8" t="str">
        <f>VLOOKUP(A1826:A4160,'Medical Examinations'!$A$1:$M$2336,10,0)</f>
        <v>No</v>
      </c>
      <c r="F1826" s="8" t="str">
        <f>VLOOKUP(A1826:A4160,'Medical Examinations'!$A$2:$H$2336,5,0)</f>
        <v>No</v>
      </c>
      <c r="G1826" s="8" t="str">
        <f>VLOOKUP(A1826:A4160,'Medical Examinations'!$A$2:$H$2336,6,0)</f>
        <v>No</v>
      </c>
      <c r="H1826" s="8">
        <f>VLOOKUP(A1826:A4160,'Medical Examinations'!$A$2:$H$2336,7,0)</f>
        <v>0</v>
      </c>
      <c r="I1826" t="str">
        <f>VLOOKUP(A1826:A4160,'Medical Examinations'!$A$2:$K$2336,11,0)</f>
        <v>No</v>
      </c>
      <c r="J1826" s="8" t="str">
        <f>VLOOKUP(A1826:A4160,'Medical Examinations'!$A$2:$M$2336,12,0)</f>
        <v>Overweight</v>
      </c>
      <c r="K1826" s="8" t="str">
        <f>VLOOKUP(A1826:A4160,'Medical Examinations'!$A$2:$M$2336,13,0)</f>
        <v>Normal</v>
      </c>
      <c r="L1826" s="8" t="str">
        <f>VLOOKUP(Table1[CUSTOMER ID],'Hospitalisation Details'!$A$1:$N$2344,12,0)</f>
        <v>18/Sep/1989</v>
      </c>
      <c r="M1826" s="22">
        <f>VLOOKUP(Table1[CUSTOMER ID],'Hospitalisation Details'!$A$2:$N$2344,14,0)</f>
        <v>4571.41</v>
      </c>
      <c r="N1826" s="8" t="str">
        <f>VLOOKUP(Table1[CUSTOMER ID],'Hospitalisation Details'!$A$2:$I$2344,7,0)</f>
        <v>tier - 2</v>
      </c>
      <c r="O1826" s="8" t="str">
        <f>VLOOKUP(Table1[CUSTOMER ID],'Hospitalisation Details'!$A$2:$I$2344,8,0)</f>
        <v>tier - 2</v>
      </c>
      <c r="P1826" s="8" t="str">
        <f>VLOOKUP(Table1[CUSTOMER ID],'Hospitalisation Details'!$A$2:$I$2344,9,0)</f>
        <v>R1012</v>
      </c>
      <c r="Q1826" s="8">
        <f ca="1">VLOOKUP(Table1[CUSTOMER ID],'Hospitalisation Details'!$A$2:$N$2344,13,0)</f>
        <v>35</v>
      </c>
    </row>
    <row r="1827" spans="1:17" ht="15.75" x14ac:dyDescent="0.25">
      <c r="A1827" s="1" t="s">
        <v>543</v>
      </c>
      <c r="B1827" s="8" t="str">
        <f>VLOOKUP(A1827:A4161,'Customer Names'!$A$2:$D$2336,2,0)</f>
        <v xml:space="preserve">  Virginie</v>
      </c>
      <c r="C1827" s="8">
        <f>VLOOKUP(A1827:A4161,'Medical Examinations'!$A$2:$H$2336,2,0)</f>
        <v>29.355</v>
      </c>
      <c r="D1827" s="8">
        <f>VLOOKUP(A1827:A4161,'Medical Examinations'!$A$2:$H$2336,3,0)</f>
        <v>4.68</v>
      </c>
      <c r="E1827" s="8" t="str">
        <f>VLOOKUP(A1827:A4161,'Medical Examinations'!$A$1:$M$2336,10,0)</f>
        <v>Yes</v>
      </c>
      <c r="F1827" s="8" t="str">
        <f>VLOOKUP(A1827:A4161,'Medical Examinations'!$A$2:$H$2336,5,0)</f>
        <v>No</v>
      </c>
      <c r="G1827" s="8" t="str">
        <f>VLOOKUP(A1827:A4161,'Medical Examinations'!$A$2:$H$2336,6,0)</f>
        <v>No</v>
      </c>
      <c r="H1827" s="8">
        <f>VLOOKUP(A1827:A4161,'Medical Examinations'!$A$2:$H$2336,7,0)</f>
        <v>0</v>
      </c>
      <c r="I1827" t="str">
        <f>VLOOKUP(A1827:A4161,'Medical Examinations'!$A$2:$K$2336,11,0)</f>
        <v>No</v>
      </c>
      <c r="J1827" s="8" t="str">
        <f>VLOOKUP(A1827:A4161,'Medical Examinations'!$A$2:$M$2336,12,0)</f>
        <v>Overweight</v>
      </c>
      <c r="K1827" s="8" t="str">
        <f>VLOOKUP(A1827:A4161,'Medical Examinations'!$A$2:$M$2336,13,0)</f>
        <v>Normal</v>
      </c>
      <c r="L1827" s="8" t="str">
        <f>VLOOKUP(Table1[CUSTOMER ID],'Hospitalisation Details'!$A$1:$N$2344,12,0)</f>
        <v>25/Dec/1996</v>
      </c>
      <c r="M1827" s="22">
        <f>VLOOKUP(Table1[CUSTOMER ID],'Hospitalisation Details'!$A$2:$N$2344,14,0)</f>
        <v>4564.1899999999996</v>
      </c>
      <c r="N1827" s="8" t="str">
        <f>VLOOKUP(Table1[CUSTOMER ID],'Hospitalisation Details'!$A$2:$I$2344,7,0)</f>
        <v>tier - 2</v>
      </c>
      <c r="O1827" s="8" t="str">
        <f>VLOOKUP(Table1[CUSTOMER ID],'Hospitalisation Details'!$A$2:$I$2344,8,0)</f>
        <v>tier - 2</v>
      </c>
      <c r="P1827" s="8" t="str">
        <f>VLOOKUP(Table1[CUSTOMER ID],'Hospitalisation Details'!$A$2:$I$2344,9,0)</f>
        <v>R1024</v>
      </c>
      <c r="Q1827" s="8">
        <f ca="1">VLOOKUP(Table1[CUSTOMER ID],'Hospitalisation Details'!$A$2:$N$2344,13,0)</f>
        <v>27</v>
      </c>
    </row>
    <row r="1828" spans="1:17" ht="15.75" x14ac:dyDescent="0.25">
      <c r="A1828" s="1" t="s">
        <v>542</v>
      </c>
      <c r="B1828" s="8" t="str">
        <f>VLOOKUP(A1828:A4162,'Customer Names'!$A$2:$D$2336,2,0)</f>
        <v xml:space="preserve">  Allison A</v>
      </c>
      <c r="C1828" s="8">
        <f>VLOOKUP(A1828:A4162,'Medical Examinations'!$A$2:$H$2336,2,0)</f>
        <v>29.59</v>
      </c>
      <c r="D1828" s="8">
        <f>VLOOKUP(A1828:A4162,'Medical Examinations'!$A$2:$H$2336,3,0)</f>
        <v>4.0599999999999996</v>
      </c>
      <c r="E1828" s="8" t="str">
        <f>VLOOKUP(A1828:A4162,'Medical Examinations'!$A$1:$M$2336,10,0)</f>
        <v>No</v>
      </c>
      <c r="F1828" s="8" t="str">
        <f>VLOOKUP(A1828:A4162,'Medical Examinations'!$A$2:$H$2336,5,0)</f>
        <v>No</v>
      </c>
      <c r="G1828" s="8" t="str">
        <f>VLOOKUP(A1828:A4162,'Medical Examinations'!$A$2:$H$2336,6,0)</f>
        <v>No</v>
      </c>
      <c r="H1828" s="8">
        <f>VLOOKUP(A1828:A4162,'Medical Examinations'!$A$2:$H$2336,7,0)</f>
        <v>0</v>
      </c>
      <c r="I1828" t="str">
        <f>VLOOKUP(A1828:A4162,'Medical Examinations'!$A$2:$K$2336,11,0)</f>
        <v>No</v>
      </c>
      <c r="J1828" s="8" t="str">
        <f>VLOOKUP(A1828:A4162,'Medical Examinations'!$A$2:$M$2336,12,0)</f>
        <v>Overweight</v>
      </c>
      <c r="K1828" s="8" t="str">
        <f>VLOOKUP(A1828:A4162,'Medical Examinations'!$A$2:$M$2336,13,0)</f>
        <v>Normal</v>
      </c>
      <c r="L1828" s="8" t="str">
        <f>VLOOKUP(Table1[CUSTOMER ID],'Hospitalisation Details'!$A$1:$N$2344,12,0)</f>
        <v>20/Sep/1990</v>
      </c>
      <c r="M1828" s="22">
        <f>VLOOKUP(Table1[CUSTOMER ID],'Hospitalisation Details'!$A$2:$N$2344,14,0)</f>
        <v>4562.84</v>
      </c>
      <c r="N1828" s="8" t="str">
        <f>VLOOKUP(Table1[CUSTOMER ID],'Hospitalisation Details'!$A$2:$I$2344,7,0)</f>
        <v>tier - 2</v>
      </c>
      <c r="O1828" s="8" t="str">
        <f>VLOOKUP(Table1[CUSTOMER ID],'Hospitalisation Details'!$A$2:$I$2344,8,0)</f>
        <v>tier - 2</v>
      </c>
      <c r="P1828" s="8" t="str">
        <f>VLOOKUP(Table1[CUSTOMER ID],'Hospitalisation Details'!$A$2:$I$2344,9,0)</f>
        <v>R1013</v>
      </c>
      <c r="Q1828" s="8">
        <f ca="1">VLOOKUP(Table1[CUSTOMER ID],'Hospitalisation Details'!$A$2:$N$2344,13,0)</f>
        <v>34</v>
      </c>
    </row>
    <row r="1829" spans="1:17" ht="15.75" x14ac:dyDescent="0.25">
      <c r="A1829" s="1" t="s">
        <v>541</v>
      </c>
      <c r="B1829" s="8" t="str">
        <f>VLOOKUP(A1829:A4163,'Customer Names'!$A$2:$D$2336,2,0)</f>
        <v xml:space="preserve">  Julie</v>
      </c>
      <c r="C1829" s="8">
        <f>VLOOKUP(A1829:A4163,'Medical Examinations'!$A$2:$H$2336,2,0)</f>
        <v>31.35</v>
      </c>
      <c r="D1829" s="8">
        <f>VLOOKUP(A1829:A4163,'Medical Examinations'!$A$2:$H$2336,3,0)</f>
        <v>4.2</v>
      </c>
      <c r="E1829" s="8" t="str">
        <f>VLOOKUP(A1829:A4163,'Medical Examinations'!$A$1:$M$2336,10,0)</f>
        <v>No</v>
      </c>
      <c r="F1829" s="8" t="str">
        <f>VLOOKUP(A1829:A4163,'Medical Examinations'!$A$2:$H$2336,5,0)</f>
        <v>yes</v>
      </c>
      <c r="G1829" s="8" t="str">
        <f>VLOOKUP(A1829:A4163,'Medical Examinations'!$A$2:$H$2336,6,0)</f>
        <v>No</v>
      </c>
      <c r="H1829" s="8">
        <f>VLOOKUP(A1829:A4163,'Medical Examinations'!$A$2:$H$2336,7,0)</f>
        <v>1</v>
      </c>
      <c r="I1829" t="str">
        <f>VLOOKUP(A1829:A4163,'Medical Examinations'!$A$2:$K$2336,11,0)</f>
        <v>No</v>
      </c>
      <c r="J1829" s="8" t="str">
        <f>VLOOKUP(A1829:A4163,'Medical Examinations'!$A$2:$M$2336,12,0)</f>
        <v>Obesity</v>
      </c>
      <c r="K1829" s="8" t="str">
        <f>VLOOKUP(A1829:A4163,'Medical Examinations'!$A$2:$M$2336,13,0)</f>
        <v>Normal</v>
      </c>
      <c r="L1829" s="8" t="str">
        <f>VLOOKUP(Table1[CUSTOMER ID],'Hospitalisation Details'!$A$1:$N$2344,12,0)</f>
        <v>22/Dec/2004</v>
      </c>
      <c r="M1829" s="22">
        <f>VLOOKUP(Table1[CUSTOMER ID],'Hospitalisation Details'!$A$2:$N$2344,14,0)</f>
        <v>4561.1899999999996</v>
      </c>
      <c r="N1829" s="8" t="str">
        <f>VLOOKUP(Table1[CUSTOMER ID],'Hospitalisation Details'!$A$2:$I$2344,7,0)</f>
        <v>tier - 2</v>
      </c>
      <c r="O1829" s="8" t="str">
        <f>VLOOKUP(Table1[CUSTOMER ID],'Hospitalisation Details'!$A$2:$I$2344,8,0)</f>
        <v>tier - 2</v>
      </c>
      <c r="P1829" s="8" t="str">
        <f>VLOOKUP(Table1[CUSTOMER ID],'Hospitalisation Details'!$A$2:$I$2344,9,0)</f>
        <v>R1024</v>
      </c>
      <c r="Q1829" s="8">
        <f ca="1">VLOOKUP(Table1[CUSTOMER ID],'Hospitalisation Details'!$A$2:$N$2344,13,0)</f>
        <v>19</v>
      </c>
    </row>
    <row r="1830" spans="1:17" ht="15.75" x14ac:dyDescent="0.25">
      <c r="A1830" s="1" t="s">
        <v>540</v>
      </c>
      <c r="B1830" s="8" t="str">
        <f>VLOOKUP(A1830:A4164,'Customer Names'!$A$2:$D$2336,2,0)</f>
        <v xml:space="preserve">  Katherine</v>
      </c>
      <c r="C1830" s="8">
        <f>VLOOKUP(A1830:A4164,'Medical Examinations'!$A$2:$H$2336,2,0)</f>
        <v>20.52</v>
      </c>
      <c r="D1830" s="8">
        <f>VLOOKUP(A1830:A4164,'Medical Examinations'!$A$2:$H$2336,3,0)</f>
        <v>4.83</v>
      </c>
      <c r="E1830" s="8" t="str">
        <f>VLOOKUP(A1830:A4164,'Medical Examinations'!$A$1:$M$2336,10,0)</f>
        <v>No</v>
      </c>
      <c r="F1830" s="8" t="str">
        <f>VLOOKUP(A1830:A4164,'Medical Examinations'!$A$2:$H$2336,5,0)</f>
        <v>No</v>
      </c>
      <c r="G1830" s="8" t="str">
        <f>VLOOKUP(A1830:A4164,'Medical Examinations'!$A$2:$H$2336,6,0)</f>
        <v>No</v>
      </c>
      <c r="H1830" s="8">
        <f>VLOOKUP(A1830:A4164,'Medical Examinations'!$A$2:$H$2336,7,0)</f>
        <v>0</v>
      </c>
      <c r="I1830" t="str">
        <f>VLOOKUP(A1830:A4164,'Medical Examinations'!$A$2:$K$2336,11,0)</f>
        <v>No</v>
      </c>
      <c r="J1830" s="8" t="str">
        <f>VLOOKUP(A1830:A4164,'Medical Examinations'!$A$2:$M$2336,12,0)</f>
        <v>Normal Weight</v>
      </c>
      <c r="K1830" s="8" t="str">
        <f>VLOOKUP(A1830:A4164,'Medical Examinations'!$A$2:$M$2336,13,0)</f>
        <v>Normal</v>
      </c>
      <c r="L1830" s="8" t="str">
        <f>VLOOKUP(Table1[CUSTOMER ID],'Hospitalisation Details'!$A$1:$N$2344,12,0)</f>
        <v>17/Nov/1990</v>
      </c>
      <c r="M1830" s="22">
        <f>VLOOKUP(Table1[CUSTOMER ID],'Hospitalisation Details'!$A$2:$N$2344,14,0)</f>
        <v>4544.2299999999996</v>
      </c>
      <c r="N1830" s="8" t="str">
        <f>VLOOKUP(Table1[CUSTOMER ID],'Hospitalisation Details'!$A$2:$I$2344,7,0)</f>
        <v>tier - 2</v>
      </c>
      <c r="O1830" s="8" t="str">
        <f>VLOOKUP(Table1[CUSTOMER ID],'Hospitalisation Details'!$A$2:$I$2344,8,0)</f>
        <v>tier - 1</v>
      </c>
      <c r="P1830" s="8" t="str">
        <f>VLOOKUP(Table1[CUSTOMER ID],'Hospitalisation Details'!$A$2:$I$2344,9,0)</f>
        <v>R1024</v>
      </c>
      <c r="Q1830" s="8">
        <f ca="1">VLOOKUP(Table1[CUSTOMER ID],'Hospitalisation Details'!$A$2:$N$2344,13,0)</f>
        <v>34</v>
      </c>
    </row>
    <row r="1831" spans="1:17" ht="15.75" x14ac:dyDescent="0.25">
      <c r="A1831" s="1" t="s">
        <v>539</v>
      </c>
      <c r="B1831" s="8" t="str">
        <f>VLOOKUP(A1831:A4165,'Customer Names'!$A$2:$D$2336,2,0)</f>
        <v xml:space="preserve">  Caleb</v>
      </c>
      <c r="C1831" s="8">
        <f>VLOOKUP(A1831:A4165,'Medical Examinations'!$A$2:$H$2336,2,0)</f>
        <v>42.9</v>
      </c>
      <c r="D1831" s="8">
        <f>VLOOKUP(A1831:A4165,'Medical Examinations'!$A$2:$H$2336,3,0)</f>
        <v>4.87</v>
      </c>
      <c r="E1831" s="8" t="str">
        <f>VLOOKUP(A1831:A4165,'Medical Examinations'!$A$1:$M$2336,10,0)</f>
        <v>Yes</v>
      </c>
      <c r="F1831" s="8" t="str">
        <f>VLOOKUP(A1831:A4165,'Medical Examinations'!$A$2:$H$2336,5,0)</f>
        <v>No</v>
      </c>
      <c r="G1831" s="8" t="str">
        <f>VLOOKUP(A1831:A4165,'Medical Examinations'!$A$2:$H$2336,6,0)</f>
        <v>No</v>
      </c>
      <c r="H1831" s="8">
        <f>VLOOKUP(A1831:A4165,'Medical Examinations'!$A$2:$H$2336,7,0)</f>
        <v>1</v>
      </c>
      <c r="I1831" t="str">
        <f>VLOOKUP(A1831:A4165,'Medical Examinations'!$A$2:$K$2336,11,0)</f>
        <v>No</v>
      </c>
      <c r="J1831" s="8" t="str">
        <f>VLOOKUP(A1831:A4165,'Medical Examinations'!$A$2:$M$2336,12,0)</f>
        <v>Obesity</v>
      </c>
      <c r="K1831" s="8" t="str">
        <f>VLOOKUP(A1831:A4165,'Medical Examinations'!$A$2:$M$2336,13,0)</f>
        <v>Normal</v>
      </c>
      <c r="L1831" s="8" t="str">
        <f>VLOOKUP(Table1[CUSTOMER ID],'Hospitalisation Details'!$A$1:$N$2344,12,0)</f>
        <v>13/Jun/1988</v>
      </c>
      <c r="M1831" s="22">
        <f>VLOOKUP(Table1[CUSTOMER ID],'Hospitalisation Details'!$A$2:$N$2344,14,0)</f>
        <v>4536.26</v>
      </c>
      <c r="N1831" s="8" t="str">
        <f>VLOOKUP(Table1[CUSTOMER ID],'Hospitalisation Details'!$A$2:$I$2344,7,0)</f>
        <v>tier - 2</v>
      </c>
      <c r="O1831" s="8" t="str">
        <f>VLOOKUP(Table1[CUSTOMER ID],'Hospitalisation Details'!$A$2:$I$2344,8,0)</f>
        <v>tier - 2</v>
      </c>
      <c r="P1831" s="8" t="str">
        <f>VLOOKUP(Table1[CUSTOMER ID],'Hospitalisation Details'!$A$2:$I$2344,9,0)</f>
        <v>R1011</v>
      </c>
      <c r="Q1831" s="8">
        <f ca="1">VLOOKUP(Table1[CUSTOMER ID],'Hospitalisation Details'!$A$2:$N$2344,13,0)</f>
        <v>36</v>
      </c>
    </row>
    <row r="1832" spans="1:17" ht="15.75" x14ac:dyDescent="0.25">
      <c r="A1832" s="1" t="s">
        <v>538</v>
      </c>
      <c r="B1832" s="8" t="str">
        <f>VLOOKUP(A1832:A4166,'Customer Names'!$A$2:$D$2336,2,0)</f>
        <v xml:space="preserve">  Jaime</v>
      </c>
      <c r="C1832" s="8">
        <f>VLOOKUP(A1832:A4166,'Medical Examinations'!$A$2:$H$2336,2,0)</f>
        <v>24.6</v>
      </c>
      <c r="D1832" s="8">
        <f>VLOOKUP(A1832:A4166,'Medical Examinations'!$A$2:$H$2336,3,0)</f>
        <v>5.86</v>
      </c>
      <c r="E1832" s="8" t="str">
        <f>VLOOKUP(A1832:A4166,'Medical Examinations'!$A$1:$M$2336,10,0)</f>
        <v>No</v>
      </c>
      <c r="F1832" s="8" t="str">
        <f>VLOOKUP(A1832:A4166,'Medical Examinations'!$A$2:$H$2336,5,0)</f>
        <v>No</v>
      </c>
      <c r="G1832" s="8" t="str">
        <f>VLOOKUP(A1832:A4166,'Medical Examinations'!$A$2:$H$2336,6,0)</f>
        <v>Yes</v>
      </c>
      <c r="H1832" s="8">
        <f>VLOOKUP(A1832:A4166,'Medical Examinations'!$A$2:$H$2336,7,0)</f>
        <v>1</v>
      </c>
      <c r="I1832" t="str">
        <f>VLOOKUP(A1832:A4166,'Medical Examinations'!$A$2:$K$2336,11,0)</f>
        <v>No</v>
      </c>
      <c r="J1832" s="8" t="str">
        <f>VLOOKUP(A1832:A4166,'Medical Examinations'!$A$2:$M$2336,12,0)</f>
        <v>Normal Weight</v>
      </c>
      <c r="K1832" s="8" t="str">
        <f>VLOOKUP(A1832:A4166,'Medical Examinations'!$A$2:$M$2336,13,0)</f>
        <v>Prediabetes</v>
      </c>
      <c r="L1832" s="8" t="str">
        <f>VLOOKUP(Table1[CUSTOMER ID],'Hospitalisation Details'!$A$1:$N$2344,12,0)</f>
        <v>29/Jun/1993</v>
      </c>
      <c r="M1832" s="22">
        <f>VLOOKUP(Table1[CUSTOMER ID],'Hospitalisation Details'!$A$2:$N$2344,14,0)</f>
        <v>4529.4799999999996</v>
      </c>
      <c r="N1832" s="8" t="str">
        <f>VLOOKUP(Table1[CUSTOMER ID],'Hospitalisation Details'!$A$2:$I$2344,7,0)</f>
        <v>tier - 2</v>
      </c>
      <c r="O1832" s="8" t="str">
        <f>VLOOKUP(Table1[CUSTOMER ID],'Hospitalisation Details'!$A$2:$I$2344,8,0)</f>
        <v>tier - 1</v>
      </c>
      <c r="P1832" s="8" t="str">
        <f>VLOOKUP(Table1[CUSTOMER ID],'Hospitalisation Details'!$A$2:$I$2344,9,0)</f>
        <v>R1011</v>
      </c>
      <c r="Q1832" s="8">
        <f ca="1">VLOOKUP(Table1[CUSTOMER ID],'Hospitalisation Details'!$A$2:$N$2344,13,0)</f>
        <v>31</v>
      </c>
    </row>
    <row r="1833" spans="1:17" ht="15.75" x14ac:dyDescent="0.25">
      <c r="A1833" s="1" t="s">
        <v>537</v>
      </c>
      <c r="B1833" s="8" t="str">
        <f>VLOOKUP(A1833:A4167,'Customer Names'!$A$2:$D$2336,2,0)</f>
        <v xml:space="preserve">  Hannah</v>
      </c>
      <c r="C1833" s="8">
        <f>VLOOKUP(A1833:A4167,'Medical Examinations'!$A$2:$H$2336,2,0)</f>
        <v>28.405000000000001</v>
      </c>
      <c r="D1833" s="8">
        <f>VLOOKUP(A1833:A4167,'Medical Examinations'!$A$2:$H$2336,3,0)</f>
        <v>4.12</v>
      </c>
      <c r="E1833" s="8" t="str">
        <f>VLOOKUP(A1833:A4167,'Medical Examinations'!$A$1:$M$2336,10,0)</f>
        <v>No</v>
      </c>
      <c r="F1833" s="8" t="str">
        <f>VLOOKUP(A1833:A4167,'Medical Examinations'!$A$2:$H$2336,5,0)</f>
        <v>No</v>
      </c>
      <c r="G1833" s="8" t="str">
        <f>VLOOKUP(A1833:A4167,'Medical Examinations'!$A$2:$H$2336,6,0)</f>
        <v>No</v>
      </c>
      <c r="H1833" s="8">
        <f>VLOOKUP(A1833:A4167,'Medical Examinations'!$A$2:$H$2336,7,0)</f>
        <v>1</v>
      </c>
      <c r="I1833" t="str">
        <f>VLOOKUP(A1833:A4167,'Medical Examinations'!$A$2:$K$2336,11,0)</f>
        <v>No</v>
      </c>
      <c r="J1833" s="8" t="str">
        <f>VLOOKUP(A1833:A4167,'Medical Examinations'!$A$2:$M$2336,12,0)</f>
        <v>Overweight</v>
      </c>
      <c r="K1833" s="8" t="str">
        <f>VLOOKUP(A1833:A4167,'Medical Examinations'!$A$2:$M$2336,13,0)</f>
        <v>Normal</v>
      </c>
      <c r="L1833" s="8" t="str">
        <f>VLOOKUP(Table1[CUSTOMER ID],'Hospitalisation Details'!$A$1:$N$2344,12,0)</f>
        <v>13/Aug/1992</v>
      </c>
      <c r="M1833" s="22">
        <f>VLOOKUP(Table1[CUSTOMER ID],'Hospitalisation Details'!$A$2:$N$2344,14,0)</f>
        <v>4527.18</v>
      </c>
      <c r="N1833" s="8" t="str">
        <f>VLOOKUP(Table1[CUSTOMER ID],'Hospitalisation Details'!$A$2:$I$2344,7,0)</f>
        <v>tier - 2</v>
      </c>
      <c r="O1833" s="8" t="str">
        <f>VLOOKUP(Table1[CUSTOMER ID],'Hospitalisation Details'!$A$2:$I$2344,8,0)</f>
        <v>tier - 2</v>
      </c>
      <c r="P1833" s="8" t="str">
        <f>VLOOKUP(Table1[CUSTOMER ID],'Hospitalisation Details'!$A$2:$I$2344,9,0)</f>
        <v>R1012</v>
      </c>
      <c r="Q1833" s="8">
        <f ca="1">VLOOKUP(Table1[CUSTOMER ID],'Hospitalisation Details'!$A$2:$N$2344,13,0)</f>
        <v>32</v>
      </c>
    </row>
    <row r="1834" spans="1:17" ht="15.75" x14ac:dyDescent="0.25">
      <c r="A1834" s="1" t="s">
        <v>536</v>
      </c>
      <c r="B1834" s="8" t="str">
        <f>VLOOKUP(A1834:A4168,'Customer Names'!$A$2:$D$2336,2,0)</f>
        <v xml:space="preserve">  Zachariah</v>
      </c>
      <c r="C1834" s="8">
        <f>VLOOKUP(A1834:A4168,'Medical Examinations'!$A$2:$H$2336,2,0)</f>
        <v>34.674999999999997</v>
      </c>
      <c r="D1834" s="8">
        <f>VLOOKUP(A1834:A4168,'Medical Examinations'!$A$2:$H$2336,3,0)</f>
        <v>5.71</v>
      </c>
      <c r="E1834" s="8" t="str">
        <f>VLOOKUP(A1834:A4168,'Medical Examinations'!$A$1:$M$2336,10,0)</f>
        <v>Yes</v>
      </c>
      <c r="F1834" s="8" t="str">
        <f>VLOOKUP(A1834:A4168,'Medical Examinations'!$A$2:$H$2336,5,0)</f>
        <v>No</v>
      </c>
      <c r="G1834" s="8" t="str">
        <f>VLOOKUP(A1834:A4168,'Medical Examinations'!$A$2:$H$2336,6,0)</f>
        <v>No</v>
      </c>
      <c r="H1834" s="8">
        <f>VLOOKUP(A1834:A4168,'Medical Examinations'!$A$2:$H$2336,7,0)</f>
        <v>1</v>
      </c>
      <c r="I1834" t="str">
        <f>VLOOKUP(A1834:A4168,'Medical Examinations'!$A$2:$K$2336,11,0)</f>
        <v>No</v>
      </c>
      <c r="J1834" s="8" t="str">
        <f>VLOOKUP(A1834:A4168,'Medical Examinations'!$A$2:$M$2336,12,0)</f>
        <v>Obesity</v>
      </c>
      <c r="K1834" s="8" t="str">
        <f>VLOOKUP(A1834:A4168,'Medical Examinations'!$A$2:$M$2336,13,0)</f>
        <v>Prediabetes</v>
      </c>
      <c r="L1834" s="8" t="str">
        <f>VLOOKUP(Table1[CUSTOMER ID],'Hospitalisation Details'!$A$1:$N$2344,12,0)</f>
        <v>21/Dec/1988</v>
      </c>
      <c r="M1834" s="22">
        <f>VLOOKUP(Table1[CUSTOMER ID],'Hospitalisation Details'!$A$2:$N$2344,14,0)</f>
        <v>4518.83</v>
      </c>
      <c r="N1834" s="8" t="str">
        <f>VLOOKUP(Table1[CUSTOMER ID],'Hospitalisation Details'!$A$2:$I$2344,7,0)</f>
        <v>tier - 2</v>
      </c>
      <c r="O1834" s="8" t="str">
        <f>VLOOKUP(Table1[CUSTOMER ID],'Hospitalisation Details'!$A$2:$I$2344,8,0)</f>
        <v>tier - 2</v>
      </c>
      <c r="P1834" s="8" t="str">
        <f>VLOOKUP(Table1[CUSTOMER ID],'Hospitalisation Details'!$A$2:$I$2344,9,0)</f>
        <v>R1017</v>
      </c>
      <c r="Q1834" s="8">
        <f ca="1">VLOOKUP(Table1[CUSTOMER ID],'Hospitalisation Details'!$A$2:$N$2344,13,0)</f>
        <v>35</v>
      </c>
    </row>
    <row r="1835" spans="1:17" ht="15.75" x14ac:dyDescent="0.25">
      <c r="A1835" s="1" t="s">
        <v>535</v>
      </c>
      <c r="B1835" s="8" t="str">
        <f>VLOOKUP(A1835:A4169,'Customer Names'!$A$2:$D$2336,2,0)</f>
        <v xml:space="preserve">  Patricia A</v>
      </c>
      <c r="C1835" s="8">
        <f>VLOOKUP(A1835:A4169,'Medical Examinations'!$A$2:$H$2336,2,0)</f>
        <v>18.850000000000001</v>
      </c>
      <c r="D1835" s="8">
        <f>VLOOKUP(A1835:A4169,'Medical Examinations'!$A$2:$H$2336,3,0)</f>
        <v>6.03</v>
      </c>
      <c r="E1835" s="8" t="str">
        <f>VLOOKUP(A1835:A4169,'Medical Examinations'!$A$1:$M$2336,10,0)</f>
        <v>No</v>
      </c>
      <c r="F1835" s="8" t="str">
        <f>VLOOKUP(A1835:A4169,'Medical Examinations'!$A$2:$H$2336,5,0)</f>
        <v>No</v>
      </c>
      <c r="G1835" s="8" t="str">
        <f>VLOOKUP(A1835:A4169,'Medical Examinations'!$A$2:$H$2336,6,0)</f>
        <v>No</v>
      </c>
      <c r="H1835" s="8">
        <f>VLOOKUP(A1835:A4169,'Medical Examinations'!$A$2:$H$2336,7,0)</f>
        <v>1</v>
      </c>
      <c r="I1835" t="str">
        <f>VLOOKUP(A1835:A4169,'Medical Examinations'!$A$2:$K$2336,11,0)</f>
        <v>No</v>
      </c>
      <c r="J1835" s="8" t="str">
        <f>VLOOKUP(A1835:A4169,'Medical Examinations'!$A$2:$M$2336,12,0)</f>
        <v>Normal Weight</v>
      </c>
      <c r="K1835" s="8" t="str">
        <f>VLOOKUP(A1835:A4169,'Medical Examinations'!$A$2:$M$2336,13,0)</f>
        <v>Prediabetes</v>
      </c>
      <c r="L1835" s="8" t="str">
        <f>VLOOKUP(Table1[CUSTOMER ID],'Hospitalisation Details'!$A$1:$N$2344,12,0)</f>
        <v>5/Dec/1987</v>
      </c>
      <c r="M1835" s="22">
        <f>VLOOKUP(Table1[CUSTOMER ID],'Hospitalisation Details'!$A$2:$N$2344,14,0)</f>
        <v>4518.7700000000004</v>
      </c>
      <c r="N1835" s="8" t="str">
        <f>VLOOKUP(Table1[CUSTOMER ID],'Hospitalisation Details'!$A$2:$I$2344,7,0)</f>
        <v>tier - 2</v>
      </c>
      <c r="O1835" s="8" t="str">
        <f>VLOOKUP(Table1[CUSTOMER ID],'Hospitalisation Details'!$A$2:$I$2344,8,0)</f>
        <v>tier - 3</v>
      </c>
      <c r="P1835" s="8" t="str">
        <f>VLOOKUP(Table1[CUSTOMER ID],'Hospitalisation Details'!$A$2:$I$2344,9,0)</f>
        <v>R1012</v>
      </c>
      <c r="Q1835" s="8">
        <f ca="1">VLOOKUP(Table1[CUSTOMER ID],'Hospitalisation Details'!$A$2:$N$2344,13,0)</f>
        <v>36</v>
      </c>
    </row>
    <row r="1836" spans="1:17" ht="15.75" x14ac:dyDescent="0.25">
      <c r="A1836" s="1" t="s">
        <v>533</v>
      </c>
      <c r="B1836" s="8" t="str">
        <f>VLOOKUP(A1836:A4170,'Customer Names'!$A$2:$D$2336,2,0)</f>
        <v xml:space="preserve">  Elizabeth A</v>
      </c>
      <c r="C1836" s="8">
        <f>VLOOKUP(A1836:A4170,'Medical Examinations'!$A$2:$H$2336,2,0)</f>
        <v>34.130000000000003</v>
      </c>
      <c r="D1836" s="8">
        <f>VLOOKUP(A1836:A4170,'Medical Examinations'!$A$2:$H$2336,3,0)</f>
        <v>5.65</v>
      </c>
      <c r="E1836" s="8" t="str">
        <f>VLOOKUP(A1836:A4170,'Medical Examinations'!$A$1:$M$2336,10,0)</f>
        <v>No</v>
      </c>
      <c r="F1836" s="8" t="str">
        <f>VLOOKUP(A1836:A4170,'Medical Examinations'!$A$2:$H$2336,5,0)</f>
        <v>No</v>
      </c>
      <c r="G1836" s="8" t="str">
        <f>VLOOKUP(A1836:A4170,'Medical Examinations'!$A$2:$H$2336,6,0)</f>
        <v>Yes</v>
      </c>
      <c r="H1836" s="8">
        <f>VLOOKUP(A1836:A4170,'Medical Examinations'!$A$2:$H$2336,7,0)</f>
        <v>1</v>
      </c>
      <c r="I1836" t="str">
        <f>VLOOKUP(A1836:A4170,'Medical Examinations'!$A$2:$K$2336,11,0)</f>
        <v>No</v>
      </c>
      <c r="J1836" s="8" t="str">
        <f>VLOOKUP(A1836:A4170,'Medical Examinations'!$A$2:$M$2336,12,0)</f>
        <v>Obesity</v>
      </c>
      <c r="K1836" s="8" t="str">
        <f>VLOOKUP(A1836:A4170,'Medical Examinations'!$A$2:$M$2336,13,0)</f>
        <v>Normal</v>
      </c>
      <c r="L1836" s="8" t="str">
        <f>VLOOKUP(Table1[CUSTOMER ID],'Hospitalisation Details'!$A$1:$N$2344,12,0)</f>
        <v>2/Oct/2003</v>
      </c>
      <c r="M1836" s="22">
        <f>VLOOKUP(Table1[CUSTOMER ID],'Hospitalisation Details'!$A$2:$N$2344,14,0)</f>
        <v>4518.3999999999996</v>
      </c>
      <c r="N1836" s="8" t="str">
        <f>VLOOKUP(Table1[CUSTOMER ID],'Hospitalisation Details'!$A$2:$I$2344,7,0)</f>
        <v>tier - 2</v>
      </c>
      <c r="O1836" s="8" t="str">
        <f>VLOOKUP(Table1[CUSTOMER ID],'Hospitalisation Details'!$A$2:$I$2344,8,0)</f>
        <v>tier - 3</v>
      </c>
      <c r="P1836" s="8" t="str">
        <f>VLOOKUP(Table1[CUSTOMER ID],'Hospitalisation Details'!$A$2:$I$2344,9,0)</f>
        <v>R1026</v>
      </c>
      <c r="Q1836" s="8">
        <f ca="1">VLOOKUP(Table1[CUSTOMER ID],'Hospitalisation Details'!$A$2:$N$2344,13,0)</f>
        <v>21</v>
      </c>
    </row>
    <row r="1837" spans="1:17" ht="15.75" x14ac:dyDescent="0.25">
      <c r="A1837" s="1" t="s">
        <v>532</v>
      </c>
      <c r="B1837" s="8" t="str">
        <f>VLOOKUP(A1837:A4171,'Customer Names'!$A$2:$D$2336,2,0)</f>
        <v xml:space="preserve">  Benjamin</v>
      </c>
      <c r="C1837" s="8">
        <f>VLOOKUP(A1837:A4171,'Medical Examinations'!$A$2:$H$2336,2,0)</f>
        <v>17.34</v>
      </c>
      <c r="D1837" s="8">
        <f>VLOOKUP(A1837:A4171,'Medical Examinations'!$A$2:$H$2336,3,0)</f>
        <v>5.05</v>
      </c>
      <c r="E1837" s="8" t="str">
        <f>VLOOKUP(A1837:A4171,'Medical Examinations'!$A$1:$M$2336,10,0)</f>
        <v>No</v>
      </c>
      <c r="F1837" s="8" t="str">
        <f>VLOOKUP(A1837:A4171,'Medical Examinations'!$A$2:$H$2336,5,0)</f>
        <v>No</v>
      </c>
      <c r="G1837" s="8" t="str">
        <f>VLOOKUP(A1837:A4171,'Medical Examinations'!$A$2:$H$2336,6,0)</f>
        <v>No</v>
      </c>
      <c r="H1837" s="8">
        <f>VLOOKUP(A1837:A4171,'Medical Examinations'!$A$2:$H$2336,7,0)</f>
        <v>0</v>
      </c>
      <c r="I1837" t="str">
        <f>VLOOKUP(A1837:A4171,'Medical Examinations'!$A$2:$K$2336,11,0)</f>
        <v>No</v>
      </c>
      <c r="J1837" s="8" t="str">
        <f>VLOOKUP(A1837:A4171,'Medical Examinations'!$A$2:$M$2336,12,0)</f>
        <v>Underweight</v>
      </c>
      <c r="K1837" s="8" t="str">
        <f>VLOOKUP(A1837:A4171,'Medical Examinations'!$A$2:$M$2336,13,0)</f>
        <v>Normal</v>
      </c>
      <c r="L1837" s="8" t="str">
        <f>VLOOKUP(Table1[CUSTOMER ID],'Hospitalisation Details'!$A$1:$N$2344,12,0)</f>
        <v>16/Jun/1980</v>
      </c>
      <c r="M1837" s="22">
        <f>VLOOKUP(Table1[CUSTOMER ID],'Hospitalisation Details'!$A$2:$N$2344,14,0)</f>
        <v>4515.71</v>
      </c>
      <c r="N1837" s="8" t="str">
        <f>VLOOKUP(Table1[CUSTOMER ID],'Hospitalisation Details'!$A$2:$I$2344,7,0)</f>
        <v>tier - 2</v>
      </c>
      <c r="O1837" s="8" t="str">
        <f>VLOOKUP(Table1[CUSTOMER ID],'Hospitalisation Details'!$A$2:$I$2344,8,0)</f>
        <v>tier - 3</v>
      </c>
      <c r="P1837" s="8" t="str">
        <f>VLOOKUP(Table1[CUSTOMER ID],'Hospitalisation Details'!$A$2:$I$2344,9,0)</f>
        <v>R1013</v>
      </c>
      <c r="Q1837" s="8">
        <f ca="1">VLOOKUP(Table1[CUSTOMER ID],'Hospitalisation Details'!$A$2:$N$2344,13,0)</f>
        <v>44</v>
      </c>
    </row>
    <row r="1838" spans="1:17" ht="15.75" x14ac:dyDescent="0.25">
      <c r="A1838" s="1" t="s">
        <v>531</v>
      </c>
      <c r="B1838" s="8" t="str">
        <f>VLOOKUP(A1838:A4172,'Customer Names'!$A$2:$D$2336,2,0)</f>
        <v xml:space="preserve">  Breno</v>
      </c>
      <c r="C1838" s="8">
        <f>VLOOKUP(A1838:A4172,'Medical Examinations'!$A$2:$H$2336,2,0)</f>
        <v>17.440000000000001</v>
      </c>
      <c r="D1838" s="8">
        <f>VLOOKUP(A1838:A4172,'Medical Examinations'!$A$2:$H$2336,3,0)</f>
        <v>6.26</v>
      </c>
      <c r="E1838" s="8" t="str">
        <f>VLOOKUP(A1838:A4172,'Medical Examinations'!$A$1:$M$2336,10,0)</f>
        <v>No</v>
      </c>
      <c r="F1838" s="8" t="str">
        <f>VLOOKUP(A1838:A4172,'Medical Examinations'!$A$2:$H$2336,5,0)</f>
        <v>No</v>
      </c>
      <c r="G1838" s="8" t="str">
        <f>VLOOKUP(A1838:A4172,'Medical Examinations'!$A$2:$H$2336,6,0)</f>
        <v>No</v>
      </c>
      <c r="H1838" s="8">
        <f>VLOOKUP(A1838:A4172,'Medical Examinations'!$A$2:$H$2336,7,0)</f>
        <v>0</v>
      </c>
      <c r="I1838" t="str">
        <f>VLOOKUP(A1838:A4172,'Medical Examinations'!$A$2:$K$2336,11,0)</f>
        <v>No</v>
      </c>
      <c r="J1838" s="8" t="str">
        <f>VLOOKUP(A1838:A4172,'Medical Examinations'!$A$2:$M$2336,12,0)</f>
        <v>Underweight</v>
      </c>
      <c r="K1838" s="8" t="str">
        <f>VLOOKUP(A1838:A4172,'Medical Examinations'!$A$2:$M$2336,13,0)</f>
        <v>Prediabetes</v>
      </c>
      <c r="L1838" s="8" t="str">
        <f>VLOOKUP(Table1[CUSTOMER ID],'Hospitalisation Details'!$A$1:$N$2344,12,0)</f>
        <v>27/Sep/1982</v>
      </c>
      <c r="M1838" s="22">
        <f>VLOOKUP(Table1[CUSTOMER ID],'Hospitalisation Details'!$A$2:$N$2344,14,0)</f>
        <v>4511.41</v>
      </c>
      <c r="N1838" s="8" t="str">
        <f>VLOOKUP(Table1[CUSTOMER ID],'Hospitalisation Details'!$A$2:$I$2344,7,0)</f>
        <v>tier - 2</v>
      </c>
      <c r="O1838" s="8" t="str">
        <f>VLOOKUP(Table1[CUSTOMER ID],'Hospitalisation Details'!$A$2:$I$2344,8,0)</f>
        <v>tier - 3</v>
      </c>
      <c r="P1838" s="8" t="str">
        <f>VLOOKUP(Table1[CUSTOMER ID],'Hospitalisation Details'!$A$2:$I$2344,9,0)</f>
        <v>R1013</v>
      </c>
      <c r="Q1838" s="8">
        <f ca="1">VLOOKUP(Table1[CUSTOMER ID],'Hospitalisation Details'!$A$2:$N$2344,13,0)</f>
        <v>42</v>
      </c>
    </row>
    <row r="1839" spans="1:17" ht="15.75" x14ac:dyDescent="0.25">
      <c r="A1839" s="1" t="s">
        <v>530</v>
      </c>
      <c r="B1839" s="8" t="str">
        <f>VLOOKUP(A1839:A4173,'Customer Names'!$A$2:$D$2336,2,0)</f>
        <v xml:space="preserve">  Takaya</v>
      </c>
      <c r="C1839" s="8">
        <f>VLOOKUP(A1839:A4173,'Medical Examinations'!$A$2:$H$2336,2,0)</f>
        <v>33.659999999999997</v>
      </c>
      <c r="D1839" s="8">
        <f>VLOOKUP(A1839:A4173,'Medical Examinations'!$A$2:$H$2336,3,0)</f>
        <v>4.08</v>
      </c>
      <c r="E1839" s="8" t="str">
        <f>VLOOKUP(A1839:A4173,'Medical Examinations'!$A$1:$M$2336,10,0)</f>
        <v>Yes</v>
      </c>
      <c r="F1839" s="8" t="str">
        <f>VLOOKUP(A1839:A4173,'Medical Examinations'!$A$2:$H$2336,5,0)</f>
        <v>No</v>
      </c>
      <c r="G1839" s="8" t="str">
        <f>VLOOKUP(A1839:A4173,'Medical Examinations'!$A$2:$H$2336,6,0)</f>
        <v>Yes</v>
      </c>
      <c r="H1839" s="8">
        <f>VLOOKUP(A1839:A4173,'Medical Examinations'!$A$2:$H$2336,7,0)</f>
        <v>1</v>
      </c>
      <c r="I1839" t="str">
        <f>VLOOKUP(A1839:A4173,'Medical Examinations'!$A$2:$K$2336,11,0)</f>
        <v>No</v>
      </c>
      <c r="J1839" s="8" t="str">
        <f>VLOOKUP(A1839:A4173,'Medical Examinations'!$A$2:$M$2336,12,0)</f>
        <v>Obesity</v>
      </c>
      <c r="K1839" s="8" t="str">
        <f>VLOOKUP(A1839:A4173,'Medical Examinations'!$A$2:$M$2336,13,0)</f>
        <v>Normal</v>
      </c>
      <c r="L1839" s="8" t="str">
        <f>VLOOKUP(Table1[CUSTOMER ID],'Hospitalisation Details'!$A$1:$N$2344,12,0)</f>
        <v>13/Oct/1997</v>
      </c>
      <c r="M1839" s="22">
        <f>VLOOKUP(Table1[CUSTOMER ID],'Hospitalisation Details'!$A$2:$N$2344,14,0)</f>
        <v>4504.66</v>
      </c>
      <c r="N1839" s="8" t="str">
        <f>VLOOKUP(Table1[CUSTOMER ID],'Hospitalisation Details'!$A$2:$I$2344,7,0)</f>
        <v>tier - 1</v>
      </c>
      <c r="O1839" s="8" t="str">
        <f>VLOOKUP(Table1[CUSTOMER ID],'Hospitalisation Details'!$A$2:$I$2344,8,0)</f>
        <v>tier - 2</v>
      </c>
      <c r="P1839" s="8" t="str">
        <f>VLOOKUP(Table1[CUSTOMER ID],'Hospitalisation Details'!$A$2:$I$2344,9,0)</f>
        <v>R1013</v>
      </c>
      <c r="Q1839" s="8">
        <f ca="1">VLOOKUP(Table1[CUSTOMER ID],'Hospitalisation Details'!$A$2:$N$2344,13,0)</f>
        <v>27</v>
      </c>
    </row>
    <row r="1840" spans="1:17" ht="15.75" x14ac:dyDescent="0.25">
      <c r="A1840" s="1" t="s">
        <v>529</v>
      </c>
      <c r="B1840" s="8" t="str">
        <f>VLOOKUP(A1840:A4174,'Customer Names'!$A$2:$D$2336,2,0)</f>
        <v xml:space="preserve">  Thomas IV</v>
      </c>
      <c r="C1840" s="8">
        <f>VLOOKUP(A1840:A4174,'Medical Examinations'!$A$2:$H$2336,2,0)</f>
        <v>21.375</v>
      </c>
      <c r="D1840" s="8">
        <f>VLOOKUP(A1840:A4174,'Medical Examinations'!$A$2:$H$2336,3,0)</f>
        <v>6.19</v>
      </c>
      <c r="E1840" s="8" t="str">
        <f>VLOOKUP(A1840:A4174,'Medical Examinations'!$A$1:$M$2336,10,0)</f>
        <v>Yes</v>
      </c>
      <c r="F1840" s="8" t="str">
        <f>VLOOKUP(A1840:A4174,'Medical Examinations'!$A$2:$H$2336,5,0)</f>
        <v>No</v>
      </c>
      <c r="G1840" s="8" t="str">
        <f>VLOOKUP(A1840:A4174,'Medical Examinations'!$A$2:$H$2336,6,0)</f>
        <v>No</v>
      </c>
      <c r="H1840" s="8">
        <f>VLOOKUP(A1840:A4174,'Medical Examinations'!$A$2:$H$2336,7,0)</f>
        <v>1</v>
      </c>
      <c r="I1840" t="str">
        <f>VLOOKUP(A1840:A4174,'Medical Examinations'!$A$2:$K$2336,11,0)</f>
        <v>No</v>
      </c>
      <c r="J1840" s="8" t="str">
        <f>VLOOKUP(A1840:A4174,'Medical Examinations'!$A$2:$M$2336,12,0)</f>
        <v>Normal Weight</v>
      </c>
      <c r="K1840" s="8" t="str">
        <f>VLOOKUP(A1840:A4174,'Medical Examinations'!$A$2:$M$2336,13,0)</f>
        <v>Prediabetes</v>
      </c>
      <c r="L1840" s="8" t="str">
        <f>VLOOKUP(Table1[CUSTOMER ID],'Hospitalisation Details'!$A$1:$N$2344,12,0)</f>
        <v>26/Jun/1988</v>
      </c>
      <c r="M1840" s="22">
        <f>VLOOKUP(Table1[CUSTOMER ID],'Hospitalisation Details'!$A$2:$N$2344,14,0)</f>
        <v>4500.34</v>
      </c>
      <c r="N1840" s="8" t="str">
        <f>VLOOKUP(Table1[CUSTOMER ID],'Hospitalisation Details'!$A$2:$I$2344,7,0)</f>
        <v>tier - 2</v>
      </c>
      <c r="O1840" s="8" t="str">
        <f>VLOOKUP(Table1[CUSTOMER ID],'Hospitalisation Details'!$A$2:$I$2344,8,0)</f>
        <v>tier - 1</v>
      </c>
      <c r="P1840" s="8" t="str">
        <f>VLOOKUP(Table1[CUSTOMER ID],'Hospitalisation Details'!$A$2:$I$2344,9,0)</f>
        <v>R1017</v>
      </c>
      <c r="Q1840" s="8">
        <f ca="1">VLOOKUP(Table1[CUSTOMER ID],'Hospitalisation Details'!$A$2:$N$2344,13,0)</f>
        <v>36</v>
      </c>
    </row>
    <row r="1841" spans="1:17" ht="15.75" x14ac:dyDescent="0.25">
      <c r="A1841" s="1" t="s">
        <v>528</v>
      </c>
      <c r="B1841" s="8" t="str">
        <f>VLOOKUP(A1841:A4175,'Customer Names'!$A$2:$D$2336,2,0)</f>
        <v xml:space="preserve">  Bradley E</v>
      </c>
      <c r="C1841" s="8">
        <f>VLOOKUP(A1841:A4175,'Medical Examinations'!$A$2:$H$2336,2,0)</f>
        <v>27.14</v>
      </c>
      <c r="D1841" s="8">
        <f>VLOOKUP(A1841:A4175,'Medical Examinations'!$A$2:$H$2336,3,0)</f>
        <v>6.01</v>
      </c>
      <c r="E1841" s="8" t="str">
        <f>VLOOKUP(A1841:A4175,'Medical Examinations'!$A$1:$M$2336,10,0)</f>
        <v>No</v>
      </c>
      <c r="F1841" s="8" t="str">
        <f>VLOOKUP(A1841:A4175,'Medical Examinations'!$A$2:$H$2336,5,0)</f>
        <v>No</v>
      </c>
      <c r="G1841" s="8" t="str">
        <f>VLOOKUP(A1841:A4175,'Medical Examinations'!$A$2:$H$2336,6,0)</f>
        <v>No</v>
      </c>
      <c r="H1841" s="8">
        <f>VLOOKUP(A1841:A4175,'Medical Examinations'!$A$2:$H$2336,7,0)</f>
        <v>1</v>
      </c>
      <c r="I1841" t="str">
        <f>VLOOKUP(A1841:A4175,'Medical Examinations'!$A$2:$K$2336,11,0)</f>
        <v>No</v>
      </c>
      <c r="J1841" s="8" t="str">
        <f>VLOOKUP(A1841:A4175,'Medical Examinations'!$A$2:$M$2336,12,0)</f>
        <v>Overweight</v>
      </c>
      <c r="K1841" s="8" t="str">
        <f>VLOOKUP(A1841:A4175,'Medical Examinations'!$A$2:$M$2336,13,0)</f>
        <v>Prediabetes</v>
      </c>
      <c r="L1841" s="8" t="str">
        <f>VLOOKUP(Table1[CUSTOMER ID],'Hospitalisation Details'!$A$1:$N$2344,12,0)</f>
        <v>12/Jul/1992</v>
      </c>
      <c r="M1841" s="22">
        <f>VLOOKUP(Table1[CUSTOMER ID],'Hospitalisation Details'!$A$2:$N$2344,14,0)</f>
        <v>4488.58</v>
      </c>
      <c r="N1841" s="8" t="str">
        <f>VLOOKUP(Table1[CUSTOMER ID],'Hospitalisation Details'!$A$2:$I$2344,7,0)</f>
        <v>tier - 2</v>
      </c>
      <c r="O1841" s="8" t="str">
        <f>VLOOKUP(Table1[CUSTOMER ID],'Hospitalisation Details'!$A$2:$I$2344,8,0)</f>
        <v>tier - 3</v>
      </c>
      <c r="P1841" s="8" t="str">
        <f>VLOOKUP(Table1[CUSTOMER ID],'Hospitalisation Details'!$A$2:$I$2344,9,0)</f>
        <v>R1012</v>
      </c>
      <c r="Q1841" s="8">
        <f ca="1">VLOOKUP(Table1[CUSTOMER ID],'Hospitalisation Details'!$A$2:$N$2344,13,0)</f>
        <v>32</v>
      </c>
    </row>
    <row r="1842" spans="1:17" ht="15.75" x14ac:dyDescent="0.25">
      <c r="A1842" s="1" t="s">
        <v>527</v>
      </c>
      <c r="B1842" s="8" t="str">
        <f>VLOOKUP(A1842:A4176,'Customer Names'!$A$2:$D$2336,2,0)</f>
        <v xml:space="preserve">  Megan</v>
      </c>
      <c r="C1842" s="8">
        <f>VLOOKUP(A1842:A4176,'Medical Examinations'!$A$2:$H$2336,2,0)</f>
        <v>35.78</v>
      </c>
      <c r="D1842" s="8">
        <f>VLOOKUP(A1842:A4176,'Medical Examinations'!$A$2:$H$2336,3,0)</f>
        <v>6.07</v>
      </c>
      <c r="E1842" s="8" t="str">
        <f>VLOOKUP(A1842:A4176,'Medical Examinations'!$A$1:$M$2336,10,0)</f>
        <v>No</v>
      </c>
      <c r="F1842" s="8" t="str">
        <f>VLOOKUP(A1842:A4176,'Medical Examinations'!$A$2:$H$2336,5,0)</f>
        <v>yes</v>
      </c>
      <c r="G1842" s="8" t="str">
        <f>VLOOKUP(A1842:A4176,'Medical Examinations'!$A$2:$H$2336,6,0)</f>
        <v>No</v>
      </c>
      <c r="H1842" s="8">
        <f>VLOOKUP(A1842:A4176,'Medical Examinations'!$A$2:$H$2336,7,0)</f>
        <v>1</v>
      </c>
      <c r="I1842" t="str">
        <f>VLOOKUP(A1842:A4176,'Medical Examinations'!$A$2:$K$2336,11,0)</f>
        <v>No</v>
      </c>
      <c r="J1842" s="8" t="str">
        <f>VLOOKUP(A1842:A4176,'Medical Examinations'!$A$2:$M$2336,12,0)</f>
        <v>Obesity</v>
      </c>
      <c r="K1842" s="8" t="str">
        <f>VLOOKUP(A1842:A4176,'Medical Examinations'!$A$2:$M$2336,13,0)</f>
        <v>Prediabetes</v>
      </c>
      <c r="L1842" s="8" t="str">
        <f>VLOOKUP(Table1[CUSTOMER ID],'Hospitalisation Details'!$A$1:$N$2344,12,0)</f>
        <v>18/Jul/2004</v>
      </c>
      <c r="M1842" s="22">
        <f>VLOOKUP(Table1[CUSTOMER ID],'Hospitalisation Details'!$A$2:$N$2344,14,0)</f>
        <v>4468.25</v>
      </c>
      <c r="N1842" s="8" t="str">
        <f>VLOOKUP(Table1[CUSTOMER ID],'Hospitalisation Details'!$A$2:$I$2344,7,0)</f>
        <v>tier - 2</v>
      </c>
      <c r="O1842" s="8" t="str">
        <f>VLOOKUP(Table1[CUSTOMER ID],'Hospitalisation Details'!$A$2:$I$2344,8,0)</f>
        <v>tier - 2</v>
      </c>
      <c r="P1842" s="8" t="str">
        <f>VLOOKUP(Table1[CUSTOMER ID],'Hospitalisation Details'!$A$2:$I$2344,9,0)</f>
        <v>R1012</v>
      </c>
      <c r="Q1842" s="8">
        <f ca="1">VLOOKUP(Table1[CUSTOMER ID],'Hospitalisation Details'!$A$2:$N$2344,13,0)</f>
        <v>20</v>
      </c>
    </row>
    <row r="1843" spans="1:17" ht="15.75" x14ac:dyDescent="0.25">
      <c r="A1843" s="1" t="s">
        <v>526</v>
      </c>
      <c r="B1843" s="8" t="str">
        <f>VLOOKUP(A1843:A4177,'Customer Names'!$A$2:$D$2336,2,0)</f>
        <v xml:space="preserve">  Ruby J</v>
      </c>
      <c r="C1843" s="8">
        <f>VLOOKUP(A1843:A4177,'Medical Examinations'!$A$2:$H$2336,2,0)</f>
        <v>34.96</v>
      </c>
      <c r="D1843" s="8">
        <f>VLOOKUP(A1843:A4177,'Medical Examinations'!$A$2:$H$2336,3,0)</f>
        <v>5.63</v>
      </c>
      <c r="E1843" s="8" t="str">
        <f>VLOOKUP(A1843:A4177,'Medical Examinations'!$A$1:$M$2336,10,0)</f>
        <v>No</v>
      </c>
      <c r="F1843" s="8" t="str">
        <f>VLOOKUP(A1843:A4177,'Medical Examinations'!$A$2:$H$2336,5,0)</f>
        <v>No</v>
      </c>
      <c r="G1843" s="8" t="str">
        <f>VLOOKUP(A1843:A4177,'Medical Examinations'!$A$2:$H$2336,6,0)</f>
        <v>No</v>
      </c>
      <c r="H1843" s="8">
        <f>VLOOKUP(A1843:A4177,'Medical Examinations'!$A$2:$H$2336,7,0)</f>
        <v>0</v>
      </c>
      <c r="I1843" t="str">
        <f>VLOOKUP(A1843:A4177,'Medical Examinations'!$A$2:$K$2336,11,0)</f>
        <v>No</v>
      </c>
      <c r="J1843" s="8" t="str">
        <f>VLOOKUP(A1843:A4177,'Medical Examinations'!$A$2:$M$2336,12,0)</f>
        <v>Obesity</v>
      </c>
      <c r="K1843" s="8" t="str">
        <f>VLOOKUP(A1843:A4177,'Medical Examinations'!$A$2:$M$2336,13,0)</f>
        <v>Normal</v>
      </c>
      <c r="L1843" s="8" t="str">
        <f>VLOOKUP(Table1[CUSTOMER ID],'Hospitalisation Details'!$A$1:$N$2344,12,0)</f>
        <v>20/Nov/1999</v>
      </c>
      <c r="M1843" s="22">
        <f>VLOOKUP(Table1[CUSTOMER ID],'Hospitalisation Details'!$A$2:$N$2344,14,0)</f>
        <v>4466.62</v>
      </c>
      <c r="N1843" s="8" t="str">
        <f>VLOOKUP(Table1[CUSTOMER ID],'Hospitalisation Details'!$A$2:$I$2344,7,0)</f>
        <v>tier - 2</v>
      </c>
      <c r="O1843" s="8" t="str">
        <f>VLOOKUP(Table1[CUSTOMER ID],'Hospitalisation Details'!$A$2:$I$2344,8,0)</f>
        <v>tier - 2</v>
      </c>
      <c r="P1843" s="8" t="str">
        <f>VLOOKUP(Table1[CUSTOMER ID],'Hospitalisation Details'!$A$2:$I$2344,9,0)</f>
        <v>R1012</v>
      </c>
      <c r="Q1843" s="8">
        <f ca="1">VLOOKUP(Table1[CUSTOMER ID],'Hospitalisation Details'!$A$2:$N$2344,13,0)</f>
        <v>25</v>
      </c>
    </row>
    <row r="1844" spans="1:17" ht="15.75" x14ac:dyDescent="0.25">
      <c r="A1844" s="1" t="s">
        <v>525</v>
      </c>
      <c r="B1844" s="8" t="str">
        <f>VLOOKUP(A1844:A4178,'Customer Names'!$A$2:$D$2336,2,0)</f>
        <v xml:space="preserve">  Bart</v>
      </c>
      <c r="C1844" s="8">
        <f>VLOOKUP(A1844:A4178,'Medical Examinations'!$A$2:$H$2336,2,0)</f>
        <v>38.39</v>
      </c>
      <c r="D1844" s="8">
        <f>VLOOKUP(A1844:A4178,'Medical Examinations'!$A$2:$H$2336,3,0)</f>
        <v>6.05</v>
      </c>
      <c r="E1844" s="8" t="str">
        <f>VLOOKUP(A1844:A4178,'Medical Examinations'!$A$1:$M$2336,10,0)</f>
        <v>No</v>
      </c>
      <c r="F1844" s="8" t="str">
        <f>VLOOKUP(A1844:A4178,'Medical Examinations'!$A$2:$H$2336,5,0)</f>
        <v>No</v>
      </c>
      <c r="G1844" s="8" t="str">
        <f>VLOOKUP(A1844:A4178,'Medical Examinations'!$A$2:$H$2336,6,0)</f>
        <v>No</v>
      </c>
      <c r="H1844" s="8">
        <f>VLOOKUP(A1844:A4178,'Medical Examinations'!$A$2:$H$2336,7,0)</f>
        <v>0</v>
      </c>
      <c r="I1844" t="str">
        <f>VLOOKUP(A1844:A4178,'Medical Examinations'!$A$2:$K$2336,11,0)</f>
        <v>No</v>
      </c>
      <c r="J1844" s="8" t="str">
        <f>VLOOKUP(A1844:A4178,'Medical Examinations'!$A$2:$M$2336,12,0)</f>
        <v>Obesity</v>
      </c>
      <c r="K1844" s="8" t="str">
        <f>VLOOKUP(A1844:A4178,'Medical Examinations'!$A$2:$M$2336,13,0)</f>
        <v>Prediabetes</v>
      </c>
      <c r="L1844" s="8" t="str">
        <f>VLOOKUP(Table1[CUSTOMER ID],'Hospitalisation Details'!$A$1:$N$2344,12,0)</f>
        <v>4/Jul/1991</v>
      </c>
      <c r="M1844" s="22">
        <f>VLOOKUP(Table1[CUSTOMER ID],'Hospitalisation Details'!$A$2:$N$2344,14,0)</f>
        <v>4463.21</v>
      </c>
      <c r="N1844" s="8" t="str">
        <f>VLOOKUP(Table1[CUSTOMER ID],'Hospitalisation Details'!$A$2:$I$2344,7,0)</f>
        <v>tier - 3</v>
      </c>
      <c r="O1844" s="8" t="str">
        <f>VLOOKUP(Table1[CUSTOMER ID],'Hospitalisation Details'!$A$2:$I$2344,8,0)</f>
        <v>tier - 3</v>
      </c>
      <c r="P1844" s="8" t="str">
        <f>VLOOKUP(Table1[CUSTOMER ID],'Hospitalisation Details'!$A$2:$I$2344,9,0)</f>
        <v>R1013</v>
      </c>
      <c r="Q1844" s="8">
        <f ca="1">VLOOKUP(Table1[CUSTOMER ID],'Hospitalisation Details'!$A$2:$N$2344,13,0)</f>
        <v>33</v>
      </c>
    </row>
    <row r="1845" spans="1:17" ht="15.75" x14ac:dyDescent="0.25">
      <c r="A1845" s="1" t="s">
        <v>524</v>
      </c>
      <c r="B1845" s="8" t="str">
        <f>VLOOKUP(A1845:A4179,'Customer Names'!$A$2:$D$2336,2,0)</f>
        <v xml:space="preserve">  Robert A</v>
      </c>
      <c r="C1845" s="8">
        <f>VLOOKUP(A1845:A4179,'Medical Examinations'!$A$2:$H$2336,2,0)</f>
        <v>33.82</v>
      </c>
      <c r="D1845" s="8">
        <f>VLOOKUP(A1845:A4179,'Medical Examinations'!$A$2:$H$2336,3,0)</f>
        <v>4.6500000000000004</v>
      </c>
      <c r="E1845" s="8" t="str">
        <f>VLOOKUP(A1845:A4179,'Medical Examinations'!$A$1:$M$2336,10,0)</f>
        <v>No</v>
      </c>
      <c r="F1845" s="8" t="str">
        <f>VLOOKUP(A1845:A4179,'Medical Examinations'!$A$2:$H$2336,5,0)</f>
        <v>No</v>
      </c>
      <c r="G1845" s="8" t="str">
        <f>VLOOKUP(A1845:A4179,'Medical Examinations'!$A$2:$H$2336,6,0)</f>
        <v>No</v>
      </c>
      <c r="H1845" s="8">
        <f>VLOOKUP(A1845:A4179,'Medical Examinations'!$A$2:$H$2336,7,0)</f>
        <v>0</v>
      </c>
      <c r="I1845" t="str">
        <f>VLOOKUP(A1845:A4179,'Medical Examinations'!$A$2:$K$2336,11,0)</f>
        <v>No</v>
      </c>
      <c r="J1845" s="8" t="str">
        <f>VLOOKUP(A1845:A4179,'Medical Examinations'!$A$2:$M$2336,12,0)</f>
        <v>Obesity</v>
      </c>
      <c r="K1845" s="8" t="str">
        <f>VLOOKUP(A1845:A4179,'Medical Examinations'!$A$2:$M$2336,13,0)</f>
        <v>Normal</v>
      </c>
      <c r="L1845" s="8" t="str">
        <f>VLOOKUP(Table1[CUSTOMER ID],'Hospitalisation Details'!$A$1:$N$2344,12,0)</f>
        <v>15/Jul/1990</v>
      </c>
      <c r="M1845" s="22">
        <f>VLOOKUP(Table1[CUSTOMER ID],'Hospitalisation Details'!$A$2:$N$2344,14,0)</f>
        <v>4462.72</v>
      </c>
      <c r="N1845" s="8" t="str">
        <f>VLOOKUP(Table1[CUSTOMER ID],'Hospitalisation Details'!$A$2:$I$2344,7,0)</f>
        <v>tier - 2</v>
      </c>
      <c r="O1845" s="8" t="str">
        <f>VLOOKUP(Table1[CUSTOMER ID],'Hospitalisation Details'!$A$2:$I$2344,8,0)</f>
        <v>tier - 3</v>
      </c>
      <c r="P1845" s="8" t="str">
        <f>VLOOKUP(Table1[CUSTOMER ID],'Hospitalisation Details'!$A$2:$I$2344,9,0)</f>
        <v>R1012</v>
      </c>
      <c r="Q1845" s="8">
        <f ca="1">VLOOKUP(Table1[CUSTOMER ID],'Hospitalisation Details'!$A$2:$N$2344,13,0)</f>
        <v>34</v>
      </c>
    </row>
    <row r="1846" spans="1:17" ht="15.75" x14ac:dyDescent="0.25">
      <c r="A1846" s="1" t="s">
        <v>523</v>
      </c>
      <c r="B1846" s="8" t="str">
        <f>VLOOKUP(A1846:A4180,'Customer Names'!$A$2:$D$2336,2,0)</f>
        <v xml:space="preserve">  Adam</v>
      </c>
      <c r="C1846" s="8">
        <f>VLOOKUP(A1846:A4180,'Medical Examinations'!$A$2:$H$2336,2,0)</f>
        <v>27.835000000000001</v>
      </c>
      <c r="D1846" s="8">
        <f>VLOOKUP(A1846:A4180,'Medical Examinations'!$A$2:$H$2336,3,0)</f>
        <v>5.37</v>
      </c>
      <c r="E1846" s="8" t="str">
        <f>VLOOKUP(A1846:A4180,'Medical Examinations'!$A$1:$M$2336,10,0)</f>
        <v>No</v>
      </c>
      <c r="F1846" s="8" t="str">
        <f>VLOOKUP(A1846:A4180,'Medical Examinations'!$A$2:$H$2336,5,0)</f>
        <v>No</v>
      </c>
      <c r="G1846" s="8" t="str">
        <f>VLOOKUP(A1846:A4180,'Medical Examinations'!$A$2:$H$2336,6,0)</f>
        <v>No</v>
      </c>
      <c r="H1846" s="8">
        <f>VLOOKUP(A1846:A4180,'Medical Examinations'!$A$2:$H$2336,7,0)</f>
        <v>0</v>
      </c>
      <c r="I1846" t="str">
        <f>VLOOKUP(A1846:A4180,'Medical Examinations'!$A$2:$K$2336,11,0)</f>
        <v>No</v>
      </c>
      <c r="J1846" s="8" t="str">
        <f>VLOOKUP(A1846:A4180,'Medical Examinations'!$A$2:$M$2336,12,0)</f>
        <v>Overweight</v>
      </c>
      <c r="K1846" s="8" t="str">
        <f>VLOOKUP(A1846:A4180,'Medical Examinations'!$A$2:$M$2336,13,0)</f>
        <v>Normal</v>
      </c>
      <c r="L1846" s="8" t="str">
        <f>VLOOKUP(Table1[CUSTOMER ID],'Hospitalisation Details'!$A$1:$N$2344,12,0)</f>
        <v>8/Aug/1990</v>
      </c>
      <c r="M1846" s="22">
        <f>VLOOKUP(Table1[CUSTOMER ID],'Hospitalisation Details'!$A$2:$N$2344,14,0)</f>
        <v>4454.3999999999996</v>
      </c>
      <c r="N1846" s="8" t="str">
        <f>VLOOKUP(Table1[CUSTOMER ID],'Hospitalisation Details'!$A$2:$I$2344,7,0)</f>
        <v>tier - 2</v>
      </c>
      <c r="O1846" s="8" t="str">
        <f>VLOOKUP(Table1[CUSTOMER ID],'Hospitalisation Details'!$A$2:$I$2344,8,0)</f>
        <v>tier - 3</v>
      </c>
      <c r="P1846" s="8" t="str">
        <f>VLOOKUP(Table1[CUSTOMER ID],'Hospitalisation Details'!$A$2:$I$2344,9,0)</f>
        <v>R1012</v>
      </c>
      <c r="Q1846" s="8">
        <f ca="1">VLOOKUP(Table1[CUSTOMER ID],'Hospitalisation Details'!$A$2:$N$2344,13,0)</f>
        <v>34</v>
      </c>
    </row>
    <row r="1847" spans="1:17" ht="15.75" x14ac:dyDescent="0.25">
      <c r="A1847" s="1" t="s">
        <v>522</v>
      </c>
      <c r="B1847" s="8" t="str">
        <f>VLOOKUP(A1847:A4181,'Customer Names'!$A$2:$D$2336,2,0)</f>
        <v xml:space="preserve">  Yemane Adhane</v>
      </c>
      <c r="C1847" s="8">
        <f>VLOOKUP(A1847:A4181,'Medical Examinations'!$A$2:$H$2336,2,0)</f>
        <v>33</v>
      </c>
      <c r="D1847" s="8">
        <f>VLOOKUP(A1847:A4181,'Medical Examinations'!$A$2:$H$2336,3,0)</f>
        <v>5.39</v>
      </c>
      <c r="E1847" s="8" t="str">
        <f>VLOOKUP(A1847:A4181,'Medical Examinations'!$A$1:$M$2336,10,0)</f>
        <v>No</v>
      </c>
      <c r="F1847" s="8" t="str">
        <f>VLOOKUP(A1847:A4181,'Medical Examinations'!$A$2:$H$2336,5,0)</f>
        <v>No</v>
      </c>
      <c r="G1847" s="8" t="str">
        <f>VLOOKUP(A1847:A4181,'Medical Examinations'!$A$2:$H$2336,6,0)</f>
        <v>No</v>
      </c>
      <c r="H1847" s="8">
        <f>VLOOKUP(A1847:A4181,'Medical Examinations'!$A$2:$H$2336,7,0)</f>
        <v>0</v>
      </c>
      <c r="I1847" t="str">
        <f>VLOOKUP(A1847:A4181,'Medical Examinations'!$A$2:$K$2336,11,0)</f>
        <v>No</v>
      </c>
      <c r="J1847" s="8" t="str">
        <f>VLOOKUP(A1847:A4181,'Medical Examinations'!$A$2:$M$2336,12,0)</f>
        <v>Obesity</v>
      </c>
      <c r="K1847" s="8" t="str">
        <f>VLOOKUP(A1847:A4181,'Medical Examinations'!$A$2:$M$2336,13,0)</f>
        <v>Normal</v>
      </c>
      <c r="L1847" s="8" t="str">
        <f>VLOOKUP(Table1[CUSTOMER ID],'Hospitalisation Details'!$A$1:$N$2344,12,0)</f>
        <v>28/Jun/1994</v>
      </c>
      <c r="M1847" s="22">
        <f>VLOOKUP(Table1[CUSTOMER ID],'Hospitalisation Details'!$A$2:$N$2344,14,0)</f>
        <v>4449.46</v>
      </c>
      <c r="N1847" s="8" t="str">
        <f>VLOOKUP(Table1[CUSTOMER ID],'Hospitalisation Details'!$A$2:$I$2344,7,0)</f>
        <v>tier - 1</v>
      </c>
      <c r="O1847" s="8" t="str">
        <f>VLOOKUP(Table1[CUSTOMER ID],'Hospitalisation Details'!$A$2:$I$2344,8,0)</f>
        <v>tier - 2</v>
      </c>
      <c r="P1847" s="8" t="str">
        <f>VLOOKUP(Table1[CUSTOMER ID],'Hospitalisation Details'!$A$2:$I$2344,9,0)</f>
        <v>R1013</v>
      </c>
      <c r="Q1847" s="8">
        <f ca="1">VLOOKUP(Table1[CUSTOMER ID],'Hospitalisation Details'!$A$2:$N$2344,13,0)</f>
        <v>30</v>
      </c>
    </row>
    <row r="1848" spans="1:17" ht="15.75" x14ac:dyDescent="0.25">
      <c r="A1848" s="1" t="s">
        <v>521</v>
      </c>
      <c r="B1848" s="8" t="str">
        <f>VLOOKUP(A1848:A4182,'Customer Names'!$A$2:$D$2336,2,0)</f>
        <v xml:space="preserve">  Jesse A</v>
      </c>
      <c r="C1848" s="8">
        <f>VLOOKUP(A1848:A4182,'Medical Examinations'!$A$2:$H$2336,2,0)</f>
        <v>26.885000000000002</v>
      </c>
      <c r="D1848" s="8">
        <f>VLOOKUP(A1848:A4182,'Medical Examinations'!$A$2:$H$2336,3,0)</f>
        <v>5.86</v>
      </c>
      <c r="E1848" s="8" t="str">
        <f>VLOOKUP(A1848:A4182,'Medical Examinations'!$A$1:$M$2336,10,0)</f>
        <v>No</v>
      </c>
      <c r="F1848" s="8" t="str">
        <f>VLOOKUP(A1848:A4182,'Medical Examinations'!$A$2:$H$2336,5,0)</f>
        <v>No</v>
      </c>
      <c r="G1848" s="8" t="str">
        <f>VLOOKUP(A1848:A4182,'Medical Examinations'!$A$2:$H$2336,6,0)</f>
        <v>No</v>
      </c>
      <c r="H1848" s="8">
        <f>VLOOKUP(A1848:A4182,'Medical Examinations'!$A$2:$H$2336,7,0)</f>
        <v>0</v>
      </c>
      <c r="I1848" t="str">
        <f>VLOOKUP(A1848:A4182,'Medical Examinations'!$A$2:$K$2336,11,0)</f>
        <v>No</v>
      </c>
      <c r="J1848" s="8" t="str">
        <f>VLOOKUP(A1848:A4182,'Medical Examinations'!$A$2:$M$2336,12,0)</f>
        <v>Overweight</v>
      </c>
      <c r="K1848" s="8" t="str">
        <f>VLOOKUP(A1848:A4182,'Medical Examinations'!$A$2:$M$2336,13,0)</f>
        <v>Prediabetes</v>
      </c>
      <c r="L1848" s="8" t="str">
        <f>VLOOKUP(Table1[CUSTOMER ID],'Hospitalisation Details'!$A$1:$N$2344,12,0)</f>
        <v>3/Sep/1991</v>
      </c>
      <c r="M1848" s="22">
        <f>VLOOKUP(Table1[CUSTOMER ID],'Hospitalisation Details'!$A$2:$N$2344,14,0)</f>
        <v>4441.21</v>
      </c>
      <c r="N1848" s="8" t="str">
        <f>VLOOKUP(Table1[CUSTOMER ID],'Hospitalisation Details'!$A$2:$I$2344,7,0)</f>
        <v>tier - 1</v>
      </c>
      <c r="O1848" s="8" t="str">
        <f>VLOOKUP(Table1[CUSTOMER ID],'Hospitalisation Details'!$A$2:$I$2344,8,0)</f>
        <v>tier - 2</v>
      </c>
      <c r="P1848" s="8" t="str">
        <f>VLOOKUP(Table1[CUSTOMER ID],'Hospitalisation Details'!$A$2:$I$2344,9,0)</f>
        <v>R1014</v>
      </c>
      <c r="Q1848" s="8">
        <f ca="1">VLOOKUP(Table1[CUSTOMER ID],'Hospitalisation Details'!$A$2:$N$2344,13,0)</f>
        <v>33</v>
      </c>
    </row>
    <row r="1849" spans="1:17" ht="15.75" x14ac:dyDescent="0.25">
      <c r="A1849" s="1" t="s">
        <v>520</v>
      </c>
      <c r="B1849" s="8" t="str">
        <f>VLOOKUP(A1849:A4183,'Customer Names'!$A$2:$D$2336,2,0)</f>
        <v xml:space="preserve">  Bird</v>
      </c>
      <c r="C1849" s="8">
        <f>VLOOKUP(A1849:A4183,'Medical Examinations'!$A$2:$H$2336,2,0)</f>
        <v>29.26</v>
      </c>
      <c r="D1849" s="8">
        <f>VLOOKUP(A1849:A4183,'Medical Examinations'!$A$2:$H$2336,3,0)</f>
        <v>4.4400000000000004</v>
      </c>
      <c r="E1849" s="8" t="str">
        <f>VLOOKUP(A1849:A4183,'Medical Examinations'!$A$1:$M$2336,10,0)</f>
        <v>No</v>
      </c>
      <c r="F1849" s="8" t="str">
        <f>VLOOKUP(A1849:A4183,'Medical Examinations'!$A$2:$H$2336,5,0)</f>
        <v>No</v>
      </c>
      <c r="G1849" s="8" t="str">
        <f>VLOOKUP(A1849:A4183,'Medical Examinations'!$A$2:$H$2336,6,0)</f>
        <v>No</v>
      </c>
      <c r="H1849" s="8">
        <f>VLOOKUP(A1849:A4183,'Medical Examinations'!$A$2:$H$2336,7,0)</f>
        <v>0</v>
      </c>
      <c r="I1849" t="str">
        <f>VLOOKUP(A1849:A4183,'Medical Examinations'!$A$2:$K$2336,11,0)</f>
        <v>No</v>
      </c>
      <c r="J1849" s="8" t="str">
        <f>VLOOKUP(A1849:A4183,'Medical Examinations'!$A$2:$M$2336,12,0)</f>
        <v>Overweight</v>
      </c>
      <c r="K1849" s="8" t="str">
        <f>VLOOKUP(A1849:A4183,'Medical Examinations'!$A$2:$M$2336,13,0)</f>
        <v>Normal</v>
      </c>
      <c r="L1849" s="8" t="str">
        <f>VLOOKUP(Table1[CUSTOMER ID],'Hospitalisation Details'!$A$1:$N$2344,12,0)</f>
        <v>24/Oct/1994</v>
      </c>
      <c r="M1849" s="22">
        <f>VLOOKUP(Table1[CUSTOMER ID],'Hospitalisation Details'!$A$2:$N$2344,14,0)</f>
        <v>4438.26</v>
      </c>
      <c r="N1849" s="8" t="str">
        <f>VLOOKUP(Table1[CUSTOMER ID],'Hospitalisation Details'!$A$2:$I$2344,7,0)</f>
        <v>tier - 2</v>
      </c>
      <c r="O1849" s="8" t="str">
        <f>VLOOKUP(Table1[CUSTOMER ID],'Hospitalisation Details'!$A$2:$I$2344,8,0)</f>
        <v>tier - 3</v>
      </c>
      <c r="P1849" s="8" t="str">
        <f>VLOOKUP(Table1[CUSTOMER ID],'Hospitalisation Details'!$A$2:$I$2344,9,0)</f>
        <v>R1017</v>
      </c>
      <c r="Q1849" s="8">
        <f ca="1">VLOOKUP(Table1[CUSTOMER ID],'Hospitalisation Details'!$A$2:$N$2344,13,0)</f>
        <v>30</v>
      </c>
    </row>
    <row r="1850" spans="1:17" ht="15.75" x14ac:dyDescent="0.25">
      <c r="A1850" s="1" t="s">
        <v>519</v>
      </c>
      <c r="B1850" s="8" t="str">
        <f>VLOOKUP(A1850:A4184,'Customer Names'!$A$2:$D$2336,2,0)</f>
        <v xml:space="preserve">  Patrick M</v>
      </c>
      <c r="C1850" s="8">
        <f>VLOOKUP(A1850:A4184,'Medical Examinations'!$A$2:$H$2336,2,0)</f>
        <v>26.98</v>
      </c>
      <c r="D1850" s="8">
        <f>VLOOKUP(A1850:A4184,'Medical Examinations'!$A$2:$H$2336,3,0)</f>
        <v>4.41</v>
      </c>
      <c r="E1850" s="8" t="str">
        <f>VLOOKUP(A1850:A4184,'Medical Examinations'!$A$1:$M$2336,10,0)</f>
        <v>No</v>
      </c>
      <c r="F1850" s="8" t="str">
        <f>VLOOKUP(A1850:A4184,'Medical Examinations'!$A$2:$H$2336,5,0)</f>
        <v>No</v>
      </c>
      <c r="G1850" s="8" t="str">
        <f>VLOOKUP(A1850:A4184,'Medical Examinations'!$A$2:$H$2336,6,0)</f>
        <v>No</v>
      </c>
      <c r="H1850" s="8">
        <f>VLOOKUP(A1850:A4184,'Medical Examinations'!$A$2:$H$2336,7,0)</f>
        <v>0</v>
      </c>
      <c r="I1850" t="str">
        <f>VLOOKUP(A1850:A4184,'Medical Examinations'!$A$2:$K$2336,11,0)</f>
        <v>No</v>
      </c>
      <c r="J1850" s="8" t="str">
        <f>VLOOKUP(A1850:A4184,'Medical Examinations'!$A$2:$M$2336,12,0)</f>
        <v>Overweight</v>
      </c>
      <c r="K1850" s="8" t="str">
        <f>VLOOKUP(A1850:A4184,'Medical Examinations'!$A$2:$M$2336,13,0)</f>
        <v>Normal</v>
      </c>
      <c r="L1850" s="8" t="str">
        <f>VLOOKUP(Table1[CUSTOMER ID],'Hospitalisation Details'!$A$1:$N$2344,12,0)</f>
        <v>8/Oct/1994</v>
      </c>
      <c r="M1850" s="22">
        <f>VLOOKUP(Table1[CUSTOMER ID],'Hospitalisation Details'!$A$2:$N$2344,14,0)</f>
        <v>4435.09</v>
      </c>
      <c r="N1850" s="8" t="str">
        <f>VLOOKUP(Table1[CUSTOMER ID],'Hospitalisation Details'!$A$2:$I$2344,7,0)</f>
        <v>tier - 3</v>
      </c>
      <c r="O1850" s="8" t="str">
        <f>VLOOKUP(Table1[CUSTOMER ID],'Hospitalisation Details'!$A$2:$I$2344,8,0)</f>
        <v>tier - 2</v>
      </c>
      <c r="P1850" s="8" t="str">
        <f>VLOOKUP(Table1[CUSTOMER ID],'Hospitalisation Details'!$A$2:$I$2344,9,0)</f>
        <v>R1016</v>
      </c>
      <c r="Q1850" s="8">
        <f ca="1">VLOOKUP(Table1[CUSTOMER ID],'Hospitalisation Details'!$A$2:$N$2344,13,0)</f>
        <v>30</v>
      </c>
    </row>
    <row r="1851" spans="1:17" ht="15.75" x14ac:dyDescent="0.25">
      <c r="A1851" s="1" t="s">
        <v>518</v>
      </c>
      <c r="B1851" s="8" t="str">
        <f>VLOOKUP(A1851:A4185,'Customer Names'!$A$2:$D$2336,2,0)</f>
        <v xml:space="preserve">  Kyle</v>
      </c>
      <c r="C1851" s="8">
        <f>VLOOKUP(A1851:A4185,'Medical Examinations'!$A$2:$H$2336,2,0)</f>
        <v>32.11</v>
      </c>
      <c r="D1851" s="8">
        <f>VLOOKUP(A1851:A4185,'Medical Examinations'!$A$2:$H$2336,3,0)</f>
        <v>5.19</v>
      </c>
      <c r="E1851" s="8" t="str">
        <f>VLOOKUP(A1851:A4185,'Medical Examinations'!$A$1:$M$2336,10,0)</f>
        <v>No</v>
      </c>
      <c r="F1851" s="8" t="str">
        <f>VLOOKUP(A1851:A4185,'Medical Examinations'!$A$2:$H$2336,5,0)</f>
        <v>No</v>
      </c>
      <c r="G1851" s="8" t="str">
        <f>VLOOKUP(A1851:A4185,'Medical Examinations'!$A$2:$H$2336,6,0)</f>
        <v>Yes</v>
      </c>
      <c r="H1851" s="8">
        <f>VLOOKUP(A1851:A4185,'Medical Examinations'!$A$2:$H$2336,7,0)</f>
        <v>1</v>
      </c>
      <c r="I1851" t="str">
        <f>VLOOKUP(A1851:A4185,'Medical Examinations'!$A$2:$K$2336,11,0)</f>
        <v>No</v>
      </c>
      <c r="J1851" s="8" t="str">
        <f>VLOOKUP(A1851:A4185,'Medical Examinations'!$A$2:$M$2336,12,0)</f>
        <v>Obesity</v>
      </c>
      <c r="K1851" s="8" t="str">
        <f>VLOOKUP(A1851:A4185,'Medical Examinations'!$A$2:$M$2336,13,0)</f>
        <v>Normal</v>
      </c>
      <c r="L1851" s="8" t="str">
        <f>VLOOKUP(Table1[CUSTOMER ID],'Hospitalisation Details'!$A$1:$N$2344,12,0)</f>
        <v>23/Dec/1993</v>
      </c>
      <c r="M1851" s="22">
        <f>VLOOKUP(Table1[CUSTOMER ID],'Hospitalisation Details'!$A$2:$N$2344,14,0)</f>
        <v>4433.92</v>
      </c>
      <c r="N1851" s="8" t="str">
        <f>VLOOKUP(Table1[CUSTOMER ID],'Hospitalisation Details'!$A$2:$I$2344,7,0)</f>
        <v>tier - 2</v>
      </c>
      <c r="O1851" s="8" t="str">
        <f>VLOOKUP(Table1[CUSTOMER ID],'Hospitalisation Details'!$A$2:$I$2344,8,0)</f>
        <v>tier - 2</v>
      </c>
      <c r="P1851" s="8" t="str">
        <f>VLOOKUP(Table1[CUSTOMER ID],'Hospitalisation Details'!$A$2:$I$2344,9,0)</f>
        <v>R1012</v>
      </c>
      <c r="Q1851" s="8">
        <f ca="1">VLOOKUP(Table1[CUSTOMER ID],'Hospitalisation Details'!$A$2:$N$2344,13,0)</f>
        <v>30</v>
      </c>
    </row>
    <row r="1852" spans="1:17" ht="15.75" x14ac:dyDescent="0.25">
      <c r="A1852" s="1" t="s">
        <v>517</v>
      </c>
      <c r="B1852" s="8" t="str">
        <f>VLOOKUP(A1852:A4186,'Customer Names'!$A$2:$D$2336,2,0)</f>
        <v xml:space="preserve">  Ryan</v>
      </c>
      <c r="C1852" s="8">
        <f>VLOOKUP(A1852:A4186,'Medical Examinations'!$A$2:$H$2336,2,0)</f>
        <v>31.73</v>
      </c>
      <c r="D1852" s="8">
        <f>VLOOKUP(A1852:A4186,'Medical Examinations'!$A$2:$H$2336,3,0)</f>
        <v>5.16</v>
      </c>
      <c r="E1852" s="8" t="str">
        <f>VLOOKUP(A1852:A4186,'Medical Examinations'!$A$1:$M$2336,10,0)</f>
        <v>No</v>
      </c>
      <c r="F1852" s="8" t="str">
        <f>VLOOKUP(A1852:A4186,'Medical Examinations'!$A$2:$H$2336,5,0)</f>
        <v>No</v>
      </c>
      <c r="G1852" s="8" t="str">
        <f>VLOOKUP(A1852:A4186,'Medical Examinations'!$A$2:$H$2336,6,0)</f>
        <v>Yes</v>
      </c>
      <c r="H1852" s="8">
        <f>VLOOKUP(A1852:A4186,'Medical Examinations'!$A$2:$H$2336,7,0)</f>
        <v>1</v>
      </c>
      <c r="I1852" t="str">
        <f>VLOOKUP(A1852:A4186,'Medical Examinations'!$A$2:$K$2336,11,0)</f>
        <v>No</v>
      </c>
      <c r="J1852" s="8" t="str">
        <f>VLOOKUP(A1852:A4186,'Medical Examinations'!$A$2:$M$2336,12,0)</f>
        <v>Obesity</v>
      </c>
      <c r="K1852" s="8" t="str">
        <f>VLOOKUP(A1852:A4186,'Medical Examinations'!$A$2:$M$2336,13,0)</f>
        <v>Normal</v>
      </c>
      <c r="L1852" s="8" t="str">
        <f>VLOOKUP(Table1[CUSTOMER ID],'Hospitalisation Details'!$A$1:$N$2344,12,0)</f>
        <v>4/Sep/1993</v>
      </c>
      <c r="M1852" s="22">
        <f>VLOOKUP(Table1[CUSTOMER ID],'Hospitalisation Details'!$A$2:$N$2344,14,0)</f>
        <v>4433.3900000000003</v>
      </c>
      <c r="N1852" s="8" t="str">
        <f>VLOOKUP(Table1[CUSTOMER ID],'Hospitalisation Details'!$A$2:$I$2344,7,0)</f>
        <v>tier - 2</v>
      </c>
      <c r="O1852" s="8" t="str">
        <f>VLOOKUP(Table1[CUSTOMER ID],'Hospitalisation Details'!$A$2:$I$2344,8,0)</f>
        <v>tier - 3</v>
      </c>
      <c r="P1852" s="8" t="str">
        <f>VLOOKUP(Table1[CUSTOMER ID],'Hospitalisation Details'!$A$2:$I$2344,9,0)</f>
        <v>R1012</v>
      </c>
      <c r="Q1852" s="8">
        <f ca="1">VLOOKUP(Table1[CUSTOMER ID],'Hospitalisation Details'!$A$2:$N$2344,13,0)</f>
        <v>31</v>
      </c>
    </row>
    <row r="1853" spans="1:17" ht="15.75" x14ac:dyDescent="0.25">
      <c r="A1853" s="1" t="s">
        <v>516</v>
      </c>
      <c r="B1853" s="8" t="str">
        <f>VLOOKUP(A1853:A4187,'Customer Names'!$A$2:$D$2336,2,0)</f>
        <v xml:space="preserve">  Yuri</v>
      </c>
      <c r="C1853" s="8">
        <f>VLOOKUP(A1853:A4187,'Medical Examinations'!$A$2:$H$2336,2,0)</f>
        <v>22.515000000000001</v>
      </c>
      <c r="D1853" s="8">
        <f>VLOOKUP(A1853:A4187,'Medical Examinations'!$A$2:$H$2336,3,0)</f>
        <v>4.24</v>
      </c>
      <c r="E1853" s="8" t="str">
        <f>VLOOKUP(A1853:A4187,'Medical Examinations'!$A$1:$M$2336,10,0)</f>
        <v>No</v>
      </c>
      <c r="F1853" s="8" t="str">
        <f>VLOOKUP(A1853:A4187,'Medical Examinations'!$A$2:$H$2336,5,0)</f>
        <v>No</v>
      </c>
      <c r="G1853" s="8" t="str">
        <f>VLOOKUP(A1853:A4187,'Medical Examinations'!$A$2:$H$2336,6,0)</f>
        <v>No</v>
      </c>
      <c r="H1853" s="8">
        <f>VLOOKUP(A1853:A4187,'Medical Examinations'!$A$2:$H$2336,7,0)</f>
        <v>0</v>
      </c>
      <c r="I1853" t="str">
        <f>VLOOKUP(A1853:A4187,'Medical Examinations'!$A$2:$K$2336,11,0)</f>
        <v>No</v>
      </c>
      <c r="J1853" s="8" t="str">
        <f>VLOOKUP(A1853:A4187,'Medical Examinations'!$A$2:$M$2336,12,0)</f>
        <v>Normal Weight</v>
      </c>
      <c r="K1853" s="8" t="str">
        <f>VLOOKUP(A1853:A4187,'Medical Examinations'!$A$2:$M$2336,13,0)</f>
        <v>Normal</v>
      </c>
      <c r="L1853" s="8" t="str">
        <f>VLOOKUP(Table1[CUSTOMER ID],'Hospitalisation Details'!$A$1:$N$2344,12,0)</f>
        <v>29/Dec/1994</v>
      </c>
      <c r="M1853" s="22">
        <f>VLOOKUP(Table1[CUSTOMER ID],'Hospitalisation Details'!$A$2:$N$2344,14,0)</f>
        <v>4428.8900000000003</v>
      </c>
      <c r="N1853" s="8" t="str">
        <f>VLOOKUP(Table1[CUSTOMER ID],'Hospitalisation Details'!$A$2:$I$2344,7,0)</f>
        <v>tier - 3</v>
      </c>
      <c r="O1853" s="8" t="str">
        <f>VLOOKUP(Table1[CUSTOMER ID],'Hospitalisation Details'!$A$2:$I$2344,8,0)</f>
        <v>tier - 1</v>
      </c>
      <c r="P1853" s="8" t="str">
        <f>VLOOKUP(Table1[CUSTOMER ID],'Hospitalisation Details'!$A$2:$I$2344,9,0)</f>
        <v>R1017</v>
      </c>
      <c r="Q1853" s="8">
        <f ca="1">VLOOKUP(Table1[CUSTOMER ID],'Hospitalisation Details'!$A$2:$N$2344,13,0)</f>
        <v>29</v>
      </c>
    </row>
    <row r="1854" spans="1:17" ht="15.75" x14ac:dyDescent="0.25">
      <c r="A1854" s="1" t="s">
        <v>514</v>
      </c>
      <c r="B1854" s="8" t="str">
        <f>VLOOKUP(A1854:A4188,'Customer Names'!$A$2:$D$2336,2,0)</f>
        <v xml:space="preserve">  Ryan</v>
      </c>
      <c r="C1854" s="8">
        <f>VLOOKUP(A1854:A4188,'Medical Examinations'!$A$2:$H$2336,2,0)</f>
        <v>25.9</v>
      </c>
      <c r="D1854" s="8">
        <f>VLOOKUP(A1854:A4188,'Medical Examinations'!$A$2:$H$2336,3,0)</f>
        <v>5.45</v>
      </c>
      <c r="E1854" s="8" t="str">
        <f>VLOOKUP(A1854:A4188,'Medical Examinations'!$A$1:$M$2336,10,0)</f>
        <v>No</v>
      </c>
      <c r="F1854" s="8" t="str">
        <f>VLOOKUP(A1854:A4188,'Medical Examinations'!$A$2:$H$2336,5,0)</f>
        <v>No</v>
      </c>
      <c r="G1854" s="8" t="str">
        <f>VLOOKUP(A1854:A4188,'Medical Examinations'!$A$2:$H$2336,6,0)</f>
        <v>No</v>
      </c>
      <c r="H1854" s="8">
        <f>VLOOKUP(A1854:A4188,'Medical Examinations'!$A$2:$H$2336,7,0)</f>
        <v>1</v>
      </c>
      <c r="I1854" t="str">
        <f>VLOOKUP(A1854:A4188,'Medical Examinations'!$A$2:$K$2336,11,0)</f>
        <v>No</v>
      </c>
      <c r="J1854" s="8" t="str">
        <f>VLOOKUP(A1854:A4188,'Medical Examinations'!$A$2:$M$2336,12,0)</f>
        <v>Overweight</v>
      </c>
      <c r="K1854" s="8" t="str">
        <f>VLOOKUP(A1854:A4188,'Medical Examinations'!$A$2:$M$2336,13,0)</f>
        <v>Normal</v>
      </c>
      <c r="L1854" s="8" t="str">
        <f>VLOOKUP(Table1[CUSTOMER ID],'Hospitalisation Details'!$A$1:$N$2344,12,0)</f>
        <v>15/Aug/1992</v>
      </c>
      <c r="M1854" s="22">
        <f>VLOOKUP(Table1[CUSTOMER ID],'Hospitalisation Details'!$A$2:$N$2344,14,0)</f>
        <v>4420.95</v>
      </c>
      <c r="N1854" s="8" t="str">
        <f>VLOOKUP(Table1[CUSTOMER ID],'Hospitalisation Details'!$A$2:$I$2344,7,0)</f>
        <v>tier - 2</v>
      </c>
      <c r="O1854" s="8" t="str">
        <f>VLOOKUP(Table1[CUSTOMER ID],'Hospitalisation Details'!$A$2:$I$2344,8,0)</f>
        <v>tier - 3</v>
      </c>
      <c r="P1854" s="8" t="str">
        <f>VLOOKUP(Table1[CUSTOMER ID],'Hospitalisation Details'!$A$2:$I$2344,9,0)</f>
        <v>R1020</v>
      </c>
      <c r="Q1854" s="8">
        <f ca="1">VLOOKUP(Table1[CUSTOMER ID],'Hospitalisation Details'!$A$2:$N$2344,13,0)</f>
        <v>32</v>
      </c>
    </row>
    <row r="1855" spans="1:17" ht="15.75" x14ac:dyDescent="0.25">
      <c r="A1855" s="1" t="s">
        <v>513</v>
      </c>
      <c r="B1855" s="8" t="str">
        <f>VLOOKUP(A1855:A4189,'Customer Names'!$A$2:$D$2336,2,0)</f>
        <v xml:space="preserve">  Debbie</v>
      </c>
      <c r="C1855" s="8">
        <f>VLOOKUP(A1855:A4189,'Medical Examinations'!$A$2:$H$2336,2,0)</f>
        <v>27.72</v>
      </c>
      <c r="D1855" s="8">
        <f>VLOOKUP(A1855:A4189,'Medical Examinations'!$A$2:$H$2336,3,0)</f>
        <v>5.03</v>
      </c>
      <c r="E1855" s="8" t="str">
        <f>VLOOKUP(A1855:A4189,'Medical Examinations'!$A$1:$M$2336,10,0)</f>
        <v>Yes</v>
      </c>
      <c r="F1855" s="8" t="str">
        <f>VLOOKUP(A1855:A4189,'Medical Examinations'!$A$2:$H$2336,5,0)</f>
        <v>No</v>
      </c>
      <c r="G1855" s="8" t="str">
        <f>VLOOKUP(A1855:A4189,'Medical Examinations'!$A$2:$H$2336,6,0)</f>
        <v>No</v>
      </c>
      <c r="H1855" s="8">
        <f>VLOOKUP(A1855:A4189,'Medical Examinations'!$A$2:$H$2336,7,0)</f>
        <v>1</v>
      </c>
      <c r="I1855" t="str">
        <f>VLOOKUP(A1855:A4189,'Medical Examinations'!$A$2:$K$2336,11,0)</f>
        <v>No</v>
      </c>
      <c r="J1855" s="8" t="str">
        <f>VLOOKUP(A1855:A4189,'Medical Examinations'!$A$2:$M$2336,12,0)</f>
        <v>Overweight</v>
      </c>
      <c r="K1855" s="8" t="str">
        <f>VLOOKUP(A1855:A4189,'Medical Examinations'!$A$2:$M$2336,13,0)</f>
        <v>Normal</v>
      </c>
      <c r="L1855" s="8" t="str">
        <f>VLOOKUP(Table1[CUSTOMER ID],'Hospitalisation Details'!$A$1:$N$2344,12,0)</f>
        <v>16/Sep/1988</v>
      </c>
      <c r="M1855" s="22">
        <f>VLOOKUP(Table1[CUSTOMER ID],'Hospitalisation Details'!$A$2:$N$2344,14,0)</f>
        <v>4415.16</v>
      </c>
      <c r="N1855" s="8" t="str">
        <f>VLOOKUP(Table1[CUSTOMER ID],'Hospitalisation Details'!$A$2:$I$2344,7,0)</f>
        <v>tier - 2</v>
      </c>
      <c r="O1855" s="8" t="str">
        <f>VLOOKUP(Table1[CUSTOMER ID],'Hospitalisation Details'!$A$2:$I$2344,8,0)</f>
        <v>tier - 1</v>
      </c>
      <c r="P1855" s="8" t="str">
        <f>VLOOKUP(Table1[CUSTOMER ID],'Hospitalisation Details'!$A$2:$I$2344,9,0)</f>
        <v>R1013</v>
      </c>
      <c r="Q1855" s="8">
        <f ca="1">VLOOKUP(Table1[CUSTOMER ID],'Hospitalisation Details'!$A$2:$N$2344,13,0)</f>
        <v>36</v>
      </c>
    </row>
    <row r="1856" spans="1:17" ht="15.75" x14ac:dyDescent="0.25">
      <c r="A1856" s="1" t="s">
        <v>512</v>
      </c>
      <c r="B1856" s="8" t="str">
        <f>VLOOKUP(A1856:A4190,'Customer Names'!$A$2:$D$2336,2,0)</f>
        <v xml:space="preserve">  Mark D</v>
      </c>
      <c r="C1856" s="8">
        <f>VLOOKUP(A1856:A4190,'Medical Examinations'!$A$2:$H$2336,2,0)</f>
        <v>31.5</v>
      </c>
      <c r="D1856" s="8">
        <f>VLOOKUP(A1856:A4190,'Medical Examinations'!$A$2:$H$2336,3,0)</f>
        <v>9.6199999999999992</v>
      </c>
      <c r="E1856" s="8" t="str">
        <f>VLOOKUP(A1856:A4190,'Medical Examinations'!$A$1:$M$2336,10,0)</f>
        <v>Yes</v>
      </c>
      <c r="F1856" s="8" t="str">
        <f>VLOOKUP(A1856:A4190,'Medical Examinations'!$A$2:$H$2336,5,0)</f>
        <v>No</v>
      </c>
      <c r="G1856" s="8" t="str">
        <f>VLOOKUP(A1856:A4190,'Medical Examinations'!$A$2:$H$2336,6,0)</f>
        <v>No</v>
      </c>
      <c r="H1856" s="8">
        <f>VLOOKUP(A1856:A4190,'Medical Examinations'!$A$2:$H$2336,7,0)</f>
        <v>1</v>
      </c>
      <c r="I1856" t="str">
        <f>VLOOKUP(A1856:A4190,'Medical Examinations'!$A$2:$K$2336,11,0)</f>
        <v>No</v>
      </c>
      <c r="J1856" s="8" t="str">
        <f>VLOOKUP(A1856:A4190,'Medical Examinations'!$A$2:$M$2336,12,0)</f>
        <v>Obesity</v>
      </c>
      <c r="K1856" s="8" t="str">
        <f>VLOOKUP(A1856:A4190,'Medical Examinations'!$A$2:$M$2336,13,0)</f>
        <v>Diabetes</v>
      </c>
      <c r="L1856" s="8" t="str">
        <f>VLOOKUP(Table1[CUSTOMER ID],'Hospitalisation Details'!$A$1:$N$2344,12,0)</f>
        <v>13/Jul/1986</v>
      </c>
      <c r="M1856" s="22">
        <f>VLOOKUP(Table1[CUSTOMER ID],'Hospitalisation Details'!$A$2:$N$2344,14,0)</f>
        <v>4402.2299999999996</v>
      </c>
      <c r="N1856" s="8" t="str">
        <f>VLOOKUP(Table1[CUSTOMER ID],'Hospitalisation Details'!$A$2:$I$2344,7,0)</f>
        <v>tier - 2</v>
      </c>
      <c r="O1856" s="8" t="str">
        <f>VLOOKUP(Table1[CUSTOMER ID],'Hospitalisation Details'!$A$2:$I$2344,8,0)</f>
        <v>tier - 2</v>
      </c>
      <c r="P1856" s="8" t="str">
        <f>VLOOKUP(Table1[CUSTOMER ID],'Hospitalisation Details'!$A$2:$I$2344,9,0)</f>
        <v>R1011</v>
      </c>
      <c r="Q1856" s="8">
        <f ca="1">VLOOKUP(Table1[CUSTOMER ID],'Hospitalisation Details'!$A$2:$N$2344,13,0)</f>
        <v>38</v>
      </c>
    </row>
    <row r="1857" spans="1:17" ht="15.75" x14ac:dyDescent="0.25">
      <c r="A1857" s="1" t="s">
        <v>511</v>
      </c>
      <c r="B1857" s="8" t="str">
        <f>VLOOKUP(A1857:A4191,'Customer Names'!$A$2:$D$2336,2,0)</f>
        <v xml:space="preserve">  Christopher</v>
      </c>
      <c r="C1857" s="8">
        <f>VLOOKUP(A1857:A4191,'Medical Examinations'!$A$2:$H$2336,2,0)</f>
        <v>29.7</v>
      </c>
      <c r="D1857" s="8">
        <f>VLOOKUP(A1857:A4191,'Medical Examinations'!$A$2:$H$2336,3,0)</f>
        <v>6.77</v>
      </c>
      <c r="E1857" s="8" t="str">
        <f>VLOOKUP(A1857:A4191,'Medical Examinations'!$A$1:$M$2336,10,0)</f>
        <v>Yes</v>
      </c>
      <c r="F1857" s="8" t="str">
        <f>VLOOKUP(A1857:A4191,'Medical Examinations'!$A$2:$H$2336,5,0)</f>
        <v>No</v>
      </c>
      <c r="G1857" s="8" t="str">
        <f>VLOOKUP(A1857:A4191,'Medical Examinations'!$A$2:$H$2336,6,0)</f>
        <v>No</v>
      </c>
      <c r="H1857" s="8">
        <f>VLOOKUP(A1857:A4191,'Medical Examinations'!$A$2:$H$2336,7,0)</f>
        <v>1</v>
      </c>
      <c r="I1857" t="str">
        <f>VLOOKUP(A1857:A4191,'Medical Examinations'!$A$2:$K$2336,11,0)</f>
        <v>No</v>
      </c>
      <c r="J1857" s="8" t="str">
        <f>VLOOKUP(A1857:A4191,'Medical Examinations'!$A$2:$M$2336,12,0)</f>
        <v>Overweight</v>
      </c>
      <c r="K1857" s="8" t="str">
        <f>VLOOKUP(A1857:A4191,'Medical Examinations'!$A$2:$M$2336,13,0)</f>
        <v>Diabetes</v>
      </c>
      <c r="L1857" s="8" t="str">
        <f>VLOOKUP(Table1[CUSTOMER ID],'Hospitalisation Details'!$A$1:$N$2344,12,0)</f>
        <v>11/Aug/1986</v>
      </c>
      <c r="M1857" s="22">
        <f>VLOOKUP(Table1[CUSTOMER ID],'Hospitalisation Details'!$A$2:$N$2344,14,0)</f>
        <v>4399.7299999999996</v>
      </c>
      <c r="N1857" s="8" t="str">
        <f>VLOOKUP(Table1[CUSTOMER ID],'Hospitalisation Details'!$A$2:$I$2344,7,0)</f>
        <v>tier - 3</v>
      </c>
      <c r="O1857" s="8" t="str">
        <f>VLOOKUP(Table1[CUSTOMER ID],'Hospitalisation Details'!$A$2:$I$2344,8,0)</f>
        <v>tier - 2</v>
      </c>
      <c r="P1857" s="8" t="str">
        <f>VLOOKUP(Table1[CUSTOMER ID],'Hospitalisation Details'!$A$2:$I$2344,9,0)</f>
        <v>R1013</v>
      </c>
      <c r="Q1857" s="8">
        <f ca="1">VLOOKUP(Table1[CUSTOMER ID],'Hospitalisation Details'!$A$2:$N$2344,13,0)</f>
        <v>38</v>
      </c>
    </row>
    <row r="1858" spans="1:17" ht="15.75" x14ac:dyDescent="0.25">
      <c r="A1858" s="1" t="s">
        <v>510</v>
      </c>
      <c r="B1858" s="8" t="str">
        <f>VLOOKUP(A1858:A4192,'Customer Names'!$A$2:$D$2336,2,0)</f>
        <v xml:space="preserve">  Daniell L</v>
      </c>
      <c r="C1858" s="8">
        <f>VLOOKUP(A1858:A4192,'Medical Examinations'!$A$2:$H$2336,2,0)</f>
        <v>21.26</v>
      </c>
      <c r="D1858" s="8">
        <f>VLOOKUP(A1858:A4192,'Medical Examinations'!$A$2:$H$2336,3,0)</f>
        <v>5.36</v>
      </c>
      <c r="E1858" s="8" t="str">
        <f>VLOOKUP(A1858:A4192,'Medical Examinations'!$A$1:$M$2336,10,0)</f>
        <v>Yes</v>
      </c>
      <c r="F1858" s="8" t="str">
        <f>VLOOKUP(A1858:A4192,'Medical Examinations'!$A$2:$H$2336,5,0)</f>
        <v>No</v>
      </c>
      <c r="G1858" s="8" t="str">
        <f>VLOOKUP(A1858:A4192,'Medical Examinations'!$A$2:$H$2336,6,0)</f>
        <v>No</v>
      </c>
      <c r="H1858" s="8">
        <f>VLOOKUP(A1858:A4192,'Medical Examinations'!$A$2:$H$2336,7,0)</f>
        <v>1</v>
      </c>
      <c r="I1858" t="str">
        <f>VLOOKUP(A1858:A4192,'Medical Examinations'!$A$2:$K$2336,11,0)</f>
        <v>No</v>
      </c>
      <c r="J1858" s="8" t="str">
        <f>VLOOKUP(A1858:A4192,'Medical Examinations'!$A$2:$M$2336,12,0)</f>
        <v>Normal Weight</v>
      </c>
      <c r="K1858" s="8" t="str">
        <f>VLOOKUP(A1858:A4192,'Medical Examinations'!$A$2:$M$2336,13,0)</f>
        <v>Normal</v>
      </c>
      <c r="L1858" s="8" t="str">
        <f>VLOOKUP(Table1[CUSTOMER ID],'Hospitalisation Details'!$A$1:$N$2344,12,0)</f>
        <v>18/Jul/1988</v>
      </c>
      <c r="M1858" s="22">
        <f>VLOOKUP(Table1[CUSTOMER ID],'Hospitalisation Details'!$A$2:$N$2344,14,0)</f>
        <v>4397.3100000000004</v>
      </c>
      <c r="N1858" s="8" t="str">
        <f>VLOOKUP(Table1[CUSTOMER ID],'Hospitalisation Details'!$A$2:$I$2344,7,0)</f>
        <v>tier - 2</v>
      </c>
      <c r="O1858" s="8" t="str">
        <f>VLOOKUP(Table1[CUSTOMER ID],'Hospitalisation Details'!$A$2:$I$2344,8,0)</f>
        <v>tier - 2</v>
      </c>
      <c r="P1858" s="8" t="str">
        <f>VLOOKUP(Table1[CUSTOMER ID],'Hospitalisation Details'!$A$2:$I$2344,9,0)</f>
        <v>R1013</v>
      </c>
      <c r="Q1858" s="8">
        <f ca="1">VLOOKUP(Table1[CUSTOMER ID],'Hospitalisation Details'!$A$2:$N$2344,13,0)</f>
        <v>36</v>
      </c>
    </row>
    <row r="1859" spans="1:17" ht="15.75" x14ac:dyDescent="0.25">
      <c r="A1859" s="1" t="s">
        <v>509</v>
      </c>
      <c r="B1859" s="8" t="str">
        <f>VLOOKUP(A1859:A4193,'Customer Names'!$A$2:$D$2336,2,0)</f>
        <v xml:space="preserve">  Janne</v>
      </c>
      <c r="C1859" s="8">
        <f>VLOOKUP(A1859:A4193,'Medical Examinations'!$A$2:$H$2336,2,0)</f>
        <v>17.09</v>
      </c>
      <c r="D1859" s="8">
        <f>VLOOKUP(A1859:A4193,'Medical Examinations'!$A$2:$H$2336,3,0)</f>
        <v>5.69</v>
      </c>
      <c r="E1859" s="8" t="str">
        <f>VLOOKUP(A1859:A4193,'Medical Examinations'!$A$1:$M$2336,10,0)</f>
        <v>No</v>
      </c>
      <c r="F1859" s="8" t="str">
        <f>VLOOKUP(A1859:A4193,'Medical Examinations'!$A$2:$H$2336,5,0)</f>
        <v>No</v>
      </c>
      <c r="G1859" s="8" t="str">
        <f>VLOOKUP(A1859:A4193,'Medical Examinations'!$A$2:$H$2336,6,0)</f>
        <v>No</v>
      </c>
      <c r="H1859" s="8">
        <f>VLOOKUP(A1859:A4193,'Medical Examinations'!$A$2:$H$2336,7,0)</f>
        <v>0</v>
      </c>
      <c r="I1859" t="str">
        <f>VLOOKUP(A1859:A4193,'Medical Examinations'!$A$2:$K$2336,11,0)</f>
        <v>No</v>
      </c>
      <c r="J1859" s="8" t="str">
        <f>VLOOKUP(A1859:A4193,'Medical Examinations'!$A$2:$M$2336,12,0)</f>
        <v>Underweight</v>
      </c>
      <c r="K1859" s="8" t="str">
        <f>VLOOKUP(A1859:A4193,'Medical Examinations'!$A$2:$M$2336,13,0)</f>
        <v>Normal</v>
      </c>
      <c r="L1859" s="8" t="str">
        <f>VLOOKUP(Table1[CUSTOMER ID],'Hospitalisation Details'!$A$1:$N$2344,12,0)</f>
        <v>29/Jun/1982</v>
      </c>
      <c r="M1859" s="22">
        <f>VLOOKUP(Table1[CUSTOMER ID],'Hospitalisation Details'!$A$2:$N$2344,14,0)</f>
        <v>4392.7</v>
      </c>
      <c r="N1859" s="8" t="str">
        <f>VLOOKUP(Table1[CUSTOMER ID],'Hospitalisation Details'!$A$2:$I$2344,7,0)</f>
        <v>tier - 2</v>
      </c>
      <c r="O1859" s="8" t="str">
        <f>VLOOKUP(Table1[CUSTOMER ID],'Hospitalisation Details'!$A$2:$I$2344,8,0)</f>
        <v>tier - 2</v>
      </c>
      <c r="P1859" s="8" t="str">
        <f>VLOOKUP(Table1[CUSTOMER ID],'Hospitalisation Details'!$A$2:$I$2344,9,0)</f>
        <v>R1013</v>
      </c>
      <c r="Q1859" s="8">
        <f ca="1">VLOOKUP(Table1[CUSTOMER ID],'Hospitalisation Details'!$A$2:$N$2344,13,0)</f>
        <v>42</v>
      </c>
    </row>
    <row r="1860" spans="1:17" ht="15.75" x14ac:dyDescent="0.25">
      <c r="A1860" s="1" t="s">
        <v>508</v>
      </c>
      <c r="B1860" s="8" t="str">
        <f>VLOOKUP(A1860:A4194,'Customer Names'!$A$2:$D$2336,2,0)</f>
        <v xml:space="preserve">  Martina</v>
      </c>
      <c r="C1860" s="8">
        <f>VLOOKUP(A1860:A4194,'Medical Examinations'!$A$2:$H$2336,2,0)</f>
        <v>24.3</v>
      </c>
      <c r="D1860" s="8">
        <f>VLOOKUP(A1860:A4194,'Medical Examinations'!$A$2:$H$2336,3,0)</f>
        <v>4.9000000000000004</v>
      </c>
      <c r="E1860" s="8" t="str">
        <f>VLOOKUP(A1860:A4194,'Medical Examinations'!$A$1:$M$2336,10,0)</f>
        <v>Yes</v>
      </c>
      <c r="F1860" s="8" t="str">
        <f>VLOOKUP(A1860:A4194,'Medical Examinations'!$A$2:$H$2336,5,0)</f>
        <v>No</v>
      </c>
      <c r="G1860" s="8" t="str">
        <f>VLOOKUP(A1860:A4194,'Medical Examinations'!$A$2:$H$2336,6,0)</f>
        <v>Yes</v>
      </c>
      <c r="H1860" s="8">
        <f>VLOOKUP(A1860:A4194,'Medical Examinations'!$A$2:$H$2336,7,0)</f>
        <v>1</v>
      </c>
      <c r="I1860" t="str">
        <f>VLOOKUP(A1860:A4194,'Medical Examinations'!$A$2:$K$2336,11,0)</f>
        <v>No</v>
      </c>
      <c r="J1860" s="8" t="str">
        <f>VLOOKUP(A1860:A4194,'Medical Examinations'!$A$2:$M$2336,12,0)</f>
        <v>Normal Weight</v>
      </c>
      <c r="K1860" s="8" t="str">
        <f>VLOOKUP(A1860:A4194,'Medical Examinations'!$A$2:$M$2336,13,0)</f>
        <v>Normal</v>
      </c>
      <c r="L1860" s="8" t="str">
        <f>VLOOKUP(Table1[CUSTOMER ID],'Hospitalisation Details'!$A$1:$N$2344,12,0)</f>
        <v>29/Nov/1997</v>
      </c>
      <c r="M1860" s="22">
        <f>VLOOKUP(Table1[CUSTOMER ID],'Hospitalisation Details'!$A$2:$N$2344,14,0)</f>
        <v>4391.6499999999996</v>
      </c>
      <c r="N1860" s="8" t="str">
        <f>VLOOKUP(Table1[CUSTOMER ID],'Hospitalisation Details'!$A$2:$I$2344,7,0)</f>
        <v>tier - 2</v>
      </c>
      <c r="O1860" s="8" t="str">
        <f>VLOOKUP(Table1[CUSTOMER ID],'Hospitalisation Details'!$A$2:$I$2344,8,0)</f>
        <v>tier - 2</v>
      </c>
      <c r="P1860" s="8" t="str">
        <f>VLOOKUP(Table1[CUSTOMER ID],'Hospitalisation Details'!$A$2:$I$2344,9,0)</f>
        <v>R1011</v>
      </c>
      <c r="Q1860" s="8">
        <f ca="1">VLOOKUP(Table1[CUSTOMER ID],'Hospitalisation Details'!$A$2:$N$2344,13,0)</f>
        <v>26</v>
      </c>
    </row>
    <row r="1861" spans="1:17" ht="15.75" x14ac:dyDescent="0.25">
      <c r="A1861" s="1" t="s">
        <v>507</v>
      </c>
      <c r="B1861" s="8" t="str">
        <f>VLOOKUP(A1861:A4195,'Customer Names'!$A$2:$D$2336,2,0)</f>
        <v xml:space="preserve">  Elizabeth L</v>
      </c>
      <c r="C1861" s="8">
        <f>VLOOKUP(A1861:A4195,'Medical Examinations'!$A$2:$H$2336,2,0)</f>
        <v>29.734999999999999</v>
      </c>
      <c r="D1861" s="8">
        <f>VLOOKUP(A1861:A4195,'Medical Examinations'!$A$2:$H$2336,3,0)</f>
        <v>5.78</v>
      </c>
      <c r="E1861" s="8" t="str">
        <f>VLOOKUP(A1861:A4195,'Medical Examinations'!$A$1:$M$2336,10,0)</f>
        <v>No</v>
      </c>
      <c r="F1861" s="8" t="str">
        <f>VLOOKUP(A1861:A4195,'Medical Examinations'!$A$2:$H$2336,5,0)</f>
        <v>No</v>
      </c>
      <c r="G1861" s="8" t="str">
        <f>VLOOKUP(A1861:A4195,'Medical Examinations'!$A$2:$H$2336,6,0)</f>
        <v>No</v>
      </c>
      <c r="H1861" s="8">
        <f>VLOOKUP(A1861:A4195,'Medical Examinations'!$A$2:$H$2336,7,0)</f>
        <v>0</v>
      </c>
      <c r="I1861" t="str">
        <f>VLOOKUP(A1861:A4195,'Medical Examinations'!$A$2:$K$2336,11,0)</f>
        <v>No</v>
      </c>
      <c r="J1861" s="8" t="str">
        <f>VLOOKUP(A1861:A4195,'Medical Examinations'!$A$2:$M$2336,12,0)</f>
        <v>Overweight</v>
      </c>
      <c r="K1861" s="8" t="str">
        <f>VLOOKUP(A1861:A4195,'Medical Examinations'!$A$2:$M$2336,13,0)</f>
        <v>Prediabetes</v>
      </c>
      <c r="L1861" s="8" t="str">
        <f>VLOOKUP(Table1[CUSTOMER ID],'Hospitalisation Details'!$A$1:$N$2344,12,0)</f>
        <v>28/Aug/1990</v>
      </c>
      <c r="M1861" s="22">
        <f>VLOOKUP(Table1[CUSTOMER ID],'Hospitalisation Details'!$A$2:$N$2344,14,0)</f>
        <v>4357.04</v>
      </c>
      <c r="N1861" s="8" t="str">
        <f>VLOOKUP(Table1[CUSTOMER ID],'Hospitalisation Details'!$A$2:$I$2344,7,0)</f>
        <v>tier - 2</v>
      </c>
      <c r="O1861" s="8" t="str">
        <f>VLOOKUP(Table1[CUSTOMER ID],'Hospitalisation Details'!$A$2:$I$2344,8,0)</f>
        <v>tier - 3</v>
      </c>
      <c r="P1861" s="8" t="str">
        <f>VLOOKUP(Table1[CUSTOMER ID],'Hospitalisation Details'!$A$2:$I$2344,9,0)</f>
        <v>R1012</v>
      </c>
      <c r="Q1861" s="8">
        <f ca="1">VLOOKUP(Table1[CUSTOMER ID],'Hospitalisation Details'!$A$2:$N$2344,13,0)</f>
        <v>34</v>
      </c>
    </row>
    <row r="1862" spans="1:17" ht="15.75" x14ac:dyDescent="0.25">
      <c r="A1862" s="1" t="s">
        <v>506</v>
      </c>
      <c r="B1862" s="8" t="str">
        <f>VLOOKUP(A1862:A4196,'Customer Names'!$A$2:$D$2336,2,0)</f>
        <v xml:space="preserve">  Stephanie C</v>
      </c>
      <c r="C1862" s="8">
        <f>VLOOKUP(A1862:A4196,'Medical Examinations'!$A$2:$H$2336,2,0)</f>
        <v>29.26</v>
      </c>
      <c r="D1862" s="8">
        <f>VLOOKUP(A1862:A4196,'Medical Examinations'!$A$2:$H$2336,3,0)</f>
        <v>4.7</v>
      </c>
      <c r="E1862" s="8" t="str">
        <f>VLOOKUP(A1862:A4196,'Medical Examinations'!$A$1:$M$2336,10,0)</f>
        <v>No</v>
      </c>
      <c r="F1862" s="8" t="str">
        <f>VLOOKUP(A1862:A4196,'Medical Examinations'!$A$2:$H$2336,5,0)</f>
        <v>No</v>
      </c>
      <c r="G1862" s="8" t="str">
        <f>VLOOKUP(A1862:A4196,'Medical Examinations'!$A$2:$H$2336,6,0)</f>
        <v>No</v>
      </c>
      <c r="H1862" s="8">
        <f>VLOOKUP(A1862:A4196,'Medical Examinations'!$A$2:$H$2336,7,0)</f>
        <v>0</v>
      </c>
      <c r="I1862" t="str">
        <f>VLOOKUP(A1862:A4196,'Medical Examinations'!$A$2:$K$2336,11,0)</f>
        <v>No</v>
      </c>
      <c r="J1862" s="8" t="str">
        <f>VLOOKUP(A1862:A4196,'Medical Examinations'!$A$2:$M$2336,12,0)</f>
        <v>Overweight</v>
      </c>
      <c r="K1862" s="8" t="str">
        <f>VLOOKUP(A1862:A4196,'Medical Examinations'!$A$2:$M$2336,13,0)</f>
        <v>Normal</v>
      </c>
      <c r="L1862" s="8" t="str">
        <f>VLOOKUP(Table1[CUSTOMER ID],'Hospitalisation Details'!$A$1:$N$2344,12,0)</f>
        <v>13/Sep/1991</v>
      </c>
      <c r="M1862" s="22">
        <f>VLOOKUP(Table1[CUSTOMER ID],'Hospitalisation Details'!$A$2:$N$2344,14,0)</f>
        <v>4350.51</v>
      </c>
      <c r="N1862" s="8" t="str">
        <f>VLOOKUP(Table1[CUSTOMER ID],'Hospitalisation Details'!$A$2:$I$2344,7,0)</f>
        <v>tier - 2</v>
      </c>
      <c r="O1862" s="8" t="str">
        <f>VLOOKUP(Table1[CUSTOMER ID],'Hospitalisation Details'!$A$2:$I$2344,8,0)</f>
        <v>tier - 2</v>
      </c>
      <c r="P1862" s="8" t="str">
        <f>VLOOKUP(Table1[CUSTOMER ID],'Hospitalisation Details'!$A$2:$I$2344,9,0)</f>
        <v>R1013</v>
      </c>
      <c r="Q1862" s="8">
        <f ca="1">VLOOKUP(Table1[CUSTOMER ID],'Hospitalisation Details'!$A$2:$N$2344,13,0)</f>
        <v>33</v>
      </c>
    </row>
    <row r="1863" spans="1:17" ht="15.75" x14ac:dyDescent="0.25">
      <c r="A1863" s="1" t="s">
        <v>505</v>
      </c>
      <c r="B1863" s="8" t="str">
        <f>VLOOKUP(A1863:A4197,'Customer Names'!$A$2:$D$2336,2,0)</f>
        <v xml:space="preserve">  Katie</v>
      </c>
      <c r="C1863" s="8">
        <f>VLOOKUP(A1863:A4197,'Medical Examinations'!$A$2:$H$2336,2,0)</f>
        <v>33</v>
      </c>
      <c r="D1863" s="8">
        <f>VLOOKUP(A1863:A4197,'Medical Examinations'!$A$2:$H$2336,3,0)</f>
        <v>6.28</v>
      </c>
      <c r="E1863" s="8" t="str">
        <f>VLOOKUP(A1863:A4197,'Medical Examinations'!$A$1:$M$2336,10,0)</f>
        <v>No</v>
      </c>
      <c r="F1863" s="8" t="str">
        <f>VLOOKUP(A1863:A4197,'Medical Examinations'!$A$2:$H$2336,5,0)</f>
        <v>No</v>
      </c>
      <c r="G1863" s="8" t="str">
        <f>VLOOKUP(A1863:A4197,'Medical Examinations'!$A$2:$H$2336,6,0)</f>
        <v>No</v>
      </c>
      <c r="H1863" s="8">
        <f>VLOOKUP(A1863:A4197,'Medical Examinations'!$A$2:$H$2336,7,0)</f>
        <v>0</v>
      </c>
      <c r="I1863" t="str">
        <f>VLOOKUP(A1863:A4197,'Medical Examinations'!$A$2:$K$2336,11,0)</f>
        <v>No</v>
      </c>
      <c r="J1863" s="8" t="str">
        <f>VLOOKUP(A1863:A4197,'Medical Examinations'!$A$2:$M$2336,12,0)</f>
        <v>Obesity</v>
      </c>
      <c r="K1863" s="8" t="str">
        <f>VLOOKUP(A1863:A4197,'Medical Examinations'!$A$2:$M$2336,13,0)</f>
        <v>Prediabetes</v>
      </c>
      <c r="L1863" s="8" t="str">
        <f>VLOOKUP(Table1[CUSTOMER ID],'Hospitalisation Details'!$A$1:$N$2344,12,0)</f>
        <v>1/Nov/1994</v>
      </c>
      <c r="M1863" s="22">
        <f>VLOOKUP(Table1[CUSTOMER ID],'Hospitalisation Details'!$A$2:$N$2344,14,0)</f>
        <v>4349.46</v>
      </c>
      <c r="N1863" s="8" t="str">
        <f>VLOOKUP(Table1[CUSTOMER ID],'Hospitalisation Details'!$A$2:$I$2344,7,0)</f>
        <v>tier - 2</v>
      </c>
      <c r="O1863" s="8" t="str">
        <f>VLOOKUP(Table1[CUSTOMER ID],'Hospitalisation Details'!$A$2:$I$2344,8,0)</f>
        <v>tier - 2</v>
      </c>
      <c r="P1863" s="8" t="str">
        <f>VLOOKUP(Table1[CUSTOMER ID],'Hospitalisation Details'!$A$2:$I$2344,9,0)</f>
        <v>R1013</v>
      </c>
      <c r="Q1863" s="8">
        <f ca="1">VLOOKUP(Table1[CUSTOMER ID],'Hospitalisation Details'!$A$2:$N$2344,13,0)</f>
        <v>30</v>
      </c>
    </row>
    <row r="1864" spans="1:17" ht="15.75" x14ac:dyDescent="0.25">
      <c r="A1864" s="1" t="s">
        <v>504</v>
      </c>
      <c r="B1864" s="8" t="str">
        <f>VLOOKUP(A1864:A4198,'Customer Names'!$A$2:$D$2336,2,0)</f>
        <v xml:space="preserve">  Callie</v>
      </c>
      <c r="C1864" s="8">
        <f>VLOOKUP(A1864:A4198,'Medical Examinations'!$A$2:$H$2336,2,0)</f>
        <v>31.065000000000001</v>
      </c>
      <c r="D1864" s="8">
        <f>VLOOKUP(A1864:A4198,'Medical Examinations'!$A$2:$H$2336,3,0)</f>
        <v>4.2300000000000004</v>
      </c>
      <c r="E1864" s="8" t="str">
        <f>VLOOKUP(A1864:A4198,'Medical Examinations'!$A$1:$M$2336,10,0)</f>
        <v>No</v>
      </c>
      <c r="F1864" s="8" t="str">
        <f>VLOOKUP(A1864:A4198,'Medical Examinations'!$A$2:$H$2336,5,0)</f>
        <v>No</v>
      </c>
      <c r="G1864" s="8" t="str">
        <f>VLOOKUP(A1864:A4198,'Medical Examinations'!$A$2:$H$2336,6,0)</f>
        <v>No</v>
      </c>
      <c r="H1864" s="8">
        <f>VLOOKUP(A1864:A4198,'Medical Examinations'!$A$2:$H$2336,7,0)</f>
        <v>0</v>
      </c>
      <c r="I1864" t="str">
        <f>VLOOKUP(A1864:A4198,'Medical Examinations'!$A$2:$K$2336,11,0)</f>
        <v>No</v>
      </c>
      <c r="J1864" s="8" t="str">
        <f>VLOOKUP(A1864:A4198,'Medical Examinations'!$A$2:$M$2336,12,0)</f>
        <v>Obesity</v>
      </c>
      <c r="K1864" s="8" t="str">
        <f>VLOOKUP(A1864:A4198,'Medical Examinations'!$A$2:$M$2336,13,0)</f>
        <v>Normal</v>
      </c>
      <c r="L1864" s="8" t="str">
        <f>VLOOKUP(Table1[CUSTOMER ID],'Hospitalisation Details'!$A$1:$N$2344,12,0)</f>
        <v>1/Jun/1991</v>
      </c>
      <c r="M1864" s="22">
        <f>VLOOKUP(Table1[CUSTOMER ID],'Hospitalisation Details'!$A$2:$N$2344,14,0)</f>
        <v>4347.0200000000004</v>
      </c>
      <c r="N1864" s="8" t="str">
        <f>VLOOKUP(Table1[CUSTOMER ID],'Hospitalisation Details'!$A$2:$I$2344,7,0)</f>
        <v>tier - 2</v>
      </c>
      <c r="O1864" s="8" t="str">
        <f>VLOOKUP(Table1[CUSTOMER ID],'Hospitalisation Details'!$A$2:$I$2344,8,0)</f>
        <v>tier - 1</v>
      </c>
      <c r="P1864" s="8" t="str">
        <f>VLOOKUP(Table1[CUSTOMER ID],'Hospitalisation Details'!$A$2:$I$2344,9,0)</f>
        <v>R1024</v>
      </c>
      <c r="Q1864" s="8">
        <f ca="1">VLOOKUP(Table1[CUSTOMER ID],'Hospitalisation Details'!$A$2:$N$2344,13,0)</f>
        <v>33</v>
      </c>
    </row>
    <row r="1865" spans="1:17" ht="15.75" x14ac:dyDescent="0.25">
      <c r="A1865" s="1" t="s">
        <v>503</v>
      </c>
      <c r="B1865" s="8" t="str">
        <f>VLOOKUP(A1865:A4199,'Customer Names'!$A$2:$D$2336,2,0)</f>
        <v xml:space="preserve">  Inna</v>
      </c>
      <c r="C1865" s="8">
        <f>VLOOKUP(A1865:A4199,'Medical Examinations'!$A$2:$H$2336,2,0)</f>
        <v>26.51</v>
      </c>
      <c r="D1865" s="8">
        <f>VLOOKUP(A1865:A4199,'Medical Examinations'!$A$2:$H$2336,3,0)</f>
        <v>6.17</v>
      </c>
      <c r="E1865" s="8" t="str">
        <f>VLOOKUP(A1865:A4199,'Medical Examinations'!$A$1:$M$2336,10,0)</f>
        <v>No</v>
      </c>
      <c r="F1865" s="8" t="str">
        <f>VLOOKUP(A1865:A4199,'Medical Examinations'!$A$2:$H$2336,5,0)</f>
        <v>No</v>
      </c>
      <c r="G1865" s="8" t="str">
        <f>VLOOKUP(A1865:A4199,'Medical Examinations'!$A$2:$H$2336,6,0)</f>
        <v>No</v>
      </c>
      <c r="H1865" s="8">
        <f>VLOOKUP(A1865:A4199,'Medical Examinations'!$A$2:$H$2336,7,0)</f>
        <v>0</v>
      </c>
      <c r="I1865" t="str">
        <f>VLOOKUP(A1865:A4199,'Medical Examinations'!$A$2:$K$2336,11,0)</f>
        <v>No</v>
      </c>
      <c r="J1865" s="8" t="str">
        <f>VLOOKUP(A1865:A4199,'Medical Examinations'!$A$2:$M$2336,12,0)</f>
        <v>Overweight</v>
      </c>
      <c r="K1865" s="8" t="str">
        <f>VLOOKUP(A1865:A4199,'Medical Examinations'!$A$2:$M$2336,13,0)</f>
        <v>Prediabetes</v>
      </c>
      <c r="L1865" s="8" t="str">
        <f>VLOOKUP(Table1[CUSTOMER ID],'Hospitalisation Details'!$A$1:$N$2344,12,0)</f>
        <v>26/Oct/1994</v>
      </c>
      <c r="M1865" s="22">
        <f>VLOOKUP(Table1[CUSTOMER ID],'Hospitalisation Details'!$A$2:$N$2344,14,0)</f>
        <v>4340.4399999999996</v>
      </c>
      <c r="N1865" s="8" t="str">
        <f>VLOOKUP(Table1[CUSTOMER ID],'Hospitalisation Details'!$A$2:$I$2344,7,0)</f>
        <v>tier - 2</v>
      </c>
      <c r="O1865" s="8" t="str">
        <f>VLOOKUP(Table1[CUSTOMER ID],'Hospitalisation Details'!$A$2:$I$2344,8,0)</f>
        <v>tier - 1</v>
      </c>
      <c r="P1865" s="8" t="str">
        <f>VLOOKUP(Table1[CUSTOMER ID],'Hospitalisation Details'!$A$2:$I$2344,9,0)</f>
        <v>R1013</v>
      </c>
      <c r="Q1865" s="8">
        <f ca="1">VLOOKUP(Table1[CUSTOMER ID],'Hospitalisation Details'!$A$2:$N$2344,13,0)</f>
        <v>30</v>
      </c>
    </row>
    <row r="1866" spans="1:17" ht="15.75" x14ac:dyDescent="0.25">
      <c r="A1866" s="1" t="s">
        <v>502</v>
      </c>
      <c r="B1866" s="8" t="str">
        <f>VLOOKUP(A1866:A4200,'Customer Names'!$A$2:$D$2336,2,0)</f>
        <v xml:space="preserve">  Mary K</v>
      </c>
      <c r="C1866" s="8">
        <f>VLOOKUP(A1866:A4200,'Medical Examinations'!$A$2:$H$2336,2,0)</f>
        <v>28.88</v>
      </c>
      <c r="D1866" s="8">
        <f>VLOOKUP(A1866:A4200,'Medical Examinations'!$A$2:$H$2336,3,0)</f>
        <v>4.96</v>
      </c>
      <c r="E1866" s="8" t="str">
        <f>VLOOKUP(A1866:A4200,'Medical Examinations'!$A$1:$M$2336,10,0)</f>
        <v>No</v>
      </c>
      <c r="F1866" s="8" t="str">
        <f>VLOOKUP(A1866:A4200,'Medical Examinations'!$A$2:$H$2336,5,0)</f>
        <v>No</v>
      </c>
      <c r="G1866" s="8" t="str">
        <f>VLOOKUP(A1866:A4200,'Medical Examinations'!$A$2:$H$2336,6,0)</f>
        <v>No</v>
      </c>
      <c r="H1866" s="8">
        <f>VLOOKUP(A1866:A4200,'Medical Examinations'!$A$2:$H$2336,7,0)</f>
        <v>0</v>
      </c>
      <c r="I1866" t="str">
        <f>VLOOKUP(A1866:A4200,'Medical Examinations'!$A$2:$K$2336,11,0)</f>
        <v>No</v>
      </c>
      <c r="J1866" s="8" t="str">
        <f>VLOOKUP(A1866:A4200,'Medical Examinations'!$A$2:$M$2336,12,0)</f>
        <v>Overweight</v>
      </c>
      <c r="K1866" s="8" t="str">
        <f>VLOOKUP(A1866:A4200,'Medical Examinations'!$A$2:$M$2336,13,0)</f>
        <v>Normal</v>
      </c>
      <c r="L1866" s="8" t="str">
        <f>VLOOKUP(Table1[CUSTOMER ID],'Hospitalisation Details'!$A$1:$N$2344,12,0)</f>
        <v>2/Nov/1994</v>
      </c>
      <c r="M1866" s="22">
        <f>VLOOKUP(Table1[CUSTOMER ID],'Hospitalisation Details'!$A$2:$N$2344,14,0)</f>
        <v>4337.74</v>
      </c>
      <c r="N1866" s="8" t="str">
        <f>VLOOKUP(Table1[CUSTOMER ID],'Hospitalisation Details'!$A$2:$I$2344,7,0)</f>
        <v>tier - 2</v>
      </c>
      <c r="O1866" s="8" t="str">
        <f>VLOOKUP(Table1[CUSTOMER ID],'Hospitalisation Details'!$A$2:$I$2344,8,0)</f>
        <v>tier - 1</v>
      </c>
      <c r="P1866" s="8" t="str">
        <f>VLOOKUP(Table1[CUSTOMER ID],'Hospitalisation Details'!$A$2:$I$2344,9,0)</f>
        <v>R1024</v>
      </c>
      <c r="Q1866" s="8">
        <f ca="1">VLOOKUP(Table1[CUSTOMER ID],'Hospitalisation Details'!$A$2:$N$2344,13,0)</f>
        <v>30</v>
      </c>
    </row>
    <row r="1867" spans="1:17" ht="15.75" x14ac:dyDescent="0.25">
      <c r="A1867" s="1" t="s">
        <v>501</v>
      </c>
      <c r="B1867" s="8" t="str">
        <f>VLOOKUP(A1867:A4201,'Customer Names'!$A$2:$D$2336,2,0)</f>
        <v xml:space="preserve">  Samuel M</v>
      </c>
      <c r="C1867" s="8">
        <f>VLOOKUP(A1867:A4201,'Medical Examinations'!$A$2:$H$2336,2,0)</f>
        <v>35.814999999999998</v>
      </c>
      <c r="D1867" s="8">
        <f>VLOOKUP(A1867:A4201,'Medical Examinations'!$A$2:$H$2336,3,0)</f>
        <v>5.1100000000000003</v>
      </c>
      <c r="E1867" s="8" t="str">
        <f>VLOOKUP(A1867:A4201,'Medical Examinations'!$A$1:$M$2336,10,0)</f>
        <v>Yes</v>
      </c>
      <c r="F1867" s="8" t="str">
        <f>VLOOKUP(A1867:A4201,'Medical Examinations'!$A$2:$H$2336,5,0)</f>
        <v>No</v>
      </c>
      <c r="G1867" s="8" t="str">
        <f>VLOOKUP(A1867:A4201,'Medical Examinations'!$A$2:$H$2336,6,0)</f>
        <v>No</v>
      </c>
      <c r="H1867" s="8">
        <f>VLOOKUP(A1867:A4201,'Medical Examinations'!$A$2:$H$2336,7,0)</f>
        <v>1</v>
      </c>
      <c r="I1867" t="str">
        <f>VLOOKUP(A1867:A4201,'Medical Examinations'!$A$2:$K$2336,11,0)</f>
        <v>No</v>
      </c>
      <c r="J1867" s="8" t="str">
        <f>VLOOKUP(A1867:A4201,'Medical Examinations'!$A$2:$M$2336,12,0)</f>
        <v>Obesity</v>
      </c>
      <c r="K1867" s="8" t="str">
        <f>VLOOKUP(A1867:A4201,'Medical Examinations'!$A$2:$M$2336,13,0)</f>
        <v>Normal</v>
      </c>
      <c r="L1867" s="8" t="str">
        <f>VLOOKUP(Table1[CUSTOMER ID],'Hospitalisation Details'!$A$1:$N$2344,12,0)</f>
        <v>19/Dec/1988</v>
      </c>
      <c r="M1867" s="22">
        <f>VLOOKUP(Table1[CUSTOMER ID],'Hospitalisation Details'!$A$2:$N$2344,14,0)</f>
        <v>4320.41</v>
      </c>
      <c r="N1867" s="8" t="str">
        <f>VLOOKUP(Table1[CUSTOMER ID],'Hospitalisation Details'!$A$2:$I$2344,7,0)</f>
        <v>tier - 2</v>
      </c>
      <c r="O1867" s="8" t="str">
        <f>VLOOKUP(Table1[CUSTOMER ID],'Hospitalisation Details'!$A$2:$I$2344,8,0)</f>
        <v>tier - 1</v>
      </c>
      <c r="P1867" s="8" t="str">
        <f>VLOOKUP(Table1[CUSTOMER ID],'Hospitalisation Details'!$A$2:$I$2344,9,0)</f>
        <v>R1012</v>
      </c>
      <c r="Q1867" s="8">
        <f ca="1">VLOOKUP(Table1[CUSTOMER ID],'Hospitalisation Details'!$A$2:$N$2344,13,0)</f>
        <v>35</v>
      </c>
    </row>
    <row r="1868" spans="1:17" ht="15.75" x14ac:dyDescent="0.25">
      <c r="A1868" s="1" t="s">
        <v>500</v>
      </c>
      <c r="B1868" s="8" t="str">
        <f>VLOOKUP(A1868:A4202,'Customer Names'!$A$2:$D$2336,2,0)</f>
        <v xml:space="preserve">  Kimberly</v>
      </c>
      <c r="C1868" s="8">
        <f>VLOOKUP(A1868:A4202,'Medical Examinations'!$A$2:$H$2336,2,0)</f>
        <v>21.28</v>
      </c>
      <c r="D1868" s="8">
        <f>VLOOKUP(A1868:A4202,'Medical Examinations'!$A$2:$H$2336,3,0)</f>
        <v>4.05</v>
      </c>
      <c r="E1868" s="8" t="str">
        <f>VLOOKUP(A1868:A4202,'Medical Examinations'!$A$1:$M$2336,10,0)</f>
        <v>No</v>
      </c>
      <c r="F1868" s="8" t="str">
        <f>VLOOKUP(A1868:A4202,'Medical Examinations'!$A$2:$H$2336,5,0)</f>
        <v>yes</v>
      </c>
      <c r="G1868" s="8" t="str">
        <f>VLOOKUP(A1868:A4202,'Medical Examinations'!$A$2:$H$2336,6,0)</f>
        <v>No</v>
      </c>
      <c r="H1868" s="8">
        <f>VLOOKUP(A1868:A4202,'Medical Examinations'!$A$2:$H$2336,7,0)</f>
        <v>1</v>
      </c>
      <c r="I1868" t="str">
        <f>VLOOKUP(A1868:A4202,'Medical Examinations'!$A$2:$K$2336,11,0)</f>
        <v>No</v>
      </c>
      <c r="J1868" s="8" t="str">
        <f>VLOOKUP(A1868:A4202,'Medical Examinations'!$A$2:$M$2336,12,0)</f>
        <v>Normal Weight</v>
      </c>
      <c r="K1868" s="8" t="str">
        <f>VLOOKUP(A1868:A4202,'Medical Examinations'!$A$2:$M$2336,13,0)</f>
        <v>Normal</v>
      </c>
      <c r="L1868" s="8" t="str">
        <f>VLOOKUP(Table1[CUSTOMER ID],'Hospitalisation Details'!$A$1:$N$2344,12,0)</f>
        <v>25/Nov/2000</v>
      </c>
      <c r="M1868" s="22">
        <f>VLOOKUP(Table1[CUSTOMER ID],'Hospitalisation Details'!$A$2:$N$2344,14,0)</f>
        <v>4296.2700000000004</v>
      </c>
      <c r="N1868" s="8" t="str">
        <f>VLOOKUP(Table1[CUSTOMER ID],'Hospitalisation Details'!$A$2:$I$2344,7,0)</f>
        <v>tier - 2</v>
      </c>
      <c r="O1868" s="8" t="str">
        <f>VLOOKUP(Table1[CUSTOMER ID],'Hospitalisation Details'!$A$2:$I$2344,8,0)</f>
        <v>tier - 3</v>
      </c>
      <c r="P1868" s="8" t="str">
        <f>VLOOKUP(Table1[CUSTOMER ID],'Hospitalisation Details'!$A$2:$I$2344,9,0)</f>
        <v>R1012</v>
      </c>
      <c r="Q1868" s="8">
        <f ca="1">VLOOKUP(Table1[CUSTOMER ID],'Hospitalisation Details'!$A$2:$N$2344,13,0)</f>
        <v>23</v>
      </c>
    </row>
    <row r="1869" spans="1:17" ht="15.75" x14ac:dyDescent="0.25">
      <c r="A1869" s="1" t="s">
        <v>499</v>
      </c>
      <c r="B1869" s="8" t="str">
        <f>VLOOKUP(A1869:A4203,'Customer Names'!$A$2:$D$2336,2,0)</f>
        <v xml:space="preserve">  Tom J</v>
      </c>
      <c r="C1869" s="8">
        <f>VLOOKUP(A1869:A4203,'Medical Examinations'!$A$2:$H$2336,2,0)</f>
        <v>33.81</v>
      </c>
      <c r="D1869" s="8">
        <f>VLOOKUP(A1869:A4203,'Medical Examinations'!$A$2:$H$2336,3,0)</f>
        <v>6.49</v>
      </c>
      <c r="E1869" s="8" t="str">
        <f>VLOOKUP(A1869:A4203,'Medical Examinations'!$A$1:$M$2336,10,0)</f>
        <v>No</v>
      </c>
      <c r="F1869" s="8" t="str">
        <f>VLOOKUP(A1869:A4203,'Medical Examinations'!$A$2:$H$2336,5,0)</f>
        <v>No</v>
      </c>
      <c r="G1869" s="8" t="str">
        <f>VLOOKUP(A1869:A4203,'Medical Examinations'!$A$2:$H$2336,6,0)</f>
        <v>Yes</v>
      </c>
      <c r="H1869" s="8">
        <f>VLOOKUP(A1869:A4203,'Medical Examinations'!$A$2:$H$2336,7,0)</f>
        <v>1</v>
      </c>
      <c r="I1869" t="str">
        <f>VLOOKUP(A1869:A4203,'Medical Examinations'!$A$2:$K$2336,11,0)</f>
        <v>No</v>
      </c>
      <c r="J1869" s="8" t="str">
        <f>VLOOKUP(A1869:A4203,'Medical Examinations'!$A$2:$M$2336,12,0)</f>
        <v>Obesity</v>
      </c>
      <c r="K1869" s="8" t="str">
        <f>VLOOKUP(A1869:A4203,'Medical Examinations'!$A$2:$M$2336,13,0)</f>
        <v>Diabetes</v>
      </c>
      <c r="L1869" s="8" t="str">
        <f>VLOOKUP(Table1[CUSTOMER ID],'Hospitalisation Details'!$A$1:$N$2344,12,0)</f>
        <v>8/Jun/2003</v>
      </c>
      <c r="M1869" s="22">
        <f>VLOOKUP(Table1[CUSTOMER ID],'Hospitalisation Details'!$A$2:$N$2344,14,0)</f>
        <v>4278.55</v>
      </c>
      <c r="N1869" s="8" t="str">
        <f>VLOOKUP(Table1[CUSTOMER ID],'Hospitalisation Details'!$A$2:$I$2344,7,0)</f>
        <v>tier - 2</v>
      </c>
      <c r="O1869" s="8" t="str">
        <f>VLOOKUP(Table1[CUSTOMER ID],'Hospitalisation Details'!$A$2:$I$2344,8,0)</f>
        <v>tier - 1</v>
      </c>
      <c r="P1869" s="8" t="str">
        <f>VLOOKUP(Table1[CUSTOMER ID],'Hospitalisation Details'!$A$2:$I$2344,9,0)</f>
        <v>R1021</v>
      </c>
      <c r="Q1869" s="8">
        <f ca="1">VLOOKUP(Table1[CUSTOMER ID],'Hospitalisation Details'!$A$2:$N$2344,13,0)</f>
        <v>21</v>
      </c>
    </row>
    <row r="1870" spans="1:17" ht="15.75" x14ac:dyDescent="0.25">
      <c r="A1870" s="1" t="s">
        <v>498</v>
      </c>
      <c r="B1870" s="8" t="str">
        <f>VLOOKUP(A1870:A4204,'Customer Names'!$A$2:$D$2336,2,0)</f>
        <v xml:space="preserve">  Zachary</v>
      </c>
      <c r="C1870" s="8">
        <f>VLOOKUP(A1870:A4204,'Medical Examinations'!$A$2:$H$2336,2,0)</f>
        <v>44.22</v>
      </c>
      <c r="D1870" s="8">
        <f>VLOOKUP(A1870:A4204,'Medical Examinations'!$A$2:$H$2336,3,0)</f>
        <v>4.1900000000000004</v>
      </c>
      <c r="E1870" s="8" t="str">
        <f>VLOOKUP(A1870:A4204,'Medical Examinations'!$A$1:$M$2336,10,0)</f>
        <v>No</v>
      </c>
      <c r="F1870" s="8" t="str">
        <f>VLOOKUP(A1870:A4204,'Medical Examinations'!$A$2:$H$2336,5,0)</f>
        <v>No</v>
      </c>
      <c r="G1870" s="8" t="str">
        <f>VLOOKUP(A1870:A4204,'Medical Examinations'!$A$2:$H$2336,6,0)</f>
        <v>No</v>
      </c>
      <c r="H1870" s="8">
        <f>VLOOKUP(A1870:A4204,'Medical Examinations'!$A$2:$H$2336,7,0)</f>
        <v>1</v>
      </c>
      <c r="I1870" t="str">
        <f>VLOOKUP(A1870:A4204,'Medical Examinations'!$A$2:$K$2336,11,0)</f>
        <v>No</v>
      </c>
      <c r="J1870" s="8" t="str">
        <f>VLOOKUP(A1870:A4204,'Medical Examinations'!$A$2:$M$2336,12,0)</f>
        <v>Obesity</v>
      </c>
      <c r="K1870" s="8" t="str">
        <f>VLOOKUP(A1870:A4204,'Medical Examinations'!$A$2:$M$2336,13,0)</f>
        <v>Normal</v>
      </c>
      <c r="L1870" s="8" t="str">
        <f>VLOOKUP(Table1[CUSTOMER ID],'Hospitalisation Details'!$A$1:$N$2344,12,0)</f>
        <v>18/Jun/1992</v>
      </c>
      <c r="M1870" s="22">
        <f>VLOOKUP(Table1[CUSTOMER ID],'Hospitalisation Details'!$A$2:$N$2344,14,0)</f>
        <v>4266.17</v>
      </c>
      <c r="N1870" s="8" t="str">
        <f>VLOOKUP(Table1[CUSTOMER ID],'Hospitalisation Details'!$A$2:$I$2344,7,0)</f>
        <v>tier - 3</v>
      </c>
      <c r="O1870" s="8" t="str">
        <f>VLOOKUP(Table1[CUSTOMER ID],'Hospitalisation Details'!$A$2:$I$2344,8,0)</f>
        <v>tier - 2</v>
      </c>
      <c r="P1870" s="8" t="str">
        <f>VLOOKUP(Table1[CUSTOMER ID],'Hospitalisation Details'!$A$2:$I$2344,9,0)</f>
        <v>R1013</v>
      </c>
      <c r="Q1870" s="8">
        <f ca="1">VLOOKUP(Table1[CUSTOMER ID],'Hospitalisation Details'!$A$2:$N$2344,13,0)</f>
        <v>32</v>
      </c>
    </row>
    <row r="1871" spans="1:17" ht="15.75" x14ac:dyDescent="0.25">
      <c r="A1871" s="1" t="s">
        <v>497</v>
      </c>
      <c r="B1871" s="8" t="str">
        <f>VLOOKUP(A1871:A4205,'Customer Names'!$A$2:$D$2336,2,0)</f>
        <v xml:space="preserve">  Dane</v>
      </c>
      <c r="C1871" s="8">
        <f>VLOOKUP(A1871:A4205,'Medical Examinations'!$A$2:$H$2336,2,0)</f>
        <v>15.46</v>
      </c>
      <c r="D1871" s="8">
        <f>VLOOKUP(A1871:A4205,'Medical Examinations'!$A$2:$H$2336,3,0)</f>
        <v>4.99</v>
      </c>
      <c r="E1871" s="8" t="str">
        <f>VLOOKUP(A1871:A4205,'Medical Examinations'!$A$1:$M$2336,10,0)</f>
        <v>Yes</v>
      </c>
      <c r="F1871" s="8" t="str">
        <f>VLOOKUP(A1871:A4205,'Medical Examinations'!$A$2:$H$2336,5,0)</f>
        <v>No</v>
      </c>
      <c r="G1871" s="8" t="str">
        <f>VLOOKUP(A1871:A4205,'Medical Examinations'!$A$2:$H$2336,6,0)</f>
        <v>Yes</v>
      </c>
      <c r="H1871" s="8">
        <f>VLOOKUP(A1871:A4205,'Medical Examinations'!$A$2:$H$2336,7,0)</f>
        <v>1</v>
      </c>
      <c r="I1871" t="str">
        <f>VLOOKUP(A1871:A4205,'Medical Examinations'!$A$2:$K$2336,11,0)</f>
        <v>No</v>
      </c>
      <c r="J1871" s="8" t="str">
        <f>VLOOKUP(A1871:A4205,'Medical Examinations'!$A$2:$M$2336,12,0)</f>
        <v>Underweight</v>
      </c>
      <c r="K1871" s="8" t="str">
        <f>VLOOKUP(A1871:A4205,'Medical Examinations'!$A$2:$M$2336,13,0)</f>
        <v>Normal</v>
      </c>
      <c r="L1871" s="8" t="str">
        <f>VLOOKUP(Table1[CUSTOMER ID],'Hospitalisation Details'!$A$1:$N$2344,12,0)</f>
        <v>20/Nov/1983</v>
      </c>
      <c r="M1871" s="22">
        <f>VLOOKUP(Table1[CUSTOMER ID],'Hospitalisation Details'!$A$2:$N$2344,14,0)</f>
        <v>4265.01</v>
      </c>
      <c r="N1871" s="8" t="str">
        <f>VLOOKUP(Table1[CUSTOMER ID],'Hospitalisation Details'!$A$2:$I$2344,7,0)</f>
        <v>tier - 2</v>
      </c>
      <c r="O1871" s="8" t="str">
        <f>VLOOKUP(Table1[CUSTOMER ID],'Hospitalisation Details'!$A$2:$I$2344,8,0)</f>
        <v>tier - 1</v>
      </c>
      <c r="P1871" s="8" t="str">
        <f>VLOOKUP(Table1[CUSTOMER ID],'Hospitalisation Details'!$A$2:$I$2344,9,0)</f>
        <v>R1012</v>
      </c>
      <c r="Q1871" s="8">
        <f ca="1">VLOOKUP(Table1[CUSTOMER ID],'Hospitalisation Details'!$A$2:$N$2344,13,0)</f>
        <v>41</v>
      </c>
    </row>
    <row r="1872" spans="1:17" ht="15.75" x14ac:dyDescent="0.25">
      <c r="A1872" s="1" t="s">
        <v>496</v>
      </c>
      <c r="B1872" s="8" t="str">
        <f>VLOOKUP(A1872:A4206,'Customer Names'!$A$2:$D$2336,2,0)</f>
        <v xml:space="preserve">  Dougie J</v>
      </c>
      <c r="C1872" s="8">
        <f>VLOOKUP(A1872:A4206,'Medical Examinations'!$A$2:$H$2336,2,0)</f>
        <v>30.3</v>
      </c>
      <c r="D1872" s="8">
        <f>VLOOKUP(A1872:A4206,'Medical Examinations'!$A$2:$H$2336,3,0)</f>
        <v>4.7699999999999996</v>
      </c>
      <c r="E1872" s="8" t="str">
        <f>VLOOKUP(A1872:A4206,'Medical Examinations'!$A$1:$M$2336,10,0)</f>
        <v>Yes</v>
      </c>
      <c r="F1872" s="8" t="str">
        <f>VLOOKUP(A1872:A4206,'Medical Examinations'!$A$2:$H$2336,5,0)</f>
        <v>No</v>
      </c>
      <c r="G1872" s="8" t="str">
        <f>VLOOKUP(A1872:A4206,'Medical Examinations'!$A$2:$H$2336,6,0)</f>
        <v>No</v>
      </c>
      <c r="H1872" s="8">
        <f>VLOOKUP(A1872:A4206,'Medical Examinations'!$A$2:$H$2336,7,0)</f>
        <v>1</v>
      </c>
      <c r="I1872" t="str">
        <f>VLOOKUP(A1872:A4206,'Medical Examinations'!$A$2:$K$2336,11,0)</f>
        <v>No</v>
      </c>
      <c r="J1872" s="8" t="str">
        <f>VLOOKUP(A1872:A4206,'Medical Examinations'!$A$2:$M$2336,12,0)</f>
        <v>Obesity</v>
      </c>
      <c r="K1872" s="8" t="str">
        <f>VLOOKUP(A1872:A4206,'Medical Examinations'!$A$2:$M$2336,13,0)</f>
        <v>Normal</v>
      </c>
      <c r="L1872" s="8" t="str">
        <f>VLOOKUP(Table1[CUSTOMER ID],'Hospitalisation Details'!$A$1:$N$2344,12,0)</f>
        <v>14/Oct/1995</v>
      </c>
      <c r="M1872" s="22">
        <f>VLOOKUP(Table1[CUSTOMER ID],'Hospitalisation Details'!$A$2:$N$2344,14,0)</f>
        <v>4260.74</v>
      </c>
      <c r="N1872" s="8" t="str">
        <f>VLOOKUP(Table1[CUSTOMER ID],'Hospitalisation Details'!$A$2:$I$2344,7,0)</f>
        <v>tier - 3</v>
      </c>
      <c r="O1872" s="8" t="str">
        <f>VLOOKUP(Table1[CUSTOMER ID],'Hospitalisation Details'!$A$2:$I$2344,8,0)</f>
        <v>tier - 2</v>
      </c>
      <c r="P1872" s="8" t="str">
        <f>VLOOKUP(Table1[CUSTOMER ID],'Hospitalisation Details'!$A$2:$I$2344,9,0)</f>
        <v>R1011</v>
      </c>
      <c r="Q1872" s="8">
        <f ca="1">VLOOKUP(Table1[CUSTOMER ID],'Hospitalisation Details'!$A$2:$N$2344,13,0)</f>
        <v>29</v>
      </c>
    </row>
    <row r="1873" spans="1:17" ht="15.75" x14ac:dyDescent="0.25">
      <c r="A1873" s="1" t="s">
        <v>495</v>
      </c>
      <c r="B1873" s="8" t="str">
        <f>VLOOKUP(A1873:A4207,'Customer Names'!$A$2:$D$2336,2,0)</f>
        <v xml:space="preserve">  Jeremiah H</v>
      </c>
      <c r="C1873" s="8">
        <f>VLOOKUP(A1873:A4207,'Medical Examinations'!$A$2:$H$2336,2,0)</f>
        <v>16.670000000000002</v>
      </c>
      <c r="D1873" s="8">
        <f>VLOOKUP(A1873:A4207,'Medical Examinations'!$A$2:$H$2336,3,0)</f>
        <v>5.46</v>
      </c>
      <c r="E1873" s="8" t="str">
        <f>VLOOKUP(A1873:A4207,'Medical Examinations'!$A$1:$M$2336,10,0)</f>
        <v>No</v>
      </c>
      <c r="F1873" s="8" t="str">
        <f>VLOOKUP(A1873:A4207,'Medical Examinations'!$A$2:$H$2336,5,0)</f>
        <v>No</v>
      </c>
      <c r="G1873" s="8" t="str">
        <f>VLOOKUP(A1873:A4207,'Medical Examinations'!$A$2:$H$2336,6,0)</f>
        <v>No</v>
      </c>
      <c r="H1873" s="8">
        <f>VLOOKUP(A1873:A4207,'Medical Examinations'!$A$2:$H$2336,7,0)</f>
        <v>0</v>
      </c>
      <c r="I1873" t="str">
        <f>VLOOKUP(A1873:A4207,'Medical Examinations'!$A$2:$K$2336,11,0)</f>
        <v>No</v>
      </c>
      <c r="J1873" s="8" t="str">
        <f>VLOOKUP(A1873:A4207,'Medical Examinations'!$A$2:$M$2336,12,0)</f>
        <v>Underweight</v>
      </c>
      <c r="K1873" s="8" t="str">
        <f>VLOOKUP(A1873:A4207,'Medical Examinations'!$A$2:$M$2336,13,0)</f>
        <v>Normal</v>
      </c>
      <c r="L1873" s="8" t="str">
        <f>VLOOKUP(Table1[CUSTOMER ID],'Hospitalisation Details'!$A$1:$N$2344,12,0)</f>
        <v>16/Jun/1982</v>
      </c>
      <c r="M1873" s="22">
        <f>VLOOKUP(Table1[CUSTOMER ID],'Hospitalisation Details'!$A$2:$N$2344,14,0)</f>
        <v>4250.24</v>
      </c>
      <c r="N1873" s="8" t="str">
        <f>VLOOKUP(Table1[CUSTOMER ID],'Hospitalisation Details'!$A$2:$I$2344,7,0)</f>
        <v>tier - 2</v>
      </c>
      <c r="O1873" s="8" t="str">
        <f>VLOOKUP(Table1[CUSTOMER ID],'Hospitalisation Details'!$A$2:$I$2344,8,0)</f>
        <v>tier - 3</v>
      </c>
      <c r="P1873" s="8" t="str">
        <f>VLOOKUP(Table1[CUSTOMER ID],'Hospitalisation Details'!$A$2:$I$2344,9,0)</f>
        <v>R1013</v>
      </c>
      <c r="Q1873" s="8">
        <f ca="1">VLOOKUP(Table1[CUSTOMER ID],'Hospitalisation Details'!$A$2:$N$2344,13,0)</f>
        <v>42</v>
      </c>
    </row>
    <row r="1874" spans="1:17" ht="15.75" x14ac:dyDescent="0.25">
      <c r="A1874" s="1" t="s">
        <v>494</v>
      </c>
      <c r="B1874" s="8" t="str">
        <f>VLOOKUP(A1874:A4208,'Customer Names'!$A$2:$D$2336,2,0)</f>
        <v xml:space="preserve">  Ashley J</v>
      </c>
      <c r="C1874" s="8">
        <f>VLOOKUP(A1874:A4208,'Medical Examinations'!$A$2:$H$2336,2,0)</f>
        <v>28.594999999999999</v>
      </c>
      <c r="D1874" s="8">
        <f>VLOOKUP(A1874:A4208,'Medical Examinations'!$A$2:$H$2336,3,0)</f>
        <v>5.43</v>
      </c>
      <c r="E1874" s="8" t="str">
        <f>VLOOKUP(A1874:A4208,'Medical Examinations'!$A$1:$M$2336,10,0)</f>
        <v>No</v>
      </c>
      <c r="F1874" s="8" t="str">
        <f>VLOOKUP(A1874:A4208,'Medical Examinations'!$A$2:$H$2336,5,0)</f>
        <v>No</v>
      </c>
      <c r="G1874" s="8" t="str">
        <f>VLOOKUP(A1874:A4208,'Medical Examinations'!$A$2:$H$2336,6,0)</f>
        <v>No</v>
      </c>
      <c r="H1874" s="8">
        <f>VLOOKUP(A1874:A4208,'Medical Examinations'!$A$2:$H$2336,7,0)</f>
        <v>0</v>
      </c>
      <c r="I1874" t="str">
        <f>VLOOKUP(A1874:A4208,'Medical Examinations'!$A$2:$K$2336,11,0)</f>
        <v>No</v>
      </c>
      <c r="J1874" s="8" t="str">
        <f>VLOOKUP(A1874:A4208,'Medical Examinations'!$A$2:$M$2336,12,0)</f>
        <v>Overweight</v>
      </c>
      <c r="K1874" s="8" t="str">
        <f>VLOOKUP(A1874:A4208,'Medical Examinations'!$A$2:$M$2336,13,0)</f>
        <v>Normal</v>
      </c>
      <c r="L1874" s="8" t="str">
        <f>VLOOKUP(Table1[CUSTOMER ID],'Hospitalisation Details'!$A$1:$N$2344,12,0)</f>
        <v>1/Dec/1991</v>
      </c>
      <c r="M1874" s="22">
        <f>VLOOKUP(Table1[CUSTOMER ID],'Hospitalisation Details'!$A$2:$N$2344,14,0)</f>
        <v>4243.59</v>
      </c>
      <c r="N1874" s="8" t="str">
        <f>VLOOKUP(Table1[CUSTOMER ID],'Hospitalisation Details'!$A$2:$I$2344,7,0)</f>
        <v>tier - 3</v>
      </c>
      <c r="O1874" s="8" t="str">
        <f>VLOOKUP(Table1[CUSTOMER ID],'Hospitalisation Details'!$A$2:$I$2344,8,0)</f>
        <v>tier - 1</v>
      </c>
      <c r="P1874" s="8" t="str">
        <f>VLOOKUP(Table1[CUSTOMER ID],'Hospitalisation Details'!$A$2:$I$2344,9,0)</f>
        <v>R1012</v>
      </c>
      <c r="Q1874" s="8">
        <f ca="1">VLOOKUP(Table1[CUSTOMER ID],'Hospitalisation Details'!$A$2:$N$2344,13,0)</f>
        <v>32</v>
      </c>
    </row>
    <row r="1875" spans="1:17" ht="15.75" x14ac:dyDescent="0.25">
      <c r="A1875" s="1" t="s">
        <v>493</v>
      </c>
      <c r="B1875" s="8" t="str">
        <f>VLOOKUP(A1875:A4209,'Customer Names'!$A$2:$D$2336,2,0)</f>
        <v xml:space="preserve">  Turner J</v>
      </c>
      <c r="C1875" s="8">
        <f>VLOOKUP(A1875:A4209,'Medical Examinations'!$A$2:$H$2336,2,0)</f>
        <v>25.934999999999999</v>
      </c>
      <c r="D1875" s="8">
        <f>VLOOKUP(A1875:A4209,'Medical Examinations'!$A$2:$H$2336,3,0)</f>
        <v>4.29</v>
      </c>
      <c r="E1875" s="8" t="str">
        <f>VLOOKUP(A1875:A4209,'Medical Examinations'!$A$1:$M$2336,10,0)</f>
        <v>No</v>
      </c>
      <c r="F1875" s="8" t="str">
        <f>VLOOKUP(A1875:A4209,'Medical Examinations'!$A$2:$H$2336,5,0)</f>
        <v>No</v>
      </c>
      <c r="G1875" s="8" t="str">
        <f>VLOOKUP(A1875:A4209,'Medical Examinations'!$A$2:$H$2336,6,0)</f>
        <v>No</v>
      </c>
      <c r="H1875" s="8">
        <f>VLOOKUP(A1875:A4209,'Medical Examinations'!$A$2:$H$2336,7,0)</f>
        <v>0</v>
      </c>
      <c r="I1875" t="str">
        <f>VLOOKUP(A1875:A4209,'Medical Examinations'!$A$2:$K$2336,11,0)</f>
        <v>No</v>
      </c>
      <c r="J1875" s="8" t="str">
        <f>VLOOKUP(A1875:A4209,'Medical Examinations'!$A$2:$M$2336,12,0)</f>
        <v>Overweight</v>
      </c>
      <c r="K1875" s="8" t="str">
        <f>VLOOKUP(A1875:A4209,'Medical Examinations'!$A$2:$M$2336,13,0)</f>
        <v>Normal</v>
      </c>
      <c r="L1875" s="8" t="str">
        <f>VLOOKUP(Table1[CUSTOMER ID],'Hospitalisation Details'!$A$1:$N$2344,12,0)</f>
        <v>3/Nov/1991</v>
      </c>
      <c r="M1875" s="22">
        <f>VLOOKUP(Table1[CUSTOMER ID],'Hospitalisation Details'!$A$2:$N$2344,14,0)</f>
        <v>4239.8900000000003</v>
      </c>
      <c r="N1875" s="8" t="str">
        <f>VLOOKUP(Table1[CUSTOMER ID],'Hospitalisation Details'!$A$2:$I$2344,7,0)</f>
        <v>tier - 2</v>
      </c>
      <c r="O1875" s="8" t="str">
        <f>VLOOKUP(Table1[CUSTOMER ID],'Hospitalisation Details'!$A$2:$I$2344,8,0)</f>
        <v>tier - 2</v>
      </c>
      <c r="P1875" s="8" t="str">
        <f>VLOOKUP(Table1[CUSTOMER ID],'Hospitalisation Details'!$A$2:$I$2344,9,0)</f>
        <v>R1012</v>
      </c>
      <c r="Q1875" s="8">
        <f ca="1">VLOOKUP(Table1[CUSTOMER ID],'Hospitalisation Details'!$A$2:$N$2344,13,0)</f>
        <v>33</v>
      </c>
    </row>
    <row r="1876" spans="1:17" ht="15.75" x14ac:dyDescent="0.25">
      <c r="A1876" s="1" t="s">
        <v>492</v>
      </c>
      <c r="B1876" s="8" t="str">
        <f>VLOOKUP(A1876:A4210,'Customer Names'!$A$2:$D$2336,2,0)</f>
        <v xml:space="preserve">  Roger</v>
      </c>
      <c r="C1876" s="8">
        <f>VLOOKUP(A1876:A4210,'Medical Examinations'!$A$2:$H$2336,2,0)</f>
        <v>27.645</v>
      </c>
      <c r="D1876" s="8">
        <f>VLOOKUP(A1876:A4210,'Medical Examinations'!$A$2:$H$2336,3,0)</f>
        <v>5.25</v>
      </c>
      <c r="E1876" s="8" t="str">
        <f>VLOOKUP(A1876:A4210,'Medical Examinations'!$A$1:$M$2336,10,0)</f>
        <v>No</v>
      </c>
      <c r="F1876" s="8" t="str">
        <f>VLOOKUP(A1876:A4210,'Medical Examinations'!$A$2:$H$2336,5,0)</f>
        <v>No</v>
      </c>
      <c r="G1876" s="8" t="str">
        <f>VLOOKUP(A1876:A4210,'Medical Examinations'!$A$2:$H$2336,6,0)</f>
        <v>No</v>
      </c>
      <c r="H1876" s="8">
        <f>VLOOKUP(A1876:A4210,'Medical Examinations'!$A$2:$H$2336,7,0)</f>
        <v>1</v>
      </c>
      <c r="I1876" t="str">
        <f>VLOOKUP(A1876:A4210,'Medical Examinations'!$A$2:$K$2336,11,0)</f>
        <v>No</v>
      </c>
      <c r="J1876" s="8" t="str">
        <f>VLOOKUP(A1876:A4210,'Medical Examinations'!$A$2:$M$2336,12,0)</f>
        <v>Overweight</v>
      </c>
      <c r="K1876" s="8" t="str">
        <f>VLOOKUP(A1876:A4210,'Medical Examinations'!$A$2:$M$2336,13,0)</f>
        <v>Normal</v>
      </c>
      <c r="L1876" s="8" t="str">
        <f>VLOOKUP(Table1[CUSTOMER ID],'Hospitalisation Details'!$A$1:$N$2344,12,0)</f>
        <v>27/Jun/1992</v>
      </c>
      <c r="M1876" s="22">
        <f>VLOOKUP(Table1[CUSTOMER ID],'Hospitalisation Details'!$A$2:$N$2344,14,0)</f>
        <v>4237.13</v>
      </c>
      <c r="N1876" s="8" t="str">
        <f>VLOOKUP(Table1[CUSTOMER ID],'Hospitalisation Details'!$A$2:$I$2344,7,0)</f>
        <v>tier - 3</v>
      </c>
      <c r="O1876" s="8" t="str">
        <f>VLOOKUP(Table1[CUSTOMER ID],'Hospitalisation Details'!$A$2:$I$2344,8,0)</f>
        <v>tier - 1</v>
      </c>
      <c r="P1876" s="8" t="str">
        <f>VLOOKUP(Table1[CUSTOMER ID],'Hospitalisation Details'!$A$2:$I$2344,9,0)</f>
        <v>R1016</v>
      </c>
      <c r="Q1876" s="8">
        <f ca="1">VLOOKUP(Table1[CUSTOMER ID],'Hospitalisation Details'!$A$2:$N$2344,13,0)</f>
        <v>32</v>
      </c>
    </row>
    <row r="1877" spans="1:17" ht="15.75" x14ac:dyDescent="0.25">
      <c r="A1877" s="1" t="s">
        <v>491</v>
      </c>
      <c r="B1877" s="8" t="str">
        <f>VLOOKUP(A1877:A4211,'Customer Names'!$A$2:$D$2336,2,0)</f>
        <v xml:space="preserve">  Pamela</v>
      </c>
      <c r="C1877" s="8">
        <f>VLOOKUP(A1877:A4211,'Medical Examinations'!$A$2:$H$2336,2,0)</f>
        <v>30.1</v>
      </c>
      <c r="D1877" s="8">
        <f>VLOOKUP(A1877:A4211,'Medical Examinations'!$A$2:$H$2336,3,0)</f>
        <v>4.04</v>
      </c>
      <c r="E1877" s="8" t="str">
        <f>VLOOKUP(A1877:A4211,'Medical Examinations'!$A$1:$M$2336,10,0)</f>
        <v>No</v>
      </c>
      <c r="F1877" s="8" t="str">
        <f>VLOOKUP(A1877:A4211,'Medical Examinations'!$A$2:$H$2336,5,0)</f>
        <v>No</v>
      </c>
      <c r="G1877" s="8" t="str">
        <f>VLOOKUP(A1877:A4211,'Medical Examinations'!$A$2:$H$2336,6,0)</f>
        <v>No</v>
      </c>
      <c r="H1877" s="8">
        <f>VLOOKUP(A1877:A4211,'Medical Examinations'!$A$2:$H$2336,7,0)</f>
        <v>1</v>
      </c>
      <c r="I1877" t="str">
        <f>VLOOKUP(A1877:A4211,'Medical Examinations'!$A$2:$K$2336,11,0)</f>
        <v>No</v>
      </c>
      <c r="J1877" s="8" t="str">
        <f>VLOOKUP(A1877:A4211,'Medical Examinations'!$A$2:$M$2336,12,0)</f>
        <v>Obesity</v>
      </c>
      <c r="K1877" s="8" t="str">
        <f>VLOOKUP(A1877:A4211,'Medical Examinations'!$A$2:$M$2336,13,0)</f>
        <v>Normal</v>
      </c>
      <c r="L1877" s="8" t="str">
        <f>VLOOKUP(Table1[CUSTOMER ID],'Hospitalisation Details'!$A$1:$N$2344,12,0)</f>
        <v>14/Dec/1998</v>
      </c>
      <c r="M1877" s="22">
        <f>VLOOKUP(Table1[CUSTOMER ID],'Hospitalisation Details'!$A$2:$N$2344,14,0)</f>
        <v>4234.93</v>
      </c>
      <c r="N1877" s="8" t="str">
        <f>VLOOKUP(Table1[CUSTOMER ID],'Hospitalisation Details'!$A$2:$I$2344,7,0)</f>
        <v>tier - 2</v>
      </c>
      <c r="O1877" s="8" t="str">
        <f>VLOOKUP(Table1[CUSTOMER ID],'Hospitalisation Details'!$A$2:$I$2344,8,0)</f>
        <v>tier - 1</v>
      </c>
      <c r="P1877" s="8" t="str">
        <f>VLOOKUP(Table1[CUSTOMER ID],'Hospitalisation Details'!$A$2:$I$2344,9,0)</f>
        <v>R1011</v>
      </c>
      <c r="Q1877" s="8">
        <f ca="1">VLOOKUP(Table1[CUSTOMER ID],'Hospitalisation Details'!$A$2:$N$2344,13,0)</f>
        <v>25</v>
      </c>
    </row>
    <row r="1878" spans="1:17" ht="15.75" x14ac:dyDescent="0.25">
      <c r="A1878" s="1" t="s">
        <v>490</v>
      </c>
      <c r="B1878" s="8" t="str">
        <f>VLOOKUP(A1878:A4212,'Customer Names'!$A$2:$D$2336,2,0)</f>
        <v xml:space="preserve">  Allison M</v>
      </c>
      <c r="C1878" s="8">
        <f>VLOOKUP(A1878:A4212,'Medical Examinations'!$A$2:$H$2336,2,0)</f>
        <v>26.79</v>
      </c>
      <c r="D1878" s="8">
        <f>VLOOKUP(A1878:A4212,'Medical Examinations'!$A$2:$H$2336,3,0)</f>
        <v>5</v>
      </c>
      <c r="E1878" s="8" t="str">
        <f>VLOOKUP(A1878:A4212,'Medical Examinations'!$A$1:$M$2336,10,0)</f>
        <v>Yes</v>
      </c>
      <c r="F1878" s="8" t="str">
        <f>VLOOKUP(A1878:A4212,'Medical Examinations'!$A$2:$H$2336,5,0)</f>
        <v>No</v>
      </c>
      <c r="G1878" s="8" t="str">
        <f>VLOOKUP(A1878:A4212,'Medical Examinations'!$A$2:$H$2336,6,0)</f>
        <v>Yes</v>
      </c>
      <c r="H1878" s="8">
        <f>VLOOKUP(A1878:A4212,'Medical Examinations'!$A$2:$H$2336,7,0)</f>
        <v>1</v>
      </c>
      <c r="I1878" t="str">
        <f>VLOOKUP(A1878:A4212,'Medical Examinations'!$A$2:$K$2336,11,0)</f>
        <v>No</v>
      </c>
      <c r="J1878" s="8" t="str">
        <f>VLOOKUP(A1878:A4212,'Medical Examinations'!$A$2:$M$2336,12,0)</f>
        <v>Overweight</v>
      </c>
      <c r="K1878" s="8" t="str">
        <f>VLOOKUP(A1878:A4212,'Medical Examinations'!$A$2:$M$2336,13,0)</f>
        <v>Normal</v>
      </c>
      <c r="L1878" s="8" t="str">
        <f>VLOOKUP(Table1[CUSTOMER ID],'Hospitalisation Details'!$A$1:$N$2344,12,0)</f>
        <v>6/Sep/1997</v>
      </c>
      <c r="M1878" s="22">
        <f>VLOOKUP(Table1[CUSTOMER ID],'Hospitalisation Details'!$A$2:$N$2344,14,0)</f>
        <v>4189.1099999999997</v>
      </c>
      <c r="N1878" s="8" t="str">
        <f>VLOOKUP(Table1[CUSTOMER ID],'Hospitalisation Details'!$A$2:$I$2344,7,0)</f>
        <v>tier - 2</v>
      </c>
      <c r="O1878" s="8" t="str">
        <f>VLOOKUP(Table1[CUSTOMER ID],'Hospitalisation Details'!$A$2:$I$2344,8,0)</f>
        <v>tier - 2</v>
      </c>
      <c r="P1878" s="8" t="str">
        <f>VLOOKUP(Table1[CUSTOMER ID],'Hospitalisation Details'!$A$2:$I$2344,9,0)</f>
        <v>R1012</v>
      </c>
      <c r="Q1878" s="8">
        <f ca="1">VLOOKUP(Table1[CUSTOMER ID],'Hospitalisation Details'!$A$2:$N$2344,13,0)</f>
        <v>27</v>
      </c>
    </row>
    <row r="1879" spans="1:17" ht="15.75" x14ac:dyDescent="0.25">
      <c r="A1879" s="1" t="s">
        <v>489</v>
      </c>
      <c r="B1879" s="8" t="str">
        <f>VLOOKUP(A1879:A4213,'Customer Names'!$A$2:$D$2336,2,0)</f>
        <v xml:space="preserve">  Katherine H</v>
      </c>
      <c r="C1879" s="8">
        <f>VLOOKUP(A1879:A4213,'Medical Examinations'!$A$2:$H$2336,2,0)</f>
        <v>27.1</v>
      </c>
      <c r="D1879" s="8">
        <f>VLOOKUP(A1879:A4213,'Medical Examinations'!$A$2:$H$2336,3,0)</f>
        <v>4.01</v>
      </c>
      <c r="E1879" s="8" t="str">
        <f>VLOOKUP(A1879:A4213,'Medical Examinations'!$A$1:$M$2336,10,0)</f>
        <v>Yes</v>
      </c>
      <c r="F1879" s="8" t="str">
        <f>VLOOKUP(A1879:A4213,'Medical Examinations'!$A$2:$H$2336,5,0)</f>
        <v>No</v>
      </c>
      <c r="G1879" s="8" t="str">
        <f>VLOOKUP(A1879:A4213,'Medical Examinations'!$A$2:$H$2336,6,0)</f>
        <v>No</v>
      </c>
      <c r="H1879" s="8">
        <f>VLOOKUP(A1879:A4213,'Medical Examinations'!$A$2:$H$2336,7,0)</f>
        <v>1</v>
      </c>
      <c r="I1879" t="str">
        <f>VLOOKUP(A1879:A4213,'Medical Examinations'!$A$2:$K$2336,11,0)</f>
        <v>No</v>
      </c>
      <c r="J1879" s="8" t="str">
        <f>VLOOKUP(A1879:A4213,'Medical Examinations'!$A$2:$M$2336,12,0)</f>
        <v>Overweight</v>
      </c>
      <c r="K1879" s="8" t="str">
        <f>VLOOKUP(A1879:A4213,'Medical Examinations'!$A$2:$M$2336,13,0)</f>
        <v>Normal</v>
      </c>
      <c r="L1879" s="8" t="str">
        <f>VLOOKUP(Table1[CUSTOMER ID],'Hospitalisation Details'!$A$1:$N$2344,12,0)</f>
        <v>3/Oct/1995</v>
      </c>
      <c r="M1879" s="22">
        <f>VLOOKUP(Table1[CUSTOMER ID],'Hospitalisation Details'!$A$2:$N$2344,14,0)</f>
        <v>4188.7299999999996</v>
      </c>
      <c r="N1879" s="8" t="str">
        <f>VLOOKUP(Table1[CUSTOMER ID],'Hospitalisation Details'!$A$2:$I$2344,7,0)</f>
        <v>tier - 2</v>
      </c>
      <c r="O1879" s="8" t="str">
        <f>VLOOKUP(Table1[CUSTOMER ID],'Hospitalisation Details'!$A$2:$I$2344,8,0)</f>
        <v>tier - 2</v>
      </c>
      <c r="P1879" s="8" t="str">
        <f>VLOOKUP(Table1[CUSTOMER ID],'Hospitalisation Details'!$A$2:$I$2344,9,0)</f>
        <v>R1025</v>
      </c>
      <c r="Q1879" s="8">
        <f ca="1">VLOOKUP(Table1[CUSTOMER ID],'Hospitalisation Details'!$A$2:$N$2344,13,0)</f>
        <v>29</v>
      </c>
    </row>
    <row r="1880" spans="1:17" ht="15.75" x14ac:dyDescent="0.25">
      <c r="A1880" s="1" t="s">
        <v>488</v>
      </c>
      <c r="B1880" s="8" t="str">
        <f>VLOOKUP(A1880:A4214,'Customer Names'!$A$2:$D$2336,2,0)</f>
        <v xml:space="preserve">  Robin</v>
      </c>
      <c r="C1880" s="8">
        <f>VLOOKUP(A1880:A4214,'Medical Examinations'!$A$2:$H$2336,2,0)</f>
        <v>24.31</v>
      </c>
      <c r="D1880" s="8">
        <f>VLOOKUP(A1880:A4214,'Medical Examinations'!$A$2:$H$2336,3,0)</f>
        <v>5.4</v>
      </c>
      <c r="E1880" s="8" t="str">
        <f>VLOOKUP(A1880:A4214,'Medical Examinations'!$A$1:$M$2336,10,0)</f>
        <v>No</v>
      </c>
      <c r="F1880" s="8" t="str">
        <f>VLOOKUP(A1880:A4214,'Medical Examinations'!$A$2:$H$2336,5,0)</f>
        <v>No</v>
      </c>
      <c r="G1880" s="8" t="str">
        <f>VLOOKUP(A1880:A4214,'Medical Examinations'!$A$2:$H$2336,6,0)</f>
        <v>No</v>
      </c>
      <c r="H1880" s="8">
        <f>VLOOKUP(A1880:A4214,'Medical Examinations'!$A$2:$H$2336,7,0)</f>
        <v>0</v>
      </c>
      <c r="I1880" t="str">
        <f>VLOOKUP(A1880:A4214,'Medical Examinations'!$A$2:$K$2336,11,0)</f>
        <v>No</v>
      </c>
      <c r="J1880" s="8" t="str">
        <f>VLOOKUP(A1880:A4214,'Medical Examinations'!$A$2:$M$2336,12,0)</f>
        <v>Normal Weight</v>
      </c>
      <c r="K1880" s="8" t="str">
        <f>VLOOKUP(A1880:A4214,'Medical Examinations'!$A$2:$M$2336,13,0)</f>
        <v>Normal</v>
      </c>
      <c r="L1880" s="8" t="str">
        <f>VLOOKUP(Table1[CUSTOMER ID],'Hospitalisation Details'!$A$1:$N$2344,12,0)</f>
        <v>25/Jun/1989</v>
      </c>
      <c r="M1880" s="22">
        <f>VLOOKUP(Table1[CUSTOMER ID],'Hospitalisation Details'!$A$2:$N$2344,14,0)</f>
        <v>4185.1000000000004</v>
      </c>
      <c r="N1880" s="8" t="str">
        <f>VLOOKUP(Table1[CUSTOMER ID],'Hospitalisation Details'!$A$2:$I$2344,7,0)</f>
        <v>tier - 2</v>
      </c>
      <c r="O1880" s="8" t="str">
        <f>VLOOKUP(Table1[CUSTOMER ID],'Hospitalisation Details'!$A$2:$I$2344,8,0)</f>
        <v>tier - 3</v>
      </c>
      <c r="P1880" s="8" t="str">
        <f>VLOOKUP(Table1[CUSTOMER ID],'Hospitalisation Details'!$A$2:$I$2344,9,0)</f>
        <v>R1013</v>
      </c>
      <c r="Q1880" s="8">
        <f ca="1">VLOOKUP(Table1[CUSTOMER ID],'Hospitalisation Details'!$A$2:$N$2344,13,0)</f>
        <v>35</v>
      </c>
    </row>
    <row r="1881" spans="1:17" ht="15.75" x14ac:dyDescent="0.25">
      <c r="A1881" s="1" t="s">
        <v>487</v>
      </c>
      <c r="B1881" s="8" t="str">
        <f>VLOOKUP(A1881:A4215,'Customer Names'!$A$2:$D$2336,2,0)</f>
        <v xml:space="preserve">  Terri</v>
      </c>
      <c r="C1881" s="8">
        <f>VLOOKUP(A1881:A4215,'Medical Examinations'!$A$2:$H$2336,2,0)</f>
        <v>15.53</v>
      </c>
      <c r="D1881" s="8">
        <f>VLOOKUP(A1881:A4215,'Medical Examinations'!$A$2:$H$2336,3,0)</f>
        <v>5.81</v>
      </c>
      <c r="E1881" s="8" t="str">
        <f>VLOOKUP(A1881:A4215,'Medical Examinations'!$A$1:$M$2336,10,0)</f>
        <v>No</v>
      </c>
      <c r="F1881" s="8" t="str">
        <f>VLOOKUP(A1881:A4215,'Medical Examinations'!$A$2:$H$2336,5,0)</f>
        <v>No</v>
      </c>
      <c r="G1881" s="8" t="str">
        <f>VLOOKUP(A1881:A4215,'Medical Examinations'!$A$2:$H$2336,6,0)</f>
        <v>No</v>
      </c>
      <c r="H1881" s="8">
        <f>VLOOKUP(A1881:A4215,'Medical Examinations'!$A$2:$H$2336,7,0)</f>
        <v>1</v>
      </c>
      <c r="I1881" t="str">
        <f>VLOOKUP(A1881:A4215,'Medical Examinations'!$A$2:$K$2336,11,0)</f>
        <v>No</v>
      </c>
      <c r="J1881" s="8" t="str">
        <f>VLOOKUP(A1881:A4215,'Medical Examinations'!$A$2:$M$2336,12,0)</f>
        <v>Underweight</v>
      </c>
      <c r="K1881" s="8" t="str">
        <f>VLOOKUP(A1881:A4215,'Medical Examinations'!$A$2:$M$2336,13,0)</f>
        <v>Prediabetes</v>
      </c>
      <c r="L1881" s="8" t="str">
        <f>VLOOKUP(Table1[CUSTOMER ID],'Hospitalisation Details'!$A$1:$N$2344,12,0)</f>
        <v>16/Sep/1984</v>
      </c>
      <c r="M1881" s="22">
        <f>VLOOKUP(Table1[CUSTOMER ID],'Hospitalisation Details'!$A$2:$N$2344,14,0)</f>
        <v>4163.21</v>
      </c>
      <c r="N1881" s="8" t="str">
        <f>VLOOKUP(Table1[CUSTOMER ID],'Hospitalisation Details'!$A$2:$I$2344,7,0)</f>
        <v>tier - 2</v>
      </c>
      <c r="O1881" s="8" t="str">
        <f>VLOOKUP(Table1[CUSTOMER ID],'Hospitalisation Details'!$A$2:$I$2344,8,0)</f>
        <v>tier - 2</v>
      </c>
      <c r="P1881" s="8" t="str">
        <f>VLOOKUP(Table1[CUSTOMER ID],'Hospitalisation Details'!$A$2:$I$2344,9,0)</f>
        <v>R1012</v>
      </c>
      <c r="Q1881" s="8">
        <f ca="1">VLOOKUP(Table1[CUSTOMER ID],'Hospitalisation Details'!$A$2:$N$2344,13,0)</f>
        <v>40</v>
      </c>
    </row>
    <row r="1882" spans="1:17" ht="15.75" x14ac:dyDescent="0.25">
      <c r="A1882" s="1" t="s">
        <v>486</v>
      </c>
      <c r="B1882" s="8" t="str">
        <f>VLOOKUP(A1882:A4216,'Customer Names'!$A$2:$D$2336,2,0)</f>
        <v xml:space="preserve">  Eddie</v>
      </c>
      <c r="C1882" s="8">
        <f>VLOOKUP(A1882:A4216,'Medical Examinations'!$A$2:$H$2336,2,0)</f>
        <v>30.7</v>
      </c>
      <c r="D1882" s="8">
        <f>VLOOKUP(A1882:A4216,'Medical Examinations'!$A$2:$H$2336,3,0)</f>
        <v>5.82</v>
      </c>
      <c r="E1882" s="8" t="str">
        <f>VLOOKUP(A1882:A4216,'Medical Examinations'!$A$1:$M$2336,10,0)</f>
        <v>No</v>
      </c>
      <c r="F1882" s="8" t="str">
        <f>VLOOKUP(A1882:A4216,'Medical Examinations'!$A$2:$H$2336,5,0)</f>
        <v>No</v>
      </c>
      <c r="G1882" s="8" t="str">
        <f>VLOOKUP(A1882:A4216,'Medical Examinations'!$A$2:$H$2336,6,0)</f>
        <v>No</v>
      </c>
      <c r="H1882" s="8">
        <f>VLOOKUP(A1882:A4216,'Medical Examinations'!$A$2:$H$2336,7,0)</f>
        <v>1</v>
      </c>
      <c r="I1882" t="str">
        <f>VLOOKUP(A1882:A4216,'Medical Examinations'!$A$2:$K$2336,11,0)</f>
        <v>No</v>
      </c>
      <c r="J1882" s="8" t="str">
        <f>VLOOKUP(A1882:A4216,'Medical Examinations'!$A$2:$M$2336,12,0)</f>
        <v>Obesity</v>
      </c>
      <c r="K1882" s="8" t="str">
        <f>VLOOKUP(A1882:A4216,'Medical Examinations'!$A$2:$M$2336,13,0)</f>
        <v>Prediabetes</v>
      </c>
      <c r="L1882" s="8" t="str">
        <f>VLOOKUP(Table1[CUSTOMER ID],'Hospitalisation Details'!$A$1:$N$2344,12,0)</f>
        <v>26/Nov/1998</v>
      </c>
      <c r="M1882" s="22">
        <f>VLOOKUP(Table1[CUSTOMER ID],'Hospitalisation Details'!$A$2:$N$2344,14,0)</f>
        <v>4154.97</v>
      </c>
      <c r="N1882" s="8" t="str">
        <f>VLOOKUP(Table1[CUSTOMER ID],'Hospitalisation Details'!$A$2:$I$2344,7,0)</f>
        <v>tier - 2</v>
      </c>
      <c r="O1882" s="8" t="str">
        <f>VLOOKUP(Table1[CUSTOMER ID],'Hospitalisation Details'!$A$2:$I$2344,8,0)</f>
        <v>tier - 1</v>
      </c>
      <c r="P1882" s="8" t="str">
        <f>VLOOKUP(Table1[CUSTOMER ID],'Hospitalisation Details'!$A$2:$I$2344,9,0)</f>
        <v>R1012</v>
      </c>
      <c r="Q1882" s="8">
        <f ca="1">VLOOKUP(Table1[CUSTOMER ID],'Hospitalisation Details'!$A$2:$N$2344,13,0)</f>
        <v>25</v>
      </c>
    </row>
    <row r="1883" spans="1:17" ht="15.75" x14ac:dyDescent="0.25">
      <c r="A1883" s="1" t="s">
        <v>485</v>
      </c>
      <c r="B1883" s="8" t="str">
        <f>VLOOKUP(A1883:A4217,'Customer Names'!$A$2:$D$2336,2,0)</f>
        <v xml:space="preserve">  Pamela</v>
      </c>
      <c r="C1883" s="8">
        <f>VLOOKUP(A1883:A4217,'Medical Examinations'!$A$2:$H$2336,2,0)</f>
        <v>33.33</v>
      </c>
      <c r="D1883" s="8">
        <f>VLOOKUP(A1883:A4217,'Medical Examinations'!$A$2:$H$2336,3,0)</f>
        <v>4.82</v>
      </c>
      <c r="E1883" s="8" t="str">
        <f>VLOOKUP(A1883:A4217,'Medical Examinations'!$A$1:$M$2336,10,0)</f>
        <v>No</v>
      </c>
      <c r="F1883" s="8" t="str">
        <f>VLOOKUP(A1883:A4217,'Medical Examinations'!$A$2:$H$2336,5,0)</f>
        <v>No</v>
      </c>
      <c r="G1883" s="8" t="str">
        <f>VLOOKUP(A1883:A4217,'Medical Examinations'!$A$2:$H$2336,6,0)</f>
        <v>No</v>
      </c>
      <c r="H1883" s="8">
        <f>VLOOKUP(A1883:A4217,'Medical Examinations'!$A$2:$H$2336,7,0)</f>
        <v>1</v>
      </c>
      <c r="I1883" t="str">
        <f>VLOOKUP(A1883:A4217,'Medical Examinations'!$A$2:$K$2336,11,0)</f>
        <v>No</v>
      </c>
      <c r="J1883" s="8" t="str">
        <f>VLOOKUP(A1883:A4217,'Medical Examinations'!$A$2:$M$2336,12,0)</f>
        <v>Obesity</v>
      </c>
      <c r="K1883" s="8" t="str">
        <f>VLOOKUP(A1883:A4217,'Medical Examinations'!$A$2:$M$2336,13,0)</f>
        <v>Normal</v>
      </c>
      <c r="L1883" s="8" t="str">
        <f>VLOOKUP(Table1[CUSTOMER ID],'Hospitalisation Details'!$A$1:$N$2344,12,0)</f>
        <v>4/Aug/1992</v>
      </c>
      <c r="M1883" s="22">
        <f>VLOOKUP(Table1[CUSTOMER ID],'Hospitalisation Details'!$A$2:$N$2344,14,0)</f>
        <v>4151.03</v>
      </c>
      <c r="N1883" s="8" t="str">
        <f>VLOOKUP(Table1[CUSTOMER ID],'Hospitalisation Details'!$A$2:$I$2344,7,0)</f>
        <v>tier - 2</v>
      </c>
      <c r="O1883" s="8" t="str">
        <f>VLOOKUP(Table1[CUSTOMER ID],'Hospitalisation Details'!$A$2:$I$2344,8,0)</f>
        <v>tier - 2</v>
      </c>
      <c r="P1883" s="8" t="str">
        <f>VLOOKUP(Table1[CUSTOMER ID],'Hospitalisation Details'!$A$2:$I$2344,9,0)</f>
        <v>R1013</v>
      </c>
      <c r="Q1883" s="8">
        <f ca="1">VLOOKUP(Table1[CUSTOMER ID],'Hospitalisation Details'!$A$2:$N$2344,13,0)</f>
        <v>32</v>
      </c>
    </row>
    <row r="1884" spans="1:17" ht="15.75" x14ac:dyDescent="0.25">
      <c r="A1884" s="1" t="s">
        <v>484</v>
      </c>
      <c r="B1884" s="8" t="str">
        <f>VLOOKUP(A1884:A4218,'Customer Names'!$A$2:$D$2336,2,0)</f>
        <v xml:space="preserve">  Joyce</v>
      </c>
      <c r="C1884" s="8">
        <f>VLOOKUP(A1884:A4218,'Medical Examinations'!$A$2:$H$2336,2,0)</f>
        <v>32.4</v>
      </c>
      <c r="D1884" s="8">
        <f>VLOOKUP(A1884:A4218,'Medical Examinations'!$A$2:$H$2336,3,0)</f>
        <v>5.08</v>
      </c>
      <c r="E1884" s="8" t="str">
        <f>VLOOKUP(A1884:A4218,'Medical Examinations'!$A$1:$M$2336,10,0)</f>
        <v>No</v>
      </c>
      <c r="F1884" s="8" t="str">
        <f>VLOOKUP(A1884:A4218,'Medical Examinations'!$A$2:$H$2336,5,0)</f>
        <v>No</v>
      </c>
      <c r="G1884" s="8" t="str">
        <f>VLOOKUP(A1884:A4218,'Medical Examinations'!$A$2:$H$2336,6,0)</f>
        <v>No</v>
      </c>
      <c r="H1884" s="8">
        <f>VLOOKUP(A1884:A4218,'Medical Examinations'!$A$2:$H$2336,7,0)</f>
        <v>1</v>
      </c>
      <c r="I1884" t="str">
        <f>VLOOKUP(A1884:A4218,'Medical Examinations'!$A$2:$K$2336,11,0)</f>
        <v>No</v>
      </c>
      <c r="J1884" s="8" t="str">
        <f>VLOOKUP(A1884:A4218,'Medical Examinations'!$A$2:$M$2336,12,0)</f>
        <v>Obesity</v>
      </c>
      <c r="K1884" s="8" t="str">
        <f>VLOOKUP(A1884:A4218,'Medical Examinations'!$A$2:$M$2336,13,0)</f>
        <v>Normal</v>
      </c>
      <c r="L1884" s="8" t="str">
        <f>VLOOKUP(Table1[CUSTOMER ID],'Hospitalisation Details'!$A$1:$N$2344,12,0)</f>
        <v>28/Jun/1992</v>
      </c>
      <c r="M1884" s="22">
        <f>VLOOKUP(Table1[CUSTOMER ID],'Hospitalisation Details'!$A$2:$N$2344,14,0)</f>
        <v>4149.74</v>
      </c>
      <c r="N1884" s="8" t="str">
        <f>VLOOKUP(Table1[CUSTOMER ID],'Hospitalisation Details'!$A$2:$I$2344,7,0)</f>
        <v>tier - 2</v>
      </c>
      <c r="O1884" s="8" t="str">
        <f>VLOOKUP(Table1[CUSTOMER ID],'Hospitalisation Details'!$A$2:$I$2344,8,0)</f>
        <v>tier - 1</v>
      </c>
      <c r="P1884" s="8" t="str">
        <f>VLOOKUP(Table1[CUSTOMER ID],'Hospitalisation Details'!$A$2:$I$2344,9,0)</f>
        <v>R1011</v>
      </c>
      <c r="Q1884" s="8">
        <f ca="1">VLOOKUP(Table1[CUSTOMER ID],'Hospitalisation Details'!$A$2:$N$2344,13,0)</f>
        <v>32</v>
      </c>
    </row>
    <row r="1885" spans="1:17" ht="15.75" x14ac:dyDescent="0.25">
      <c r="A1885" s="1" t="s">
        <v>483</v>
      </c>
      <c r="B1885" s="8" t="str">
        <f>VLOOKUP(A1885:A4219,'Customer Names'!$A$2:$D$2336,2,0)</f>
        <v xml:space="preserve">  Alison W</v>
      </c>
      <c r="C1885" s="8">
        <f>VLOOKUP(A1885:A4219,'Medical Examinations'!$A$2:$H$2336,2,0)</f>
        <v>27.93</v>
      </c>
      <c r="D1885" s="8">
        <f>VLOOKUP(A1885:A4219,'Medical Examinations'!$A$2:$H$2336,3,0)</f>
        <v>5.59</v>
      </c>
      <c r="E1885" s="8" t="str">
        <f>VLOOKUP(A1885:A4219,'Medical Examinations'!$A$1:$M$2336,10,0)</f>
        <v>No</v>
      </c>
      <c r="F1885" s="8" t="str">
        <f>VLOOKUP(A1885:A4219,'Medical Examinations'!$A$2:$H$2336,5,0)</f>
        <v>No</v>
      </c>
      <c r="G1885" s="8" t="str">
        <f>VLOOKUP(A1885:A4219,'Medical Examinations'!$A$2:$H$2336,6,0)</f>
        <v>No</v>
      </c>
      <c r="H1885" s="8">
        <f>VLOOKUP(A1885:A4219,'Medical Examinations'!$A$2:$H$2336,7,0)</f>
        <v>1</v>
      </c>
      <c r="I1885" t="str">
        <f>VLOOKUP(A1885:A4219,'Medical Examinations'!$A$2:$K$2336,11,0)</f>
        <v>No</v>
      </c>
      <c r="J1885" s="8" t="str">
        <f>VLOOKUP(A1885:A4219,'Medical Examinations'!$A$2:$M$2336,12,0)</f>
        <v>Overweight</v>
      </c>
      <c r="K1885" s="8" t="str">
        <f>VLOOKUP(A1885:A4219,'Medical Examinations'!$A$2:$M$2336,13,0)</f>
        <v>Normal</v>
      </c>
      <c r="L1885" s="8" t="str">
        <f>VLOOKUP(Table1[CUSTOMER ID],'Hospitalisation Details'!$A$1:$N$2344,12,0)</f>
        <v>18/Jun/1992</v>
      </c>
      <c r="M1885" s="22">
        <f>VLOOKUP(Table1[CUSTOMER ID],'Hospitalisation Details'!$A$2:$N$2344,14,0)</f>
        <v>4137.5200000000004</v>
      </c>
      <c r="N1885" s="8" t="str">
        <f>VLOOKUP(Table1[CUSTOMER ID],'Hospitalisation Details'!$A$2:$I$2344,7,0)</f>
        <v>tier - 2</v>
      </c>
      <c r="O1885" s="8" t="str">
        <f>VLOOKUP(Table1[CUSTOMER ID],'Hospitalisation Details'!$A$2:$I$2344,8,0)</f>
        <v>tier - 3</v>
      </c>
      <c r="P1885" s="8" t="str">
        <f>VLOOKUP(Table1[CUSTOMER ID],'Hospitalisation Details'!$A$2:$I$2344,9,0)</f>
        <v>R1024</v>
      </c>
      <c r="Q1885" s="8">
        <f ca="1">VLOOKUP(Table1[CUSTOMER ID],'Hospitalisation Details'!$A$2:$N$2344,13,0)</f>
        <v>32</v>
      </c>
    </row>
    <row r="1886" spans="1:17" ht="15.75" x14ac:dyDescent="0.25">
      <c r="A1886" s="1" t="s">
        <v>482</v>
      </c>
      <c r="B1886" s="8" t="str">
        <f>VLOOKUP(A1886:A4220,'Customer Names'!$A$2:$D$2336,2,0)</f>
        <v xml:space="preserve">  Tammara C</v>
      </c>
      <c r="C1886" s="8">
        <f>VLOOKUP(A1886:A4220,'Medical Examinations'!$A$2:$H$2336,2,0)</f>
        <v>21.754999999999999</v>
      </c>
      <c r="D1886" s="8">
        <f>VLOOKUP(A1886:A4220,'Medical Examinations'!$A$2:$H$2336,3,0)</f>
        <v>5.12</v>
      </c>
      <c r="E1886" s="8" t="str">
        <f>VLOOKUP(A1886:A4220,'Medical Examinations'!$A$1:$M$2336,10,0)</f>
        <v>No</v>
      </c>
      <c r="F1886" s="8" t="str">
        <f>VLOOKUP(A1886:A4220,'Medical Examinations'!$A$2:$H$2336,5,0)</f>
        <v>No</v>
      </c>
      <c r="G1886" s="8" t="str">
        <f>VLOOKUP(A1886:A4220,'Medical Examinations'!$A$2:$H$2336,6,0)</f>
        <v>No</v>
      </c>
      <c r="H1886" s="8">
        <f>VLOOKUP(A1886:A4220,'Medical Examinations'!$A$2:$H$2336,7,0)</f>
        <v>0</v>
      </c>
      <c r="I1886" t="str">
        <f>VLOOKUP(A1886:A4220,'Medical Examinations'!$A$2:$K$2336,11,0)</f>
        <v>No</v>
      </c>
      <c r="J1886" s="8" t="str">
        <f>VLOOKUP(A1886:A4220,'Medical Examinations'!$A$2:$M$2336,12,0)</f>
        <v>Normal Weight</v>
      </c>
      <c r="K1886" s="8" t="str">
        <f>VLOOKUP(A1886:A4220,'Medical Examinations'!$A$2:$M$2336,13,0)</f>
        <v>Normal</v>
      </c>
      <c r="L1886" s="8" t="str">
        <f>VLOOKUP(Table1[CUSTOMER ID],'Hospitalisation Details'!$A$1:$N$2344,12,0)</f>
        <v>6/Aug/1991</v>
      </c>
      <c r="M1886" s="22">
        <f>VLOOKUP(Table1[CUSTOMER ID],'Hospitalisation Details'!$A$2:$N$2344,14,0)</f>
        <v>4134.08</v>
      </c>
      <c r="N1886" s="8" t="str">
        <f>VLOOKUP(Table1[CUSTOMER ID],'Hospitalisation Details'!$A$2:$I$2344,7,0)</f>
        <v>tier - 2</v>
      </c>
      <c r="O1886" s="8" t="str">
        <f>VLOOKUP(Table1[CUSTOMER ID],'Hospitalisation Details'!$A$2:$I$2344,8,0)</f>
        <v>tier - 1</v>
      </c>
      <c r="P1886" s="8" t="str">
        <f>VLOOKUP(Table1[CUSTOMER ID],'Hospitalisation Details'!$A$2:$I$2344,9,0)</f>
        <v>R1012</v>
      </c>
      <c r="Q1886" s="8">
        <f ca="1">VLOOKUP(Table1[CUSTOMER ID],'Hospitalisation Details'!$A$2:$N$2344,13,0)</f>
        <v>33</v>
      </c>
    </row>
    <row r="1887" spans="1:17" ht="15.75" x14ac:dyDescent="0.25">
      <c r="A1887" s="1" t="s">
        <v>481</v>
      </c>
      <c r="B1887" s="8" t="str">
        <f>VLOOKUP(A1887:A4221,'Customer Names'!$A$2:$D$2336,2,0)</f>
        <v xml:space="preserve">  Dorota</v>
      </c>
      <c r="C1887" s="8">
        <f>VLOOKUP(A1887:A4221,'Medical Examinations'!$A$2:$H$2336,2,0)</f>
        <v>25.934999999999999</v>
      </c>
      <c r="D1887" s="8">
        <f>VLOOKUP(A1887:A4221,'Medical Examinations'!$A$2:$H$2336,3,0)</f>
        <v>4.95</v>
      </c>
      <c r="E1887" s="8" t="str">
        <f>VLOOKUP(A1887:A4221,'Medical Examinations'!$A$1:$M$2336,10,0)</f>
        <v>No</v>
      </c>
      <c r="F1887" s="8" t="str">
        <f>VLOOKUP(A1887:A4221,'Medical Examinations'!$A$2:$H$2336,5,0)</f>
        <v>No</v>
      </c>
      <c r="G1887" s="8" t="str">
        <f>VLOOKUP(A1887:A4221,'Medical Examinations'!$A$2:$H$2336,6,0)</f>
        <v>No</v>
      </c>
      <c r="H1887" s="8">
        <f>VLOOKUP(A1887:A4221,'Medical Examinations'!$A$2:$H$2336,7,0)</f>
        <v>0</v>
      </c>
      <c r="I1887" t="str">
        <f>VLOOKUP(A1887:A4221,'Medical Examinations'!$A$2:$K$2336,11,0)</f>
        <v>No</v>
      </c>
      <c r="J1887" s="8" t="str">
        <f>VLOOKUP(A1887:A4221,'Medical Examinations'!$A$2:$M$2336,12,0)</f>
        <v>Overweight</v>
      </c>
      <c r="K1887" s="8" t="str">
        <f>VLOOKUP(A1887:A4221,'Medical Examinations'!$A$2:$M$2336,13,0)</f>
        <v>Normal</v>
      </c>
      <c r="L1887" s="8" t="str">
        <f>VLOOKUP(Table1[CUSTOMER ID],'Hospitalisation Details'!$A$1:$N$2344,12,0)</f>
        <v>21/Aug/1994</v>
      </c>
      <c r="M1887" s="22">
        <f>VLOOKUP(Table1[CUSTOMER ID],'Hospitalisation Details'!$A$2:$N$2344,14,0)</f>
        <v>4133.6400000000003</v>
      </c>
      <c r="N1887" s="8" t="str">
        <f>VLOOKUP(Table1[CUSTOMER ID],'Hospitalisation Details'!$A$2:$I$2344,7,0)</f>
        <v>tier - 2</v>
      </c>
      <c r="O1887" s="8" t="str">
        <f>VLOOKUP(Table1[CUSTOMER ID],'Hospitalisation Details'!$A$2:$I$2344,8,0)</f>
        <v>tier - 3</v>
      </c>
      <c r="P1887" s="8" t="str">
        <f>VLOOKUP(Table1[CUSTOMER ID],'Hospitalisation Details'!$A$2:$I$2344,9,0)</f>
        <v>R1012</v>
      </c>
      <c r="Q1887" s="8">
        <f ca="1">VLOOKUP(Table1[CUSTOMER ID],'Hospitalisation Details'!$A$2:$N$2344,13,0)</f>
        <v>30</v>
      </c>
    </row>
    <row r="1888" spans="1:17" ht="15.75" x14ac:dyDescent="0.25">
      <c r="A1888" s="1" t="s">
        <v>480</v>
      </c>
      <c r="B1888" s="8" t="str">
        <f>VLOOKUP(A1888:A4222,'Customer Names'!$A$2:$D$2336,2,0)</f>
        <v xml:space="preserve">  Jose Norberto Sr</v>
      </c>
      <c r="C1888" s="8">
        <f>VLOOKUP(A1888:A4222,'Medical Examinations'!$A$2:$H$2336,2,0)</f>
        <v>31.5</v>
      </c>
      <c r="D1888" s="8">
        <f>VLOOKUP(A1888:A4222,'Medical Examinations'!$A$2:$H$2336,3,0)</f>
        <v>6.16</v>
      </c>
      <c r="E1888" s="8" t="str">
        <f>VLOOKUP(A1888:A4222,'Medical Examinations'!$A$1:$M$2336,10,0)</f>
        <v>No</v>
      </c>
      <c r="F1888" s="8" t="str">
        <f>VLOOKUP(A1888:A4222,'Medical Examinations'!$A$2:$H$2336,5,0)</f>
        <v>No</v>
      </c>
      <c r="G1888" s="8" t="str">
        <f>VLOOKUP(A1888:A4222,'Medical Examinations'!$A$2:$H$2336,6,0)</f>
        <v>No</v>
      </c>
      <c r="H1888" s="8">
        <f>VLOOKUP(A1888:A4222,'Medical Examinations'!$A$2:$H$2336,7,0)</f>
        <v>0</v>
      </c>
      <c r="I1888" t="str">
        <f>VLOOKUP(A1888:A4222,'Medical Examinations'!$A$2:$K$2336,11,0)</f>
        <v>No</v>
      </c>
      <c r="J1888" s="8" t="str">
        <f>VLOOKUP(A1888:A4222,'Medical Examinations'!$A$2:$M$2336,12,0)</f>
        <v>Obesity</v>
      </c>
      <c r="K1888" s="8" t="str">
        <f>VLOOKUP(A1888:A4222,'Medical Examinations'!$A$2:$M$2336,13,0)</f>
        <v>Prediabetes</v>
      </c>
      <c r="L1888" s="8" t="str">
        <f>VLOOKUP(Table1[CUSTOMER ID],'Hospitalisation Details'!$A$1:$N$2344,12,0)</f>
        <v>14/Dec/1990</v>
      </c>
      <c r="M1888" s="22">
        <f>VLOOKUP(Table1[CUSTOMER ID],'Hospitalisation Details'!$A$2:$N$2344,14,0)</f>
        <v>4076.5</v>
      </c>
      <c r="N1888" s="8" t="str">
        <f>VLOOKUP(Table1[CUSTOMER ID],'Hospitalisation Details'!$A$2:$I$2344,7,0)</f>
        <v>tier - 2</v>
      </c>
      <c r="O1888" s="8" t="str">
        <f>VLOOKUP(Table1[CUSTOMER ID],'Hospitalisation Details'!$A$2:$I$2344,8,0)</f>
        <v>tier - 3</v>
      </c>
      <c r="P1888" s="8" t="str">
        <f>VLOOKUP(Table1[CUSTOMER ID],'Hospitalisation Details'!$A$2:$I$2344,9,0)</f>
        <v>R1011</v>
      </c>
      <c r="Q1888" s="8">
        <f ca="1">VLOOKUP(Table1[CUSTOMER ID],'Hospitalisation Details'!$A$2:$N$2344,13,0)</f>
        <v>33</v>
      </c>
    </row>
    <row r="1889" spans="1:17" ht="15.75" x14ac:dyDescent="0.25">
      <c r="A1889" s="1" t="s">
        <v>479</v>
      </c>
      <c r="B1889" s="8" t="str">
        <f>VLOOKUP(A1889:A4223,'Customer Names'!$A$2:$D$2336,2,0)</f>
        <v xml:space="preserve">  Peter</v>
      </c>
      <c r="C1889" s="8">
        <f>VLOOKUP(A1889:A4223,'Medical Examinations'!$A$2:$H$2336,2,0)</f>
        <v>30.03</v>
      </c>
      <c r="D1889" s="8">
        <f>VLOOKUP(A1889:A4223,'Medical Examinations'!$A$2:$H$2336,3,0)</f>
        <v>6.41</v>
      </c>
      <c r="E1889" s="8" t="str">
        <f>VLOOKUP(A1889:A4223,'Medical Examinations'!$A$1:$M$2336,10,0)</f>
        <v>No</v>
      </c>
      <c r="F1889" s="8" t="str">
        <f>VLOOKUP(A1889:A4223,'Medical Examinations'!$A$2:$H$2336,5,0)</f>
        <v>No</v>
      </c>
      <c r="G1889" s="8" t="str">
        <f>VLOOKUP(A1889:A4223,'Medical Examinations'!$A$2:$H$2336,6,0)</f>
        <v>No</v>
      </c>
      <c r="H1889" s="8">
        <f>VLOOKUP(A1889:A4223,'Medical Examinations'!$A$2:$H$2336,7,0)</f>
        <v>0</v>
      </c>
      <c r="I1889" t="str">
        <f>VLOOKUP(A1889:A4223,'Medical Examinations'!$A$2:$K$2336,11,0)</f>
        <v>No</v>
      </c>
      <c r="J1889" s="8" t="str">
        <f>VLOOKUP(A1889:A4223,'Medical Examinations'!$A$2:$M$2336,12,0)</f>
        <v>Obesity</v>
      </c>
      <c r="K1889" s="8" t="str">
        <f>VLOOKUP(A1889:A4223,'Medical Examinations'!$A$2:$M$2336,13,0)</f>
        <v>Diabetes</v>
      </c>
      <c r="L1889" s="8" t="str">
        <f>VLOOKUP(Table1[CUSTOMER ID],'Hospitalisation Details'!$A$1:$N$2344,12,0)</f>
        <v>1/Dec/1990</v>
      </c>
      <c r="M1889" s="22">
        <f>VLOOKUP(Table1[CUSTOMER ID],'Hospitalisation Details'!$A$2:$N$2344,14,0)</f>
        <v>4074.45</v>
      </c>
      <c r="N1889" s="8" t="str">
        <f>VLOOKUP(Table1[CUSTOMER ID],'Hospitalisation Details'!$A$2:$I$2344,7,0)</f>
        <v>tier - 3</v>
      </c>
      <c r="O1889" s="8" t="str">
        <f>VLOOKUP(Table1[CUSTOMER ID],'Hospitalisation Details'!$A$2:$I$2344,8,0)</f>
        <v>tier - 2</v>
      </c>
      <c r="P1889" s="8" t="str">
        <f>VLOOKUP(Table1[CUSTOMER ID],'Hospitalisation Details'!$A$2:$I$2344,9,0)</f>
        <v>R1013</v>
      </c>
      <c r="Q1889" s="8">
        <f ca="1">VLOOKUP(Table1[CUSTOMER ID],'Hospitalisation Details'!$A$2:$N$2344,13,0)</f>
        <v>33</v>
      </c>
    </row>
    <row r="1890" spans="1:17" ht="15.75" x14ac:dyDescent="0.25">
      <c r="A1890" s="1" t="s">
        <v>478</v>
      </c>
      <c r="B1890" s="8" t="str">
        <f>VLOOKUP(A1890:A4224,'Customer Names'!$A$2:$D$2336,2,0)</f>
        <v xml:space="preserve">  Bryant</v>
      </c>
      <c r="C1890" s="8">
        <f>VLOOKUP(A1890:A4224,'Medical Examinations'!$A$2:$H$2336,2,0)</f>
        <v>33.479999999999997</v>
      </c>
      <c r="D1890" s="8">
        <f>VLOOKUP(A1890:A4224,'Medical Examinations'!$A$2:$H$2336,3,0)</f>
        <v>8.94</v>
      </c>
      <c r="E1890" s="8" t="str">
        <f>VLOOKUP(A1890:A4224,'Medical Examinations'!$A$1:$M$2336,10,0)</f>
        <v>No</v>
      </c>
      <c r="F1890" s="8" t="str">
        <f>VLOOKUP(A1890:A4224,'Medical Examinations'!$A$2:$H$2336,5,0)</f>
        <v>No</v>
      </c>
      <c r="G1890" s="8" t="str">
        <f>VLOOKUP(A1890:A4224,'Medical Examinations'!$A$2:$H$2336,6,0)</f>
        <v>No</v>
      </c>
      <c r="H1890" s="8">
        <f>VLOOKUP(A1890:A4224,'Medical Examinations'!$A$2:$H$2336,7,0)</f>
        <v>0</v>
      </c>
      <c r="I1890" t="str">
        <f>VLOOKUP(A1890:A4224,'Medical Examinations'!$A$2:$K$2336,11,0)</f>
        <v>No</v>
      </c>
      <c r="J1890" s="8" t="str">
        <f>VLOOKUP(A1890:A4224,'Medical Examinations'!$A$2:$M$2336,12,0)</f>
        <v>Obesity</v>
      </c>
      <c r="K1890" s="8" t="str">
        <f>VLOOKUP(A1890:A4224,'Medical Examinations'!$A$2:$M$2336,13,0)</f>
        <v>Diabetes</v>
      </c>
      <c r="L1890" s="8" t="str">
        <f>VLOOKUP(Table1[CUSTOMER ID],'Hospitalisation Details'!$A$1:$N$2344,12,0)</f>
        <v>18/Oct/2002</v>
      </c>
      <c r="M1890" s="22">
        <f>VLOOKUP(Table1[CUSTOMER ID],'Hospitalisation Details'!$A$2:$N$2344,14,0)</f>
        <v>4070.51</v>
      </c>
      <c r="N1890" s="8" t="str">
        <f>VLOOKUP(Table1[CUSTOMER ID],'Hospitalisation Details'!$A$2:$I$2344,7,0)</f>
        <v>tier - 2</v>
      </c>
      <c r="O1890" s="8" t="str">
        <f>VLOOKUP(Table1[CUSTOMER ID],'Hospitalisation Details'!$A$2:$I$2344,8,0)</f>
        <v>tier - 1</v>
      </c>
      <c r="P1890" s="8" t="str">
        <f>VLOOKUP(Table1[CUSTOMER ID],'Hospitalisation Details'!$A$2:$I$2344,9,0)</f>
        <v>R1012</v>
      </c>
      <c r="Q1890" s="8">
        <f ca="1">VLOOKUP(Table1[CUSTOMER ID],'Hospitalisation Details'!$A$2:$N$2344,13,0)</f>
        <v>22</v>
      </c>
    </row>
    <row r="1891" spans="1:17" ht="15.75" x14ac:dyDescent="0.25">
      <c r="A1891" s="1" t="s">
        <v>477</v>
      </c>
      <c r="B1891" s="8" t="str">
        <f>VLOOKUP(A1891:A4225,'Customer Names'!$A$2:$D$2336,2,0)</f>
        <v xml:space="preserve">  Christina</v>
      </c>
      <c r="C1891" s="8">
        <f>VLOOKUP(A1891:A4225,'Medical Examinations'!$A$2:$H$2336,2,0)</f>
        <v>16.510000000000002</v>
      </c>
      <c r="D1891" s="8">
        <f>VLOOKUP(A1891:A4225,'Medical Examinations'!$A$2:$H$2336,3,0)</f>
        <v>4.42</v>
      </c>
      <c r="E1891" s="8" t="str">
        <f>VLOOKUP(A1891:A4225,'Medical Examinations'!$A$1:$M$2336,10,0)</f>
        <v>Yes</v>
      </c>
      <c r="F1891" s="8" t="str">
        <f>VLOOKUP(A1891:A4225,'Medical Examinations'!$A$2:$H$2336,5,0)</f>
        <v>No</v>
      </c>
      <c r="G1891" s="8" t="str">
        <f>VLOOKUP(A1891:A4225,'Medical Examinations'!$A$2:$H$2336,6,0)</f>
        <v>Yes</v>
      </c>
      <c r="H1891" s="8">
        <f>VLOOKUP(A1891:A4225,'Medical Examinations'!$A$2:$H$2336,7,0)</f>
        <v>1</v>
      </c>
      <c r="I1891" t="str">
        <f>VLOOKUP(A1891:A4225,'Medical Examinations'!$A$2:$K$2336,11,0)</f>
        <v>No</v>
      </c>
      <c r="J1891" s="8" t="str">
        <f>VLOOKUP(A1891:A4225,'Medical Examinations'!$A$2:$M$2336,12,0)</f>
        <v>Underweight</v>
      </c>
      <c r="K1891" s="8" t="str">
        <f>VLOOKUP(A1891:A4225,'Medical Examinations'!$A$2:$M$2336,13,0)</f>
        <v>Normal</v>
      </c>
      <c r="L1891" s="8" t="str">
        <f>VLOOKUP(Table1[CUSTOMER ID],'Hospitalisation Details'!$A$1:$N$2344,12,0)</f>
        <v>16/Sep/1983</v>
      </c>
      <c r="M1891" s="22">
        <f>VLOOKUP(Table1[CUSTOMER ID],'Hospitalisation Details'!$A$2:$N$2344,14,0)</f>
        <v>4070.42</v>
      </c>
      <c r="N1891" s="8" t="str">
        <f>VLOOKUP(Table1[CUSTOMER ID],'Hospitalisation Details'!$A$2:$I$2344,7,0)</f>
        <v>tier - 2</v>
      </c>
      <c r="O1891" s="8" t="str">
        <f>VLOOKUP(Table1[CUSTOMER ID],'Hospitalisation Details'!$A$2:$I$2344,8,0)</f>
        <v>tier - 1</v>
      </c>
      <c r="P1891" s="8" t="str">
        <f>VLOOKUP(Table1[CUSTOMER ID],'Hospitalisation Details'!$A$2:$I$2344,9,0)</f>
        <v>R1013</v>
      </c>
      <c r="Q1891" s="8">
        <f ca="1">VLOOKUP(Table1[CUSTOMER ID],'Hospitalisation Details'!$A$2:$N$2344,13,0)</f>
        <v>41</v>
      </c>
    </row>
    <row r="1892" spans="1:17" ht="15.75" x14ac:dyDescent="0.25">
      <c r="A1892" s="1" t="s">
        <v>476</v>
      </c>
      <c r="B1892" s="8" t="str">
        <f>VLOOKUP(A1892:A4226,'Customer Names'!$A$2:$D$2336,2,0)</f>
        <v xml:space="preserve">  John</v>
      </c>
      <c r="C1892" s="8">
        <f>VLOOKUP(A1892:A4226,'Medical Examinations'!$A$2:$H$2336,2,0)</f>
        <v>33.155000000000001</v>
      </c>
      <c r="D1892" s="8">
        <f>VLOOKUP(A1892:A4226,'Medical Examinations'!$A$2:$H$2336,3,0)</f>
        <v>5.3</v>
      </c>
      <c r="E1892" s="8" t="str">
        <f>VLOOKUP(A1892:A4226,'Medical Examinations'!$A$1:$M$2336,10,0)</f>
        <v>Yes</v>
      </c>
      <c r="F1892" s="8" t="str">
        <f>VLOOKUP(A1892:A4226,'Medical Examinations'!$A$2:$H$2336,5,0)</f>
        <v>No</v>
      </c>
      <c r="G1892" s="8" t="str">
        <f>VLOOKUP(A1892:A4226,'Medical Examinations'!$A$2:$H$2336,6,0)</f>
        <v>No</v>
      </c>
      <c r="H1892" s="8">
        <f>VLOOKUP(A1892:A4226,'Medical Examinations'!$A$2:$H$2336,7,0)</f>
        <v>1</v>
      </c>
      <c r="I1892" t="str">
        <f>VLOOKUP(A1892:A4226,'Medical Examinations'!$A$2:$K$2336,11,0)</f>
        <v>No</v>
      </c>
      <c r="J1892" s="8" t="str">
        <f>VLOOKUP(A1892:A4226,'Medical Examinations'!$A$2:$M$2336,12,0)</f>
        <v>Obesity</v>
      </c>
      <c r="K1892" s="8" t="str">
        <f>VLOOKUP(A1892:A4226,'Medical Examinations'!$A$2:$M$2336,13,0)</f>
        <v>Normal</v>
      </c>
      <c r="L1892" s="8" t="str">
        <f>VLOOKUP(Table1[CUSTOMER ID],'Hospitalisation Details'!$A$1:$N$2344,12,0)</f>
        <v>14/Sep/1995</v>
      </c>
      <c r="M1892" s="22">
        <f>VLOOKUP(Table1[CUSTOMER ID],'Hospitalisation Details'!$A$2:$N$2344,14,0)</f>
        <v>4058.71</v>
      </c>
      <c r="N1892" s="8" t="str">
        <f>VLOOKUP(Table1[CUSTOMER ID],'Hospitalisation Details'!$A$2:$I$2344,7,0)</f>
        <v>tier - 3</v>
      </c>
      <c r="O1892" s="8" t="str">
        <f>VLOOKUP(Table1[CUSTOMER ID],'Hospitalisation Details'!$A$2:$I$2344,8,0)</f>
        <v>tier - 3</v>
      </c>
      <c r="P1892" s="8" t="str">
        <f>VLOOKUP(Table1[CUSTOMER ID],'Hospitalisation Details'!$A$2:$I$2344,9,0)</f>
        <v>R1012</v>
      </c>
      <c r="Q1892" s="8">
        <f ca="1">VLOOKUP(Table1[CUSTOMER ID],'Hospitalisation Details'!$A$2:$N$2344,13,0)</f>
        <v>29</v>
      </c>
    </row>
    <row r="1893" spans="1:17" ht="15.75" x14ac:dyDescent="0.25">
      <c r="A1893" s="1" t="s">
        <v>475</v>
      </c>
      <c r="B1893" s="8" t="str">
        <f>VLOOKUP(A1893:A4227,'Customer Names'!$A$2:$D$2336,2,0)</f>
        <v xml:space="preserve">  Eduardo</v>
      </c>
      <c r="C1893" s="8">
        <f>VLOOKUP(A1893:A4227,'Medical Examinations'!$A$2:$H$2336,2,0)</f>
        <v>37.29</v>
      </c>
      <c r="D1893" s="8">
        <f>VLOOKUP(A1893:A4227,'Medical Examinations'!$A$2:$H$2336,3,0)</f>
        <v>4.6399999999999997</v>
      </c>
      <c r="E1893" s="8" t="str">
        <f>VLOOKUP(A1893:A4227,'Medical Examinations'!$A$1:$M$2336,10,0)</f>
        <v>No</v>
      </c>
      <c r="F1893" s="8" t="str">
        <f>VLOOKUP(A1893:A4227,'Medical Examinations'!$A$2:$H$2336,5,0)</f>
        <v>No</v>
      </c>
      <c r="G1893" s="8" t="str">
        <f>VLOOKUP(A1893:A4227,'Medical Examinations'!$A$2:$H$2336,6,0)</f>
        <v>Yes</v>
      </c>
      <c r="H1893" s="8">
        <f>VLOOKUP(A1893:A4227,'Medical Examinations'!$A$2:$H$2336,7,0)</f>
        <v>1</v>
      </c>
      <c r="I1893" t="str">
        <f>VLOOKUP(A1893:A4227,'Medical Examinations'!$A$2:$K$2336,11,0)</f>
        <v>No</v>
      </c>
      <c r="J1893" s="8" t="str">
        <f>VLOOKUP(A1893:A4227,'Medical Examinations'!$A$2:$M$2336,12,0)</f>
        <v>Obesity</v>
      </c>
      <c r="K1893" s="8" t="str">
        <f>VLOOKUP(A1893:A4227,'Medical Examinations'!$A$2:$M$2336,13,0)</f>
        <v>Normal</v>
      </c>
      <c r="L1893" s="8" t="str">
        <f>VLOOKUP(Table1[CUSTOMER ID],'Hospitalisation Details'!$A$1:$N$2344,12,0)</f>
        <v>13/Aug/1993</v>
      </c>
      <c r="M1893" s="22">
        <f>VLOOKUP(Table1[CUSTOMER ID],'Hospitalisation Details'!$A$2:$N$2344,14,0)</f>
        <v>4058.12</v>
      </c>
      <c r="N1893" s="8" t="str">
        <f>VLOOKUP(Table1[CUSTOMER ID],'Hospitalisation Details'!$A$2:$I$2344,7,0)</f>
        <v>tier - 2</v>
      </c>
      <c r="O1893" s="8" t="str">
        <f>VLOOKUP(Table1[CUSTOMER ID],'Hospitalisation Details'!$A$2:$I$2344,8,0)</f>
        <v>tier - 1</v>
      </c>
      <c r="P1893" s="8" t="str">
        <f>VLOOKUP(Table1[CUSTOMER ID],'Hospitalisation Details'!$A$2:$I$2344,9,0)</f>
        <v>R1013</v>
      </c>
      <c r="Q1893" s="8">
        <f ca="1">VLOOKUP(Table1[CUSTOMER ID],'Hospitalisation Details'!$A$2:$N$2344,13,0)</f>
        <v>31</v>
      </c>
    </row>
    <row r="1894" spans="1:17" ht="15.75" x14ac:dyDescent="0.25">
      <c r="A1894" s="1" t="s">
        <v>474</v>
      </c>
      <c r="B1894" s="8" t="str">
        <f>VLOOKUP(A1894:A4228,'Customer Names'!$A$2:$D$2336,2,0)</f>
        <v xml:space="preserve">  Laura M</v>
      </c>
      <c r="C1894" s="8">
        <f>VLOOKUP(A1894:A4228,'Medical Examinations'!$A$2:$H$2336,2,0)</f>
        <v>20.23</v>
      </c>
      <c r="D1894" s="8">
        <f>VLOOKUP(A1894:A4228,'Medical Examinations'!$A$2:$H$2336,3,0)</f>
        <v>6.16</v>
      </c>
      <c r="E1894" s="8" t="str">
        <f>VLOOKUP(A1894:A4228,'Medical Examinations'!$A$1:$M$2336,10,0)</f>
        <v>Yes</v>
      </c>
      <c r="F1894" s="8" t="str">
        <f>VLOOKUP(A1894:A4228,'Medical Examinations'!$A$2:$H$2336,5,0)</f>
        <v>No</v>
      </c>
      <c r="G1894" s="8" t="str">
        <f>VLOOKUP(A1894:A4228,'Medical Examinations'!$A$2:$H$2336,6,0)</f>
        <v>No</v>
      </c>
      <c r="H1894" s="8">
        <f>VLOOKUP(A1894:A4228,'Medical Examinations'!$A$2:$H$2336,7,0)</f>
        <v>1</v>
      </c>
      <c r="I1894" t="str">
        <f>VLOOKUP(A1894:A4228,'Medical Examinations'!$A$2:$K$2336,11,0)</f>
        <v>No</v>
      </c>
      <c r="J1894" s="8" t="str">
        <f>VLOOKUP(A1894:A4228,'Medical Examinations'!$A$2:$M$2336,12,0)</f>
        <v>Normal Weight</v>
      </c>
      <c r="K1894" s="8" t="str">
        <f>VLOOKUP(A1894:A4228,'Medical Examinations'!$A$2:$M$2336,13,0)</f>
        <v>Prediabetes</v>
      </c>
      <c r="L1894" s="8" t="str">
        <f>VLOOKUP(Table1[CUSTOMER ID],'Hospitalisation Details'!$A$1:$N$2344,12,0)</f>
        <v>30/Nov/1988</v>
      </c>
      <c r="M1894" s="22">
        <f>VLOOKUP(Table1[CUSTOMER ID],'Hospitalisation Details'!$A$2:$N$2344,14,0)</f>
        <v>4047.94</v>
      </c>
      <c r="N1894" s="8" t="str">
        <f>VLOOKUP(Table1[CUSTOMER ID],'Hospitalisation Details'!$A$2:$I$2344,7,0)</f>
        <v>tier - 2</v>
      </c>
      <c r="O1894" s="8" t="str">
        <f>VLOOKUP(Table1[CUSTOMER ID],'Hospitalisation Details'!$A$2:$I$2344,8,0)</f>
        <v>tier - 1</v>
      </c>
      <c r="P1894" s="8" t="str">
        <f>VLOOKUP(Table1[CUSTOMER ID],'Hospitalisation Details'!$A$2:$I$2344,9,0)</f>
        <v>R1013</v>
      </c>
      <c r="Q1894" s="8">
        <f ca="1">VLOOKUP(Table1[CUSTOMER ID],'Hospitalisation Details'!$A$2:$N$2344,13,0)</f>
        <v>35</v>
      </c>
    </row>
    <row r="1895" spans="1:17" ht="15.75" x14ac:dyDescent="0.25">
      <c r="A1895" s="1" t="s">
        <v>473</v>
      </c>
      <c r="B1895" s="8" t="str">
        <f>VLOOKUP(A1895:A4229,'Customer Names'!$A$2:$D$2336,2,0)</f>
        <v xml:space="preserve">  Charlie</v>
      </c>
      <c r="C1895" s="8">
        <f>VLOOKUP(A1895:A4229,'Medical Examinations'!$A$2:$H$2336,2,0)</f>
        <v>28.975000000000001</v>
      </c>
      <c r="D1895" s="8">
        <f>VLOOKUP(A1895:A4229,'Medical Examinations'!$A$2:$H$2336,3,0)</f>
        <v>4.12</v>
      </c>
      <c r="E1895" s="8" t="str">
        <f>VLOOKUP(A1895:A4229,'Medical Examinations'!$A$1:$M$2336,10,0)</f>
        <v>No</v>
      </c>
      <c r="F1895" s="8" t="str">
        <f>VLOOKUP(A1895:A4229,'Medical Examinations'!$A$2:$H$2336,5,0)</f>
        <v>No</v>
      </c>
      <c r="G1895" s="8" t="str">
        <f>VLOOKUP(A1895:A4229,'Medical Examinations'!$A$2:$H$2336,6,0)</f>
        <v>Yes</v>
      </c>
      <c r="H1895" s="8">
        <f>VLOOKUP(A1895:A4229,'Medical Examinations'!$A$2:$H$2336,7,0)</f>
        <v>1</v>
      </c>
      <c r="I1895" t="str">
        <f>VLOOKUP(A1895:A4229,'Medical Examinations'!$A$2:$K$2336,11,0)</f>
        <v>No</v>
      </c>
      <c r="J1895" s="8" t="str">
        <f>VLOOKUP(A1895:A4229,'Medical Examinations'!$A$2:$M$2336,12,0)</f>
        <v>Overweight</v>
      </c>
      <c r="K1895" s="8" t="str">
        <f>VLOOKUP(A1895:A4229,'Medical Examinations'!$A$2:$M$2336,13,0)</f>
        <v>Normal</v>
      </c>
      <c r="L1895" s="8" t="str">
        <f>VLOOKUP(Table1[CUSTOMER ID],'Hospitalisation Details'!$A$1:$N$2344,12,0)</f>
        <v>26/Dec/1993</v>
      </c>
      <c r="M1895" s="22">
        <f>VLOOKUP(Table1[CUSTOMER ID],'Hospitalisation Details'!$A$2:$N$2344,14,0)</f>
        <v>4040.56</v>
      </c>
      <c r="N1895" s="8" t="str">
        <f>VLOOKUP(Table1[CUSTOMER ID],'Hospitalisation Details'!$A$2:$I$2344,7,0)</f>
        <v>tier - 3</v>
      </c>
      <c r="O1895" s="8" t="str">
        <f>VLOOKUP(Table1[CUSTOMER ID],'Hospitalisation Details'!$A$2:$I$2344,8,0)</f>
        <v>tier - 3</v>
      </c>
      <c r="P1895" s="8" t="str">
        <f>VLOOKUP(Table1[CUSTOMER ID],'Hospitalisation Details'!$A$2:$I$2344,9,0)</f>
        <v>R1015</v>
      </c>
      <c r="Q1895" s="8">
        <f ca="1">VLOOKUP(Table1[CUSTOMER ID],'Hospitalisation Details'!$A$2:$N$2344,13,0)</f>
        <v>30</v>
      </c>
    </row>
    <row r="1896" spans="1:17" ht="15.75" x14ac:dyDescent="0.25">
      <c r="A1896" s="1" t="s">
        <v>472</v>
      </c>
      <c r="B1896" s="8" t="str">
        <f>VLOOKUP(A1896:A4230,'Customer Names'!$A$2:$D$2336,2,0)</f>
        <v xml:space="preserve">  Melissa D</v>
      </c>
      <c r="C1896" s="8">
        <f>VLOOKUP(A1896:A4230,'Medical Examinations'!$A$2:$H$2336,2,0)</f>
        <v>16.420000000000002</v>
      </c>
      <c r="D1896" s="8">
        <f>VLOOKUP(A1896:A4230,'Medical Examinations'!$A$2:$H$2336,3,0)</f>
        <v>5.77</v>
      </c>
      <c r="E1896" s="8" t="str">
        <f>VLOOKUP(A1896:A4230,'Medical Examinations'!$A$1:$M$2336,10,0)</f>
        <v>Yes</v>
      </c>
      <c r="F1896" s="8" t="str">
        <f>VLOOKUP(A1896:A4230,'Medical Examinations'!$A$2:$H$2336,5,0)</f>
        <v>No</v>
      </c>
      <c r="G1896" s="8" t="str">
        <f>VLOOKUP(A1896:A4230,'Medical Examinations'!$A$2:$H$2336,6,0)</f>
        <v>Yes</v>
      </c>
      <c r="H1896" s="8">
        <f>VLOOKUP(A1896:A4230,'Medical Examinations'!$A$2:$H$2336,7,0)</f>
        <v>1</v>
      </c>
      <c r="I1896" t="str">
        <f>VLOOKUP(A1896:A4230,'Medical Examinations'!$A$2:$K$2336,11,0)</f>
        <v>No</v>
      </c>
      <c r="J1896" s="8" t="str">
        <f>VLOOKUP(A1896:A4230,'Medical Examinations'!$A$2:$M$2336,12,0)</f>
        <v>Underweight</v>
      </c>
      <c r="K1896" s="8" t="str">
        <f>VLOOKUP(A1896:A4230,'Medical Examinations'!$A$2:$M$2336,13,0)</f>
        <v>Prediabetes</v>
      </c>
      <c r="L1896" s="8" t="str">
        <f>VLOOKUP(Table1[CUSTOMER ID],'Hospitalisation Details'!$A$1:$N$2344,12,0)</f>
        <v>10/Nov/1983</v>
      </c>
      <c r="M1896" s="22">
        <f>VLOOKUP(Table1[CUSTOMER ID],'Hospitalisation Details'!$A$2:$N$2344,14,0)</f>
        <v>4039.9</v>
      </c>
      <c r="N1896" s="8" t="str">
        <f>VLOOKUP(Table1[CUSTOMER ID],'Hospitalisation Details'!$A$2:$I$2344,7,0)</f>
        <v>tier - 2</v>
      </c>
      <c r="O1896" s="8" t="str">
        <f>VLOOKUP(Table1[CUSTOMER ID],'Hospitalisation Details'!$A$2:$I$2344,8,0)</f>
        <v>tier - 1</v>
      </c>
      <c r="P1896" s="8" t="str">
        <f>VLOOKUP(Table1[CUSTOMER ID],'Hospitalisation Details'!$A$2:$I$2344,9,0)</f>
        <v>R1013</v>
      </c>
      <c r="Q1896" s="8">
        <f ca="1">VLOOKUP(Table1[CUSTOMER ID],'Hospitalisation Details'!$A$2:$N$2344,13,0)</f>
        <v>41</v>
      </c>
    </row>
    <row r="1897" spans="1:17" ht="15.75" x14ac:dyDescent="0.25">
      <c r="A1897" s="1" t="s">
        <v>471</v>
      </c>
      <c r="B1897" s="8" t="str">
        <f>VLOOKUP(A1897:A4231,'Customer Names'!$A$2:$D$2336,2,0)</f>
        <v xml:space="preserve">  Dan C</v>
      </c>
      <c r="C1897" s="8">
        <f>VLOOKUP(A1897:A4231,'Medical Examinations'!$A$2:$H$2336,2,0)</f>
        <v>17.559999999999999</v>
      </c>
      <c r="D1897" s="8">
        <f>VLOOKUP(A1897:A4231,'Medical Examinations'!$A$2:$H$2336,3,0)</f>
        <v>6.2</v>
      </c>
      <c r="E1897" s="8" t="str">
        <f>VLOOKUP(A1897:A4231,'Medical Examinations'!$A$1:$M$2336,10,0)</f>
        <v>No</v>
      </c>
      <c r="F1897" s="8" t="str">
        <f>VLOOKUP(A1897:A4231,'Medical Examinations'!$A$2:$H$2336,5,0)</f>
        <v>No</v>
      </c>
      <c r="G1897" s="8" t="str">
        <f>VLOOKUP(A1897:A4231,'Medical Examinations'!$A$2:$H$2336,6,0)</f>
        <v>No</v>
      </c>
      <c r="H1897" s="8">
        <f>VLOOKUP(A1897:A4231,'Medical Examinations'!$A$2:$H$2336,7,0)</f>
        <v>1</v>
      </c>
      <c r="I1897" t="str">
        <f>VLOOKUP(A1897:A4231,'Medical Examinations'!$A$2:$K$2336,11,0)</f>
        <v>No</v>
      </c>
      <c r="J1897" s="8" t="str">
        <f>VLOOKUP(A1897:A4231,'Medical Examinations'!$A$2:$M$2336,12,0)</f>
        <v>Underweight</v>
      </c>
      <c r="K1897" s="8" t="str">
        <f>VLOOKUP(A1897:A4231,'Medical Examinations'!$A$2:$M$2336,13,0)</f>
        <v>Prediabetes</v>
      </c>
      <c r="L1897" s="8" t="str">
        <f>VLOOKUP(Table1[CUSTOMER ID],'Hospitalisation Details'!$A$1:$N$2344,12,0)</f>
        <v>7/Jul/1984</v>
      </c>
      <c r="M1897" s="22">
        <f>VLOOKUP(Table1[CUSTOMER ID],'Hospitalisation Details'!$A$2:$N$2344,14,0)</f>
        <v>4038.41</v>
      </c>
      <c r="N1897" s="8" t="str">
        <f>VLOOKUP(Table1[CUSTOMER ID],'Hospitalisation Details'!$A$2:$I$2344,7,0)</f>
        <v>tier - 2</v>
      </c>
      <c r="O1897" s="8" t="str">
        <f>VLOOKUP(Table1[CUSTOMER ID],'Hospitalisation Details'!$A$2:$I$2344,8,0)</f>
        <v>tier - 1</v>
      </c>
      <c r="P1897" s="8" t="str">
        <f>VLOOKUP(Table1[CUSTOMER ID],'Hospitalisation Details'!$A$2:$I$2344,9,0)</f>
        <v>R1013</v>
      </c>
      <c r="Q1897" s="8">
        <f ca="1">VLOOKUP(Table1[CUSTOMER ID],'Hospitalisation Details'!$A$2:$N$2344,13,0)</f>
        <v>40</v>
      </c>
    </row>
    <row r="1898" spans="1:17" ht="15.75" x14ac:dyDescent="0.25">
      <c r="A1898" s="1" t="s">
        <v>470</v>
      </c>
      <c r="B1898" s="8" t="str">
        <f>VLOOKUP(A1898:A4232,'Customer Names'!$A$2:$D$2336,2,0)</f>
        <v xml:space="preserve">  Matthew</v>
      </c>
      <c r="C1898" s="8">
        <f>VLOOKUP(A1898:A4232,'Medical Examinations'!$A$2:$H$2336,2,0)</f>
        <v>24.13</v>
      </c>
      <c r="D1898" s="8">
        <f>VLOOKUP(A1898:A4232,'Medical Examinations'!$A$2:$H$2336,3,0)</f>
        <v>4.3899999999999997</v>
      </c>
      <c r="E1898" s="8" t="str">
        <f>VLOOKUP(A1898:A4232,'Medical Examinations'!$A$1:$M$2336,10,0)</f>
        <v>No</v>
      </c>
      <c r="F1898" s="8" t="str">
        <f>VLOOKUP(A1898:A4232,'Medical Examinations'!$A$2:$H$2336,5,0)</f>
        <v>No</v>
      </c>
      <c r="G1898" s="8" t="str">
        <f>VLOOKUP(A1898:A4232,'Medical Examinations'!$A$2:$H$2336,6,0)</f>
        <v>No</v>
      </c>
      <c r="H1898" s="8">
        <f>VLOOKUP(A1898:A4232,'Medical Examinations'!$A$2:$H$2336,7,0)</f>
        <v>1</v>
      </c>
      <c r="I1898" t="str">
        <f>VLOOKUP(A1898:A4232,'Medical Examinations'!$A$2:$K$2336,11,0)</f>
        <v>No</v>
      </c>
      <c r="J1898" s="8" t="str">
        <f>VLOOKUP(A1898:A4232,'Medical Examinations'!$A$2:$M$2336,12,0)</f>
        <v>Normal Weight</v>
      </c>
      <c r="K1898" s="8" t="str">
        <f>VLOOKUP(A1898:A4232,'Medical Examinations'!$A$2:$M$2336,13,0)</f>
        <v>Normal</v>
      </c>
      <c r="L1898" s="8" t="str">
        <f>VLOOKUP(Table1[CUSTOMER ID],'Hospitalisation Details'!$A$1:$N$2344,12,0)</f>
        <v>11/Oct/1992</v>
      </c>
      <c r="M1898" s="22">
        <f>VLOOKUP(Table1[CUSTOMER ID],'Hospitalisation Details'!$A$2:$N$2344,14,0)</f>
        <v>4032.24</v>
      </c>
      <c r="N1898" s="8" t="str">
        <f>VLOOKUP(Table1[CUSTOMER ID],'Hospitalisation Details'!$A$2:$I$2344,7,0)</f>
        <v>tier - 3</v>
      </c>
      <c r="O1898" s="8" t="str">
        <f>VLOOKUP(Table1[CUSTOMER ID],'Hospitalisation Details'!$A$2:$I$2344,8,0)</f>
        <v>tier - 3</v>
      </c>
      <c r="P1898" s="8" t="str">
        <f>VLOOKUP(Table1[CUSTOMER ID],'Hospitalisation Details'!$A$2:$I$2344,9,0)</f>
        <v>R1012</v>
      </c>
      <c r="Q1898" s="8">
        <f ca="1">VLOOKUP(Table1[CUSTOMER ID],'Hospitalisation Details'!$A$2:$N$2344,13,0)</f>
        <v>32</v>
      </c>
    </row>
    <row r="1899" spans="1:17" ht="15.75" x14ac:dyDescent="0.25">
      <c r="A1899" s="1" t="s">
        <v>469</v>
      </c>
      <c r="B1899" s="8" t="str">
        <f>VLOOKUP(A1899:A4233,'Customer Names'!$A$2:$D$2336,2,0)</f>
        <v xml:space="preserve">  Wesley C</v>
      </c>
      <c r="C1899" s="8">
        <f>VLOOKUP(A1899:A4233,'Medical Examinations'!$A$2:$H$2336,2,0)</f>
        <v>19.95</v>
      </c>
      <c r="D1899" s="8">
        <f>VLOOKUP(A1899:A4233,'Medical Examinations'!$A$2:$H$2336,3,0)</f>
        <v>5.13</v>
      </c>
      <c r="E1899" s="8" t="str">
        <f>VLOOKUP(A1899:A4233,'Medical Examinations'!$A$1:$M$2336,10,0)</f>
        <v>No</v>
      </c>
      <c r="F1899" s="8" t="str">
        <f>VLOOKUP(A1899:A4233,'Medical Examinations'!$A$2:$H$2336,5,0)</f>
        <v>yes</v>
      </c>
      <c r="G1899" s="8" t="str">
        <f>VLOOKUP(A1899:A4233,'Medical Examinations'!$A$2:$H$2336,6,0)</f>
        <v>No</v>
      </c>
      <c r="H1899" s="8">
        <f>VLOOKUP(A1899:A4233,'Medical Examinations'!$A$2:$H$2336,7,0)</f>
        <v>2</v>
      </c>
      <c r="I1899" t="str">
        <f>VLOOKUP(A1899:A4233,'Medical Examinations'!$A$2:$K$2336,11,0)</f>
        <v>No</v>
      </c>
      <c r="J1899" s="8" t="str">
        <f>VLOOKUP(A1899:A4233,'Medical Examinations'!$A$2:$M$2336,12,0)</f>
        <v>Normal Weight</v>
      </c>
      <c r="K1899" s="8" t="str">
        <f>VLOOKUP(A1899:A4233,'Medical Examinations'!$A$2:$M$2336,13,0)</f>
        <v>Normal</v>
      </c>
      <c r="L1899" s="8" t="str">
        <f>VLOOKUP(Table1[CUSTOMER ID],'Hospitalisation Details'!$A$1:$N$2344,12,0)</f>
        <v>13/Sep/2000</v>
      </c>
      <c r="M1899" s="22">
        <f>VLOOKUP(Table1[CUSTOMER ID],'Hospitalisation Details'!$A$2:$N$2344,14,0)</f>
        <v>4005.42</v>
      </c>
      <c r="N1899" s="8" t="str">
        <f>VLOOKUP(Table1[CUSTOMER ID],'Hospitalisation Details'!$A$2:$I$2344,7,0)</f>
        <v>tier - 2</v>
      </c>
      <c r="O1899" s="8" t="str">
        <f>VLOOKUP(Table1[CUSTOMER ID],'Hospitalisation Details'!$A$2:$I$2344,8,0)</f>
        <v>tier - 1</v>
      </c>
      <c r="P1899" s="8" t="str">
        <f>VLOOKUP(Table1[CUSTOMER ID],'Hospitalisation Details'!$A$2:$I$2344,9,0)</f>
        <v>R1015</v>
      </c>
      <c r="Q1899" s="8">
        <f ca="1">VLOOKUP(Table1[CUSTOMER ID],'Hospitalisation Details'!$A$2:$N$2344,13,0)</f>
        <v>24</v>
      </c>
    </row>
    <row r="1900" spans="1:17" ht="15.75" x14ac:dyDescent="0.25">
      <c r="A1900" s="1" t="s">
        <v>468</v>
      </c>
      <c r="B1900" s="8" t="str">
        <f>VLOOKUP(A1900:A4234,'Customer Names'!$A$2:$D$2336,2,0)</f>
        <v xml:space="preserve">  Christopher</v>
      </c>
      <c r="C1900" s="8">
        <f>VLOOKUP(A1900:A4234,'Medical Examinations'!$A$2:$H$2336,2,0)</f>
        <v>21.24</v>
      </c>
      <c r="D1900" s="8">
        <f>VLOOKUP(A1900:A4234,'Medical Examinations'!$A$2:$H$2336,3,0)</f>
        <v>4.49</v>
      </c>
      <c r="E1900" s="8" t="str">
        <f>VLOOKUP(A1900:A4234,'Medical Examinations'!$A$1:$M$2336,10,0)</f>
        <v>No</v>
      </c>
      <c r="F1900" s="8" t="str">
        <f>VLOOKUP(A1900:A4234,'Medical Examinations'!$A$2:$H$2336,5,0)</f>
        <v>No</v>
      </c>
      <c r="G1900" s="8" t="str">
        <f>VLOOKUP(A1900:A4234,'Medical Examinations'!$A$2:$H$2336,6,0)</f>
        <v>No</v>
      </c>
      <c r="H1900" s="8">
        <f>VLOOKUP(A1900:A4234,'Medical Examinations'!$A$2:$H$2336,7,0)</f>
        <v>0</v>
      </c>
      <c r="I1900" t="str">
        <f>VLOOKUP(A1900:A4234,'Medical Examinations'!$A$2:$K$2336,11,0)</f>
        <v>No</v>
      </c>
      <c r="J1900" s="8" t="str">
        <f>VLOOKUP(A1900:A4234,'Medical Examinations'!$A$2:$M$2336,12,0)</f>
        <v>Normal Weight</v>
      </c>
      <c r="K1900" s="8" t="str">
        <f>VLOOKUP(A1900:A4234,'Medical Examinations'!$A$2:$M$2336,13,0)</f>
        <v>Normal</v>
      </c>
      <c r="L1900" s="8" t="str">
        <f>VLOOKUP(Table1[CUSTOMER ID],'Hospitalisation Details'!$A$1:$N$2344,12,0)</f>
        <v>10/Jul/1989</v>
      </c>
      <c r="M1900" s="22">
        <f>VLOOKUP(Table1[CUSTOMER ID],'Hospitalisation Details'!$A$2:$N$2344,14,0)</f>
        <v>4002.36</v>
      </c>
      <c r="N1900" s="8" t="str">
        <f>VLOOKUP(Table1[CUSTOMER ID],'Hospitalisation Details'!$A$2:$I$2344,7,0)</f>
        <v>tier - 2</v>
      </c>
      <c r="O1900" s="8" t="str">
        <f>VLOOKUP(Table1[CUSTOMER ID],'Hospitalisation Details'!$A$2:$I$2344,8,0)</f>
        <v>tier - 1</v>
      </c>
      <c r="P1900" s="8" t="str">
        <f>VLOOKUP(Table1[CUSTOMER ID],'Hospitalisation Details'!$A$2:$I$2344,9,0)</f>
        <v>R1013</v>
      </c>
      <c r="Q1900" s="8">
        <f ca="1">VLOOKUP(Table1[CUSTOMER ID],'Hospitalisation Details'!$A$2:$N$2344,13,0)</f>
        <v>35</v>
      </c>
    </row>
    <row r="1901" spans="1:17" ht="15.75" x14ac:dyDescent="0.25">
      <c r="A1901" s="1" t="s">
        <v>467</v>
      </c>
      <c r="B1901" s="8" t="str">
        <f>VLOOKUP(A1901:A4235,'Customer Names'!$A$2:$D$2336,2,0)</f>
        <v xml:space="preserve">  Jessica</v>
      </c>
      <c r="C1901" s="8">
        <f>VLOOKUP(A1901:A4235,'Medical Examinations'!$A$2:$H$2336,2,0)</f>
        <v>44.22</v>
      </c>
      <c r="D1901" s="8">
        <f>VLOOKUP(A1901:A4235,'Medical Examinations'!$A$2:$H$2336,3,0)</f>
        <v>6.35</v>
      </c>
      <c r="E1901" s="8" t="str">
        <f>VLOOKUP(A1901:A4235,'Medical Examinations'!$A$1:$M$2336,10,0)</f>
        <v>No</v>
      </c>
      <c r="F1901" s="8" t="str">
        <f>VLOOKUP(A1901:A4235,'Medical Examinations'!$A$2:$H$2336,5,0)</f>
        <v>No</v>
      </c>
      <c r="G1901" s="8" t="str">
        <f>VLOOKUP(A1901:A4235,'Medical Examinations'!$A$2:$H$2336,6,0)</f>
        <v>No</v>
      </c>
      <c r="H1901" s="8">
        <f>VLOOKUP(A1901:A4235,'Medical Examinations'!$A$2:$H$2336,7,0)</f>
        <v>0</v>
      </c>
      <c r="I1901" t="str">
        <f>VLOOKUP(A1901:A4235,'Medical Examinations'!$A$2:$K$2336,11,0)</f>
        <v>No</v>
      </c>
      <c r="J1901" s="8" t="str">
        <f>VLOOKUP(A1901:A4235,'Medical Examinations'!$A$2:$M$2336,12,0)</f>
        <v>Obesity</v>
      </c>
      <c r="K1901" s="8" t="str">
        <f>VLOOKUP(A1901:A4235,'Medical Examinations'!$A$2:$M$2336,13,0)</f>
        <v>Prediabetes</v>
      </c>
      <c r="L1901" s="8" t="str">
        <f>VLOOKUP(Table1[CUSTOMER ID],'Hospitalisation Details'!$A$1:$N$2344,12,0)</f>
        <v>1/Nov/1990</v>
      </c>
      <c r="M1901" s="22">
        <f>VLOOKUP(Table1[CUSTOMER ID],'Hospitalisation Details'!$A$2:$N$2344,14,0)</f>
        <v>3994.18</v>
      </c>
      <c r="N1901" s="8" t="str">
        <f>VLOOKUP(Table1[CUSTOMER ID],'Hospitalisation Details'!$A$2:$I$2344,7,0)</f>
        <v>tier - 2</v>
      </c>
      <c r="O1901" s="8" t="str">
        <f>VLOOKUP(Table1[CUSTOMER ID],'Hospitalisation Details'!$A$2:$I$2344,8,0)</f>
        <v>tier - 2</v>
      </c>
      <c r="P1901" s="8" t="str">
        <f>VLOOKUP(Table1[CUSTOMER ID],'Hospitalisation Details'!$A$2:$I$2344,9,0)</f>
        <v>R1013</v>
      </c>
      <c r="Q1901" s="8">
        <f ca="1">VLOOKUP(Table1[CUSTOMER ID],'Hospitalisation Details'!$A$2:$N$2344,13,0)</f>
        <v>34</v>
      </c>
    </row>
    <row r="1902" spans="1:17" ht="15.75" x14ac:dyDescent="0.25">
      <c r="A1902" s="1" t="s">
        <v>466</v>
      </c>
      <c r="B1902" s="8" t="str">
        <f>VLOOKUP(A1902:A4236,'Customer Names'!$A$2:$D$2336,2,0)</f>
        <v xml:space="preserve">  Christin</v>
      </c>
      <c r="C1902" s="8">
        <f>VLOOKUP(A1902:A4236,'Medical Examinations'!$A$2:$H$2336,2,0)</f>
        <v>41.1</v>
      </c>
      <c r="D1902" s="8">
        <f>VLOOKUP(A1902:A4236,'Medical Examinations'!$A$2:$H$2336,3,0)</f>
        <v>5.79</v>
      </c>
      <c r="E1902" s="8" t="str">
        <f>VLOOKUP(A1902:A4236,'Medical Examinations'!$A$1:$M$2336,10,0)</f>
        <v>No</v>
      </c>
      <c r="F1902" s="8" t="str">
        <f>VLOOKUP(A1902:A4236,'Medical Examinations'!$A$2:$H$2336,5,0)</f>
        <v>No</v>
      </c>
      <c r="G1902" s="8" t="str">
        <f>VLOOKUP(A1902:A4236,'Medical Examinations'!$A$2:$H$2336,6,0)</f>
        <v>No</v>
      </c>
      <c r="H1902" s="8">
        <f>VLOOKUP(A1902:A4236,'Medical Examinations'!$A$2:$H$2336,7,0)</f>
        <v>0</v>
      </c>
      <c r="I1902" t="str">
        <f>VLOOKUP(A1902:A4236,'Medical Examinations'!$A$2:$K$2336,11,0)</f>
        <v>No</v>
      </c>
      <c r="J1902" s="8" t="str">
        <f>VLOOKUP(A1902:A4236,'Medical Examinations'!$A$2:$M$2336,12,0)</f>
        <v>Obesity</v>
      </c>
      <c r="K1902" s="8" t="str">
        <f>VLOOKUP(A1902:A4236,'Medical Examinations'!$A$2:$M$2336,13,0)</f>
        <v>Prediabetes</v>
      </c>
      <c r="L1902" s="8" t="str">
        <f>VLOOKUP(Table1[CUSTOMER ID],'Hospitalisation Details'!$A$1:$N$2344,12,0)</f>
        <v>22/Nov/1990</v>
      </c>
      <c r="M1902" s="22">
        <f>VLOOKUP(Table1[CUSTOMER ID],'Hospitalisation Details'!$A$2:$N$2344,14,0)</f>
        <v>3989.84</v>
      </c>
      <c r="N1902" s="8" t="str">
        <f>VLOOKUP(Table1[CUSTOMER ID],'Hospitalisation Details'!$A$2:$I$2344,7,0)</f>
        <v>tier - 2</v>
      </c>
      <c r="O1902" s="8" t="str">
        <f>VLOOKUP(Table1[CUSTOMER ID],'Hospitalisation Details'!$A$2:$I$2344,8,0)</f>
        <v>tier - 2</v>
      </c>
      <c r="P1902" s="8" t="str">
        <f>VLOOKUP(Table1[CUSTOMER ID],'Hospitalisation Details'!$A$2:$I$2344,9,0)</f>
        <v>R1011</v>
      </c>
      <c r="Q1902" s="8">
        <f ca="1">VLOOKUP(Table1[CUSTOMER ID],'Hospitalisation Details'!$A$2:$N$2344,13,0)</f>
        <v>33</v>
      </c>
    </row>
    <row r="1903" spans="1:17" ht="15.75" x14ac:dyDescent="0.25">
      <c r="A1903" s="1" t="s">
        <v>465</v>
      </c>
      <c r="B1903" s="8" t="str">
        <f>VLOOKUP(A1903:A4237,'Customer Names'!$A$2:$D$2336,2,0)</f>
        <v xml:space="preserve">  Sara</v>
      </c>
      <c r="C1903" s="8">
        <f>VLOOKUP(A1903:A4237,'Medical Examinations'!$A$2:$H$2336,2,0)</f>
        <v>34.200000000000003</v>
      </c>
      <c r="D1903" s="8">
        <f>VLOOKUP(A1903:A4237,'Medical Examinations'!$A$2:$H$2336,3,0)</f>
        <v>4.78</v>
      </c>
      <c r="E1903" s="8" t="str">
        <f>VLOOKUP(A1903:A4237,'Medical Examinations'!$A$1:$M$2336,10,0)</f>
        <v>Yes</v>
      </c>
      <c r="F1903" s="8" t="str">
        <f>VLOOKUP(A1903:A4237,'Medical Examinations'!$A$2:$H$2336,5,0)</f>
        <v>No</v>
      </c>
      <c r="G1903" s="8" t="str">
        <f>VLOOKUP(A1903:A4237,'Medical Examinations'!$A$2:$H$2336,6,0)</f>
        <v>No</v>
      </c>
      <c r="H1903" s="8">
        <f>VLOOKUP(A1903:A4237,'Medical Examinations'!$A$2:$H$2336,7,0)</f>
        <v>0</v>
      </c>
      <c r="I1903" t="str">
        <f>VLOOKUP(A1903:A4237,'Medical Examinations'!$A$2:$K$2336,11,0)</f>
        <v>No</v>
      </c>
      <c r="J1903" s="8" t="str">
        <f>VLOOKUP(A1903:A4237,'Medical Examinations'!$A$2:$M$2336,12,0)</f>
        <v>Obesity</v>
      </c>
      <c r="K1903" s="8" t="str">
        <f>VLOOKUP(A1903:A4237,'Medical Examinations'!$A$2:$M$2336,13,0)</f>
        <v>Normal</v>
      </c>
      <c r="L1903" s="8" t="str">
        <f>VLOOKUP(Table1[CUSTOMER ID],'Hospitalisation Details'!$A$1:$N$2344,12,0)</f>
        <v>8/Sep/1996</v>
      </c>
      <c r="M1903" s="22">
        <f>VLOOKUP(Table1[CUSTOMER ID],'Hospitalisation Details'!$A$2:$N$2344,14,0)</f>
        <v>3987.93</v>
      </c>
      <c r="N1903" s="8" t="str">
        <f>VLOOKUP(Table1[CUSTOMER ID],'Hospitalisation Details'!$A$2:$I$2344,7,0)</f>
        <v>tier - 2</v>
      </c>
      <c r="O1903" s="8" t="str">
        <f>VLOOKUP(Table1[CUSTOMER ID],'Hospitalisation Details'!$A$2:$I$2344,8,0)</f>
        <v>tier - 2</v>
      </c>
      <c r="P1903" s="8" t="str">
        <f>VLOOKUP(Table1[CUSTOMER ID],'Hospitalisation Details'!$A$2:$I$2344,9,0)</f>
        <v>R1011</v>
      </c>
      <c r="Q1903" s="8">
        <f ca="1">VLOOKUP(Table1[CUSTOMER ID],'Hospitalisation Details'!$A$2:$N$2344,13,0)</f>
        <v>28</v>
      </c>
    </row>
    <row r="1904" spans="1:17" ht="15.75" x14ac:dyDescent="0.25">
      <c r="A1904" s="1" t="s">
        <v>464</v>
      </c>
      <c r="B1904" s="8" t="str">
        <f>VLOOKUP(A1904:A4238,'Customer Names'!$A$2:$D$2336,2,0)</f>
        <v xml:space="preserve">  Elizabeth</v>
      </c>
      <c r="C1904" s="8">
        <f>VLOOKUP(A1904:A4238,'Medical Examinations'!$A$2:$H$2336,2,0)</f>
        <v>29.92</v>
      </c>
      <c r="D1904" s="8">
        <f>VLOOKUP(A1904:A4238,'Medical Examinations'!$A$2:$H$2336,3,0)</f>
        <v>6.02</v>
      </c>
      <c r="E1904" s="8" t="str">
        <f>VLOOKUP(A1904:A4238,'Medical Examinations'!$A$1:$M$2336,10,0)</f>
        <v>Yes</v>
      </c>
      <c r="F1904" s="8" t="str">
        <f>VLOOKUP(A1904:A4238,'Medical Examinations'!$A$2:$H$2336,5,0)</f>
        <v>No</v>
      </c>
      <c r="G1904" s="8" t="str">
        <f>VLOOKUP(A1904:A4238,'Medical Examinations'!$A$2:$H$2336,6,0)</f>
        <v>No</v>
      </c>
      <c r="H1904" s="8">
        <f>VLOOKUP(A1904:A4238,'Medical Examinations'!$A$2:$H$2336,7,0)</f>
        <v>0</v>
      </c>
      <c r="I1904" t="str">
        <f>VLOOKUP(A1904:A4238,'Medical Examinations'!$A$2:$K$2336,11,0)</f>
        <v>No</v>
      </c>
      <c r="J1904" s="8" t="str">
        <f>VLOOKUP(A1904:A4238,'Medical Examinations'!$A$2:$M$2336,12,0)</f>
        <v>Obesity</v>
      </c>
      <c r="K1904" s="8" t="str">
        <f>VLOOKUP(A1904:A4238,'Medical Examinations'!$A$2:$M$2336,13,0)</f>
        <v>Prediabetes</v>
      </c>
      <c r="L1904" s="8" t="str">
        <f>VLOOKUP(Table1[CUSTOMER ID],'Hospitalisation Details'!$A$1:$N$2344,12,0)</f>
        <v>17/Aug/1996</v>
      </c>
      <c r="M1904" s="22">
        <f>VLOOKUP(Table1[CUSTOMER ID],'Hospitalisation Details'!$A$2:$N$2344,14,0)</f>
        <v>3981.98</v>
      </c>
      <c r="N1904" s="8" t="str">
        <f>VLOOKUP(Table1[CUSTOMER ID],'Hospitalisation Details'!$A$2:$I$2344,7,0)</f>
        <v>tier - 2</v>
      </c>
      <c r="O1904" s="8" t="str">
        <f>VLOOKUP(Table1[CUSTOMER ID],'Hospitalisation Details'!$A$2:$I$2344,8,0)</f>
        <v>tier - 2</v>
      </c>
      <c r="P1904" s="8" t="str">
        <f>VLOOKUP(Table1[CUSTOMER ID],'Hospitalisation Details'!$A$2:$I$2344,9,0)</f>
        <v>R1013</v>
      </c>
      <c r="Q1904" s="8">
        <f ca="1">VLOOKUP(Table1[CUSTOMER ID],'Hospitalisation Details'!$A$2:$N$2344,13,0)</f>
        <v>28</v>
      </c>
    </row>
    <row r="1905" spans="1:17" ht="15.75" x14ac:dyDescent="0.25">
      <c r="A1905" s="1" t="s">
        <v>463</v>
      </c>
      <c r="B1905" s="8" t="str">
        <f>VLOOKUP(A1905:A4239,'Customer Names'!$A$2:$D$2336,2,0)</f>
        <v xml:space="preserve">  Margaret P</v>
      </c>
      <c r="C1905" s="8">
        <f>VLOOKUP(A1905:A4239,'Medical Examinations'!$A$2:$H$2336,2,0)</f>
        <v>28.93</v>
      </c>
      <c r="D1905" s="8">
        <f>VLOOKUP(A1905:A4239,'Medical Examinations'!$A$2:$H$2336,3,0)</f>
        <v>4.4400000000000004</v>
      </c>
      <c r="E1905" s="8" t="str">
        <f>VLOOKUP(A1905:A4239,'Medical Examinations'!$A$1:$M$2336,10,0)</f>
        <v>No</v>
      </c>
      <c r="F1905" s="8" t="str">
        <f>VLOOKUP(A1905:A4239,'Medical Examinations'!$A$2:$H$2336,5,0)</f>
        <v>No</v>
      </c>
      <c r="G1905" s="8" t="str">
        <f>VLOOKUP(A1905:A4239,'Medical Examinations'!$A$2:$H$2336,6,0)</f>
        <v>No</v>
      </c>
      <c r="H1905" s="8">
        <f>VLOOKUP(A1905:A4239,'Medical Examinations'!$A$2:$H$2336,7,0)</f>
        <v>0</v>
      </c>
      <c r="I1905" t="str">
        <f>VLOOKUP(A1905:A4239,'Medical Examinations'!$A$2:$K$2336,11,0)</f>
        <v>No</v>
      </c>
      <c r="J1905" s="8" t="str">
        <f>VLOOKUP(A1905:A4239,'Medical Examinations'!$A$2:$M$2336,12,0)</f>
        <v>Overweight</v>
      </c>
      <c r="K1905" s="8" t="str">
        <f>VLOOKUP(A1905:A4239,'Medical Examinations'!$A$2:$M$2336,13,0)</f>
        <v>Normal</v>
      </c>
      <c r="L1905" s="8" t="str">
        <f>VLOOKUP(Table1[CUSTOMER ID],'Hospitalisation Details'!$A$1:$N$2344,12,0)</f>
        <v>29/Jul/1990</v>
      </c>
      <c r="M1905" s="22">
        <f>VLOOKUP(Table1[CUSTOMER ID],'Hospitalisation Details'!$A$2:$N$2344,14,0)</f>
        <v>3972.92</v>
      </c>
      <c r="N1905" s="8" t="str">
        <f>VLOOKUP(Table1[CUSTOMER ID],'Hospitalisation Details'!$A$2:$I$2344,7,0)</f>
        <v>tier - 2</v>
      </c>
      <c r="O1905" s="8" t="str">
        <f>VLOOKUP(Table1[CUSTOMER ID],'Hospitalisation Details'!$A$2:$I$2344,8,0)</f>
        <v>tier - 3</v>
      </c>
      <c r="P1905" s="8" t="str">
        <f>VLOOKUP(Table1[CUSTOMER ID],'Hospitalisation Details'!$A$2:$I$2344,9,0)</f>
        <v>R1013</v>
      </c>
      <c r="Q1905" s="8">
        <f ca="1">VLOOKUP(Table1[CUSTOMER ID],'Hospitalisation Details'!$A$2:$N$2344,13,0)</f>
        <v>34</v>
      </c>
    </row>
    <row r="1906" spans="1:17" ht="15.75" x14ac:dyDescent="0.25">
      <c r="A1906" s="1" t="s">
        <v>462</v>
      </c>
      <c r="B1906" s="8" t="str">
        <f>VLOOKUP(A1906:A4240,'Customer Names'!$A$2:$D$2336,2,0)</f>
        <v xml:space="preserve">  Tiffany K</v>
      </c>
      <c r="C1906" s="8">
        <f>VLOOKUP(A1906:A4240,'Medical Examinations'!$A$2:$H$2336,2,0)</f>
        <v>31.254999999999999</v>
      </c>
      <c r="D1906" s="8">
        <f>VLOOKUP(A1906:A4240,'Medical Examinations'!$A$2:$H$2336,3,0)</f>
        <v>5.84</v>
      </c>
      <c r="E1906" s="8" t="str">
        <f>VLOOKUP(A1906:A4240,'Medical Examinations'!$A$1:$M$2336,10,0)</f>
        <v>Yes</v>
      </c>
      <c r="F1906" s="8" t="str">
        <f>VLOOKUP(A1906:A4240,'Medical Examinations'!$A$2:$H$2336,5,0)</f>
        <v>No</v>
      </c>
      <c r="G1906" s="8" t="str">
        <f>VLOOKUP(A1906:A4240,'Medical Examinations'!$A$2:$H$2336,6,0)</f>
        <v>No</v>
      </c>
      <c r="H1906" s="8">
        <f>VLOOKUP(A1906:A4240,'Medical Examinations'!$A$2:$H$2336,7,0)</f>
        <v>1</v>
      </c>
      <c r="I1906" t="str">
        <f>VLOOKUP(A1906:A4240,'Medical Examinations'!$A$2:$K$2336,11,0)</f>
        <v>No</v>
      </c>
      <c r="J1906" s="8" t="str">
        <f>VLOOKUP(A1906:A4240,'Medical Examinations'!$A$2:$M$2336,12,0)</f>
        <v>Obesity</v>
      </c>
      <c r="K1906" s="8" t="str">
        <f>VLOOKUP(A1906:A4240,'Medical Examinations'!$A$2:$M$2336,13,0)</f>
        <v>Prediabetes</v>
      </c>
      <c r="L1906" s="8" t="str">
        <f>VLOOKUP(Table1[CUSTOMER ID],'Hospitalisation Details'!$A$1:$N$2344,12,0)</f>
        <v>11/Jul/1995</v>
      </c>
      <c r="M1906" s="22">
        <f>VLOOKUP(Table1[CUSTOMER ID],'Hospitalisation Details'!$A$2:$N$2344,14,0)</f>
        <v>3956.07</v>
      </c>
      <c r="N1906" s="8" t="str">
        <f>VLOOKUP(Table1[CUSTOMER ID],'Hospitalisation Details'!$A$2:$I$2344,7,0)</f>
        <v>tier - 2</v>
      </c>
      <c r="O1906" s="8" t="str">
        <f>VLOOKUP(Table1[CUSTOMER ID],'Hospitalisation Details'!$A$2:$I$2344,8,0)</f>
        <v>tier - 2</v>
      </c>
      <c r="P1906" s="8" t="str">
        <f>VLOOKUP(Table1[CUSTOMER ID],'Hospitalisation Details'!$A$2:$I$2344,9,0)</f>
        <v>R1012</v>
      </c>
      <c r="Q1906" s="8">
        <f ca="1">VLOOKUP(Table1[CUSTOMER ID],'Hospitalisation Details'!$A$2:$N$2344,13,0)</f>
        <v>29</v>
      </c>
    </row>
    <row r="1907" spans="1:17" ht="15.75" x14ac:dyDescent="0.25">
      <c r="A1907" s="1" t="s">
        <v>461</v>
      </c>
      <c r="B1907" s="8" t="str">
        <f>VLOOKUP(A1907:A4241,'Customer Names'!$A$2:$D$2336,2,0)</f>
        <v xml:space="preserve">  David M</v>
      </c>
      <c r="C1907" s="8">
        <f>VLOOKUP(A1907:A4241,'Medical Examinations'!$A$2:$H$2336,2,0)</f>
        <v>29.83</v>
      </c>
      <c r="D1907" s="8">
        <f>VLOOKUP(A1907:A4241,'Medical Examinations'!$A$2:$H$2336,3,0)</f>
        <v>5.39</v>
      </c>
      <c r="E1907" s="8" t="str">
        <f>VLOOKUP(A1907:A4241,'Medical Examinations'!$A$1:$M$2336,10,0)</f>
        <v>No</v>
      </c>
      <c r="F1907" s="8" t="str">
        <f>VLOOKUP(A1907:A4241,'Medical Examinations'!$A$2:$H$2336,5,0)</f>
        <v>No</v>
      </c>
      <c r="G1907" s="8" t="str">
        <f>VLOOKUP(A1907:A4241,'Medical Examinations'!$A$2:$H$2336,6,0)</f>
        <v>No</v>
      </c>
      <c r="H1907" s="8">
        <f>VLOOKUP(A1907:A4241,'Medical Examinations'!$A$2:$H$2336,7,0)</f>
        <v>0</v>
      </c>
      <c r="I1907" t="str">
        <f>VLOOKUP(A1907:A4241,'Medical Examinations'!$A$2:$K$2336,11,0)</f>
        <v>No</v>
      </c>
      <c r="J1907" s="8" t="str">
        <f>VLOOKUP(A1907:A4241,'Medical Examinations'!$A$2:$M$2336,12,0)</f>
        <v>Overweight</v>
      </c>
      <c r="K1907" s="8" t="str">
        <f>VLOOKUP(A1907:A4241,'Medical Examinations'!$A$2:$M$2336,13,0)</f>
        <v>Normal</v>
      </c>
      <c r="L1907" s="8" t="str">
        <f>VLOOKUP(Table1[CUSTOMER ID],'Hospitalisation Details'!$A$1:$N$2344,12,0)</f>
        <v>10/Jul/1999</v>
      </c>
      <c r="M1907" s="22">
        <f>VLOOKUP(Table1[CUSTOMER ID],'Hospitalisation Details'!$A$2:$N$2344,14,0)</f>
        <v>3955.98</v>
      </c>
      <c r="N1907" s="8" t="str">
        <f>VLOOKUP(Table1[CUSTOMER ID],'Hospitalisation Details'!$A$2:$I$2344,7,0)</f>
        <v>tier - 2</v>
      </c>
      <c r="O1907" s="8" t="str">
        <f>VLOOKUP(Table1[CUSTOMER ID],'Hospitalisation Details'!$A$2:$I$2344,8,0)</f>
        <v>tier - 3</v>
      </c>
      <c r="P1907" s="8" t="str">
        <f>VLOOKUP(Table1[CUSTOMER ID],'Hospitalisation Details'!$A$2:$I$2344,9,0)</f>
        <v>R1021</v>
      </c>
      <c r="Q1907" s="8">
        <f ca="1">VLOOKUP(Table1[CUSTOMER ID],'Hospitalisation Details'!$A$2:$N$2344,13,0)</f>
        <v>25</v>
      </c>
    </row>
    <row r="1908" spans="1:17" ht="15.75" x14ac:dyDescent="0.25">
      <c r="A1908" s="1" t="s">
        <v>460</v>
      </c>
      <c r="B1908" s="8" t="str">
        <f>VLOOKUP(A1908:A4242,'Customer Names'!$A$2:$D$2336,2,0)</f>
        <v xml:space="preserve">  Christine E</v>
      </c>
      <c r="C1908" s="8">
        <f>VLOOKUP(A1908:A4242,'Medical Examinations'!$A$2:$H$2336,2,0)</f>
        <v>29.59</v>
      </c>
      <c r="D1908" s="8">
        <f>VLOOKUP(A1908:A4242,'Medical Examinations'!$A$2:$H$2336,3,0)</f>
        <v>6.16</v>
      </c>
      <c r="E1908" s="8" t="str">
        <f>VLOOKUP(A1908:A4242,'Medical Examinations'!$A$1:$M$2336,10,0)</f>
        <v>No</v>
      </c>
      <c r="F1908" s="8" t="str">
        <f>VLOOKUP(A1908:A4242,'Medical Examinations'!$A$2:$H$2336,5,0)</f>
        <v>No</v>
      </c>
      <c r="G1908" s="8" t="str">
        <f>VLOOKUP(A1908:A4242,'Medical Examinations'!$A$2:$H$2336,6,0)</f>
        <v>Yes</v>
      </c>
      <c r="H1908" s="8">
        <f>VLOOKUP(A1908:A4242,'Medical Examinations'!$A$2:$H$2336,7,0)</f>
        <v>1</v>
      </c>
      <c r="I1908" t="str">
        <f>VLOOKUP(A1908:A4242,'Medical Examinations'!$A$2:$K$2336,11,0)</f>
        <v>No</v>
      </c>
      <c r="J1908" s="8" t="str">
        <f>VLOOKUP(A1908:A4242,'Medical Examinations'!$A$2:$M$2336,12,0)</f>
        <v>Overweight</v>
      </c>
      <c r="K1908" s="8" t="str">
        <f>VLOOKUP(A1908:A4242,'Medical Examinations'!$A$2:$M$2336,13,0)</f>
        <v>Prediabetes</v>
      </c>
      <c r="L1908" s="8" t="str">
        <f>VLOOKUP(Table1[CUSTOMER ID],'Hospitalisation Details'!$A$1:$N$2344,12,0)</f>
        <v>11/Nov/1993</v>
      </c>
      <c r="M1908" s="22">
        <f>VLOOKUP(Table1[CUSTOMER ID],'Hospitalisation Details'!$A$2:$N$2344,14,0)</f>
        <v>3947.41</v>
      </c>
      <c r="N1908" s="8" t="str">
        <f>VLOOKUP(Table1[CUSTOMER ID],'Hospitalisation Details'!$A$2:$I$2344,7,0)</f>
        <v>tier - 2</v>
      </c>
      <c r="O1908" s="8" t="str">
        <f>VLOOKUP(Table1[CUSTOMER ID],'Hospitalisation Details'!$A$2:$I$2344,8,0)</f>
        <v>tier - 2</v>
      </c>
      <c r="P1908" s="8" t="str">
        <f>VLOOKUP(Table1[CUSTOMER ID],'Hospitalisation Details'!$A$2:$I$2344,9,0)</f>
        <v>R1013</v>
      </c>
      <c r="Q1908" s="8">
        <f ca="1">VLOOKUP(Table1[CUSTOMER ID],'Hospitalisation Details'!$A$2:$N$2344,13,0)</f>
        <v>31</v>
      </c>
    </row>
    <row r="1909" spans="1:17" ht="15.75" x14ac:dyDescent="0.25">
      <c r="A1909" s="1" t="s">
        <v>459</v>
      </c>
      <c r="B1909" s="8" t="str">
        <f>VLOOKUP(A1909:A4243,'Customer Names'!$A$2:$D$2336,2,0)</f>
        <v xml:space="preserve">  Donna</v>
      </c>
      <c r="C1909" s="8">
        <f>VLOOKUP(A1909:A4243,'Medical Examinations'!$A$2:$H$2336,2,0)</f>
        <v>31.16</v>
      </c>
      <c r="D1909" s="8">
        <f>VLOOKUP(A1909:A4243,'Medical Examinations'!$A$2:$H$2336,3,0)</f>
        <v>4.49</v>
      </c>
      <c r="E1909" s="8" t="str">
        <f>VLOOKUP(A1909:A4243,'Medical Examinations'!$A$1:$M$2336,10,0)</f>
        <v>No</v>
      </c>
      <c r="F1909" s="8" t="str">
        <f>VLOOKUP(A1909:A4243,'Medical Examinations'!$A$2:$H$2336,5,0)</f>
        <v>No</v>
      </c>
      <c r="G1909" s="8" t="str">
        <f>VLOOKUP(A1909:A4243,'Medical Examinations'!$A$2:$H$2336,6,0)</f>
        <v>Yes</v>
      </c>
      <c r="H1909" s="8">
        <f>VLOOKUP(A1909:A4243,'Medical Examinations'!$A$2:$H$2336,7,0)</f>
        <v>1</v>
      </c>
      <c r="I1909" t="str">
        <f>VLOOKUP(A1909:A4243,'Medical Examinations'!$A$2:$K$2336,11,0)</f>
        <v>No</v>
      </c>
      <c r="J1909" s="8" t="str">
        <f>VLOOKUP(A1909:A4243,'Medical Examinations'!$A$2:$M$2336,12,0)</f>
        <v>Obesity</v>
      </c>
      <c r="K1909" s="8" t="str">
        <f>VLOOKUP(A1909:A4243,'Medical Examinations'!$A$2:$M$2336,13,0)</f>
        <v>Normal</v>
      </c>
      <c r="L1909" s="8" t="str">
        <f>VLOOKUP(Table1[CUSTOMER ID],'Hospitalisation Details'!$A$1:$N$2344,12,0)</f>
        <v>29/Sep/1993</v>
      </c>
      <c r="M1909" s="22">
        <f>VLOOKUP(Table1[CUSTOMER ID],'Hospitalisation Details'!$A$2:$N$2344,14,0)</f>
        <v>3943.6</v>
      </c>
      <c r="N1909" s="8" t="str">
        <f>VLOOKUP(Table1[CUSTOMER ID],'Hospitalisation Details'!$A$2:$I$2344,7,0)</f>
        <v>tier - 2</v>
      </c>
      <c r="O1909" s="8" t="str">
        <f>VLOOKUP(Table1[CUSTOMER ID],'Hospitalisation Details'!$A$2:$I$2344,8,0)</f>
        <v>tier - 3</v>
      </c>
      <c r="P1909" s="8" t="str">
        <f>VLOOKUP(Table1[CUSTOMER ID],'Hospitalisation Details'!$A$2:$I$2344,9,0)</f>
        <v>R1024</v>
      </c>
      <c r="Q1909" s="8">
        <f ca="1">VLOOKUP(Table1[CUSTOMER ID],'Hospitalisation Details'!$A$2:$N$2344,13,0)</f>
        <v>31</v>
      </c>
    </row>
    <row r="1910" spans="1:17" ht="15.75" x14ac:dyDescent="0.25">
      <c r="A1910" s="1" t="s">
        <v>458</v>
      </c>
      <c r="B1910" s="8" t="str">
        <f>VLOOKUP(A1910:A4244,'Customer Names'!$A$2:$D$2336,2,0)</f>
        <v xml:space="preserve">  Rod</v>
      </c>
      <c r="C1910" s="8">
        <f>VLOOKUP(A1910:A4244,'Medical Examinations'!$A$2:$H$2336,2,0)</f>
        <v>34.21</v>
      </c>
      <c r="D1910" s="8">
        <f>VLOOKUP(A1910:A4244,'Medical Examinations'!$A$2:$H$2336,3,0)</f>
        <v>4.4800000000000004</v>
      </c>
      <c r="E1910" s="8" t="str">
        <f>VLOOKUP(A1910:A4244,'Medical Examinations'!$A$1:$M$2336,10,0)</f>
        <v>Yes</v>
      </c>
      <c r="F1910" s="8" t="str">
        <f>VLOOKUP(A1910:A4244,'Medical Examinations'!$A$2:$H$2336,5,0)</f>
        <v>No</v>
      </c>
      <c r="G1910" s="8" t="str">
        <f>VLOOKUP(A1910:A4244,'Medical Examinations'!$A$2:$H$2336,6,0)</f>
        <v>No</v>
      </c>
      <c r="H1910" s="8">
        <f>VLOOKUP(A1910:A4244,'Medical Examinations'!$A$2:$H$2336,7,0)</f>
        <v>1</v>
      </c>
      <c r="I1910" t="str">
        <f>VLOOKUP(A1910:A4244,'Medical Examinations'!$A$2:$K$2336,11,0)</f>
        <v>No</v>
      </c>
      <c r="J1910" s="8" t="str">
        <f>VLOOKUP(A1910:A4244,'Medical Examinations'!$A$2:$M$2336,12,0)</f>
        <v>Obesity</v>
      </c>
      <c r="K1910" s="8" t="str">
        <f>VLOOKUP(A1910:A4244,'Medical Examinations'!$A$2:$M$2336,13,0)</f>
        <v>Normal</v>
      </c>
      <c r="L1910" s="8" t="str">
        <f>VLOOKUP(Table1[CUSTOMER ID],'Hospitalisation Details'!$A$1:$N$2344,12,0)</f>
        <v>24/Oct/1988</v>
      </c>
      <c r="M1910" s="22">
        <f>VLOOKUP(Table1[CUSTOMER ID],'Hospitalisation Details'!$A$2:$N$2344,14,0)</f>
        <v>3935.18</v>
      </c>
      <c r="N1910" s="8" t="str">
        <f>VLOOKUP(Table1[CUSTOMER ID],'Hospitalisation Details'!$A$2:$I$2344,7,0)</f>
        <v>tier - 3</v>
      </c>
      <c r="O1910" s="8" t="str">
        <f>VLOOKUP(Table1[CUSTOMER ID],'Hospitalisation Details'!$A$2:$I$2344,8,0)</f>
        <v>tier - 1</v>
      </c>
      <c r="P1910" s="8" t="str">
        <f>VLOOKUP(Table1[CUSTOMER ID],'Hospitalisation Details'!$A$2:$I$2344,9,0)</f>
        <v>R1013</v>
      </c>
      <c r="Q1910" s="8">
        <f ca="1">VLOOKUP(Table1[CUSTOMER ID],'Hospitalisation Details'!$A$2:$N$2344,13,0)</f>
        <v>36</v>
      </c>
    </row>
    <row r="1911" spans="1:17" ht="15.75" x14ac:dyDescent="0.25">
      <c r="A1911" s="1" t="s">
        <v>457</v>
      </c>
      <c r="B1911" s="8" t="str">
        <f>VLOOKUP(A1911:A4245,'Customer Names'!$A$2:$D$2336,2,0)</f>
        <v xml:space="preserve">  Joe</v>
      </c>
      <c r="C1911" s="8">
        <f>VLOOKUP(A1911:A4245,'Medical Examinations'!$A$2:$H$2336,2,0)</f>
        <v>34.86</v>
      </c>
      <c r="D1911" s="8">
        <f>VLOOKUP(A1911:A4245,'Medical Examinations'!$A$2:$H$2336,3,0)</f>
        <v>10.97</v>
      </c>
      <c r="E1911" s="8" t="str">
        <f>VLOOKUP(A1911:A4245,'Medical Examinations'!$A$1:$M$2336,10,0)</f>
        <v>No</v>
      </c>
      <c r="F1911" s="8" t="str">
        <f>VLOOKUP(A1911:A4245,'Medical Examinations'!$A$2:$H$2336,5,0)</f>
        <v>No</v>
      </c>
      <c r="G1911" s="8" t="str">
        <f>VLOOKUP(A1911:A4245,'Medical Examinations'!$A$2:$H$2336,6,0)</f>
        <v>No</v>
      </c>
      <c r="H1911" s="8">
        <f>VLOOKUP(A1911:A4245,'Medical Examinations'!$A$2:$H$2336,7,0)</f>
        <v>0</v>
      </c>
      <c r="I1911" t="str">
        <f>VLOOKUP(A1911:A4245,'Medical Examinations'!$A$2:$K$2336,11,0)</f>
        <v>No</v>
      </c>
      <c r="J1911" s="8" t="str">
        <f>VLOOKUP(A1911:A4245,'Medical Examinations'!$A$2:$M$2336,12,0)</f>
        <v>Obesity</v>
      </c>
      <c r="K1911" s="8" t="str">
        <f>VLOOKUP(A1911:A4245,'Medical Examinations'!$A$2:$M$2336,13,0)</f>
        <v>Diabetes</v>
      </c>
      <c r="L1911" s="8" t="str">
        <f>VLOOKUP(Table1[CUSTOMER ID],'Hospitalisation Details'!$A$1:$N$2344,12,0)</f>
        <v>15/Jun/2002</v>
      </c>
      <c r="M1911" s="22">
        <f>VLOOKUP(Table1[CUSTOMER ID],'Hospitalisation Details'!$A$2:$N$2344,14,0)</f>
        <v>3931.51</v>
      </c>
      <c r="N1911" s="8" t="str">
        <f>VLOOKUP(Table1[CUSTOMER ID],'Hospitalisation Details'!$A$2:$I$2344,7,0)</f>
        <v>tier - 2</v>
      </c>
      <c r="O1911" s="8" t="str">
        <f>VLOOKUP(Table1[CUSTOMER ID],'Hospitalisation Details'!$A$2:$I$2344,8,0)</f>
        <v>tier - 3</v>
      </c>
      <c r="P1911" s="8" t="str">
        <f>VLOOKUP(Table1[CUSTOMER ID],'Hospitalisation Details'!$A$2:$I$2344,9,0)</f>
        <v>R1011</v>
      </c>
      <c r="Q1911" s="8">
        <f ca="1">VLOOKUP(Table1[CUSTOMER ID],'Hospitalisation Details'!$A$2:$N$2344,13,0)</f>
        <v>22</v>
      </c>
    </row>
    <row r="1912" spans="1:17" ht="15.75" x14ac:dyDescent="0.25">
      <c r="A1912" s="1" t="s">
        <v>456</v>
      </c>
      <c r="B1912" s="8" t="str">
        <f>VLOOKUP(A1912:A4246,'Customer Names'!$A$2:$D$2336,2,0)</f>
        <v xml:space="preserve">  Kayleigh</v>
      </c>
      <c r="C1912" s="8">
        <f>VLOOKUP(A1912:A4246,'Medical Examinations'!$A$2:$H$2336,2,0)</f>
        <v>34.58</v>
      </c>
      <c r="D1912" s="8">
        <f>VLOOKUP(A1912:A4246,'Medical Examinations'!$A$2:$H$2336,3,0)</f>
        <v>5.14</v>
      </c>
      <c r="E1912" s="8" t="str">
        <f>VLOOKUP(A1912:A4246,'Medical Examinations'!$A$1:$M$2336,10,0)</f>
        <v>No</v>
      </c>
      <c r="F1912" s="8" t="str">
        <f>VLOOKUP(A1912:A4246,'Medical Examinations'!$A$2:$H$2336,5,0)</f>
        <v>yes</v>
      </c>
      <c r="G1912" s="8" t="str">
        <f>VLOOKUP(A1912:A4246,'Medical Examinations'!$A$2:$H$2336,6,0)</f>
        <v>No</v>
      </c>
      <c r="H1912" s="8">
        <f>VLOOKUP(A1912:A4246,'Medical Examinations'!$A$2:$H$2336,7,0)</f>
        <v>2</v>
      </c>
      <c r="I1912" t="str">
        <f>VLOOKUP(A1912:A4246,'Medical Examinations'!$A$2:$K$2336,11,0)</f>
        <v>No</v>
      </c>
      <c r="J1912" s="8" t="str">
        <f>VLOOKUP(A1912:A4246,'Medical Examinations'!$A$2:$M$2336,12,0)</f>
        <v>Obesity</v>
      </c>
      <c r="K1912" s="8" t="str">
        <f>VLOOKUP(A1912:A4246,'Medical Examinations'!$A$2:$M$2336,13,0)</f>
        <v>Normal</v>
      </c>
      <c r="L1912" s="8" t="str">
        <f>VLOOKUP(Table1[CUSTOMER ID],'Hospitalisation Details'!$A$1:$N$2344,12,0)</f>
        <v>10/Jul/2000</v>
      </c>
      <c r="M1912" s="22">
        <f>VLOOKUP(Table1[CUSTOMER ID],'Hospitalisation Details'!$A$2:$N$2344,14,0)</f>
        <v>3925.76</v>
      </c>
      <c r="N1912" s="8" t="str">
        <f>VLOOKUP(Table1[CUSTOMER ID],'Hospitalisation Details'!$A$2:$I$2344,7,0)</f>
        <v>tier - 2</v>
      </c>
      <c r="O1912" s="8" t="str">
        <f>VLOOKUP(Table1[CUSTOMER ID],'Hospitalisation Details'!$A$2:$I$2344,8,0)</f>
        <v>tier - 2</v>
      </c>
      <c r="P1912" s="8" t="str">
        <f>VLOOKUP(Table1[CUSTOMER ID],'Hospitalisation Details'!$A$2:$I$2344,9,0)</f>
        <v>R1024</v>
      </c>
      <c r="Q1912" s="8">
        <f ca="1">VLOOKUP(Table1[CUSTOMER ID],'Hospitalisation Details'!$A$2:$N$2344,13,0)</f>
        <v>24</v>
      </c>
    </row>
    <row r="1913" spans="1:17" ht="15.75" x14ac:dyDescent="0.25">
      <c r="A1913" s="1" t="s">
        <v>455</v>
      </c>
      <c r="B1913" s="8" t="str">
        <f>VLOOKUP(A1913:A4247,'Customer Names'!$A$2:$D$2336,2,0)</f>
        <v xml:space="preserve">  Lorcan A</v>
      </c>
      <c r="C1913" s="8">
        <f>VLOOKUP(A1913:A4247,'Medical Examinations'!$A$2:$H$2336,2,0)</f>
        <v>17.940000000000001</v>
      </c>
      <c r="D1913" s="8">
        <f>VLOOKUP(A1913:A4247,'Medical Examinations'!$A$2:$H$2336,3,0)</f>
        <v>5.17</v>
      </c>
      <c r="E1913" s="8" t="str">
        <f>VLOOKUP(A1913:A4247,'Medical Examinations'!$A$1:$M$2336,10,0)</f>
        <v>Yes</v>
      </c>
      <c r="F1913" s="8" t="str">
        <f>VLOOKUP(A1913:A4247,'Medical Examinations'!$A$2:$H$2336,5,0)</f>
        <v>No</v>
      </c>
      <c r="G1913" s="8" t="str">
        <f>VLOOKUP(A1913:A4247,'Medical Examinations'!$A$2:$H$2336,6,0)</f>
        <v>No</v>
      </c>
      <c r="H1913" s="8">
        <f>VLOOKUP(A1913:A4247,'Medical Examinations'!$A$2:$H$2336,7,0)</f>
        <v>0</v>
      </c>
      <c r="I1913" t="str">
        <f>VLOOKUP(A1913:A4247,'Medical Examinations'!$A$2:$K$2336,11,0)</f>
        <v>No</v>
      </c>
      <c r="J1913" s="8" t="str">
        <f>VLOOKUP(A1913:A4247,'Medical Examinations'!$A$2:$M$2336,12,0)</f>
        <v>Underweight</v>
      </c>
      <c r="K1913" s="8" t="str">
        <f>VLOOKUP(A1913:A4247,'Medical Examinations'!$A$2:$M$2336,13,0)</f>
        <v>Normal</v>
      </c>
      <c r="L1913" s="8" t="str">
        <f>VLOOKUP(Table1[CUSTOMER ID],'Hospitalisation Details'!$A$1:$N$2344,12,0)</f>
        <v>5/Jul/1985</v>
      </c>
      <c r="M1913" s="22">
        <f>VLOOKUP(Table1[CUSTOMER ID],'Hospitalisation Details'!$A$2:$N$2344,14,0)</f>
        <v>3910.44</v>
      </c>
      <c r="N1913" s="8" t="str">
        <f>VLOOKUP(Table1[CUSTOMER ID],'Hospitalisation Details'!$A$2:$I$2344,7,0)</f>
        <v>tier - 2</v>
      </c>
      <c r="O1913" s="8" t="str">
        <f>VLOOKUP(Table1[CUSTOMER ID],'Hospitalisation Details'!$A$2:$I$2344,8,0)</f>
        <v>tier - 2</v>
      </c>
      <c r="P1913" s="8" t="str">
        <f>VLOOKUP(Table1[CUSTOMER ID],'Hospitalisation Details'!$A$2:$I$2344,9,0)</f>
        <v>R1013</v>
      </c>
      <c r="Q1913" s="8">
        <f ca="1">VLOOKUP(Table1[CUSTOMER ID],'Hospitalisation Details'!$A$2:$N$2344,13,0)</f>
        <v>39</v>
      </c>
    </row>
    <row r="1914" spans="1:17" ht="15.75" x14ac:dyDescent="0.25">
      <c r="A1914" s="1" t="s">
        <v>454</v>
      </c>
      <c r="B1914" s="8" t="str">
        <f>VLOOKUP(A1914:A4248,'Customer Names'!$A$2:$D$2336,2,0)</f>
        <v xml:space="preserve">  Billy</v>
      </c>
      <c r="C1914" s="8">
        <f>VLOOKUP(A1914:A4248,'Medical Examinations'!$A$2:$H$2336,2,0)</f>
        <v>26.8</v>
      </c>
      <c r="D1914" s="8">
        <f>VLOOKUP(A1914:A4248,'Medical Examinations'!$A$2:$H$2336,3,0)</f>
        <v>6.18</v>
      </c>
      <c r="E1914" s="8" t="str">
        <f>VLOOKUP(A1914:A4248,'Medical Examinations'!$A$1:$M$2336,10,0)</f>
        <v>Yes</v>
      </c>
      <c r="F1914" s="8" t="str">
        <f>VLOOKUP(A1914:A4248,'Medical Examinations'!$A$2:$H$2336,5,0)</f>
        <v>No</v>
      </c>
      <c r="G1914" s="8" t="str">
        <f>VLOOKUP(A1914:A4248,'Medical Examinations'!$A$2:$H$2336,6,0)</f>
        <v>Yes</v>
      </c>
      <c r="H1914" s="8">
        <f>VLOOKUP(A1914:A4248,'Medical Examinations'!$A$2:$H$2336,7,0)</f>
        <v>1</v>
      </c>
      <c r="I1914" t="str">
        <f>VLOOKUP(A1914:A4248,'Medical Examinations'!$A$2:$K$2336,11,0)</f>
        <v>No</v>
      </c>
      <c r="J1914" s="8" t="str">
        <f>VLOOKUP(A1914:A4248,'Medical Examinations'!$A$2:$M$2336,12,0)</f>
        <v>Overweight</v>
      </c>
      <c r="K1914" s="8" t="str">
        <f>VLOOKUP(A1914:A4248,'Medical Examinations'!$A$2:$M$2336,13,0)</f>
        <v>Prediabetes</v>
      </c>
      <c r="L1914" s="8" t="str">
        <f>VLOOKUP(Table1[CUSTOMER ID],'Hospitalisation Details'!$A$1:$N$2344,12,0)</f>
        <v>24/Nov/1997</v>
      </c>
      <c r="M1914" s="22">
        <f>VLOOKUP(Table1[CUSTOMER ID],'Hospitalisation Details'!$A$2:$N$2344,14,0)</f>
        <v>3906.13</v>
      </c>
      <c r="N1914" s="8" t="str">
        <f>VLOOKUP(Table1[CUSTOMER ID],'Hospitalisation Details'!$A$2:$I$2344,7,0)</f>
        <v>tier - 3</v>
      </c>
      <c r="O1914" s="8" t="str">
        <f>VLOOKUP(Table1[CUSTOMER ID],'Hospitalisation Details'!$A$2:$I$2344,8,0)</f>
        <v>tier - 3</v>
      </c>
      <c r="P1914" s="8" t="str">
        <f>VLOOKUP(Table1[CUSTOMER ID],'Hospitalisation Details'!$A$2:$I$2344,9,0)</f>
        <v>R1011</v>
      </c>
      <c r="Q1914" s="8">
        <f ca="1">VLOOKUP(Table1[CUSTOMER ID],'Hospitalisation Details'!$A$2:$N$2344,13,0)</f>
        <v>26</v>
      </c>
    </row>
    <row r="1915" spans="1:17" ht="15.75" x14ac:dyDescent="0.25">
      <c r="A1915" s="1" t="s">
        <v>453</v>
      </c>
      <c r="B1915" s="8" t="str">
        <f>VLOOKUP(A1915:A4249,'Customer Names'!$A$2:$D$2336,2,0)</f>
        <v xml:space="preserve">  Paul M</v>
      </c>
      <c r="C1915" s="8">
        <f>VLOOKUP(A1915:A4249,'Medical Examinations'!$A$2:$H$2336,2,0)</f>
        <v>17.690000000000001</v>
      </c>
      <c r="D1915" s="8">
        <f>VLOOKUP(A1915:A4249,'Medical Examinations'!$A$2:$H$2336,3,0)</f>
        <v>9.07</v>
      </c>
      <c r="E1915" s="8" t="str">
        <f>VLOOKUP(A1915:A4249,'Medical Examinations'!$A$1:$M$2336,10,0)</f>
        <v>Yes</v>
      </c>
      <c r="F1915" s="8" t="str">
        <f>VLOOKUP(A1915:A4249,'Medical Examinations'!$A$2:$H$2336,5,0)</f>
        <v>No</v>
      </c>
      <c r="G1915" s="8" t="str">
        <f>VLOOKUP(A1915:A4249,'Medical Examinations'!$A$2:$H$2336,6,0)</f>
        <v>No</v>
      </c>
      <c r="H1915" s="8">
        <f>VLOOKUP(A1915:A4249,'Medical Examinations'!$A$2:$H$2336,7,0)</f>
        <v>0</v>
      </c>
      <c r="I1915" t="str">
        <f>VLOOKUP(A1915:A4249,'Medical Examinations'!$A$2:$K$2336,11,0)</f>
        <v>No</v>
      </c>
      <c r="J1915" s="8" t="str">
        <f>VLOOKUP(A1915:A4249,'Medical Examinations'!$A$2:$M$2336,12,0)</f>
        <v>Underweight</v>
      </c>
      <c r="K1915" s="8" t="str">
        <f>VLOOKUP(A1915:A4249,'Medical Examinations'!$A$2:$M$2336,13,0)</f>
        <v>Diabetes</v>
      </c>
      <c r="L1915" s="8" t="str">
        <f>VLOOKUP(Table1[CUSTOMER ID],'Hospitalisation Details'!$A$1:$N$2344,12,0)</f>
        <v>27/Aug/1981</v>
      </c>
      <c r="M1915" s="22">
        <f>VLOOKUP(Table1[CUSTOMER ID],'Hospitalisation Details'!$A$2:$N$2344,14,0)</f>
        <v>3902.07</v>
      </c>
      <c r="N1915" s="8" t="str">
        <f>VLOOKUP(Table1[CUSTOMER ID],'Hospitalisation Details'!$A$2:$I$2344,7,0)</f>
        <v>tier - 2</v>
      </c>
      <c r="O1915" s="8" t="str">
        <f>VLOOKUP(Table1[CUSTOMER ID],'Hospitalisation Details'!$A$2:$I$2344,8,0)</f>
        <v>tier - 2</v>
      </c>
      <c r="P1915" s="8" t="str">
        <f>VLOOKUP(Table1[CUSTOMER ID],'Hospitalisation Details'!$A$2:$I$2344,9,0)</f>
        <v>R1013</v>
      </c>
      <c r="Q1915" s="8">
        <f ca="1">VLOOKUP(Table1[CUSTOMER ID],'Hospitalisation Details'!$A$2:$N$2344,13,0)</f>
        <v>43</v>
      </c>
    </row>
    <row r="1916" spans="1:17" ht="15.75" x14ac:dyDescent="0.25">
      <c r="A1916" s="1" t="s">
        <v>452</v>
      </c>
      <c r="B1916" s="8" t="str">
        <f>VLOOKUP(A1916:A4250,'Customer Names'!$A$2:$D$2336,2,0)</f>
        <v xml:space="preserve">  Brenda M</v>
      </c>
      <c r="C1916" s="8">
        <f>VLOOKUP(A1916:A4250,'Medical Examinations'!$A$2:$H$2336,2,0)</f>
        <v>25.77</v>
      </c>
      <c r="D1916" s="8">
        <f>VLOOKUP(A1916:A4250,'Medical Examinations'!$A$2:$H$2336,3,0)</f>
        <v>4.43</v>
      </c>
      <c r="E1916" s="8" t="str">
        <f>VLOOKUP(A1916:A4250,'Medical Examinations'!$A$1:$M$2336,10,0)</f>
        <v>No</v>
      </c>
      <c r="F1916" s="8" t="str">
        <f>VLOOKUP(A1916:A4250,'Medical Examinations'!$A$2:$H$2336,5,0)</f>
        <v>No</v>
      </c>
      <c r="G1916" s="8" t="str">
        <f>VLOOKUP(A1916:A4250,'Medical Examinations'!$A$2:$H$2336,6,0)</f>
        <v>Yes</v>
      </c>
      <c r="H1916" s="8">
        <f>VLOOKUP(A1916:A4250,'Medical Examinations'!$A$2:$H$2336,7,0)</f>
        <v>1</v>
      </c>
      <c r="I1916" t="str">
        <f>VLOOKUP(A1916:A4250,'Medical Examinations'!$A$2:$K$2336,11,0)</f>
        <v>No</v>
      </c>
      <c r="J1916" s="8" t="str">
        <f>VLOOKUP(A1916:A4250,'Medical Examinations'!$A$2:$M$2336,12,0)</f>
        <v>Overweight</v>
      </c>
      <c r="K1916" s="8" t="str">
        <f>VLOOKUP(A1916:A4250,'Medical Examinations'!$A$2:$M$2336,13,0)</f>
        <v>Normal</v>
      </c>
      <c r="L1916" s="8" t="str">
        <f>VLOOKUP(Table1[CUSTOMER ID],'Hospitalisation Details'!$A$1:$N$2344,12,0)</f>
        <v>14/Sep/1993</v>
      </c>
      <c r="M1916" s="22">
        <f>VLOOKUP(Table1[CUSTOMER ID],'Hospitalisation Details'!$A$2:$N$2344,14,0)</f>
        <v>3898.35</v>
      </c>
      <c r="N1916" s="8" t="str">
        <f>VLOOKUP(Table1[CUSTOMER ID],'Hospitalisation Details'!$A$2:$I$2344,7,0)</f>
        <v>tier - 2</v>
      </c>
      <c r="O1916" s="8" t="str">
        <f>VLOOKUP(Table1[CUSTOMER ID],'Hospitalisation Details'!$A$2:$I$2344,8,0)</f>
        <v>tier - 2</v>
      </c>
      <c r="P1916" s="8" t="str">
        <f>VLOOKUP(Table1[CUSTOMER ID],'Hospitalisation Details'!$A$2:$I$2344,9,0)</f>
        <v>R1012</v>
      </c>
      <c r="Q1916" s="8">
        <f ca="1">VLOOKUP(Table1[CUSTOMER ID],'Hospitalisation Details'!$A$2:$N$2344,13,0)</f>
        <v>31</v>
      </c>
    </row>
    <row r="1917" spans="1:17" ht="15.75" x14ac:dyDescent="0.25">
      <c r="A1917" s="1" t="s">
        <v>451</v>
      </c>
      <c r="B1917" s="8" t="str">
        <f>VLOOKUP(A1917:A4251,'Customer Names'!$A$2:$D$2336,2,0)</f>
        <v xml:space="preserve">  Jeff H</v>
      </c>
      <c r="C1917" s="8">
        <f>VLOOKUP(A1917:A4251,'Medical Examinations'!$A$2:$H$2336,2,0)</f>
        <v>34.46</v>
      </c>
      <c r="D1917" s="8">
        <f>VLOOKUP(A1917:A4251,'Medical Examinations'!$A$2:$H$2336,3,0)</f>
        <v>4.17</v>
      </c>
      <c r="E1917" s="8" t="str">
        <f>VLOOKUP(A1917:A4251,'Medical Examinations'!$A$1:$M$2336,10,0)</f>
        <v>No</v>
      </c>
      <c r="F1917" s="8" t="str">
        <f>VLOOKUP(A1917:A4251,'Medical Examinations'!$A$2:$H$2336,5,0)</f>
        <v>yes</v>
      </c>
      <c r="G1917" s="8" t="str">
        <f>VLOOKUP(A1917:A4251,'Medical Examinations'!$A$2:$H$2336,6,0)</f>
        <v>No</v>
      </c>
      <c r="H1917" s="8">
        <f>VLOOKUP(A1917:A4251,'Medical Examinations'!$A$2:$H$2336,7,0)</f>
        <v>1</v>
      </c>
      <c r="I1917" t="str">
        <f>VLOOKUP(A1917:A4251,'Medical Examinations'!$A$2:$K$2336,11,0)</f>
        <v>No</v>
      </c>
      <c r="J1917" s="8" t="str">
        <f>VLOOKUP(A1917:A4251,'Medical Examinations'!$A$2:$M$2336,12,0)</f>
        <v>Obesity</v>
      </c>
      <c r="K1917" s="8" t="str">
        <f>VLOOKUP(A1917:A4251,'Medical Examinations'!$A$2:$M$2336,13,0)</f>
        <v>Normal</v>
      </c>
      <c r="L1917" s="8" t="str">
        <f>VLOOKUP(Table1[CUSTOMER ID],'Hospitalisation Details'!$A$1:$N$2344,12,0)</f>
        <v>13/Jul/2004</v>
      </c>
      <c r="M1917" s="22">
        <f>VLOOKUP(Table1[CUSTOMER ID],'Hospitalisation Details'!$A$2:$N$2344,14,0)</f>
        <v>3889.2</v>
      </c>
      <c r="N1917" s="8" t="str">
        <f>VLOOKUP(Table1[CUSTOMER ID],'Hospitalisation Details'!$A$2:$I$2344,7,0)</f>
        <v>tier - 2</v>
      </c>
      <c r="O1917" s="8" t="str">
        <f>VLOOKUP(Table1[CUSTOMER ID],'Hospitalisation Details'!$A$2:$I$2344,8,0)</f>
        <v>tier - 2</v>
      </c>
      <c r="P1917" s="8" t="str">
        <f>VLOOKUP(Table1[CUSTOMER ID],'Hospitalisation Details'!$A$2:$I$2344,9,0)</f>
        <v>R1012</v>
      </c>
      <c r="Q1917" s="8">
        <f ca="1">VLOOKUP(Table1[CUSTOMER ID],'Hospitalisation Details'!$A$2:$N$2344,13,0)</f>
        <v>20</v>
      </c>
    </row>
    <row r="1918" spans="1:17" ht="15.75" x14ac:dyDescent="0.25">
      <c r="A1918" s="1" t="s">
        <v>450</v>
      </c>
      <c r="B1918" s="8" t="str">
        <f>VLOOKUP(A1918:A4252,'Customer Names'!$A$2:$D$2336,2,0)</f>
        <v xml:space="preserve">  Michael</v>
      </c>
      <c r="C1918" s="8">
        <f>VLOOKUP(A1918:A4252,'Medical Examinations'!$A$2:$H$2336,2,0)</f>
        <v>30.875</v>
      </c>
      <c r="D1918" s="8">
        <f>VLOOKUP(A1918:A4252,'Medical Examinations'!$A$2:$H$2336,3,0)</f>
        <v>4.95</v>
      </c>
      <c r="E1918" s="8" t="str">
        <f>VLOOKUP(A1918:A4252,'Medical Examinations'!$A$1:$M$2336,10,0)</f>
        <v>Yes</v>
      </c>
      <c r="F1918" s="8" t="str">
        <f>VLOOKUP(A1918:A4252,'Medical Examinations'!$A$2:$H$2336,5,0)</f>
        <v>No</v>
      </c>
      <c r="G1918" s="8" t="str">
        <f>VLOOKUP(A1918:A4252,'Medical Examinations'!$A$2:$H$2336,6,0)</f>
        <v>No</v>
      </c>
      <c r="H1918" s="8">
        <f>VLOOKUP(A1918:A4252,'Medical Examinations'!$A$2:$H$2336,7,0)</f>
        <v>0</v>
      </c>
      <c r="I1918" t="str">
        <f>VLOOKUP(A1918:A4252,'Medical Examinations'!$A$2:$K$2336,11,0)</f>
        <v>No</v>
      </c>
      <c r="J1918" s="8" t="str">
        <f>VLOOKUP(A1918:A4252,'Medical Examinations'!$A$2:$M$2336,12,0)</f>
        <v>Obesity</v>
      </c>
      <c r="K1918" s="8" t="str">
        <f>VLOOKUP(A1918:A4252,'Medical Examinations'!$A$2:$M$2336,13,0)</f>
        <v>Normal</v>
      </c>
      <c r="L1918" s="8" t="str">
        <f>VLOOKUP(Table1[CUSTOMER ID],'Hospitalisation Details'!$A$1:$N$2344,12,0)</f>
        <v>23/Oct/1996</v>
      </c>
      <c r="M1918" s="22">
        <f>VLOOKUP(Table1[CUSTOMER ID],'Hospitalisation Details'!$A$2:$N$2344,14,0)</f>
        <v>3877.3</v>
      </c>
      <c r="N1918" s="8" t="str">
        <f>VLOOKUP(Table1[CUSTOMER ID],'Hospitalisation Details'!$A$2:$I$2344,7,0)</f>
        <v>tier - 1</v>
      </c>
      <c r="O1918" s="8" t="str">
        <f>VLOOKUP(Table1[CUSTOMER ID],'Hospitalisation Details'!$A$2:$I$2344,8,0)</f>
        <v>tier - 3</v>
      </c>
      <c r="P1918" s="8" t="str">
        <f>VLOOKUP(Table1[CUSTOMER ID],'Hospitalisation Details'!$A$2:$I$2344,9,0)</f>
        <v>R1012</v>
      </c>
      <c r="Q1918" s="8">
        <f ca="1">VLOOKUP(Table1[CUSTOMER ID],'Hospitalisation Details'!$A$2:$N$2344,13,0)</f>
        <v>28</v>
      </c>
    </row>
    <row r="1919" spans="1:17" ht="15.75" x14ac:dyDescent="0.25">
      <c r="A1919" s="1" t="s">
        <v>449</v>
      </c>
      <c r="B1919" s="8" t="str">
        <f>VLOOKUP(A1919:A4253,'Customer Names'!$A$2:$D$2336,2,0)</f>
        <v xml:space="preserve">  Jan</v>
      </c>
      <c r="C1919" s="8">
        <f>VLOOKUP(A1919:A4253,'Medical Examinations'!$A$2:$H$2336,2,0)</f>
        <v>39.49</v>
      </c>
      <c r="D1919" s="8">
        <f>VLOOKUP(A1919:A4253,'Medical Examinations'!$A$2:$H$2336,3,0)</f>
        <v>5.13</v>
      </c>
      <c r="E1919" s="8" t="str">
        <f>VLOOKUP(A1919:A4253,'Medical Examinations'!$A$1:$M$2336,10,0)</f>
        <v>No</v>
      </c>
      <c r="F1919" s="8" t="str">
        <f>VLOOKUP(A1919:A4253,'Medical Examinations'!$A$2:$H$2336,5,0)</f>
        <v>No</v>
      </c>
      <c r="G1919" s="8" t="str">
        <f>VLOOKUP(A1919:A4253,'Medical Examinations'!$A$2:$H$2336,6,0)</f>
        <v>No</v>
      </c>
      <c r="H1919" s="8">
        <f>VLOOKUP(A1919:A4253,'Medical Examinations'!$A$2:$H$2336,7,0)</f>
        <v>0</v>
      </c>
      <c r="I1919" t="str">
        <f>VLOOKUP(A1919:A4253,'Medical Examinations'!$A$2:$K$2336,11,0)</f>
        <v>No</v>
      </c>
      <c r="J1919" s="8" t="str">
        <f>VLOOKUP(A1919:A4253,'Medical Examinations'!$A$2:$M$2336,12,0)</f>
        <v>Obesity</v>
      </c>
      <c r="K1919" s="8" t="str">
        <f>VLOOKUP(A1919:A4253,'Medical Examinations'!$A$2:$M$2336,13,0)</f>
        <v>Normal</v>
      </c>
      <c r="L1919" s="8" t="str">
        <f>VLOOKUP(Table1[CUSTOMER ID],'Hospitalisation Details'!$A$1:$N$2344,12,0)</f>
        <v>25/Jul/1991</v>
      </c>
      <c r="M1919" s="22">
        <f>VLOOKUP(Table1[CUSTOMER ID],'Hospitalisation Details'!$A$2:$N$2344,14,0)</f>
        <v>3875.73</v>
      </c>
      <c r="N1919" s="8" t="str">
        <f>VLOOKUP(Table1[CUSTOMER ID],'Hospitalisation Details'!$A$2:$I$2344,7,0)</f>
        <v>tier - 2</v>
      </c>
      <c r="O1919" s="8" t="str">
        <f>VLOOKUP(Table1[CUSTOMER ID],'Hospitalisation Details'!$A$2:$I$2344,8,0)</f>
        <v>tier - 3</v>
      </c>
      <c r="P1919" s="8" t="str">
        <f>VLOOKUP(Table1[CUSTOMER ID],'Hospitalisation Details'!$A$2:$I$2344,9,0)</f>
        <v>R1013</v>
      </c>
      <c r="Q1919" s="8">
        <f ca="1">VLOOKUP(Table1[CUSTOMER ID],'Hospitalisation Details'!$A$2:$N$2344,13,0)</f>
        <v>33</v>
      </c>
    </row>
    <row r="1920" spans="1:17" ht="15.75" x14ac:dyDescent="0.25">
      <c r="A1920" s="1" t="s">
        <v>448</v>
      </c>
      <c r="B1920" s="8" t="str">
        <f>VLOOKUP(A1920:A4254,'Customer Names'!$A$2:$D$2336,2,0)</f>
        <v xml:space="preserve">  Bernard</v>
      </c>
      <c r="C1920" s="8">
        <f>VLOOKUP(A1920:A4254,'Medical Examinations'!$A$2:$H$2336,2,0)</f>
        <v>28.88</v>
      </c>
      <c r="D1920" s="8">
        <f>VLOOKUP(A1920:A4254,'Medical Examinations'!$A$2:$H$2336,3,0)</f>
        <v>4.0999999999999996</v>
      </c>
      <c r="E1920" s="8" t="str">
        <f>VLOOKUP(A1920:A4254,'Medical Examinations'!$A$1:$M$2336,10,0)</f>
        <v>No</v>
      </c>
      <c r="F1920" s="8" t="str">
        <f>VLOOKUP(A1920:A4254,'Medical Examinations'!$A$2:$H$2336,5,0)</f>
        <v>No</v>
      </c>
      <c r="G1920" s="8" t="str">
        <f>VLOOKUP(A1920:A4254,'Medical Examinations'!$A$2:$H$2336,6,0)</f>
        <v>No</v>
      </c>
      <c r="H1920" s="8">
        <f>VLOOKUP(A1920:A4254,'Medical Examinations'!$A$2:$H$2336,7,0)</f>
        <v>0</v>
      </c>
      <c r="I1920" t="str">
        <f>VLOOKUP(A1920:A4254,'Medical Examinations'!$A$2:$K$2336,11,0)</f>
        <v>No</v>
      </c>
      <c r="J1920" s="8" t="str">
        <f>VLOOKUP(A1920:A4254,'Medical Examinations'!$A$2:$M$2336,12,0)</f>
        <v>Overweight</v>
      </c>
      <c r="K1920" s="8" t="str">
        <f>VLOOKUP(A1920:A4254,'Medical Examinations'!$A$2:$M$2336,13,0)</f>
        <v>Normal</v>
      </c>
      <c r="L1920" s="8" t="str">
        <f>VLOOKUP(Table1[CUSTOMER ID],'Hospitalisation Details'!$A$1:$N$2344,12,0)</f>
        <v>24/Jun/1990</v>
      </c>
      <c r="M1920" s="22">
        <f>VLOOKUP(Table1[CUSTOMER ID],'Hospitalisation Details'!$A$2:$N$2344,14,0)</f>
        <v>3866.86</v>
      </c>
      <c r="N1920" s="8" t="str">
        <f>VLOOKUP(Table1[CUSTOMER ID],'Hospitalisation Details'!$A$2:$I$2344,7,0)</f>
        <v>tier - 1</v>
      </c>
      <c r="O1920" s="8" t="str">
        <f>VLOOKUP(Table1[CUSTOMER ID],'Hospitalisation Details'!$A$2:$I$2344,8,0)</f>
        <v>tier - 1</v>
      </c>
      <c r="P1920" s="8" t="str">
        <f>VLOOKUP(Table1[CUSTOMER ID],'Hospitalisation Details'!$A$2:$I$2344,9,0)</f>
        <v>R1012</v>
      </c>
      <c r="Q1920" s="8">
        <f ca="1">VLOOKUP(Table1[CUSTOMER ID],'Hospitalisation Details'!$A$2:$N$2344,13,0)</f>
        <v>34</v>
      </c>
    </row>
    <row r="1921" spans="1:17" ht="15.75" x14ac:dyDescent="0.25">
      <c r="A1921" s="1" t="s">
        <v>447</v>
      </c>
      <c r="B1921" s="8" t="str">
        <f>VLOOKUP(A1921:A4255,'Customer Names'!$A$2:$D$2336,2,0)</f>
        <v xml:space="preserve">  Craig</v>
      </c>
      <c r="C1921" s="8">
        <f>VLOOKUP(A1921:A4255,'Medical Examinations'!$A$2:$H$2336,2,0)</f>
        <v>20.234999999999999</v>
      </c>
      <c r="D1921" s="8">
        <f>VLOOKUP(A1921:A4255,'Medical Examinations'!$A$2:$H$2336,3,0)</f>
        <v>5.01</v>
      </c>
      <c r="E1921" s="8" t="str">
        <f>VLOOKUP(A1921:A4255,'Medical Examinations'!$A$1:$M$2336,10,0)</f>
        <v>Yes</v>
      </c>
      <c r="F1921" s="8" t="str">
        <f>VLOOKUP(A1921:A4255,'Medical Examinations'!$A$2:$H$2336,5,0)</f>
        <v>No</v>
      </c>
      <c r="G1921" s="8" t="str">
        <f>VLOOKUP(A1921:A4255,'Medical Examinations'!$A$2:$H$2336,6,0)</f>
        <v>No</v>
      </c>
      <c r="H1921" s="8">
        <f>VLOOKUP(A1921:A4255,'Medical Examinations'!$A$2:$H$2336,7,0)</f>
        <v>0</v>
      </c>
      <c r="I1921" t="str">
        <f>VLOOKUP(A1921:A4255,'Medical Examinations'!$A$2:$K$2336,11,0)</f>
        <v>No</v>
      </c>
      <c r="J1921" s="8" t="str">
        <f>VLOOKUP(A1921:A4255,'Medical Examinations'!$A$2:$M$2336,12,0)</f>
        <v>Normal Weight</v>
      </c>
      <c r="K1921" s="8" t="str">
        <f>VLOOKUP(A1921:A4255,'Medical Examinations'!$A$2:$M$2336,13,0)</f>
        <v>Normal</v>
      </c>
      <c r="L1921" s="8" t="str">
        <f>VLOOKUP(Table1[CUSTOMER ID],'Hospitalisation Details'!$A$1:$N$2344,12,0)</f>
        <v>18/Oct/2001</v>
      </c>
      <c r="M1921" s="22">
        <f>VLOOKUP(Table1[CUSTOMER ID],'Hospitalisation Details'!$A$2:$N$2344,14,0)</f>
        <v>3861.21</v>
      </c>
      <c r="N1921" s="8" t="str">
        <f>VLOOKUP(Table1[CUSTOMER ID],'Hospitalisation Details'!$A$2:$I$2344,7,0)</f>
        <v>tier - 2</v>
      </c>
      <c r="O1921" s="8" t="str">
        <f>VLOOKUP(Table1[CUSTOMER ID],'Hospitalisation Details'!$A$2:$I$2344,8,0)</f>
        <v>tier - 2</v>
      </c>
      <c r="P1921" s="8" t="str">
        <f>VLOOKUP(Table1[CUSTOMER ID],'Hospitalisation Details'!$A$2:$I$2344,9,0)</f>
        <v>R1016</v>
      </c>
      <c r="Q1921" s="8">
        <f ca="1">VLOOKUP(Table1[CUSTOMER ID],'Hospitalisation Details'!$A$2:$N$2344,13,0)</f>
        <v>23</v>
      </c>
    </row>
    <row r="1922" spans="1:17" ht="15.75" x14ac:dyDescent="0.25">
      <c r="A1922" s="1" t="s">
        <v>446</v>
      </c>
      <c r="B1922" s="8" t="str">
        <f>VLOOKUP(A1922:A4256,'Customer Names'!$A$2:$D$2336,2,0)</f>
        <v xml:space="preserve">  Bryn</v>
      </c>
      <c r="C1922" s="8">
        <f>VLOOKUP(A1922:A4256,'Medical Examinations'!$A$2:$H$2336,2,0)</f>
        <v>30.67</v>
      </c>
      <c r="D1922" s="8">
        <f>VLOOKUP(A1922:A4256,'Medical Examinations'!$A$2:$H$2336,3,0)</f>
        <v>5.09</v>
      </c>
      <c r="E1922" s="8" t="str">
        <f>VLOOKUP(A1922:A4256,'Medical Examinations'!$A$1:$M$2336,10,0)</f>
        <v>Yes</v>
      </c>
      <c r="F1922" s="8" t="str">
        <f>VLOOKUP(A1922:A4256,'Medical Examinations'!$A$2:$H$2336,5,0)</f>
        <v>No</v>
      </c>
      <c r="G1922" s="8" t="str">
        <f>VLOOKUP(A1922:A4256,'Medical Examinations'!$A$2:$H$2336,6,0)</f>
        <v>No</v>
      </c>
      <c r="H1922" s="8">
        <f>VLOOKUP(A1922:A4256,'Medical Examinations'!$A$2:$H$2336,7,0)</f>
        <v>0</v>
      </c>
      <c r="I1922" t="str">
        <f>VLOOKUP(A1922:A4256,'Medical Examinations'!$A$2:$K$2336,11,0)</f>
        <v>No</v>
      </c>
      <c r="J1922" s="8" t="str">
        <f>VLOOKUP(A1922:A4256,'Medical Examinations'!$A$2:$M$2336,12,0)</f>
        <v>Obesity</v>
      </c>
      <c r="K1922" s="8" t="str">
        <f>VLOOKUP(A1922:A4256,'Medical Examinations'!$A$2:$M$2336,13,0)</f>
        <v>Normal</v>
      </c>
      <c r="L1922" s="8" t="str">
        <f>VLOOKUP(Table1[CUSTOMER ID],'Hospitalisation Details'!$A$1:$N$2344,12,0)</f>
        <v>6/Jun/2001</v>
      </c>
      <c r="M1922" s="22">
        <f>VLOOKUP(Table1[CUSTOMER ID],'Hospitalisation Details'!$A$2:$N$2344,14,0)</f>
        <v>3858.51</v>
      </c>
      <c r="N1922" s="8" t="str">
        <f>VLOOKUP(Table1[CUSTOMER ID],'Hospitalisation Details'!$A$2:$I$2344,7,0)</f>
        <v>tier - 2</v>
      </c>
      <c r="O1922" s="8" t="str">
        <f>VLOOKUP(Table1[CUSTOMER ID],'Hospitalisation Details'!$A$2:$I$2344,8,0)</f>
        <v>tier - 3</v>
      </c>
      <c r="P1922" s="8" t="str">
        <f>VLOOKUP(Table1[CUSTOMER ID],'Hospitalisation Details'!$A$2:$I$2344,9,0)</f>
        <v>R1025</v>
      </c>
      <c r="Q1922" s="8">
        <f ca="1">VLOOKUP(Table1[CUSTOMER ID],'Hospitalisation Details'!$A$2:$N$2344,13,0)</f>
        <v>23</v>
      </c>
    </row>
    <row r="1923" spans="1:17" ht="15.75" x14ac:dyDescent="0.25">
      <c r="A1923" s="1" t="s">
        <v>445</v>
      </c>
      <c r="B1923" s="8" t="str">
        <f>VLOOKUP(A1923:A4257,'Customer Names'!$A$2:$D$2336,2,0)</f>
        <v xml:space="preserve">  Michael</v>
      </c>
      <c r="C1923" s="8">
        <f>VLOOKUP(A1923:A4257,'Medical Examinations'!$A$2:$H$2336,2,0)</f>
        <v>30.875</v>
      </c>
      <c r="D1923" s="8">
        <f>VLOOKUP(A1923:A4257,'Medical Examinations'!$A$2:$H$2336,3,0)</f>
        <v>6.49</v>
      </c>
      <c r="E1923" s="8" t="str">
        <f>VLOOKUP(A1923:A4257,'Medical Examinations'!$A$1:$M$2336,10,0)</f>
        <v>No</v>
      </c>
      <c r="F1923" s="8" t="str">
        <f>VLOOKUP(A1923:A4257,'Medical Examinations'!$A$2:$H$2336,5,0)</f>
        <v>No</v>
      </c>
      <c r="G1923" s="8" t="str">
        <f>VLOOKUP(A1923:A4257,'Medical Examinations'!$A$2:$H$2336,6,0)</f>
        <v>No</v>
      </c>
      <c r="H1923" s="8">
        <f>VLOOKUP(A1923:A4257,'Medical Examinations'!$A$2:$H$2336,7,0)</f>
        <v>0</v>
      </c>
      <c r="I1923" t="str">
        <f>VLOOKUP(A1923:A4257,'Medical Examinations'!$A$2:$K$2336,11,0)</f>
        <v>No</v>
      </c>
      <c r="J1923" s="8" t="str">
        <f>VLOOKUP(A1923:A4257,'Medical Examinations'!$A$2:$M$2336,12,0)</f>
        <v>Obesity</v>
      </c>
      <c r="K1923" s="8" t="str">
        <f>VLOOKUP(A1923:A4257,'Medical Examinations'!$A$2:$M$2336,13,0)</f>
        <v>Diabetes</v>
      </c>
      <c r="L1923" s="8" t="str">
        <f>VLOOKUP(Table1[CUSTOMER ID],'Hospitalisation Details'!$A$1:$N$2344,12,0)</f>
        <v>19/Aug/1991</v>
      </c>
      <c r="M1923" s="22">
        <f>VLOOKUP(Table1[CUSTOMER ID],'Hospitalisation Details'!$A$2:$N$2344,14,0)</f>
        <v>3857.76</v>
      </c>
      <c r="N1923" s="8" t="str">
        <f>VLOOKUP(Table1[CUSTOMER ID],'Hospitalisation Details'!$A$2:$I$2344,7,0)</f>
        <v>tier - 3</v>
      </c>
      <c r="O1923" s="8" t="str">
        <f>VLOOKUP(Table1[CUSTOMER ID],'Hospitalisation Details'!$A$2:$I$2344,8,0)</f>
        <v>tier - 1</v>
      </c>
      <c r="P1923" s="8" t="str">
        <f>VLOOKUP(Table1[CUSTOMER ID],'Hospitalisation Details'!$A$2:$I$2344,9,0)</f>
        <v>R1016</v>
      </c>
      <c r="Q1923" s="8">
        <f ca="1">VLOOKUP(Table1[CUSTOMER ID],'Hospitalisation Details'!$A$2:$N$2344,13,0)</f>
        <v>33</v>
      </c>
    </row>
    <row r="1924" spans="1:17" ht="15.75" x14ac:dyDescent="0.25">
      <c r="A1924" s="1" t="s">
        <v>444</v>
      </c>
      <c r="B1924" s="8" t="str">
        <f>VLOOKUP(A1924:A4258,'Customer Names'!$A$2:$D$2336,2,0)</f>
        <v xml:space="preserve">  Benjamin</v>
      </c>
      <c r="C1924" s="8">
        <f>VLOOKUP(A1924:A4258,'Medical Examinations'!$A$2:$H$2336,2,0)</f>
        <v>23.8</v>
      </c>
      <c r="D1924" s="8">
        <f>VLOOKUP(A1924:A4258,'Medical Examinations'!$A$2:$H$2336,3,0)</f>
        <v>4.08</v>
      </c>
      <c r="E1924" s="8" t="str">
        <f>VLOOKUP(A1924:A4258,'Medical Examinations'!$A$1:$M$2336,10,0)</f>
        <v>No</v>
      </c>
      <c r="F1924" s="8" t="str">
        <f>VLOOKUP(A1924:A4258,'Medical Examinations'!$A$2:$H$2336,5,0)</f>
        <v>No</v>
      </c>
      <c r="G1924" s="8" t="str">
        <f>VLOOKUP(A1924:A4258,'Medical Examinations'!$A$2:$H$2336,6,0)</f>
        <v>No</v>
      </c>
      <c r="H1924" s="8">
        <f>VLOOKUP(A1924:A4258,'Medical Examinations'!$A$2:$H$2336,7,0)</f>
        <v>0</v>
      </c>
      <c r="I1924" t="str">
        <f>VLOOKUP(A1924:A4258,'Medical Examinations'!$A$2:$K$2336,11,0)</f>
        <v>No</v>
      </c>
      <c r="J1924" s="8" t="str">
        <f>VLOOKUP(A1924:A4258,'Medical Examinations'!$A$2:$M$2336,12,0)</f>
        <v>Normal Weight</v>
      </c>
      <c r="K1924" s="8" t="str">
        <f>VLOOKUP(A1924:A4258,'Medical Examinations'!$A$2:$M$2336,13,0)</f>
        <v>Normal</v>
      </c>
      <c r="L1924" s="8" t="str">
        <f>VLOOKUP(Table1[CUSTOMER ID],'Hospitalisation Details'!$A$1:$N$2344,12,0)</f>
        <v>12/Aug/1994</v>
      </c>
      <c r="M1924" s="22">
        <f>VLOOKUP(Table1[CUSTOMER ID],'Hospitalisation Details'!$A$2:$N$2344,14,0)</f>
        <v>3847.67</v>
      </c>
      <c r="N1924" s="8" t="str">
        <f>VLOOKUP(Table1[CUSTOMER ID],'Hospitalisation Details'!$A$2:$I$2344,7,0)</f>
        <v>tier - 3</v>
      </c>
      <c r="O1924" s="8" t="str">
        <f>VLOOKUP(Table1[CUSTOMER ID],'Hospitalisation Details'!$A$2:$I$2344,8,0)</f>
        <v>tier - 2</v>
      </c>
      <c r="P1924" s="8" t="str">
        <f>VLOOKUP(Table1[CUSTOMER ID],'Hospitalisation Details'!$A$2:$I$2344,9,0)</f>
        <v>R1011</v>
      </c>
      <c r="Q1924" s="8">
        <f ca="1">VLOOKUP(Table1[CUSTOMER ID],'Hospitalisation Details'!$A$2:$N$2344,13,0)</f>
        <v>30</v>
      </c>
    </row>
    <row r="1925" spans="1:17" ht="15.75" x14ac:dyDescent="0.25">
      <c r="A1925" s="1" t="s">
        <v>443</v>
      </c>
      <c r="B1925" s="8" t="str">
        <f>VLOOKUP(A1925:A4259,'Customer Names'!$A$2:$D$2336,2,0)</f>
        <v xml:space="preserve">  Jay</v>
      </c>
      <c r="C1925" s="8">
        <f>VLOOKUP(A1925:A4259,'Medical Examinations'!$A$2:$H$2336,2,0)</f>
        <v>15.37</v>
      </c>
      <c r="D1925" s="8">
        <f>VLOOKUP(A1925:A4259,'Medical Examinations'!$A$2:$H$2336,3,0)</f>
        <v>8.6300000000000008</v>
      </c>
      <c r="E1925" s="8" t="str">
        <f>VLOOKUP(A1925:A4259,'Medical Examinations'!$A$1:$M$2336,10,0)</f>
        <v>Yes</v>
      </c>
      <c r="F1925" s="8" t="str">
        <f>VLOOKUP(A1925:A4259,'Medical Examinations'!$A$2:$H$2336,5,0)</f>
        <v>No</v>
      </c>
      <c r="G1925" s="8" t="str">
        <f>VLOOKUP(A1925:A4259,'Medical Examinations'!$A$2:$H$2336,6,0)</f>
        <v>No</v>
      </c>
      <c r="H1925" s="8">
        <f>VLOOKUP(A1925:A4259,'Medical Examinations'!$A$2:$H$2336,7,0)</f>
        <v>0</v>
      </c>
      <c r="I1925" t="str">
        <f>VLOOKUP(A1925:A4259,'Medical Examinations'!$A$2:$K$2336,11,0)</f>
        <v>No</v>
      </c>
      <c r="J1925" s="8" t="str">
        <f>VLOOKUP(A1925:A4259,'Medical Examinations'!$A$2:$M$2336,12,0)</f>
        <v>Underweight</v>
      </c>
      <c r="K1925" s="8" t="str">
        <f>VLOOKUP(A1925:A4259,'Medical Examinations'!$A$2:$M$2336,13,0)</f>
        <v>Diabetes</v>
      </c>
      <c r="L1925" s="8" t="str">
        <f>VLOOKUP(Table1[CUSTOMER ID],'Hospitalisation Details'!$A$1:$N$2344,12,0)</f>
        <v>29/Sep/1981</v>
      </c>
      <c r="M1925" s="22">
        <f>VLOOKUP(Table1[CUSTOMER ID],'Hospitalisation Details'!$A$2:$N$2344,14,0)</f>
        <v>3797.2</v>
      </c>
      <c r="N1925" s="8" t="str">
        <f>VLOOKUP(Table1[CUSTOMER ID],'Hospitalisation Details'!$A$2:$I$2344,7,0)</f>
        <v>tier - 2</v>
      </c>
      <c r="O1925" s="8" t="str">
        <f>VLOOKUP(Table1[CUSTOMER ID],'Hospitalisation Details'!$A$2:$I$2344,8,0)</f>
        <v>tier - 3</v>
      </c>
      <c r="P1925" s="8" t="str">
        <f>VLOOKUP(Table1[CUSTOMER ID],'Hospitalisation Details'!$A$2:$I$2344,9,0)</f>
        <v>R1012</v>
      </c>
      <c r="Q1925" s="8">
        <f ca="1">VLOOKUP(Table1[CUSTOMER ID],'Hospitalisation Details'!$A$2:$N$2344,13,0)</f>
        <v>43</v>
      </c>
    </row>
    <row r="1926" spans="1:17" ht="15.75" x14ac:dyDescent="0.25">
      <c r="A1926" s="1" t="s">
        <v>442</v>
      </c>
      <c r="B1926" s="8" t="str">
        <f>VLOOKUP(A1926:A4260,'Customer Names'!$A$2:$D$2336,2,0)</f>
        <v xml:space="preserve">  William</v>
      </c>
      <c r="C1926" s="8">
        <f>VLOOKUP(A1926:A4260,'Medical Examinations'!$A$2:$H$2336,2,0)</f>
        <v>30.4</v>
      </c>
      <c r="D1926" s="8">
        <f>VLOOKUP(A1926:A4260,'Medical Examinations'!$A$2:$H$2336,3,0)</f>
        <v>5.28</v>
      </c>
      <c r="E1926" s="8" t="str">
        <f>VLOOKUP(A1926:A4260,'Medical Examinations'!$A$1:$M$2336,10,0)</f>
        <v>No</v>
      </c>
      <c r="F1926" s="8" t="str">
        <f>VLOOKUP(A1926:A4260,'Medical Examinations'!$A$2:$H$2336,5,0)</f>
        <v>No</v>
      </c>
      <c r="G1926" s="8" t="str">
        <f>VLOOKUP(A1926:A4260,'Medical Examinations'!$A$2:$H$2336,6,0)</f>
        <v>No</v>
      </c>
      <c r="H1926" s="8">
        <f>VLOOKUP(A1926:A4260,'Medical Examinations'!$A$2:$H$2336,7,0)</f>
        <v>0</v>
      </c>
      <c r="I1926" t="str">
        <f>VLOOKUP(A1926:A4260,'Medical Examinations'!$A$2:$K$2336,11,0)</f>
        <v>No</v>
      </c>
      <c r="J1926" s="8" t="str">
        <f>VLOOKUP(A1926:A4260,'Medical Examinations'!$A$2:$M$2336,12,0)</f>
        <v>Obesity</v>
      </c>
      <c r="K1926" s="8" t="str">
        <f>VLOOKUP(A1926:A4260,'Medical Examinations'!$A$2:$M$2336,13,0)</f>
        <v>Normal</v>
      </c>
      <c r="L1926" s="8" t="str">
        <f>VLOOKUP(Table1[CUSTOMER ID],'Hospitalisation Details'!$A$1:$N$2344,12,0)</f>
        <v>24/Jun/1999</v>
      </c>
      <c r="M1926" s="22">
        <f>VLOOKUP(Table1[CUSTOMER ID],'Hospitalisation Details'!$A$2:$N$2344,14,0)</f>
        <v>3796.36</v>
      </c>
      <c r="N1926" s="8" t="str">
        <f>VLOOKUP(Table1[CUSTOMER ID],'Hospitalisation Details'!$A$2:$I$2344,7,0)</f>
        <v>tier - 2</v>
      </c>
      <c r="O1926" s="8" t="str">
        <f>VLOOKUP(Table1[CUSTOMER ID],'Hospitalisation Details'!$A$2:$I$2344,8,0)</f>
        <v>tier - 3</v>
      </c>
      <c r="P1926" s="8" t="str">
        <f>VLOOKUP(Table1[CUSTOMER ID],'Hospitalisation Details'!$A$2:$I$2344,9,0)</f>
        <v>R1012</v>
      </c>
      <c r="Q1926" s="8">
        <f ca="1">VLOOKUP(Table1[CUSTOMER ID],'Hospitalisation Details'!$A$2:$N$2344,13,0)</f>
        <v>25</v>
      </c>
    </row>
    <row r="1927" spans="1:17" ht="15.75" x14ac:dyDescent="0.25">
      <c r="A1927" s="1" t="s">
        <v>441</v>
      </c>
      <c r="B1927" s="8" t="str">
        <f>VLOOKUP(A1927:A4261,'Customer Names'!$A$2:$D$2336,2,0)</f>
        <v xml:space="preserve">  Shelley</v>
      </c>
      <c r="C1927" s="8">
        <f>VLOOKUP(A1927:A4261,'Medical Examinations'!$A$2:$H$2336,2,0)</f>
        <v>19.48</v>
      </c>
      <c r="D1927" s="8">
        <f>VLOOKUP(A1927:A4261,'Medical Examinations'!$A$2:$H$2336,3,0)</f>
        <v>5.63</v>
      </c>
      <c r="E1927" s="8" t="str">
        <f>VLOOKUP(A1927:A4261,'Medical Examinations'!$A$1:$M$2336,10,0)</f>
        <v>Yes</v>
      </c>
      <c r="F1927" s="8" t="str">
        <f>VLOOKUP(A1927:A4261,'Medical Examinations'!$A$2:$H$2336,5,0)</f>
        <v>No</v>
      </c>
      <c r="G1927" s="8" t="str">
        <f>VLOOKUP(A1927:A4261,'Medical Examinations'!$A$2:$H$2336,6,0)</f>
        <v>No</v>
      </c>
      <c r="H1927" s="8">
        <f>VLOOKUP(A1927:A4261,'Medical Examinations'!$A$2:$H$2336,7,0)</f>
        <v>1</v>
      </c>
      <c r="I1927" t="str">
        <f>VLOOKUP(A1927:A4261,'Medical Examinations'!$A$2:$K$2336,11,0)</f>
        <v>No</v>
      </c>
      <c r="J1927" s="8" t="str">
        <f>VLOOKUP(A1927:A4261,'Medical Examinations'!$A$2:$M$2336,12,0)</f>
        <v>Normal Weight</v>
      </c>
      <c r="K1927" s="8" t="str">
        <f>VLOOKUP(A1927:A4261,'Medical Examinations'!$A$2:$M$2336,13,0)</f>
        <v>Normal</v>
      </c>
      <c r="L1927" s="8" t="str">
        <f>VLOOKUP(Table1[CUSTOMER ID],'Hospitalisation Details'!$A$1:$N$2344,12,0)</f>
        <v>28/Aug/1988</v>
      </c>
      <c r="M1927" s="22">
        <f>VLOOKUP(Table1[CUSTOMER ID],'Hospitalisation Details'!$A$2:$N$2344,14,0)</f>
        <v>3793.55</v>
      </c>
      <c r="N1927" s="8" t="str">
        <f>VLOOKUP(Table1[CUSTOMER ID],'Hospitalisation Details'!$A$2:$I$2344,7,0)</f>
        <v>tier - 2</v>
      </c>
      <c r="O1927" s="8" t="str">
        <f>VLOOKUP(Table1[CUSTOMER ID],'Hospitalisation Details'!$A$2:$I$2344,8,0)</f>
        <v>tier - 3</v>
      </c>
      <c r="P1927" s="8" t="str">
        <f>VLOOKUP(Table1[CUSTOMER ID],'Hospitalisation Details'!$A$2:$I$2344,9,0)</f>
        <v>R1013</v>
      </c>
      <c r="Q1927" s="8">
        <f ca="1">VLOOKUP(Table1[CUSTOMER ID],'Hospitalisation Details'!$A$2:$N$2344,13,0)</f>
        <v>36</v>
      </c>
    </row>
    <row r="1928" spans="1:17" ht="15.75" x14ac:dyDescent="0.25">
      <c r="A1928" s="1" t="s">
        <v>440</v>
      </c>
      <c r="B1928" s="8" t="str">
        <f>VLOOKUP(A1928:A4262,'Customer Names'!$A$2:$D$2336,2,0)</f>
        <v xml:space="preserve">  Jekaterina</v>
      </c>
      <c r="C1928" s="8">
        <f>VLOOKUP(A1928:A4262,'Medical Examinations'!$A$2:$H$2336,2,0)</f>
        <v>16.96</v>
      </c>
      <c r="D1928" s="8">
        <f>VLOOKUP(A1928:A4262,'Medical Examinations'!$A$2:$H$2336,3,0)</f>
        <v>11.47</v>
      </c>
      <c r="E1928" s="8" t="str">
        <f>VLOOKUP(A1928:A4262,'Medical Examinations'!$A$1:$M$2336,10,0)</f>
        <v>Yes</v>
      </c>
      <c r="F1928" s="8" t="str">
        <f>VLOOKUP(A1928:A4262,'Medical Examinations'!$A$2:$H$2336,5,0)</f>
        <v>No</v>
      </c>
      <c r="G1928" s="8" t="str">
        <f>VLOOKUP(A1928:A4262,'Medical Examinations'!$A$2:$H$2336,6,0)</f>
        <v>No</v>
      </c>
      <c r="H1928" s="8">
        <f>VLOOKUP(A1928:A4262,'Medical Examinations'!$A$2:$H$2336,7,0)</f>
        <v>0</v>
      </c>
      <c r="I1928" t="str">
        <f>VLOOKUP(A1928:A4262,'Medical Examinations'!$A$2:$K$2336,11,0)</f>
        <v>No</v>
      </c>
      <c r="J1928" s="8" t="str">
        <f>VLOOKUP(A1928:A4262,'Medical Examinations'!$A$2:$M$2336,12,0)</f>
        <v>Underweight</v>
      </c>
      <c r="K1928" s="8" t="str">
        <f>VLOOKUP(A1928:A4262,'Medical Examinations'!$A$2:$M$2336,13,0)</f>
        <v>Diabetes</v>
      </c>
      <c r="L1928" s="8" t="str">
        <f>VLOOKUP(Table1[CUSTOMER ID],'Hospitalisation Details'!$A$1:$N$2344,12,0)</f>
        <v>13/Dec/1981</v>
      </c>
      <c r="M1928" s="22">
        <f>VLOOKUP(Table1[CUSTOMER ID],'Hospitalisation Details'!$A$2:$N$2344,14,0)</f>
        <v>3785.77</v>
      </c>
      <c r="N1928" s="8" t="str">
        <f>VLOOKUP(Table1[CUSTOMER ID],'Hospitalisation Details'!$A$2:$I$2344,7,0)</f>
        <v>tier - 2</v>
      </c>
      <c r="O1928" s="8" t="str">
        <f>VLOOKUP(Table1[CUSTOMER ID],'Hospitalisation Details'!$A$2:$I$2344,8,0)</f>
        <v>tier - 1</v>
      </c>
      <c r="P1928" s="8" t="str">
        <f>VLOOKUP(Table1[CUSTOMER ID],'Hospitalisation Details'!$A$2:$I$2344,9,0)</f>
        <v>R1013</v>
      </c>
      <c r="Q1928" s="8">
        <f ca="1">VLOOKUP(Table1[CUSTOMER ID],'Hospitalisation Details'!$A$2:$N$2344,13,0)</f>
        <v>42</v>
      </c>
    </row>
    <row r="1929" spans="1:17" ht="15.75" x14ac:dyDescent="0.25">
      <c r="A1929" s="1" t="s">
        <v>439</v>
      </c>
      <c r="B1929" s="8" t="str">
        <f>VLOOKUP(A1929:A4263,'Customer Names'!$A$2:$D$2336,2,0)</f>
        <v xml:space="preserve">  Daniel</v>
      </c>
      <c r="C1929" s="8">
        <f>VLOOKUP(A1929:A4263,'Medical Examinations'!$A$2:$H$2336,2,0)</f>
        <v>19.05</v>
      </c>
      <c r="D1929" s="8">
        <f>VLOOKUP(A1929:A4263,'Medical Examinations'!$A$2:$H$2336,3,0)</f>
        <v>4.92</v>
      </c>
      <c r="E1929" s="8" t="str">
        <f>VLOOKUP(A1929:A4263,'Medical Examinations'!$A$1:$M$2336,10,0)</f>
        <v>No</v>
      </c>
      <c r="F1929" s="8" t="str">
        <f>VLOOKUP(A1929:A4263,'Medical Examinations'!$A$2:$H$2336,5,0)</f>
        <v>No</v>
      </c>
      <c r="G1929" s="8" t="str">
        <f>VLOOKUP(A1929:A4263,'Medical Examinations'!$A$2:$H$2336,6,0)</f>
        <v>No</v>
      </c>
      <c r="H1929" s="8">
        <f>VLOOKUP(A1929:A4263,'Medical Examinations'!$A$2:$H$2336,7,0)</f>
        <v>1</v>
      </c>
      <c r="I1929" t="str">
        <f>VLOOKUP(A1929:A4263,'Medical Examinations'!$A$2:$K$2336,11,0)</f>
        <v>No</v>
      </c>
      <c r="J1929" s="8" t="str">
        <f>VLOOKUP(A1929:A4263,'Medical Examinations'!$A$2:$M$2336,12,0)</f>
        <v>Normal Weight</v>
      </c>
      <c r="K1929" s="8" t="str">
        <f>VLOOKUP(A1929:A4263,'Medical Examinations'!$A$2:$M$2336,13,0)</f>
        <v>Normal</v>
      </c>
      <c r="L1929" s="8" t="str">
        <f>VLOOKUP(Table1[CUSTOMER ID],'Hospitalisation Details'!$A$1:$N$2344,12,0)</f>
        <v>24/Oct/1987</v>
      </c>
      <c r="M1929" s="22">
        <f>VLOOKUP(Table1[CUSTOMER ID],'Hospitalisation Details'!$A$2:$N$2344,14,0)</f>
        <v>3773.23</v>
      </c>
      <c r="N1929" s="8" t="str">
        <f>VLOOKUP(Table1[CUSTOMER ID],'Hospitalisation Details'!$A$2:$I$2344,7,0)</f>
        <v>tier - 2</v>
      </c>
      <c r="O1929" s="8" t="str">
        <f>VLOOKUP(Table1[CUSTOMER ID],'Hospitalisation Details'!$A$2:$I$2344,8,0)</f>
        <v>tier - 3</v>
      </c>
      <c r="P1929" s="8" t="str">
        <f>VLOOKUP(Table1[CUSTOMER ID],'Hospitalisation Details'!$A$2:$I$2344,9,0)</f>
        <v>R1013</v>
      </c>
      <c r="Q1929" s="8">
        <f ca="1">VLOOKUP(Table1[CUSTOMER ID],'Hospitalisation Details'!$A$2:$N$2344,13,0)</f>
        <v>37</v>
      </c>
    </row>
    <row r="1930" spans="1:17" ht="15.75" x14ac:dyDescent="0.25">
      <c r="A1930" s="1" t="s">
        <v>438</v>
      </c>
      <c r="B1930" s="8" t="str">
        <f>VLOOKUP(A1930:A4264,'Customer Names'!$A$2:$D$2336,2,0)</f>
        <v xml:space="preserve">  Pauline</v>
      </c>
      <c r="C1930" s="8">
        <f>VLOOKUP(A1930:A4264,'Medical Examinations'!$A$2:$H$2336,2,0)</f>
        <v>37.619999999999997</v>
      </c>
      <c r="D1930" s="8">
        <f>VLOOKUP(A1930:A4264,'Medical Examinations'!$A$2:$H$2336,3,0)</f>
        <v>4.18</v>
      </c>
      <c r="E1930" s="8" t="str">
        <f>VLOOKUP(A1930:A4264,'Medical Examinations'!$A$1:$M$2336,10,0)</f>
        <v>No</v>
      </c>
      <c r="F1930" s="8" t="str">
        <f>VLOOKUP(A1930:A4264,'Medical Examinations'!$A$2:$H$2336,5,0)</f>
        <v>No</v>
      </c>
      <c r="G1930" s="8" t="str">
        <f>VLOOKUP(A1930:A4264,'Medical Examinations'!$A$2:$H$2336,6,0)</f>
        <v>No</v>
      </c>
      <c r="H1930" s="8">
        <f>VLOOKUP(A1930:A4264,'Medical Examinations'!$A$2:$H$2336,7,0)</f>
        <v>0</v>
      </c>
      <c r="I1930" t="str">
        <f>VLOOKUP(A1930:A4264,'Medical Examinations'!$A$2:$K$2336,11,0)</f>
        <v>No</v>
      </c>
      <c r="J1930" s="8" t="str">
        <f>VLOOKUP(A1930:A4264,'Medical Examinations'!$A$2:$M$2336,12,0)</f>
        <v>Obesity</v>
      </c>
      <c r="K1930" s="8" t="str">
        <f>VLOOKUP(A1930:A4264,'Medical Examinations'!$A$2:$M$2336,13,0)</f>
        <v>Normal</v>
      </c>
      <c r="L1930" s="8" t="str">
        <f>VLOOKUP(Table1[CUSTOMER ID],'Hospitalisation Details'!$A$1:$N$2344,12,0)</f>
        <v>21/Nov/1994</v>
      </c>
      <c r="M1930" s="22">
        <f>VLOOKUP(Table1[CUSTOMER ID],'Hospitalisation Details'!$A$2:$N$2344,14,0)</f>
        <v>3766.88</v>
      </c>
      <c r="N1930" s="8" t="str">
        <f>VLOOKUP(Table1[CUSTOMER ID],'Hospitalisation Details'!$A$2:$I$2344,7,0)</f>
        <v>tier - 2</v>
      </c>
      <c r="O1930" s="8" t="str">
        <f>VLOOKUP(Table1[CUSTOMER ID],'Hospitalisation Details'!$A$2:$I$2344,8,0)</f>
        <v>tier - 1</v>
      </c>
      <c r="P1930" s="8" t="str">
        <f>VLOOKUP(Table1[CUSTOMER ID],'Hospitalisation Details'!$A$2:$I$2344,9,0)</f>
        <v>R1013</v>
      </c>
      <c r="Q1930" s="8">
        <f ca="1">VLOOKUP(Table1[CUSTOMER ID],'Hospitalisation Details'!$A$2:$N$2344,13,0)</f>
        <v>30</v>
      </c>
    </row>
    <row r="1931" spans="1:17" ht="15.75" x14ac:dyDescent="0.25">
      <c r="A1931" s="1" t="s">
        <v>437</v>
      </c>
      <c r="B1931" s="8" t="str">
        <f>VLOOKUP(A1931:A4265,'Customer Names'!$A$2:$D$2336,2,0)</f>
        <v xml:space="preserve">  Colleen</v>
      </c>
      <c r="C1931" s="8">
        <f>VLOOKUP(A1931:A4265,'Medical Examinations'!$A$2:$H$2336,2,0)</f>
        <v>29.1</v>
      </c>
      <c r="D1931" s="8">
        <f>VLOOKUP(A1931:A4265,'Medical Examinations'!$A$2:$H$2336,3,0)</f>
        <v>4.67</v>
      </c>
      <c r="E1931" s="8" t="str">
        <f>VLOOKUP(A1931:A4265,'Medical Examinations'!$A$1:$M$2336,10,0)</f>
        <v>No</v>
      </c>
      <c r="F1931" s="8" t="str">
        <f>VLOOKUP(A1931:A4265,'Medical Examinations'!$A$2:$H$2336,5,0)</f>
        <v>No</v>
      </c>
      <c r="G1931" s="8" t="str">
        <f>VLOOKUP(A1931:A4265,'Medical Examinations'!$A$2:$H$2336,6,0)</f>
        <v>No</v>
      </c>
      <c r="H1931" s="8">
        <f>VLOOKUP(A1931:A4265,'Medical Examinations'!$A$2:$H$2336,7,0)</f>
        <v>0</v>
      </c>
      <c r="I1931" t="str">
        <f>VLOOKUP(A1931:A4265,'Medical Examinations'!$A$2:$K$2336,11,0)</f>
        <v>No</v>
      </c>
      <c r="J1931" s="8" t="str">
        <f>VLOOKUP(A1931:A4265,'Medical Examinations'!$A$2:$M$2336,12,0)</f>
        <v>Overweight</v>
      </c>
      <c r="K1931" s="8" t="str">
        <f>VLOOKUP(A1931:A4265,'Medical Examinations'!$A$2:$M$2336,13,0)</f>
        <v>Normal</v>
      </c>
      <c r="L1931" s="8" t="str">
        <f>VLOOKUP(Table1[CUSTOMER ID],'Hospitalisation Details'!$A$1:$N$2344,12,0)</f>
        <v>24/Oct/1991</v>
      </c>
      <c r="M1931" s="22">
        <f>VLOOKUP(Table1[CUSTOMER ID],'Hospitalisation Details'!$A$2:$N$2344,14,0)</f>
        <v>3761.29</v>
      </c>
      <c r="N1931" s="8" t="str">
        <f>VLOOKUP(Table1[CUSTOMER ID],'Hospitalisation Details'!$A$2:$I$2344,7,0)</f>
        <v>tier - 2</v>
      </c>
      <c r="O1931" s="8" t="str">
        <f>VLOOKUP(Table1[CUSTOMER ID],'Hospitalisation Details'!$A$2:$I$2344,8,0)</f>
        <v>tier - 3</v>
      </c>
      <c r="P1931" s="8" t="str">
        <f>VLOOKUP(Table1[CUSTOMER ID],'Hospitalisation Details'!$A$2:$I$2344,9,0)</f>
        <v>R1011</v>
      </c>
      <c r="Q1931" s="8">
        <f ca="1">VLOOKUP(Table1[CUSTOMER ID],'Hospitalisation Details'!$A$2:$N$2344,13,0)</f>
        <v>33</v>
      </c>
    </row>
    <row r="1932" spans="1:17" ht="15.75" x14ac:dyDescent="0.25">
      <c r="A1932" s="1" t="s">
        <v>436</v>
      </c>
      <c r="B1932" s="8" t="str">
        <f>VLOOKUP(A1932:A4266,'Customer Names'!$A$2:$D$2336,2,0)</f>
        <v xml:space="preserve">  Aleah K</v>
      </c>
      <c r="C1932" s="8">
        <f>VLOOKUP(A1932:A4266,'Medical Examinations'!$A$2:$H$2336,2,0)</f>
        <v>26.62</v>
      </c>
      <c r="D1932" s="8">
        <f>VLOOKUP(A1932:A4266,'Medical Examinations'!$A$2:$H$2336,3,0)</f>
        <v>6.24</v>
      </c>
      <c r="E1932" s="8" t="str">
        <f>VLOOKUP(A1932:A4266,'Medical Examinations'!$A$1:$M$2336,10,0)</f>
        <v>No</v>
      </c>
      <c r="F1932" s="8" t="str">
        <f>VLOOKUP(A1932:A4266,'Medical Examinations'!$A$2:$H$2336,5,0)</f>
        <v>No</v>
      </c>
      <c r="G1932" s="8" t="str">
        <f>VLOOKUP(A1932:A4266,'Medical Examinations'!$A$2:$H$2336,6,0)</f>
        <v>No</v>
      </c>
      <c r="H1932" s="8">
        <f>VLOOKUP(A1932:A4266,'Medical Examinations'!$A$2:$H$2336,7,0)</f>
        <v>0</v>
      </c>
      <c r="I1932" t="str">
        <f>VLOOKUP(A1932:A4266,'Medical Examinations'!$A$2:$K$2336,11,0)</f>
        <v>No</v>
      </c>
      <c r="J1932" s="8" t="str">
        <f>VLOOKUP(A1932:A4266,'Medical Examinations'!$A$2:$M$2336,12,0)</f>
        <v>Overweight</v>
      </c>
      <c r="K1932" s="8" t="str">
        <f>VLOOKUP(A1932:A4266,'Medical Examinations'!$A$2:$M$2336,13,0)</f>
        <v>Prediabetes</v>
      </c>
      <c r="L1932" s="8" t="str">
        <f>VLOOKUP(Table1[CUSTOMER ID],'Hospitalisation Details'!$A$1:$N$2344,12,0)</f>
        <v>25/Aug/1991</v>
      </c>
      <c r="M1932" s="22">
        <f>VLOOKUP(Table1[CUSTOMER ID],'Hospitalisation Details'!$A$2:$N$2344,14,0)</f>
        <v>3757.84</v>
      </c>
      <c r="N1932" s="8" t="str">
        <f>VLOOKUP(Table1[CUSTOMER ID],'Hospitalisation Details'!$A$2:$I$2344,7,0)</f>
        <v>tier - 2</v>
      </c>
      <c r="O1932" s="8" t="str">
        <f>VLOOKUP(Table1[CUSTOMER ID],'Hospitalisation Details'!$A$2:$I$2344,8,0)</f>
        <v>tier - 1</v>
      </c>
      <c r="P1932" s="8" t="str">
        <f>VLOOKUP(Table1[CUSTOMER ID],'Hospitalisation Details'!$A$2:$I$2344,9,0)</f>
        <v>R1013</v>
      </c>
      <c r="Q1932" s="8">
        <f ca="1">VLOOKUP(Table1[CUSTOMER ID],'Hospitalisation Details'!$A$2:$N$2344,13,0)</f>
        <v>33</v>
      </c>
    </row>
    <row r="1933" spans="1:17" ht="15.75" x14ac:dyDescent="0.25">
      <c r="A1933" s="1" t="s">
        <v>435</v>
      </c>
      <c r="B1933" s="8" t="str">
        <f>VLOOKUP(A1933:A4267,'Customer Names'!$A$2:$D$2336,2,0)</f>
        <v xml:space="preserve">  Mare</v>
      </c>
      <c r="C1933" s="8">
        <f>VLOOKUP(A1933:A4267,'Medical Examinations'!$A$2:$H$2336,2,0)</f>
        <v>25.74</v>
      </c>
      <c r="D1933" s="8">
        <f>VLOOKUP(A1933:A4267,'Medical Examinations'!$A$2:$H$2336,3,0)</f>
        <v>5.99</v>
      </c>
      <c r="E1933" s="8" t="str">
        <f>VLOOKUP(A1933:A4267,'Medical Examinations'!$A$1:$M$2336,10,0)</f>
        <v>No</v>
      </c>
      <c r="F1933" s="8" t="str">
        <f>VLOOKUP(A1933:A4267,'Medical Examinations'!$A$2:$H$2336,5,0)</f>
        <v>No</v>
      </c>
      <c r="G1933" s="8" t="str">
        <f>VLOOKUP(A1933:A4267,'Medical Examinations'!$A$2:$H$2336,6,0)</f>
        <v>No</v>
      </c>
      <c r="H1933" s="8">
        <f>VLOOKUP(A1933:A4267,'Medical Examinations'!$A$2:$H$2336,7,0)</f>
        <v>0</v>
      </c>
      <c r="I1933" t="str">
        <f>VLOOKUP(A1933:A4267,'Medical Examinations'!$A$2:$K$2336,11,0)</f>
        <v>No</v>
      </c>
      <c r="J1933" s="8" t="str">
        <f>VLOOKUP(A1933:A4267,'Medical Examinations'!$A$2:$M$2336,12,0)</f>
        <v>Overweight</v>
      </c>
      <c r="K1933" s="8" t="str">
        <f>VLOOKUP(A1933:A4267,'Medical Examinations'!$A$2:$M$2336,13,0)</f>
        <v>Prediabetes</v>
      </c>
      <c r="L1933" s="8" t="str">
        <f>VLOOKUP(Table1[CUSTOMER ID],'Hospitalisation Details'!$A$1:$N$2344,12,0)</f>
        <v>28/Oct/1991</v>
      </c>
      <c r="M1933" s="22">
        <f>VLOOKUP(Table1[CUSTOMER ID],'Hospitalisation Details'!$A$2:$N$2344,14,0)</f>
        <v>3756.62</v>
      </c>
      <c r="N1933" s="8" t="str">
        <f>VLOOKUP(Table1[CUSTOMER ID],'Hospitalisation Details'!$A$2:$I$2344,7,0)</f>
        <v>tier - 2</v>
      </c>
      <c r="O1933" s="8" t="str">
        <f>VLOOKUP(Table1[CUSTOMER ID],'Hospitalisation Details'!$A$2:$I$2344,8,0)</f>
        <v>tier - 2</v>
      </c>
      <c r="P1933" s="8" t="str">
        <f>VLOOKUP(Table1[CUSTOMER ID],'Hospitalisation Details'!$A$2:$I$2344,9,0)</f>
        <v>R1013</v>
      </c>
      <c r="Q1933" s="8">
        <f ca="1">VLOOKUP(Table1[CUSTOMER ID],'Hospitalisation Details'!$A$2:$N$2344,13,0)</f>
        <v>33</v>
      </c>
    </row>
    <row r="1934" spans="1:17" ht="15.75" x14ac:dyDescent="0.25">
      <c r="A1934" s="1" t="s">
        <v>434</v>
      </c>
      <c r="B1934" s="8" t="str">
        <f>VLOOKUP(A1934:A4268,'Customer Names'!$A$2:$D$2336,2,0)</f>
        <v xml:space="preserve">  Kevin</v>
      </c>
      <c r="C1934" s="8">
        <f>VLOOKUP(A1934:A4268,'Medical Examinations'!$A$2:$H$2336,2,0)</f>
        <v>18.22</v>
      </c>
      <c r="D1934" s="8">
        <f>VLOOKUP(A1934:A4268,'Medical Examinations'!$A$2:$H$2336,3,0)</f>
        <v>10.27</v>
      </c>
      <c r="E1934" s="8" t="str">
        <f>VLOOKUP(A1934:A4268,'Medical Examinations'!$A$1:$M$2336,10,0)</f>
        <v>Yes</v>
      </c>
      <c r="F1934" s="8" t="str">
        <f>VLOOKUP(A1934:A4268,'Medical Examinations'!$A$2:$H$2336,5,0)</f>
        <v>No</v>
      </c>
      <c r="G1934" s="8" t="str">
        <f>VLOOKUP(A1934:A4268,'Medical Examinations'!$A$2:$H$2336,6,0)</f>
        <v>No</v>
      </c>
      <c r="H1934" s="8">
        <f>VLOOKUP(A1934:A4268,'Medical Examinations'!$A$2:$H$2336,7,0)</f>
        <v>1</v>
      </c>
      <c r="I1934" t="str">
        <f>VLOOKUP(A1934:A4268,'Medical Examinations'!$A$2:$K$2336,11,0)</f>
        <v>No</v>
      </c>
      <c r="J1934" s="8" t="str">
        <f>VLOOKUP(A1934:A4268,'Medical Examinations'!$A$2:$M$2336,12,0)</f>
        <v>Underweight</v>
      </c>
      <c r="K1934" s="8" t="str">
        <f>VLOOKUP(A1934:A4268,'Medical Examinations'!$A$2:$M$2336,13,0)</f>
        <v>Diabetes</v>
      </c>
      <c r="L1934" s="8" t="str">
        <f>VLOOKUP(Table1[CUSTOMER ID],'Hospitalisation Details'!$A$1:$N$2344,12,0)</f>
        <v>9/Sep/1986</v>
      </c>
      <c r="M1934" s="22">
        <f>VLOOKUP(Table1[CUSTOMER ID],'Hospitalisation Details'!$A$2:$N$2344,14,0)</f>
        <v>3748.56</v>
      </c>
      <c r="N1934" s="8" t="str">
        <f>VLOOKUP(Table1[CUSTOMER ID],'Hospitalisation Details'!$A$2:$I$2344,7,0)</f>
        <v>tier - 2</v>
      </c>
      <c r="O1934" s="8" t="str">
        <f>VLOOKUP(Table1[CUSTOMER ID],'Hospitalisation Details'!$A$2:$I$2344,8,0)</f>
        <v>tier - 2</v>
      </c>
      <c r="P1934" s="8" t="str">
        <f>VLOOKUP(Table1[CUSTOMER ID],'Hospitalisation Details'!$A$2:$I$2344,9,0)</f>
        <v>R1013</v>
      </c>
      <c r="Q1934" s="8">
        <f ca="1">VLOOKUP(Table1[CUSTOMER ID],'Hospitalisation Details'!$A$2:$N$2344,13,0)</f>
        <v>38</v>
      </c>
    </row>
    <row r="1935" spans="1:17" ht="15.75" x14ac:dyDescent="0.25">
      <c r="A1935" s="1" t="s">
        <v>433</v>
      </c>
      <c r="B1935" s="8" t="str">
        <f>VLOOKUP(A1935:A4269,'Customer Names'!$A$2:$D$2336,2,0)</f>
        <v xml:space="preserve">  Jessica</v>
      </c>
      <c r="C1935" s="8">
        <f>VLOOKUP(A1935:A4269,'Medical Examinations'!$A$2:$H$2336,2,0)</f>
        <v>26.03</v>
      </c>
      <c r="D1935" s="8">
        <f>VLOOKUP(A1935:A4269,'Medical Examinations'!$A$2:$H$2336,3,0)</f>
        <v>5.97</v>
      </c>
      <c r="E1935" s="8" t="str">
        <f>VLOOKUP(A1935:A4269,'Medical Examinations'!$A$1:$M$2336,10,0)</f>
        <v>No</v>
      </c>
      <c r="F1935" s="8" t="str">
        <f>VLOOKUP(A1935:A4269,'Medical Examinations'!$A$2:$H$2336,5,0)</f>
        <v>No</v>
      </c>
      <c r="G1935" s="8" t="str">
        <f>VLOOKUP(A1935:A4269,'Medical Examinations'!$A$2:$H$2336,6,0)</f>
        <v>Yes</v>
      </c>
      <c r="H1935" s="8">
        <f>VLOOKUP(A1935:A4269,'Medical Examinations'!$A$2:$H$2336,7,0)</f>
        <v>1</v>
      </c>
      <c r="I1935" t="str">
        <f>VLOOKUP(A1935:A4269,'Medical Examinations'!$A$2:$K$2336,11,0)</f>
        <v>No</v>
      </c>
      <c r="J1935" s="8" t="str">
        <f>VLOOKUP(A1935:A4269,'Medical Examinations'!$A$2:$M$2336,12,0)</f>
        <v>Overweight</v>
      </c>
      <c r="K1935" s="8" t="str">
        <f>VLOOKUP(A1935:A4269,'Medical Examinations'!$A$2:$M$2336,13,0)</f>
        <v>Prediabetes</v>
      </c>
      <c r="L1935" s="8" t="str">
        <f>VLOOKUP(Table1[CUSTOMER ID],'Hospitalisation Details'!$A$1:$N$2344,12,0)</f>
        <v>22/Jun/1993</v>
      </c>
      <c r="M1935" s="22">
        <f>VLOOKUP(Table1[CUSTOMER ID],'Hospitalisation Details'!$A$2:$N$2344,14,0)</f>
        <v>3736.46</v>
      </c>
      <c r="N1935" s="8" t="str">
        <f>VLOOKUP(Table1[CUSTOMER ID],'Hospitalisation Details'!$A$2:$I$2344,7,0)</f>
        <v>tier - 2</v>
      </c>
      <c r="O1935" s="8" t="str">
        <f>VLOOKUP(Table1[CUSTOMER ID],'Hospitalisation Details'!$A$2:$I$2344,8,0)</f>
        <v>tier - 2</v>
      </c>
      <c r="P1935" s="8" t="str">
        <f>VLOOKUP(Table1[CUSTOMER ID],'Hospitalisation Details'!$A$2:$I$2344,9,0)</f>
        <v>R1012</v>
      </c>
      <c r="Q1935" s="8">
        <f ca="1">VLOOKUP(Table1[CUSTOMER ID],'Hospitalisation Details'!$A$2:$N$2344,13,0)</f>
        <v>31</v>
      </c>
    </row>
    <row r="1936" spans="1:17" ht="15.75" x14ac:dyDescent="0.25">
      <c r="A1936" s="1" t="s">
        <v>432</v>
      </c>
      <c r="B1936" s="8" t="str">
        <f>VLOOKUP(A1936:A4270,'Customer Names'!$A$2:$D$2336,2,0)</f>
        <v xml:space="preserve">  Amanda R</v>
      </c>
      <c r="C1936" s="8">
        <f>VLOOKUP(A1936:A4270,'Medical Examinations'!$A$2:$H$2336,2,0)</f>
        <v>17.29</v>
      </c>
      <c r="D1936" s="8">
        <f>VLOOKUP(A1936:A4270,'Medical Examinations'!$A$2:$H$2336,3,0)</f>
        <v>4.9800000000000004</v>
      </c>
      <c r="E1936" s="8" t="str">
        <f>VLOOKUP(A1936:A4270,'Medical Examinations'!$A$1:$M$2336,10,0)</f>
        <v>No</v>
      </c>
      <c r="F1936" s="8" t="str">
        <f>VLOOKUP(A1936:A4270,'Medical Examinations'!$A$2:$H$2336,5,0)</f>
        <v>No</v>
      </c>
      <c r="G1936" s="8" t="str">
        <f>VLOOKUP(A1936:A4270,'Medical Examinations'!$A$2:$H$2336,6,0)</f>
        <v>No</v>
      </c>
      <c r="H1936" s="8">
        <f>VLOOKUP(A1936:A4270,'Medical Examinations'!$A$2:$H$2336,7,0)</f>
        <v>0</v>
      </c>
      <c r="I1936" t="str">
        <f>VLOOKUP(A1936:A4270,'Medical Examinations'!$A$2:$K$2336,11,0)</f>
        <v>No</v>
      </c>
      <c r="J1936" s="8" t="str">
        <f>VLOOKUP(A1936:A4270,'Medical Examinations'!$A$2:$M$2336,12,0)</f>
        <v>Underweight</v>
      </c>
      <c r="K1936" s="8" t="str">
        <f>VLOOKUP(A1936:A4270,'Medical Examinations'!$A$2:$M$2336,13,0)</f>
        <v>Normal</v>
      </c>
      <c r="L1936" s="8" t="str">
        <f>VLOOKUP(Table1[CUSTOMER ID],'Hospitalisation Details'!$A$1:$N$2344,12,0)</f>
        <v>22/Aug/1994</v>
      </c>
      <c r="M1936" s="22">
        <f>VLOOKUP(Table1[CUSTOMER ID],'Hospitalisation Details'!$A$2:$N$2344,14,0)</f>
        <v>3732.63</v>
      </c>
      <c r="N1936" s="8" t="str">
        <f>VLOOKUP(Table1[CUSTOMER ID],'Hospitalisation Details'!$A$2:$I$2344,7,0)</f>
        <v>tier - 2</v>
      </c>
      <c r="O1936" s="8" t="str">
        <f>VLOOKUP(Table1[CUSTOMER ID],'Hospitalisation Details'!$A$2:$I$2344,8,0)</f>
        <v>tier - 3</v>
      </c>
      <c r="P1936" s="8" t="str">
        <f>VLOOKUP(Table1[CUSTOMER ID],'Hospitalisation Details'!$A$2:$I$2344,9,0)</f>
        <v>R1024</v>
      </c>
      <c r="Q1936" s="8">
        <f ca="1">VLOOKUP(Table1[CUSTOMER ID],'Hospitalisation Details'!$A$2:$N$2344,13,0)</f>
        <v>30</v>
      </c>
    </row>
    <row r="1937" spans="1:17" ht="15.75" x14ac:dyDescent="0.25">
      <c r="A1937" s="1" t="s">
        <v>431</v>
      </c>
      <c r="B1937" s="8" t="str">
        <f>VLOOKUP(A1937:A4271,'Customer Names'!$A$2:$D$2336,2,0)</f>
        <v xml:space="preserve">  Murray W</v>
      </c>
      <c r="C1937" s="8">
        <f>VLOOKUP(A1937:A4271,'Medical Examinations'!$A$2:$H$2336,2,0)</f>
        <v>18.170000000000002</v>
      </c>
      <c r="D1937" s="8">
        <f>VLOOKUP(A1937:A4271,'Medical Examinations'!$A$2:$H$2336,3,0)</f>
        <v>6.91</v>
      </c>
      <c r="E1937" s="8" t="str">
        <f>VLOOKUP(A1937:A4271,'Medical Examinations'!$A$1:$M$2336,10,0)</f>
        <v>Yes</v>
      </c>
      <c r="F1937" s="8" t="str">
        <f>VLOOKUP(A1937:A4271,'Medical Examinations'!$A$2:$H$2336,5,0)</f>
        <v>No</v>
      </c>
      <c r="G1937" s="8" t="str">
        <f>VLOOKUP(A1937:A4271,'Medical Examinations'!$A$2:$H$2336,6,0)</f>
        <v>No</v>
      </c>
      <c r="H1937" s="8">
        <f>VLOOKUP(A1937:A4271,'Medical Examinations'!$A$2:$H$2336,7,0)</f>
        <v>1</v>
      </c>
      <c r="I1937" t="str">
        <f>VLOOKUP(A1937:A4271,'Medical Examinations'!$A$2:$K$2336,11,0)</f>
        <v>No</v>
      </c>
      <c r="J1937" s="8" t="str">
        <f>VLOOKUP(A1937:A4271,'Medical Examinations'!$A$2:$M$2336,12,0)</f>
        <v>Underweight</v>
      </c>
      <c r="K1937" s="8" t="str">
        <f>VLOOKUP(A1937:A4271,'Medical Examinations'!$A$2:$M$2336,13,0)</f>
        <v>Diabetes</v>
      </c>
      <c r="L1937" s="8" t="str">
        <f>VLOOKUP(Table1[CUSTOMER ID],'Hospitalisation Details'!$A$1:$N$2344,12,0)</f>
        <v>1/Dec/1986</v>
      </c>
      <c r="M1937" s="22">
        <f>VLOOKUP(Table1[CUSTOMER ID],'Hospitalisation Details'!$A$2:$N$2344,14,0)</f>
        <v>3731.6</v>
      </c>
      <c r="N1937" s="8" t="str">
        <f>VLOOKUP(Table1[CUSTOMER ID],'Hospitalisation Details'!$A$2:$I$2344,7,0)</f>
        <v>tier - 2</v>
      </c>
      <c r="O1937" s="8" t="str">
        <f>VLOOKUP(Table1[CUSTOMER ID],'Hospitalisation Details'!$A$2:$I$2344,8,0)</f>
        <v>tier - 2</v>
      </c>
      <c r="P1937" s="8" t="str">
        <f>VLOOKUP(Table1[CUSTOMER ID],'Hospitalisation Details'!$A$2:$I$2344,9,0)</f>
        <v>R1013</v>
      </c>
      <c r="Q1937" s="8">
        <f ca="1">VLOOKUP(Table1[CUSTOMER ID],'Hospitalisation Details'!$A$2:$N$2344,13,0)</f>
        <v>37</v>
      </c>
    </row>
    <row r="1938" spans="1:17" ht="15.75" x14ac:dyDescent="0.25">
      <c r="A1938" s="1" t="s">
        <v>430</v>
      </c>
      <c r="B1938" s="8" t="str">
        <f>VLOOKUP(A1938:A4272,'Customer Names'!$A$2:$D$2336,2,0)</f>
        <v xml:space="preserve">  Meghan P</v>
      </c>
      <c r="C1938" s="8">
        <f>VLOOKUP(A1938:A4272,'Medical Examinations'!$A$2:$H$2336,2,0)</f>
        <v>32.54</v>
      </c>
      <c r="D1938" s="8">
        <f>VLOOKUP(A1938:A4272,'Medical Examinations'!$A$2:$H$2336,3,0)</f>
        <v>6.38</v>
      </c>
      <c r="E1938" s="8" t="str">
        <f>VLOOKUP(A1938:A4272,'Medical Examinations'!$A$1:$M$2336,10,0)</f>
        <v>No</v>
      </c>
      <c r="F1938" s="8" t="str">
        <f>VLOOKUP(A1938:A4272,'Medical Examinations'!$A$2:$H$2336,5,0)</f>
        <v>yes</v>
      </c>
      <c r="G1938" s="8" t="str">
        <f>VLOOKUP(A1938:A4272,'Medical Examinations'!$A$2:$H$2336,6,0)</f>
        <v>No</v>
      </c>
      <c r="H1938" s="8">
        <f>VLOOKUP(A1938:A4272,'Medical Examinations'!$A$2:$H$2336,7,0)</f>
        <v>1</v>
      </c>
      <c r="I1938" t="str">
        <f>VLOOKUP(A1938:A4272,'Medical Examinations'!$A$2:$K$2336,11,0)</f>
        <v>No</v>
      </c>
      <c r="J1938" s="8" t="str">
        <f>VLOOKUP(A1938:A4272,'Medical Examinations'!$A$2:$M$2336,12,0)</f>
        <v>Obesity</v>
      </c>
      <c r="K1938" s="8" t="str">
        <f>VLOOKUP(A1938:A4272,'Medical Examinations'!$A$2:$M$2336,13,0)</f>
        <v>Prediabetes</v>
      </c>
      <c r="L1938" s="8" t="str">
        <f>VLOOKUP(Table1[CUSTOMER ID],'Hospitalisation Details'!$A$1:$N$2344,12,0)</f>
        <v>5/Nov/2004</v>
      </c>
      <c r="M1938" s="22">
        <f>VLOOKUP(Table1[CUSTOMER ID],'Hospitalisation Details'!$A$2:$N$2344,14,0)</f>
        <v>3722.23</v>
      </c>
      <c r="N1938" s="8" t="str">
        <f>VLOOKUP(Table1[CUSTOMER ID],'Hospitalisation Details'!$A$2:$I$2344,7,0)</f>
        <v>tier - 2</v>
      </c>
      <c r="O1938" s="8" t="str">
        <f>VLOOKUP(Table1[CUSTOMER ID],'Hospitalisation Details'!$A$2:$I$2344,8,0)</f>
        <v>tier - 2</v>
      </c>
      <c r="P1938" s="8" t="str">
        <f>VLOOKUP(Table1[CUSTOMER ID],'Hospitalisation Details'!$A$2:$I$2344,9,0)</f>
        <v>R1025</v>
      </c>
      <c r="Q1938" s="8">
        <f ca="1">VLOOKUP(Table1[CUSTOMER ID],'Hospitalisation Details'!$A$2:$N$2344,13,0)</f>
        <v>20</v>
      </c>
    </row>
    <row r="1939" spans="1:17" ht="15.75" x14ac:dyDescent="0.25">
      <c r="A1939" s="1" t="s">
        <v>429</v>
      </c>
      <c r="B1939" s="8" t="str">
        <f>VLOOKUP(A1939:A4273,'Customer Names'!$A$2:$D$2336,2,0)</f>
        <v xml:space="preserve">  David</v>
      </c>
      <c r="C1939" s="8">
        <f>VLOOKUP(A1939:A4273,'Medical Examinations'!$A$2:$H$2336,2,0)</f>
        <v>30.25</v>
      </c>
      <c r="D1939" s="8">
        <f>VLOOKUP(A1939:A4273,'Medical Examinations'!$A$2:$H$2336,3,0)</f>
        <v>4.7699999999999996</v>
      </c>
      <c r="E1939" s="8" t="str">
        <f>VLOOKUP(A1939:A4273,'Medical Examinations'!$A$1:$M$2336,10,0)</f>
        <v>No</v>
      </c>
      <c r="F1939" s="8" t="str">
        <f>VLOOKUP(A1939:A4273,'Medical Examinations'!$A$2:$H$2336,5,0)</f>
        <v>No</v>
      </c>
      <c r="G1939" s="8" t="str">
        <f>VLOOKUP(A1939:A4273,'Medical Examinations'!$A$2:$H$2336,6,0)</f>
        <v>No</v>
      </c>
      <c r="H1939" s="8">
        <f>VLOOKUP(A1939:A4273,'Medical Examinations'!$A$2:$H$2336,7,0)</f>
        <v>0</v>
      </c>
      <c r="I1939" t="str">
        <f>VLOOKUP(A1939:A4273,'Medical Examinations'!$A$2:$K$2336,11,0)</f>
        <v>No</v>
      </c>
      <c r="J1939" s="8" t="str">
        <f>VLOOKUP(A1939:A4273,'Medical Examinations'!$A$2:$M$2336,12,0)</f>
        <v>Obesity</v>
      </c>
      <c r="K1939" s="8" t="str">
        <f>VLOOKUP(A1939:A4273,'Medical Examinations'!$A$2:$M$2336,13,0)</f>
        <v>Normal</v>
      </c>
      <c r="L1939" s="8" t="str">
        <f>VLOOKUP(Table1[CUSTOMER ID],'Hospitalisation Details'!$A$1:$N$2344,12,0)</f>
        <v>2/Dec/1989</v>
      </c>
      <c r="M1939" s="22">
        <f>VLOOKUP(Table1[CUSTOMER ID],'Hospitalisation Details'!$A$2:$N$2344,14,0)</f>
        <v>3704.35</v>
      </c>
      <c r="N1939" s="8" t="str">
        <f>VLOOKUP(Table1[CUSTOMER ID],'Hospitalisation Details'!$A$2:$I$2344,7,0)</f>
        <v>tier - 2</v>
      </c>
      <c r="O1939" s="8" t="str">
        <f>VLOOKUP(Table1[CUSTOMER ID],'Hospitalisation Details'!$A$2:$I$2344,8,0)</f>
        <v>tier - 2</v>
      </c>
      <c r="P1939" s="8" t="str">
        <f>VLOOKUP(Table1[CUSTOMER ID],'Hospitalisation Details'!$A$2:$I$2344,9,0)</f>
        <v>R1013</v>
      </c>
      <c r="Q1939" s="8">
        <f ca="1">VLOOKUP(Table1[CUSTOMER ID],'Hospitalisation Details'!$A$2:$N$2344,13,0)</f>
        <v>34</v>
      </c>
    </row>
    <row r="1940" spans="1:17" ht="15.75" x14ac:dyDescent="0.25">
      <c r="A1940" s="1" t="s">
        <v>428</v>
      </c>
      <c r="B1940" s="8" t="str">
        <f>VLOOKUP(A1940:A4274,'Customer Names'!$A$2:$D$2336,2,0)</f>
        <v xml:space="preserve">  Seth</v>
      </c>
      <c r="C1940" s="8">
        <f>VLOOKUP(A1940:A4274,'Medical Examinations'!$A$2:$H$2336,2,0)</f>
        <v>19.59</v>
      </c>
      <c r="D1940" s="8">
        <f>VLOOKUP(A1940:A4274,'Medical Examinations'!$A$2:$H$2336,3,0)</f>
        <v>6.04</v>
      </c>
      <c r="E1940" s="8" t="str">
        <f>VLOOKUP(A1940:A4274,'Medical Examinations'!$A$1:$M$2336,10,0)</f>
        <v>Yes</v>
      </c>
      <c r="F1940" s="8" t="str">
        <f>VLOOKUP(A1940:A4274,'Medical Examinations'!$A$2:$H$2336,5,0)</f>
        <v>No</v>
      </c>
      <c r="G1940" s="8" t="str">
        <f>VLOOKUP(A1940:A4274,'Medical Examinations'!$A$2:$H$2336,6,0)</f>
        <v>No</v>
      </c>
      <c r="H1940" s="8">
        <f>VLOOKUP(A1940:A4274,'Medical Examinations'!$A$2:$H$2336,7,0)</f>
        <v>1</v>
      </c>
      <c r="I1940" t="str">
        <f>VLOOKUP(A1940:A4274,'Medical Examinations'!$A$2:$K$2336,11,0)</f>
        <v>No</v>
      </c>
      <c r="J1940" s="8" t="str">
        <f>VLOOKUP(A1940:A4274,'Medical Examinations'!$A$2:$M$2336,12,0)</f>
        <v>Normal Weight</v>
      </c>
      <c r="K1940" s="8" t="str">
        <f>VLOOKUP(A1940:A4274,'Medical Examinations'!$A$2:$M$2336,13,0)</f>
        <v>Prediabetes</v>
      </c>
      <c r="L1940" s="8" t="str">
        <f>VLOOKUP(Table1[CUSTOMER ID],'Hospitalisation Details'!$A$1:$N$2344,12,0)</f>
        <v>18/Aug/1988</v>
      </c>
      <c r="M1940" s="22">
        <f>VLOOKUP(Table1[CUSTOMER ID],'Hospitalisation Details'!$A$2:$N$2344,14,0)</f>
        <v>3699.54</v>
      </c>
      <c r="N1940" s="8" t="str">
        <f>VLOOKUP(Table1[CUSTOMER ID],'Hospitalisation Details'!$A$2:$I$2344,7,0)</f>
        <v>tier - 2</v>
      </c>
      <c r="O1940" s="8" t="str">
        <f>VLOOKUP(Table1[CUSTOMER ID],'Hospitalisation Details'!$A$2:$I$2344,8,0)</f>
        <v>tier - 3</v>
      </c>
      <c r="P1940" s="8" t="str">
        <f>VLOOKUP(Table1[CUSTOMER ID],'Hospitalisation Details'!$A$2:$I$2344,9,0)</f>
        <v>R1013</v>
      </c>
      <c r="Q1940" s="8">
        <f ca="1">VLOOKUP(Table1[CUSTOMER ID],'Hospitalisation Details'!$A$2:$N$2344,13,0)</f>
        <v>36</v>
      </c>
    </row>
    <row r="1941" spans="1:17" ht="15.75" x14ac:dyDescent="0.25">
      <c r="A1941" s="1" t="s">
        <v>427</v>
      </c>
      <c r="B1941" s="8" t="str">
        <f>VLOOKUP(A1941:A4275,'Customer Names'!$A$2:$D$2336,2,0)</f>
        <v xml:space="preserve">  Michael P</v>
      </c>
      <c r="C1941" s="8">
        <f>VLOOKUP(A1941:A4275,'Medical Examinations'!$A$2:$H$2336,2,0)</f>
        <v>45.9</v>
      </c>
      <c r="D1941" s="8">
        <f>VLOOKUP(A1941:A4275,'Medical Examinations'!$A$2:$H$2336,3,0)</f>
        <v>4.3</v>
      </c>
      <c r="E1941" s="8" t="str">
        <f>VLOOKUP(A1941:A4275,'Medical Examinations'!$A$1:$M$2336,10,0)</f>
        <v>Yes</v>
      </c>
      <c r="F1941" s="8" t="str">
        <f>VLOOKUP(A1941:A4275,'Medical Examinations'!$A$2:$H$2336,5,0)</f>
        <v>No</v>
      </c>
      <c r="G1941" s="8" t="str">
        <f>VLOOKUP(A1941:A4275,'Medical Examinations'!$A$2:$H$2336,6,0)</f>
        <v>No</v>
      </c>
      <c r="H1941" s="8">
        <f>VLOOKUP(A1941:A4275,'Medical Examinations'!$A$2:$H$2336,7,0)</f>
        <v>1</v>
      </c>
      <c r="I1941" t="str">
        <f>VLOOKUP(A1941:A4275,'Medical Examinations'!$A$2:$K$2336,11,0)</f>
        <v>No</v>
      </c>
      <c r="J1941" s="8" t="str">
        <f>VLOOKUP(A1941:A4275,'Medical Examinations'!$A$2:$M$2336,12,0)</f>
        <v>Obesity</v>
      </c>
      <c r="K1941" s="8" t="str">
        <f>VLOOKUP(A1941:A4275,'Medical Examinations'!$A$2:$M$2336,13,0)</f>
        <v>Normal</v>
      </c>
      <c r="L1941" s="8" t="str">
        <f>VLOOKUP(Table1[CUSTOMER ID],'Hospitalisation Details'!$A$1:$N$2344,12,0)</f>
        <v>21/Oct/1995</v>
      </c>
      <c r="M1941" s="22">
        <f>VLOOKUP(Table1[CUSTOMER ID],'Hospitalisation Details'!$A$2:$N$2344,14,0)</f>
        <v>3693.43</v>
      </c>
      <c r="N1941" s="8" t="str">
        <f>VLOOKUP(Table1[CUSTOMER ID],'Hospitalisation Details'!$A$2:$I$2344,7,0)</f>
        <v>tier - 2</v>
      </c>
      <c r="O1941" s="8" t="str">
        <f>VLOOKUP(Table1[CUSTOMER ID],'Hospitalisation Details'!$A$2:$I$2344,8,0)</f>
        <v>tier - 3</v>
      </c>
      <c r="P1941" s="8" t="str">
        <f>VLOOKUP(Table1[CUSTOMER ID],'Hospitalisation Details'!$A$2:$I$2344,9,0)</f>
        <v>R1011</v>
      </c>
      <c r="Q1941" s="8">
        <f ca="1">VLOOKUP(Table1[CUSTOMER ID],'Hospitalisation Details'!$A$2:$N$2344,13,0)</f>
        <v>29</v>
      </c>
    </row>
    <row r="1942" spans="1:17" ht="15.75" x14ac:dyDescent="0.25">
      <c r="A1942" s="1" t="s">
        <v>426</v>
      </c>
      <c r="B1942" s="8" t="str">
        <f>VLOOKUP(A1942:A4276,'Customer Names'!$A$2:$D$2336,2,0)</f>
        <v xml:space="preserve">  Russell M</v>
      </c>
      <c r="C1942" s="8">
        <f>VLOOKUP(A1942:A4276,'Medical Examinations'!$A$2:$H$2336,2,0)</f>
        <v>17.059999999999999</v>
      </c>
      <c r="D1942" s="8">
        <f>VLOOKUP(A1942:A4276,'Medical Examinations'!$A$2:$H$2336,3,0)</f>
        <v>8.75</v>
      </c>
      <c r="E1942" s="8" t="str">
        <f>VLOOKUP(A1942:A4276,'Medical Examinations'!$A$1:$M$2336,10,0)</f>
        <v>Yes</v>
      </c>
      <c r="F1942" s="8" t="str">
        <f>VLOOKUP(A1942:A4276,'Medical Examinations'!$A$2:$H$2336,5,0)</f>
        <v>No</v>
      </c>
      <c r="G1942" s="8" t="str">
        <f>VLOOKUP(A1942:A4276,'Medical Examinations'!$A$2:$H$2336,6,0)</f>
        <v>No</v>
      </c>
      <c r="H1942" s="8">
        <f>VLOOKUP(A1942:A4276,'Medical Examinations'!$A$2:$H$2336,7,0)</f>
        <v>0</v>
      </c>
      <c r="I1942" t="str">
        <f>VLOOKUP(A1942:A4276,'Medical Examinations'!$A$2:$K$2336,11,0)</f>
        <v>No</v>
      </c>
      <c r="J1942" s="8" t="str">
        <f>VLOOKUP(A1942:A4276,'Medical Examinations'!$A$2:$M$2336,12,0)</f>
        <v>Underweight</v>
      </c>
      <c r="K1942" s="8" t="str">
        <f>VLOOKUP(A1942:A4276,'Medical Examinations'!$A$2:$M$2336,13,0)</f>
        <v>Diabetes</v>
      </c>
      <c r="L1942" s="8" t="str">
        <f>VLOOKUP(Table1[CUSTOMER ID],'Hospitalisation Details'!$A$1:$N$2344,12,0)</f>
        <v>14/Dec/1981</v>
      </c>
      <c r="M1942" s="22">
        <f>VLOOKUP(Table1[CUSTOMER ID],'Hospitalisation Details'!$A$2:$N$2344,14,0)</f>
        <v>3688.38</v>
      </c>
      <c r="N1942" s="8" t="str">
        <f>VLOOKUP(Table1[CUSTOMER ID],'Hospitalisation Details'!$A$2:$I$2344,7,0)</f>
        <v>tier - 2</v>
      </c>
      <c r="O1942" s="8" t="str">
        <f>VLOOKUP(Table1[CUSTOMER ID],'Hospitalisation Details'!$A$2:$I$2344,8,0)</f>
        <v>tier - 2</v>
      </c>
      <c r="P1942" s="8" t="str">
        <f>VLOOKUP(Table1[CUSTOMER ID],'Hospitalisation Details'!$A$2:$I$2344,9,0)</f>
        <v>R1013</v>
      </c>
      <c r="Q1942" s="8">
        <f ca="1">VLOOKUP(Table1[CUSTOMER ID],'Hospitalisation Details'!$A$2:$N$2344,13,0)</f>
        <v>42</v>
      </c>
    </row>
    <row r="1943" spans="1:17" ht="15.75" x14ac:dyDescent="0.25">
      <c r="A1943" s="1" t="s">
        <v>425</v>
      </c>
      <c r="B1943" s="8" t="str">
        <f>VLOOKUP(A1943:A4277,'Customer Names'!$A$2:$D$2336,2,0)</f>
        <v xml:space="preserve">  Martin</v>
      </c>
      <c r="C1943" s="8">
        <f>VLOOKUP(A1943:A4277,'Medical Examinations'!$A$2:$H$2336,2,0)</f>
        <v>32.07</v>
      </c>
      <c r="D1943" s="8">
        <f>VLOOKUP(A1943:A4277,'Medical Examinations'!$A$2:$H$2336,3,0)</f>
        <v>5.25</v>
      </c>
      <c r="E1943" s="8" t="str">
        <f>VLOOKUP(A1943:A4277,'Medical Examinations'!$A$1:$M$2336,10,0)</f>
        <v>No</v>
      </c>
      <c r="F1943" s="8" t="str">
        <f>VLOOKUP(A1943:A4277,'Medical Examinations'!$A$2:$H$2336,5,0)</f>
        <v>No</v>
      </c>
      <c r="G1943" s="8" t="str">
        <f>VLOOKUP(A1943:A4277,'Medical Examinations'!$A$2:$H$2336,6,0)</f>
        <v>Yes</v>
      </c>
      <c r="H1943" s="8">
        <f>VLOOKUP(A1943:A4277,'Medical Examinations'!$A$2:$H$2336,7,0)</f>
        <v>1</v>
      </c>
      <c r="I1943" t="str">
        <f>VLOOKUP(A1943:A4277,'Medical Examinations'!$A$2:$K$2336,11,0)</f>
        <v>No</v>
      </c>
      <c r="J1943" s="8" t="str">
        <f>VLOOKUP(A1943:A4277,'Medical Examinations'!$A$2:$M$2336,12,0)</f>
        <v>Obesity</v>
      </c>
      <c r="K1943" s="8" t="str">
        <f>VLOOKUP(A1943:A4277,'Medical Examinations'!$A$2:$M$2336,13,0)</f>
        <v>Normal</v>
      </c>
      <c r="L1943" s="8" t="str">
        <f>VLOOKUP(Table1[CUSTOMER ID],'Hospitalisation Details'!$A$1:$N$2344,12,0)</f>
        <v>10/Jul/2003</v>
      </c>
      <c r="M1943" s="22">
        <f>VLOOKUP(Table1[CUSTOMER ID],'Hospitalisation Details'!$A$2:$N$2344,14,0)</f>
        <v>3688.35</v>
      </c>
      <c r="N1943" s="8" t="str">
        <f>VLOOKUP(Table1[CUSTOMER ID],'Hospitalisation Details'!$A$2:$I$2344,7,0)</f>
        <v>tier - 2</v>
      </c>
      <c r="O1943" s="8" t="str">
        <f>VLOOKUP(Table1[CUSTOMER ID],'Hospitalisation Details'!$A$2:$I$2344,8,0)</f>
        <v>tier - 2</v>
      </c>
      <c r="P1943" s="8" t="str">
        <f>VLOOKUP(Table1[CUSTOMER ID],'Hospitalisation Details'!$A$2:$I$2344,9,0)</f>
        <v>R1021</v>
      </c>
      <c r="Q1943" s="8">
        <f ca="1">VLOOKUP(Table1[CUSTOMER ID],'Hospitalisation Details'!$A$2:$N$2344,13,0)</f>
        <v>21</v>
      </c>
    </row>
    <row r="1944" spans="1:17" ht="15.75" x14ac:dyDescent="0.25">
      <c r="A1944" s="1" t="s">
        <v>424</v>
      </c>
      <c r="B1944" s="8" t="str">
        <f>VLOOKUP(A1944:A4278,'Customer Names'!$A$2:$D$2336,2,0)</f>
        <v xml:space="preserve">  Michael</v>
      </c>
      <c r="C1944" s="8">
        <f>VLOOKUP(A1944:A4278,'Medical Examinations'!$A$2:$H$2336,2,0)</f>
        <v>16.5</v>
      </c>
      <c r="D1944" s="8">
        <f>VLOOKUP(A1944:A4278,'Medical Examinations'!$A$2:$H$2336,3,0)</f>
        <v>5.03</v>
      </c>
      <c r="E1944" s="8" t="str">
        <f>VLOOKUP(A1944:A4278,'Medical Examinations'!$A$1:$M$2336,10,0)</f>
        <v>No</v>
      </c>
      <c r="F1944" s="8" t="str">
        <f>VLOOKUP(A1944:A4278,'Medical Examinations'!$A$2:$H$2336,5,0)</f>
        <v>No</v>
      </c>
      <c r="G1944" s="8" t="str">
        <f>VLOOKUP(A1944:A4278,'Medical Examinations'!$A$2:$H$2336,6,0)</f>
        <v>No</v>
      </c>
      <c r="H1944" s="8">
        <f>VLOOKUP(A1944:A4278,'Medical Examinations'!$A$2:$H$2336,7,0)</f>
        <v>1</v>
      </c>
      <c r="I1944" t="str">
        <f>VLOOKUP(A1944:A4278,'Medical Examinations'!$A$2:$K$2336,11,0)</f>
        <v>No</v>
      </c>
      <c r="J1944" s="8" t="str">
        <f>VLOOKUP(A1944:A4278,'Medical Examinations'!$A$2:$M$2336,12,0)</f>
        <v>Underweight</v>
      </c>
      <c r="K1944" s="8" t="str">
        <f>VLOOKUP(A1944:A4278,'Medical Examinations'!$A$2:$M$2336,13,0)</f>
        <v>Normal</v>
      </c>
      <c r="L1944" s="8" t="str">
        <f>VLOOKUP(Table1[CUSTOMER ID],'Hospitalisation Details'!$A$1:$N$2344,12,0)</f>
        <v>6/Jul/1984</v>
      </c>
      <c r="M1944" s="22">
        <f>VLOOKUP(Table1[CUSTOMER ID],'Hospitalisation Details'!$A$2:$N$2344,14,0)</f>
        <v>3678.86</v>
      </c>
      <c r="N1944" s="8" t="str">
        <f>VLOOKUP(Table1[CUSTOMER ID],'Hospitalisation Details'!$A$2:$I$2344,7,0)</f>
        <v>tier - 2</v>
      </c>
      <c r="O1944" s="8" t="str">
        <f>VLOOKUP(Table1[CUSTOMER ID],'Hospitalisation Details'!$A$2:$I$2344,8,0)</f>
        <v>tier - 3</v>
      </c>
      <c r="P1944" s="8" t="str">
        <f>VLOOKUP(Table1[CUSTOMER ID],'Hospitalisation Details'!$A$2:$I$2344,9,0)</f>
        <v>R1013</v>
      </c>
      <c r="Q1944" s="8">
        <f ca="1">VLOOKUP(Table1[CUSTOMER ID],'Hospitalisation Details'!$A$2:$N$2344,13,0)</f>
        <v>40</v>
      </c>
    </row>
    <row r="1945" spans="1:17" ht="15.75" x14ac:dyDescent="0.25">
      <c r="A1945" s="1" t="s">
        <v>423</v>
      </c>
      <c r="B1945" s="8" t="str">
        <f>VLOOKUP(A1945:A4279,'Customer Names'!$A$2:$D$2336,2,0)</f>
        <v xml:space="preserve">  Miles</v>
      </c>
      <c r="C1945" s="8">
        <f>VLOOKUP(A1945:A4279,'Medical Examinations'!$A$2:$H$2336,2,0)</f>
        <v>31.4</v>
      </c>
      <c r="D1945" s="8">
        <f>VLOOKUP(A1945:A4279,'Medical Examinations'!$A$2:$H$2336,3,0)</f>
        <v>5.88</v>
      </c>
      <c r="E1945" s="8" t="str">
        <f>VLOOKUP(A1945:A4279,'Medical Examinations'!$A$1:$M$2336,10,0)</f>
        <v>No</v>
      </c>
      <c r="F1945" s="8" t="str">
        <f>VLOOKUP(A1945:A4279,'Medical Examinations'!$A$2:$H$2336,5,0)</f>
        <v>No</v>
      </c>
      <c r="G1945" s="8" t="str">
        <f>VLOOKUP(A1945:A4279,'Medical Examinations'!$A$2:$H$2336,6,0)</f>
        <v>No</v>
      </c>
      <c r="H1945" s="8">
        <f>VLOOKUP(A1945:A4279,'Medical Examinations'!$A$2:$H$2336,7,0)</f>
        <v>1</v>
      </c>
      <c r="I1945" t="str">
        <f>VLOOKUP(A1945:A4279,'Medical Examinations'!$A$2:$K$2336,11,0)</f>
        <v>No</v>
      </c>
      <c r="J1945" s="8" t="str">
        <f>VLOOKUP(A1945:A4279,'Medical Examinations'!$A$2:$M$2336,12,0)</f>
        <v>Obesity</v>
      </c>
      <c r="K1945" s="8" t="str">
        <f>VLOOKUP(A1945:A4279,'Medical Examinations'!$A$2:$M$2336,13,0)</f>
        <v>Prediabetes</v>
      </c>
      <c r="L1945" s="8" t="str">
        <f>VLOOKUP(Table1[CUSTOMER ID],'Hospitalisation Details'!$A$1:$N$2344,12,0)</f>
        <v>14/Sep/1992</v>
      </c>
      <c r="M1945" s="22">
        <f>VLOOKUP(Table1[CUSTOMER ID],'Hospitalisation Details'!$A$2:$N$2344,14,0)</f>
        <v>3659.35</v>
      </c>
      <c r="N1945" s="8" t="str">
        <f>VLOOKUP(Table1[CUSTOMER ID],'Hospitalisation Details'!$A$2:$I$2344,7,0)</f>
        <v>tier - 3</v>
      </c>
      <c r="O1945" s="8" t="str">
        <f>VLOOKUP(Table1[CUSTOMER ID],'Hospitalisation Details'!$A$2:$I$2344,8,0)</f>
        <v>tier - 1</v>
      </c>
      <c r="P1945" s="8" t="str">
        <f>VLOOKUP(Table1[CUSTOMER ID],'Hospitalisation Details'!$A$2:$I$2344,9,0)</f>
        <v>R1011</v>
      </c>
      <c r="Q1945" s="8">
        <f ca="1">VLOOKUP(Table1[CUSTOMER ID],'Hospitalisation Details'!$A$2:$N$2344,13,0)</f>
        <v>32</v>
      </c>
    </row>
    <row r="1946" spans="1:17" ht="15.75" x14ac:dyDescent="0.25">
      <c r="A1946" s="1" t="s">
        <v>422</v>
      </c>
      <c r="B1946" s="8" t="str">
        <f>VLOOKUP(A1946:A4280,'Customer Names'!$A$2:$D$2336,2,0)</f>
        <v xml:space="preserve">  Amanda</v>
      </c>
      <c r="C1946" s="8">
        <f>VLOOKUP(A1946:A4280,'Medical Examinations'!$A$2:$H$2336,2,0)</f>
        <v>20.36</v>
      </c>
      <c r="D1946" s="8">
        <f>VLOOKUP(A1946:A4280,'Medical Examinations'!$A$2:$H$2336,3,0)</f>
        <v>4.49</v>
      </c>
      <c r="E1946" s="8" t="str">
        <f>VLOOKUP(A1946:A4280,'Medical Examinations'!$A$1:$M$2336,10,0)</f>
        <v>No</v>
      </c>
      <c r="F1946" s="8" t="str">
        <f>VLOOKUP(A1946:A4280,'Medical Examinations'!$A$2:$H$2336,5,0)</f>
        <v>No</v>
      </c>
      <c r="G1946" s="8" t="str">
        <f>VLOOKUP(A1946:A4280,'Medical Examinations'!$A$2:$H$2336,6,0)</f>
        <v>No</v>
      </c>
      <c r="H1946" s="8">
        <f>VLOOKUP(A1946:A4280,'Medical Examinations'!$A$2:$H$2336,7,0)</f>
        <v>0</v>
      </c>
      <c r="I1946" t="str">
        <f>VLOOKUP(A1946:A4280,'Medical Examinations'!$A$2:$K$2336,11,0)</f>
        <v>No</v>
      </c>
      <c r="J1946" s="8" t="str">
        <f>VLOOKUP(A1946:A4280,'Medical Examinations'!$A$2:$M$2336,12,0)</f>
        <v>Normal Weight</v>
      </c>
      <c r="K1946" s="8" t="str">
        <f>VLOOKUP(A1946:A4280,'Medical Examinations'!$A$2:$M$2336,13,0)</f>
        <v>Normal</v>
      </c>
      <c r="L1946" s="8" t="str">
        <f>VLOOKUP(Table1[CUSTOMER ID],'Hospitalisation Details'!$A$1:$N$2344,12,0)</f>
        <v>8/Nov/1990</v>
      </c>
      <c r="M1946" s="22">
        <f>VLOOKUP(Table1[CUSTOMER ID],'Hospitalisation Details'!$A$2:$N$2344,14,0)</f>
        <v>3653.29</v>
      </c>
      <c r="N1946" s="8" t="str">
        <f>VLOOKUP(Table1[CUSTOMER ID],'Hospitalisation Details'!$A$2:$I$2344,7,0)</f>
        <v>tier - 2</v>
      </c>
      <c r="O1946" s="8" t="str">
        <f>VLOOKUP(Table1[CUSTOMER ID],'Hospitalisation Details'!$A$2:$I$2344,8,0)</f>
        <v>tier - 3</v>
      </c>
      <c r="P1946" s="8" t="str">
        <f>VLOOKUP(Table1[CUSTOMER ID],'Hospitalisation Details'!$A$2:$I$2344,9,0)</f>
        <v>R1011</v>
      </c>
      <c r="Q1946" s="8">
        <f ca="1">VLOOKUP(Table1[CUSTOMER ID],'Hospitalisation Details'!$A$2:$N$2344,13,0)</f>
        <v>34</v>
      </c>
    </row>
    <row r="1947" spans="1:17" ht="15.75" x14ac:dyDescent="0.25">
      <c r="A1947" s="1" t="s">
        <v>421</v>
      </c>
      <c r="B1947" s="8" t="str">
        <f>VLOOKUP(A1947:A4281,'Customer Names'!$A$2:$D$2336,2,0)</f>
        <v xml:space="preserve">  Roger</v>
      </c>
      <c r="C1947" s="8">
        <f>VLOOKUP(A1947:A4281,'Medical Examinations'!$A$2:$H$2336,2,0)</f>
        <v>25.46</v>
      </c>
      <c r="D1947" s="8">
        <f>VLOOKUP(A1947:A4281,'Medical Examinations'!$A$2:$H$2336,3,0)</f>
        <v>4.1399999999999997</v>
      </c>
      <c r="E1947" s="8" t="str">
        <f>VLOOKUP(A1947:A4281,'Medical Examinations'!$A$1:$M$2336,10,0)</f>
        <v>No</v>
      </c>
      <c r="F1947" s="8" t="str">
        <f>VLOOKUP(A1947:A4281,'Medical Examinations'!$A$2:$H$2336,5,0)</f>
        <v>No</v>
      </c>
      <c r="G1947" s="8" t="str">
        <f>VLOOKUP(A1947:A4281,'Medical Examinations'!$A$2:$H$2336,6,0)</f>
        <v>No</v>
      </c>
      <c r="H1947" s="8">
        <f>VLOOKUP(A1947:A4281,'Medical Examinations'!$A$2:$H$2336,7,0)</f>
        <v>1</v>
      </c>
      <c r="I1947" t="str">
        <f>VLOOKUP(A1947:A4281,'Medical Examinations'!$A$2:$K$2336,11,0)</f>
        <v>No</v>
      </c>
      <c r="J1947" s="8" t="str">
        <f>VLOOKUP(A1947:A4281,'Medical Examinations'!$A$2:$M$2336,12,0)</f>
        <v>Overweight</v>
      </c>
      <c r="K1947" s="8" t="str">
        <f>VLOOKUP(A1947:A4281,'Medical Examinations'!$A$2:$M$2336,13,0)</f>
        <v>Normal</v>
      </c>
      <c r="L1947" s="8" t="str">
        <f>VLOOKUP(Table1[CUSTOMER ID],'Hospitalisation Details'!$A$1:$N$2344,12,0)</f>
        <v>17/Nov/1992</v>
      </c>
      <c r="M1947" s="22">
        <f>VLOOKUP(Table1[CUSTOMER ID],'Hospitalisation Details'!$A$2:$N$2344,14,0)</f>
        <v>3645.09</v>
      </c>
      <c r="N1947" s="8" t="str">
        <f>VLOOKUP(Table1[CUSTOMER ID],'Hospitalisation Details'!$A$2:$I$2344,7,0)</f>
        <v>tier - 1</v>
      </c>
      <c r="O1947" s="8" t="str">
        <f>VLOOKUP(Table1[CUSTOMER ID],'Hospitalisation Details'!$A$2:$I$2344,8,0)</f>
        <v>tier - 2</v>
      </c>
      <c r="P1947" s="8" t="str">
        <f>VLOOKUP(Table1[CUSTOMER ID],'Hospitalisation Details'!$A$2:$I$2344,9,0)</f>
        <v>R1014</v>
      </c>
      <c r="Q1947" s="8">
        <f ca="1">VLOOKUP(Table1[CUSTOMER ID],'Hospitalisation Details'!$A$2:$N$2344,13,0)</f>
        <v>32</v>
      </c>
    </row>
    <row r="1948" spans="1:17" ht="15.75" x14ac:dyDescent="0.25">
      <c r="A1948" s="1" t="s">
        <v>420</v>
      </c>
      <c r="B1948" s="8" t="str">
        <f>VLOOKUP(A1948:A4282,'Customer Names'!$A$2:$D$2336,2,0)</f>
        <v xml:space="preserve">  Brock J</v>
      </c>
      <c r="C1948" s="8">
        <f>VLOOKUP(A1948:A4282,'Medical Examinations'!$A$2:$H$2336,2,0)</f>
        <v>17.09</v>
      </c>
      <c r="D1948" s="8">
        <f>VLOOKUP(A1948:A4282,'Medical Examinations'!$A$2:$H$2336,3,0)</f>
        <v>5.8</v>
      </c>
      <c r="E1948" s="8" t="str">
        <f>VLOOKUP(A1948:A4282,'Medical Examinations'!$A$1:$M$2336,10,0)</f>
        <v>Yes</v>
      </c>
      <c r="F1948" s="8" t="str">
        <f>VLOOKUP(A1948:A4282,'Medical Examinations'!$A$2:$H$2336,5,0)</f>
        <v>No</v>
      </c>
      <c r="G1948" s="8" t="str">
        <f>VLOOKUP(A1948:A4282,'Medical Examinations'!$A$2:$H$2336,6,0)</f>
        <v>No</v>
      </c>
      <c r="H1948" s="8">
        <f>VLOOKUP(A1948:A4282,'Medical Examinations'!$A$2:$H$2336,7,0)</f>
        <v>0</v>
      </c>
      <c r="I1948" t="str">
        <f>VLOOKUP(A1948:A4282,'Medical Examinations'!$A$2:$K$2336,11,0)</f>
        <v>No</v>
      </c>
      <c r="J1948" s="8" t="str">
        <f>VLOOKUP(A1948:A4282,'Medical Examinations'!$A$2:$M$2336,12,0)</f>
        <v>Underweight</v>
      </c>
      <c r="K1948" s="8" t="str">
        <f>VLOOKUP(A1948:A4282,'Medical Examinations'!$A$2:$M$2336,13,0)</f>
        <v>Prediabetes</v>
      </c>
      <c r="L1948" s="8" t="str">
        <f>VLOOKUP(Table1[CUSTOMER ID],'Hospitalisation Details'!$A$1:$N$2344,12,0)</f>
        <v>14/Jun/1985</v>
      </c>
      <c r="M1948" s="22">
        <f>VLOOKUP(Table1[CUSTOMER ID],'Hospitalisation Details'!$A$2:$N$2344,14,0)</f>
        <v>3622.13</v>
      </c>
      <c r="N1948" s="8" t="str">
        <f>VLOOKUP(Table1[CUSTOMER ID],'Hospitalisation Details'!$A$2:$I$2344,7,0)</f>
        <v>tier - 2</v>
      </c>
      <c r="O1948" s="8" t="str">
        <f>VLOOKUP(Table1[CUSTOMER ID],'Hospitalisation Details'!$A$2:$I$2344,8,0)</f>
        <v>tier - 1</v>
      </c>
      <c r="P1948" s="8" t="str">
        <f>VLOOKUP(Table1[CUSTOMER ID],'Hospitalisation Details'!$A$2:$I$2344,9,0)</f>
        <v>R1013</v>
      </c>
      <c r="Q1948" s="8">
        <f ca="1">VLOOKUP(Table1[CUSTOMER ID],'Hospitalisation Details'!$A$2:$N$2344,13,0)</f>
        <v>39</v>
      </c>
    </row>
    <row r="1949" spans="1:17" ht="15.75" x14ac:dyDescent="0.25">
      <c r="A1949" s="1" t="s">
        <v>419</v>
      </c>
      <c r="B1949" s="8" t="str">
        <f>VLOOKUP(A1949:A4283,'Customer Names'!$A$2:$D$2336,2,0)</f>
        <v xml:space="preserve">  Stephen F</v>
      </c>
      <c r="C1949" s="8">
        <f>VLOOKUP(A1949:A4283,'Medical Examinations'!$A$2:$H$2336,2,0)</f>
        <v>20.83</v>
      </c>
      <c r="D1949" s="8">
        <f>VLOOKUP(A1949:A4283,'Medical Examinations'!$A$2:$H$2336,3,0)</f>
        <v>5.12</v>
      </c>
      <c r="E1949" s="8" t="str">
        <f>VLOOKUP(A1949:A4283,'Medical Examinations'!$A$1:$M$2336,10,0)</f>
        <v>No</v>
      </c>
      <c r="F1949" s="8" t="str">
        <f>VLOOKUP(A1949:A4283,'Medical Examinations'!$A$2:$H$2336,5,0)</f>
        <v>No</v>
      </c>
      <c r="G1949" s="8" t="str">
        <f>VLOOKUP(A1949:A4283,'Medical Examinations'!$A$2:$H$2336,6,0)</f>
        <v>No</v>
      </c>
      <c r="H1949" s="8">
        <f>VLOOKUP(A1949:A4283,'Medical Examinations'!$A$2:$H$2336,7,0)</f>
        <v>0</v>
      </c>
      <c r="I1949" t="str">
        <f>VLOOKUP(A1949:A4283,'Medical Examinations'!$A$2:$K$2336,11,0)</f>
        <v>No</v>
      </c>
      <c r="J1949" s="8" t="str">
        <f>VLOOKUP(A1949:A4283,'Medical Examinations'!$A$2:$M$2336,12,0)</f>
        <v>Normal Weight</v>
      </c>
      <c r="K1949" s="8" t="str">
        <f>VLOOKUP(A1949:A4283,'Medical Examinations'!$A$2:$M$2336,13,0)</f>
        <v>Normal</v>
      </c>
      <c r="L1949" s="8" t="str">
        <f>VLOOKUP(Table1[CUSTOMER ID],'Hospitalisation Details'!$A$1:$N$2344,12,0)</f>
        <v>11/Oct/1990</v>
      </c>
      <c r="M1949" s="22">
        <f>VLOOKUP(Table1[CUSTOMER ID],'Hospitalisation Details'!$A$2:$N$2344,14,0)</f>
        <v>3606.43</v>
      </c>
      <c r="N1949" s="8" t="str">
        <f>VLOOKUP(Table1[CUSTOMER ID],'Hospitalisation Details'!$A$2:$I$2344,7,0)</f>
        <v>tier - 2</v>
      </c>
      <c r="O1949" s="8" t="str">
        <f>VLOOKUP(Table1[CUSTOMER ID],'Hospitalisation Details'!$A$2:$I$2344,8,0)</f>
        <v>tier - 1</v>
      </c>
      <c r="P1949" s="8" t="str">
        <f>VLOOKUP(Table1[CUSTOMER ID],'Hospitalisation Details'!$A$2:$I$2344,9,0)</f>
        <v>R1013</v>
      </c>
      <c r="Q1949" s="8">
        <f ca="1">VLOOKUP(Table1[CUSTOMER ID],'Hospitalisation Details'!$A$2:$N$2344,13,0)</f>
        <v>34</v>
      </c>
    </row>
    <row r="1950" spans="1:17" ht="15.75" x14ac:dyDescent="0.25">
      <c r="A1950" s="1" t="s">
        <v>418</v>
      </c>
      <c r="B1950" s="8" t="str">
        <f>VLOOKUP(A1950:A4284,'Customer Names'!$A$2:$D$2336,2,0)</f>
        <v xml:space="preserve">  Missy</v>
      </c>
      <c r="C1950" s="8">
        <f>VLOOKUP(A1950:A4284,'Medical Examinations'!$A$2:$H$2336,2,0)</f>
        <v>18.920000000000002</v>
      </c>
      <c r="D1950" s="8">
        <f>VLOOKUP(A1950:A4284,'Medical Examinations'!$A$2:$H$2336,3,0)</f>
        <v>5.98</v>
      </c>
      <c r="E1950" s="8" t="str">
        <f>VLOOKUP(A1950:A4284,'Medical Examinations'!$A$1:$M$2336,10,0)</f>
        <v>Yes</v>
      </c>
      <c r="F1950" s="8" t="str">
        <f>VLOOKUP(A1950:A4284,'Medical Examinations'!$A$2:$H$2336,5,0)</f>
        <v>No</v>
      </c>
      <c r="G1950" s="8" t="str">
        <f>VLOOKUP(A1950:A4284,'Medical Examinations'!$A$2:$H$2336,6,0)</f>
        <v>No</v>
      </c>
      <c r="H1950" s="8">
        <f>VLOOKUP(A1950:A4284,'Medical Examinations'!$A$2:$H$2336,7,0)</f>
        <v>1</v>
      </c>
      <c r="I1950" t="str">
        <f>VLOOKUP(A1950:A4284,'Medical Examinations'!$A$2:$K$2336,11,0)</f>
        <v>No</v>
      </c>
      <c r="J1950" s="8" t="str">
        <f>VLOOKUP(A1950:A4284,'Medical Examinations'!$A$2:$M$2336,12,0)</f>
        <v>Normal Weight</v>
      </c>
      <c r="K1950" s="8" t="str">
        <f>VLOOKUP(A1950:A4284,'Medical Examinations'!$A$2:$M$2336,13,0)</f>
        <v>Prediabetes</v>
      </c>
      <c r="L1950" s="8" t="str">
        <f>VLOOKUP(Table1[CUSTOMER ID],'Hospitalisation Details'!$A$1:$N$2344,12,0)</f>
        <v>4/Nov/1988</v>
      </c>
      <c r="M1950" s="22">
        <f>VLOOKUP(Table1[CUSTOMER ID],'Hospitalisation Details'!$A$2:$N$2344,14,0)</f>
        <v>3603.6</v>
      </c>
      <c r="N1950" s="8" t="str">
        <f>VLOOKUP(Table1[CUSTOMER ID],'Hospitalisation Details'!$A$2:$I$2344,7,0)</f>
        <v>tier - 2</v>
      </c>
      <c r="O1950" s="8" t="str">
        <f>VLOOKUP(Table1[CUSTOMER ID],'Hospitalisation Details'!$A$2:$I$2344,8,0)</f>
        <v>tier - 1</v>
      </c>
      <c r="P1950" s="8" t="str">
        <f>VLOOKUP(Table1[CUSTOMER ID],'Hospitalisation Details'!$A$2:$I$2344,9,0)</f>
        <v>R1013</v>
      </c>
      <c r="Q1950" s="8">
        <f ca="1">VLOOKUP(Table1[CUSTOMER ID],'Hospitalisation Details'!$A$2:$N$2344,13,0)</f>
        <v>36</v>
      </c>
    </row>
    <row r="1951" spans="1:17" ht="15.75" x14ac:dyDescent="0.25">
      <c r="A1951" s="1" t="s">
        <v>417</v>
      </c>
      <c r="B1951" s="8" t="str">
        <f>VLOOKUP(A1951:A4285,'Customer Names'!$A$2:$D$2336,2,0)</f>
        <v xml:space="preserve">  William</v>
      </c>
      <c r="C1951" s="8">
        <f>VLOOKUP(A1951:A4285,'Medical Examinations'!$A$2:$H$2336,2,0)</f>
        <v>37.1</v>
      </c>
      <c r="D1951" s="8">
        <f>VLOOKUP(A1951:A4285,'Medical Examinations'!$A$2:$H$2336,3,0)</f>
        <v>5.46</v>
      </c>
      <c r="E1951" s="8" t="str">
        <f>VLOOKUP(A1951:A4285,'Medical Examinations'!$A$1:$M$2336,10,0)</f>
        <v>No</v>
      </c>
      <c r="F1951" s="8" t="str">
        <f>VLOOKUP(A1951:A4285,'Medical Examinations'!$A$2:$H$2336,5,0)</f>
        <v>No</v>
      </c>
      <c r="G1951" s="8" t="str">
        <f>VLOOKUP(A1951:A4285,'Medical Examinations'!$A$2:$H$2336,6,0)</f>
        <v>No</v>
      </c>
      <c r="H1951" s="8">
        <f>VLOOKUP(A1951:A4285,'Medical Examinations'!$A$2:$H$2336,7,0)</f>
        <v>0</v>
      </c>
      <c r="I1951" t="str">
        <f>VLOOKUP(A1951:A4285,'Medical Examinations'!$A$2:$K$2336,11,0)</f>
        <v>No</v>
      </c>
      <c r="J1951" s="8" t="str">
        <f>VLOOKUP(A1951:A4285,'Medical Examinations'!$A$2:$M$2336,12,0)</f>
        <v>Obesity</v>
      </c>
      <c r="K1951" s="8" t="str">
        <f>VLOOKUP(A1951:A4285,'Medical Examinations'!$A$2:$M$2336,13,0)</f>
        <v>Normal</v>
      </c>
      <c r="L1951" s="8" t="str">
        <f>VLOOKUP(Table1[CUSTOMER ID],'Hospitalisation Details'!$A$1:$N$2344,12,0)</f>
        <v>12/Aug/1999</v>
      </c>
      <c r="M1951" s="22">
        <f>VLOOKUP(Table1[CUSTOMER ID],'Hospitalisation Details'!$A$2:$N$2344,14,0)</f>
        <v>3597.6</v>
      </c>
      <c r="N1951" s="8" t="str">
        <f>VLOOKUP(Table1[CUSTOMER ID],'Hospitalisation Details'!$A$2:$I$2344,7,0)</f>
        <v>tier - 2</v>
      </c>
      <c r="O1951" s="8" t="str">
        <f>VLOOKUP(Table1[CUSTOMER ID],'Hospitalisation Details'!$A$2:$I$2344,8,0)</f>
        <v>tier - 2</v>
      </c>
      <c r="P1951" s="8" t="str">
        <f>VLOOKUP(Table1[CUSTOMER ID],'Hospitalisation Details'!$A$2:$I$2344,9,0)</f>
        <v>R1011</v>
      </c>
      <c r="Q1951" s="8">
        <f ca="1">VLOOKUP(Table1[CUSTOMER ID],'Hospitalisation Details'!$A$2:$N$2344,13,0)</f>
        <v>25</v>
      </c>
    </row>
    <row r="1952" spans="1:17" ht="15.75" x14ac:dyDescent="0.25">
      <c r="A1952" s="1" t="s">
        <v>416</v>
      </c>
      <c r="B1952" s="8" t="str">
        <f>VLOOKUP(A1952:A4286,'Customer Names'!$A$2:$D$2336,2,0)</f>
        <v xml:space="preserve">  Lauren M</v>
      </c>
      <c r="C1952" s="8">
        <f>VLOOKUP(A1952:A4286,'Medical Examinations'!$A$2:$H$2336,2,0)</f>
        <v>22.515000000000001</v>
      </c>
      <c r="D1952" s="8">
        <f>VLOOKUP(A1952:A4286,'Medical Examinations'!$A$2:$H$2336,3,0)</f>
        <v>4.91</v>
      </c>
      <c r="E1952" s="8" t="str">
        <f>VLOOKUP(A1952:A4286,'Medical Examinations'!$A$1:$M$2336,10,0)</f>
        <v>Yes</v>
      </c>
      <c r="F1952" s="8" t="str">
        <f>VLOOKUP(A1952:A4286,'Medical Examinations'!$A$2:$H$2336,5,0)</f>
        <v>No</v>
      </c>
      <c r="G1952" s="8" t="str">
        <f>VLOOKUP(A1952:A4286,'Medical Examinations'!$A$2:$H$2336,6,0)</f>
        <v>Yes</v>
      </c>
      <c r="H1952" s="8">
        <f>VLOOKUP(A1952:A4286,'Medical Examinations'!$A$2:$H$2336,7,0)</f>
        <v>1</v>
      </c>
      <c r="I1952" t="str">
        <f>VLOOKUP(A1952:A4286,'Medical Examinations'!$A$2:$K$2336,11,0)</f>
        <v>No</v>
      </c>
      <c r="J1952" s="8" t="str">
        <f>VLOOKUP(A1952:A4286,'Medical Examinations'!$A$2:$M$2336,12,0)</f>
        <v>Normal Weight</v>
      </c>
      <c r="K1952" s="8" t="str">
        <f>VLOOKUP(A1952:A4286,'Medical Examinations'!$A$2:$M$2336,13,0)</f>
        <v>Normal</v>
      </c>
      <c r="L1952" s="8" t="str">
        <f>VLOOKUP(Table1[CUSTOMER ID],'Hospitalisation Details'!$A$1:$N$2344,12,0)</f>
        <v>4/Nov/1997</v>
      </c>
      <c r="M1952" s="22">
        <f>VLOOKUP(Table1[CUSTOMER ID],'Hospitalisation Details'!$A$2:$N$2344,14,0)</f>
        <v>3594.17</v>
      </c>
      <c r="N1952" s="8" t="str">
        <f>VLOOKUP(Table1[CUSTOMER ID],'Hospitalisation Details'!$A$2:$I$2344,7,0)</f>
        <v>tier - 2</v>
      </c>
      <c r="O1952" s="8" t="str">
        <f>VLOOKUP(Table1[CUSTOMER ID],'Hospitalisation Details'!$A$2:$I$2344,8,0)</f>
        <v>tier - 2</v>
      </c>
      <c r="P1952" s="8" t="str">
        <f>VLOOKUP(Table1[CUSTOMER ID],'Hospitalisation Details'!$A$2:$I$2344,9,0)</f>
        <v>R1012</v>
      </c>
      <c r="Q1952" s="8">
        <f ca="1">VLOOKUP(Table1[CUSTOMER ID],'Hospitalisation Details'!$A$2:$N$2344,13,0)</f>
        <v>27</v>
      </c>
    </row>
    <row r="1953" spans="1:17" ht="15.75" x14ac:dyDescent="0.25">
      <c r="A1953" s="1" t="s">
        <v>415</v>
      </c>
      <c r="B1953" s="8" t="str">
        <f>VLOOKUP(A1953:A4287,'Customer Names'!$A$2:$D$2336,2,0)</f>
        <v xml:space="preserve">  Apolo U</v>
      </c>
      <c r="C1953" s="8">
        <f>VLOOKUP(A1953:A4287,'Medical Examinations'!$A$2:$H$2336,2,0)</f>
        <v>32.700000000000003</v>
      </c>
      <c r="D1953" s="8">
        <f>VLOOKUP(A1953:A4287,'Medical Examinations'!$A$2:$H$2336,3,0)</f>
        <v>4.66</v>
      </c>
      <c r="E1953" s="8" t="str">
        <f>VLOOKUP(A1953:A4287,'Medical Examinations'!$A$1:$M$2336,10,0)</f>
        <v>No</v>
      </c>
      <c r="F1953" s="8" t="str">
        <f>VLOOKUP(A1953:A4287,'Medical Examinations'!$A$2:$H$2336,5,0)</f>
        <v>No</v>
      </c>
      <c r="G1953" s="8" t="str">
        <f>VLOOKUP(A1953:A4287,'Medical Examinations'!$A$2:$H$2336,6,0)</f>
        <v>No</v>
      </c>
      <c r="H1953" s="8">
        <f>VLOOKUP(A1953:A4287,'Medical Examinations'!$A$2:$H$2336,7,0)</f>
        <v>0</v>
      </c>
      <c r="I1953" t="str">
        <f>VLOOKUP(A1953:A4287,'Medical Examinations'!$A$2:$K$2336,11,0)</f>
        <v>No</v>
      </c>
      <c r="J1953" s="8" t="str">
        <f>VLOOKUP(A1953:A4287,'Medical Examinations'!$A$2:$M$2336,12,0)</f>
        <v>Obesity</v>
      </c>
      <c r="K1953" s="8" t="str">
        <f>VLOOKUP(A1953:A4287,'Medical Examinations'!$A$2:$M$2336,13,0)</f>
        <v>Normal</v>
      </c>
      <c r="L1953" s="8" t="str">
        <f>VLOOKUP(Table1[CUSTOMER ID],'Hospitalisation Details'!$A$1:$N$2344,12,0)</f>
        <v>6/Jun/1999</v>
      </c>
      <c r="M1953" s="22">
        <f>VLOOKUP(Table1[CUSTOMER ID],'Hospitalisation Details'!$A$2:$N$2344,14,0)</f>
        <v>3591.48</v>
      </c>
      <c r="N1953" s="8" t="str">
        <f>VLOOKUP(Table1[CUSTOMER ID],'Hospitalisation Details'!$A$2:$I$2344,7,0)</f>
        <v>tier - 2</v>
      </c>
      <c r="O1953" s="8" t="str">
        <f>VLOOKUP(Table1[CUSTOMER ID],'Hospitalisation Details'!$A$2:$I$2344,8,0)</f>
        <v>tier - 3</v>
      </c>
      <c r="P1953" s="8" t="str">
        <f>VLOOKUP(Table1[CUSTOMER ID],'Hospitalisation Details'!$A$2:$I$2344,9,0)</f>
        <v>R1011</v>
      </c>
      <c r="Q1953" s="8">
        <f ca="1">VLOOKUP(Table1[CUSTOMER ID],'Hospitalisation Details'!$A$2:$N$2344,13,0)</f>
        <v>25</v>
      </c>
    </row>
    <row r="1954" spans="1:17" ht="15.75" x14ac:dyDescent="0.25">
      <c r="A1954" s="1" t="s">
        <v>414</v>
      </c>
      <c r="B1954" s="8" t="str">
        <f>VLOOKUP(A1954:A4288,'Customer Names'!$A$2:$D$2336,2,0)</f>
        <v xml:space="preserve">  Alfons</v>
      </c>
      <c r="C1954" s="8">
        <f>VLOOKUP(A1954:A4288,'Medical Examinations'!$A$2:$H$2336,2,0)</f>
        <v>17.75</v>
      </c>
      <c r="D1954" s="8">
        <f>VLOOKUP(A1954:A4288,'Medical Examinations'!$A$2:$H$2336,3,0)</f>
        <v>6.8</v>
      </c>
      <c r="E1954" s="8" t="str">
        <f>VLOOKUP(A1954:A4288,'Medical Examinations'!$A$1:$M$2336,10,0)</f>
        <v>Yes</v>
      </c>
      <c r="F1954" s="8" t="str">
        <f>VLOOKUP(A1954:A4288,'Medical Examinations'!$A$2:$H$2336,5,0)</f>
        <v>No</v>
      </c>
      <c r="G1954" s="8" t="str">
        <f>VLOOKUP(A1954:A4288,'Medical Examinations'!$A$2:$H$2336,6,0)</f>
        <v>No</v>
      </c>
      <c r="H1954" s="8">
        <f>VLOOKUP(A1954:A4288,'Medical Examinations'!$A$2:$H$2336,7,0)</f>
        <v>1</v>
      </c>
      <c r="I1954" t="str">
        <f>VLOOKUP(A1954:A4288,'Medical Examinations'!$A$2:$K$2336,11,0)</f>
        <v>No</v>
      </c>
      <c r="J1954" s="8" t="str">
        <f>VLOOKUP(A1954:A4288,'Medical Examinations'!$A$2:$M$2336,12,0)</f>
        <v>Underweight</v>
      </c>
      <c r="K1954" s="8" t="str">
        <f>VLOOKUP(A1954:A4288,'Medical Examinations'!$A$2:$M$2336,13,0)</f>
        <v>Diabetes</v>
      </c>
      <c r="L1954" s="8" t="str">
        <f>VLOOKUP(Table1[CUSTOMER ID],'Hospitalisation Details'!$A$1:$N$2344,12,0)</f>
        <v>27/Dec/1986</v>
      </c>
      <c r="M1954" s="22">
        <f>VLOOKUP(Table1[CUSTOMER ID],'Hospitalisation Details'!$A$2:$N$2344,14,0)</f>
        <v>3589.14</v>
      </c>
      <c r="N1954" s="8" t="str">
        <f>VLOOKUP(Table1[CUSTOMER ID],'Hospitalisation Details'!$A$2:$I$2344,7,0)</f>
        <v>tier - 2</v>
      </c>
      <c r="O1954" s="8" t="str">
        <f>VLOOKUP(Table1[CUSTOMER ID],'Hospitalisation Details'!$A$2:$I$2344,8,0)</f>
        <v>tier - 2</v>
      </c>
      <c r="P1954" s="8" t="str">
        <f>VLOOKUP(Table1[CUSTOMER ID],'Hospitalisation Details'!$A$2:$I$2344,9,0)</f>
        <v>R1013</v>
      </c>
      <c r="Q1954" s="8">
        <f ca="1">VLOOKUP(Table1[CUSTOMER ID],'Hospitalisation Details'!$A$2:$N$2344,13,0)</f>
        <v>37</v>
      </c>
    </row>
    <row r="1955" spans="1:17" ht="15.75" x14ac:dyDescent="0.25">
      <c r="A1955" s="1" t="s">
        <v>413</v>
      </c>
      <c r="B1955" s="8" t="str">
        <f>VLOOKUP(A1955:A4289,'Customer Names'!$A$2:$D$2336,2,0)</f>
        <v xml:space="preserve">  Amber</v>
      </c>
      <c r="C1955" s="8">
        <f>VLOOKUP(A1955:A4289,'Medical Examinations'!$A$2:$H$2336,2,0)</f>
        <v>33.630000000000003</v>
      </c>
      <c r="D1955" s="8">
        <f>VLOOKUP(A1955:A4289,'Medical Examinations'!$A$2:$H$2336,3,0)</f>
        <v>4.47</v>
      </c>
      <c r="E1955" s="8" t="str">
        <f>VLOOKUP(A1955:A4289,'Medical Examinations'!$A$1:$M$2336,10,0)</f>
        <v>Yes</v>
      </c>
      <c r="F1955" s="8" t="str">
        <f>VLOOKUP(A1955:A4289,'Medical Examinations'!$A$2:$H$2336,5,0)</f>
        <v>No</v>
      </c>
      <c r="G1955" s="8" t="str">
        <f>VLOOKUP(A1955:A4289,'Medical Examinations'!$A$2:$H$2336,6,0)</f>
        <v>No</v>
      </c>
      <c r="H1955" s="8">
        <f>VLOOKUP(A1955:A4289,'Medical Examinations'!$A$2:$H$2336,7,0)</f>
        <v>0</v>
      </c>
      <c r="I1955" t="str">
        <f>VLOOKUP(A1955:A4289,'Medical Examinations'!$A$2:$K$2336,11,0)</f>
        <v>No</v>
      </c>
      <c r="J1955" s="8" t="str">
        <f>VLOOKUP(A1955:A4289,'Medical Examinations'!$A$2:$M$2336,12,0)</f>
        <v>Obesity</v>
      </c>
      <c r="K1955" s="8" t="str">
        <f>VLOOKUP(A1955:A4289,'Medical Examinations'!$A$2:$M$2336,13,0)</f>
        <v>Normal</v>
      </c>
      <c r="L1955" s="8" t="str">
        <f>VLOOKUP(Table1[CUSTOMER ID],'Hospitalisation Details'!$A$1:$N$2344,12,0)</f>
        <v>11/Nov/2001</v>
      </c>
      <c r="M1955" s="22">
        <f>VLOOKUP(Table1[CUSTOMER ID],'Hospitalisation Details'!$A$2:$N$2344,14,0)</f>
        <v>3579.83</v>
      </c>
      <c r="N1955" s="8" t="str">
        <f>VLOOKUP(Table1[CUSTOMER ID],'Hospitalisation Details'!$A$2:$I$2344,7,0)</f>
        <v>tier - 2</v>
      </c>
      <c r="O1955" s="8" t="str">
        <f>VLOOKUP(Table1[CUSTOMER ID],'Hospitalisation Details'!$A$2:$I$2344,8,0)</f>
        <v>tier - 2</v>
      </c>
      <c r="P1955" s="8" t="str">
        <f>VLOOKUP(Table1[CUSTOMER ID],'Hospitalisation Details'!$A$2:$I$2344,9,0)</f>
        <v>R1012</v>
      </c>
      <c r="Q1955" s="8">
        <f ca="1">VLOOKUP(Table1[CUSTOMER ID],'Hospitalisation Details'!$A$2:$N$2344,13,0)</f>
        <v>23</v>
      </c>
    </row>
    <row r="1956" spans="1:17" ht="15.75" x14ac:dyDescent="0.25">
      <c r="A1956" s="1" t="s">
        <v>412</v>
      </c>
      <c r="B1956" s="8" t="str">
        <f>VLOOKUP(A1956:A4290,'Customer Names'!$A$2:$D$2336,2,0)</f>
        <v xml:space="preserve">  Leah C</v>
      </c>
      <c r="C1956" s="8">
        <f>VLOOKUP(A1956:A4290,'Medical Examinations'!$A$2:$H$2336,2,0)</f>
        <v>34.799999999999997</v>
      </c>
      <c r="D1956" s="8">
        <f>VLOOKUP(A1956:A4290,'Medical Examinations'!$A$2:$H$2336,3,0)</f>
        <v>4.08</v>
      </c>
      <c r="E1956" s="8" t="str">
        <f>VLOOKUP(A1956:A4290,'Medical Examinations'!$A$1:$M$2336,10,0)</f>
        <v>Yes</v>
      </c>
      <c r="F1956" s="8" t="str">
        <f>VLOOKUP(A1956:A4290,'Medical Examinations'!$A$2:$H$2336,5,0)</f>
        <v>No</v>
      </c>
      <c r="G1956" s="8" t="str">
        <f>VLOOKUP(A1956:A4290,'Medical Examinations'!$A$2:$H$2336,6,0)</f>
        <v>No</v>
      </c>
      <c r="H1956" s="8">
        <f>VLOOKUP(A1956:A4290,'Medical Examinations'!$A$2:$H$2336,7,0)</f>
        <v>1</v>
      </c>
      <c r="I1956" t="str">
        <f>VLOOKUP(A1956:A4290,'Medical Examinations'!$A$2:$K$2336,11,0)</f>
        <v>No</v>
      </c>
      <c r="J1956" s="8" t="str">
        <f>VLOOKUP(A1956:A4290,'Medical Examinations'!$A$2:$M$2336,12,0)</f>
        <v>Obesity</v>
      </c>
      <c r="K1956" s="8" t="str">
        <f>VLOOKUP(A1956:A4290,'Medical Examinations'!$A$2:$M$2336,13,0)</f>
        <v>Normal</v>
      </c>
      <c r="L1956" s="8" t="str">
        <f>VLOOKUP(Table1[CUSTOMER ID],'Hospitalisation Details'!$A$1:$N$2344,12,0)</f>
        <v>23/Aug/1995</v>
      </c>
      <c r="M1956" s="22">
        <f>VLOOKUP(Table1[CUSTOMER ID],'Hospitalisation Details'!$A$2:$N$2344,14,0)</f>
        <v>3578</v>
      </c>
      <c r="N1956" s="8" t="str">
        <f>VLOOKUP(Table1[CUSTOMER ID],'Hospitalisation Details'!$A$2:$I$2344,7,0)</f>
        <v>tier - 2</v>
      </c>
      <c r="O1956" s="8" t="str">
        <f>VLOOKUP(Table1[CUSTOMER ID],'Hospitalisation Details'!$A$2:$I$2344,8,0)</f>
        <v>tier - 3</v>
      </c>
      <c r="P1956" s="8" t="str">
        <f>VLOOKUP(Table1[CUSTOMER ID],'Hospitalisation Details'!$A$2:$I$2344,9,0)</f>
        <v>R1011</v>
      </c>
      <c r="Q1956" s="8">
        <f ca="1">VLOOKUP(Table1[CUSTOMER ID],'Hospitalisation Details'!$A$2:$N$2344,13,0)</f>
        <v>29</v>
      </c>
    </row>
    <row r="1957" spans="1:17" ht="15.75" x14ac:dyDescent="0.25">
      <c r="A1957" s="1" t="s">
        <v>411</v>
      </c>
      <c r="B1957" s="8" t="str">
        <f>VLOOKUP(A1957:A4291,'Customer Names'!$A$2:$D$2336,2,0)</f>
        <v xml:space="preserve">  Lilia</v>
      </c>
      <c r="C1957" s="8">
        <f>VLOOKUP(A1957:A4291,'Medical Examinations'!$A$2:$H$2336,2,0)</f>
        <v>16.809999999999999</v>
      </c>
      <c r="D1957" s="8">
        <f>VLOOKUP(A1957:A4291,'Medical Examinations'!$A$2:$H$2336,3,0)</f>
        <v>5.51</v>
      </c>
      <c r="E1957" s="8" t="str">
        <f>VLOOKUP(A1957:A4291,'Medical Examinations'!$A$1:$M$2336,10,0)</f>
        <v>Yes</v>
      </c>
      <c r="F1957" s="8" t="str">
        <f>VLOOKUP(A1957:A4291,'Medical Examinations'!$A$2:$H$2336,5,0)</f>
        <v>No</v>
      </c>
      <c r="G1957" s="8" t="str">
        <f>VLOOKUP(A1957:A4291,'Medical Examinations'!$A$2:$H$2336,6,0)</f>
        <v>No</v>
      </c>
      <c r="H1957" s="8">
        <f>VLOOKUP(A1957:A4291,'Medical Examinations'!$A$2:$H$2336,7,0)</f>
        <v>1</v>
      </c>
      <c r="I1957" t="str">
        <f>VLOOKUP(A1957:A4291,'Medical Examinations'!$A$2:$K$2336,11,0)</f>
        <v>No</v>
      </c>
      <c r="J1957" s="8" t="str">
        <f>VLOOKUP(A1957:A4291,'Medical Examinations'!$A$2:$M$2336,12,0)</f>
        <v>Underweight</v>
      </c>
      <c r="K1957" s="8" t="str">
        <f>VLOOKUP(A1957:A4291,'Medical Examinations'!$A$2:$M$2336,13,0)</f>
        <v>Normal</v>
      </c>
      <c r="L1957" s="8" t="str">
        <f>VLOOKUP(Table1[CUSTOMER ID],'Hospitalisation Details'!$A$1:$N$2344,12,0)</f>
        <v>18/Aug/1988</v>
      </c>
      <c r="M1957" s="22">
        <f>VLOOKUP(Table1[CUSTOMER ID],'Hospitalisation Details'!$A$2:$N$2344,14,0)</f>
        <v>3569.96</v>
      </c>
      <c r="N1957" s="8" t="str">
        <f>VLOOKUP(Table1[CUSTOMER ID],'Hospitalisation Details'!$A$2:$I$2344,7,0)</f>
        <v>tier - 2</v>
      </c>
      <c r="O1957" s="8" t="str">
        <f>VLOOKUP(Table1[CUSTOMER ID],'Hospitalisation Details'!$A$2:$I$2344,8,0)</f>
        <v>tier - 1</v>
      </c>
      <c r="P1957" s="8" t="str">
        <f>VLOOKUP(Table1[CUSTOMER ID],'Hospitalisation Details'!$A$2:$I$2344,9,0)</f>
        <v>R1012</v>
      </c>
      <c r="Q1957" s="8">
        <f ca="1">VLOOKUP(Table1[CUSTOMER ID],'Hospitalisation Details'!$A$2:$N$2344,13,0)</f>
        <v>36</v>
      </c>
    </row>
    <row r="1958" spans="1:17" ht="15.75" x14ac:dyDescent="0.25">
      <c r="A1958" s="1" t="s">
        <v>410</v>
      </c>
      <c r="B1958" s="8" t="str">
        <f>VLOOKUP(A1958:A4292,'Customer Names'!$A$2:$D$2336,2,0)</f>
        <v xml:space="preserve">  Danny</v>
      </c>
      <c r="C1958" s="8">
        <f>VLOOKUP(A1958:A4292,'Medical Examinations'!$A$2:$H$2336,2,0)</f>
        <v>16.690000000000001</v>
      </c>
      <c r="D1958" s="8">
        <f>VLOOKUP(A1958:A4292,'Medical Examinations'!$A$2:$H$2336,3,0)</f>
        <v>8.4</v>
      </c>
      <c r="E1958" s="8" t="str">
        <f>VLOOKUP(A1958:A4292,'Medical Examinations'!$A$1:$M$2336,10,0)</f>
        <v>Yes</v>
      </c>
      <c r="F1958" s="8" t="str">
        <f>VLOOKUP(A1958:A4292,'Medical Examinations'!$A$2:$H$2336,5,0)</f>
        <v>No</v>
      </c>
      <c r="G1958" s="8" t="str">
        <f>VLOOKUP(A1958:A4292,'Medical Examinations'!$A$2:$H$2336,6,0)</f>
        <v>No</v>
      </c>
      <c r="H1958" s="8">
        <f>VLOOKUP(A1958:A4292,'Medical Examinations'!$A$2:$H$2336,7,0)</f>
        <v>0</v>
      </c>
      <c r="I1958" t="str">
        <f>VLOOKUP(A1958:A4292,'Medical Examinations'!$A$2:$K$2336,11,0)</f>
        <v>No</v>
      </c>
      <c r="J1958" s="8" t="str">
        <f>VLOOKUP(A1958:A4292,'Medical Examinations'!$A$2:$M$2336,12,0)</f>
        <v>Underweight</v>
      </c>
      <c r="K1958" s="8" t="str">
        <f>VLOOKUP(A1958:A4292,'Medical Examinations'!$A$2:$M$2336,13,0)</f>
        <v>Diabetes</v>
      </c>
      <c r="L1958" s="8" t="str">
        <f>VLOOKUP(Table1[CUSTOMER ID],'Hospitalisation Details'!$A$1:$N$2344,12,0)</f>
        <v>10/Oct/1981</v>
      </c>
      <c r="M1958" s="22">
        <f>VLOOKUP(Table1[CUSTOMER ID],'Hospitalisation Details'!$A$2:$N$2344,14,0)</f>
        <v>3562.87</v>
      </c>
      <c r="N1958" s="8" t="str">
        <f>VLOOKUP(Table1[CUSTOMER ID],'Hospitalisation Details'!$A$2:$I$2344,7,0)</f>
        <v>tier - 2</v>
      </c>
      <c r="O1958" s="8" t="str">
        <f>VLOOKUP(Table1[CUSTOMER ID],'Hospitalisation Details'!$A$2:$I$2344,8,0)</f>
        <v>tier - 1</v>
      </c>
      <c r="P1958" s="8" t="str">
        <f>VLOOKUP(Table1[CUSTOMER ID],'Hospitalisation Details'!$A$2:$I$2344,9,0)</f>
        <v>R1013</v>
      </c>
      <c r="Q1958" s="8">
        <f ca="1">VLOOKUP(Table1[CUSTOMER ID],'Hospitalisation Details'!$A$2:$N$2344,13,0)</f>
        <v>43</v>
      </c>
    </row>
    <row r="1959" spans="1:17" ht="15.75" x14ac:dyDescent="0.25">
      <c r="A1959" s="1" t="s">
        <v>409</v>
      </c>
      <c r="B1959" s="8" t="str">
        <f>VLOOKUP(A1959:A4293,'Customer Names'!$A$2:$D$2336,2,0)</f>
        <v xml:space="preserve">  Lauren</v>
      </c>
      <c r="C1959" s="8">
        <f>VLOOKUP(A1959:A4293,'Medical Examinations'!$A$2:$H$2336,2,0)</f>
        <v>23.21</v>
      </c>
      <c r="D1959" s="8">
        <f>VLOOKUP(A1959:A4293,'Medical Examinations'!$A$2:$H$2336,3,0)</f>
        <v>5.14</v>
      </c>
      <c r="E1959" s="8" t="str">
        <f>VLOOKUP(A1959:A4293,'Medical Examinations'!$A$1:$M$2336,10,0)</f>
        <v>Yes</v>
      </c>
      <c r="F1959" s="8" t="str">
        <f>VLOOKUP(A1959:A4293,'Medical Examinations'!$A$2:$H$2336,5,0)</f>
        <v>No</v>
      </c>
      <c r="G1959" s="8" t="str">
        <f>VLOOKUP(A1959:A4293,'Medical Examinations'!$A$2:$H$2336,6,0)</f>
        <v>No</v>
      </c>
      <c r="H1959" s="8">
        <f>VLOOKUP(A1959:A4293,'Medical Examinations'!$A$2:$H$2336,7,0)</f>
        <v>1</v>
      </c>
      <c r="I1959" t="str">
        <f>VLOOKUP(A1959:A4293,'Medical Examinations'!$A$2:$K$2336,11,0)</f>
        <v>No</v>
      </c>
      <c r="J1959" s="8" t="str">
        <f>VLOOKUP(A1959:A4293,'Medical Examinations'!$A$2:$M$2336,12,0)</f>
        <v>Normal Weight</v>
      </c>
      <c r="K1959" s="8" t="str">
        <f>VLOOKUP(A1959:A4293,'Medical Examinations'!$A$2:$M$2336,13,0)</f>
        <v>Normal</v>
      </c>
      <c r="L1959" s="8" t="str">
        <f>VLOOKUP(Table1[CUSTOMER ID],'Hospitalisation Details'!$A$1:$N$2344,12,0)</f>
        <v>16/Jun/1995</v>
      </c>
      <c r="M1959" s="22">
        <f>VLOOKUP(Table1[CUSTOMER ID],'Hospitalisation Details'!$A$2:$N$2344,14,0)</f>
        <v>3561.89</v>
      </c>
      <c r="N1959" s="8" t="str">
        <f>VLOOKUP(Table1[CUSTOMER ID],'Hospitalisation Details'!$A$2:$I$2344,7,0)</f>
        <v>tier - 2</v>
      </c>
      <c r="O1959" s="8" t="str">
        <f>VLOOKUP(Table1[CUSTOMER ID],'Hospitalisation Details'!$A$2:$I$2344,8,0)</f>
        <v>tier - 1</v>
      </c>
      <c r="P1959" s="8" t="str">
        <f>VLOOKUP(Table1[CUSTOMER ID],'Hospitalisation Details'!$A$2:$I$2344,9,0)</f>
        <v>R1013</v>
      </c>
      <c r="Q1959" s="8">
        <f ca="1">VLOOKUP(Table1[CUSTOMER ID],'Hospitalisation Details'!$A$2:$N$2344,13,0)</f>
        <v>29</v>
      </c>
    </row>
    <row r="1960" spans="1:17" ht="15.75" x14ac:dyDescent="0.25">
      <c r="A1960" s="1" t="s">
        <v>408</v>
      </c>
      <c r="B1960" s="8" t="str">
        <f>VLOOKUP(A1960:A4294,'Customer Names'!$A$2:$D$2336,2,0)</f>
        <v xml:space="preserve">  Courtney</v>
      </c>
      <c r="C1960" s="8">
        <f>VLOOKUP(A1960:A4294,'Medical Examinations'!$A$2:$H$2336,2,0)</f>
        <v>25.175000000000001</v>
      </c>
      <c r="D1960" s="8">
        <f>VLOOKUP(A1960:A4294,'Medical Examinations'!$A$2:$H$2336,3,0)</f>
        <v>5.21</v>
      </c>
      <c r="E1960" s="8" t="str">
        <f>VLOOKUP(A1960:A4294,'Medical Examinations'!$A$1:$M$2336,10,0)</f>
        <v>Yes</v>
      </c>
      <c r="F1960" s="8" t="str">
        <f>VLOOKUP(A1960:A4294,'Medical Examinations'!$A$2:$H$2336,5,0)</f>
        <v>No</v>
      </c>
      <c r="G1960" s="8" t="str">
        <f>VLOOKUP(A1960:A4294,'Medical Examinations'!$A$2:$H$2336,6,0)</f>
        <v>No</v>
      </c>
      <c r="H1960" s="8">
        <f>VLOOKUP(A1960:A4294,'Medical Examinations'!$A$2:$H$2336,7,0)</f>
        <v>1</v>
      </c>
      <c r="I1960" t="str">
        <f>VLOOKUP(A1960:A4294,'Medical Examinations'!$A$2:$K$2336,11,0)</f>
        <v>No</v>
      </c>
      <c r="J1960" s="8" t="str">
        <f>VLOOKUP(A1960:A4294,'Medical Examinations'!$A$2:$M$2336,12,0)</f>
        <v>Overweight</v>
      </c>
      <c r="K1960" s="8" t="str">
        <f>VLOOKUP(A1960:A4294,'Medical Examinations'!$A$2:$M$2336,13,0)</f>
        <v>Normal</v>
      </c>
      <c r="L1960" s="8" t="str">
        <f>VLOOKUP(Table1[CUSTOMER ID],'Hospitalisation Details'!$A$1:$N$2344,12,0)</f>
        <v>9/Oct/1995</v>
      </c>
      <c r="M1960" s="22">
        <f>VLOOKUP(Table1[CUSTOMER ID],'Hospitalisation Details'!$A$2:$N$2344,14,0)</f>
        <v>3558.62</v>
      </c>
      <c r="N1960" s="8" t="str">
        <f>VLOOKUP(Table1[CUSTOMER ID],'Hospitalisation Details'!$A$2:$I$2344,7,0)</f>
        <v>tier - 2</v>
      </c>
      <c r="O1960" s="8" t="str">
        <f>VLOOKUP(Table1[CUSTOMER ID],'Hospitalisation Details'!$A$2:$I$2344,8,0)</f>
        <v>tier - 3</v>
      </c>
      <c r="P1960" s="8" t="str">
        <f>VLOOKUP(Table1[CUSTOMER ID],'Hospitalisation Details'!$A$2:$I$2344,9,0)</f>
        <v>R1024</v>
      </c>
      <c r="Q1960" s="8">
        <f ca="1">VLOOKUP(Table1[CUSTOMER ID],'Hospitalisation Details'!$A$2:$N$2344,13,0)</f>
        <v>29</v>
      </c>
    </row>
    <row r="1961" spans="1:17" ht="15.75" x14ac:dyDescent="0.25">
      <c r="A1961" s="1" t="s">
        <v>407</v>
      </c>
      <c r="B1961" s="8" t="str">
        <f>VLOOKUP(A1961:A4295,'Customer Names'!$A$2:$D$2336,2,0)</f>
        <v xml:space="preserve">  Elizabeth</v>
      </c>
      <c r="C1961" s="8">
        <f>VLOOKUP(A1961:A4295,'Medical Examinations'!$A$2:$H$2336,2,0)</f>
        <v>34.770000000000003</v>
      </c>
      <c r="D1961" s="8">
        <f>VLOOKUP(A1961:A4295,'Medical Examinations'!$A$2:$H$2336,3,0)</f>
        <v>6.23</v>
      </c>
      <c r="E1961" s="8" t="str">
        <f>VLOOKUP(A1961:A4295,'Medical Examinations'!$A$1:$M$2336,10,0)</f>
        <v>No</v>
      </c>
      <c r="F1961" s="8" t="str">
        <f>VLOOKUP(A1961:A4295,'Medical Examinations'!$A$2:$H$2336,5,0)</f>
        <v>No</v>
      </c>
      <c r="G1961" s="8" t="str">
        <f>VLOOKUP(A1961:A4295,'Medical Examinations'!$A$2:$H$2336,6,0)</f>
        <v>No</v>
      </c>
      <c r="H1961" s="8">
        <f>VLOOKUP(A1961:A4295,'Medical Examinations'!$A$2:$H$2336,7,0)</f>
        <v>0</v>
      </c>
      <c r="I1961" t="str">
        <f>VLOOKUP(A1961:A4295,'Medical Examinations'!$A$2:$K$2336,11,0)</f>
        <v>No</v>
      </c>
      <c r="J1961" s="8" t="str">
        <f>VLOOKUP(A1961:A4295,'Medical Examinations'!$A$2:$M$2336,12,0)</f>
        <v>Obesity</v>
      </c>
      <c r="K1961" s="8" t="str">
        <f>VLOOKUP(A1961:A4295,'Medical Examinations'!$A$2:$M$2336,13,0)</f>
        <v>Prediabetes</v>
      </c>
      <c r="L1961" s="8" t="str">
        <f>VLOOKUP(Table1[CUSTOMER ID],'Hospitalisation Details'!$A$1:$N$2344,12,0)</f>
        <v>24/Sep/1994</v>
      </c>
      <c r="M1961" s="22">
        <f>VLOOKUP(Table1[CUSTOMER ID],'Hospitalisation Details'!$A$2:$N$2344,14,0)</f>
        <v>3556.92</v>
      </c>
      <c r="N1961" s="8" t="str">
        <f>VLOOKUP(Table1[CUSTOMER ID],'Hospitalisation Details'!$A$2:$I$2344,7,0)</f>
        <v>tier - 2</v>
      </c>
      <c r="O1961" s="8" t="str">
        <f>VLOOKUP(Table1[CUSTOMER ID],'Hospitalisation Details'!$A$2:$I$2344,8,0)</f>
        <v>tier - 3</v>
      </c>
      <c r="P1961" s="8" t="str">
        <f>VLOOKUP(Table1[CUSTOMER ID],'Hospitalisation Details'!$A$2:$I$2344,9,0)</f>
        <v>R1012</v>
      </c>
      <c r="Q1961" s="8">
        <f ca="1">VLOOKUP(Table1[CUSTOMER ID],'Hospitalisation Details'!$A$2:$N$2344,13,0)</f>
        <v>30</v>
      </c>
    </row>
    <row r="1962" spans="1:17" ht="15.75" x14ac:dyDescent="0.25">
      <c r="A1962" s="1" t="s">
        <v>406</v>
      </c>
      <c r="B1962" s="8" t="str">
        <f>VLOOKUP(A1962:A4296,'Customer Names'!$A$2:$D$2336,2,0)</f>
        <v xml:space="preserve">  Satomi</v>
      </c>
      <c r="C1962" s="8">
        <f>VLOOKUP(A1962:A4296,'Medical Examinations'!$A$2:$H$2336,2,0)</f>
        <v>27.7</v>
      </c>
      <c r="D1962" s="8">
        <f>VLOOKUP(A1962:A4296,'Medical Examinations'!$A$2:$H$2336,3,0)</f>
        <v>5.6</v>
      </c>
      <c r="E1962" s="8" t="str">
        <f>VLOOKUP(A1962:A4296,'Medical Examinations'!$A$1:$M$2336,10,0)</f>
        <v>No</v>
      </c>
      <c r="F1962" s="8" t="str">
        <f>VLOOKUP(A1962:A4296,'Medical Examinations'!$A$2:$H$2336,5,0)</f>
        <v>No</v>
      </c>
      <c r="G1962" s="8" t="str">
        <f>VLOOKUP(A1962:A4296,'Medical Examinations'!$A$2:$H$2336,6,0)</f>
        <v>No</v>
      </c>
      <c r="H1962" s="8">
        <f>VLOOKUP(A1962:A4296,'Medical Examinations'!$A$2:$H$2336,7,0)</f>
        <v>1</v>
      </c>
      <c r="I1962" t="str">
        <f>VLOOKUP(A1962:A4296,'Medical Examinations'!$A$2:$K$2336,11,0)</f>
        <v>No</v>
      </c>
      <c r="J1962" s="8" t="str">
        <f>VLOOKUP(A1962:A4296,'Medical Examinations'!$A$2:$M$2336,12,0)</f>
        <v>Overweight</v>
      </c>
      <c r="K1962" s="8" t="str">
        <f>VLOOKUP(A1962:A4296,'Medical Examinations'!$A$2:$M$2336,13,0)</f>
        <v>Normal</v>
      </c>
      <c r="L1962" s="8" t="str">
        <f>VLOOKUP(Table1[CUSTOMER ID],'Hospitalisation Details'!$A$1:$N$2344,12,0)</f>
        <v>22/Dec/1992</v>
      </c>
      <c r="M1962" s="22">
        <f>VLOOKUP(Table1[CUSTOMER ID],'Hospitalisation Details'!$A$2:$N$2344,14,0)</f>
        <v>3554.2</v>
      </c>
      <c r="N1962" s="8" t="str">
        <f>VLOOKUP(Table1[CUSTOMER ID],'Hospitalisation Details'!$A$2:$I$2344,7,0)</f>
        <v>tier - 2</v>
      </c>
      <c r="O1962" s="8" t="str">
        <f>VLOOKUP(Table1[CUSTOMER ID],'Hospitalisation Details'!$A$2:$I$2344,8,0)</f>
        <v>tier - 3</v>
      </c>
      <c r="P1962" s="8" t="str">
        <f>VLOOKUP(Table1[CUSTOMER ID],'Hospitalisation Details'!$A$2:$I$2344,9,0)</f>
        <v>R1011</v>
      </c>
      <c r="Q1962" s="8">
        <f ca="1">VLOOKUP(Table1[CUSTOMER ID],'Hospitalisation Details'!$A$2:$N$2344,13,0)</f>
        <v>31</v>
      </c>
    </row>
    <row r="1963" spans="1:17" ht="15.75" x14ac:dyDescent="0.25">
      <c r="A1963" s="1" t="s">
        <v>405</v>
      </c>
      <c r="B1963" s="8" t="str">
        <f>VLOOKUP(A1963:A4297,'Customer Names'!$A$2:$D$2336,2,0)</f>
        <v xml:space="preserve">  Matthew D</v>
      </c>
      <c r="C1963" s="8">
        <f>VLOOKUP(A1963:A4297,'Medical Examinations'!$A$2:$H$2336,2,0)</f>
        <v>19.12</v>
      </c>
      <c r="D1963" s="8">
        <f>VLOOKUP(A1963:A4297,'Medical Examinations'!$A$2:$H$2336,3,0)</f>
        <v>4.72</v>
      </c>
      <c r="E1963" s="8" t="str">
        <f>VLOOKUP(A1963:A4297,'Medical Examinations'!$A$1:$M$2336,10,0)</f>
        <v>Yes</v>
      </c>
      <c r="F1963" s="8" t="str">
        <f>VLOOKUP(A1963:A4297,'Medical Examinations'!$A$2:$H$2336,5,0)</f>
        <v>No</v>
      </c>
      <c r="G1963" s="8" t="str">
        <f>VLOOKUP(A1963:A4297,'Medical Examinations'!$A$2:$H$2336,6,0)</f>
        <v>No</v>
      </c>
      <c r="H1963" s="8">
        <f>VLOOKUP(A1963:A4297,'Medical Examinations'!$A$2:$H$2336,7,0)</f>
        <v>1</v>
      </c>
      <c r="I1963" t="str">
        <f>VLOOKUP(A1963:A4297,'Medical Examinations'!$A$2:$K$2336,11,0)</f>
        <v>No</v>
      </c>
      <c r="J1963" s="8" t="str">
        <f>VLOOKUP(A1963:A4297,'Medical Examinations'!$A$2:$M$2336,12,0)</f>
        <v>Normal Weight</v>
      </c>
      <c r="K1963" s="8" t="str">
        <f>VLOOKUP(A1963:A4297,'Medical Examinations'!$A$2:$M$2336,13,0)</f>
        <v>Normal</v>
      </c>
      <c r="L1963" s="8" t="str">
        <f>VLOOKUP(Table1[CUSTOMER ID],'Hospitalisation Details'!$A$1:$N$2344,12,0)</f>
        <v>15/Oct/1988</v>
      </c>
      <c r="M1963" s="22">
        <f>VLOOKUP(Table1[CUSTOMER ID],'Hospitalisation Details'!$A$2:$N$2344,14,0)</f>
        <v>3540.12</v>
      </c>
      <c r="N1963" s="8" t="str">
        <f>VLOOKUP(Table1[CUSTOMER ID],'Hospitalisation Details'!$A$2:$I$2344,7,0)</f>
        <v>tier - 2</v>
      </c>
      <c r="O1963" s="8" t="str">
        <f>VLOOKUP(Table1[CUSTOMER ID],'Hospitalisation Details'!$A$2:$I$2344,8,0)</f>
        <v>tier - 1</v>
      </c>
      <c r="P1963" s="8" t="str">
        <f>VLOOKUP(Table1[CUSTOMER ID],'Hospitalisation Details'!$A$2:$I$2344,9,0)</f>
        <v>R1013</v>
      </c>
      <c r="Q1963" s="8">
        <f ca="1">VLOOKUP(Table1[CUSTOMER ID],'Hospitalisation Details'!$A$2:$N$2344,13,0)</f>
        <v>36</v>
      </c>
    </row>
    <row r="1964" spans="1:17" ht="15.75" x14ac:dyDescent="0.25">
      <c r="A1964" s="1" t="s">
        <v>404</v>
      </c>
      <c r="B1964" s="8" t="str">
        <f>VLOOKUP(A1964:A4298,'Customer Names'!$A$2:$D$2336,2,0)</f>
        <v xml:space="preserve">  Peter T II</v>
      </c>
      <c r="C1964" s="8">
        <f>VLOOKUP(A1964:A4298,'Medical Examinations'!$A$2:$H$2336,2,0)</f>
        <v>32.67</v>
      </c>
      <c r="D1964" s="8">
        <f>VLOOKUP(A1964:A4298,'Medical Examinations'!$A$2:$H$2336,3,0)</f>
        <v>4.67</v>
      </c>
      <c r="E1964" s="8" t="str">
        <f>VLOOKUP(A1964:A4298,'Medical Examinations'!$A$1:$M$2336,10,0)</f>
        <v>No</v>
      </c>
      <c r="F1964" s="8" t="str">
        <f>VLOOKUP(A1964:A4298,'Medical Examinations'!$A$2:$H$2336,5,0)</f>
        <v>No</v>
      </c>
      <c r="G1964" s="8" t="str">
        <f>VLOOKUP(A1964:A4298,'Medical Examinations'!$A$2:$H$2336,6,0)</f>
        <v>Yes</v>
      </c>
      <c r="H1964" s="8">
        <f>VLOOKUP(A1964:A4298,'Medical Examinations'!$A$2:$H$2336,7,0)</f>
        <v>1</v>
      </c>
      <c r="I1964" t="str">
        <f>VLOOKUP(A1964:A4298,'Medical Examinations'!$A$2:$K$2336,11,0)</f>
        <v>No</v>
      </c>
      <c r="J1964" s="8" t="str">
        <f>VLOOKUP(A1964:A4298,'Medical Examinations'!$A$2:$M$2336,12,0)</f>
        <v>Obesity</v>
      </c>
      <c r="K1964" s="8" t="str">
        <f>VLOOKUP(A1964:A4298,'Medical Examinations'!$A$2:$M$2336,13,0)</f>
        <v>Normal</v>
      </c>
      <c r="L1964" s="8" t="str">
        <f>VLOOKUP(Table1[CUSTOMER ID],'Hospitalisation Details'!$A$1:$N$2344,12,0)</f>
        <v>24/Aug/2003</v>
      </c>
      <c r="M1964" s="22">
        <f>VLOOKUP(Table1[CUSTOMER ID],'Hospitalisation Details'!$A$2:$N$2344,14,0)</f>
        <v>3538.9</v>
      </c>
      <c r="N1964" s="8" t="str">
        <f>VLOOKUP(Table1[CUSTOMER ID],'Hospitalisation Details'!$A$2:$I$2344,7,0)</f>
        <v>tier - 2</v>
      </c>
      <c r="O1964" s="8" t="str">
        <f>VLOOKUP(Table1[CUSTOMER ID],'Hospitalisation Details'!$A$2:$I$2344,8,0)</f>
        <v>tier - 2</v>
      </c>
      <c r="P1964" s="8" t="str">
        <f>VLOOKUP(Table1[CUSTOMER ID],'Hospitalisation Details'!$A$2:$I$2344,9,0)</f>
        <v>R1012</v>
      </c>
      <c r="Q1964" s="8">
        <f ca="1">VLOOKUP(Table1[CUSTOMER ID],'Hospitalisation Details'!$A$2:$N$2344,13,0)</f>
        <v>21</v>
      </c>
    </row>
    <row r="1965" spans="1:17" ht="15.75" x14ac:dyDescent="0.25">
      <c r="A1965" s="1" t="s">
        <v>403</v>
      </c>
      <c r="B1965" s="8" t="str">
        <f>VLOOKUP(A1965:A4299,'Customer Names'!$A$2:$D$2336,2,0)</f>
        <v xml:space="preserve">  Manuel</v>
      </c>
      <c r="C1965" s="8">
        <f>VLOOKUP(A1965:A4299,'Medical Examinations'!$A$2:$H$2336,2,0)</f>
        <v>28.5</v>
      </c>
      <c r="D1965" s="8">
        <f>VLOOKUP(A1965:A4299,'Medical Examinations'!$A$2:$H$2336,3,0)</f>
        <v>6.11</v>
      </c>
      <c r="E1965" s="8" t="str">
        <f>VLOOKUP(A1965:A4299,'Medical Examinations'!$A$1:$M$2336,10,0)</f>
        <v>No</v>
      </c>
      <c r="F1965" s="8" t="str">
        <f>VLOOKUP(A1965:A4299,'Medical Examinations'!$A$2:$H$2336,5,0)</f>
        <v>No</v>
      </c>
      <c r="G1965" s="8" t="str">
        <f>VLOOKUP(A1965:A4299,'Medical Examinations'!$A$2:$H$2336,6,0)</f>
        <v>No</v>
      </c>
      <c r="H1965" s="8">
        <f>VLOOKUP(A1965:A4299,'Medical Examinations'!$A$2:$H$2336,7,0)</f>
        <v>1</v>
      </c>
      <c r="I1965" t="str">
        <f>VLOOKUP(A1965:A4299,'Medical Examinations'!$A$2:$K$2336,11,0)</f>
        <v>No</v>
      </c>
      <c r="J1965" s="8" t="str">
        <f>VLOOKUP(A1965:A4299,'Medical Examinations'!$A$2:$M$2336,12,0)</f>
        <v>Overweight</v>
      </c>
      <c r="K1965" s="8" t="str">
        <f>VLOOKUP(A1965:A4299,'Medical Examinations'!$A$2:$M$2336,13,0)</f>
        <v>Prediabetes</v>
      </c>
      <c r="L1965" s="8" t="str">
        <f>VLOOKUP(Table1[CUSTOMER ID],'Hospitalisation Details'!$A$1:$N$2344,12,0)</f>
        <v>16/Sep/1998</v>
      </c>
      <c r="M1965" s="22">
        <f>VLOOKUP(Table1[CUSTOMER ID],'Hospitalisation Details'!$A$2:$N$2344,14,0)</f>
        <v>3537.7</v>
      </c>
      <c r="N1965" s="8" t="str">
        <f>VLOOKUP(Table1[CUSTOMER ID],'Hospitalisation Details'!$A$2:$I$2344,7,0)</f>
        <v>tier - 3</v>
      </c>
      <c r="O1965" s="8" t="str">
        <f>VLOOKUP(Table1[CUSTOMER ID],'Hospitalisation Details'!$A$2:$I$2344,8,0)</f>
        <v>tier - 3</v>
      </c>
      <c r="P1965" s="8" t="str">
        <f>VLOOKUP(Table1[CUSTOMER ID],'Hospitalisation Details'!$A$2:$I$2344,9,0)</f>
        <v>R1012</v>
      </c>
      <c r="Q1965" s="8">
        <f ca="1">VLOOKUP(Table1[CUSTOMER ID],'Hospitalisation Details'!$A$2:$N$2344,13,0)</f>
        <v>26</v>
      </c>
    </row>
    <row r="1966" spans="1:17" ht="15.75" x14ac:dyDescent="0.25">
      <c r="A1966" s="1" t="s">
        <v>402</v>
      </c>
      <c r="B1966" s="8" t="str">
        <f>VLOOKUP(A1966:A4300,'Customer Names'!$A$2:$D$2336,2,0)</f>
        <v xml:space="preserve">  Kindsey P</v>
      </c>
      <c r="C1966" s="8">
        <f>VLOOKUP(A1966:A4300,'Medical Examinations'!$A$2:$H$2336,2,0)</f>
        <v>39.270000000000003</v>
      </c>
      <c r="D1966" s="8">
        <f>VLOOKUP(A1966:A4300,'Medical Examinations'!$A$2:$H$2336,3,0)</f>
        <v>6.25</v>
      </c>
      <c r="E1966" s="8" t="str">
        <f>VLOOKUP(A1966:A4300,'Medical Examinations'!$A$1:$M$2336,10,0)</f>
        <v>No</v>
      </c>
      <c r="F1966" s="8" t="str">
        <f>VLOOKUP(A1966:A4300,'Medical Examinations'!$A$2:$H$2336,5,0)</f>
        <v>No</v>
      </c>
      <c r="G1966" s="8" t="str">
        <f>VLOOKUP(A1966:A4300,'Medical Examinations'!$A$2:$H$2336,6,0)</f>
        <v>No</v>
      </c>
      <c r="H1966" s="8">
        <f>VLOOKUP(A1966:A4300,'Medical Examinations'!$A$2:$H$2336,7,0)</f>
        <v>0</v>
      </c>
      <c r="I1966" t="str">
        <f>VLOOKUP(A1966:A4300,'Medical Examinations'!$A$2:$K$2336,11,0)</f>
        <v>No</v>
      </c>
      <c r="J1966" s="8" t="str">
        <f>VLOOKUP(A1966:A4300,'Medical Examinations'!$A$2:$M$2336,12,0)</f>
        <v>Obesity</v>
      </c>
      <c r="K1966" s="8" t="str">
        <f>VLOOKUP(A1966:A4300,'Medical Examinations'!$A$2:$M$2336,13,0)</f>
        <v>Prediabetes</v>
      </c>
      <c r="L1966" s="8" t="str">
        <f>VLOOKUP(Table1[CUSTOMER ID],'Hospitalisation Details'!$A$1:$N$2344,12,0)</f>
        <v>22/Sep/1999</v>
      </c>
      <c r="M1966" s="22">
        <f>VLOOKUP(Table1[CUSTOMER ID],'Hospitalisation Details'!$A$2:$N$2344,14,0)</f>
        <v>3500.61</v>
      </c>
      <c r="N1966" s="8" t="str">
        <f>VLOOKUP(Table1[CUSTOMER ID],'Hospitalisation Details'!$A$2:$I$2344,7,0)</f>
        <v>tier - 2</v>
      </c>
      <c r="O1966" s="8" t="str">
        <f>VLOOKUP(Table1[CUSTOMER ID],'Hospitalisation Details'!$A$2:$I$2344,8,0)</f>
        <v>tier - 2</v>
      </c>
      <c r="P1966" s="8" t="str">
        <f>VLOOKUP(Table1[CUSTOMER ID],'Hospitalisation Details'!$A$2:$I$2344,9,0)</f>
        <v>R1013</v>
      </c>
      <c r="Q1966" s="8">
        <f ca="1">VLOOKUP(Table1[CUSTOMER ID],'Hospitalisation Details'!$A$2:$N$2344,13,0)</f>
        <v>25</v>
      </c>
    </row>
    <row r="1967" spans="1:17" ht="15.75" x14ac:dyDescent="0.25">
      <c r="A1967" s="1" t="s">
        <v>401</v>
      </c>
      <c r="B1967" s="8" t="str">
        <f>VLOOKUP(A1967:A4301,'Customer Names'!$A$2:$D$2336,2,0)</f>
        <v xml:space="preserve">  Thomas G</v>
      </c>
      <c r="C1967" s="8">
        <f>VLOOKUP(A1967:A4301,'Medical Examinations'!$A$2:$H$2336,2,0)</f>
        <v>32.49</v>
      </c>
      <c r="D1967" s="8">
        <f>VLOOKUP(A1967:A4301,'Medical Examinations'!$A$2:$H$2336,3,0)</f>
        <v>4</v>
      </c>
      <c r="E1967" s="8" t="str">
        <f>VLOOKUP(A1967:A4301,'Medical Examinations'!$A$1:$M$2336,10,0)</f>
        <v>Yes</v>
      </c>
      <c r="F1967" s="8" t="str">
        <f>VLOOKUP(A1967:A4301,'Medical Examinations'!$A$2:$H$2336,5,0)</f>
        <v>No</v>
      </c>
      <c r="G1967" s="8" t="str">
        <f>VLOOKUP(A1967:A4301,'Medical Examinations'!$A$2:$H$2336,6,0)</f>
        <v>No</v>
      </c>
      <c r="H1967" s="8">
        <f>VLOOKUP(A1967:A4301,'Medical Examinations'!$A$2:$H$2336,7,0)</f>
        <v>0</v>
      </c>
      <c r="I1967" t="str">
        <f>VLOOKUP(A1967:A4301,'Medical Examinations'!$A$2:$K$2336,11,0)</f>
        <v>No</v>
      </c>
      <c r="J1967" s="8" t="str">
        <f>VLOOKUP(A1967:A4301,'Medical Examinations'!$A$2:$M$2336,12,0)</f>
        <v>Obesity</v>
      </c>
      <c r="K1967" s="8" t="str">
        <f>VLOOKUP(A1967:A4301,'Medical Examinations'!$A$2:$M$2336,13,0)</f>
        <v>Normal</v>
      </c>
      <c r="L1967" s="8" t="str">
        <f>VLOOKUP(Table1[CUSTOMER ID],'Hospitalisation Details'!$A$1:$N$2344,12,0)</f>
        <v>18/Sep/1996</v>
      </c>
      <c r="M1967" s="22">
        <f>VLOOKUP(Table1[CUSTOMER ID],'Hospitalisation Details'!$A$2:$N$2344,14,0)</f>
        <v>3490.55</v>
      </c>
      <c r="N1967" s="8" t="str">
        <f>VLOOKUP(Table1[CUSTOMER ID],'Hospitalisation Details'!$A$2:$I$2344,7,0)</f>
        <v>tier - 1</v>
      </c>
      <c r="O1967" s="8" t="str">
        <f>VLOOKUP(Table1[CUSTOMER ID],'Hospitalisation Details'!$A$2:$I$2344,8,0)</f>
        <v>tier - 2</v>
      </c>
      <c r="P1967" s="8" t="str">
        <f>VLOOKUP(Table1[CUSTOMER ID],'Hospitalisation Details'!$A$2:$I$2344,9,0)</f>
        <v>R1015</v>
      </c>
      <c r="Q1967" s="8">
        <f ca="1">VLOOKUP(Table1[CUSTOMER ID],'Hospitalisation Details'!$A$2:$N$2344,13,0)</f>
        <v>28</v>
      </c>
    </row>
    <row r="1968" spans="1:17" ht="15.75" x14ac:dyDescent="0.25">
      <c r="A1968" s="1" t="s">
        <v>400</v>
      </c>
      <c r="B1968" s="8" t="str">
        <f>VLOOKUP(A1968:A4302,'Customer Names'!$A$2:$D$2336,2,0)</f>
        <v xml:space="preserve">  Kyle S</v>
      </c>
      <c r="C1968" s="8">
        <f>VLOOKUP(A1968:A4302,'Medical Examinations'!$A$2:$H$2336,2,0)</f>
        <v>23.7</v>
      </c>
      <c r="D1968" s="8">
        <f>VLOOKUP(A1968:A4302,'Medical Examinations'!$A$2:$H$2336,3,0)</f>
        <v>5.55</v>
      </c>
      <c r="E1968" s="8" t="str">
        <f>VLOOKUP(A1968:A4302,'Medical Examinations'!$A$1:$M$2336,10,0)</f>
        <v>Yes</v>
      </c>
      <c r="F1968" s="8" t="str">
        <f>VLOOKUP(A1968:A4302,'Medical Examinations'!$A$2:$H$2336,5,0)</f>
        <v>No</v>
      </c>
      <c r="G1968" s="8" t="str">
        <f>VLOOKUP(A1968:A4302,'Medical Examinations'!$A$2:$H$2336,6,0)</f>
        <v>No</v>
      </c>
      <c r="H1968" s="8">
        <f>VLOOKUP(A1968:A4302,'Medical Examinations'!$A$2:$H$2336,7,0)</f>
        <v>0</v>
      </c>
      <c r="I1968" t="str">
        <f>VLOOKUP(A1968:A4302,'Medical Examinations'!$A$2:$K$2336,11,0)</f>
        <v>No</v>
      </c>
      <c r="J1968" s="8" t="str">
        <f>VLOOKUP(A1968:A4302,'Medical Examinations'!$A$2:$M$2336,12,0)</f>
        <v>Normal Weight</v>
      </c>
      <c r="K1968" s="8" t="str">
        <f>VLOOKUP(A1968:A4302,'Medical Examinations'!$A$2:$M$2336,13,0)</f>
        <v>Normal</v>
      </c>
      <c r="L1968" s="8" t="str">
        <f>VLOOKUP(Table1[CUSTOMER ID],'Hospitalisation Details'!$A$1:$N$2344,12,0)</f>
        <v>19/Sep/1996</v>
      </c>
      <c r="M1968" s="22">
        <f>VLOOKUP(Table1[CUSTOMER ID],'Hospitalisation Details'!$A$2:$N$2344,14,0)</f>
        <v>3484.33</v>
      </c>
      <c r="N1968" s="8" t="str">
        <f>VLOOKUP(Table1[CUSTOMER ID],'Hospitalisation Details'!$A$2:$I$2344,7,0)</f>
        <v>tier - 3</v>
      </c>
      <c r="O1968" s="8" t="str">
        <f>VLOOKUP(Table1[CUSTOMER ID],'Hospitalisation Details'!$A$2:$I$2344,8,0)</f>
        <v>tier - 3</v>
      </c>
      <c r="P1968" s="8" t="str">
        <f>VLOOKUP(Table1[CUSTOMER ID],'Hospitalisation Details'!$A$2:$I$2344,9,0)</f>
        <v>R1011</v>
      </c>
      <c r="Q1968" s="8">
        <f ca="1">VLOOKUP(Table1[CUSTOMER ID],'Hospitalisation Details'!$A$2:$N$2344,13,0)</f>
        <v>28</v>
      </c>
    </row>
    <row r="1969" spans="1:17" ht="15.75" x14ac:dyDescent="0.25">
      <c r="A1969" s="1" t="s">
        <v>399</v>
      </c>
      <c r="B1969" s="8" t="str">
        <f>VLOOKUP(A1969:A4303,'Customer Names'!$A$2:$D$2336,2,0)</f>
        <v xml:space="preserve">  Alexander J</v>
      </c>
      <c r="C1969" s="8">
        <f>VLOOKUP(A1969:A4303,'Medical Examinations'!$A$2:$H$2336,2,0)</f>
        <v>30.4</v>
      </c>
      <c r="D1969" s="8">
        <f>VLOOKUP(A1969:A4303,'Medical Examinations'!$A$2:$H$2336,3,0)</f>
        <v>5.95</v>
      </c>
      <c r="E1969" s="8" t="str">
        <f>VLOOKUP(A1969:A4303,'Medical Examinations'!$A$1:$M$2336,10,0)</f>
        <v>No</v>
      </c>
      <c r="F1969" s="8" t="str">
        <f>VLOOKUP(A1969:A4303,'Medical Examinations'!$A$2:$H$2336,5,0)</f>
        <v>yes</v>
      </c>
      <c r="G1969" s="8" t="str">
        <f>VLOOKUP(A1969:A4303,'Medical Examinations'!$A$2:$H$2336,6,0)</f>
        <v>No</v>
      </c>
      <c r="H1969" s="8">
        <f>VLOOKUP(A1969:A4303,'Medical Examinations'!$A$2:$H$2336,7,0)</f>
        <v>1</v>
      </c>
      <c r="I1969" t="str">
        <f>VLOOKUP(A1969:A4303,'Medical Examinations'!$A$2:$K$2336,11,0)</f>
        <v>No</v>
      </c>
      <c r="J1969" s="8" t="str">
        <f>VLOOKUP(A1969:A4303,'Medical Examinations'!$A$2:$M$2336,12,0)</f>
        <v>Obesity</v>
      </c>
      <c r="K1969" s="8" t="str">
        <f>VLOOKUP(A1969:A4303,'Medical Examinations'!$A$2:$M$2336,13,0)</f>
        <v>Prediabetes</v>
      </c>
      <c r="L1969" s="8" t="str">
        <f>VLOOKUP(Table1[CUSTOMER ID],'Hospitalisation Details'!$A$1:$N$2344,12,0)</f>
        <v>26/Jun/2004</v>
      </c>
      <c r="M1969" s="22">
        <f>VLOOKUP(Table1[CUSTOMER ID],'Hospitalisation Details'!$A$2:$N$2344,14,0)</f>
        <v>3481.87</v>
      </c>
      <c r="N1969" s="8" t="str">
        <f>VLOOKUP(Table1[CUSTOMER ID],'Hospitalisation Details'!$A$2:$I$2344,7,0)</f>
        <v>tier - 2</v>
      </c>
      <c r="O1969" s="8" t="str">
        <f>VLOOKUP(Table1[CUSTOMER ID],'Hospitalisation Details'!$A$2:$I$2344,8,0)</f>
        <v>tier - 3</v>
      </c>
      <c r="P1969" s="8" t="str">
        <f>VLOOKUP(Table1[CUSTOMER ID],'Hospitalisation Details'!$A$2:$I$2344,9,0)</f>
        <v>R1016</v>
      </c>
      <c r="Q1969" s="8">
        <f ca="1">VLOOKUP(Table1[CUSTOMER ID],'Hospitalisation Details'!$A$2:$N$2344,13,0)</f>
        <v>20</v>
      </c>
    </row>
    <row r="1970" spans="1:17" ht="15.75" x14ac:dyDescent="0.25">
      <c r="A1970" s="1" t="s">
        <v>398</v>
      </c>
      <c r="B1970" s="8" t="str">
        <f>VLOOKUP(A1970:A4304,'Customer Names'!$A$2:$D$2336,2,0)</f>
        <v xml:space="preserve">  Dustin L</v>
      </c>
      <c r="C1970" s="8">
        <f>VLOOKUP(A1970:A4304,'Medical Examinations'!$A$2:$H$2336,2,0)</f>
        <v>38.94</v>
      </c>
      <c r="D1970" s="8">
        <f>VLOOKUP(A1970:A4304,'Medical Examinations'!$A$2:$H$2336,3,0)</f>
        <v>4.3600000000000003</v>
      </c>
      <c r="E1970" s="8" t="str">
        <f>VLOOKUP(A1970:A4304,'Medical Examinations'!$A$1:$M$2336,10,0)</f>
        <v>No</v>
      </c>
      <c r="F1970" s="8" t="str">
        <f>VLOOKUP(A1970:A4304,'Medical Examinations'!$A$2:$H$2336,5,0)</f>
        <v>No</v>
      </c>
      <c r="G1970" s="8" t="str">
        <f>VLOOKUP(A1970:A4304,'Medical Examinations'!$A$2:$H$2336,6,0)</f>
        <v>Yes</v>
      </c>
      <c r="H1970" s="8">
        <f>VLOOKUP(A1970:A4304,'Medical Examinations'!$A$2:$H$2336,7,0)</f>
        <v>1</v>
      </c>
      <c r="I1970" t="str">
        <f>VLOOKUP(A1970:A4304,'Medical Examinations'!$A$2:$K$2336,11,0)</f>
        <v>No</v>
      </c>
      <c r="J1970" s="8" t="str">
        <f>VLOOKUP(A1970:A4304,'Medical Examinations'!$A$2:$M$2336,12,0)</f>
        <v>Obesity</v>
      </c>
      <c r="K1970" s="8" t="str">
        <f>VLOOKUP(A1970:A4304,'Medical Examinations'!$A$2:$M$2336,13,0)</f>
        <v>Normal</v>
      </c>
      <c r="L1970" s="8" t="str">
        <f>VLOOKUP(Table1[CUSTOMER ID],'Hospitalisation Details'!$A$1:$N$2344,12,0)</f>
        <v>12/Oct/1993</v>
      </c>
      <c r="M1970" s="22">
        <f>VLOOKUP(Table1[CUSTOMER ID],'Hospitalisation Details'!$A$2:$N$2344,14,0)</f>
        <v>3471.41</v>
      </c>
      <c r="N1970" s="8" t="str">
        <f>VLOOKUP(Table1[CUSTOMER ID],'Hospitalisation Details'!$A$2:$I$2344,7,0)</f>
        <v>tier - 2</v>
      </c>
      <c r="O1970" s="8" t="str">
        <f>VLOOKUP(Table1[CUSTOMER ID],'Hospitalisation Details'!$A$2:$I$2344,8,0)</f>
        <v>tier - 2</v>
      </c>
      <c r="P1970" s="8" t="str">
        <f>VLOOKUP(Table1[CUSTOMER ID],'Hospitalisation Details'!$A$2:$I$2344,9,0)</f>
        <v>R1013</v>
      </c>
      <c r="Q1970" s="8">
        <f ca="1">VLOOKUP(Table1[CUSTOMER ID],'Hospitalisation Details'!$A$2:$N$2344,13,0)</f>
        <v>31</v>
      </c>
    </row>
    <row r="1971" spans="1:17" ht="15.75" x14ac:dyDescent="0.25">
      <c r="A1971" s="1" t="s">
        <v>397</v>
      </c>
      <c r="B1971" s="8" t="str">
        <f>VLOOKUP(A1971:A4305,'Customer Names'!$A$2:$D$2336,2,0)</f>
        <v xml:space="preserve">  Chloe</v>
      </c>
      <c r="C1971" s="8">
        <f>VLOOKUP(A1971:A4305,'Medical Examinations'!$A$2:$H$2336,2,0)</f>
        <v>31.02</v>
      </c>
      <c r="D1971" s="8">
        <f>VLOOKUP(A1971:A4305,'Medical Examinations'!$A$2:$H$2336,3,0)</f>
        <v>4.84</v>
      </c>
      <c r="E1971" s="8" t="str">
        <f>VLOOKUP(A1971:A4305,'Medical Examinations'!$A$1:$M$2336,10,0)</f>
        <v>No</v>
      </c>
      <c r="F1971" s="8" t="str">
        <f>VLOOKUP(A1971:A4305,'Medical Examinations'!$A$2:$H$2336,5,0)</f>
        <v>No</v>
      </c>
      <c r="G1971" s="8" t="str">
        <f>VLOOKUP(A1971:A4305,'Medical Examinations'!$A$2:$H$2336,6,0)</f>
        <v>Yes</v>
      </c>
      <c r="H1971" s="8">
        <f>VLOOKUP(A1971:A4305,'Medical Examinations'!$A$2:$H$2336,7,0)</f>
        <v>1</v>
      </c>
      <c r="I1971" t="str">
        <f>VLOOKUP(A1971:A4305,'Medical Examinations'!$A$2:$K$2336,11,0)</f>
        <v>No</v>
      </c>
      <c r="J1971" s="8" t="str">
        <f>VLOOKUP(A1971:A4305,'Medical Examinations'!$A$2:$M$2336,12,0)</f>
        <v>Obesity</v>
      </c>
      <c r="K1971" s="8" t="str">
        <f>VLOOKUP(A1971:A4305,'Medical Examinations'!$A$2:$M$2336,13,0)</f>
        <v>Normal</v>
      </c>
      <c r="L1971" s="8" t="str">
        <f>VLOOKUP(Table1[CUSTOMER ID],'Hospitalisation Details'!$A$1:$N$2344,12,0)</f>
        <v>29/Jul/2003</v>
      </c>
      <c r="M1971" s="22">
        <f>VLOOKUP(Table1[CUSTOMER ID],'Hospitalisation Details'!$A$2:$N$2344,14,0)</f>
        <v>3463.51</v>
      </c>
      <c r="N1971" s="8" t="str">
        <f>VLOOKUP(Table1[CUSTOMER ID],'Hospitalisation Details'!$A$2:$I$2344,7,0)</f>
        <v>tier - 2</v>
      </c>
      <c r="O1971" s="8" t="str">
        <f>VLOOKUP(Table1[CUSTOMER ID],'Hospitalisation Details'!$A$2:$I$2344,8,0)</f>
        <v>tier - 1</v>
      </c>
      <c r="P1971" s="8" t="str">
        <f>VLOOKUP(Table1[CUSTOMER ID],'Hospitalisation Details'!$A$2:$I$2344,9,0)</f>
        <v>R1025</v>
      </c>
      <c r="Q1971" s="8">
        <f ca="1">VLOOKUP(Table1[CUSTOMER ID],'Hospitalisation Details'!$A$2:$N$2344,13,0)</f>
        <v>21</v>
      </c>
    </row>
    <row r="1972" spans="1:17" ht="15.75" x14ac:dyDescent="0.25">
      <c r="A1972" s="1" t="s">
        <v>396</v>
      </c>
      <c r="B1972" s="8" t="str">
        <f>VLOOKUP(A1972:A4306,'Customer Names'!$A$2:$D$2336,2,0)</f>
        <v xml:space="preserve">  Cailtlin</v>
      </c>
      <c r="C1972" s="8">
        <f>VLOOKUP(A1972:A4306,'Medical Examinations'!$A$2:$H$2336,2,0)</f>
        <v>17.5</v>
      </c>
      <c r="D1972" s="8">
        <f>VLOOKUP(A1972:A4306,'Medical Examinations'!$A$2:$H$2336,3,0)</f>
        <v>4.5599999999999996</v>
      </c>
      <c r="E1972" s="8" t="str">
        <f>VLOOKUP(A1972:A4306,'Medical Examinations'!$A$1:$M$2336,10,0)</f>
        <v>No</v>
      </c>
      <c r="F1972" s="8" t="str">
        <f>VLOOKUP(A1972:A4306,'Medical Examinations'!$A$2:$H$2336,5,0)</f>
        <v>No</v>
      </c>
      <c r="G1972" s="8" t="str">
        <f>VLOOKUP(A1972:A4306,'Medical Examinations'!$A$2:$H$2336,6,0)</f>
        <v>No</v>
      </c>
      <c r="H1972" s="8">
        <f>VLOOKUP(A1972:A4306,'Medical Examinations'!$A$2:$H$2336,7,0)</f>
        <v>1</v>
      </c>
      <c r="I1972" t="str">
        <f>VLOOKUP(A1972:A4306,'Medical Examinations'!$A$2:$K$2336,11,0)</f>
        <v>No</v>
      </c>
      <c r="J1972" s="8" t="str">
        <f>VLOOKUP(A1972:A4306,'Medical Examinations'!$A$2:$M$2336,12,0)</f>
        <v>Underweight</v>
      </c>
      <c r="K1972" s="8" t="str">
        <f>VLOOKUP(A1972:A4306,'Medical Examinations'!$A$2:$M$2336,13,0)</f>
        <v>Normal</v>
      </c>
      <c r="L1972" s="8" t="str">
        <f>VLOOKUP(Table1[CUSTOMER ID],'Hospitalisation Details'!$A$1:$N$2344,12,0)</f>
        <v>14/Sep/1987</v>
      </c>
      <c r="M1972" s="22">
        <f>VLOOKUP(Table1[CUSTOMER ID],'Hospitalisation Details'!$A$2:$N$2344,14,0)</f>
        <v>3453.77</v>
      </c>
      <c r="N1972" s="8" t="str">
        <f>VLOOKUP(Table1[CUSTOMER ID],'Hospitalisation Details'!$A$2:$I$2344,7,0)</f>
        <v>tier - 2</v>
      </c>
      <c r="O1972" s="8" t="str">
        <f>VLOOKUP(Table1[CUSTOMER ID],'Hospitalisation Details'!$A$2:$I$2344,8,0)</f>
        <v>tier - 1</v>
      </c>
      <c r="P1972" s="8" t="str">
        <f>VLOOKUP(Table1[CUSTOMER ID],'Hospitalisation Details'!$A$2:$I$2344,9,0)</f>
        <v>R1011</v>
      </c>
      <c r="Q1972" s="8">
        <f ca="1">VLOOKUP(Table1[CUSTOMER ID],'Hospitalisation Details'!$A$2:$N$2344,13,0)</f>
        <v>37</v>
      </c>
    </row>
    <row r="1973" spans="1:17" ht="15.75" x14ac:dyDescent="0.25">
      <c r="A1973" s="1" t="s">
        <v>395</v>
      </c>
      <c r="B1973" s="8" t="str">
        <f>VLOOKUP(A1973:A4307,'Customer Names'!$A$2:$D$2336,2,0)</f>
        <v xml:space="preserve">  Joshua</v>
      </c>
      <c r="C1973" s="8">
        <f>VLOOKUP(A1973:A4307,'Medical Examinations'!$A$2:$H$2336,2,0)</f>
        <v>34.799999999999997</v>
      </c>
      <c r="D1973" s="8">
        <f>VLOOKUP(A1973:A4307,'Medical Examinations'!$A$2:$H$2336,3,0)</f>
        <v>4.42</v>
      </c>
      <c r="E1973" s="8" t="str">
        <f>VLOOKUP(A1973:A4307,'Medical Examinations'!$A$1:$M$2336,10,0)</f>
        <v>Yes</v>
      </c>
      <c r="F1973" s="8" t="str">
        <f>VLOOKUP(A1973:A4307,'Medical Examinations'!$A$2:$H$2336,5,0)</f>
        <v>yes</v>
      </c>
      <c r="G1973" s="8" t="str">
        <f>VLOOKUP(A1973:A4307,'Medical Examinations'!$A$2:$H$2336,6,0)</f>
        <v>No</v>
      </c>
      <c r="H1973" s="8">
        <f>VLOOKUP(A1973:A4307,'Medical Examinations'!$A$2:$H$2336,7,0)</f>
        <v>2</v>
      </c>
      <c r="I1973" t="str">
        <f>VLOOKUP(A1973:A4307,'Medical Examinations'!$A$2:$K$2336,11,0)</f>
        <v>No</v>
      </c>
      <c r="J1973" s="8" t="str">
        <f>VLOOKUP(A1973:A4307,'Medical Examinations'!$A$2:$M$2336,12,0)</f>
        <v>Obesity</v>
      </c>
      <c r="K1973" s="8" t="str">
        <f>VLOOKUP(A1973:A4307,'Medical Examinations'!$A$2:$M$2336,13,0)</f>
        <v>Normal</v>
      </c>
      <c r="L1973" s="8" t="str">
        <f>VLOOKUP(Table1[CUSTOMER ID],'Hospitalisation Details'!$A$1:$N$2344,12,0)</f>
        <v>20/Jun/2000</v>
      </c>
      <c r="M1973" s="22">
        <f>VLOOKUP(Table1[CUSTOMER ID],'Hospitalisation Details'!$A$2:$N$2344,14,0)</f>
        <v>3443.06</v>
      </c>
      <c r="N1973" s="8" t="str">
        <f>VLOOKUP(Table1[CUSTOMER ID],'Hospitalisation Details'!$A$2:$I$2344,7,0)</f>
        <v>tier - 2</v>
      </c>
      <c r="O1973" s="8" t="str">
        <f>VLOOKUP(Table1[CUSTOMER ID],'Hospitalisation Details'!$A$2:$I$2344,8,0)</f>
        <v>tier - 1</v>
      </c>
      <c r="P1973" s="8" t="str">
        <f>VLOOKUP(Table1[CUSTOMER ID],'Hospitalisation Details'!$A$2:$I$2344,9,0)</f>
        <v>R1011</v>
      </c>
      <c r="Q1973" s="8">
        <f ca="1">VLOOKUP(Table1[CUSTOMER ID],'Hospitalisation Details'!$A$2:$N$2344,13,0)</f>
        <v>24</v>
      </c>
    </row>
    <row r="1974" spans="1:17" ht="15.75" x14ac:dyDescent="0.25">
      <c r="A1974" s="1" t="s">
        <v>394</v>
      </c>
      <c r="B1974" s="8" t="str">
        <f>VLOOKUP(A1974:A4308,'Customer Names'!$A$2:$D$2336,2,0)</f>
        <v xml:space="preserve">  Chuy</v>
      </c>
      <c r="C1974" s="8">
        <f>VLOOKUP(A1974:A4308,'Medical Examinations'!$A$2:$H$2336,2,0)</f>
        <v>17.3</v>
      </c>
      <c r="D1974" s="8">
        <f>VLOOKUP(A1974:A4308,'Medical Examinations'!$A$2:$H$2336,3,0)</f>
        <v>7.66</v>
      </c>
      <c r="E1974" s="8" t="str">
        <f>VLOOKUP(A1974:A4308,'Medical Examinations'!$A$1:$M$2336,10,0)</f>
        <v>Yes</v>
      </c>
      <c r="F1974" s="8" t="str">
        <f>VLOOKUP(A1974:A4308,'Medical Examinations'!$A$2:$H$2336,5,0)</f>
        <v>No</v>
      </c>
      <c r="G1974" s="8" t="str">
        <f>VLOOKUP(A1974:A4308,'Medical Examinations'!$A$2:$H$2336,6,0)</f>
        <v>No</v>
      </c>
      <c r="H1974" s="8">
        <f>VLOOKUP(A1974:A4308,'Medical Examinations'!$A$2:$H$2336,7,0)</f>
        <v>1</v>
      </c>
      <c r="I1974" t="str">
        <f>VLOOKUP(A1974:A4308,'Medical Examinations'!$A$2:$K$2336,11,0)</f>
        <v>No</v>
      </c>
      <c r="J1974" s="8" t="str">
        <f>VLOOKUP(A1974:A4308,'Medical Examinations'!$A$2:$M$2336,12,0)</f>
        <v>Underweight</v>
      </c>
      <c r="K1974" s="8" t="str">
        <f>VLOOKUP(A1974:A4308,'Medical Examinations'!$A$2:$M$2336,13,0)</f>
        <v>Diabetes</v>
      </c>
      <c r="L1974" s="8" t="str">
        <f>VLOOKUP(Table1[CUSTOMER ID],'Hospitalisation Details'!$A$1:$N$2344,12,0)</f>
        <v>27/Aug/1986</v>
      </c>
      <c r="M1974" s="22">
        <f>VLOOKUP(Table1[CUSTOMER ID],'Hospitalisation Details'!$A$2:$N$2344,14,0)</f>
        <v>3436.5</v>
      </c>
      <c r="N1974" s="8" t="str">
        <f>VLOOKUP(Table1[CUSTOMER ID],'Hospitalisation Details'!$A$2:$I$2344,7,0)</f>
        <v>tier - 2</v>
      </c>
      <c r="O1974" s="8" t="str">
        <f>VLOOKUP(Table1[CUSTOMER ID],'Hospitalisation Details'!$A$2:$I$2344,8,0)</f>
        <v>tier - 1</v>
      </c>
      <c r="P1974" s="8" t="str">
        <f>VLOOKUP(Table1[CUSTOMER ID],'Hospitalisation Details'!$A$2:$I$2344,9,0)</f>
        <v>R1013</v>
      </c>
      <c r="Q1974" s="8">
        <f ca="1">VLOOKUP(Table1[CUSTOMER ID],'Hospitalisation Details'!$A$2:$N$2344,13,0)</f>
        <v>38</v>
      </c>
    </row>
    <row r="1975" spans="1:17" ht="15.75" x14ac:dyDescent="0.25">
      <c r="A1975" s="1" t="s">
        <v>393</v>
      </c>
      <c r="B1975" s="8" t="str">
        <f>VLOOKUP(A1975:A4309,'Customer Names'!$A$2:$D$2336,2,0)</f>
        <v xml:space="preserve">  Laurie B</v>
      </c>
      <c r="C1975" s="8">
        <f>VLOOKUP(A1975:A4309,'Medical Examinations'!$A$2:$H$2336,2,0)</f>
        <v>32.25</v>
      </c>
      <c r="D1975" s="8">
        <f>VLOOKUP(A1975:A4309,'Medical Examinations'!$A$2:$H$2336,3,0)</f>
        <v>5.2</v>
      </c>
      <c r="E1975" s="8" t="str">
        <f>VLOOKUP(A1975:A4309,'Medical Examinations'!$A$1:$M$2336,10,0)</f>
        <v>Yes</v>
      </c>
      <c r="F1975" s="8" t="str">
        <f>VLOOKUP(A1975:A4309,'Medical Examinations'!$A$2:$H$2336,5,0)</f>
        <v>No</v>
      </c>
      <c r="G1975" s="8" t="str">
        <f>VLOOKUP(A1975:A4309,'Medical Examinations'!$A$2:$H$2336,6,0)</f>
        <v>No</v>
      </c>
      <c r="H1975" s="8">
        <f>VLOOKUP(A1975:A4309,'Medical Examinations'!$A$2:$H$2336,7,0)</f>
        <v>0</v>
      </c>
      <c r="I1975" t="str">
        <f>VLOOKUP(A1975:A4309,'Medical Examinations'!$A$2:$K$2336,11,0)</f>
        <v>No</v>
      </c>
      <c r="J1975" s="8" t="str">
        <f>VLOOKUP(A1975:A4309,'Medical Examinations'!$A$2:$M$2336,12,0)</f>
        <v>Obesity</v>
      </c>
      <c r="K1975" s="8" t="str">
        <f>VLOOKUP(A1975:A4309,'Medical Examinations'!$A$2:$M$2336,13,0)</f>
        <v>Normal</v>
      </c>
      <c r="L1975" s="8" t="str">
        <f>VLOOKUP(Table1[CUSTOMER ID],'Hospitalisation Details'!$A$1:$N$2344,12,0)</f>
        <v>26/Dec/2001</v>
      </c>
      <c r="M1975" s="22">
        <f>VLOOKUP(Table1[CUSTOMER ID],'Hospitalisation Details'!$A$2:$N$2344,14,0)</f>
        <v>3434.38</v>
      </c>
      <c r="N1975" s="8" t="str">
        <f>VLOOKUP(Table1[CUSTOMER ID],'Hospitalisation Details'!$A$2:$I$2344,7,0)</f>
        <v>tier - 2</v>
      </c>
      <c r="O1975" s="8" t="str">
        <f>VLOOKUP(Table1[CUSTOMER ID],'Hospitalisation Details'!$A$2:$I$2344,8,0)</f>
        <v>tier - 2</v>
      </c>
      <c r="P1975" s="8" t="str">
        <f>VLOOKUP(Table1[CUSTOMER ID],'Hospitalisation Details'!$A$2:$I$2344,9,0)</f>
        <v>R1011</v>
      </c>
      <c r="Q1975" s="8">
        <f ca="1">VLOOKUP(Table1[CUSTOMER ID],'Hospitalisation Details'!$A$2:$N$2344,13,0)</f>
        <v>22</v>
      </c>
    </row>
    <row r="1976" spans="1:17" ht="15.75" x14ac:dyDescent="0.25">
      <c r="A1976" s="1" t="s">
        <v>392</v>
      </c>
      <c r="B1976" s="8" t="str">
        <f>VLOOKUP(A1976:A4310,'Customer Names'!$A$2:$D$2336,2,0)</f>
        <v xml:space="preserve">  Rachel B</v>
      </c>
      <c r="C1976" s="8">
        <f>VLOOKUP(A1976:A4310,'Medical Examinations'!$A$2:$H$2336,2,0)</f>
        <v>42.4</v>
      </c>
      <c r="D1976" s="8">
        <f>VLOOKUP(A1976:A4310,'Medical Examinations'!$A$2:$H$2336,3,0)</f>
        <v>5.53</v>
      </c>
      <c r="E1976" s="8" t="str">
        <f>VLOOKUP(A1976:A4310,'Medical Examinations'!$A$1:$M$2336,10,0)</f>
        <v>Yes</v>
      </c>
      <c r="F1976" s="8" t="str">
        <f>VLOOKUP(A1976:A4310,'Medical Examinations'!$A$2:$H$2336,5,0)</f>
        <v>No</v>
      </c>
      <c r="G1976" s="8" t="str">
        <f>VLOOKUP(A1976:A4310,'Medical Examinations'!$A$2:$H$2336,6,0)</f>
        <v>No</v>
      </c>
      <c r="H1976" s="8">
        <f>VLOOKUP(A1976:A4310,'Medical Examinations'!$A$2:$H$2336,7,0)</f>
        <v>0</v>
      </c>
      <c r="I1976" t="str">
        <f>VLOOKUP(A1976:A4310,'Medical Examinations'!$A$2:$K$2336,11,0)</f>
        <v>No</v>
      </c>
      <c r="J1976" s="8" t="str">
        <f>VLOOKUP(A1976:A4310,'Medical Examinations'!$A$2:$M$2336,12,0)</f>
        <v>Obesity</v>
      </c>
      <c r="K1976" s="8" t="str">
        <f>VLOOKUP(A1976:A4310,'Medical Examinations'!$A$2:$M$2336,13,0)</f>
        <v>Normal</v>
      </c>
      <c r="L1976" s="8" t="str">
        <f>VLOOKUP(Table1[CUSTOMER ID],'Hospitalisation Details'!$A$1:$N$2344,12,0)</f>
        <v>19/Dec/1996</v>
      </c>
      <c r="M1976" s="22">
        <f>VLOOKUP(Table1[CUSTOMER ID],'Hospitalisation Details'!$A$2:$N$2344,14,0)</f>
        <v>3410.32</v>
      </c>
      <c r="N1976" s="8" t="str">
        <f>VLOOKUP(Table1[CUSTOMER ID],'Hospitalisation Details'!$A$2:$I$2344,7,0)</f>
        <v>tier - 2</v>
      </c>
      <c r="O1976" s="8" t="str">
        <f>VLOOKUP(Table1[CUSTOMER ID],'Hospitalisation Details'!$A$2:$I$2344,8,0)</f>
        <v>tier - 2</v>
      </c>
      <c r="P1976" s="8" t="str">
        <f>VLOOKUP(Table1[CUSTOMER ID],'Hospitalisation Details'!$A$2:$I$2344,9,0)</f>
        <v>R1011</v>
      </c>
      <c r="Q1976" s="8">
        <f ca="1">VLOOKUP(Table1[CUSTOMER ID],'Hospitalisation Details'!$A$2:$N$2344,13,0)</f>
        <v>27</v>
      </c>
    </row>
    <row r="1977" spans="1:17" ht="15.75" x14ac:dyDescent="0.25">
      <c r="A1977" s="1" t="s">
        <v>391</v>
      </c>
      <c r="B1977" s="8" t="str">
        <f>VLOOKUP(A1977:A4311,'Customer Names'!$A$2:$D$2336,2,0)</f>
        <v xml:space="preserve">  Liza</v>
      </c>
      <c r="C1977" s="8">
        <f>VLOOKUP(A1977:A4311,'Medical Examinations'!$A$2:$H$2336,2,0)</f>
        <v>38.664999999999999</v>
      </c>
      <c r="D1977" s="8">
        <f>VLOOKUP(A1977:A4311,'Medical Examinations'!$A$2:$H$2336,3,0)</f>
        <v>4.8600000000000003</v>
      </c>
      <c r="E1977" s="8" t="str">
        <f>VLOOKUP(A1977:A4311,'Medical Examinations'!$A$1:$M$2336,10,0)</f>
        <v>No</v>
      </c>
      <c r="F1977" s="8" t="str">
        <f>VLOOKUP(A1977:A4311,'Medical Examinations'!$A$2:$H$2336,5,0)</f>
        <v>yes</v>
      </c>
      <c r="G1977" s="8" t="str">
        <f>VLOOKUP(A1977:A4311,'Medical Examinations'!$A$2:$H$2336,6,0)</f>
        <v>No</v>
      </c>
      <c r="H1977" s="8">
        <f>VLOOKUP(A1977:A4311,'Medical Examinations'!$A$2:$H$2336,7,0)</f>
        <v>1</v>
      </c>
      <c r="I1977" t="str">
        <f>VLOOKUP(A1977:A4311,'Medical Examinations'!$A$2:$K$2336,11,0)</f>
        <v>No</v>
      </c>
      <c r="J1977" s="8" t="str">
        <f>VLOOKUP(A1977:A4311,'Medical Examinations'!$A$2:$M$2336,12,0)</f>
        <v>Obesity</v>
      </c>
      <c r="K1977" s="8" t="str">
        <f>VLOOKUP(A1977:A4311,'Medical Examinations'!$A$2:$M$2336,13,0)</f>
        <v>Normal</v>
      </c>
      <c r="L1977" s="8" t="str">
        <f>VLOOKUP(Table1[CUSTOMER ID],'Hospitalisation Details'!$A$1:$N$2344,12,0)</f>
        <v>16/Jul/2004</v>
      </c>
      <c r="M1977" s="22">
        <f>VLOOKUP(Table1[CUSTOMER ID],'Hospitalisation Details'!$A$2:$N$2344,14,0)</f>
        <v>3393.36</v>
      </c>
      <c r="N1977" s="8" t="str">
        <f>VLOOKUP(Table1[CUSTOMER ID],'Hospitalisation Details'!$A$2:$I$2344,7,0)</f>
        <v>tier - 2</v>
      </c>
      <c r="O1977" s="8" t="str">
        <f>VLOOKUP(Table1[CUSTOMER ID],'Hospitalisation Details'!$A$2:$I$2344,8,0)</f>
        <v>tier - 2</v>
      </c>
      <c r="P1977" s="8" t="str">
        <f>VLOOKUP(Table1[CUSTOMER ID],'Hospitalisation Details'!$A$2:$I$2344,9,0)</f>
        <v>R1023</v>
      </c>
      <c r="Q1977" s="8">
        <f ca="1">VLOOKUP(Table1[CUSTOMER ID],'Hospitalisation Details'!$A$2:$N$2344,13,0)</f>
        <v>20</v>
      </c>
    </row>
    <row r="1978" spans="1:17" ht="15.75" x14ac:dyDescent="0.25">
      <c r="A1978" s="1" t="s">
        <v>390</v>
      </c>
      <c r="B1978" s="8" t="str">
        <f>VLOOKUP(A1978:A4312,'Customer Names'!$A$2:$D$2336,2,0)</f>
        <v xml:space="preserve">  Lindsey</v>
      </c>
      <c r="C1978" s="8">
        <f>VLOOKUP(A1978:A4312,'Medical Examinations'!$A$2:$H$2336,2,0)</f>
        <v>29.92</v>
      </c>
      <c r="D1978" s="8">
        <f>VLOOKUP(A1978:A4312,'Medical Examinations'!$A$2:$H$2336,3,0)</f>
        <v>5.49</v>
      </c>
      <c r="E1978" s="8" t="str">
        <f>VLOOKUP(A1978:A4312,'Medical Examinations'!$A$1:$M$2336,10,0)</f>
        <v>Yes</v>
      </c>
      <c r="F1978" s="8" t="str">
        <f>VLOOKUP(A1978:A4312,'Medical Examinations'!$A$2:$H$2336,5,0)</f>
        <v>No</v>
      </c>
      <c r="G1978" s="8" t="str">
        <f>VLOOKUP(A1978:A4312,'Medical Examinations'!$A$2:$H$2336,6,0)</f>
        <v>No</v>
      </c>
      <c r="H1978" s="8">
        <f>VLOOKUP(A1978:A4312,'Medical Examinations'!$A$2:$H$2336,7,0)</f>
        <v>0</v>
      </c>
      <c r="I1978" t="str">
        <f>VLOOKUP(A1978:A4312,'Medical Examinations'!$A$2:$K$2336,11,0)</f>
        <v>No</v>
      </c>
      <c r="J1978" s="8" t="str">
        <f>VLOOKUP(A1978:A4312,'Medical Examinations'!$A$2:$M$2336,12,0)</f>
        <v>Obesity</v>
      </c>
      <c r="K1978" s="8" t="str">
        <f>VLOOKUP(A1978:A4312,'Medical Examinations'!$A$2:$M$2336,13,0)</f>
        <v>Normal</v>
      </c>
      <c r="L1978" s="8" t="str">
        <f>VLOOKUP(Table1[CUSTOMER ID],'Hospitalisation Details'!$A$1:$N$2344,12,0)</f>
        <v>27/Oct/1996</v>
      </c>
      <c r="M1978" s="22">
        <f>VLOOKUP(Table1[CUSTOMER ID],'Hospitalisation Details'!$A$2:$N$2344,14,0)</f>
        <v>3392.98</v>
      </c>
      <c r="N1978" s="8" t="str">
        <f>VLOOKUP(Table1[CUSTOMER ID],'Hospitalisation Details'!$A$2:$I$2344,7,0)</f>
        <v>tier - 2</v>
      </c>
      <c r="O1978" s="8" t="str">
        <f>VLOOKUP(Table1[CUSTOMER ID],'Hospitalisation Details'!$A$2:$I$2344,8,0)</f>
        <v>tier - 3</v>
      </c>
      <c r="P1978" s="8" t="str">
        <f>VLOOKUP(Table1[CUSTOMER ID],'Hospitalisation Details'!$A$2:$I$2344,9,0)</f>
        <v>R1013</v>
      </c>
      <c r="Q1978" s="8">
        <f ca="1">VLOOKUP(Table1[CUSTOMER ID],'Hospitalisation Details'!$A$2:$N$2344,13,0)</f>
        <v>28</v>
      </c>
    </row>
    <row r="1979" spans="1:17" ht="15.75" x14ac:dyDescent="0.25">
      <c r="A1979" s="1" t="s">
        <v>389</v>
      </c>
      <c r="B1979" s="8" t="str">
        <f>VLOOKUP(A1979:A4313,'Customer Names'!$A$2:$D$2336,2,0)</f>
        <v xml:space="preserve">  Lindsay E</v>
      </c>
      <c r="C1979" s="8">
        <f>VLOOKUP(A1979:A4313,'Medical Examinations'!$A$2:$H$2336,2,0)</f>
        <v>29.48</v>
      </c>
      <c r="D1979" s="8">
        <f>VLOOKUP(A1979:A4313,'Medical Examinations'!$A$2:$H$2336,3,0)</f>
        <v>4.09</v>
      </c>
      <c r="E1979" s="8" t="str">
        <f>VLOOKUP(A1979:A4313,'Medical Examinations'!$A$1:$M$2336,10,0)</f>
        <v>Yes</v>
      </c>
      <c r="F1979" s="8" t="str">
        <f>VLOOKUP(A1979:A4313,'Medical Examinations'!$A$2:$H$2336,5,0)</f>
        <v>No</v>
      </c>
      <c r="G1979" s="8" t="str">
        <f>VLOOKUP(A1979:A4313,'Medical Examinations'!$A$2:$H$2336,6,0)</f>
        <v>No</v>
      </c>
      <c r="H1979" s="8">
        <f>VLOOKUP(A1979:A4313,'Medical Examinations'!$A$2:$H$2336,7,0)</f>
        <v>0</v>
      </c>
      <c r="I1979" t="str">
        <f>VLOOKUP(A1979:A4313,'Medical Examinations'!$A$2:$K$2336,11,0)</f>
        <v>No</v>
      </c>
      <c r="J1979" s="8" t="str">
        <f>VLOOKUP(A1979:A4313,'Medical Examinations'!$A$2:$M$2336,12,0)</f>
        <v>Overweight</v>
      </c>
      <c r="K1979" s="8" t="str">
        <f>VLOOKUP(A1979:A4313,'Medical Examinations'!$A$2:$M$2336,13,0)</f>
        <v>Normal</v>
      </c>
      <c r="L1979" s="8" t="str">
        <f>VLOOKUP(Table1[CUSTOMER ID],'Hospitalisation Details'!$A$1:$N$2344,12,0)</f>
        <v>10/Aug/1996</v>
      </c>
      <c r="M1979" s="22">
        <f>VLOOKUP(Table1[CUSTOMER ID],'Hospitalisation Details'!$A$2:$N$2344,14,0)</f>
        <v>3392.37</v>
      </c>
      <c r="N1979" s="8" t="str">
        <f>VLOOKUP(Table1[CUSTOMER ID],'Hospitalisation Details'!$A$2:$I$2344,7,0)</f>
        <v>tier - 2</v>
      </c>
      <c r="O1979" s="8" t="str">
        <f>VLOOKUP(Table1[CUSTOMER ID],'Hospitalisation Details'!$A$2:$I$2344,8,0)</f>
        <v>tier - 3</v>
      </c>
      <c r="P1979" s="8" t="str">
        <f>VLOOKUP(Table1[CUSTOMER ID],'Hospitalisation Details'!$A$2:$I$2344,9,0)</f>
        <v>R1013</v>
      </c>
      <c r="Q1979" s="8">
        <f ca="1">VLOOKUP(Table1[CUSTOMER ID],'Hospitalisation Details'!$A$2:$N$2344,13,0)</f>
        <v>28</v>
      </c>
    </row>
    <row r="1980" spans="1:17" ht="15.75" x14ac:dyDescent="0.25">
      <c r="A1980" s="1" t="s">
        <v>388</v>
      </c>
      <c r="B1980" s="8" t="str">
        <f>VLOOKUP(A1980:A4314,'Customer Names'!$A$2:$D$2336,2,0)</f>
        <v xml:space="preserve">  Kathleen M</v>
      </c>
      <c r="C1980" s="8">
        <f>VLOOKUP(A1980:A4314,'Medical Examinations'!$A$2:$H$2336,2,0)</f>
        <v>28.785</v>
      </c>
      <c r="D1980" s="8">
        <f>VLOOKUP(A1980:A4314,'Medical Examinations'!$A$2:$H$2336,3,0)</f>
        <v>4.3099999999999996</v>
      </c>
      <c r="E1980" s="8" t="str">
        <f>VLOOKUP(A1980:A4314,'Medical Examinations'!$A$1:$M$2336,10,0)</f>
        <v>Yes</v>
      </c>
      <c r="F1980" s="8" t="str">
        <f>VLOOKUP(A1980:A4314,'Medical Examinations'!$A$2:$H$2336,5,0)</f>
        <v>No</v>
      </c>
      <c r="G1980" s="8" t="str">
        <f>VLOOKUP(A1980:A4314,'Medical Examinations'!$A$2:$H$2336,6,0)</f>
        <v>No</v>
      </c>
      <c r="H1980" s="8">
        <f>VLOOKUP(A1980:A4314,'Medical Examinations'!$A$2:$H$2336,7,0)</f>
        <v>0</v>
      </c>
      <c r="I1980" t="str">
        <f>VLOOKUP(A1980:A4314,'Medical Examinations'!$A$2:$K$2336,11,0)</f>
        <v>No</v>
      </c>
      <c r="J1980" s="8" t="str">
        <f>VLOOKUP(A1980:A4314,'Medical Examinations'!$A$2:$M$2336,12,0)</f>
        <v>Overweight</v>
      </c>
      <c r="K1980" s="8" t="str">
        <f>VLOOKUP(A1980:A4314,'Medical Examinations'!$A$2:$M$2336,13,0)</f>
        <v>Normal</v>
      </c>
      <c r="L1980" s="8" t="str">
        <f>VLOOKUP(Table1[CUSTOMER ID],'Hospitalisation Details'!$A$1:$N$2344,12,0)</f>
        <v>13/Nov/1996</v>
      </c>
      <c r="M1980" s="22">
        <f>VLOOKUP(Table1[CUSTOMER ID],'Hospitalisation Details'!$A$2:$N$2344,14,0)</f>
        <v>3385.4</v>
      </c>
      <c r="N1980" s="8" t="str">
        <f>VLOOKUP(Table1[CUSTOMER ID],'Hospitalisation Details'!$A$2:$I$2344,7,0)</f>
        <v>tier - 2</v>
      </c>
      <c r="O1980" s="8" t="str">
        <f>VLOOKUP(Table1[CUSTOMER ID],'Hospitalisation Details'!$A$2:$I$2344,8,0)</f>
        <v>tier - 2</v>
      </c>
      <c r="P1980" s="8" t="str">
        <f>VLOOKUP(Table1[CUSTOMER ID],'Hospitalisation Details'!$A$2:$I$2344,9,0)</f>
        <v>R1024</v>
      </c>
      <c r="Q1980" s="8">
        <f ca="1">VLOOKUP(Table1[CUSTOMER ID],'Hospitalisation Details'!$A$2:$N$2344,13,0)</f>
        <v>28</v>
      </c>
    </row>
    <row r="1981" spans="1:17" ht="15.75" x14ac:dyDescent="0.25">
      <c r="A1981" s="1" t="s">
        <v>387</v>
      </c>
      <c r="B1981" s="8" t="str">
        <f>VLOOKUP(A1981:A4315,'Customer Names'!$A$2:$D$2336,2,0)</f>
        <v xml:space="preserve">  Aya</v>
      </c>
      <c r="C1981" s="8">
        <f>VLOOKUP(A1981:A4315,'Medical Examinations'!$A$2:$H$2336,2,0)</f>
        <v>19.8</v>
      </c>
      <c r="D1981" s="8">
        <f>VLOOKUP(A1981:A4315,'Medical Examinations'!$A$2:$H$2336,3,0)</f>
        <v>4</v>
      </c>
      <c r="E1981" s="8" t="str">
        <f>VLOOKUP(A1981:A4315,'Medical Examinations'!$A$1:$M$2336,10,0)</f>
        <v>Yes</v>
      </c>
      <c r="F1981" s="8" t="str">
        <f>VLOOKUP(A1981:A4315,'Medical Examinations'!$A$2:$H$2336,5,0)</f>
        <v>No</v>
      </c>
      <c r="G1981" s="8" t="str">
        <f>VLOOKUP(A1981:A4315,'Medical Examinations'!$A$2:$H$2336,6,0)</f>
        <v>No</v>
      </c>
      <c r="H1981" s="8">
        <f>VLOOKUP(A1981:A4315,'Medical Examinations'!$A$2:$H$2336,7,0)</f>
        <v>0</v>
      </c>
      <c r="I1981" t="str">
        <f>VLOOKUP(A1981:A4315,'Medical Examinations'!$A$2:$K$2336,11,0)</f>
        <v>No</v>
      </c>
      <c r="J1981" s="8" t="str">
        <f>VLOOKUP(A1981:A4315,'Medical Examinations'!$A$2:$M$2336,12,0)</f>
        <v>Normal Weight</v>
      </c>
      <c r="K1981" s="8" t="str">
        <f>VLOOKUP(A1981:A4315,'Medical Examinations'!$A$2:$M$2336,13,0)</f>
        <v>Normal</v>
      </c>
      <c r="L1981" s="8" t="str">
        <f>VLOOKUP(Table1[CUSTOMER ID],'Hospitalisation Details'!$A$1:$N$2344,12,0)</f>
        <v>14/Dec/1996</v>
      </c>
      <c r="M1981" s="22">
        <f>VLOOKUP(Table1[CUSTOMER ID],'Hospitalisation Details'!$A$2:$N$2344,14,0)</f>
        <v>3378.91</v>
      </c>
      <c r="N1981" s="8" t="str">
        <f>VLOOKUP(Table1[CUSTOMER ID],'Hospitalisation Details'!$A$2:$I$2344,7,0)</f>
        <v>tier - 2</v>
      </c>
      <c r="O1981" s="8" t="str">
        <f>VLOOKUP(Table1[CUSTOMER ID],'Hospitalisation Details'!$A$2:$I$2344,8,0)</f>
        <v>tier - 1</v>
      </c>
      <c r="P1981" s="8" t="str">
        <f>VLOOKUP(Table1[CUSTOMER ID],'Hospitalisation Details'!$A$2:$I$2344,9,0)</f>
        <v>R1011</v>
      </c>
      <c r="Q1981" s="8">
        <f ca="1">VLOOKUP(Table1[CUSTOMER ID],'Hospitalisation Details'!$A$2:$N$2344,13,0)</f>
        <v>27</v>
      </c>
    </row>
    <row r="1982" spans="1:17" ht="15.75" x14ac:dyDescent="0.25">
      <c r="A1982" s="1" t="s">
        <v>386</v>
      </c>
      <c r="B1982" s="8" t="str">
        <f>VLOOKUP(A1982:A4316,'Customer Names'!$A$2:$D$2336,2,0)</f>
        <v xml:space="preserve">  Carolyn R</v>
      </c>
      <c r="C1982" s="8">
        <f>VLOOKUP(A1982:A4316,'Medical Examinations'!$A$2:$H$2336,2,0)</f>
        <v>35.53</v>
      </c>
      <c r="D1982" s="8">
        <f>VLOOKUP(A1982:A4316,'Medical Examinations'!$A$2:$H$2336,3,0)</f>
        <v>4.68</v>
      </c>
      <c r="E1982" s="8" t="str">
        <f>VLOOKUP(A1982:A4316,'Medical Examinations'!$A$1:$M$2336,10,0)</f>
        <v>No</v>
      </c>
      <c r="F1982" s="8" t="str">
        <f>VLOOKUP(A1982:A4316,'Medical Examinations'!$A$2:$H$2336,5,0)</f>
        <v>No</v>
      </c>
      <c r="G1982" s="8" t="str">
        <f>VLOOKUP(A1982:A4316,'Medical Examinations'!$A$2:$H$2336,6,0)</f>
        <v>Yes</v>
      </c>
      <c r="H1982" s="8">
        <f>VLOOKUP(A1982:A4316,'Medical Examinations'!$A$2:$H$2336,7,0)</f>
        <v>1</v>
      </c>
      <c r="I1982" t="str">
        <f>VLOOKUP(A1982:A4316,'Medical Examinations'!$A$2:$K$2336,11,0)</f>
        <v>No</v>
      </c>
      <c r="J1982" s="8" t="str">
        <f>VLOOKUP(A1982:A4316,'Medical Examinations'!$A$2:$M$2336,12,0)</f>
        <v>Obesity</v>
      </c>
      <c r="K1982" s="8" t="str">
        <f>VLOOKUP(A1982:A4316,'Medical Examinations'!$A$2:$M$2336,13,0)</f>
        <v>Normal</v>
      </c>
      <c r="L1982" s="8" t="str">
        <f>VLOOKUP(Table1[CUSTOMER ID],'Hospitalisation Details'!$A$1:$N$2344,12,0)</f>
        <v>7/Oct/1993</v>
      </c>
      <c r="M1982" s="22">
        <f>VLOOKUP(Table1[CUSTOMER ID],'Hospitalisation Details'!$A$2:$N$2344,14,0)</f>
        <v>3366.67</v>
      </c>
      <c r="N1982" s="8" t="str">
        <f>VLOOKUP(Table1[CUSTOMER ID],'Hospitalisation Details'!$A$2:$I$2344,7,0)</f>
        <v>tier - 2</v>
      </c>
      <c r="O1982" s="8" t="str">
        <f>VLOOKUP(Table1[CUSTOMER ID],'Hospitalisation Details'!$A$2:$I$2344,8,0)</f>
        <v>tier - 2</v>
      </c>
      <c r="P1982" s="8" t="str">
        <f>VLOOKUP(Table1[CUSTOMER ID],'Hospitalisation Details'!$A$2:$I$2344,9,0)</f>
        <v>R1013</v>
      </c>
      <c r="Q1982" s="8">
        <f ca="1">VLOOKUP(Table1[CUSTOMER ID],'Hospitalisation Details'!$A$2:$N$2344,13,0)</f>
        <v>31</v>
      </c>
    </row>
    <row r="1983" spans="1:17" ht="15.75" x14ac:dyDescent="0.25">
      <c r="A1983" s="1" t="s">
        <v>385</v>
      </c>
      <c r="B1983" s="8" t="str">
        <f>VLOOKUP(A1983:A4317,'Customer Names'!$A$2:$D$2336,2,0)</f>
        <v xml:space="preserve">  Bethany</v>
      </c>
      <c r="C1983" s="8">
        <f>VLOOKUP(A1983:A4317,'Medical Examinations'!$A$2:$H$2336,2,0)</f>
        <v>21.47</v>
      </c>
      <c r="D1983" s="8">
        <f>VLOOKUP(A1983:A4317,'Medical Examinations'!$A$2:$H$2336,3,0)</f>
        <v>4.0199999999999996</v>
      </c>
      <c r="E1983" s="8" t="str">
        <f>VLOOKUP(A1983:A4317,'Medical Examinations'!$A$1:$M$2336,10,0)</f>
        <v>Yes</v>
      </c>
      <c r="F1983" s="8" t="str">
        <f>VLOOKUP(A1983:A4317,'Medical Examinations'!$A$2:$H$2336,5,0)</f>
        <v>No</v>
      </c>
      <c r="G1983" s="8" t="str">
        <f>VLOOKUP(A1983:A4317,'Medical Examinations'!$A$2:$H$2336,6,0)</f>
        <v>No</v>
      </c>
      <c r="H1983" s="8">
        <f>VLOOKUP(A1983:A4317,'Medical Examinations'!$A$2:$H$2336,7,0)</f>
        <v>1</v>
      </c>
      <c r="I1983" t="str">
        <f>VLOOKUP(A1983:A4317,'Medical Examinations'!$A$2:$K$2336,11,0)</f>
        <v>No</v>
      </c>
      <c r="J1983" s="8" t="str">
        <f>VLOOKUP(A1983:A4317,'Medical Examinations'!$A$2:$M$2336,12,0)</f>
        <v>Normal Weight</v>
      </c>
      <c r="K1983" s="8" t="str">
        <f>VLOOKUP(A1983:A4317,'Medical Examinations'!$A$2:$M$2336,13,0)</f>
        <v>Normal</v>
      </c>
      <c r="L1983" s="8" t="str">
        <f>VLOOKUP(Table1[CUSTOMER ID],'Hospitalisation Details'!$A$1:$N$2344,12,0)</f>
        <v>23/Jun/1995</v>
      </c>
      <c r="M1983" s="22">
        <f>VLOOKUP(Table1[CUSTOMER ID],'Hospitalisation Details'!$A$2:$N$2344,14,0)</f>
        <v>3353.47</v>
      </c>
      <c r="N1983" s="8" t="str">
        <f>VLOOKUP(Table1[CUSTOMER ID],'Hospitalisation Details'!$A$2:$I$2344,7,0)</f>
        <v>tier - 2</v>
      </c>
      <c r="O1983" s="8" t="str">
        <f>VLOOKUP(Table1[CUSTOMER ID],'Hospitalisation Details'!$A$2:$I$2344,8,0)</f>
        <v>tier - 3</v>
      </c>
      <c r="P1983" s="8" t="str">
        <f>VLOOKUP(Table1[CUSTOMER ID],'Hospitalisation Details'!$A$2:$I$2344,9,0)</f>
        <v>R1012</v>
      </c>
      <c r="Q1983" s="8">
        <f ca="1">VLOOKUP(Table1[CUSTOMER ID],'Hospitalisation Details'!$A$2:$N$2344,13,0)</f>
        <v>29</v>
      </c>
    </row>
    <row r="1984" spans="1:17" ht="15.75" x14ac:dyDescent="0.25">
      <c r="A1984" s="1" t="s">
        <v>384</v>
      </c>
      <c r="B1984" s="8" t="str">
        <f>VLOOKUP(A1984:A4318,'Customer Names'!$A$2:$D$2336,2,0)</f>
        <v xml:space="preserve">  Holly A</v>
      </c>
      <c r="C1984" s="8">
        <f>VLOOKUP(A1984:A4318,'Medical Examinations'!$A$2:$H$2336,2,0)</f>
        <v>25.9</v>
      </c>
      <c r="D1984" s="8">
        <f>VLOOKUP(A1984:A4318,'Medical Examinations'!$A$2:$H$2336,3,0)</f>
        <v>5.12</v>
      </c>
      <c r="E1984" s="8" t="str">
        <f>VLOOKUP(A1984:A4318,'Medical Examinations'!$A$1:$M$2336,10,0)</f>
        <v>No</v>
      </c>
      <c r="F1984" s="8" t="str">
        <f>VLOOKUP(A1984:A4318,'Medical Examinations'!$A$2:$H$2336,5,0)</f>
        <v>No</v>
      </c>
      <c r="G1984" s="8" t="str">
        <f>VLOOKUP(A1984:A4318,'Medical Examinations'!$A$2:$H$2336,6,0)</f>
        <v>Yes</v>
      </c>
      <c r="H1984" s="8">
        <f>VLOOKUP(A1984:A4318,'Medical Examinations'!$A$2:$H$2336,7,0)</f>
        <v>1</v>
      </c>
      <c r="I1984" t="str">
        <f>VLOOKUP(A1984:A4318,'Medical Examinations'!$A$2:$K$2336,11,0)</f>
        <v>No</v>
      </c>
      <c r="J1984" s="8" t="str">
        <f>VLOOKUP(A1984:A4318,'Medical Examinations'!$A$2:$M$2336,12,0)</f>
        <v>Overweight</v>
      </c>
      <c r="K1984" s="8" t="str">
        <f>VLOOKUP(A1984:A4318,'Medical Examinations'!$A$2:$M$2336,13,0)</f>
        <v>Normal</v>
      </c>
      <c r="L1984" s="8" t="str">
        <f>VLOOKUP(Table1[CUSTOMER ID],'Hospitalisation Details'!$A$1:$N$2344,12,0)</f>
        <v>28/Oct/1993</v>
      </c>
      <c r="M1984" s="22">
        <f>VLOOKUP(Table1[CUSTOMER ID],'Hospitalisation Details'!$A$2:$N$2344,14,0)</f>
        <v>3353.28</v>
      </c>
      <c r="N1984" s="8" t="str">
        <f>VLOOKUP(Table1[CUSTOMER ID],'Hospitalisation Details'!$A$2:$I$2344,7,0)</f>
        <v>tier - 2</v>
      </c>
      <c r="O1984" s="8" t="str">
        <f>VLOOKUP(Table1[CUSTOMER ID],'Hospitalisation Details'!$A$2:$I$2344,8,0)</f>
        <v>tier - 1</v>
      </c>
      <c r="P1984" s="8" t="str">
        <f>VLOOKUP(Table1[CUSTOMER ID],'Hospitalisation Details'!$A$2:$I$2344,9,0)</f>
        <v>R1011</v>
      </c>
      <c r="Q1984" s="8">
        <f ca="1">VLOOKUP(Table1[CUSTOMER ID],'Hospitalisation Details'!$A$2:$N$2344,13,0)</f>
        <v>31</v>
      </c>
    </row>
    <row r="1985" spans="1:17" ht="15.75" x14ac:dyDescent="0.25">
      <c r="A1985" s="1" t="s">
        <v>383</v>
      </c>
      <c r="B1985" s="8" t="str">
        <f>VLOOKUP(A1985:A4319,'Customer Names'!$A$2:$D$2336,2,0)</f>
        <v xml:space="preserve">  Ping</v>
      </c>
      <c r="C1985" s="8">
        <f>VLOOKUP(A1985:A4319,'Medical Examinations'!$A$2:$H$2336,2,0)</f>
        <v>20.81</v>
      </c>
      <c r="D1985" s="8">
        <f>VLOOKUP(A1985:A4319,'Medical Examinations'!$A$2:$H$2336,3,0)</f>
        <v>5.52</v>
      </c>
      <c r="E1985" s="8" t="str">
        <f>VLOOKUP(A1985:A4319,'Medical Examinations'!$A$1:$M$2336,10,0)</f>
        <v>No</v>
      </c>
      <c r="F1985" s="8" t="str">
        <f>VLOOKUP(A1985:A4319,'Medical Examinations'!$A$2:$H$2336,5,0)</f>
        <v>No</v>
      </c>
      <c r="G1985" s="8" t="str">
        <f>VLOOKUP(A1985:A4319,'Medical Examinations'!$A$2:$H$2336,6,0)</f>
        <v>No</v>
      </c>
      <c r="H1985" s="8">
        <f>VLOOKUP(A1985:A4319,'Medical Examinations'!$A$2:$H$2336,7,0)</f>
        <v>0</v>
      </c>
      <c r="I1985" t="str">
        <f>VLOOKUP(A1985:A4319,'Medical Examinations'!$A$2:$K$2336,11,0)</f>
        <v>No</v>
      </c>
      <c r="J1985" s="8" t="str">
        <f>VLOOKUP(A1985:A4319,'Medical Examinations'!$A$2:$M$2336,12,0)</f>
        <v>Normal Weight</v>
      </c>
      <c r="K1985" s="8" t="str">
        <f>VLOOKUP(A1985:A4319,'Medical Examinations'!$A$2:$M$2336,13,0)</f>
        <v>Normal</v>
      </c>
      <c r="L1985" s="8" t="str">
        <f>VLOOKUP(Table1[CUSTOMER ID],'Hospitalisation Details'!$A$1:$N$2344,12,0)</f>
        <v>1/Sep/1991</v>
      </c>
      <c r="M1985" s="22">
        <f>VLOOKUP(Table1[CUSTOMER ID],'Hospitalisation Details'!$A$2:$N$2344,14,0)</f>
        <v>3342.79</v>
      </c>
      <c r="N1985" s="8" t="str">
        <f>VLOOKUP(Table1[CUSTOMER ID],'Hospitalisation Details'!$A$2:$I$2344,7,0)</f>
        <v>tier - 2</v>
      </c>
      <c r="O1985" s="8" t="str">
        <f>VLOOKUP(Table1[CUSTOMER ID],'Hospitalisation Details'!$A$2:$I$2344,8,0)</f>
        <v>tier - 1</v>
      </c>
      <c r="P1985" s="8" t="str">
        <f>VLOOKUP(Table1[CUSTOMER ID],'Hospitalisation Details'!$A$2:$I$2344,9,0)</f>
        <v>R1013</v>
      </c>
      <c r="Q1985" s="8">
        <f ca="1">VLOOKUP(Table1[CUSTOMER ID],'Hospitalisation Details'!$A$2:$N$2344,13,0)</f>
        <v>33</v>
      </c>
    </row>
    <row r="1986" spans="1:17" ht="15.75" x14ac:dyDescent="0.25">
      <c r="A1986" s="1" t="s">
        <v>382</v>
      </c>
      <c r="B1986" s="8" t="str">
        <f>VLOOKUP(A1986:A4320,'Customer Names'!$A$2:$D$2336,2,0)</f>
        <v xml:space="preserve">  Tim</v>
      </c>
      <c r="C1986" s="8">
        <f>VLOOKUP(A1986:A4320,'Medical Examinations'!$A$2:$H$2336,2,0)</f>
        <v>25.84</v>
      </c>
      <c r="D1986" s="8">
        <f>VLOOKUP(A1986:A4320,'Medical Examinations'!$A$2:$H$2336,3,0)</f>
        <v>5.81</v>
      </c>
      <c r="E1986" s="8" t="str">
        <f>VLOOKUP(A1986:A4320,'Medical Examinations'!$A$1:$M$2336,10,0)</f>
        <v>Yes</v>
      </c>
      <c r="F1986" s="8" t="str">
        <f>VLOOKUP(A1986:A4320,'Medical Examinations'!$A$2:$H$2336,5,0)</f>
        <v>No</v>
      </c>
      <c r="G1986" s="8" t="str">
        <f>VLOOKUP(A1986:A4320,'Medical Examinations'!$A$2:$H$2336,6,0)</f>
        <v>Yes</v>
      </c>
      <c r="H1986" s="8">
        <f>VLOOKUP(A1986:A4320,'Medical Examinations'!$A$2:$H$2336,7,0)</f>
        <v>1</v>
      </c>
      <c r="I1986" t="str">
        <f>VLOOKUP(A1986:A4320,'Medical Examinations'!$A$2:$K$2336,11,0)</f>
        <v>No</v>
      </c>
      <c r="J1986" s="8" t="str">
        <f>VLOOKUP(A1986:A4320,'Medical Examinations'!$A$2:$M$2336,12,0)</f>
        <v>Overweight</v>
      </c>
      <c r="K1986" s="8" t="str">
        <f>VLOOKUP(A1986:A4320,'Medical Examinations'!$A$2:$M$2336,13,0)</f>
        <v>Prediabetes</v>
      </c>
      <c r="L1986" s="8" t="str">
        <f>VLOOKUP(Table1[CUSTOMER ID],'Hospitalisation Details'!$A$1:$N$2344,12,0)</f>
        <v>20/Jun/1997</v>
      </c>
      <c r="M1986" s="22">
        <f>VLOOKUP(Table1[CUSTOMER ID],'Hospitalisation Details'!$A$2:$N$2344,14,0)</f>
        <v>3309.79</v>
      </c>
      <c r="N1986" s="8" t="str">
        <f>VLOOKUP(Table1[CUSTOMER ID],'Hospitalisation Details'!$A$2:$I$2344,7,0)</f>
        <v>tier - 3</v>
      </c>
      <c r="O1986" s="8" t="str">
        <f>VLOOKUP(Table1[CUSTOMER ID],'Hospitalisation Details'!$A$2:$I$2344,8,0)</f>
        <v>tier - 3</v>
      </c>
      <c r="P1986" s="8" t="str">
        <f>VLOOKUP(Table1[CUSTOMER ID],'Hospitalisation Details'!$A$2:$I$2344,9,0)</f>
        <v>R1017</v>
      </c>
      <c r="Q1986" s="8">
        <f ca="1">VLOOKUP(Table1[CUSTOMER ID],'Hospitalisation Details'!$A$2:$N$2344,13,0)</f>
        <v>27</v>
      </c>
    </row>
    <row r="1987" spans="1:17" ht="15.75" x14ac:dyDescent="0.25">
      <c r="A1987" s="1" t="s">
        <v>381</v>
      </c>
      <c r="B1987" s="8" t="str">
        <f>VLOOKUP(A1987:A4321,'Customer Names'!$A$2:$D$2336,2,0)</f>
        <v xml:space="preserve">  John</v>
      </c>
      <c r="C1987" s="8">
        <f>VLOOKUP(A1987:A4321,'Medical Examinations'!$A$2:$H$2336,2,0)</f>
        <v>30.95</v>
      </c>
      <c r="D1987" s="8">
        <f>VLOOKUP(A1987:A4321,'Medical Examinations'!$A$2:$H$2336,3,0)</f>
        <v>5.16</v>
      </c>
      <c r="E1987" s="8" t="str">
        <f>VLOOKUP(A1987:A4321,'Medical Examinations'!$A$1:$M$2336,10,0)</f>
        <v>No</v>
      </c>
      <c r="F1987" s="8" t="str">
        <f>VLOOKUP(A1987:A4321,'Medical Examinations'!$A$2:$H$2336,5,0)</f>
        <v>No</v>
      </c>
      <c r="G1987" s="8" t="str">
        <f>VLOOKUP(A1987:A4321,'Medical Examinations'!$A$2:$H$2336,6,0)</f>
        <v>Yes</v>
      </c>
      <c r="H1987" s="8">
        <f>VLOOKUP(A1987:A4321,'Medical Examinations'!$A$2:$H$2336,7,0)</f>
        <v>1</v>
      </c>
      <c r="I1987" t="str">
        <f>VLOOKUP(A1987:A4321,'Medical Examinations'!$A$2:$K$2336,11,0)</f>
        <v>No</v>
      </c>
      <c r="J1987" s="8" t="str">
        <f>VLOOKUP(A1987:A4321,'Medical Examinations'!$A$2:$M$2336,12,0)</f>
        <v>Obesity</v>
      </c>
      <c r="K1987" s="8" t="str">
        <f>VLOOKUP(A1987:A4321,'Medical Examinations'!$A$2:$M$2336,13,0)</f>
        <v>Normal</v>
      </c>
      <c r="L1987" s="8" t="str">
        <f>VLOOKUP(Table1[CUSTOMER ID],'Hospitalisation Details'!$A$1:$N$2344,12,0)</f>
        <v>18/Nov/2003</v>
      </c>
      <c r="M1987" s="22">
        <f>VLOOKUP(Table1[CUSTOMER ID],'Hospitalisation Details'!$A$2:$N$2344,14,0)</f>
        <v>3308.46</v>
      </c>
      <c r="N1987" s="8" t="str">
        <f>VLOOKUP(Table1[CUSTOMER ID],'Hospitalisation Details'!$A$2:$I$2344,7,0)</f>
        <v>tier - 2</v>
      </c>
      <c r="O1987" s="8" t="str">
        <f>VLOOKUP(Table1[CUSTOMER ID],'Hospitalisation Details'!$A$2:$I$2344,8,0)</f>
        <v>tier - 1</v>
      </c>
      <c r="P1987" s="8" t="str">
        <f>VLOOKUP(Table1[CUSTOMER ID],'Hospitalisation Details'!$A$2:$I$2344,9,0)</f>
        <v>R1021</v>
      </c>
      <c r="Q1987" s="8">
        <f ca="1">VLOOKUP(Table1[CUSTOMER ID],'Hospitalisation Details'!$A$2:$N$2344,13,0)</f>
        <v>21</v>
      </c>
    </row>
    <row r="1988" spans="1:17" ht="15.75" x14ac:dyDescent="0.25">
      <c r="A1988" s="1" t="s">
        <v>380</v>
      </c>
      <c r="B1988" s="8" t="str">
        <f>VLOOKUP(A1988:A4322,'Customer Names'!$A$2:$D$2336,2,0)</f>
        <v xml:space="preserve">  Cynthia</v>
      </c>
      <c r="C1988" s="8">
        <f>VLOOKUP(A1988:A4322,'Medical Examinations'!$A$2:$H$2336,2,0)</f>
        <v>30.54</v>
      </c>
      <c r="D1988" s="8">
        <f>VLOOKUP(A1988:A4322,'Medical Examinations'!$A$2:$H$2336,3,0)</f>
        <v>5</v>
      </c>
      <c r="E1988" s="8" t="str">
        <f>VLOOKUP(A1988:A4322,'Medical Examinations'!$A$1:$M$2336,10,0)</f>
        <v>No</v>
      </c>
      <c r="F1988" s="8" t="str">
        <f>VLOOKUP(A1988:A4322,'Medical Examinations'!$A$2:$H$2336,5,0)</f>
        <v>No</v>
      </c>
      <c r="G1988" s="8" t="str">
        <f>VLOOKUP(A1988:A4322,'Medical Examinations'!$A$2:$H$2336,6,0)</f>
        <v>Yes</v>
      </c>
      <c r="H1988" s="8">
        <f>VLOOKUP(A1988:A4322,'Medical Examinations'!$A$2:$H$2336,7,0)</f>
        <v>1</v>
      </c>
      <c r="I1988" t="str">
        <f>VLOOKUP(A1988:A4322,'Medical Examinations'!$A$2:$K$2336,11,0)</f>
        <v>No</v>
      </c>
      <c r="J1988" s="8" t="str">
        <f>VLOOKUP(A1988:A4322,'Medical Examinations'!$A$2:$M$2336,12,0)</f>
        <v>Obesity</v>
      </c>
      <c r="K1988" s="8" t="str">
        <f>VLOOKUP(A1988:A4322,'Medical Examinations'!$A$2:$M$2336,13,0)</f>
        <v>Normal</v>
      </c>
      <c r="L1988" s="8" t="str">
        <f>VLOOKUP(Table1[CUSTOMER ID],'Hospitalisation Details'!$A$1:$N$2344,12,0)</f>
        <v>5/Dec/2003</v>
      </c>
      <c r="M1988" s="22">
        <f>VLOOKUP(Table1[CUSTOMER ID],'Hospitalisation Details'!$A$2:$N$2344,14,0)</f>
        <v>3300.7</v>
      </c>
      <c r="N1988" s="8" t="str">
        <f>VLOOKUP(Table1[CUSTOMER ID],'Hospitalisation Details'!$A$2:$I$2344,7,0)</f>
        <v>tier - 2</v>
      </c>
      <c r="O1988" s="8" t="str">
        <f>VLOOKUP(Table1[CUSTOMER ID],'Hospitalisation Details'!$A$2:$I$2344,8,0)</f>
        <v>tier - 2</v>
      </c>
      <c r="P1988" s="8" t="str">
        <f>VLOOKUP(Table1[CUSTOMER ID],'Hospitalisation Details'!$A$2:$I$2344,9,0)</f>
        <v>R1025</v>
      </c>
      <c r="Q1988" s="8">
        <f ca="1">VLOOKUP(Table1[CUSTOMER ID],'Hospitalisation Details'!$A$2:$N$2344,13,0)</f>
        <v>20</v>
      </c>
    </row>
    <row r="1989" spans="1:17" ht="15.75" x14ac:dyDescent="0.25">
      <c r="A1989" s="1" t="s">
        <v>379</v>
      </c>
      <c r="B1989" s="8" t="str">
        <f>VLOOKUP(A1989:A4323,'Customer Names'!$A$2:$D$2336,2,0)</f>
        <v xml:space="preserve">  Emmett</v>
      </c>
      <c r="C1989" s="8">
        <f>VLOOKUP(A1989:A4323,'Medical Examinations'!$A$2:$H$2336,2,0)</f>
        <v>33.914999999999999</v>
      </c>
      <c r="D1989" s="8">
        <f>VLOOKUP(A1989:A4323,'Medical Examinations'!$A$2:$H$2336,3,0)</f>
        <v>5.84</v>
      </c>
      <c r="E1989" s="8" t="str">
        <f>VLOOKUP(A1989:A4323,'Medical Examinations'!$A$1:$M$2336,10,0)</f>
        <v>Yes</v>
      </c>
      <c r="F1989" s="8" t="str">
        <f>VLOOKUP(A1989:A4323,'Medical Examinations'!$A$2:$H$2336,5,0)</f>
        <v>No</v>
      </c>
      <c r="G1989" s="8" t="str">
        <f>VLOOKUP(A1989:A4323,'Medical Examinations'!$A$2:$H$2336,6,0)</f>
        <v>No</v>
      </c>
      <c r="H1989" s="8">
        <f>VLOOKUP(A1989:A4323,'Medical Examinations'!$A$2:$H$2336,7,0)</f>
        <v>0</v>
      </c>
      <c r="I1989" t="str">
        <f>VLOOKUP(A1989:A4323,'Medical Examinations'!$A$2:$K$2336,11,0)</f>
        <v>No</v>
      </c>
      <c r="J1989" s="8" t="str">
        <f>VLOOKUP(A1989:A4323,'Medical Examinations'!$A$2:$M$2336,12,0)</f>
        <v>Obesity</v>
      </c>
      <c r="K1989" s="8" t="str">
        <f>VLOOKUP(A1989:A4323,'Medical Examinations'!$A$2:$M$2336,13,0)</f>
        <v>Prediabetes</v>
      </c>
      <c r="L1989" s="8" t="str">
        <f>VLOOKUP(Table1[CUSTOMER ID],'Hospitalisation Details'!$A$1:$N$2344,12,0)</f>
        <v>17/Nov/1996</v>
      </c>
      <c r="M1989" s="22">
        <f>VLOOKUP(Table1[CUSTOMER ID],'Hospitalisation Details'!$A$2:$N$2344,14,0)</f>
        <v>3292.53</v>
      </c>
      <c r="N1989" s="8" t="str">
        <f>VLOOKUP(Table1[CUSTOMER ID],'Hospitalisation Details'!$A$2:$I$2344,7,0)</f>
        <v>tier - 2</v>
      </c>
      <c r="O1989" s="8" t="str">
        <f>VLOOKUP(Table1[CUSTOMER ID],'Hospitalisation Details'!$A$2:$I$2344,8,0)</f>
        <v>tier - 2</v>
      </c>
      <c r="P1989" s="8" t="str">
        <f>VLOOKUP(Table1[CUSTOMER ID],'Hospitalisation Details'!$A$2:$I$2344,9,0)</f>
        <v>R1012</v>
      </c>
      <c r="Q1989" s="8">
        <f ca="1">VLOOKUP(Table1[CUSTOMER ID],'Hospitalisation Details'!$A$2:$N$2344,13,0)</f>
        <v>28</v>
      </c>
    </row>
    <row r="1990" spans="1:17" ht="15.75" x14ac:dyDescent="0.25">
      <c r="A1990" s="1" t="s">
        <v>378</v>
      </c>
      <c r="B1990" s="8" t="str">
        <f>VLOOKUP(A1990:A4324,'Customer Names'!$A$2:$D$2336,2,0)</f>
        <v xml:space="preserve">  Kate</v>
      </c>
      <c r="C1990" s="8">
        <f>VLOOKUP(A1990:A4324,'Medical Examinations'!$A$2:$H$2336,2,0)</f>
        <v>33.31</v>
      </c>
      <c r="D1990" s="8">
        <f>VLOOKUP(A1990:A4324,'Medical Examinations'!$A$2:$H$2336,3,0)</f>
        <v>4.1900000000000004</v>
      </c>
      <c r="E1990" s="8" t="str">
        <f>VLOOKUP(A1990:A4324,'Medical Examinations'!$A$1:$M$2336,10,0)</f>
        <v>No</v>
      </c>
      <c r="F1990" s="8" t="str">
        <f>VLOOKUP(A1990:A4324,'Medical Examinations'!$A$2:$H$2336,5,0)</f>
        <v>No</v>
      </c>
      <c r="G1990" s="8" t="str">
        <f>VLOOKUP(A1990:A4324,'Medical Examinations'!$A$2:$H$2336,6,0)</f>
        <v>Yes</v>
      </c>
      <c r="H1990" s="8">
        <f>VLOOKUP(A1990:A4324,'Medical Examinations'!$A$2:$H$2336,7,0)</f>
        <v>1</v>
      </c>
      <c r="I1990" t="str">
        <f>VLOOKUP(A1990:A4324,'Medical Examinations'!$A$2:$K$2336,11,0)</f>
        <v>No</v>
      </c>
      <c r="J1990" s="8" t="str">
        <f>VLOOKUP(A1990:A4324,'Medical Examinations'!$A$2:$M$2336,12,0)</f>
        <v>Obesity</v>
      </c>
      <c r="K1990" s="8" t="str">
        <f>VLOOKUP(A1990:A4324,'Medical Examinations'!$A$2:$M$2336,13,0)</f>
        <v>Normal</v>
      </c>
      <c r="L1990" s="8" t="str">
        <f>VLOOKUP(Table1[CUSTOMER ID],'Hospitalisation Details'!$A$1:$N$2344,12,0)</f>
        <v>3/Jul/2003</v>
      </c>
      <c r="M1990" s="22">
        <f>VLOOKUP(Table1[CUSTOMER ID],'Hospitalisation Details'!$A$2:$N$2344,14,0)</f>
        <v>3280.22</v>
      </c>
      <c r="N1990" s="8" t="str">
        <f>VLOOKUP(Table1[CUSTOMER ID],'Hospitalisation Details'!$A$2:$I$2344,7,0)</f>
        <v>tier - 2</v>
      </c>
      <c r="O1990" s="8" t="str">
        <f>VLOOKUP(Table1[CUSTOMER ID],'Hospitalisation Details'!$A$2:$I$2344,8,0)</f>
        <v>tier - 3</v>
      </c>
      <c r="P1990" s="8" t="str">
        <f>VLOOKUP(Table1[CUSTOMER ID],'Hospitalisation Details'!$A$2:$I$2344,9,0)</f>
        <v>R1011</v>
      </c>
      <c r="Q1990" s="8">
        <f ca="1">VLOOKUP(Table1[CUSTOMER ID],'Hospitalisation Details'!$A$2:$N$2344,13,0)</f>
        <v>21</v>
      </c>
    </row>
    <row r="1991" spans="1:17" ht="15.75" x14ac:dyDescent="0.25">
      <c r="A1991" s="1" t="s">
        <v>377</v>
      </c>
      <c r="B1991" s="8" t="str">
        <f>VLOOKUP(A1991:A4325,'Customer Names'!$A$2:$D$2336,2,0)</f>
        <v xml:space="preserve">  Christopher L</v>
      </c>
      <c r="C1991" s="8">
        <f>VLOOKUP(A1991:A4325,'Medical Examinations'!$A$2:$H$2336,2,0)</f>
        <v>25.745000000000001</v>
      </c>
      <c r="D1991" s="8">
        <f>VLOOKUP(A1991:A4325,'Medical Examinations'!$A$2:$H$2336,3,0)</f>
        <v>4.62</v>
      </c>
      <c r="E1991" s="8" t="str">
        <f>VLOOKUP(A1991:A4325,'Medical Examinations'!$A$1:$M$2336,10,0)</f>
        <v>Yes</v>
      </c>
      <c r="F1991" s="8" t="str">
        <f>VLOOKUP(A1991:A4325,'Medical Examinations'!$A$2:$H$2336,5,0)</f>
        <v>No</v>
      </c>
      <c r="G1991" s="8" t="str">
        <f>VLOOKUP(A1991:A4325,'Medical Examinations'!$A$2:$H$2336,6,0)</f>
        <v>No</v>
      </c>
      <c r="H1991" s="8">
        <f>VLOOKUP(A1991:A4325,'Medical Examinations'!$A$2:$H$2336,7,0)</f>
        <v>0</v>
      </c>
      <c r="I1991" t="str">
        <f>VLOOKUP(A1991:A4325,'Medical Examinations'!$A$2:$K$2336,11,0)</f>
        <v>No</v>
      </c>
      <c r="J1991" s="8" t="str">
        <f>VLOOKUP(A1991:A4325,'Medical Examinations'!$A$2:$M$2336,12,0)</f>
        <v>Overweight</v>
      </c>
      <c r="K1991" s="8" t="str">
        <f>VLOOKUP(A1991:A4325,'Medical Examinations'!$A$2:$M$2336,13,0)</f>
        <v>Normal</v>
      </c>
      <c r="L1991" s="8" t="str">
        <f>VLOOKUP(Table1[CUSTOMER ID],'Hospitalisation Details'!$A$1:$N$2344,12,0)</f>
        <v>6/Oct/2001</v>
      </c>
      <c r="M1991" s="22">
        <f>VLOOKUP(Table1[CUSTOMER ID],'Hospitalisation Details'!$A$2:$N$2344,14,0)</f>
        <v>3279.87</v>
      </c>
      <c r="N1991" s="8" t="str">
        <f>VLOOKUP(Table1[CUSTOMER ID],'Hospitalisation Details'!$A$2:$I$2344,7,0)</f>
        <v>tier - 2</v>
      </c>
      <c r="O1991" s="8" t="str">
        <f>VLOOKUP(Table1[CUSTOMER ID],'Hospitalisation Details'!$A$2:$I$2344,8,0)</f>
        <v>tier - 1</v>
      </c>
      <c r="P1991" s="8" t="str">
        <f>VLOOKUP(Table1[CUSTOMER ID],'Hospitalisation Details'!$A$2:$I$2344,9,0)</f>
        <v>R1017</v>
      </c>
      <c r="Q1991" s="8">
        <f ca="1">VLOOKUP(Table1[CUSTOMER ID],'Hospitalisation Details'!$A$2:$N$2344,13,0)</f>
        <v>23</v>
      </c>
    </row>
    <row r="1992" spans="1:17" ht="15.75" x14ac:dyDescent="0.25">
      <c r="A1992" s="1" t="s">
        <v>376</v>
      </c>
      <c r="B1992" s="8" t="str">
        <f>VLOOKUP(A1992:A4326,'Customer Names'!$A$2:$D$2336,2,0)</f>
        <v xml:space="preserve">  Christopher P</v>
      </c>
      <c r="C1992" s="8">
        <f>VLOOKUP(A1992:A4326,'Medical Examinations'!$A$2:$H$2336,2,0)</f>
        <v>37.1</v>
      </c>
      <c r="D1992" s="8">
        <f>VLOOKUP(A1992:A4326,'Medical Examinations'!$A$2:$H$2336,3,0)</f>
        <v>6.24</v>
      </c>
      <c r="E1992" s="8" t="str">
        <f>VLOOKUP(A1992:A4326,'Medical Examinations'!$A$1:$M$2336,10,0)</f>
        <v>No</v>
      </c>
      <c r="F1992" s="8" t="str">
        <f>VLOOKUP(A1992:A4326,'Medical Examinations'!$A$2:$H$2336,5,0)</f>
        <v>No</v>
      </c>
      <c r="G1992" s="8" t="str">
        <f>VLOOKUP(A1992:A4326,'Medical Examinations'!$A$2:$H$2336,6,0)</f>
        <v>No</v>
      </c>
      <c r="H1992" s="8">
        <f>VLOOKUP(A1992:A4326,'Medical Examinations'!$A$2:$H$2336,7,0)</f>
        <v>0</v>
      </c>
      <c r="I1992" t="str">
        <f>VLOOKUP(A1992:A4326,'Medical Examinations'!$A$2:$K$2336,11,0)</f>
        <v>No</v>
      </c>
      <c r="J1992" s="8" t="str">
        <f>VLOOKUP(A1992:A4326,'Medical Examinations'!$A$2:$M$2336,12,0)</f>
        <v>Obesity</v>
      </c>
      <c r="K1992" s="8" t="str">
        <f>VLOOKUP(A1992:A4326,'Medical Examinations'!$A$2:$M$2336,13,0)</f>
        <v>Prediabetes</v>
      </c>
      <c r="L1992" s="8" t="str">
        <f>VLOOKUP(Table1[CUSTOMER ID],'Hospitalisation Details'!$A$1:$N$2344,12,0)</f>
        <v>1/Jul/1994</v>
      </c>
      <c r="M1992" s="22">
        <f>VLOOKUP(Table1[CUSTOMER ID],'Hospitalisation Details'!$A$2:$N$2344,14,0)</f>
        <v>3277.16</v>
      </c>
      <c r="N1992" s="8" t="str">
        <f>VLOOKUP(Table1[CUSTOMER ID],'Hospitalisation Details'!$A$2:$I$2344,7,0)</f>
        <v>tier - 2</v>
      </c>
      <c r="O1992" s="8" t="str">
        <f>VLOOKUP(Table1[CUSTOMER ID],'Hospitalisation Details'!$A$2:$I$2344,8,0)</f>
        <v>tier - 3</v>
      </c>
      <c r="P1992" s="8" t="str">
        <f>VLOOKUP(Table1[CUSTOMER ID],'Hospitalisation Details'!$A$2:$I$2344,9,0)</f>
        <v>R1011</v>
      </c>
      <c r="Q1992" s="8">
        <f ca="1">VLOOKUP(Table1[CUSTOMER ID],'Hospitalisation Details'!$A$2:$N$2344,13,0)</f>
        <v>30</v>
      </c>
    </row>
    <row r="1993" spans="1:17" ht="15.75" x14ac:dyDescent="0.25">
      <c r="A1993" s="1" t="s">
        <v>375</v>
      </c>
      <c r="B1993" s="8" t="str">
        <f>VLOOKUP(A1993:A4327,'Customer Names'!$A$2:$D$2336,2,0)</f>
        <v xml:space="preserve">  Christopher W</v>
      </c>
      <c r="C1993" s="8">
        <f>VLOOKUP(A1993:A4327,'Medical Examinations'!$A$2:$H$2336,2,0)</f>
        <v>35.435000000000002</v>
      </c>
      <c r="D1993" s="8">
        <f>VLOOKUP(A1993:A4327,'Medical Examinations'!$A$2:$H$2336,3,0)</f>
        <v>5.81</v>
      </c>
      <c r="E1993" s="8" t="str">
        <f>VLOOKUP(A1993:A4327,'Medical Examinations'!$A$1:$M$2336,10,0)</f>
        <v>No</v>
      </c>
      <c r="F1993" s="8" t="str">
        <f>VLOOKUP(A1993:A4327,'Medical Examinations'!$A$2:$H$2336,5,0)</f>
        <v>No</v>
      </c>
      <c r="G1993" s="8" t="str">
        <f>VLOOKUP(A1993:A4327,'Medical Examinations'!$A$2:$H$2336,6,0)</f>
        <v>No</v>
      </c>
      <c r="H1993" s="8">
        <f>VLOOKUP(A1993:A4327,'Medical Examinations'!$A$2:$H$2336,7,0)</f>
        <v>0</v>
      </c>
      <c r="I1993" t="str">
        <f>VLOOKUP(A1993:A4327,'Medical Examinations'!$A$2:$K$2336,11,0)</f>
        <v>No</v>
      </c>
      <c r="J1993" s="8" t="str">
        <f>VLOOKUP(A1993:A4327,'Medical Examinations'!$A$2:$M$2336,12,0)</f>
        <v>Obesity</v>
      </c>
      <c r="K1993" s="8" t="str">
        <f>VLOOKUP(A1993:A4327,'Medical Examinations'!$A$2:$M$2336,13,0)</f>
        <v>Prediabetes</v>
      </c>
      <c r="L1993" s="8" t="str">
        <f>VLOOKUP(Table1[CUSTOMER ID],'Hospitalisation Details'!$A$1:$N$2344,12,0)</f>
        <v>2/Dec/1994</v>
      </c>
      <c r="M1993" s="22">
        <f>VLOOKUP(Table1[CUSTOMER ID],'Hospitalisation Details'!$A$2:$N$2344,14,0)</f>
        <v>3268.85</v>
      </c>
      <c r="N1993" s="8" t="str">
        <f>VLOOKUP(Table1[CUSTOMER ID],'Hospitalisation Details'!$A$2:$I$2344,7,0)</f>
        <v>tier - 3</v>
      </c>
      <c r="O1993" s="8" t="str">
        <f>VLOOKUP(Table1[CUSTOMER ID],'Hospitalisation Details'!$A$2:$I$2344,8,0)</f>
        <v>tier - 1</v>
      </c>
      <c r="P1993" s="8" t="str">
        <f>VLOOKUP(Table1[CUSTOMER ID],'Hospitalisation Details'!$A$2:$I$2344,9,0)</f>
        <v>R1016</v>
      </c>
      <c r="Q1993" s="8">
        <f ca="1">VLOOKUP(Table1[CUSTOMER ID],'Hospitalisation Details'!$A$2:$N$2344,13,0)</f>
        <v>29</v>
      </c>
    </row>
    <row r="1994" spans="1:17" ht="15.75" x14ac:dyDescent="0.25">
      <c r="A1994" s="1" t="s">
        <v>374</v>
      </c>
      <c r="B1994" s="8" t="str">
        <f>VLOOKUP(A1994:A4328,'Customer Names'!$A$2:$D$2336,2,0)</f>
        <v xml:space="preserve">  Norman H</v>
      </c>
      <c r="C1994" s="8">
        <f>VLOOKUP(A1994:A4328,'Medical Examinations'!$A$2:$H$2336,2,0)</f>
        <v>20.399999999999999</v>
      </c>
      <c r="D1994" s="8">
        <f>VLOOKUP(A1994:A4328,'Medical Examinations'!$A$2:$H$2336,3,0)</f>
        <v>4.83</v>
      </c>
      <c r="E1994" s="8" t="str">
        <f>VLOOKUP(A1994:A4328,'Medical Examinations'!$A$1:$M$2336,10,0)</f>
        <v>No</v>
      </c>
      <c r="F1994" s="8" t="str">
        <f>VLOOKUP(A1994:A4328,'Medical Examinations'!$A$2:$H$2336,5,0)</f>
        <v>No</v>
      </c>
      <c r="G1994" s="8" t="str">
        <f>VLOOKUP(A1994:A4328,'Medical Examinations'!$A$2:$H$2336,6,0)</f>
        <v>No</v>
      </c>
      <c r="H1994" s="8">
        <f>VLOOKUP(A1994:A4328,'Medical Examinations'!$A$2:$H$2336,7,0)</f>
        <v>0</v>
      </c>
      <c r="I1994" t="str">
        <f>VLOOKUP(A1994:A4328,'Medical Examinations'!$A$2:$K$2336,11,0)</f>
        <v>No</v>
      </c>
      <c r="J1994" s="8" t="str">
        <f>VLOOKUP(A1994:A4328,'Medical Examinations'!$A$2:$M$2336,12,0)</f>
        <v>Normal Weight</v>
      </c>
      <c r="K1994" s="8" t="str">
        <f>VLOOKUP(A1994:A4328,'Medical Examinations'!$A$2:$M$2336,13,0)</f>
        <v>Normal</v>
      </c>
      <c r="L1994" s="8" t="str">
        <f>VLOOKUP(Table1[CUSTOMER ID],'Hospitalisation Details'!$A$1:$N$2344,12,0)</f>
        <v>13/Nov/1991</v>
      </c>
      <c r="M1994" s="22">
        <f>VLOOKUP(Table1[CUSTOMER ID],'Hospitalisation Details'!$A$2:$N$2344,14,0)</f>
        <v>3260.2</v>
      </c>
      <c r="N1994" s="8" t="str">
        <f>VLOOKUP(Table1[CUSTOMER ID],'Hospitalisation Details'!$A$2:$I$2344,7,0)</f>
        <v>tier - 3</v>
      </c>
      <c r="O1994" s="8" t="str">
        <f>VLOOKUP(Table1[CUSTOMER ID],'Hospitalisation Details'!$A$2:$I$2344,8,0)</f>
        <v>tier - 2</v>
      </c>
      <c r="P1994" s="8" t="str">
        <f>VLOOKUP(Table1[CUSTOMER ID],'Hospitalisation Details'!$A$2:$I$2344,9,0)</f>
        <v>R1011</v>
      </c>
      <c r="Q1994" s="8">
        <f ca="1">VLOOKUP(Table1[CUSTOMER ID],'Hospitalisation Details'!$A$2:$N$2344,13,0)</f>
        <v>33</v>
      </c>
    </row>
    <row r="1995" spans="1:17" ht="15.75" x14ac:dyDescent="0.25">
      <c r="A1995" s="1" t="s">
        <v>373</v>
      </c>
      <c r="B1995" s="8" t="str">
        <f>VLOOKUP(A1995:A4329,'Customer Names'!$A$2:$D$2336,2,0)</f>
        <v xml:space="preserve">  Susan</v>
      </c>
      <c r="C1995" s="8">
        <f>VLOOKUP(A1995:A4329,'Medical Examinations'!$A$2:$H$2336,2,0)</f>
        <v>42.13</v>
      </c>
      <c r="D1995" s="8">
        <f>VLOOKUP(A1995:A4329,'Medical Examinations'!$A$2:$H$2336,3,0)</f>
        <v>5.72</v>
      </c>
      <c r="E1995" s="8" t="str">
        <f>VLOOKUP(A1995:A4329,'Medical Examinations'!$A$1:$M$2336,10,0)</f>
        <v>Yes</v>
      </c>
      <c r="F1995" s="8" t="str">
        <f>VLOOKUP(A1995:A4329,'Medical Examinations'!$A$2:$H$2336,5,0)</f>
        <v>No</v>
      </c>
      <c r="G1995" s="8" t="str">
        <f>VLOOKUP(A1995:A4329,'Medical Examinations'!$A$2:$H$2336,6,0)</f>
        <v>Yes</v>
      </c>
      <c r="H1995" s="8">
        <f>VLOOKUP(A1995:A4329,'Medical Examinations'!$A$2:$H$2336,7,0)</f>
        <v>1</v>
      </c>
      <c r="I1995" t="str">
        <f>VLOOKUP(A1995:A4329,'Medical Examinations'!$A$2:$K$2336,11,0)</f>
        <v>No</v>
      </c>
      <c r="J1995" s="8" t="str">
        <f>VLOOKUP(A1995:A4329,'Medical Examinations'!$A$2:$M$2336,12,0)</f>
        <v>Obesity</v>
      </c>
      <c r="K1995" s="8" t="str">
        <f>VLOOKUP(A1995:A4329,'Medical Examinations'!$A$2:$M$2336,13,0)</f>
        <v>Prediabetes</v>
      </c>
      <c r="L1995" s="8" t="str">
        <f>VLOOKUP(Table1[CUSTOMER ID],'Hospitalisation Details'!$A$1:$N$2344,12,0)</f>
        <v>2/Sep/1997</v>
      </c>
      <c r="M1995" s="22">
        <f>VLOOKUP(Table1[CUSTOMER ID],'Hospitalisation Details'!$A$2:$N$2344,14,0)</f>
        <v>3238.44</v>
      </c>
      <c r="N1995" s="8" t="str">
        <f>VLOOKUP(Table1[CUSTOMER ID],'Hospitalisation Details'!$A$2:$I$2344,7,0)</f>
        <v>tier - 2</v>
      </c>
      <c r="O1995" s="8" t="str">
        <f>VLOOKUP(Table1[CUSTOMER ID],'Hospitalisation Details'!$A$2:$I$2344,8,0)</f>
        <v>tier - 3</v>
      </c>
      <c r="P1995" s="8" t="str">
        <f>VLOOKUP(Table1[CUSTOMER ID],'Hospitalisation Details'!$A$2:$I$2344,9,0)</f>
        <v>R1013</v>
      </c>
      <c r="Q1995" s="8">
        <f ca="1">VLOOKUP(Table1[CUSTOMER ID],'Hospitalisation Details'!$A$2:$N$2344,13,0)</f>
        <v>27</v>
      </c>
    </row>
    <row r="1996" spans="1:17" ht="15.75" x14ac:dyDescent="0.25">
      <c r="A1996" s="1" t="s">
        <v>372</v>
      </c>
      <c r="B1996" s="8" t="str">
        <f>VLOOKUP(A1996:A4330,'Customer Names'!$A$2:$D$2336,2,0)</f>
        <v xml:space="preserve">  Tatyana K</v>
      </c>
      <c r="C1996" s="8">
        <f>VLOOKUP(A1996:A4330,'Medical Examinations'!$A$2:$H$2336,2,0)</f>
        <v>33.99</v>
      </c>
      <c r="D1996" s="8">
        <f>VLOOKUP(A1996:A4330,'Medical Examinations'!$A$2:$H$2336,3,0)</f>
        <v>4.83</v>
      </c>
      <c r="E1996" s="8" t="str">
        <f>VLOOKUP(A1996:A4330,'Medical Examinations'!$A$1:$M$2336,10,0)</f>
        <v>Yes</v>
      </c>
      <c r="F1996" s="8" t="str">
        <f>VLOOKUP(A1996:A4330,'Medical Examinations'!$A$2:$H$2336,5,0)</f>
        <v>No</v>
      </c>
      <c r="G1996" s="8" t="str">
        <f>VLOOKUP(A1996:A4330,'Medical Examinations'!$A$2:$H$2336,6,0)</f>
        <v>Yes</v>
      </c>
      <c r="H1996" s="8">
        <f>VLOOKUP(A1996:A4330,'Medical Examinations'!$A$2:$H$2336,7,0)</f>
        <v>1</v>
      </c>
      <c r="I1996" t="str">
        <f>VLOOKUP(A1996:A4330,'Medical Examinations'!$A$2:$K$2336,11,0)</f>
        <v>No</v>
      </c>
      <c r="J1996" s="8" t="str">
        <f>VLOOKUP(A1996:A4330,'Medical Examinations'!$A$2:$M$2336,12,0)</f>
        <v>Obesity</v>
      </c>
      <c r="K1996" s="8" t="str">
        <f>VLOOKUP(A1996:A4330,'Medical Examinations'!$A$2:$M$2336,13,0)</f>
        <v>Normal</v>
      </c>
      <c r="L1996" s="8" t="str">
        <f>VLOOKUP(Table1[CUSTOMER ID],'Hospitalisation Details'!$A$1:$N$2344,12,0)</f>
        <v>2/Aug/1997</v>
      </c>
      <c r="M1996" s="22">
        <f>VLOOKUP(Table1[CUSTOMER ID],'Hospitalisation Details'!$A$2:$N$2344,14,0)</f>
        <v>3227.12</v>
      </c>
      <c r="N1996" s="8" t="str">
        <f>VLOOKUP(Table1[CUSTOMER ID],'Hospitalisation Details'!$A$2:$I$2344,7,0)</f>
        <v>tier - 2</v>
      </c>
      <c r="O1996" s="8" t="str">
        <f>VLOOKUP(Table1[CUSTOMER ID],'Hospitalisation Details'!$A$2:$I$2344,8,0)</f>
        <v>tier - 3</v>
      </c>
      <c r="P1996" s="8" t="str">
        <f>VLOOKUP(Table1[CUSTOMER ID],'Hospitalisation Details'!$A$2:$I$2344,9,0)</f>
        <v>R1013</v>
      </c>
      <c r="Q1996" s="8">
        <f ca="1">VLOOKUP(Table1[CUSTOMER ID],'Hospitalisation Details'!$A$2:$N$2344,13,0)</f>
        <v>27</v>
      </c>
    </row>
    <row r="1997" spans="1:17" ht="15.75" x14ac:dyDescent="0.25">
      <c r="A1997" s="1" t="s">
        <v>371</v>
      </c>
      <c r="B1997" s="8" t="str">
        <f>VLOOKUP(A1997:A4331,'Customer Names'!$A$2:$D$2336,2,0)</f>
        <v xml:space="preserve">  Chrissy</v>
      </c>
      <c r="C1997" s="8">
        <f>VLOOKUP(A1997:A4331,'Medical Examinations'!$A$2:$H$2336,2,0)</f>
        <v>28.594999999999999</v>
      </c>
      <c r="D1997" s="8">
        <f>VLOOKUP(A1997:A4331,'Medical Examinations'!$A$2:$H$2336,3,0)</f>
        <v>4.1399999999999997</v>
      </c>
      <c r="E1997" s="8" t="str">
        <f>VLOOKUP(A1997:A4331,'Medical Examinations'!$A$1:$M$2336,10,0)</f>
        <v>Yes</v>
      </c>
      <c r="F1997" s="8" t="str">
        <f>VLOOKUP(A1997:A4331,'Medical Examinations'!$A$2:$H$2336,5,0)</f>
        <v>No</v>
      </c>
      <c r="G1997" s="8" t="str">
        <f>VLOOKUP(A1997:A4331,'Medical Examinations'!$A$2:$H$2336,6,0)</f>
        <v>Yes</v>
      </c>
      <c r="H1997" s="8">
        <f>VLOOKUP(A1997:A4331,'Medical Examinations'!$A$2:$H$2336,7,0)</f>
        <v>1</v>
      </c>
      <c r="I1997" t="str">
        <f>VLOOKUP(A1997:A4331,'Medical Examinations'!$A$2:$K$2336,11,0)</f>
        <v>No</v>
      </c>
      <c r="J1997" s="8" t="str">
        <f>VLOOKUP(A1997:A4331,'Medical Examinations'!$A$2:$M$2336,12,0)</f>
        <v>Overweight</v>
      </c>
      <c r="K1997" s="8" t="str">
        <f>VLOOKUP(A1997:A4331,'Medical Examinations'!$A$2:$M$2336,13,0)</f>
        <v>Normal</v>
      </c>
      <c r="L1997" s="8" t="str">
        <f>VLOOKUP(Table1[CUSTOMER ID],'Hospitalisation Details'!$A$1:$N$2344,12,0)</f>
        <v>6/Jul/1997</v>
      </c>
      <c r="M1997" s="22">
        <f>VLOOKUP(Table1[CUSTOMER ID],'Hospitalisation Details'!$A$2:$N$2344,14,0)</f>
        <v>3213.62</v>
      </c>
      <c r="N1997" s="8" t="str">
        <f>VLOOKUP(Table1[CUSTOMER ID],'Hospitalisation Details'!$A$2:$I$2344,7,0)</f>
        <v>tier - 2</v>
      </c>
      <c r="O1997" s="8" t="str">
        <f>VLOOKUP(Table1[CUSTOMER ID],'Hospitalisation Details'!$A$2:$I$2344,8,0)</f>
        <v>tier - 2</v>
      </c>
      <c r="P1997" s="8" t="str">
        <f>VLOOKUP(Table1[CUSTOMER ID],'Hospitalisation Details'!$A$2:$I$2344,9,0)</f>
        <v>R1024</v>
      </c>
      <c r="Q1997" s="8">
        <f ca="1">VLOOKUP(Table1[CUSTOMER ID],'Hospitalisation Details'!$A$2:$N$2344,13,0)</f>
        <v>27</v>
      </c>
    </row>
    <row r="1998" spans="1:17" ht="15.75" x14ac:dyDescent="0.25">
      <c r="A1998" s="1" t="s">
        <v>370</v>
      </c>
      <c r="B1998" s="8" t="str">
        <f>VLOOKUP(A1998:A4332,'Customer Names'!$A$2:$D$2336,2,0)</f>
        <v xml:space="preserve">  Carrie</v>
      </c>
      <c r="C1998" s="8">
        <f>VLOOKUP(A1998:A4332,'Medical Examinations'!$A$2:$H$2336,2,0)</f>
        <v>20.8</v>
      </c>
      <c r="D1998" s="8">
        <f>VLOOKUP(A1998:A4332,'Medical Examinations'!$A$2:$H$2336,3,0)</f>
        <v>4.07</v>
      </c>
      <c r="E1998" s="8" t="str">
        <f>VLOOKUP(A1998:A4332,'Medical Examinations'!$A$1:$M$2336,10,0)</f>
        <v>Yes</v>
      </c>
      <c r="F1998" s="8" t="str">
        <f>VLOOKUP(A1998:A4332,'Medical Examinations'!$A$2:$H$2336,5,0)</f>
        <v>No</v>
      </c>
      <c r="G1998" s="8" t="str">
        <f>VLOOKUP(A1998:A4332,'Medical Examinations'!$A$2:$H$2336,6,0)</f>
        <v>Yes</v>
      </c>
      <c r="H1998" s="8">
        <f>VLOOKUP(A1998:A4332,'Medical Examinations'!$A$2:$H$2336,7,0)</f>
        <v>1</v>
      </c>
      <c r="I1998" t="str">
        <f>VLOOKUP(A1998:A4332,'Medical Examinations'!$A$2:$K$2336,11,0)</f>
        <v>No</v>
      </c>
      <c r="J1998" s="8" t="str">
        <f>VLOOKUP(A1998:A4332,'Medical Examinations'!$A$2:$M$2336,12,0)</f>
        <v>Normal Weight</v>
      </c>
      <c r="K1998" s="8" t="str">
        <f>VLOOKUP(A1998:A4332,'Medical Examinations'!$A$2:$M$2336,13,0)</f>
        <v>Normal</v>
      </c>
      <c r="L1998" s="8" t="str">
        <f>VLOOKUP(Table1[CUSTOMER ID],'Hospitalisation Details'!$A$1:$N$2344,12,0)</f>
        <v>22/Dec/1997</v>
      </c>
      <c r="M1998" s="22">
        <f>VLOOKUP(Table1[CUSTOMER ID],'Hospitalisation Details'!$A$2:$N$2344,14,0)</f>
        <v>3208.79</v>
      </c>
      <c r="N1998" s="8" t="str">
        <f>VLOOKUP(Table1[CUSTOMER ID],'Hospitalisation Details'!$A$2:$I$2344,7,0)</f>
        <v>tier - 2</v>
      </c>
      <c r="O1998" s="8" t="str">
        <f>VLOOKUP(Table1[CUSTOMER ID],'Hospitalisation Details'!$A$2:$I$2344,8,0)</f>
        <v>tier - 3</v>
      </c>
      <c r="P1998" s="8" t="str">
        <f>VLOOKUP(Table1[CUSTOMER ID],'Hospitalisation Details'!$A$2:$I$2344,9,0)</f>
        <v>R1011</v>
      </c>
      <c r="Q1998" s="8">
        <f ca="1">VLOOKUP(Table1[CUSTOMER ID],'Hospitalisation Details'!$A$2:$N$2344,13,0)</f>
        <v>26</v>
      </c>
    </row>
    <row r="1999" spans="1:17" ht="15.75" x14ac:dyDescent="0.25">
      <c r="A1999" s="1" t="s">
        <v>369</v>
      </c>
      <c r="B1999" s="8" t="str">
        <f>VLOOKUP(A1999:A4333,'Customer Names'!$A$2:$D$2336,2,0)</f>
        <v xml:space="preserve">  Halle</v>
      </c>
      <c r="C1999" s="8">
        <f>VLOOKUP(A1999:A4333,'Medical Examinations'!$A$2:$H$2336,2,0)</f>
        <v>23.465</v>
      </c>
      <c r="D1999" s="8">
        <f>VLOOKUP(A1999:A4333,'Medical Examinations'!$A$2:$H$2336,3,0)</f>
        <v>6.26</v>
      </c>
      <c r="E1999" s="8" t="str">
        <f>VLOOKUP(A1999:A4333,'Medical Examinations'!$A$1:$M$2336,10,0)</f>
        <v>Yes</v>
      </c>
      <c r="F1999" s="8" t="str">
        <f>VLOOKUP(A1999:A4333,'Medical Examinations'!$A$2:$H$2336,5,0)</f>
        <v>No</v>
      </c>
      <c r="G1999" s="8" t="str">
        <f>VLOOKUP(A1999:A4333,'Medical Examinations'!$A$2:$H$2336,6,0)</f>
        <v>Yes</v>
      </c>
      <c r="H1999" s="8">
        <f>VLOOKUP(A1999:A4333,'Medical Examinations'!$A$2:$H$2336,7,0)</f>
        <v>1</v>
      </c>
      <c r="I1999" t="str">
        <f>VLOOKUP(A1999:A4333,'Medical Examinations'!$A$2:$K$2336,11,0)</f>
        <v>No</v>
      </c>
      <c r="J1999" s="8" t="str">
        <f>VLOOKUP(A1999:A4333,'Medical Examinations'!$A$2:$M$2336,12,0)</f>
        <v>Normal Weight</v>
      </c>
      <c r="K1999" s="8" t="str">
        <f>VLOOKUP(A1999:A4333,'Medical Examinations'!$A$2:$M$2336,13,0)</f>
        <v>Prediabetes</v>
      </c>
      <c r="L1999" s="8" t="str">
        <f>VLOOKUP(Table1[CUSTOMER ID],'Hospitalisation Details'!$A$1:$N$2344,12,0)</f>
        <v>5/Jul/1997</v>
      </c>
      <c r="M1999" s="22">
        <f>VLOOKUP(Table1[CUSTOMER ID],'Hospitalisation Details'!$A$2:$N$2344,14,0)</f>
        <v>3206.49</v>
      </c>
      <c r="N1999" s="8" t="str">
        <f>VLOOKUP(Table1[CUSTOMER ID],'Hospitalisation Details'!$A$2:$I$2344,7,0)</f>
        <v>tier - 2</v>
      </c>
      <c r="O1999" s="8" t="str">
        <f>VLOOKUP(Table1[CUSTOMER ID],'Hospitalisation Details'!$A$2:$I$2344,8,0)</f>
        <v>tier - 3</v>
      </c>
      <c r="P1999" s="8" t="str">
        <f>VLOOKUP(Table1[CUSTOMER ID],'Hospitalisation Details'!$A$2:$I$2344,9,0)</f>
        <v>R1024</v>
      </c>
      <c r="Q1999" s="8">
        <f ca="1">VLOOKUP(Table1[CUSTOMER ID],'Hospitalisation Details'!$A$2:$N$2344,13,0)</f>
        <v>27</v>
      </c>
    </row>
    <row r="2000" spans="1:17" ht="15.75" x14ac:dyDescent="0.25">
      <c r="A2000" s="1" t="s">
        <v>368</v>
      </c>
      <c r="B2000" s="8" t="str">
        <f>VLOOKUP(A2000:A4334,'Customer Names'!$A$2:$D$2336,2,0)</f>
        <v xml:space="preserve">  Carolyn</v>
      </c>
      <c r="C2000" s="8">
        <f>VLOOKUP(A2000:A4334,'Medical Examinations'!$A$2:$H$2336,2,0)</f>
        <v>40.185000000000002</v>
      </c>
      <c r="D2000" s="8">
        <f>VLOOKUP(A2000:A4334,'Medical Examinations'!$A$2:$H$2336,3,0)</f>
        <v>5.88</v>
      </c>
      <c r="E2000" s="8" t="str">
        <f>VLOOKUP(A2000:A4334,'Medical Examinations'!$A$1:$M$2336,10,0)</f>
        <v>Yes</v>
      </c>
      <c r="F2000" s="8" t="str">
        <f>VLOOKUP(A2000:A4334,'Medical Examinations'!$A$2:$H$2336,5,0)</f>
        <v>No</v>
      </c>
      <c r="G2000" s="8" t="str">
        <f>VLOOKUP(A2000:A4334,'Medical Examinations'!$A$2:$H$2336,6,0)</f>
        <v>No</v>
      </c>
      <c r="H2000" s="8">
        <f>VLOOKUP(A2000:A4334,'Medical Examinations'!$A$2:$H$2336,7,0)</f>
        <v>0</v>
      </c>
      <c r="I2000" t="str">
        <f>VLOOKUP(A2000:A4334,'Medical Examinations'!$A$2:$K$2336,11,0)</f>
        <v>No</v>
      </c>
      <c r="J2000" s="8" t="str">
        <f>VLOOKUP(A2000:A4334,'Medical Examinations'!$A$2:$M$2336,12,0)</f>
        <v>Obesity</v>
      </c>
      <c r="K2000" s="8" t="str">
        <f>VLOOKUP(A2000:A4334,'Medical Examinations'!$A$2:$M$2336,13,0)</f>
        <v>Prediabetes</v>
      </c>
      <c r="L2000" s="8" t="str">
        <f>VLOOKUP(Table1[CUSTOMER ID],'Hospitalisation Details'!$A$1:$N$2344,12,0)</f>
        <v>11/Oct/1996</v>
      </c>
      <c r="M2000" s="22">
        <f>VLOOKUP(Table1[CUSTOMER ID],'Hospitalisation Details'!$A$2:$N$2344,14,0)</f>
        <v>3201.25</v>
      </c>
      <c r="N2000" s="8" t="str">
        <f>VLOOKUP(Table1[CUSTOMER ID],'Hospitalisation Details'!$A$2:$I$2344,7,0)</f>
        <v>tier - 2</v>
      </c>
      <c r="O2000" s="8" t="str">
        <f>VLOOKUP(Table1[CUSTOMER ID],'Hospitalisation Details'!$A$2:$I$2344,8,0)</f>
        <v>tier - 3</v>
      </c>
      <c r="P2000" s="8" t="str">
        <f>VLOOKUP(Table1[CUSTOMER ID],'Hospitalisation Details'!$A$2:$I$2344,9,0)</f>
        <v>R1012</v>
      </c>
      <c r="Q2000" s="8">
        <f ca="1">VLOOKUP(Table1[CUSTOMER ID],'Hospitalisation Details'!$A$2:$N$2344,13,0)</f>
        <v>28</v>
      </c>
    </row>
    <row r="2001" spans="1:17" ht="15.75" x14ac:dyDescent="0.25">
      <c r="A2001" s="1" t="s">
        <v>367</v>
      </c>
      <c r="B2001" s="8" t="str">
        <f>VLOOKUP(A2001:A4335,'Customer Names'!$A$2:$D$2336,2,0)</f>
        <v xml:space="preserve">  Tara D</v>
      </c>
      <c r="C2001" s="8">
        <f>VLOOKUP(A2001:A4335,'Medical Examinations'!$A$2:$H$2336,2,0)</f>
        <v>21.89</v>
      </c>
      <c r="D2001" s="8">
        <f>VLOOKUP(A2001:A4335,'Medical Examinations'!$A$2:$H$2336,3,0)</f>
        <v>5.72</v>
      </c>
      <c r="E2001" s="8" t="str">
        <f>VLOOKUP(A2001:A4335,'Medical Examinations'!$A$1:$M$2336,10,0)</f>
        <v>Yes</v>
      </c>
      <c r="F2001" s="8" t="str">
        <f>VLOOKUP(A2001:A4335,'Medical Examinations'!$A$2:$H$2336,5,0)</f>
        <v>No</v>
      </c>
      <c r="G2001" s="8" t="str">
        <f>VLOOKUP(A2001:A4335,'Medical Examinations'!$A$2:$H$2336,6,0)</f>
        <v>No</v>
      </c>
      <c r="H2001" s="8">
        <f>VLOOKUP(A2001:A4335,'Medical Examinations'!$A$2:$H$2336,7,0)</f>
        <v>0</v>
      </c>
      <c r="I2001" t="str">
        <f>VLOOKUP(A2001:A4335,'Medical Examinations'!$A$2:$K$2336,11,0)</f>
        <v>No</v>
      </c>
      <c r="J2001" s="8" t="str">
        <f>VLOOKUP(A2001:A4335,'Medical Examinations'!$A$2:$M$2336,12,0)</f>
        <v>Normal Weight</v>
      </c>
      <c r="K2001" s="8" t="str">
        <f>VLOOKUP(A2001:A4335,'Medical Examinations'!$A$2:$M$2336,13,0)</f>
        <v>Prediabetes</v>
      </c>
      <c r="L2001" s="8" t="str">
        <f>VLOOKUP(Table1[CUSTOMER ID],'Hospitalisation Details'!$A$1:$N$2344,12,0)</f>
        <v>2/Sep/2001</v>
      </c>
      <c r="M2001" s="22">
        <f>VLOOKUP(Table1[CUSTOMER ID],'Hospitalisation Details'!$A$2:$N$2344,14,0)</f>
        <v>3180.51</v>
      </c>
      <c r="N2001" s="8" t="str">
        <f>VLOOKUP(Table1[CUSTOMER ID],'Hospitalisation Details'!$A$2:$I$2344,7,0)</f>
        <v>tier - 2</v>
      </c>
      <c r="O2001" s="8" t="str">
        <f>VLOOKUP(Table1[CUSTOMER ID],'Hospitalisation Details'!$A$2:$I$2344,8,0)</f>
        <v>tier - 2</v>
      </c>
      <c r="P2001" s="8" t="str">
        <f>VLOOKUP(Table1[CUSTOMER ID],'Hospitalisation Details'!$A$2:$I$2344,9,0)</f>
        <v>R1013</v>
      </c>
      <c r="Q2001" s="8">
        <f ca="1">VLOOKUP(Table1[CUSTOMER ID],'Hospitalisation Details'!$A$2:$N$2344,13,0)</f>
        <v>23</v>
      </c>
    </row>
    <row r="2002" spans="1:17" ht="15.75" x14ac:dyDescent="0.25">
      <c r="A2002" s="1" t="s">
        <v>366</v>
      </c>
      <c r="B2002" s="8" t="str">
        <f>VLOOKUP(A2002:A4336,'Customer Names'!$A$2:$D$2336,2,0)</f>
        <v xml:space="preserve">  Rasim M</v>
      </c>
      <c r="C2002" s="8">
        <f>VLOOKUP(A2002:A4336,'Medical Examinations'!$A$2:$H$2336,2,0)</f>
        <v>29.34</v>
      </c>
      <c r="D2002" s="8">
        <f>VLOOKUP(A2002:A4336,'Medical Examinations'!$A$2:$H$2336,3,0)</f>
        <v>6.09</v>
      </c>
      <c r="E2002" s="8" t="str">
        <f>VLOOKUP(A2002:A4336,'Medical Examinations'!$A$1:$M$2336,10,0)</f>
        <v>Yes</v>
      </c>
      <c r="F2002" s="8" t="str">
        <f>VLOOKUP(A2002:A4336,'Medical Examinations'!$A$2:$H$2336,5,0)</f>
        <v>yes</v>
      </c>
      <c r="G2002" s="8" t="str">
        <f>VLOOKUP(A2002:A4336,'Medical Examinations'!$A$2:$H$2336,6,0)</f>
        <v>No</v>
      </c>
      <c r="H2002" s="8">
        <f>VLOOKUP(A2002:A4336,'Medical Examinations'!$A$2:$H$2336,7,0)</f>
        <v>2</v>
      </c>
      <c r="I2002" t="str">
        <f>VLOOKUP(A2002:A4336,'Medical Examinations'!$A$2:$K$2336,11,0)</f>
        <v>No</v>
      </c>
      <c r="J2002" s="8" t="str">
        <f>VLOOKUP(A2002:A4336,'Medical Examinations'!$A$2:$M$2336,12,0)</f>
        <v>Overweight</v>
      </c>
      <c r="K2002" s="8" t="str">
        <f>VLOOKUP(A2002:A4336,'Medical Examinations'!$A$2:$M$2336,13,0)</f>
        <v>Prediabetes</v>
      </c>
      <c r="L2002" s="8" t="str">
        <f>VLOOKUP(Table1[CUSTOMER ID],'Hospitalisation Details'!$A$1:$N$2344,12,0)</f>
        <v>23/Sep/2000</v>
      </c>
      <c r="M2002" s="22">
        <f>VLOOKUP(Table1[CUSTOMER ID],'Hospitalisation Details'!$A$2:$N$2344,14,0)</f>
        <v>3179.96</v>
      </c>
      <c r="N2002" s="8" t="str">
        <f>VLOOKUP(Table1[CUSTOMER ID],'Hospitalisation Details'!$A$2:$I$2344,7,0)</f>
        <v>tier - 2</v>
      </c>
      <c r="O2002" s="8" t="str">
        <f>VLOOKUP(Table1[CUSTOMER ID],'Hospitalisation Details'!$A$2:$I$2344,8,0)</f>
        <v>tier - 2</v>
      </c>
      <c r="P2002" s="8" t="str">
        <f>VLOOKUP(Table1[CUSTOMER ID],'Hospitalisation Details'!$A$2:$I$2344,9,0)</f>
        <v>R1012</v>
      </c>
      <c r="Q2002" s="8">
        <f ca="1">VLOOKUP(Table1[CUSTOMER ID],'Hospitalisation Details'!$A$2:$N$2344,13,0)</f>
        <v>24</v>
      </c>
    </row>
    <row r="2003" spans="1:17" ht="15.75" x14ac:dyDescent="0.25">
      <c r="A2003" s="1" t="s">
        <v>365</v>
      </c>
      <c r="B2003" s="8" t="str">
        <f>VLOOKUP(A2003:A4337,'Customer Names'!$A$2:$D$2336,2,0)</f>
        <v xml:space="preserve">  Dina</v>
      </c>
      <c r="C2003" s="8">
        <f>VLOOKUP(A2003:A4337,'Medical Examinations'!$A$2:$H$2336,2,0)</f>
        <v>22.61</v>
      </c>
      <c r="D2003" s="8">
        <f>VLOOKUP(A2003:A4337,'Medical Examinations'!$A$2:$H$2336,3,0)</f>
        <v>4.25</v>
      </c>
      <c r="E2003" s="8" t="str">
        <f>VLOOKUP(A2003:A4337,'Medical Examinations'!$A$1:$M$2336,10,0)</f>
        <v>Yes</v>
      </c>
      <c r="F2003" s="8" t="str">
        <f>VLOOKUP(A2003:A4337,'Medical Examinations'!$A$2:$H$2336,5,0)</f>
        <v>No</v>
      </c>
      <c r="G2003" s="8" t="str">
        <f>VLOOKUP(A2003:A4337,'Medical Examinations'!$A$2:$H$2336,6,0)</f>
        <v>No</v>
      </c>
      <c r="H2003" s="8">
        <f>VLOOKUP(A2003:A4337,'Medical Examinations'!$A$2:$H$2336,7,0)</f>
        <v>0</v>
      </c>
      <c r="I2003" t="str">
        <f>VLOOKUP(A2003:A4337,'Medical Examinations'!$A$2:$K$2336,11,0)</f>
        <v>No</v>
      </c>
      <c r="J2003" s="8" t="str">
        <f>VLOOKUP(A2003:A4337,'Medical Examinations'!$A$2:$M$2336,12,0)</f>
        <v>Normal Weight</v>
      </c>
      <c r="K2003" s="8" t="str">
        <f>VLOOKUP(A2003:A4337,'Medical Examinations'!$A$2:$M$2336,13,0)</f>
        <v>Normal</v>
      </c>
      <c r="L2003" s="8" t="str">
        <f>VLOOKUP(Table1[CUSTOMER ID],'Hospitalisation Details'!$A$1:$N$2344,12,0)</f>
        <v>3/Jul/1996</v>
      </c>
      <c r="M2003" s="22">
        <f>VLOOKUP(Table1[CUSTOMER ID],'Hospitalisation Details'!$A$2:$N$2344,14,0)</f>
        <v>3176.82</v>
      </c>
      <c r="N2003" s="8" t="str">
        <f>VLOOKUP(Table1[CUSTOMER ID],'Hospitalisation Details'!$A$2:$I$2344,7,0)</f>
        <v>tier - 2</v>
      </c>
      <c r="O2003" s="8" t="str">
        <f>VLOOKUP(Table1[CUSTOMER ID],'Hospitalisation Details'!$A$2:$I$2344,8,0)</f>
        <v>tier - 1</v>
      </c>
      <c r="P2003" s="8" t="str">
        <f>VLOOKUP(Table1[CUSTOMER ID],'Hospitalisation Details'!$A$2:$I$2344,9,0)</f>
        <v>R1012</v>
      </c>
      <c r="Q2003" s="8">
        <f ca="1">VLOOKUP(Table1[CUSTOMER ID],'Hospitalisation Details'!$A$2:$N$2344,13,0)</f>
        <v>28</v>
      </c>
    </row>
    <row r="2004" spans="1:17" ht="15.75" x14ac:dyDescent="0.25">
      <c r="A2004" s="1" t="s">
        <v>364</v>
      </c>
      <c r="B2004" s="8" t="str">
        <f>VLOOKUP(A2004:A4338,'Customer Names'!$A$2:$D$2336,2,0)</f>
        <v xml:space="preserve">  Lisa</v>
      </c>
      <c r="C2004" s="8">
        <f>VLOOKUP(A2004:A4338,'Medical Examinations'!$A$2:$H$2336,2,0)</f>
        <v>22.23</v>
      </c>
      <c r="D2004" s="8">
        <f>VLOOKUP(A2004:A4338,'Medical Examinations'!$A$2:$H$2336,3,0)</f>
        <v>6.09</v>
      </c>
      <c r="E2004" s="8" t="str">
        <f>VLOOKUP(A2004:A4338,'Medical Examinations'!$A$1:$M$2336,10,0)</f>
        <v>Yes</v>
      </c>
      <c r="F2004" s="8" t="str">
        <f>VLOOKUP(A2004:A4338,'Medical Examinations'!$A$2:$H$2336,5,0)</f>
        <v>No</v>
      </c>
      <c r="G2004" s="8" t="str">
        <f>VLOOKUP(A2004:A4338,'Medical Examinations'!$A$2:$H$2336,6,0)</f>
        <v>No</v>
      </c>
      <c r="H2004" s="8">
        <f>VLOOKUP(A2004:A4338,'Medical Examinations'!$A$2:$H$2336,7,0)</f>
        <v>0</v>
      </c>
      <c r="I2004" t="str">
        <f>VLOOKUP(A2004:A4338,'Medical Examinations'!$A$2:$K$2336,11,0)</f>
        <v>No</v>
      </c>
      <c r="J2004" s="8" t="str">
        <f>VLOOKUP(A2004:A4338,'Medical Examinations'!$A$2:$M$2336,12,0)</f>
        <v>Normal Weight</v>
      </c>
      <c r="K2004" s="8" t="str">
        <f>VLOOKUP(A2004:A4338,'Medical Examinations'!$A$2:$M$2336,13,0)</f>
        <v>Prediabetes</v>
      </c>
      <c r="L2004" s="8" t="str">
        <f>VLOOKUP(Table1[CUSTOMER ID],'Hospitalisation Details'!$A$1:$N$2344,12,0)</f>
        <v>14/Aug/1996</v>
      </c>
      <c r="M2004" s="22">
        <f>VLOOKUP(Table1[CUSTOMER ID],'Hospitalisation Details'!$A$2:$N$2344,14,0)</f>
        <v>3176.29</v>
      </c>
      <c r="N2004" s="8" t="str">
        <f>VLOOKUP(Table1[CUSTOMER ID],'Hospitalisation Details'!$A$2:$I$2344,7,0)</f>
        <v>tier - 2</v>
      </c>
      <c r="O2004" s="8" t="str">
        <f>VLOOKUP(Table1[CUSTOMER ID],'Hospitalisation Details'!$A$2:$I$2344,8,0)</f>
        <v>tier - 2</v>
      </c>
      <c r="P2004" s="8" t="str">
        <f>VLOOKUP(Table1[CUSTOMER ID],'Hospitalisation Details'!$A$2:$I$2344,9,0)</f>
        <v>R1012</v>
      </c>
      <c r="Q2004" s="8">
        <f ca="1">VLOOKUP(Table1[CUSTOMER ID],'Hospitalisation Details'!$A$2:$N$2344,13,0)</f>
        <v>28</v>
      </c>
    </row>
    <row r="2005" spans="1:17" ht="15.75" x14ac:dyDescent="0.25">
      <c r="A2005" s="1" t="s">
        <v>363</v>
      </c>
      <c r="B2005" s="8" t="str">
        <f>VLOOKUP(A2005:A4339,'Customer Names'!$A$2:$D$2336,2,0)</f>
        <v xml:space="preserve">  Caitrin</v>
      </c>
      <c r="C2005" s="8">
        <f>VLOOKUP(A2005:A4339,'Medical Examinations'!$A$2:$H$2336,2,0)</f>
        <v>33.4</v>
      </c>
      <c r="D2005" s="8">
        <f>VLOOKUP(A2005:A4339,'Medical Examinations'!$A$2:$H$2336,3,0)</f>
        <v>5.51</v>
      </c>
      <c r="E2005" s="8" t="str">
        <f>VLOOKUP(A2005:A4339,'Medical Examinations'!$A$1:$M$2336,10,0)</f>
        <v>No</v>
      </c>
      <c r="F2005" s="8" t="str">
        <f>VLOOKUP(A2005:A4339,'Medical Examinations'!$A$2:$H$2336,5,0)</f>
        <v>No</v>
      </c>
      <c r="G2005" s="8" t="str">
        <f>VLOOKUP(A2005:A4339,'Medical Examinations'!$A$2:$H$2336,6,0)</f>
        <v>No</v>
      </c>
      <c r="H2005" s="8">
        <f>VLOOKUP(A2005:A4339,'Medical Examinations'!$A$2:$H$2336,7,0)</f>
        <v>0</v>
      </c>
      <c r="I2005" t="str">
        <f>VLOOKUP(A2005:A4339,'Medical Examinations'!$A$2:$K$2336,11,0)</f>
        <v>No</v>
      </c>
      <c r="J2005" s="8" t="str">
        <f>VLOOKUP(A2005:A4339,'Medical Examinations'!$A$2:$M$2336,12,0)</f>
        <v>Obesity</v>
      </c>
      <c r="K2005" s="8" t="str">
        <f>VLOOKUP(A2005:A4339,'Medical Examinations'!$A$2:$M$2336,13,0)</f>
        <v>Normal</v>
      </c>
      <c r="L2005" s="8" t="str">
        <f>VLOOKUP(Table1[CUSTOMER ID],'Hospitalisation Details'!$A$1:$N$2344,12,0)</f>
        <v>6/Jul/1994</v>
      </c>
      <c r="M2005" s="22">
        <f>VLOOKUP(Table1[CUSTOMER ID],'Hospitalisation Details'!$A$2:$N$2344,14,0)</f>
        <v>3172.02</v>
      </c>
      <c r="N2005" s="8" t="str">
        <f>VLOOKUP(Table1[CUSTOMER ID],'Hospitalisation Details'!$A$2:$I$2344,7,0)</f>
        <v>tier - 2</v>
      </c>
      <c r="O2005" s="8" t="str">
        <f>VLOOKUP(Table1[CUSTOMER ID],'Hospitalisation Details'!$A$2:$I$2344,8,0)</f>
        <v>tier - 1</v>
      </c>
      <c r="P2005" s="8" t="str">
        <f>VLOOKUP(Table1[CUSTOMER ID],'Hospitalisation Details'!$A$2:$I$2344,9,0)</f>
        <v>R1011</v>
      </c>
      <c r="Q2005" s="8">
        <f ca="1">VLOOKUP(Table1[CUSTOMER ID],'Hospitalisation Details'!$A$2:$N$2344,13,0)</f>
        <v>30</v>
      </c>
    </row>
    <row r="2006" spans="1:17" ht="15.75" x14ac:dyDescent="0.25">
      <c r="A2006" s="1" t="s">
        <v>362</v>
      </c>
      <c r="B2006" s="8" t="str">
        <f>VLOOKUP(A2006:A4340,'Customer Names'!$A$2:$D$2336,2,0)</f>
        <v xml:space="preserve">  Adriana S</v>
      </c>
      <c r="C2006" s="8">
        <f>VLOOKUP(A2006:A4340,'Medical Examinations'!$A$2:$H$2336,2,0)</f>
        <v>33.11</v>
      </c>
      <c r="D2006" s="8">
        <f>VLOOKUP(A2006:A4340,'Medical Examinations'!$A$2:$H$2336,3,0)</f>
        <v>5.63</v>
      </c>
      <c r="E2006" s="8" t="str">
        <f>VLOOKUP(A2006:A4340,'Medical Examinations'!$A$1:$M$2336,10,0)</f>
        <v>No</v>
      </c>
      <c r="F2006" s="8" t="str">
        <f>VLOOKUP(A2006:A4340,'Medical Examinations'!$A$2:$H$2336,5,0)</f>
        <v>No</v>
      </c>
      <c r="G2006" s="8" t="str">
        <f>VLOOKUP(A2006:A4340,'Medical Examinations'!$A$2:$H$2336,6,0)</f>
        <v>No</v>
      </c>
      <c r="H2006" s="8">
        <f>VLOOKUP(A2006:A4340,'Medical Examinations'!$A$2:$H$2336,7,0)</f>
        <v>0</v>
      </c>
      <c r="I2006" t="str">
        <f>VLOOKUP(A2006:A4340,'Medical Examinations'!$A$2:$K$2336,11,0)</f>
        <v>No</v>
      </c>
      <c r="J2006" s="8" t="str">
        <f>VLOOKUP(A2006:A4340,'Medical Examinations'!$A$2:$M$2336,12,0)</f>
        <v>Obesity</v>
      </c>
      <c r="K2006" s="8" t="str">
        <f>VLOOKUP(A2006:A4340,'Medical Examinations'!$A$2:$M$2336,13,0)</f>
        <v>Normal</v>
      </c>
      <c r="L2006" s="8" t="str">
        <f>VLOOKUP(Table1[CUSTOMER ID],'Hospitalisation Details'!$A$1:$N$2344,12,0)</f>
        <v>25/Oct/1994</v>
      </c>
      <c r="M2006" s="22">
        <f>VLOOKUP(Table1[CUSTOMER ID],'Hospitalisation Details'!$A$2:$N$2344,14,0)</f>
        <v>3171.61</v>
      </c>
      <c r="N2006" s="8" t="str">
        <f>VLOOKUP(Table1[CUSTOMER ID],'Hospitalisation Details'!$A$2:$I$2344,7,0)</f>
        <v>tier - 2</v>
      </c>
      <c r="O2006" s="8" t="str">
        <f>VLOOKUP(Table1[CUSTOMER ID],'Hospitalisation Details'!$A$2:$I$2344,8,0)</f>
        <v>tier - 3</v>
      </c>
      <c r="P2006" s="8" t="str">
        <f>VLOOKUP(Table1[CUSTOMER ID],'Hospitalisation Details'!$A$2:$I$2344,9,0)</f>
        <v>R1013</v>
      </c>
      <c r="Q2006" s="8">
        <f ca="1">VLOOKUP(Table1[CUSTOMER ID],'Hospitalisation Details'!$A$2:$N$2344,13,0)</f>
        <v>30</v>
      </c>
    </row>
    <row r="2007" spans="1:17" ht="15.75" x14ac:dyDescent="0.25">
      <c r="A2007" s="1" t="s">
        <v>361</v>
      </c>
      <c r="B2007" s="8" t="str">
        <f>VLOOKUP(A2007:A4341,'Customer Names'!$A$2:$D$2336,2,0)</f>
        <v xml:space="preserve">  Megan</v>
      </c>
      <c r="C2007" s="8">
        <f>VLOOKUP(A2007:A4341,'Medical Examinations'!$A$2:$H$2336,2,0)</f>
        <v>16.815000000000001</v>
      </c>
      <c r="D2007" s="8">
        <f>VLOOKUP(A2007:A4341,'Medical Examinations'!$A$2:$H$2336,3,0)</f>
        <v>5.29</v>
      </c>
      <c r="E2007" s="8" t="str">
        <f>VLOOKUP(A2007:A4341,'Medical Examinations'!$A$1:$M$2336,10,0)</f>
        <v>Yes</v>
      </c>
      <c r="F2007" s="8" t="str">
        <f>VLOOKUP(A2007:A4341,'Medical Examinations'!$A$2:$H$2336,5,0)</f>
        <v>No</v>
      </c>
      <c r="G2007" s="8" t="str">
        <f>VLOOKUP(A2007:A4341,'Medical Examinations'!$A$2:$H$2336,6,0)</f>
        <v>No</v>
      </c>
      <c r="H2007" s="8">
        <f>VLOOKUP(A2007:A4341,'Medical Examinations'!$A$2:$H$2336,7,0)</f>
        <v>0</v>
      </c>
      <c r="I2007" t="str">
        <f>VLOOKUP(A2007:A4341,'Medical Examinations'!$A$2:$K$2336,11,0)</f>
        <v>No</v>
      </c>
      <c r="J2007" s="8" t="str">
        <f>VLOOKUP(A2007:A4341,'Medical Examinations'!$A$2:$M$2336,12,0)</f>
        <v>Underweight</v>
      </c>
      <c r="K2007" s="8" t="str">
        <f>VLOOKUP(A2007:A4341,'Medical Examinations'!$A$2:$M$2336,13,0)</f>
        <v>Normal</v>
      </c>
      <c r="L2007" s="8" t="str">
        <f>VLOOKUP(Table1[CUSTOMER ID],'Hospitalisation Details'!$A$1:$N$2344,12,0)</f>
        <v>29/Aug/2001</v>
      </c>
      <c r="M2007" s="22">
        <f>VLOOKUP(Table1[CUSTOMER ID],'Hospitalisation Details'!$A$2:$N$2344,14,0)</f>
        <v>3167.46</v>
      </c>
      <c r="N2007" s="8" t="str">
        <f>VLOOKUP(Table1[CUSTOMER ID],'Hospitalisation Details'!$A$2:$I$2344,7,0)</f>
        <v>tier - 2</v>
      </c>
      <c r="O2007" s="8" t="str">
        <f>VLOOKUP(Table1[CUSTOMER ID],'Hospitalisation Details'!$A$2:$I$2344,8,0)</f>
        <v>tier - 3</v>
      </c>
      <c r="P2007" s="8" t="str">
        <f>VLOOKUP(Table1[CUSTOMER ID],'Hospitalisation Details'!$A$2:$I$2344,9,0)</f>
        <v>R1024</v>
      </c>
      <c r="Q2007" s="8">
        <f ca="1">VLOOKUP(Table1[CUSTOMER ID],'Hospitalisation Details'!$A$2:$N$2344,13,0)</f>
        <v>23</v>
      </c>
    </row>
    <row r="2008" spans="1:17" ht="15.75" x14ac:dyDescent="0.25">
      <c r="A2008" s="1" t="s">
        <v>360</v>
      </c>
      <c r="B2008" s="8" t="str">
        <f>VLOOKUP(A2008:A4342,'Customer Names'!$A$2:$D$2336,2,0)</f>
        <v xml:space="preserve">  Kristen M</v>
      </c>
      <c r="C2008" s="8">
        <f>VLOOKUP(A2008:A4342,'Medical Examinations'!$A$2:$H$2336,2,0)</f>
        <v>25.61</v>
      </c>
      <c r="D2008" s="8">
        <f>VLOOKUP(A2008:A4342,'Medical Examinations'!$A$2:$H$2336,3,0)</f>
        <v>4</v>
      </c>
      <c r="E2008" s="8" t="str">
        <f>VLOOKUP(A2008:A4342,'Medical Examinations'!$A$1:$M$2336,10,0)</f>
        <v>No</v>
      </c>
      <c r="F2008" s="8" t="str">
        <f>VLOOKUP(A2008:A4342,'Medical Examinations'!$A$2:$H$2336,5,0)</f>
        <v>No</v>
      </c>
      <c r="G2008" s="8" t="str">
        <f>VLOOKUP(A2008:A4342,'Medical Examinations'!$A$2:$H$2336,6,0)</f>
        <v>Yes</v>
      </c>
      <c r="H2008" s="8">
        <f>VLOOKUP(A2008:A4342,'Medical Examinations'!$A$2:$H$2336,7,0)</f>
        <v>1</v>
      </c>
      <c r="I2008" t="str">
        <f>VLOOKUP(A2008:A4342,'Medical Examinations'!$A$2:$K$2336,11,0)</f>
        <v>No</v>
      </c>
      <c r="J2008" s="8" t="str">
        <f>VLOOKUP(A2008:A4342,'Medical Examinations'!$A$2:$M$2336,12,0)</f>
        <v>Overweight</v>
      </c>
      <c r="K2008" s="8" t="str">
        <f>VLOOKUP(A2008:A4342,'Medical Examinations'!$A$2:$M$2336,13,0)</f>
        <v>Normal</v>
      </c>
      <c r="L2008" s="8" t="str">
        <f>VLOOKUP(Table1[CUSTOMER ID],'Hospitalisation Details'!$A$1:$N$2344,12,0)</f>
        <v>25/Sep/1993</v>
      </c>
      <c r="M2008" s="22">
        <f>VLOOKUP(Table1[CUSTOMER ID],'Hospitalisation Details'!$A$2:$N$2344,14,0)</f>
        <v>3162.02</v>
      </c>
      <c r="N2008" s="8" t="str">
        <f>VLOOKUP(Table1[CUSTOMER ID],'Hospitalisation Details'!$A$2:$I$2344,7,0)</f>
        <v>tier - 2</v>
      </c>
      <c r="O2008" s="8" t="str">
        <f>VLOOKUP(Table1[CUSTOMER ID],'Hospitalisation Details'!$A$2:$I$2344,8,0)</f>
        <v>tier - 3</v>
      </c>
      <c r="P2008" s="8" t="str">
        <f>VLOOKUP(Table1[CUSTOMER ID],'Hospitalisation Details'!$A$2:$I$2344,9,0)</f>
        <v>R1013</v>
      </c>
      <c r="Q2008" s="8">
        <f ca="1">VLOOKUP(Table1[CUSTOMER ID],'Hospitalisation Details'!$A$2:$N$2344,13,0)</f>
        <v>31</v>
      </c>
    </row>
    <row r="2009" spans="1:17" ht="15.75" x14ac:dyDescent="0.25">
      <c r="A2009" s="1" t="s">
        <v>359</v>
      </c>
      <c r="B2009" s="8" t="str">
        <f>VLOOKUP(A2009:A4343,'Customer Names'!$A$2:$D$2336,2,0)</f>
        <v xml:space="preserve">  Alix</v>
      </c>
      <c r="C2009" s="8">
        <f>VLOOKUP(A2009:A4343,'Medical Examinations'!$A$2:$H$2336,2,0)</f>
        <v>25.8</v>
      </c>
      <c r="D2009" s="8">
        <f>VLOOKUP(A2009:A4343,'Medical Examinations'!$A$2:$H$2336,3,0)</f>
        <v>5.49</v>
      </c>
      <c r="E2009" s="8" t="str">
        <f>VLOOKUP(A2009:A4343,'Medical Examinations'!$A$1:$M$2336,10,0)</f>
        <v>No</v>
      </c>
      <c r="F2009" s="8" t="str">
        <f>VLOOKUP(A2009:A4343,'Medical Examinations'!$A$2:$H$2336,5,0)</f>
        <v>No</v>
      </c>
      <c r="G2009" s="8" t="str">
        <f>VLOOKUP(A2009:A4343,'Medical Examinations'!$A$2:$H$2336,6,0)</f>
        <v>No</v>
      </c>
      <c r="H2009" s="8">
        <f>VLOOKUP(A2009:A4343,'Medical Examinations'!$A$2:$H$2336,7,0)</f>
        <v>0</v>
      </c>
      <c r="I2009" t="str">
        <f>VLOOKUP(A2009:A4343,'Medical Examinations'!$A$2:$K$2336,11,0)</f>
        <v>No</v>
      </c>
      <c r="J2009" s="8" t="str">
        <f>VLOOKUP(A2009:A4343,'Medical Examinations'!$A$2:$M$2336,12,0)</f>
        <v>Overweight</v>
      </c>
      <c r="K2009" s="8" t="str">
        <f>VLOOKUP(A2009:A4343,'Medical Examinations'!$A$2:$M$2336,13,0)</f>
        <v>Normal</v>
      </c>
      <c r="L2009" s="8" t="str">
        <f>VLOOKUP(Table1[CUSTOMER ID],'Hospitalisation Details'!$A$1:$N$2344,12,0)</f>
        <v>10/Jul/1994</v>
      </c>
      <c r="M2009" s="22">
        <f>VLOOKUP(Table1[CUSTOMER ID],'Hospitalisation Details'!$A$2:$N$2344,14,0)</f>
        <v>3161.45</v>
      </c>
      <c r="N2009" s="8" t="str">
        <f>VLOOKUP(Table1[CUSTOMER ID],'Hospitalisation Details'!$A$2:$I$2344,7,0)</f>
        <v>tier - 2</v>
      </c>
      <c r="O2009" s="8" t="str">
        <f>VLOOKUP(Table1[CUSTOMER ID],'Hospitalisation Details'!$A$2:$I$2344,8,0)</f>
        <v>tier - 1</v>
      </c>
      <c r="P2009" s="8" t="str">
        <f>VLOOKUP(Table1[CUSTOMER ID],'Hospitalisation Details'!$A$2:$I$2344,9,0)</f>
        <v>R1011</v>
      </c>
      <c r="Q2009" s="8">
        <f ca="1">VLOOKUP(Table1[CUSTOMER ID],'Hospitalisation Details'!$A$2:$N$2344,13,0)</f>
        <v>30</v>
      </c>
    </row>
    <row r="2010" spans="1:17" ht="15.75" x14ac:dyDescent="0.25">
      <c r="A2010" s="1" t="s">
        <v>358</v>
      </c>
      <c r="B2010" s="8" t="str">
        <f>VLOOKUP(A2010:A4344,'Customer Names'!$A$2:$D$2336,2,0)</f>
        <v xml:space="preserve">  Kakushin</v>
      </c>
      <c r="C2010" s="8">
        <f>VLOOKUP(A2010:A4344,'Medical Examinations'!$A$2:$H$2336,2,0)</f>
        <v>27.39</v>
      </c>
      <c r="D2010" s="8">
        <f>VLOOKUP(A2010:A4344,'Medical Examinations'!$A$2:$H$2336,3,0)</f>
        <v>5.34</v>
      </c>
      <c r="E2010" s="8" t="str">
        <f>VLOOKUP(A2010:A4344,'Medical Examinations'!$A$1:$M$2336,10,0)</f>
        <v>No</v>
      </c>
      <c r="F2010" s="8" t="str">
        <f>VLOOKUP(A2010:A4344,'Medical Examinations'!$A$2:$H$2336,5,0)</f>
        <v>No</v>
      </c>
      <c r="G2010" s="8" t="str">
        <f>VLOOKUP(A2010:A4344,'Medical Examinations'!$A$2:$H$2336,6,0)</f>
        <v>No</v>
      </c>
      <c r="H2010" s="8">
        <f>VLOOKUP(A2010:A4344,'Medical Examinations'!$A$2:$H$2336,7,0)</f>
        <v>0</v>
      </c>
      <c r="I2010" t="str">
        <f>VLOOKUP(A2010:A4344,'Medical Examinations'!$A$2:$K$2336,11,0)</f>
        <v>No</v>
      </c>
      <c r="J2010" s="8" t="str">
        <f>VLOOKUP(A2010:A4344,'Medical Examinations'!$A$2:$M$2336,12,0)</f>
        <v>Overweight</v>
      </c>
      <c r="K2010" s="8" t="str">
        <f>VLOOKUP(A2010:A4344,'Medical Examinations'!$A$2:$M$2336,13,0)</f>
        <v>Normal</v>
      </c>
      <c r="L2010" s="8" t="str">
        <f>VLOOKUP(Table1[CUSTOMER ID],'Hospitalisation Details'!$A$1:$N$2344,12,0)</f>
        <v>25/Jun/1999</v>
      </c>
      <c r="M2010" s="22">
        <f>VLOOKUP(Table1[CUSTOMER ID],'Hospitalisation Details'!$A$2:$N$2344,14,0)</f>
        <v>3128.35</v>
      </c>
      <c r="N2010" s="8" t="str">
        <f>VLOOKUP(Table1[CUSTOMER ID],'Hospitalisation Details'!$A$2:$I$2344,7,0)</f>
        <v>tier - 2</v>
      </c>
      <c r="O2010" s="8" t="str">
        <f>VLOOKUP(Table1[CUSTOMER ID],'Hospitalisation Details'!$A$2:$I$2344,8,0)</f>
        <v>tier - 3</v>
      </c>
      <c r="P2010" s="8" t="str">
        <f>VLOOKUP(Table1[CUSTOMER ID],'Hospitalisation Details'!$A$2:$I$2344,9,0)</f>
        <v>R1021</v>
      </c>
      <c r="Q2010" s="8">
        <f ca="1">VLOOKUP(Table1[CUSTOMER ID],'Hospitalisation Details'!$A$2:$N$2344,13,0)</f>
        <v>25</v>
      </c>
    </row>
    <row r="2011" spans="1:17" ht="15.75" x14ac:dyDescent="0.25">
      <c r="A2011" s="1" t="s">
        <v>357</v>
      </c>
      <c r="B2011" s="8" t="str">
        <f>VLOOKUP(A2011:A4345,'Customer Names'!$A$2:$D$2336,2,0)</f>
        <v xml:space="preserve">  Michael J</v>
      </c>
      <c r="C2011" s="8">
        <f>VLOOKUP(A2011:A4345,'Medical Examinations'!$A$2:$H$2336,2,0)</f>
        <v>17.03</v>
      </c>
      <c r="D2011" s="8">
        <f>VLOOKUP(A2011:A4345,'Medical Examinations'!$A$2:$H$2336,3,0)</f>
        <v>4.12</v>
      </c>
      <c r="E2011" s="8" t="str">
        <f>VLOOKUP(A2011:A4345,'Medical Examinations'!$A$1:$M$2336,10,0)</f>
        <v>No</v>
      </c>
      <c r="F2011" s="8" t="str">
        <f>VLOOKUP(A2011:A4345,'Medical Examinations'!$A$2:$H$2336,5,0)</f>
        <v>No</v>
      </c>
      <c r="G2011" s="8" t="str">
        <f>VLOOKUP(A2011:A4345,'Medical Examinations'!$A$2:$H$2336,6,0)</f>
        <v>No</v>
      </c>
      <c r="H2011" s="8">
        <f>VLOOKUP(A2011:A4345,'Medical Examinations'!$A$2:$H$2336,7,0)</f>
        <v>1</v>
      </c>
      <c r="I2011" t="str">
        <f>VLOOKUP(A2011:A4345,'Medical Examinations'!$A$2:$K$2336,11,0)</f>
        <v>No</v>
      </c>
      <c r="J2011" s="8" t="str">
        <f>VLOOKUP(A2011:A4345,'Medical Examinations'!$A$2:$M$2336,12,0)</f>
        <v>Underweight</v>
      </c>
      <c r="K2011" s="8" t="str">
        <f>VLOOKUP(A2011:A4345,'Medical Examinations'!$A$2:$M$2336,13,0)</f>
        <v>Normal</v>
      </c>
      <c r="L2011" s="8" t="str">
        <f>VLOOKUP(Table1[CUSTOMER ID],'Hospitalisation Details'!$A$1:$N$2344,12,0)</f>
        <v>1/Aug/1987</v>
      </c>
      <c r="M2011" s="22">
        <f>VLOOKUP(Table1[CUSTOMER ID],'Hospitalisation Details'!$A$2:$N$2344,14,0)</f>
        <v>3088.06</v>
      </c>
      <c r="N2011" s="8" t="str">
        <f>VLOOKUP(Table1[CUSTOMER ID],'Hospitalisation Details'!$A$2:$I$2344,7,0)</f>
        <v>tier - 2</v>
      </c>
      <c r="O2011" s="8" t="str">
        <f>VLOOKUP(Table1[CUSTOMER ID],'Hospitalisation Details'!$A$2:$I$2344,8,0)</f>
        <v>tier - 2</v>
      </c>
      <c r="P2011" s="8" t="str">
        <f>VLOOKUP(Table1[CUSTOMER ID],'Hospitalisation Details'!$A$2:$I$2344,9,0)</f>
        <v>R1013</v>
      </c>
      <c r="Q2011" s="8">
        <f ca="1">VLOOKUP(Table1[CUSTOMER ID],'Hospitalisation Details'!$A$2:$N$2344,13,0)</f>
        <v>37</v>
      </c>
    </row>
    <row r="2012" spans="1:17" ht="15.75" x14ac:dyDescent="0.25">
      <c r="A2012" s="1" t="s">
        <v>356</v>
      </c>
      <c r="B2012" s="8" t="str">
        <f>VLOOKUP(A2012:A4346,'Customer Names'!$A$2:$D$2336,2,0)</f>
        <v xml:space="preserve">  Bradley</v>
      </c>
      <c r="C2012" s="8">
        <f>VLOOKUP(A2012:A4346,'Medical Examinations'!$A$2:$H$2336,2,0)</f>
        <v>23.75</v>
      </c>
      <c r="D2012" s="8">
        <f>VLOOKUP(A2012:A4346,'Medical Examinations'!$A$2:$H$2336,3,0)</f>
        <v>5.49</v>
      </c>
      <c r="E2012" s="8" t="str">
        <f>VLOOKUP(A2012:A4346,'Medical Examinations'!$A$1:$M$2336,10,0)</f>
        <v>Yes</v>
      </c>
      <c r="F2012" s="8" t="str">
        <f>VLOOKUP(A2012:A4346,'Medical Examinations'!$A$2:$H$2336,5,0)</f>
        <v>No</v>
      </c>
      <c r="G2012" s="8" t="str">
        <f>VLOOKUP(A2012:A4346,'Medical Examinations'!$A$2:$H$2336,6,0)</f>
        <v>No</v>
      </c>
      <c r="H2012" s="8">
        <f>VLOOKUP(A2012:A4346,'Medical Examinations'!$A$2:$H$2336,7,0)</f>
        <v>0</v>
      </c>
      <c r="I2012" t="str">
        <f>VLOOKUP(A2012:A4346,'Medical Examinations'!$A$2:$K$2336,11,0)</f>
        <v>No</v>
      </c>
      <c r="J2012" s="8" t="str">
        <f>VLOOKUP(A2012:A4346,'Medical Examinations'!$A$2:$M$2336,12,0)</f>
        <v>Normal Weight</v>
      </c>
      <c r="K2012" s="8" t="str">
        <f>VLOOKUP(A2012:A4346,'Medical Examinations'!$A$2:$M$2336,13,0)</f>
        <v>Normal</v>
      </c>
      <c r="L2012" s="8" t="str">
        <f>VLOOKUP(Table1[CUSTOMER ID],'Hospitalisation Details'!$A$1:$N$2344,12,0)</f>
        <v>13/Oct/2001</v>
      </c>
      <c r="M2012" s="22">
        <f>VLOOKUP(Table1[CUSTOMER ID],'Hospitalisation Details'!$A$2:$N$2344,14,0)</f>
        <v>3077.1</v>
      </c>
      <c r="N2012" s="8" t="str">
        <f>VLOOKUP(Table1[CUSTOMER ID],'Hospitalisation Details'!$A$2:$I$2344,7,0)</f>
        <v>tier - 2</v>
      </c>
      <c r="O2012" s="8" t="str">
        <f>VLOOKUP(Table1[CUSTOMER ID],'Hospitalisation Details'!$A$2:$I$2344,8,0)</f>
        <v>tier - 1</v>
      </c>
      <c r="P2012" s="8" t="str">
        <f>VLOOKUP(Table1[CUSTOMER ID],'Hospitalisation Details'!$A$2:$I$2344,9,0)</f>
        <v>R1012</v>
      </c>
      <c r="Q2012" s="8">
        <f ca="1">VLOOKUP(Table1[CUSTOMER ID],'Hospitalisation Details'!$A$2:$N$2344,13,0)</f>
        <v>23</v>
      </c>
    </row>
    <row r="2013" spans="1:17" ht="15.75" x14ac:dyDescent="0.25">
      <c r="A2013" s="1" t="s">
        <v>354</v>
      </c>
      <c r="B2013" s="8" t="str">
        <f>VLOOKUP(A2013:A4347,'Customer Names'!$A$2:$D$2336,2,0)</f>
        <v xml:space="preserve">  Matt</v>
      </c>
      <c r="C2013" s="8">
        <f>VLOOKUP(A2013:A4347,'Medical Examinations'!$A$2:$H$2336,2,0)</f>
        <v>26.03</v>
      </c>
      <c r="D2013" s="8">
        <f>VLOOKUP(A2013:A4347,'Medical Examinations'!$A$2:$H$2336,3,0)</f>
        <v>5.1100000000000003</v>
      </c>
      <c r="E2013" s="8" t="str">
        <f>VLOOKUP(A2013:A4347,'Medical Examinations'!$A$1:$M$2336,10,0)</f>
        <v>Yes</v>
      </c>
      <c r="F2013" s="8" t="str">
        <f>VLOOKUP(A2013:A4347,'Medical Examinations'!$A$2:$H$2336,5,0)</f>
        <v>No</v>
      </c>
      <c r="G2013" s="8" t="str">
        <f>VLOOKUP(A2013:A4347,'Medical Examinations'!$A$2:$H$2336,6,0)</f>
        <v>No</v>
      </c>
      <c r="H2013" s="8">
        <f>VLOOKUP(A2013:A4347,'Medical Examinations'!$A$2:$H$2336,7,0)</f>
        <v>1</v>
      </c>
      <c r="I2013" t="str">
        <f>VLOOKUP(A2013:A4347,'Medical Examinations'!$A$2:$K$2336,11,0)</f>
        <v>No</v>
      </c>
      <c r="J2013" s="8" t="str">
        <f>VLOOKUP(A2013:A4347,'Medical Examinations'!$A$2:$M$2336,12,0)</f>
        <v>Overweight</v>
      </c>
      <c r="K2013" s="8" t="str">
        <f>VLOOKUP(A2013:A4347,'Medical Examinations'!$A$2:$M$2336,13,0)</f>
        <v>Normal</v>
      </c>
      <c r="L2013" s="8" t="str">
        <f>VLOOKUP(Table1[CUSTOMER ID],'Hospitalisation Details'!$A$1:$N$2344,12,0)</f>
        <v>10/Sep/1995</v>
      </c>
      <c r="M2013" s="22">
        <f>VLOOKUP(Table1[CUSTOMER ID],'Hospitalisation Details'!$A$2:$N$2344,14,0)</f>
        <v>3070.81</v>
      </c>
      <c r="N2013" s="8" t="str">
        <f>VLOOKUP(Table1[CUSTOMER ID],'Hospitalisation Details'!$A$2:$I$2344,7,0)</f>
        <v>tier - 3</v>
      </c>
      <c r="O2013" s="8" t="str">
        <f>VLOOKUP(Table1[CUSTOMER ID],'Hospitalisation Details'!$A$2:$I$2344,8,0)</f>
        <v>tier - 1</v>
      </c>
      <c r="P2013" s="8" t="str">
        <f>VLOOKUP(Table1[CUSTOMER ID],'Hospitalisation Details'!$A$2:$I$2344,9,0)</f>
        <v>R1017</v>
      </c>
      <c r="Q2013" s="8">
        <f ca="1">VLOOKUP(Table1[CUSTOMER ID],'Hospitalisation Details'!$A$2:$N$2344,13,0)</f>
        <v>29</v>
      </c>
    </row>
    <row r="2014" spans="1:17" ht="15.75" x14ac:dyDescent="0.25">
      <c r="A2014" s="1" t="s">
        <v>353</v>
      </c>
      <c r="B2014" s="8" t="str">
        <f>VLOOKUP(A2014:A4348,'Customer Names'!$A$2:$D$2336,2,0)</f>
        <v xml:space="preserve">  Amanda C</v>
      </c>
      <c r="C2014" s="8">
        <f>VLOOKUP(A2014:A4348,'Medical Examinations'!$A$2:$H$2336,2,0)</f>
        <v>16.079999999999998</v>
      </c>
      <c r="D2014" s="8">
        <f>VLOOKUP(A2014:A4348,'Medical Examinations'!$A$2:$H$2336,3,0)</f>
        <v>5.94</v>
      </c>
      <c r="E2014" s="8" t="str">
        <f>VLOOKUP(A2014:A4348,'Medical Examinations'!$A$1:$M$2336,10,0)</f>
        <v>No</v>
      </c>
      <c r="F2014" s="8" t="str">
        <f>VLOOKUP(A2014:A4348,'Medical Examinations'!$A$2:$H$2336,5,0)</f>
        <v>No</v>
      </c>
      <c r="G2014" s="8" t="str">
        <f>VLOOKUP(A2014:A4348,'Medical Examinations'!$A$2:$H$2336,6,0)</f>
        <v>No</v>
      </c>
      <c r="H2014" s="8">
        <f>VLOOKUP(A2014:A4348,'Medical Examinations'!$A$2:$H$2336,7,0)</f>
        <v>0</v>
      </c>
      <c r="I2014" t="str">
        <f>VLOOKUP(A2014:A4348,'Medical Examinations'!$A$2:$K$2336,11,0)</f>
        <v>No</v>
      </c>
      <c r="J2014" s="8" t="str">
        <f>VLOOKUP(A2014:A4348,'Medical Examinations'!$A$2:$M$2336,12,0)</f>
        <v>Underweight</v>
      </c>
      <c r="K2014" s="8" t="str">
        <f>VLOOKUP(A2014:A4348,'Medical Examinations'!$A$2:$M$2336,13,0)</f>
        <v>Prediabetes</v>
      </c>
      <c r="L2014" s="8" t="str">
        <f>VLOOKUP(Table1[CUSTOMER ID],'Hospitalisation Details'!$A$1:$N$2344,12,0)</f>
        <v>1/Oct/1989</v>
      </c>
      <c r="M2014" s="22">
        <f>VLOOKUP(Table1[CUSTOMER ID],'Hospitalisation Details'!$A$2:$N$2344,14,0)</f>
        <v>3065.49</v>
      </c>
      <c r="N2014" s="8" t="str">
        <f>VLOOKUP(Table1[CUSTOMER ID],'Hospitalisation Details'!$A$2:$I$2344,7,0)</f>
        <v>tier - 2</v>
      </c>
      <c r="O2014" s="8" t="str">
        <f>VLOOKUP(Table1[CUSTOMER ID],'Hospitalisation Details'!$A$2:$I$2344,8,0)</f>
        <v>tier - 1</v>
      </c>
      <c r="P2014" s="8" t="str">
        <f>VLOOKUP(Table1[CUSTOMER ID],'Hospitalisation Details'!$A$2:$I$2344,9,0)</f>
        <v>R1012</v>
      </c>
      <c r="Q2014" s="8">
        <f ca="1">VLOOKUP(Table1[CUSTOMER ID],'Hospitalisation Details'!$A$2:$N$2344,13,0)</f>
        <v>35</v>
      </c>
    </row>
    <row r="2015" spans="1:17" ht="15.75" x14ac:dyDescent="0.25">
      <c r="A2015" s="1" t="s">
        <v>352</v>
      </c>
      <c r="B2015" s="8" t="str">
        <f>VLOOKUP(A2015:A4349,'Customer Names'!$A$2:$D$2336,2,0)</f>
        <v xml:space="preserve">  Valur</v>
      </c>
      <c r="C2015" s="8">
        <f>VLOOKUP(A2015:A4349,'Medical Examinations'!$A$2:$H$2336,2,0)</f>
        <v>30.875</v>
      </c>
      <c r="D2015" s="8">
        <f>VLOOKUP(A2015:A4349,'Medical Examinations'!$A$2:$H$2336,3,0)</f>
        <v>5.54</v>
      </c>
      <c r="E2015" s="8" t="str">
        <f>VLOOKUP(A2015:A4349,'Medical Examinations'!$A$1:$M$2336,10,0)</f>
        <v>No</v>
      </c>
      <c r="F2015" s="8" t="str">
        <f>VLOOKUP(A2015:A4349,'Medical Examinations'!$A$2:$H$2336,5,0)</f>
        <v>No</v>
      </c>
      <c r="G2015" s="8" t="str">
        <f>VLOOKUP(A2015:A4349,'Medical Examinations'!$A$2:$H$2336,6,0)</f>
        <v>No</v>
      </c>
      <c r="H2015" s="8">
        <f>VLOOKUP(A2015:A4349,'Medical Examinations'!$A$2:$H$2336,7,0)</f>
        <v>0</v>
      </c>
      <c r="I2015" t="str">
        <f>VLOOKUP(A2015:A4349,'Medical Examinations'!$A$2:$K$2336,11,0)</f>
        <v>No</v>
      </c>
      <c r="J2015" s="8" t="str">
        <f>VLOOKUP(A2015:A4349,'Medical Examinations'!$A$2:$M$2336,12,0)</f>
        <v>Obesity</v>
      </c>
      <c r="K2015" s="8" t="str">
        <f>VLOOKUP(A2015:A4349,'Medical Examinations'!$A$2:$M$2336,13,0)</f>
        <v>Normal</v>
      </c>
      <c r="L2015" s="8" t="str">
        <f>VLOOKUP(Table1[CUSTOMER ID],'Hospitalisation Details'!$A$1:$N$2344,12,0)</f>
        <v>26/Sep/1994</v>
      </c>
      <c r="M2015" s="22">
        <f>VLOOKUP(Table1[CUSTOMER ID],'Hospitalisation Details'!$A$2:$N$2344,14,0)</f>
        <v>3062.51</v>
      </c>
      <c r="N2015" s="8" t="str">
        <f>VLOOKUP(Table1[CUSTOMER ID],'Hospitalisation Details'!$A$2:$I$2344,7,0)</f>
        <v>tier - 3</v>
      </c>
      <c r="O2015" s="8" t="str">
        <f>VLOOKUP(Table1[CUSTOMER ID],'Hospitalisation Details'!$A$2:$I$2344,8,0)</f>
        <v>tier - 1</v>
      </c>
      <c r="P2015" s="8" t="str">
        <f>VLOOKUP(Table1[CUSTOMER ID],'Hospitalisation Details'!$A$2:$I$2344,9,0)</f>
        <v>R1012</v>
      </c>
      <c r="Q2015" s="8">
        <f ca="1">VLOOKUP(Table1[CUSTOMER ID],'Hospitalisation Details'!$A$2:$N$2344,13,0)</f>
        <v>30</v>
      </c>
    </row>
    <row r="2016" spans="1:17" ht="15.75" x14ac:dyDescent="0.25">
      <c r="A2016" s="1" t="s">
        <v>351</v>
      </c>
      <c r="B2016" s="8" t="str">
        <f>VLOOKUP(A2016:A4350,'Customer Names'!$A$2:$D$2336,2,0)</f>
        <v xml:space="preserve">  Erica J</v>
      </c>
      <c r="C2016" s="8">
        <f>VLOOKUP(A2016:A4350,'Medical Examinations'!$A$2:$H$2336,2,0)</f>
        <v>31.79</v>
      </c>
      <c r="D2016" s="8">
        <f>VLOOKUP(A2016:A4350,'Medical Examinations'!$A$2:$H$2336,3,0)</f>
        <v>7.09</v>
      </c>
      <c r="E2016" s="8" t="str">
        <f>VLOOKUP(A2016:A4350,'Medical Examinations'!$A$1:$M$2336,10,0)</f>
        <v>No</v>
      </c>
      <c r="F2016" s="8" t="str">
        <f>VLOOKUP(A2016:A4350,'Medical Examinations'!$A$2:$H$2336,5,0)</f>
        <v>No</v>
      </c>
      <c r="G2016" s="8" t="str">
        <f>VLOOKUP(A2016:A4350,'Medical Examinations'!$A$2:$H$2336,6,0)</f>
        <v>No</v>
      </c>
      <c r="H2016" s="8">
        <f>VLOOKUP(A2016:A4350,'Medical Examinations'!$A$2:$H$2336,7,0)</f>
        <v>0</v>
      </c>
      <c r="I2016" t="str">
        <f>VLOOKUP(A2016:A4350,'Medical Examinations'!$A$2:$K$2336,11,0)</f>
        <v>No</v>
      </c>
      <c r="J2016" s="8" t="str">
        <f>VLOOKUP(A2016:A4350,'Medical Examinations'!$A$2:$M$2336,12,0)</f>
        <v>Obesity</v>
      </c>
      <c r="K2016" s="8" t="str">
        <f>VLOOKUP(A2016:A4350,'Medical Examinations'!$A$2:$M$2336,13,0)</f>
        <v>Diabetes</v>
      </c>
      <c r="L2016" s="8" t="str">
        <f>VLOOKUP(Table1[CUSTOMER ID],'Hospitalisation Details'!$A$1:$N$2344,12,0)</f>
        <v>21/Jun/2002</v>
      </c>
      <c r="M2016" s="22">
        <f>VLOOKUP(Table1[CUSTOMER ID],'Hospitalisation Details'!$A$2:$N$2344,14,0)</f>
        <v>3056.39</v>
      </c>
      <c r="N2016" s="8" t="str">
        <f>VLOOKUP(Table1[CUSTOMER ID],'Hospitalisation Details'!$A$2:$I$2344,7,0)</f>
        <v>tier - 2</v>
      </c>
      <c r="O2016" s="8" t="str">
        <f>VLOOKUP(Table1[CUSTOMER ID],'Hospitalisation Details'!$A$2:$I$2344,8,0)</f>
        <v>tier - 3</v>
      </c>
      <c r="P2016" s="8" t="str">
        <f>VLOOKUP(Table1[CUSTOMER ID],'Hospitalisation Details'!$A$2:$I$2344,9,0)</f>
        <v>R1013</v>
      </c>
      <c r="Q2016" s="8">
        <f ca="1">VLOOKUP(Table1[CUSTOMER ID],'Hospitalisation Details'!$A$2:$N$2344,13,0)</f>
        <v>22</v>
      </c>
    </row>
    <row r="2017" spans="1:17" ht="15.75" x14ac:dyDescent="0.25">
      <c r="A2017" s="1" t="s">
        <v>350</v>
      </c>
      <c r="B2017" s="8" t="str">
        <f>VLOOKUP(A2017:A4351,'Customer Names'!$A$2:$D$2336,2,0)</f>
        <v xml:space="preserve">  Stephen F</v>
      </c>
      <c r="C2017" s="8">
        <f>VLOOKUP(A2017:A4351,'Medical Examinations'!$A$2:$H$2336,2,0)</f>
        <v>28.48</v>
      </c>
      <c r="D2017" s="8">
        <f>VLOOKUP(A2017:A4351,'Medical Examinations'!$A$2:$H$2336,3,0)</f>
        <v>6.22</v>
      </c>
      <c r="E2017" s="8" t="str">
        <f>VLOOKUP(A2017:A4351,'Medical Examinations'!$A$1:$M$2336,10,0)</f>
        <v>Yes</v>
      </c>
      <c r="F2017" s="8" t="str">
        <f>VLOOKUP(A2017:A4351,'Medical Examinations'!$A$2:$H$2336,5,0)</f>
        <v>No</v>
      </c>
      <c r="G2017" s="8" t="str">
        <f>VLOOKUP(A2017:A4351,'Medical Examinations'!$A$2:$H$2336,6,0)</f>
        <v>Yes</v>
      </c>
      <c r="H2017" s="8">
        <f>VLOOKUP(A2017:A4351,'Medical Examinations'!$A$2:$H$2336,7,0)</f>
        <v>1</v>
      </c>
      <c r="I2017" t="str">
        <f>VLOOKUP(A2017:A4351,'Medical Examinations'!$A$2:$K$2336,11,0)</f>
        <v>No</v>
      </c>
      <c r="J2017" s="8" t="str">
        <f>VLOOKUP(A2017:A4351,'Medical Examinations'!$A$2:$M$2336,12,0)</f>
        <v>Overweight</v>
      </c>
      <c r="K2017" s="8" t="str">
        <f>VLOOKUP(A2017:A4351,'Medical Examinations'!$A$2:$M$2336,13,0)</f>
        <v>Prediabetes</v>
      </c>
      <c r="L2017" s="8" t="str">
        <f>VLOOKUP(Table1[CUSTOMER ID],'Hospitalisation Details'!$A$1:$N$2344,12,0)</f>
        <v>22/Dec/1997</v>
      </c>
      <c r="M2017" s="22">
        <f>VLOOKUP(Table1[CUSTOMER ID],'Hospitalisation Details'!$A$2:$N$2344,14,0)</f>
        <v>3051.73</v>
      </c>
      <c r="N2017" s="8" t="str">
        <f>VLOOKUP(Table1[CUSTOMER ID],'Hospitalisation Details'!$A$2:$I$2344,7,0)</f>
        <v>tier - 2</v>
      </c>
      <c r="O2017" s="8" t="str">
        <f>VLOOKUP(Table1[CUSTOMER ID],'Hospitalisation Details'!$A$2:$I$2344,8,0)</f>
        <v>tier - 2</v>
      </c>
      <c r="P2017" s="8" t="str">
        <f>VLOOKUP(Table1[CUSTOMER ID],'Hospitalisation Details'!$A$2:$I$2344,9,0)</f>
        <v>R1011</v>
      </c>
      <c r="Q2017" s="8">
        <f ca="1">VLOOKUP(Table1[CUSTOMER ID],'Hospitalisation Details'!$A$2:$N$2344,13,0)</f>
        <v>26</v>
      </c>
    </row>
    <row r="2018" spans="1:17" ht="15.75" x14ac:dyDescent="0.25">
      <c r="A2018" s="1" t="s">
        <v>349</v>
      </c>
      <c r="B2018" s="8" t="str">
        <f>VLOOKUP(A2018:A4352,'Customer Names'!$A$2:$D$2336,2,0)</f>
        <v xml:space="preserve">  Lissa</v>
      </c>
      <c r="C2018" s="8">
        <f>VLOOKUP(A2018:A4352,'Medical Examinations'!$A$2:$H$2336,2,0)</f>
        <v>26.6</v>
      </c>
      <c r="D2018" s="8">
        <f>VLOOKUP(A2018:A4352,'Medical Examinations'!$A$2:$H$2336,3,0)</f>
        <v>4.33</v>
      </c>
      <c r="E2018" s="8" t="str">
        <f>VLOOKUP(A2018:A4352,'Medical Examinations'!$A$1:$M$2336,10,0)</f>
        <v>No</v>
      </c>
      <c r="F2018" s="8" t="str">
        <f>VLOOKUP(A2018:A4352,'Medical Examinations'!$A$2:$H$2336,5,0)</f>
        <v>No</v>
      </c>
      <c r="G2018" s="8" t="str">
        <f>VLOOKUP(A2018:A4352,'Medical Examinations'!$A$2:$H$2336,6,0)</f>
        <v>No</v>
      </c>
      <c r="H2018" s="8">
        <f>VLOOKUP(A2018:A4352,'Medical Examinations'!$A$2:$H$2336,7,0)</f>
        <v>1</v>
      </c>
      <c r="I2018" t="str">
        <f>VLOOKUP(A2018:A4352,'Medical Examinations'!$A$2:$K$2336,11,0)</f>
        <v>No</v>
      </c>
      <c r="J2018" s="8" t="str">
        <f>VLOOKUP(A2018:A4352,'Medical Examinations'!$A$2:$M$2336,12,0)</f>
        <v>Overweight</v>
      </c>
      <c r="K2018" s="8" t="str">
        <f>VLOOKUP(A2018:A4352,'Medical Examinations'!$A$2:$M$2336,13,0)</f>
        <v>Normal</v>
      </c>
      <c r="L2018" s="8" t="str">
        <f>VLOOKUP(Table1[CUSTOMER ID],'Hospitalisation Details'!$A$1:$N$2344,12,0)</f>
        <v>9/Aug/1998</v>
      </c>
      <c r="M2018" s="22">
        <f>VLOOKUP(Table1[CUSTOMER ID],'Hospitalisation Details'!$A$2:$N$2344,14,0)</f>
        <v>3046.06</v>
      </c>
      <c r="N2018" s="8" t="str">
        <f>VLOOKUP(Table1[CUSTOMER ID],'Hospitalisation Details'!$A$2:$I$2344,7,0)</f>
        <v>tier - 2</v>
      </c>
      <c r="O2018" s="8" t="str">
        <f>VLOOKUP(Table1[CUSTOMER ID],'Hospitalisation Details'!$A$2:$I$2344,8,0)</f>
        <v>tier - 1</v>
      </c>
      <c r="P2018" s="8" t="str">
        <f>VLOOKUP(Table1[CUSTOMER ID],'Hospitalisation Details'!$A$2:$I$2344,9,0)</f>
        <v>R1023</v>
      </c>
      <c r="Q2018" s="8">
        <f ca="1">VLOOKUP(Table1[CUSTOMER ID],'Hospitalisation Details'!$A$2:$N$2344,13,0)</f>
        <v>26</v>
      </c>
    </row>
    <row r="2019" spans="1:17" ht="15.75" x14ac:dyDescent="0.25">
      <c r="A2019" s="1" t="s">
        <v>348</v>
      </c>
      <c r="B2019" s="8" t="str">
        <f>VLOOKUP(A2019:A4353,'Customer Names'!$A$2:$D$2336,2,0)</f>
        <v xml:space="preserve">  Megan</v>
      </c>
      <c r="C2019" s="8">
        <f>VLOOKUP(A2019:A4353,'Medical Examinations'!$A$2:$H$2336,2,0)</f>
        <v>25.27</v>
      </c>
      <c r="D2019" s="8">
        <f>VLOOKUP(A2019:A4353,'Medical Examinations'!$A$2:$H$2336,3,0)</f>
        <v>5.83</v>
      </c>
      <c r="E2019" s="8" t="str">
        <f>VLOOKUP(A2019:A4353,'Medical Examinations'!$A$1:$M$2336,10,0)</f>
        <v>No</v>
      </c>
      <c r="F2019" s="8" t="str">
        <f>VLOOKUP(A2019:A4353,'Medical Examinations'!$A$2:$H$2336,5,0)</f>
        <v>No</v>
      </c>
      <c r="G2019" s="8" t="str">
        <f>VLOOKUP(A2019:A4353,'Medical Examinations'!$A$2:$H$2336,6,0)</f>
        <v>No</v>
      </c>
      <c r="H2019" s="8">
        <f>VLOOKUP(A2019:A4353,'Medical Examinations'!$A$2:$H$2336,7,0)</f>
        <v>1</v>
      </c>
      <c r="I2019" t="str">
        <f>VLOOKUP(A2019:A4353,'Medical Examinations'!$A$2:$K$2336,11,0)</f>
        <v>No</v>
      </c>
      <c r="J2019" s="8" t="str">
        <f>VLOOKUP(A2019:A4353,'Medical Examinations'!$A$2:$M$2336,12,0)</f>
        <v>Overweight</v>
      </c>
      <c r="K2019" s="8" t="str">
        <f>VLOOKUP(A2019:A4353,'Medical Examinations'!$A$2:$M$2336,13,0)</f>
        <v>Prediabetes</v>
      </c>
      <c r="L2019" s="8" t="str">
        <f>VLOOKUP(Table1[CUSTOMER ID],'Hospitalisation Details'!$A$1:$N$2344,12,0)</f>
        <v>15/Sep/1998</v>
      </c>
      <c r="M2019" s="22">
        <f>VLOOKUP(Table1[CUSTOMER ID],'Hospitalisation Details'!$A$2:$N$2344,14,0)</f>
        <v>3044.21</v>
      </c>
      <c r="N2019" s="8" t="str">
        <f>VLOOKUP(Table1[CUSTOMER ID],'Hospitalisation Details'!$A$2:$I$2344,7,0)</f>
        <v>tier - 2</v>
      </c>
      <c r="O2019" s="8" t="str">
        <f>VLOOKUP(Table1[CUSTOMER ID],'Hospitalisation Details'!$A$2:$I$2344,8,0)</f>
        <v>tier - 3</v>
      </c>
      <c r="P2019" s="8" t="str">
        <f>VLOOKUP(Table1[CUSTOMER ID],'Hospitalisation Details'!$A$2:$I$2344,9,0)</f>
        <v>R1024</v>
      </c>
      <c r="Q2019" s="8">
        <f ca="1">VLOOKUP(Table1[CUSTOMER ID],'Hospitalisation Details'!$A$2:$N$2344,13,0)</f>
        <v>26</v>
      </c>
    </row>
    <row r="2020" spans="1:17" ht="15.75" x14ac:dyDescent="0.25">
      <c r="A2020" s="1" t="s">
        <v>347</v>
      </c>
      <c r="B2020" s="8" t="str">
        <f>VLOOKUP(A2020:A4354,'Customer Names'!$A$2:$D$2336,2,0)</f>
        <v xml:space="preserve">  Alyson</v>
      </c>
      <c r="C2020" s="8">
        <f>VLOOKUP(A2020:A4354,'Medical Examinations'!$A$2:$H$2336,2,0)</f>
        <v>34.484999999999999</v>
      </c>
      <c r="D2020" s="8">
        <f>VLOOKUP(A2020:A4354,'Medical Examinations'!$A$2:$H$2336,3,0)</f>
        <v>4.7</v>
      </c>
      <c r="E2020" s="8" t="str">
        <f>VLOOKUP(A2020:A4354,'Medical Examinations'!$A$1:$M$2336,10,0)</f>
        <v>Yes</v>
      </c>
      <c r="F2020" s="8" t="str">
        <f>VLOOKUP(A2020:A4354,'Medical Examinations'!$A$2:$H$2336,5,0)</f>
        <v>No</v>
      </c>
      <c r="G2020" s="8" t="str">
        <f>VLOOKUP(A2020:A4354,'Medical Examinations'!$A$2:$H$2336,6,0)</f>
        <v>Yes</v>
      </c>
      <c r="H2020" s="8">
        <f>VLOOKUP(A2020:A4354,'Medical Examinations'!$A$2:$H$2336,7,0)</f>
        <v>1</v>
      </c>
      <c r="I2020" t="str">
        <f>VLOOKUP(A2020:A4354,'Medical Examinations'!$A$2:$K$2336,11,0)</f>
        <v>No</v>
      </c>
      <c r="J2020" s="8" t="str">
        <f>VLOOKUP(A2020:A4354,'Medical Examinations'!$A$2:$M$2336,12,0)</f>
        <v>Obesity</v>
      </c>
      <c r="K2020" s="8" t="str">
        <f>VLOOKUP(A2020:A4354,'Medical Examinations'!$A$2:$M$2336,13,0)</f>
        <v>Normal</v>
      </c>
      <c r="L2020" s="8" t="str">
        <f>VLOOKUP(Table1[CUSTOMER ID],'Hospitalisation Details'!$A$1:$N$2344,12,0)</f>
        <v>19/Dec/1997</v>
      </c>
      <c r="M2020" s="22">
        <f>VLOOKUP(Table1[CUSTOMER ID],'Hospitalisation Details'!$A$2:$N$2344,14,0)</f>
        <v>3021.81</v>
      </c>
      <c r="N2020" s="8" t="str">
        <f>VLOOKUP(Table1[CUSTOMER ID],'Hospitalisation Details'!$A$2:$I$2344,7,0)</f>
        <v>tier - 2</v>
      </c>
      <c r="O2020" s="8" t="str">
        <f>VLOOKUP(Table1[CUSTOMER ID],'Hospitalisation Details'!$A$2:$I$2344,8,0)</f>
        <v>tier - 3</v>
      </c>
      <c r="P2020" s="8" t="str">
        <f>VLOOKUP(Table1[CUSTOMER ID],'Hospitalisation Details'!$A$2:$I$2344,9,0)</f>
        <v>R1012</v>
      </c>
      <c r="Q2020" s="8">
        <f ca="1">VLOOKUP(Table1[CUSTOMER ID],'Hospitalisation Details'!$A$2:$N$2344,13,0)</f>
        <v>26</v>
      </c>
    </row>
    <row r="2021" spans="1:17" ht="15.75" x14ac:dyDescent="0.25">
      <c r="A2021" s="1" t="s">
        <v>346</v>
      </c>
      <c r="B2021" s="8" t="str">
        <f>VLOOKUP(A2021:A4355,'Customer Names'!$A$2:$D$2336,2,0)</f>
        <v xml:space="preserve">  Chance B</v>
      </c>
      <c r="C2021" s="8">
        <f>VLOOKUP(A2021:A4355,'Medical Examinations'!$A$2:$H$2336,2,0)</f>
        <v>15.57</v>
      </c>
      <c r="D2021" s="8">
        <f>VLOOKUP(A2021:A4355,'Medical Examinations'!$A$2:$H$2336,3,0)</f>
        <v>4.07</v>
      </c>
      <c r="E2021" s="8" t="str">
        <f>VLOOKUP(A2021:A4355,'Medical Examinations'!$A$1:$M$2336,10,0)</f>
        <v>Yes</v>
      </c>
      <c r="F2021" s="8" t="str">
        <f>VLOOKUP(A2021:A4355,'Medical Examinations'!$A$2:$H$2336,5,0)</f>
        <v>No</v>
      </c>
      <c r="G2021" s="8" t="str">
        <f>VLOOKUP(A2021:A4355,'Medical Examinations'!$A$2:$H$2336,6,0)</f>
        <v>No</v>
      </c>
      <c r="H2021" s="8">
        <f>VLOOKUP(A2021:A4355,'Medical Examinations'!$A$2:$H$2336,7,0)</f>
        <v>1</v>
      </c>
      <c r="I2021" t="str">
        <f>VLOOKUP(A2021:A4355,'Medical Examinations'!$A$2:$K$2336,11,0)</f>
        <v>No</v>
      </c>
      <c r="J2021" s="8" t="str">
        <f>VLOOKUP(A2021:A4355,'Medical Examinations'!$A$2:$M$2336,12,0)</f>
        <v>Underweight</v>
      </c>
      <c r="K2021" s="8" t="str">
        <f>VLOOKUP(A2021:A4355,'Medical Examinations'!$A$2:$M$2336,13,0)</f>
        <v>Normal</v>
      </c>
      <c r="L2021" s="8" t="str">
        <f>VLOOKUP(Table1[CUSTOMER ID],'Hospitalisation Details'!$A$1:$N$2344,12,0)</f>
        <v>28/Sep/1988</v>
      </c>
      <c r="M2021" s="22">
        <f>VLOOKUP(Table1[CUSTOMER ID],'Hospitalisation Details'!$A$2:$N$2344,14,0)</f>
        <v>3018.04</v>
      </c>
      <c r="N2021" s="8" t="str">
        <f>VLOOKUP(Table1[CUSTOMER ID],'Hospitalisation Details'!$A$2:$I$2344,7,0)</f>
        <v>tier - 2</v>
      </c>
      <c r="O2021" s="8" t="str">
        <f>VLOOKUP(Table1[CUSTOMER ID],'Hospitalisation Details'!$A$2:$I$2344,8,0)</f>
        <v>tier - 2</v>
      </c>
      <c r="P2021" s="8" t="str">
        <f>VLOOKUP(Table1[CUSTOMER ID],'Hospitalisation Details'!$A$2:$I$2344,9,0)</f>
        <v>R1012</v>
      </c>
      <c r="Q2021" s="8">
        <f ca="1">VLOOKUP(Table1[CUSTOMER ID],'Hospitalisation Details'!$A$2:$N$2344,13,0)</f>
        <v>36</v>
      </c>
    </row>
    <row r="2022" spans="1:17" ht="15.75" x14ac:dyDescent="0.25">
      <c r="A2022" s="1" t="s">
        <v>345</v>
      </c>
      <c r="B2022" s="8" t="str">
        <f>VLOOKUP(A2022:A4356,'Customer Names'!$A$2:$D$2336,2,0)</f>
        <v xml:space="preserve">  Sean P</v>
      </c>
      <c r="C2022" s="8">
        <f>VLOOKUP(A2022:A4356,'Medical Examinations'!$A$2:$H$2336,2,0)</f>
        <v>30.36</v>
      </c>
      <c r="D2022" s="8">
        <f>VLOOKUP(A2022:A4356,'Medical Examinations'!$A$2:$H$2336,3,0)</f>
        <v>9.39</v>
      </c>
      <c r="E2022" s="8" t="str">
        <f>VLOOKUP(A2022:A4356,'Medical Examinations'!$A$1:$M$2336,10,0)</f>
        <v>No</v>
      </c>
      <c r="F2022" s="8" t="str">
        <f>VLOOKUP(A2022:A4356,'Medical Examinations'!$A$2:$H$2336,5,0)</f>
        <v>No</v>
      </c>
      <c r="G2022" s="8" t="str">
        <f>VLOOKUP(A2022:A4356,'Medical Examinations'!$A$2:$H$2336,6,0)</f>
        <v>No</v>
      </c>
      <c r="H2022" s="8">
        <f>VLOOKUP(A2022:A4356,'Medical Examinations'!$A$2:$H$2336,7,0)</f>
        <v>0</v>
      </c>
      <c r="I2022" t="str">
        <f>VLOOKUP(A2022:A4356,'Medical Examinations'!$A$2:$K$2336,11,0)</f>
        <v>No</v>
      </c>
      <c r="J2022" s="8" t="str">
        <f>VLOOKUP(A2022:A4356,'Medical Examinations'!$A$2:$M$2336,12,0)</f>
        <v>Obesity</v>
      </c>
      <c r="K2022" s="8" t="str">
        <f>VLOOKUP(A2022:A4356,'Medical Examinations'!$A$2:$M$2336,13,0)</f>
        <v>Diabetes</v>
      </c>
      <c r="L2022" s="8" t="str">
        <f>VLOOKUP(Table1[CUSTOMER ID],'Hospitalisation Details'!$A$1:$N$2344,12,0)</f>
        <v>15/Dec/2002</v>
      </c>
      <c r="M2022" s="22">
        <f>VLOOKUP(Table1[CUSTOMER ID],'Hospitalisation Details'!$A$2:$N$2344,14,0)</f>
        <v>3012.22</v>
      </c>
      <c r="N2022" s="8" t="str">
        <f>VLOOKUP(Table1[CUSTOMER ID],'Hospitalisation Details'!$A$2:$I$2344,7,0)</f>
        <v>tier - 2</v>
      </c>
      <c r="O2022" s="8" t="str">
        <f>VLOOKUP(Table1[CUSTOMER ID],'Hospitalisation Details'!$A$2:$I$2344,8,0)</f>
        <v>tier - 3</v>
      </c>
      <c r="P2022" s="8" t="str">
        <f>VLOOKUP(Table1[CUSTOMER ID],'Hospitalisation Details'!$A$2:$I$2344,9,0)</f>
        <v>R1012</v>
      </c>
      <c r="Q2022" s="8">
        <f ca="1">VLOOKUP(Table1[CUSTOMER ID],'Hospitalisation Details'!$A$2:$N$2344,13,0)</f>
        <v>21</v>
      </c>
    </row>
    <row r="2023" spans="1:17" ht="15.75" x14ac:dyDescent="0.25">
      <c r="A2023" s="1" t="s">
        <v>344</v>
      </c>
      <c r="B2023" s="8" t="str">
        <f>VLOOKUP(A2023:A4357,'Customer Names'!$A$2:$D$2336,2,0)</f>
        <v xml:space="preserve">  Therese</v>
      </c>
      <c r="C2023" s="8">
        <f>VLOOKUP(A2023:A4357,'Medical Examinations'!$A$2:$H$2336,2,0)</f>
        <v>19.37</v>
      </c>
      <c r="D2023" s="8">
        <f>VLOOKUP(A2023:A4357,'Medical Examinations'!$A$2:$H$2336,3,0)</f>
        <v>4.18</v>
      </c>
      <c r="E2023" s="8" t="str">
        <f>VLOOKUP(A2023:A4357,'Medical Examinations'!$A$1:$M$2336,10,0)</f>
        <v>No</v>
      </c>
      <c r="F2023" s="8" t="str">
        <f>VLOOKUP(A2023:A4357,'Medical Examinations'!$A$2:$H$2336,5,0)</f>
        <v>No</v>
      </c>
      <c r="G2023" s="8" t="str">
        <f>VLOOKUP(A2023:A4357,'Medical Examinations'!$A$2:$H$2336,6,0)</f>
        <v>No</v>
      </c>
      <c r="H2023" s="8">
        <f>VLOOKUP(A2023:A4357,'Medical Examinations'!$A$2:$H$2336,7,0)</f>
        <v>0</v>
      </c>
      <c r="I2023" t="str">
        <f>VLOOKUP(A2023:A4357,'Medical Examinations'!$A$2:$K$2336,11,0)</f>
        <v>No</v>
      </c>
      <c r="J2023" s="8" t="str">
        <f>VLOOKUP(A2023:A4357,'Medical Examinations'!$A$2:$M$2336,12,0)</f>
        <v>Normal Weight</v>
      </c>
      <c r="K2023" s="8" t="str">
        <f>VLOOKUP(A2023:A4357,'Medical Examinations'!$A$2:$M$2336,13,0)</f>
        <v>Normal</v>
      </c>
      <c r="L2023" s="8" t="str">
        <f>VLOOKUP(Table1[CUSTOMER ID],'Hospitalisation Details'!$A$1:$N$2344,12,0)</f>
        <v>20/Nov/1991</v>
      </c>
      <c r="M2023" s="22">
        <f>VLOOKUP(Table1[CUSTOMER ID],'Hospitalisation Details'!$A$2:$N$2344,14,0)</f>
        <v>2985.67</v>
      </c>
      <c r="N2023" s="8" t="str">
        <f>VLOOKUP(Table1[CUSTOMER ID],'Hospitalisation Details'!$A$2:$I$2344,7,0)</f>
        <v>tier - 2</v>
      </c>
      <c r="O2023" s="8" t="str">
        <f>VLOOKUP(Table1[CUSTOMER ID],'Hospitalisation Details'!$A$2:$I$2344,8,0)</f>
        <v>tier - 2</v>
      </c>
      <c r="P2023" s="8" t="str">
        <f>VLOOKUP(Table1[CUSTOMER ID],'Hospitalisation Details'!$A$2:$I$2344,9,0)</f>
        <v>R1013</v>
      </c>
      <c r="Q2023" s="8">
        <f ca="1">VLOOKUP(Table1[CUSTOMER ID],'Hospitalisation Details'!$A$2:$N$2344,13,0)</f>
        <v>33</v>
      </c>
    </row>
    <row r="2024" spans="1:17" ht="15.75" x14ac:dyDescent="0.25">
      <c r="A2024" s="1" t="s">
        <v>343</v>
      </c>
      <c r="B2024" s="8" t="str">
        <f>VLOOKUP(A2024:A4358,'Customer Names'!$A$2:$D$2336,2,0)</f>
        <v xml:space="preserve">  Beau</v>
      </c>
      <c r="C2024" s="8">
        <f>VLOOKUP(A2024:A4358,'Medical Examinations'!$A$2:$H$2336,2,0)</f>
        <v>16.71</v>
      </c>
      <c r="D2024" s="8">
        <f>VLOOKUP(A2024:A4358,'Medical Examinations'!$A$2:$H$2336,3,0)</f>
        <v>4.18</v>
      </c>
      <c r="E2024" s="8" t="str">
        <f>VLOOKUP(A2024:A4358,'Medical Examinations'!$A$1:$M$2336,10,0)</f>
        <v>No</v>
      </c>
      <c r="F2024" s="8" t="str">
        <f>VLOOKUP(A2024:A4358,'Medical Examinations'!$A$2:$H$2336,5,0)</f>
        <v>No</v>
      </c>
      <c r="G2024" s="8" t="str">
        <f>VLOOKUP(A2024:A4358,'Medical Examinations'!$A$2:$H$2336,6,0)</f>
        <v>No</v>
      </c>
      <c r="H2024" s="8">
        <f>VLOOKUP(A2024:A4358,'Medical Examinations'!$A$2:$H$2336,7,0)</f>
        <v>1</v>
      </c>
      <c r="I2024" t="str">
        <f>VLOOKUP(A2024:A4358,'Medical Examinations'!$A$2:$K$2336,11,0)</f>
        <v>No</v>
      </c>
      <c r="J2024" s="8" t="str">
        <f>VLOOKUP(A2024:A4358,'Medical Examinations'!$A$2:$M$2336,12,0)</f>
        <v>Underweight</v>
      </c>
      <c r="K2024" s="8" t="str">
        <f>VLOOKUP(A2024:A4358,'Medical Examinations'!$A$2:$M$2336,13,0)</f>
        <v>Normal</v>
      </c>
      <c r="L2024" s="8" t="str">
        <f>VLOOKUP(Table1[CUSTOMER ID],'Hospitalisation Details'!$A$1:$N$2344,12,0)</f>
        <v>18/Jun/1987</v>
      </c>
      <c r="M2024" s="22">
        <f>VLOOKUP(Table1[CUSTOMER ID],'Hospitalisation Details'!$A$2:$N$2344,14,0)</f>
        <v>2979.52</v>
      </c>
      <c r="N2024" s="8" t="str">
        <f>VLOOKUP(Table1[CUSTOMER ID],'Hospitalisation Details'!$A$2:$I$2344,7,0)</f>
        <v>tier - 2</v>
      </c>
      <c r="O2024" s="8" t="str">
        <f>VLOOKUP(Table1[CUSTOMER ID],'Hospitalisation Details'!$A$2:$I$2344,8,0)</f>
        <v>tier - 3</v>
      </c>
      <c r="P2024" s="8" t="str">
        <f>VLOOKUP(Table1[CUSTOMER ID],'Hospitalisation Details'!$A$2:$I$2344,9,0)</f>
        <v>R1013</v>
      </c>
      <c r="Q2024" s="8">
        <f ca="1">VLOOKUP(Table1[CUSTOMER ID],'Hospitalisation Details'!$A$2:$N$2344,13,0)</f>
        <v>37</v>
      </c>
    </row>
    <row r="2025" spans="1:17" ht="15.75" x14ac:dyDescent="0.25">
      <c r="A2025" s="1" t="s">
        <v>342</v>
      </c>
      <c r="B2025" s="8" t="str">
        <f>VLOOKUP(A2025:A4359,'Customer Names'!$A$2:$D$2336,2,0)</f>
        <v xml:space="preserve">  Kelsey M</v>
      </c>
      <c r="C2025" s="8">
        <f>VLOOKUP(A2025:A4359,'Medical Examinations'!$A$2:$H$2336,2,0)</f>
        <v>24.1</v>
      </c>
      <c r="D2025" s="8">
        <f>VLOOKUP(A2025:A4359,'Medical Examinations'!$A$2:$H$2336,3,0)</f>
        <v>4.4000000000000004</v>
      </c>
      <c r="E2025" s="8" t="str">
        <f>VLOOKUP(A2025:A4359,'Medical Examinations'!$A$1:$M$2336,10,0)</f>
        <v>Yes</v>
      </c>
      <c r="F2025" s="8" t="str">
        <f>VLOOKUP(A2025:A4359,'Medical Examinations'!$A$2:$H$2336,5,0)</f>
        <v>No</v>
      </c>
      <c r="G2025" s="8" t="str">
        <f>VLOOKUP(A2025:A4359,'Medical Examinations'!$A$2:$H$2336,6,0)</f>
        <v>No</v>
      </c>
      <c r="H2025" s="8">
        <f>VLOOKUP(A2025:A4359,'Medical Examinations'!$A$2:$H$2336,7,0)</f>
        <v>1</v>
      </c>
      <c r="I2025" t="str">
        <f>VLOOKUP(A2025:A4359,'Medical Examinations'!$A$2:$K$2336,11,0)</f>
        <v>No</v>
      </c>
      <c r="J2025" s="8" t="str">
        <f>VLOOKUP(A2025:A4359,'Medical Examinations'!$A$2:$M$2336,12,0)</f>
        <v>Normal Weight</v>
      </c>
      <c r="K2025" s="8" t="str">
        <f>VLOOKUP(A2025:A4359,'Medical Examinations'!$A$2:$M$2336,13,0)</f>
        <v>Normal</v>
      </c>
      <c r="L2025" s="8" t="str">
        <f>VLOOKUP(Table1[CUSTOMER ID],'Hospitalisation Details'!$A$1:$N$2344,12,0)</f>
        <v>24/Sep/1995</v>
      </c>
      <c r="M2025" s="22">
        <f>VLOOKUP(Table1[CUSTOMER ID],'Hospitalisation Details'!$A$2:$N$2344,14,0)</f>
        <v>2974.13</v>
      </c>
      <c r="N2025" s="8" t="str">
        <f>VLOOKUP(Table1[CUSTOMER ID],'Hospitalisation Details'!$A$2:$I$2344,7,0)</f>
        <v>tier - 2</v>
      </c>
      <c r="O2025" s="8" t="str">
        <f>VLOOKUP(Table1[CUSTOMER ID],'Hospitalisation Details'!$A$2:$I$2344,8,0)</f>
        <v>tier - 1</v>
      </c>
      <c r="P2025" s="8" t="str">
        <f>VLOOKUP(Table1[CUSTOMER ID],'Hospitalisation Details'!$A$2:$I$2344,9,0)</f>
        <v>R1011</v>
      </c>
      <c r="Q2025" s="8">
        <f ca="1">VLOOKUP(Table1[CUSTOMER ID],'Hospitalisation Details'!$A$2:$N$2344,13,0)</f>
        <v>29</v>
      </c>
    </row>
    <row r="2026" spans="1:17" ht="15.75" x14ac:dyDescent="0.25">
      <c r="A2026" s="1" t="s">
        <v>341</v>
      </c>
      <c r="B2026" s="8" t="str">
        <f>VLOOKUP(A2026:A4360,'Customer Names'!$A$2:$D$2336,2,0)</f>
        <v xml:space="preserve">  Gretchen</v>
      </c>
      <c r="C2026" s="8">
        <f>VLOOKUP(A2026:A4360,'Medical Examinations'!$A$2:$H$2336,2,0)</f>
        <v>29.77</v>
      </c>
      <c r="D2026" s="8">
        <f>VLOOKUP(A2026:A4360,'Medical Examinations'!$A$2:$H$2336,3,0)</f>
        <v>9.9</v>
      </c>
      <c r="E2026" s="8" t="str">
        <f>VLOOKUP(A2026:A4360,'Medical Examinations'!$A$1:$M$2336,10,0)</f>
        <v>No</v>
      </c>
      <c r="F2026" s="8" t="str">
        <f>VLOOKUP(A2026:A4360,'Medical Examinations'!$A$2:$H$2336,5,0)</f>
        <v>No</v>
      </c>
      <c r="G2026" s="8" t="str">
        <f>VLOOKUP(A2026:A4360,'Medical Examinations'!$A$2:$H$2336,6,0)</f>
        <v>No</v>
      </c>
      <c r="H2026" s="8">
        <f>VLOOKUP(A2026:A4360,'Medical Examinations'!$A$2:$H$2336,7,0)</f>
        <v>0</v>
      </c>
      <c r="I2026" t="str">
        <f>VLOOKUP(A2026:A4360,'Medical Examinations'!$A$2:$K$2336,11,0)</f>
        <v>No</v>
      </c>
      <c r="J2026" s="8" t="str">
        <f>VLOOKUP(A2026:A4360,'Medical Examinations'!$A$2:$M$2336,12,0)</f>
        <v>Overweight</v>
      </c>
      <c r="K2026" s="8" t="str">
        <f>VLOOKUP(A2026:A4360,'Medical Examinations'!$A$2:$M$2336,13,0)</f>
        <v>Diabetes</v>
      </c>
      <c r="L2026" s="8" t="str">
        <f>VLOOKUP(Table1[CUSTOMER ID],'Hospitalisation Details'!$A$1:$N$2344,12,0)</f>
        <v>30/Sep/2002</v>
      </c>
      <c r="M2026" s="22">
        <f>VLOOKUP(Table1[CUSTOMER ID],'Hospitalisation Details'!$A$2:$N$2344,14,0)</f>
        <v>2943.41</v>
      </c>
      <c r="N2026" s="8" t="str">
        <f>VLOOKUP(Table1[CUSTOMER ID],'Hospitalisation Details'!$A$2:$I$2344,7,0)</f>
        <v>tier - 2</v>
      </c>
      <c r="O2026" s="8" t="str">
        <f>VLOOKUP(Table1[CUSTOMER ID],'Hospitalisation Details'!$A$2:$I$2344,8,0)</f>
        <v>tier - 3</v>
      </c>
      <c r="P2026" s="8" t="str">
        <f>VLOOKUP(Table1[CUSTOMER ID],'Hospitalisation Details'!$A$2:$I$2344,9,0)</f>
        <v>R1012</v>
      </c>
      <c r="Q2026" s="8">
        <f ca="1">VLOOKUP(Table1[CUSTOMER ID],'Hospitalisation Details'!$A$2:$N$2344,13,0)</f>
        <v>22</v>
      </c>
    </row>
    <row r="2027" spans="1:17" ht="15.75" x14ac:dyDescent="0.25">
      <c r="A2027" s="1" t="s">
        <v>340</v>
      </c>
      <c r="B2027" s="8" t="str">
        <f>VLOOKUP(A2027:A4361,'Customer Names'!$A$2:$D$2336,2,0)</f>
        <v xml:space="preserve">  Nicholas E</v>
      </c>
      <c r="C2027" s="8">
        <f>VLOOKUP(A2027:A4361,'Medical Examinations'!$A$2:$H$2336,2,0)</f>
        <v>46.53</v>
      </c>
      <c r="D2027" s="8">
        <f>VLOOKUP(A2027:A4361,'Medical Examinations'!$A$2:$H$2336,3,0)</f>
        <v>4.84</v>
      </c>
      <c r="E2027" s="8" t="str">
        <f>VLOOKUP(A2027:A4361,'Medical Examinations'!$A$1:$M$2336,10,0)</f>
        <v>Yes</v>
      </c>
      <c r="F2027" s="8" t="str">
        <f>VLOOKUP(A2027:A4361,'Medical Examinations'!$A$2:$H$2336,5,0)</f>
        <v>No</v>
      </c>
      <c r="G2027" s="8" t="str">
        <f>VLOOKUP(A2027:A4361,'Medical Examinations'!$A$2:$H$2336,6,0)</f>
        <v>No</v>
      </c>
      <c r="H2027" s="8">
        <f>VLOOKUP(A2027:A4361,'Medical Examinations'!$A$2:$H$2336,7,0)</f>
        <v>0</v>
      </c>
      <c r="I2027" t="str">
        <f>VLOOKUP(A2027:A4361,'Medical Examinations'!$A$2:$K$2336,11,0)</f>
        <v>No</v>
      </c>
      <c r="J2027" s="8" t="str">
        <f>VLOOKUP(A2027:A4361,'Medical Examinations'!$A$2:$M$2336,12,0)</f>
        <v>Obesity</v>
      </c>
      <c r="K2027" s="8" t="str">
        <f>VLOOKUP(A2027:A4361,'Medical Examinations'!$A$2:$M$2336,13,0)</f>
        <v>Normal</v>
      </c>
      <c r="L2027" s="8" t="str">
        <f>VLOOKUP(Table1[CUSTOMER ID],'Hospitalisation Details'!$A$1:$N$2344,12,0)</f>
        <v>30/Jun/1996</v>
      </c>
      <c r="M2027" s="22">
        <f>VLOOKUP(Table1[CUSTOMER ID],'Hospitalisation Details'!$A$2:$N$2344,14,0)</f>
        <v>2927.06</v>
      </c>
      <c r="N2027" s="8" t="str">
        <f>VLOOKUP(Table1[CUSTOMER ID],'Hospitalisation Details'!$A$2:$I$2344,7,0)</f>
        <v>tier - 2</v>
      </c>
      <c r="O2027" s="8" t="str">
        <f>VLOOKUP(Table1[CUSTOMER ID],'Hospitalisation Details'!$A$2:$I$2344,8,0)</f>
        <v>tier - 2</v>
      </c>
      <c r="P2027" s="8" t="str">
        <f>VLOOKUP(Table1[CUSTOMER ID],'Hospitalisation Details'!$A$2:$I$2344,9,0)</f>
        <v>R1013</v>
      </c>
      <c r="Q2027" s="8">
        <f ca="1">VLOOKUP(Table1[CUSTOMER ID],'Hospitalisation Details'!$A$2:$N$2344,13,0)</f>
        <v>28</v>
      </c>
    </row>
    <row r="2028" spans="1:17" ht="15.75" x14ac:dyDescent="0.25">
      <c r="A2028" s="1" t="s">
        <v>339</v>
      </c>
      <c r="B2028" s="8" t="str">
        <f>VLOOKUP(A2028:A4362,'Customer Names'!$A$2:$D$2336,2,0)</f>
        <v xml:space="preserve">  Deborah</v>
      </c>
      <c r="C2028" s="8">
        <f>VLOOKUP(A2028:A4362,'Medical Examinations'!$A$2:$H$2336,2,0)</f>
        <v>23.4</v>
      </c>
      <c r="D2028" s="8">
        <f>VLOOKUP(A2028:A4362,'Medical Examinations'!$A$2:$H$2336,3,0)</f>
        <v>5.53</v>
      </c>
      <c r="E2028" s="8" t="str">
        <f>VLOOKUP(A2028:A4362,'Medical Examinations'!$A$1:$M$2336,10,0)</f>
        <v>No</v>
      </c>
      <c r="F2028" s="8" t="str">
        <f>VLOOKUP(A2028:A4362,'Medical Examinations'!$A$2:$H$2336,5,0)</f>
        <v>No</v>
      </c>
      <c r="G2028" s="8" t="str">
        <f>VLOOKUP(A2028:A4362,'Medical Examinations'!$A$2:$H$2336,6,0)</f>
        <v>Yes</v>
      </c>
      <c r="H2028" s="8">
        <f>VLOOKUP(A2028:A4362,'Medical Examinations'!$A$2:$H$2336,7,0)</f>
        <v>1</v>
      </c>
      <c r="I2028" t="str">
        <f>VLOOKUP(A2028:A4362,'Medical Examinations'!$A$2:$K$2336,11,0)</f>
        <v>No</v>
      </c>
      <c r="J2028" s="8" t="str">
        <f>VLOOKUP(A2028:A4362,'Medical Examinations'!$A$2:$M$2336,12,0)</f>
        <v>Normal Weight</v>
      </c>
      <c r="K2028" s="8" t="str">
        <f>VLOOKUP(A2028:A4362,'Medical Examinations'!$A$2:$M$2336,13,0)</f>
        <v>Normal</v>
      </c>
      <c r="L2028" s="8" t="str">
        <f>VLOOKUP(Table1[CUSTOMER ID],'Hospitalisation Details'!$A$1:$N$2344,12,0)</f>
        <v>5/Jun/2003</v>
      </c>
      <c r="M2028" s="22">
        <f>VLOOKUP(Table1[CUSTOMER ID],'Hospitalisation Details'!$A$2:$N$2344,14,0)</f>
        <v>2913.57</v>
      </c>
      <c r="N2028" s="8" t="str">
        <f>VLOOKUP(Table1[CUSTOMER ID],'Hospitalisation Details'!$A$2:$I$2344,7,0)</f>
        <v>tier - 2</v>
      </c>
      <c r="O2028" s="8" t="str">
        <f>VLOOKUP(Table1[CUSTOMER ID],'Hospitalisation Details'!$A$2:$I$2344,8,0)</f>
        <v>tier - 2</v>
      </c>
      <c r="P2028" s="8" t="str">
        <f>VLOOKUP(Table1[CUSTOMER ID],'Hospitalisation Details'!$A$2:$I$2344,9,0)</f>
        <v>R1011</v>
      </c>
      <c r="Q2028" s="8">
        <f ca="1">VLOOKUP(Table1[CUSTOMER ID],'Hospitalisation Details'!$A$2:$N$2344,13,0)</f>
        <v>21</v>
      </c>
    </row>
    <row r="2029" spans="1:17" ht="15.75" x14ac:dyDescent="0.25">
      <c r="A2029" s="1" t="s">
        <v>338</v>
      </c>
      <c r="B2029" s="8" t="str">
        <f>VLOOKUP(A2029:A4363,'Customer Names'!$A$2:$D$2336,2,0)</f>
        <v xml:space="preserve">  Chuck W</v>
      </c>
      <c r="C2029" s="8">
        <f>VLOOKUP(A2029:A4363,'Medical Examinations'!$A$2:$H$2336,2,0)</f>
        <v>30</v>
      </c>
      <c r="D2029" s="8">
        <f>VLOOKUP(A2029:A4363,'Medical Examinations'!$A$2:$H$2336,3,0)</f>
        <v>4.33</v>
      </c>
      <c r="E2029" s="8" t="str">
        <f>VLOOKUP(A2029:A4363,'Medical Examinations'!$A$1:$M$2336,10,0)</f>
        <v>Yes</v>
      </c>
      <c r="F2029" s="8" t="str">
        <f>VLOOKUP(A2029:A4363,'Medical Examinations'!$A$2:$H$2336,5,0)</f>
        <v>No</v>
      </c>
      <c r="G2029" s="8" t="str">
        <f>VLOOKUP(A2029:A4363,'Medical Examinations'!$A$2:$H$2336,6,0)</f>
        <v>No</v>
      </c>
      <c r="H2029" s="8">
        <f>VLOOKUP(A2029:A4363,'Medical Examinations'!$A$2:$H$2336,7,0)</f>
        <v>0</v>
      </c>
      <c r="I2029" t="str">
        <f>VLOOKUP(A2029:A4363,'Medical Examinations'!$A$2:$K$2336,11,0)</f>
        <v>No</v>
      </c>
      <c r="J2029" s="8" t="str">
        <f>VLOOKUP(A2029:A4363,'Medical Examinations'!$A$2:$M$2336,12,0)</f>
        <v>Obesity</v>
      </c>
      <c r="K2029" s="8" t="str">
        <f>VLOOKUP(A2029:A4363,'Medical Examinations'!$A$2:$M$2336,13,0)</f>
        <v>Normal</v>
      </c>
      <c r="L2029" s="8" t="str">
        <f>VLOOKUP(Table1[CUSTOMER ID],'Hospitalisation Details'!$A$1:$N$2344,12,0)</f>
        <v>13/Jun/1996</v>
      </c>
      <c r="M2029" s="22">
        <f>VLOOKUP(Table1[CUSTOMER ID],'Hospitalisation Details'!$A$2:$N$2344,14,0)</f>
        <v>2904.09</v>
      </c>
      <c r="N2029" s="8" t="str">
        <f>VLOOKUP(Table1[CUSTOMER ID],'Hospitalisation Details'!$A$2:$I$2344,7,0)</f>
        <v>tier - 2</v>
      </c>
      <c r="O2029" s="8" t="str">
        <f>VLOOKUP(Table1[CUSTOMER ID],'Hospitalisation Details'!$A$2:$I$2344,8,0)</f>
        <v>tier - 2</v>
      </c>
      <c r="P2029" s="8" t="str">
        <f>VLOOKUP(Table1[CUSTOMER ID],'Hospitalisation Details'!$A$2:$I$2344,9,0)</f>
        <v>R1011</v>
      </c>
      <c r="Q2029" s="8">
        <f ca="1">VLOOKUP(Table1[CUSTOMER ID],'Hospitalisation Details'!$A$2:$N$2344,13,0)</f>
        <v>28</v>
      </c>
    </row>
    <row r="2030" spans="1:17" ht="15.75" x14ac:dyDescent="0.25">
      <c r="A2030" s="1" t="s">
        <v>337</v>
      </c>
      <c r="B2030" s="8" t="str">
        <f>VLOOKUP(A2030:A4364,'Customer Names'!$A$2:$D$2336,2,0)</f>
        <v xml:space="preserve">  Daniel</v>
      </c>
      <c r="C2030" s="8">
        <f>VLOOKUP(A2030:A4364,'Medical Examinations'!$A$2:$H$2336,2,0)</f>
        <v>29.15</v>
      </c>
      <c r="D2030" s="8">
        <f>VLOOKUP(A2030:A4364,'Medical Examinations'!$A$2:$H$2336,3,0)</f>
        <v>4.91</v>
      </c>
      <c r="E2030" s="8" t="str">
        <f>VLOOKUP(A2030:A4364,'Medical Examinations'!$A$1:$M$2336,10,0)</f>
        <v>Yes</v>
      </c>
      <c r="F2030" s="8" t="str">
        <f>VLOOKUP(A2030:A4364,'Medical Examinations'!$A$2:$H$2336,5,0)</f>
        <v>No</v>
      </c>
      <c r="G2030" s="8" t="str">
        <f>VLOOKUP(A2030:A4364,'Medical Examinations'!$A$2:$H$2336,6,0)</f>
        <v>No</v>
      </c>
      <c r="H2030" s="8">
        <f>VLOOKUP(A2030:A4364,'Medical Examinations'!$A$2:$H$2336,7,0)</f>
        <v>0</v>
      </c>
      <c r="I2030" t="str">
        <f>VLOOKUP(A2030:A4364,'Medical Examinations'!$A$2:$K$2336,11,0)</f>
        <v>No</v>
      </c>
      <c r="J2030" s="8" t="str">
        <f>VLOOKUP(A2030:A4364,'Medical Examinations'!$A$2:$M$2336,12,0)</f>
        <v>Overweight</v>
      </c>
      <c r="K2030" s="8" t="str">
        <f>VLOOKUP(A2030:A4364,'Medical Examinations'!$A$2:$M$2336,13,0)</f>
        <v>Normal</v>
      </c>
      <c r="L2030" s="8" t="str">
        <f>VLOOKUP(Table1[CUSTOMER ID],'Hospitalisation Details'!$A$1:$N$2344,12,0)</f>
        <v>24/Oct/1996</v>
      </c>
      <c r="M2030" s="22">
        <f>VLOOKUP(Table1[CUSTOMER ID],'Hospitalisation Details'!$A$2:$N$2344,14,0)</f>
        <v>2902.91</v>
      </c>
      <c r="N2030" s="8" t="str">
        <f>VLOOKUP(Table1[CUSTOMER ID],'Hospitalisation Details'!$A$2:$I$2344,7,0)</f>
        <v>tier - 2</v>
      </c>
      <c r="O2030" s="8" t="str">
        <f>VLOOKUP(Table1[CUSTOMER ID],'Hospitalisation Details'!$A$2:$I$2344,8,0)</f>
        <v>tier - 2</v>
      </c>
      <c r="P2030" s="8" t="str">
        <f>VLOOKUP(Table1[CUSTOMER ID],'Hospitalisation Details'!$A$2:$I$2344,9,0)</f>
        <v>R1013</v>
      </c>
      <c r="Q2030" s="8">
        <f ca="1">VLOOKUP(Table1[CUSTOMER ID],'Hospitalisation Details'!$A$2:$N$2344,13,0)</f>
        <v>28</v>
      </c>
    </row>
    <row r="2031" spans="1:17" ht="15.75" x14ac:dyDescent="0.25">
      <c r="A2031" s="1" t="s">
        <v>336</v>
      </c>
      <c r="B2031" s="8" t="str">
        <f>VLOOKUP(A2031:A4365,'Customer Names'!$A$2:$D$2336,2,0)</f>
        <v xml:space="preserve">  Amany</v>
      </c>
      <c r="C2031" s="8">
        <f>VLOOKUP(A2031:A4365,'Medical Examinations'!$A$2:$H$2336,2,0)</f>
        <v>34.865000000000002</v>
      </c>
      <c r="D2031" s="8">
        <f>VLOOKUP(A2031:A4365,'Medical Examinations'!$A$2:$H$2336,3,0)</f>
        <v>4.8</v>
      </c>
      <c r="E2031" s="8" t="str">
        <f>VLOOKUP(A2031:A4365,'Medical Examinations'!$A$1:$M$2336,10,0)</f>
        <v>No</v>
      </c>
      <c r="F2031" s="8" t="str">
        <f>VLOOKUP(A2031:A4365,'Medical Examinations'!$A$2:$H$2336,5,0)</f>
        <v>No</v>
      </c>
      <c r="G2031" s="8" t="str">
        <f>VLOOKUP(A2031:A4365,'Medical Examinations'!$A$2:$H$2336,6,0)</f>
        <v>No</v>
      </c>
      <c r="H2031" s="8">
        <f>VLOOKUP(A2031:A4365,'Medical Examinations'!$A$2:$H$2336,7,0)</f>
        <v>0</v>
      </c>
      <c r="I2031" t="str">
        <f>VLOOKUP(A2031:A4365,'Medical Examinations'!$A$2:$K$2336,11,0)</f>
        <v>No</v>
      </c>
      <c r="J2031" s="8" t="str">
        <f>VLOOKUP(A2031:A4365,'Medical Examinations'!$A$2:$M$2336,12,0)</f>
        <v>Obesity</v>
      </c>
      <c r="K2031" s="8" t="str">
        <f>VLOOKUP(A2031:A4365,'Medical Examinations'!$A$2:$M$2336,13,0)</f>
        <v>Normal</v>
      </c>
      <c r="L2031" s="8" t="str">
        <f>VLOOKUP(Table1[CUSTOMER ID],'Hospitalisation Details'!$A$1:$N$2344,12,0)</f>
        <v>1/Nov/1999</v>
      </c>
      <c r="M2031" s="22">
        <f>VLOOKUP(Table1[CUSTOMER ID],'Hospitalisation Details'!$A$2:$N$2344,14,0)</f>
        <v>2899.49</v>
      </c>
      <c r="N2031" s="8" t="str">
        <f>VLOOKUP(Table1[CUSTOMER ID],'Hospitalisation Details'!$A$2:$I$2344,7,0)</f>
        <v>tier - 2</v>
      </c>
      <c r="O2031" s="8" t="str">
        <f>VLOOKUP(Table1[CUSTOMER ID],'Hospitalisation Details'!$A$2:$I$2344,8,0)</f>
        <v>tier - 2</v>
      </c>
      <c r="P2031" s="8" t="str">
        <f>VLOOKUP(Table1[CUSTOMER ID],'Hospitalisation Details'!$A$2:$I$2344,9,0)</f>
        <v>R1024</v>
      </c>
      <c r="Q2031" s="8">
        <f ca="1">VLOOKUP(Table1[CUSTOMER ID],'Hospitalisation Details'!$A$2:$N$2344,13,0)</f>
        <v>25</v>
      </c>
    </row>
    <row r="2032" spans="1:17" ht="15.75" x14ac:dyDescent="0.25">
      <c r="A2032" s="1" t="s">
        <v>335</v>
      </c>
      <c r="B2032" s="8" t="str">
        <f>VLOOKUP(A2032:A4366,'Customer Names'!$A$2:$D$2336,2,0)</f>
        <v xml:space="preserve">  Kipling</v>
      </c>
      <c r="C2032" s="8">
        <f>VLOOKUP(A2032:A4366,'Medical Examinations'!$A$2:$H$2336,2,0)</f>
        <v>28.12</v>
      </c>
      <c r="D2032" s="8">
        <f>VLOOKUP(A2032:A4366,'Medical Examinations'!$A$2:$H$2336,3,0)</f>
        <v>5.55</v>
      </c>
      <c r="E2032" s="8" t="str">
        <f>VLOOKUP(A2032:A4366,'Medical Examinations'!$A$1:$M$2336,10,0)</f>
        <v>Yes</v>
      </c>
      <c r="F2032" s="8" t="str">
        <f>VLOOKUP(A2032:A4366,'Medical Examinations'!$A$2:$H$2336,5,0)</f>
        <v>yes</v>
      </c>
      <c r="G2032" s="8" t="str">
        <f>VLOOKUP(A2032:A4366,'Medical Examinations'!$A$2:$H$2336,6,0)</f>
        <v>No</v>
      </c>
      <c r="H2032" s="8">
        <f>VLOOKUP(A2032:A4366,'Medical Examinations'!$A$2:$H$2336,7,0)</f>
        <v>2</v>
      </c>
      <c r="I2032" t="str">
        <f>VLOOKUP(A2032:A4366,'Medical Examinations'!$A$2:$K$2336,11,0)</f>
        <v>No</v>
      </c>
      <c r="J2032" s="8" t="str">
        <f>VLOOKUP(A2032:A4366,'Medical Examinations'!$A$2:$M$2336,12,0)</f>
        <v>Overweight</v>
      </c>
      <c r="K2032" s="8" t="str">
        <f>VLOOKUP(A2032:A4366,'Medical Examinations'!$A$2:$M$2336,13,0)</f>
        <v>Normal</v>
      </c>
      <c r="L2032" s="8" t="str">
        <f>VLOOKUP(Table1[CUSTOMER ID],'Hospitalisation Details'!$A$1:$N$2344,12,0)</f>
        <v>14/Jul/2000</v>
      </c>
      <c r="M2032" s="22">
        <f>VLOOKUP(Table1[CUSTOMER ID],'Hospitalisation Details'!$A$2:$N$2344,14,0)</f>
        <v>2897.46</v>
      </c>
      <c r="N2032" s="8" t="str">
        <f>VLOOKUP(Table1[CUSTOMER ID],'Hospitalisation Details'!$A$2:$I$2344,7,0)</f>
        <v>tier - 2</v>
      </c>
      <c r="O2032" s="8" t="str">
        <f>VLOOKUP(Table1[CUSTOMER ID],'Hospitalisation Details'!$A$2:$I$2344,8,0)</f>
        <v>tier - 1</v>
      </c>
      <c r="P2032" s="8" t="str">
        <f>VLOOKUP(Table1[CUSTOMER ID],'Hospitalisation Details'!$A$2:$I$2344,9,0)</f>
        <v>R1012</v>
      </c>
      <c r="Q2032" s="8">
        <f ca="1">VLOOKUP(Table1[CUSTOMER ID],'Hospitalisation Details'!$A$2:$N$2344,13,0)</f>
        <v>24</v>
      </c>
    </row>
    <row r="2033" spans="1:17" ht="15.75" x14ac:dyDescent="0.25">
      <c r="A2033" s="1" t="s">
        <v>334</v>
      </c>
      <c r="B2033" s="8" t="str">
        <f>VLOOKUP(A2033:A4367,'Customer Names'!$A$2:$D$2336,2,0)</f>
        <v xml:space="preserve">  Duncan</v>
      </c>
      <c r="C2033" s="8">
        <f>VLOOKUP(A2033:A4367,'Medical Examinations'!$A$2:$H$2336,2,0)</f>
        <v>29.45</v>
      </c>
      <c r="D2033" s="8">
        <f>VLOOKUP(A2033:A4367,'Medical Examinations'!$A$2:$H$2336,3,0)</f>
        <v>5.24</v>
      </c>
      <c r="E2033" s="8" t="str">
        <f>VLOOKUP(A2033:A4367,'Medical Examinations'!$A$1:$M$2336,10,0)</f>
        <v>Yes</v>
      </c>
      <c r="F2033" s="8" t="str">
        <f>VLOOKUP(A2033:A4367,'Medical Examinations'!$A$2:$H$2336,5,0)</f>
        <v>No</v>
      </c>
      <c r="G2033" s="8" t="str">
        <f>VLOOKUP(A2033:A4367,'Medical Examinations'!$A$2:$H$2336,6,0)</f>
        <v>No</v>
      </c>
      <c r="H2033" s="8">
        <f>VLOOKUP(A2033:A4367,'Medical Examinations'!$A$2:$H$2336,7,0)</f>
        <v>0</v>
      </c>
      <c r="I2033" t="str">
        <f>VLOOKUP(A2033:A4367,'Medical Examinations'!$A$2:$K$2336,11,0)</f>
        <v>No</v>
      </c>
      <c r="J2033" s="8" t="str">
        <f>VLOOKUP(A2033:A4367,'Medical Examinations'!$A$2:$M$2336,12,0)</f>
        <v>Overweight</v>
      </c>
      <c r="K2033" s="8" t="str">
        <f>VLOOKUP(A2033:A4367,'Medical Examinations'!$A$2:$M$2336,13,0)</f>
        <v>Normal</v>
      </c>
      <c r="L2033" s="8" t="str">
        <f>VLOOKUP(Table1[CUSTOMER ID],'Hospitalisation Details'!$A$1:$N$2344,12,0)</f>
        <v>21/Jun/1996</v>
      </c>
      <c r="M2033" s="22">
        <f>VLOOKUP(Table1[CUSTOMER ID],'Hospitalisation Details'!$A$2:$N$2344,14,0)</f>
        <v>2897.32</v>
      </c>
      <c r="N2033" s="8" t="str">
        <f>VLOOKUP(Table1[CUSTOMER ID],'Hospitalisation Details'!$A$2:$I$2344,7,0)</f>
        <v>tier - 3</v>
      </c>
      <c r="O2033" s="8" t="str">
        <f>VLOOKUP(Table1[CUSTOMER ID],'Hospitalisation Details'!$A$2:$I$2344,8,0)</f>
        <v>tier - 3</v>
      </c>
      <c r="P2033" s="8" t="str">
        <f>VLOOKUP(Table1[CUSTOMER ID],'Hospitalisation Details'!$A$2:$I$2344,9,0)</f>
        <v>R1016</v>
      </c>
      <c r="Q2033" s="8">
        <f ca="1">VLOOKUP(Table1[CUSTOMER ID],'Hospitalisation Details'!$A$2:$N$2344,13,0)</f>
        <v>28</v>
      </c>
    </row>
    <row r="2034" spans="1:17" ht="15.75" x14ac:dyDescent="0.25">
      <c r="A2034" s="1" t="s">
        <v>333</v>
      </c>
      <c r="B2034" s="8" t="str">
        <f>VLOOKUP(A2034:A4368,'Customer Names'!$A$2:$D$2336,2,0)</f>
        <v xml:space="preserve">  Louis C</v>
      </c>
      <c r="C2034" s="8">
        <f>VLOOKUP(A2034:A4368,'Medical Examinations'!$A$2:$H$2336,2,0)</f>
        <v>27.94</v>
      </c>
      <c r="D2034" s="8">
        <f>VLOOKUP(A2034:A4368,'Medical Examinations'!$A$2:$H$2336,3,0)</f>
        <v>6.08</v>
      </c>
      <c r="E2034" s="8" t="str">
        <f>VLOOKUP(A2034:A4368,'Medical Examinations'!$A$1:$M$2336,10,0)</f>
        <v>No</v>
      </c>
      <c r="F2034" s="8" t="str">
        <f>VLOOKUP(A2034:A4368,'Medical Examinations'!$A$2:$H$2336,5,0)</f>
        <v>No</v>
      </c>
      <c r="G2034" s="8" t="str">
        <f>VLOOKUP(A2034:A4368,'Medical Examinations'!$A$2:$H$2336,6,0)</f>
        <v>Yes</v>
      </c>
      <c r="H2034" s="8">
        <f>VLOOKUP(A2034:A4368,'Medical Examinations'!$A$2:$H$2336,7,0)</f>
        <v>1</v>
      </c>
      <c r="I2034" t="str">
        <f>VLOOKUP(A2034:A4368,'Medical Examinations'!$A$2:$K$2336,11,0)</f>
        <v>No</v>
      </c>
      <c r="J2034" s="8" t="str">
        <f>VLOOKUP(A2034:A4368,'Medical Examinations'!$A$2:$M$2336,12,0)</f>
        <v>Overweight</v>
      </c>
      <c r="K2034" s="8" t="str">
        <f>VLOOKUP(A2034:A4368,'Medical Examinations'!$A$2:$M$2336,13,0)</f>
        <v>Prediabetes</v>
      </c>
      <c r="L2034" s="8" t="str">
        <f>VLOOKUP(Table1[CUSTOMER ID],'Hospitalisation Details'!$A$1:$N$2344,12,0)</f>
        <v>12/Aug/1993</v>
      </c>
      <c r="M2034" s="22">
        <f>VLOOKUP(Table1[CUSTOMER ID],'Hospitalisation Details'!$A$2:$N$2344,14,0)</f>
        <v>2867.12</v>
      </c>
      <c r="N2034" s="8" t="str">
        <f>VLOOKUP(Table1[CUSTOMER ID],'Hospitalisation Details'!$A$2:$I$2344,7,0)</f>
        <v>tier - 1</v>
      </c>
      <c r="O2034" s="8" t="str">
        <f>VLOOKUP(Table1[CUSTOMER ID],'Hospitalisation Details'!$A$2:$I$2344,8,0)</f>
        <v>tier - 3</v>
      </c>
      <c r="P2034" s="8" t="str">
        <f>VLOOKUP(Table1[CUSTOMER ID],'Hospitalisation Details'!$A$2:$I$2344,9,0)</f>
        <v>R1013</v>
      </c>
      <c r="Q2034" s="8">
        <f ca="1">VLOOKUP(Table1[CUSTOMER ID],'Hospitalisation Details'!$A$2:$N$2344,13,0)</f>
        <v>31</v>
      </c>
    </row>
    <row r="2035" spans="1:17" ht="15.75" x14ac:dyDescent="0.25">
      <c r="A2035" s="1" t="s">
        <v>332</v>
      </c>
      <c r="B2035" s="8" t="str">
        <f>VLOOKUP(A2035:A4369,'Customer Names'!$A$2:$D$2336,2,0)</f>
        <v xml:space="preserve">  Daniel J</v>
      </c>
      <c r="C2035" s="8">
        <f>VLOOKUP(A2035:A4369,'Medical Examinations'!$A$2:$H$2336,2,0)</f>
        <v>27.2</v>
      </c>
      <c r="D2035" s="8">
        <f>VLOOKUP(A2035:A4369,'Medical Examinations'!$A$2:$H$2336,3,0)</f>
        <v>5.83</v>
      </c>
      <c r="E2035" s="8" t="str">
        <f>VLOOKUP(A2035:A4369,'Medical Examinations'!$A$1:$M$2336,10,0)</f>
        <v>No</v>
      </c>
      <c r="F2035" s="8" t="str">
        <f>VLOOKUP(A2035:A4369,'Medical Examinations'!$A$2:$H$2336,5,0)</f>
        <v>No</v>
      </c>
      <c r="G2035" s="8" t="str">
        <f>VLOOKUP(A2035:A4369,'Medical Examinations'!$A$2:$H$2336,6,0)</f>
        <v>Yes</v>
      </c>
      <c r="H2035" s="8">
        <f>VLOOKUP(A2035:A4369,'Medical Examinations'!$A$2:$H$2336,7,0)</f>
        <v>1</v>
      </c>
      <c r="I2035" t="str">
        <f>VLOOKUP(A2035:A4369,'Medical Examinations'!$A$2:$K$2336,11,0)</f>
        <v>No</v>
      </c>
      <c r="J2035" s="8" t="str">
        <f>VLOOKUP(A2035:A4369,'Medical Examinations'!$A$2:$M$2336,12,0)</f>
        <v>Overweight</v>
      </c>
      <c r="K2035" s="8" t="str">
        <f>VLOOKUP(A2035:A4369,'Medical Examinations'!$A$2:$M$2336,13,0)</f>
        <v>Prediabetes</v>
      </c>
      <c r="L2035" s="8" t="str">
        <f>VLOOKUP(Table1[CUSTOMER ID],'Hospitalisation Details'!$A$1:$N$2344,12,0)</f>
        <v>1/Nov/1993</v>
      </c>
      <c r="M2035" s="22">
        <f>VLOOKUP(Table1[CUSTOMER ID],'Hospitalisation Details'!$A$2:$N$2344,14,0)</f>
        <v>2866.09</v>
      </c>
      <c r="N2035" s="8" t="str">
        <f>VLOOKUP(Table1[CUSTOMER ID],'Hospitalisation Details'!$A$2:$I$2344,7,0)</f>
        <v>tier - 3</v>
      </c>
      <c r="O2035" s="8" t="str">
        <f>VLOOKUP(Table1[CUSTOMER ID],'Hospitalisation Details'!$A$2:$I$2344,8,0)</f>
        <v>tier - 3</v>
      </c>
      <c r="P2035" s="8" t="str">
        <f>VLOOKUP(Table1[CUSTOMER ID],'Hospitalisation Details'!$A$2:$I$2344,9,0)</f>
        <v>R1011</v>
      </c>
      <c r="Q2035" s="8">
        <f ca="1">VLOOKUP(Table1[CUSTOMER ID],'Hospitalisation Details'!$A$2:$N$2344,13,0)</f>
        <v>31</v>
      </c>
    </row>
    <row r="2036" spans="1:17" ht="15.75" x14ac:dyDescent="0.25">
      <c r="A2036" s="1" t="s">
        <v>331</v>
      </c>
      <c r="B2036" s="8" t="str">
        <f>VLOOKUP(A2036:A4370,'Customer Names'!$A$2:$D$2336,2,0)</f>
        <v xml:space="preserve">  Ildiko M</v>
      </c>
      <c r="C2036" s="8">
        <f>VLOOKUP(A2036:A4370,'Medical Examinations'!$A$2:$H$2336,2,0)</f>
        <v>33.344999999999999</v>
      </c>
      <c r="D2036" s="8">
        <f>VLOOKUP(A2036:A4370,'Medical Examinations'!$A$2:$H$2336,3,0)</f>
        <v>4.29</v>
      </c>
      <c r="E2036" s="8" t="str">
        <f>VLOOKUP(A2036:A4370,'Medical Examinations'!$A$1:$M$2336,10,0)</f>
        <v>No</v>
      </c>
      <c r="F2036" s="8" t="str">
        <f>VLOOKUP(A2036:A4370,'Medical Examinations'!$A$2:$H$2336,5,0)</f>
        <v>No</v>
      </c>
      <c r="G2036" s="8" t="str">
        <f>VLOOKUP(A2036:A4370,'Medical Examinations'!$A$2:$H$2336,6,0)</f>
        <v>No</v>
      </c>
      <c r="H2036" s="8">
        <f>VLOOKUP(A2036:A4370,'Medical Examinations'!$A$2:$H$2336,7,0)</f>
        <v>1</v>
      </c>
      <c r="I2036" t="str">
        <f>VLOOKUP(A2036:A4370,'Medical Examinations'!$A$2:$K$2336,11,0)</f>
        <v>No</v>
      </c>
      <c r="J2036" s="8" t="str">
        <f>VLOOKUP(A2036:A4370,'Medical Examinations'!$A$2:$M$2336,12,0)</f>
        <v>Obesity</v>
      </c>
      <c r="K2036" s="8" t="str">
        <f>VLOOKUP(A2036:A4370,'Medical Examinations'!$A$2:$M$2336,13,0)</f>
        <v>Normal</v>
      </c>
      <c r="L2036" s="8" t="str">
        <f>VLOOKUP(Table1[CUSTOMER ID],'Hospitalisation Details'!$A$1:$N$2344,12,0)</f>
        <v>4/Sep/1998</v>
      </c>
      <c r="M2036" s="22">
        <f>VLOOKUP(Table1[CUSTOMER ID],'Hospitalisation Details'!$A$2:$N$2344,14,0)</f>
        <v>2855.44</v>
      </c>
      <c r="N2036" s="8" t="str">
        <f>VLOOKUP(Table1[CUSTOMER ID],'Hospitalisation Details'!$A$2:$I$2344,7,0)</f>
        <v>tier - 2</v>
      </c>
      <c r="O2036" s="8" t="str">
        <f>VLOOKUP(Table1[CUSTOMER ID],'Hospitalisation Details'!$A$2:$I$2344,8,0)</f>
        <v>tier - 3</v>
      </c>
      <c r="P2036" s="8" t="str">
        <f>VLOOKUP(Table1[CUSTOMER ID],'Hospitalisation Details'!$A$2:$I$2344,9,0)</f>
        <v>R1012</v>
      </c>
      <c r="Q2036" s="8">
        <f ca="1">VLOOKUP(Table1[CUSTOMER ID],'Hospitalisation Details'!$A$2:$N$2344,13,0)</f>
        <v>26</v>
      </c>
    </row>
    <row r="2037" spans="1:17" ht="15.75" x14ac:dyDescent="0.25">
      <c r="A2037" s="1" t="s">
        <v>330</v>
      </c>
      <c r="B2037" s="8" t="str">
        <f>VLOOKUP(A2037:A4371,'Customer Names'!$A$2:$D$2336,2,0)</f>
        <v xml:space="preserve">  Melinda E</v>
      </c>
      <c r="C2037" s="8">
        <f>VLOOKUP(A2037:A4371,'Medical Examinations'!$A$2:$H$2336,2,0)</f>
        <v>29.925000000000001</v>
      </c>
      <c r="D2037" s="8">
        <f>VLOOKUP(A2037:A4371,'Medical Examinations'!$A$2:$H$2336,3,0)</f>
        <v>5.3</v>
      </c>
      <c r="E2037" s="8" t="str">
        <f>VLOOKUP(A2037:A4371,'Medical Examinations'!$A$1:$M$2336,10,0)</f>
        <v>No</v>
      </c>
      <c r="F2037" s="8" t="str">
        <f>VLOOKUP(A2037:A4371,'Medical Examinations'!$A$2:$H$2336,5,0)</f>
        <v>No</v>
      </c>
      <c r="G2037" s="8" t="str">
        <f>VLOOKUP(A2037:A4371,'Medical Examinations'!$A$2:$H$2336,6,0)</f>
        <v>No</v>
      </c>
      <c r="H2037" s="8">
        <f>VLOOKUP(A2037:A4371,'Medical Examinations'!$A$2:$H$2336,7,0)</f>
        <v>1</v>
      </c>
      <c r="I2037" t="str">
        <f>VLOOKUP(A2037:A4371,'Medical Examinations'!$A$2:$K$2336,11,0)</f>
        <v>No</v>
      </c>
      <c r="J2037" s="8" t="str">
        <f>VLOOKUP(A2037:A4371,'Medical Examinations'!$A$2:$M$2336,12,0)</f>
        <v>Obesity</v>
      </c>
      <c r="K2037" s="8" t="str">
        <f>VLOOKUP(A2037:A4371,'Medical Examinations'!$A$2:$M$2336,13,0)</f>
        <v>Normal</v>
      </c>
      <c r="L2037" s="8" t="str">
        <f>VLOOKUP(Table1[CUSTOMER ID],'Hospitalisation Details'!$A$1:$N$2344,12,0)</f>
        <v>17/Jun/1998</v>
      </c>
      <c r="M2037" s="22">
        <f>VLOOKUP(Table1[CUSTOMER ID],'Hospitalisation Details'!$A$2:$N$2344,14,0)</f>
        <v>2850.68</v>
      </c>
      <c r="N2037" s="8" t="str">
        <f>VLOOKUP(Table1[CUSTOMER ID],'Hospitalisation Details'!$A$2:$I$2344,7,0)</f>
        <v>tier - 2</v>
      </c>
      <c r="O2037" s="8" t="str">
        <f>VLOOKUP(Table1[CUSTOMER ID],'Hospitalisation Details'!$A$2:$I$2344,8,0)</f>
        <v>tier - 3</v>
      </c>
      <c r="P2037" s="8" t="str">
        <f>VLOOKUP(Table1[CUSTOMER ID],'Hospitalisation Details'!$A$2:$I$2344,9,0)</f>
        <v>R1012</v>
      </c>
      <c r="Q2037" s="8">
        <f ca="1">VLOOKUP(Table1[CUSTOMER ID],'Hospitalisation Details'!$A$2:$N$2344,13,0)</f>
        <v>26</v>
      </c>
    </row>
    <row r="2038" spans="1:17" ht="15.75" x14ac:dyDescent="0.25">
      <c r="A2038" s="1" t="s">
        <v>329</v>
      </c>
      <c r="B2038" s="8" t="str">
        <f>VLOOKUP(A2038:A4372,'Customer Names'!$A$2:$D$2336,2,0)</f>
        <v xml:space="preserve">  Ashley M</v>
      </c>
      <c r="C2038" s="8">
        <f>VLOOKUP(A2038:A4372,'Medical Examinations'!$A$2:$H$2336,2,0)</f>
        <v>24.225000000000001</v>
      </c>
      <c r="D2038" s="8">
        <f>VLOOKUP(A2038:A4372,'Medical Examinations'!$A$2:$H$2336,3,0)</f>
        <v>4.42</v>
      </c>
      <c r="E2038" s="8" t="str">
        <f>VLOOKUP(A2038:A4372,'Medical Examinations'!$A$1:$M$2336,10,0)</f>
        <v>No</v>
      </c>
      <c r="F2038" s="8" t="str">
        <f>VLOOKUP(A2038:A4372,'Medical Examinations'!$A$2:$H$2336,5,0)</f>
        <v>No</v>
      </c>
      <c r="G2038" s="8" t="str">
        <f>VLOOKUP(A2038:A4372,'Medical Examinations'!$A$2:$H$2336,6,0)</f>
        <v>No</v>
      </c>
      <c r="H2038" s="8">
        <f>VLOOKUP(A2038:A4372,'Medical Examinations'!$A$2:$H$2336,7,0)</f>
        <v>1</v>
      </c>
      <c r="I2038" t="str">
        <f>VLOOKUP(A2038:A4372,'Medical Examinations'!$A$2:$K$2336,11,0)</f>
        <v>No</v>
      </c>
      <c r="J2038" s="8" t="str">
        <f>VLOOKUP(A2038:A4372,'Medical Examinations'!$A$2:$M$2336,12,0)</f>
        <v>Normal Weight</v>
      </c>
      <c r="K2038" s="8" t="str">
        <f>VLOOKUP(A2038:A4372,'Medical Examinations'!$A$2:$M$2336,13,0)</f>
        <v>Normal</v>
      </c>
      <c r="L2038" s="8" t="str">
        <f>VLOOKUP(Table1[CUSTOMER ID],'Hospitalisation Details'!$A$1:$N$2344,12,0)</f>
        <v>15/Nov/1998</v>
      </c>
      <c r="M2038" s="22">
        <f>VLOOKUP(Table1[CUSTOMER ID],'Hospitalisation Details'!$A$2:$N$2344,14,0)</f>
        <v>2842.76</v>
      </c>
      <c r="N2038" s="8" t="str">
        <f>VLOOKUP(Table1[CUSTOMER ID],'Hospitalisation Details'!$A$2:$I$2344,7,0)</f>
        <v>tier - 2</v>
      </c>
      <c r="O2038" s="8" t="str">
        <f>VLOOKUP(Table1[CUSTOMER ID],'Hospitalisation Details'!$A$2:$I$2344,8,0)</f>
        <v>tier - 3</v>
      </c>
      <c r="P2038" s="8" t="str">
        <f>VLOOKUP(Table1[CUSTOMER ID],'Hospitalisation Details'!$A$2:$I$2344,9,0)</f>
        <v>R1012</v>
      </c>
      <c r="Q2038" s="8">
        <f ca="1">VLOOKUP(Table1[CUSTOMER ID],'Hospitalisation Details'!$A$2:$N$2344,13,0)</f>
        <v>26</v>
      </c>
    </row>
    <row r="2039" spans="1:17" ht="15.75" x14ac:dyDescent="0.25">
      <c r="A2039" s="1" t="s">
        <v>328</v>
      </c>
      <c r="B2039" s="8" t="str">
        <f>VLOOKUP(A2039:A4373,'Customer Names'!$A$2:$D$2336,2,0)</f>
        <v xml:space="preserve">  Stephanie</v>
      </c>
      <c r="C2039" s="8">
        <f>VLOOKUP(A2039:A4373,'Medical Examinations'!$A$2:$H$2336,2,0)</f>
        <v>29.68</v>
      </c>
      <c r="D2039" s="8">
        <f>VLOOKUP(A2039:A4373,'Medical Examinations'!$A$2:$H$2336,3,0)</f>
        <v>5.68</v>
      </c>
      <c r="E2039" s="8" t="str">
        <f>VLOOKUP(A2039:A4373,'Medical Examinations'!$A$1:$M$2336,10,0)</f>
        <v>No</v>
      </c>
      <c r="F2039" s="8" t="str">
        <f>VLOOKUP(A2039:A4373,'Medical Examinations'!$A$2:$H$2336,5,0)</f>
        <v>yes</v>
      </c>
      <c r="G2039" s="8" t="str">
        <f>VLOOKUP(A2039:A4373,'Medical Examinations'!$A$2:$H$2336,6,0)</f>
        <v>No</v>
      </c>
      <c r="H2039" s="8">
        <f>VLOOKUP(A2039:A4373,'Medical Examinations'!$A$2:$H$2336,7,0)</f>
        <v>1</v>
      </c>
      <c r="I2039" t="str">
        <f>VLOOKUP(A2039:A4373,'Medical Examinations'!$A$2:$K$2336,11,0)</f>
        <v>No</v>
      </c>
      <c r="J2039" s="8" t="str">
        <f>VLOOKUP(A2039:A4373,'Medical Examinations'!$A$2:$M$2336,12,0)</f>
        <v>Overweight</v>
      </c>
      <c r="K2039" s="8" t="str">
        <f>VLOOKUP(A2039:A4373,'Medical Examinations'!$A$2:$M$2336,13,0)</f>
        <v>Normal</v>
      </c>
      <c r="L2039" s="8" t="str">
        <f>VLOOKUP(Table1[CUSTOMER ID],'Hospitalisation Details'!$A$1:$N$2344,12,0)</f>
        <v>1/Oct/2000</v>
      </c>
      <c r="M2039" s="22">
        <f>VLOOKUP(Table1[CUSTOMER ID],'Hospitalisation Details'!$A$2:$N$2344,14,0)</f>
        <v>2819.51</v>
      </c>
      <c r="N2039" s="8" t="str">
        <f>VLOOKUP(Table1[CUSTOMER ID],'Hospitalisation Details'!$A$2:$I$2344,7,0)</f>
        <v>tier - 2</v>
      </c>
      <c r="O2039" s="8" t="str">
        <f>VLOOKUP(Table1[CUSTOMER ID],'Hospitalisation Details'!$A$2:$I$2344,8,0)</f>
        <v>tier - 3</v>
      </c>
      <c r="P2039" s="8" t="str">
        <f>VLOOKUP(Table1[CUSTOMER ID],'Hospitalisation Details'!$A$2:$I$2344,9,0)</f>
        <v>R1011</v>
      </c>
      <c r="Q2039" s="8">
        <f ca="1">VLOOKUP(Table1[CUSTOMER ID],'Hospitalisation Details'!$A$2:$N$2344,13,0)</f>
        <v>24</v>
      </c>
    </row>
    <row r="2040" spans="1:17" ht="15.75" x14ac:dyDescent="0.25">
      <c r="A2040" s="1" t="s">
        <v>327</v>
      </c>
      <c r="B2040" s="8" t="str">
        <f>VLOOKUP(A2040:A4374,'Customer Names'!$A$2:$D$2336,2,0)</f>
        <v xml:space="preserve">  Sean P</v>
      </c>
      <c r="C2040" s="8">
        <f>VLOOKUP(A2040:A4374,'Medical Examinations'!$A$2:$H$2336,2,0)</f>
        <v>20.614999999999998</v>
      </c>
      <c r="D2040" s="8">
        <f>VLOOKUP(A2040:A4374,'Medical Examinations'!$A$2:$H$2336,3,0)</f>
        <v>6.05</v>
      </c>
      <c r="E2040" s="8" t="str">
        <f>VLOOKUP(A2040:A4374,'Medical Examinations'!$A$1:$M$2336,10,0)</f>
        <v>No</v>
      </c>
      <c r="F2040" s="8" t="str">
        <f>VLOOKUP(A2040:A4374,'Medical Examinations'!$A$2:$H$2336,5,0)</f>
        <v>No</v>
      </c>
      <c r="G2040" s="8" t="str">
        <f>VLOOKUP(A2040:A4374,'Medical Examinations'!$A$2:$H$2336,6,0)</f>
        <v>Yes</v>
      </c>
      <c r="H2040" s="8">
        <f>VLOOKUP(A2040:A4374,'Medical Examinations'!$A$2:$H$2336,7,0)</f>
        <v>1</v>
      </c>
      <c r="I2040" t="str">
        <f>VLOOKUP(A2040:A4374,'Medical Examinations'!$A$2:$K$2336,11,0)</f>
        <v>No</v>
      </c>
      <c r="J2040" s="8" t="str">
        <f>VLOOKUP(A2040:A4374,'Medical Examinations'!$A$2:$M$2336,12,0)</f>
        <v>Normal Weight</v>
      </c>
      <c r="K2040" s="8" t="str">
        <f>VLOOKUP(A2040:A4374,'Medical Examinations'!$A$2:$M$2336,13,0)</f>
        <v>Prediabetes</v>
      </c>
      <c r="L2040" s="8" t="str">
        <f>VLOOKUP(Table1[CUSTOMER ID],'Hospitalisation Details'!$A$1:$N$2344,12,0)</f>
        <v>23/Sep/2003</v>
      </c>
      <c r="M2040" s="22">
        <f>VLOOKUP(Table1[CUSTOMER ID],'Hospitalisation Details'!$A$2:$N$2344,14,0)</f>
        <v>2803.7</v>
      </c>
      <c r="N2040" s="8" t="str">
        <f>VLOOKUP(Table1[CUSTOMER ID],'Hospitalisation Details'!$A$2:$I$2344,7,0)</f>
        <v>tier - 2</v>
      </c>
      <c r="O2040" s="8" t="str">
        <f>VLOOKUP(Table1[CUSTOMER ID],'Hospitalisation Details'!$A$2:$I$2344,8,0)</f>
        <v>tier - 1</v>
      </c>
      <c r="P2040" s="8" t="str">
        <f>VLOOKUP(Table1[CUSTOMER ID],'Hospitalisation Details'!$A$2:$I$2344,9,0)</f>
        <v>R1012</v>
      </c>
      <c r="Q2040" s="8">
        <f ca="1">VLOOKUP(Table1[CUSTOMER ID],'Hospitalisation Details'!$A$2:$N$2344,13,0)</f>
        <v>21</v>
      </c>
    </row>
    <row r="2041" spans="1:17" ht="15.75" x14ac:dyDescent="0.25">
      <c r="A2041" s="1" t="s">
        <v>326</v>
      </c>
      <c r="B2041" s="8" t="str">
        <f>VLOOKUP(A2041:A4375,'Customer Names'!$A$2:$D$2336,2,0)</f>
        <v xml:space="preserve">  Emily G</v>
      </c>
      <c r="C2041" s="8">
        <f>VLOOKUP(A2041:A4375,'Medical Examinations'!$A$2:$H$2336,2,0)</f>
        <v>32.119999999999997</v>
      </c>
      <c r="D2041" s="8">
        <f>VLOOKUP(A2041:A4375,'Medical Examinations'!$A$2:$H$2336,3,0)</f>
        <v>5.33</v>
      </c>
      <c r="E2041" s="8" t="str">
        <f>VLOOKUP(A2041:A4375,'Medical Examinations'!$A$1:$M$2336,10,0)</f>
        <v>No</v>
      </c>
      <c r="F2041" s="8" t="str">
        <f>VLOOKUP(A2041:A4375,'Medical Examinations'!$A$2:$H$2336,5,0)</f>
        <v>yes</v>
      </c>
      <c r="G2041" s="8" t="str">
        <f>VLOOKUP(A2041:A4375,'Medical Examinations'!$A$2:$H$2336,6,0)</f>
        <v>No</v>
      </c>
      <c r="H2041" s="8">
        <f>VLOOKUP(A2041:A4375,'Medical Examinations'!$A$2:$H$2336,7,0)</f>
        <v>1</v>
      </c>
      <c r="I2041" t="str">
        <f>VLOOKUP(A2041:A4375,'Medical Examinations'!$A$2:$K$2336,11,0)</f>
        <v>No</v>
      </c>
      <c r="J2041" s="8" t="str">
        <f>VLOOKUP(A2041:A4375,'Medical Examinations'!$A$2:$M$2336,12,0)</f>
        <v>Obesity</v>
      </c>
      <c r="K2041" s="8" t="str">
        <f>VLOOKUP(A2041:A4375,'Medical Examinations'!$A$2:$M$2336,13,0)</f>
        <v>Normal</v>
      </c>
      <c r="L2041" s="8" t="str">
        <f>VLOOKUP(Table1[CUSTOMER ID],'Hospitalisation Details'!$A$1:$N$2344,12,0)</f>
        <v>4/Aug/2004</v>
      </c>
      <c r="M2041" s="22">
        <f>VLOOKUP(Table1[CUSTOMER ID],'Hospitalisation Details'!$A$2:$N$2344,14,0)</f>
        <v>2801.26</v>
      </c>
      <c r="N2041" s="8" t="str">
        <f>VLOOKUP(Table1[CUSTOMER ID],'Hospitalisation Details'!$A$2:$I$2344,7,0)</f>
        <v>tier - 2</v>
      </c>
      <c r="O2041" s="8" t="str">
        <f>VLOOKUP(Table1[CUSTOMER ID],'Hospitalisation Details'!$A$2:$I$2344,8,0)</f>
        <v>tier - 3</v>
      </c>
      <c r="P2041" s="8" t="str">
        <f>VLOOKUP(Table1[CUSTOMER ID],'Hospitalisation Details'!$A$2:$I$2344,9,0)</f>
        <v>R1013</v>
      </c>
      <c r="Q2041" s="8">
        <f ca="1">VLOOKUP(Table1[CUSTOMER ID],'Hospitalisation Details'!$A$2:$N$2344,13,0)</f>
        <v>20</v>
      </c>
    </row>
    <row r="2042" spans="1:17" ht="15.75" x14ac:dyDescent="0.25">
      <c r="A2042" s="1" t="s">
        <v>325</v>
      </c>
      <c r="B2042" s="8" t="str">
        <f>VLOOKUP(A2042:A4376,'Customer Names'!$A$2:$D$2336,2,0)</f>
        <v xml:space="preserve">  Malcolm</v>
      </c>
      <c r="C2042" s="8">
        <f>VLOOKUP(A2042:A4376,'Medical Examinations'!$A$2:$H$2336,2,0)</f>
        <v>27.36</v>
      </c>
      <c r="D2042" s="8">
        <f>VLOOKUP(A2042:A4376,'Medical Examinations'!$A$2:$H$2336,3,0)</f>
        <v>6.22</v>
      </c>
      <c r="E2042" s="8" t="str">
        <f>VLOOKUP(A2042:A4376,'Medical Examinations'!$A$1:$M$2336,10,0)</f>
        <v>No</v>
      </c>
      <c r="F2042" s="8" t="str">
        <f>VLOOKUP(A2042:A4376,'Medical Examinations'!$A$2:$H$2336,5,0)</f>
        <v>No</v>
      </c>
      <c r="G2042" s="8" t="str">
        <f>VLOOKUP(A2042:A4376,'Medical Examinations'!$A$2:$H$2336,6,0)</f>
        <v>No</v>
      </c>
      <c r="H2042" s="8">
        <f>VLOOKUP(A2042:A4376,'Medical Examinations'!$A$2:$H$2336,7,0)</f>
        <v>0</v>
      </c>
      <c r="I2042" t="str">
        <f>VLOOKUP(A2042:A4376,'Medical Examinations'!$A$2:$K$2336,11,0)</f>
        <v>No</v>
      </c>
      <c r="J2042" s="8" t="str">
        <f>VLOOKUP(A2042:A4376,'Medical Examinations'!$A$2:$M$2336,12,0)</f>
        <v>Overweight</v>
      </c>
      <c r="K2042" s="8" t="str">
        <f>VLOOKUP(A2042:A4376,'Medical Examinations'!$A$2:$M$2336,13,0)</f>
        <v>Prediabetes</v>
      </c>
      <c r="L2042" s="8" t="str">
        <f>VLOOKUP(Table1[CUSTOMER ID],'Hospitalisation Details'!$A$1:$N$2344,12,0)</f>
        <v>24/Dec/1999</v>
      </c>
      <c r="M2042" s="22">
        <f>VLOOKUP(Table1[CUSTOMER ID],'Hospitalisation Details'!$A$2:$N$2344,14,0)</f>
        <v>2789.06</v>
      </c>
      <c r="N2042" s="8" t="str">
        <f>VLOOKUP(Table1[CUSTOMER ID],'Hospitalisation Details'!$A$2:$I$2344,7,0)</f>
        <v>tier - 2</v>
      </c>
      <c r="O2042" s="8" t="str">
        <f>VLOOKUP(Table1[CUSTOMER ID],'Hospitalisation Details'!$A$2:$I$2344,8,0)</f>
        <v>tier - 3</v>
      </c>
      <c r="P2042" s="8" t="str">
        <f>VLOOKUP(Table1[CUSTOMER ID],'Hospitalisation Details'!$A$2:$I$2344,9,0)</f>
        <v>R1012</v>
      </c>
      <c r="Q2042" s="8">
        <f ca="1">VLOOKUP(Table1[CUSTOMER ID],'Hospitalisation Details'!$A$2:$N$2344,13,0)</f>
        <v>24</v>
      </c>
    </row>
    <row r="2043" spans="1:17" ht="15.75" x14ac:dyDescent="0.25">
      <c r="A2043" s="1" t="s">
        <v>324</v>
      </c>
      <c r="B2043" s="8" t="str">
        <f>VLOOKUP(A2043:A4377,'Customer Names'!$A$2:$D$2336,2,0)</f>
        <v xml:space="preserve">  Danilo</v>
      </c>
      <c r="C2043" s="8">
        <f>VLOOKUP(A2043:A4377,'Medical Examinations'!$A$2:$H$2336,2,0)</f>
        <v>17.385000000000002</v>
      </c>
      <c r="D2043" s="8">
        <f>VLOOKUP(A2043:A4377,'Medical Examinations'!$A$2:$H$2336,3,0)</f>
        <v>5.84</v>
      </c>
      <c r="E2043" s="8" t="str">
        <f>VLOOKUP(A2043:A4377,'Medical Examinations'!$A$1:$M$2336,10,0)</f>
        <v>No</v>
      </c>
      <c r="F2043" s="8" t="str">
        <f>VLOOKUP(A2043:A4377,'Medical Examinations'!$A$2:$H$2336,5,0)</f>
        <v>No</v>
      </c>
      <c r="G2043" s="8" t="str">
        <f>VLOOKUP(A2043:A4377,'Medical Examinations'!$A$2:$H$2336,6,0)</f>
        <v>No</v>
      </c>
      <c r="H2043" s="8">
        <f>VLOOKUP(A2043:A4377,'Medical Examinations'!$A$2:$H$2336,7,0)</f>
        <v>0</v>
      </c>
      <c r="I2043" t="str">
        <f>VLOOKUP(A2043:A4377,'Medical Examinations'!$A$2:$K$2336,11,0)</f>
        <v>No</v>
      </c>
      <c r="J2043" s="8" t="str">
        <f>VLOOKUP(A2043:A4377,'Medical Examinations'!$A$2:$M$2336,12,0)</f>
        <v>Underweight</v>
      </c>
      <c r="K2043" s="8" t="str">
        <f>VLOOKUP(A2043:A4377,'Medical Examinations'!$A$2:$M$2336,13,0)</f>
        <v>Prediabetes</v>
      </c>
      <c r="L2043" s="8" t="str">
        <f>VLOOKUP(Table1[CUSTOMER ID],'Hospitalisation Details'!$A$1:$N$2344,12,0)</f>
        <v>29/Aug/1999</v>
      </c>
      <c r="M2043" s="22">
        <f>VLOOKUP(Table1[CUSTOMER ID],'Hospitalisation Details'!$A$2:$N$2344,14,0)</f>
        <v>2775.19</v>
      </c>
      <c r="N2043" s="8" t="str">
        <f>VLOOKUP(Table1[CUSTOMER ID],'Hospitalisation Details'!$A$2:$I$2344,7,0)</f>
        <v>tier - 2</v>
      </c>
      <c r="O2043" s="8" t="str">
        <f>VLOOKUP(Table1[CUSTOMER ID],'Hospitalisation Details'!$A$2:$I$2344,8,0)</f>
        <v>tier - 1</v>
      </c>
      <c r="P2043" s="8" t="str">
        <f>VLOOKUP(Table1[CUSTOMER ID],'Hospitalisation Details'!$A$2:$I$2344,9,0)</f>
        <v>R1012</v>
      </c>
      <c r="Q2043" s="8">
        <f ca="1">VLOOKUP(Table1[CUSTOMER ID],'Hospitalisation Details'!$A$2:$N$2344,13,0)</f>
        <v>25</v>
      </c>
    </row>
    <row r="2044" spans="1:17" ht="15.75" x14ac:dyDescent="0.25">
      <c r="A2044" s="1" t="s">
        <v>323</v>
      </c>
      <c r="B2044" s="8" t="str">
        <f>VLOOKUP(A2044:A4378,'Customer Names'!$A$2:$D$2336,2,0)</f>
        <v xml:space="preserve">  Mikko</v>
      </c>
      <c r="C2044" s="8">
        <f>VLOOKUP(A2044:A4378,'Medical Examinations'!$A$2:$H$2336,2,0)</f>
        <v>30.13</v>
      </c>
      <c r="D2044" s="8">
        <f>VLOOKUP(A2044:A4378,'Medical Examinations'!$A$2:$H$2336,3,0)</f>
        <v>5.71</v>
      </c>
      <c r="E2044" s="8" t="str">
        <f>VLOOKUP(A2044:A4378,'Medical Examinations'!$A$1:$M$2336,10,0)</f>
        <v>No</v>
      </c>
      <c r="F2044" s="8" t="str">
        <f>VLOOKUP(A2044:A4378,'Medical Examinations'!$A$2:$H$2336,5,0)</f>
        <v>yes</v>
      </c>
      <c r="G2044" s="8" t="str">
        <f>VLOOKUP(A2044:A4378,'Medical Examinations'!$A$2:$H$2336,6,0)</f>
        <v>No</v>
      </c>
      <c r="H2044" s="8">
        <f>VLOOKUP(A2044:A4378,'Medical Examinations'!$A$2:$H$2336,7,0)</f>
        <v>1</v>
      </c>
      <c r="I2044" t="str">
        <f>VLOOKUP(A2044:A4378,'Medical Examinations'!$A$2:$K$2336,11,0)</f>
        <v>No</v>
      </c>
      <c r="J2044" s="8" t="str">
        <f>VLOOKUP(A2044:A4378,'Medical Examinations'!$A$2:$M$2336,12,0)</f>
        <v>Obesity</v>
      </c>
      <c r="K2044" s="8" t="str">
        <f>VLOOKUP(A2044:A4378,'Medical Examinations'!$A$2:$M$2336,13,0)</f>
        <v>Prediabetes</v>
      </c>
      <c r="L2044" s="8" t="str">
        <f>VLOOKUP(Table1[CUSTOMER ID],'Hospitalisation Details'!$A$1:$N$2344,12,0)</f>
        <v>14/Nov/2004</v>
      </c>
      <c r="M2044" s="22">
        <f>VLOOKUP(Table1[CUSTOMER ID],'Hospitalisation Details'!$A$2:$N$2344,14,0)</f>
        <v>2773.46</v>
      </c>
      <c r="N2044" s="8" t="str">
        <f>VLOOKUP(Table1[CUSTOMER ID],'Hospitalisation Details'!$A$2:$I$2344,7,0)</f>
        <v>tier - 2</v>
      </c>
      <c r="O2044" s="8" t="str">
        <f>VLOOKUP(Table1[CUSTOMER ID],'Hospitalisation Details'!$A$2:$I$2344,8,0)</f>
        <v>tier - 1</v>
      </c>
      <c r="P2044" s="8" t="str">
        <f>VLOOKUP(Table1[CUSTOMER ID],'Hospitalisation Details'!$A$2:$I$2344,9,0)</f>
        <v>R1021</v>
      </c>
      <c r="Q2044" s="8">
        <f ca="1">VLOOKUP(Table1[CUSTOMER ID],'Hospitalisation Details'!$A$2:$N$2344,13,0)</f>
        <v>20</v>
      </c>
    </row>
    <row r="2045" spans="1:17" ht="15.75" x14ac:dyDescent="0.25">
      <c r="A2045" s="1" t="s">
        <v>322</v>
      </c>
      <c r="B2045" s="8" t="str">
        <f>VLOOKUP(A2045:A4379,'Customer Names'!$A$2:$D$2336,2,0)</f>
        <v xml:space="preserve">  Paula C</v>
      </c>
      <c r="C2045" s="8">
        <f>VLOOKUP(A2045:A4379,'Medical Examinations'!$A$2:$H$2336,2,0)</f>
        <v>25.44</v>
      </c>
      <c r="D2045" s="8">
        <f>VLOOKUP(A2045:A4379,'Medical Examinations'!$A$2:$H$2336,3,0)</f>
        <v>6.04</v>
      </c>
      <c r="E2045" s="8" t="str">
        <f>VLOOKUP(A2045:A4379,'Medical Examinations'!$A$1:$M$2336,10,0)</f>
        <v>Yes</v>
      </c>
      <c r="F2045" s="8" t="str">
        <f>VLOOKUP(A2045:A4379,'Medical Examinations'!$A$2:$H$2336,5,0)</f>
        <v>No</v>
      </c>
      <c r="G2045" s="8" t="str">
        <f>VLOOKUP(A2045:A4379,'Medical Examinations'!$A$2:$H$2336,6,0)</f>
        <v>Yes</v>
      </c>
      <c r="H2045" s="8">
        <f>VLOOKUP(A2045:A4379,'Medical Examinations'!$A$2:$H$2336,7,0)</f>
        <v>1</v>
      </c>
      <c r="I2045" t="str">
        <f>VLOOKUP(A2045:A4379,'Medical Examinations'!$A$2:$K$2336,11,0)</f>
        <v>No</v>
      </c>
      <c r="J2045" s="8" t="str">
        <f>VLOOKUP(A2045:A4379,'Medical Examinations'!$A$2:$M$2336,12,0)</f>
        <v>Overweight</v>
      </c>
      <c r="K2045" s="8" t="str">
        <f>VLOOKUP(A2045:A4379,'Medical Examinations'!$A$2:$M$2336,13,0)</f>
        <v>Prediabetes</v>
      </c>
      <c r="L2045" s="8" t="str">
        <f>VLOOKUP(Table1[CUSTOMER ID],'Hospitalisation Details'!$A$1:$N$2344,12,0)</f>
        <v>10/Aug/1997</v>
      </c>
      <c r="M2045" s="22">
        <f>VLOOKUP(Table1[CUSTOMER ID],'Hospitalisation Details'!$A$2:$N$2344,14,0)</f>
        <v>2758.99</v>
      </c>
      <c r="N2045" s="8" t="str">
        <f>VLOOKUP(Table1[CUSTOMER ID],'Hospitalisation Details'!$A$2:$I$2344,7,0)</f>
        <v>tier - 2</v>
      </c>
      <c r="O2045" s="8" t="str">
        <f>VLOOKUP(Table1[CUSTOMER ID],'Hospitalisation Details'!$A$2:$I$2344,8,0)</f>
        <v>tier - 1</v>
      </c>
      <c r="P2045" s="8" t="str">
        <f>VLOOKUP(Table1[CUSTOMER ID],'Hospitalisation Details'!$A$2:$I$2344,9,0)</f>
        <v>R1012</v>
      </c>
      <c r="Q2045" s="8">
        <f ca="1">VLOOKUP(Table1[CUSTOMER ID],'Hospitalisation Details'!$A$2:$N$2344,13,0)</f>
        <v>27</v>
      </c>
    </row>
    <row r="2046" spans="1:17" ht="15.75" x14ac:dyDescent="0.25">
      <c r="A2046" s="1" t="s">
        <v>321</v>
      </c>
      <c r="B2046" s="8" t="str">
        <f>VLOOKUP(A2046:A4380,'Customer Names'!$A$2:$D$2336,2,0)</f>
        <v xml:space="preserve">  Kirsten N</v>
      </c>
      <c r="C2046" s="8">
        <f>VLOOKUP(A2046:A4380,'Medical Examinations'!$A$2:$H$2336,2,0)</f>
        <v>39.805</v>
      </c>
      <c r="D2046" s="8">
        <f>VLOOKUP(A2046:A4380,'Medical Examinations'!$A$2:$H$2336,3,0)</f>
        <v>4.38</v>
      </c>
      <c r="E2046" s="8" t="str">
        <f>VLOOKUP(A2046:A4380,'Medical Examinations'!$A$1:$M$2336,10,0)</f>
        <v>No</v>
      </c>
      <c r="F2046" s="8" t="str">
        <f>VLOOKUP(A2046:A4380,'Medical Examinations'!$A$2:$H$2336,5,0)</f>
        <v>yes</v>
      </c>
      <c r="G2046" s="8" t="str">
        <f>VLOOKUP(A2046:A4380,'Medical Examinations'!$A$2:$H$2336,6,0)</f>
        <v>No</v>
      </c>
      <c r="H2046" s="8">
        <f>VLOOKUP(A2046:A4380,'Medical Examinations'!$A$2:$H$2336,7,0)</f>
        <v>1</v>
      </c>
      <c r="I2046" t="str">
        <f>VLOOKUP(A2046:A4380,'Medical Examinations'!$A$2:$K$2336,11,0)</f>
        <v>No</v>
      </c>
      <c r="J2046" s="8" t="str">
        <f>VLOOKUP(A2046:A4380,'Medical Examinations'!$A$2:$M$2336,12,0)</f>
        <v>Obesity</v>
      </c>
      <c r="K2046" s="8" t="str">
        <f>VLOOKUP(A2046:A4380,'Medical Examinations'!$A$2:$M$2336,13,0)</f>
        <v>Normal</v>
      </c>
      <c r="L2046" s="8" t="str">
        <f>VLOOKUP(Table1[CUSTOMER ID],'Hospitalisation Details'!$A$1:$N$2344,12,0)</f>
        <v>11/Oct/2000</v>
      </c>
      <c r="M2046" s="22">
        <f>VLOOKUP(Table1[CUSTOMER ID],'Hospitalisation Details'!$A$2:$N$2344,14,0)</f>
        <v>2755.02</v>
      </c>
      <c r="N2046" s="8" t="str">
        <f>VLOOKUP(Table1[CUSTOMER ID],'Hospitalisation Details'!$A$2:$I$2344,7,0)</f>
        <v>tier - 2</v>
      </c>
      <c r="O2046" s="8" t="str">
        <f>VLOOKUP(Table1[CUSTOMER ID],'Hospitalisation Details'!$A$2:$I$2344,8,0)</f>
        <v>tier - 1</v>
      </c>
      <c r="P2046" s="8" t="str">
        <f>VLOOKUP(Table1[CUSTOMER ID],'Hospitalisation Details'!$A$2:$I$2344,9,0)</f>
        <v>R1024</v>
      </c>
      <c r="Q2046" s="8">
        <f ca="1">VLOOKUP(Table1[CUSTOMER ID],'Hospitalisation Details'!$A$2:$N$2344,13,0)</f>
        <v>24</v>
      </c>
    </row>
    <row r="2047" spans="1:17" ht="15.75" x14ac:dyDescent="0.25">
      <c r="A2047" s="1" t="s">
        <v>320</v>
      </c>
      <c r="B2047" s="8" t="str">
        <f>VLOOKUP(A2047:A4381,'Customer Names'!$A$2:$D$2336,2,0)</f>
        <v xml:space="preserve">  Christy</v>
      </c>
      <c r="C2047" s="8">
        <f>VLOOKUP(A2047:A4381,'Medical Examinations'!$A$2:$H$2336,2,0)</f>
        <v>30.4</v>
      </c>
      <c r="D2047" s="8">
        <f>VLOOKUP(A2047:A4381,'Medical Examinations'!$A$2:$H$2336,3,0)</f>
        <v>5.56</v>
      </c>
      <c r="E2047" s="8" t="str">
        <f>VLOOKUP(A2047:A4381,'Medical Examinations'!$A$1:$M$2336,10,0)</f>
        <v>Yes</v>
      </c>
      <c r="F2047" s="8" t="str">
        <f>VLOOKUP(A2047:A4381,'Medical Examinations'!$A$2:$H$2336,5,0)</f>
        <v>yes</v>
      </c>
      <c r="G2047" s="8" t="str">
        <f>VLOOKUP(A2047:A4381,'Medical Examinations'!$A$2:$H$2336,6,0)</f>
        <v>No</v>
      </c>
      <c r="H2047" s="8">
        <f>VLOOKUP(A2047:A4381,'Medical Examinations'!$A$2:$H$2336,7,0)</f>
        <v>1</v>
      </c>
      <c r="I2047" t="str">
        <f>VLOOKUP(A2047:A4381,'Medical Examinations'!$A$2:$K$2336,11,0)</f>
        <v>No</v>
      </c>
      <c r="J2047" s="8" t="str">
        <f>VLOOKUP(A2047:A4381,'Medical Examinations'!$A$2:$M$2336,12,0)</f>
        <v>Obesity</v>
      </c>
      <c r="K2047" s="8" t="str">
        <f>VLOOKUP(A2047:A4381,'Medical Examinations'!$A$2:$M$2336,13,0)</f>
        <v>Normal</v>
      </c>
      <c r="L2047" s="8" t="str">
        <f>VLOOKUP(Table1[CUSTOMER ID],'Hospitalisation Details'!$A$1:$N$2344,12,0)</f>
        <v>3/Oct/2000</v>
      </c>
      <c r="M2047" s="22">
        <f>VLOOKUP(Table1[CUSTOMER ID],'Hospitalisation Details'!$A$2:$N$2344,14,0)</f>
        <v>2741.95</v>
      </c>
      <c r="N2047" s="8" t="str">
        <f>VLOOKUP(Table1[CUSTOMER ID],'Hospitalisation Details'!$A$2:$I$2344,7,0)</f>
        <v>tier - 2</v>
      </c>
      <c r="O2047" s="8" t="str">
        <f>VLOOKUP(Table1[CUSTOMER ID],'Hospitalisation Details'!$A$2:$I$2344,8,0)</f>
        <v>tier - 3</v>
      </c>
      <c r="P2047" s="8" t="str">
        <f>VLOOKUP(Table1[CUSTOMER ID],'Hospitalisation Details'!$A$2:$I$2344,9,0)</f>
        <v>R1024</v>
      </c>
      <c r="Q2047" s="8">
        <f ca="1">VLOOKUP(Table1[CUSTOMER ID],'Hospitalisation Details'!$A$2:$N$2344,13,0)</f>
        <v>24</v>
      </c>
    </row>
    <row r="2048" spans="1:17" ht="15.75" x14ac:dyDescent="0.25">
      <c r="A2048" s="1" t="s">
        <v>319</v>
      </c>
      <c r="B2048" s="8" t="str">
        <f>VLOOKUP(A2048:A4382,'Customer Names'!$A$2:$D$2336,2,0)</f>
        <v xml:space="preserve">  Jennifer</v>
      </c>
      <c r="C2048" s="8">
        <f>VLOOKUP(A2048:A4382,'Medical Examinations'!$A$2:$H$2336,2,0)</f>
        <v>23.18</v>
      </c>
      <c r="D2048" s="8">
        <f>VLOOKUP(A2048:A4382,'Medical Examinations'!$A$2:$H$2336,3,0)</f>
        <v>4.24</v>
      </c>
      <c r="E2048" s="8" t="str">
        <f>VLOOKUP(A2048:A4382,'Medical Examinations'!$A$1:$M$2336,10,0)</f>
        <v>No</v>
      </c>
      <c r="F2048" s="8" t="str">
        <f>VLOOKUP(A2048:A4382,'Medical Examinations'!$A$2:$H$2336,5,0)</f>
        <v>yes</v>
      </c>
      <c r="G2048" s="8" t="str">
        <f>VLOOKUP(A2048:A4382,'Medical Examinations'!$A$2:$H$2336,6,0)</f>
        <v>No</v>
      </c>
      <c r="H2048" s="8">
        <f>VLOOKUP(A2048:A4382,'Medical Examinations'!$A$2:$H$2336,7,0)</f>
        <v>1</v>
      </c>
      <c r="I2048" t="str">
        <f>VLOOKUP(A2048:A4382,'Medical Examinations'!$A$2:$K$2336,11,0)</f>
        <v>No</v>
      </c>
      <c r="J2048" s="8" t="str">
        <f>VLOOKUP(A2048:A4382,'Medical Examinations'!$A$2:$M$2336,12,0)</f>
        <v>Normal Weight</v>
      </c>
      <c r="K2048" s="8" t="str">
        <f>VLOOKUP(A2048:A4382,'Medical Examinations'!$A$2:$M$2336,13,0)</f>
        <v>Normal</v>
      </c>
      <c r="L2048" s="8" t="str">
        <f>VLOOKUP(Table1[CUSTOMER ID],'Hospitalisation Details'!$A$1:$N$2344,12,0)</f>
        <v>17/Dec/2000</v>
      </c>
      <c r="M2048" s="22">
        <f>VLOOKUP(Table1[CUSTOMER ID],'Hospitalisation Details'!$A$2:$N$2344,14,0)</f>
        <v>2731.91</v>
      </c>
      <c r="N2048" s="8" t="str">
        <f>VLOOKUP(Table1[CUSTOMER ID],'Hospitalisation Details'!$A$2:$I$2344,7,0)</f>
        <v>tier - 2</v>
      </c>
      <c r="O2048" s="8" t="str">
        <f>VLOOKUP(Table1[CUSTOMER ID],'Hospitalisation Details'!$A$2:$I$2344,8,0)</f>
        <v>tier - 3</v>
      </c>
      <c r="P2048" s="8" t="str">
        <f>VLOOKUP(Table1[CUSTOMER ID],'Hospitalisation Details'!$A$2:$I$2344,9,0)</f>
        <v>R1024</v>
      </c>
      <c r="Q2048" s="8">
        <f ca="1">VLOOKUP(Table1[CUSTOMER ID],'Hospitalisation Details'!$A$2:$N$2344,13,0)</f>
        <v>23</v>
      </c>
    </row>
    <row r="2049" spans="1:17" ht="15.75" x14ac:dyDescent="0.25">
      <c r="A2049" s="1" t="s">
        <v>318</v>
      </c>
      <c r="B2049" s="8" t="str">
        <f>VLOOKUP(A2049:A4383,'Customer Names'!$A$2:$D$2336,2,0)</f>
        <v xml:space="preserve">  Jingjing</v>
      </c>
      <c r="C2049" s="8">
        <f>VLOOKUP(A2049:A4383,'Medical Examinations'!$A$2:$H$2336,2,0)</f>
        <v>39.615000000000002</v>
      </c>
      <c r="D2049" s="8">
        <f>VLOOKUP(A2049:A4383,'Medical Examinations'!$A$2:$H$2336,3,0)</f>
        <v>6.32</v>
      </c>
      <c r="E2049" s="8" t="str">
        <f>VLOOKUP(A2049:A4383,'Medical Examinations'!$A$1:$M$2336,10,0)</f>
        <v>No</v>
      </c>
      <c r="F2049" s="8" t="str">
        <f>VLOOKUP(A2049:A4383,'Medical Examinations'!$A$2:$H$2336,5,0)</f>
        <v>No</v>
      </c>
      <c r="G2049" s="8" t="str">
        <f>VLOOKUP(A2049:A4383,'Medical Examinations'!$A$2:$H$2336,6,0)</f>
        <v>Yes</v>
      </c>
      <c r="H2049" s="8">
        <f>VLOOKUP(A2049:A4383,'Medical Examinations'!$A$2:$H$2336,7,0)</f>
        <v>1</v>
      </c>
      <c r="I2049" t="str">
        <f>VLOOKUP(A2049:A4383,'Medical Examinations'!$A$2:$K$2336,11,0)</f>
        <v>No</v>
      </c>
      <c r="J2049" s="8" t="str">
        <f>VLOOKUP(A2049:A4383,'Medical Examinations'!$A$2:$M$2336,12,0)</f>
        <v>Obesity</v>
      </c>
      <c r="K2049" s="8" t="str">
        <f>VLOOKUP(A2049:A4383,'Medical Examinations'!$A$2:$M$2336,13,0)</f>
        <v>Prediabetes</v>
      </c>
      <c r="L2049" s="8" t="str">
        <f>VLOOKUP(Table1[CUSTOMER ID],'Hospitalisation Details'!$A$1:$N$2344,12,0)</f>
        <v>3/Dec/2003</v>
      </c>
      <c r="M2049" s="22">
        <f>VLOOKUP(Table1[CUSTOMER ID],'Hospitalisation Details'!$A$2:$N$2344,14,0)</f>
        <v>2730.11</v>
      </c>
      <c r="N2049" s="8" t="str">
        <f>VLOOKUP(Table1[CUSTOMER ID],'Hospitalisation Details'!$A$2:$I$2344,7,0)</f>
        <v>tier - 2</v>
      </c>
      <c r="O2049" s="8" t="str">
        <f>VLOOKUP(Table1[CUSTOMER ID],'Hospitalisation Details'!$A$2:$I$2344,8,0)</f>
        <v>tier - 3</v>
      </c>
      <c r="P2049" s="8" t="str">
        <f>VLOOKUP(Table1[CUSTOMER ID],'Hospitalisation Details'!$A$2:$I$2344,9,0)</f>
        <v>R1012</v>
      </c>
      <c r="Q2049" s="8">
        <f ca="1">VLOOKUP(Table1[CUSTOMER ID],'Hospitalisation Details'!$A$2:$N$2344,13,0)</f>
        <v>20</v>
      </c>
    </row>
    <row r="2050" spans="1:17" ht="15.75" x14ac:dyDescent="0.25">
      <c r="A2050" s="1" t="s">
        <v>317</v>
      </c>
      <c r="B2050" s="8" t="str">
        <f>VLOOKUP(A2050:A4384,'Customer Names'!$A$2:$D$2336,2,0)</f>
        <v xml:space="preserve">  Morgan</v>
      </c>
      <c r="C2050" s="8">
        <f>VLOOKUP(A2050:A4384,'Medical Examinations'!$A$2:$H$2336,2,0)</f>
        <v>30.59</v>
      </c>
      <c r="D2050" s="8">
        <f>VLOOKUP(A2050:A4384,'Medical Examinations'!$A$2:$H$2336,3,0)</f>
        <v>6.3</v>
      </c>
      <c r="E2050" s="8" t="str">
        <f>VLOOKUP(A2050:A4384,'Medical Examinations'!$A$1:$M$2336,10,0)</f>
        <v>Yes</v>
      </c>
      <c r="F2050" s="8" t="str">
        <f>VLOOKUP(A2050:A4384,'Medical Examinations'!$A$2:$H$2336,5,0)</f>
        <v>No</v>
      </c>
      <c r="G2050" s="8" t="str">
        <f>VLOOKUP(A2050:A4384,'Medical Examinations'!$A$2:$H$2336,6,0)</f>
        <v>Yes</v>
      </c>
      <c r="H2050" s="8">
        <f>VLOOKUP(A2050:A4384,'Medical Examinations'!$A$2:$H$2336,7,0)</f>
        <v>1</v>
      </c>
      <c r="I2050" t="str">
        <f>VLOOKUP(A2050:A4384,'Medical Examinations'!$A$2:$K$2336,11,0)</f>
        <v>No</v>
      </c>
      <c r="J2050" s="8" t="str">
        <f>VLOOKUP(A2050:A4384,'Medical Examinations'!$A$2:$M$2336,12,0)</f>
        <v>Obesity</v>
      </c>
      <c r="K2050" s="8" t="str">
        <f>VLOOKUP(A2050:A4384,'Medical Examinations'!$A$2:$M$2336,13,0)</f>
        <v>Prediabetes</v>
      </c>
      <c r="L2050" s="8" t="str">
        <f>VLOOKUP(Table1[CUSTOMER ID],'Hospitalisation Details'!$A$1:$N$2344,12,0)</f>
        <v>6/Oct/1997</v>
      </c>
      <c r="M2050" s="22">
        <f>VLOOKUP(Table1[CUSTOMER ID],'Hospitalisation Details'!$A$2:$N$2344,14,0)</f>
        <v>2727.4</v>
      </c>
      <c r="N2050" s="8" t="str">
        <f>VLOOKUP(Table1[CUSTOMER ID],'Hospitalisation Details'!$A$2:$I$2344,7,0)</f>
        <v>tier - 3</v>
      </c>
      <c r="O2050" s="8" t="str">
        <f>VLOOKUP(Table1[CUSTOMER ID],'Hospitalisation Details'!$A$2:$I$2344,8,0)</f>
        <v>tier - 3</v>
      </c>
      <c r="P2050" s="8" t="str">
        <f>VLOOKUP(Table1[CUSTOMER ID],'Hospitalisation Details'!$A$2:$I$2344,9,0)</f>
        <v>R1016</v>
      </c>
      <c r="Q2050" s="8">
        <f ca="1">VLOOKUP(Table1[CUSTOMER ID],'Hospitalisation Details'!$A$2:$N$2344,13,0)</f>
        <v>27</v>
      </c>
    </row>
    <row r="2051" spans="1:17" ht="15.75" x14ac:dyDescent="0.25">
      <c r="A2051" s="1" t="s">
        <v>316</v>
      </c>
      <c r="B2051" s="8" t="str">
        <f>VLOOKUP(A2051:A4385,'Customer Names'!$A$2:$D$2336,2,0)</f>
        <v xml:space="preserve">  Patrick J</v>
      </c>
      <c r="C2051" s="8">
        <f>VLOOKUP(A2051:A4385,'Medical Examinations'!$A$2:$H$2336,2,0)</f>
        <v>16.72</v>
      </c>
      <c r="D2051" s="8">
        <f>VLOOKUP(A2051:A4385,'Medical Examinations'!$A$2:$H$2336,3,0)</f>
        <v>4.38</v>
      </c>
      <c r="E2051" s="8" t="str">
        <f>VLOOKUP(A2051:A4385,'Medical Examinations'!$A$1:$M$2336,10,0)</f>
        <v>Yes</v>
      </c>
      <c r="F2051" s="8" t="str">
        <f>VLOOKUP(A2051:A4385,'Medical Examinations'!$A$2:$H$2336,5,0)</f>
        <v>No</v>
      </c>
      <c r="G2051" s="8" t="str">
        <f>VLOOKUP(A2051:A4385,'Medical Examinations'!$A$2:$H$2336,6,0)</f>
        <v>No</v>
      </c>
      <c r="H2051" s="8">
        <f>VLOOKUP(A2051:A4385,'Medical Examinations'!$A$2:$H$2336,7,0)</f>
        <v>1</v>
      </c>
      <c r="I2051" t="str">
        <f>VLOOKUP(A2051:A4385,'Medical Examinations'!$A$2:$K$2336,11,0)</f>
        <v>No</v>
      </c>
      <c r="J2051" s="8" t="str">
        <f>VLOOKUP(A2051:A4385,'Medical Examinations'!$A$2:$M$2336,12,0)</f>
        <v>Underweight</v>
      </c>
      <c r="K2051" s="8" t="str">
        <f>VLOOKUP(A2051:A4385,'Medical Examinations'!$A$2:$M$2336,13,0)</f>
        <v>Normal</v>
      </c>
      <c r="L2051" s="8" t="str">
        <f>VLOOKUP(Table1[CUSTOMER ID],'Hospitalisation Details'!$A$1:$N$2344,12,0)</f>
        <v>20/Aug/1988</v>
      </c>
      <c r="M2051" s="22">
        <f>VLOOKUP(Table1[CUSTOMER ID],'Hospitalisation Details'!$A$2:$N$2344,14,0)</f>
        <v>2726.06</v>
      </c>
      <c r="N2051" s="8" t="str">
        <f>VLOOKUP(Table1[CUSTOMER ID],'Hospitalisation Details'!$A$2:$I$2344,7,0)</f>
        <v>tier - 2</v>
      </c>
      <c r="O2051" s="8" t="str">
        <f>VLOOKUP(Table1[CUSTOMER ID],'Hospitalisation Details'!$A$2:$I$2344,8,0)</f>
        <v>tier - 2</v>
      </c>
      <c r="P2051" s="8" t="str">
        <f>VLOOKUP(Table1[CUSTOMER ID],'Hospitalisation Details'!$A$2:$I$2344,9,0)</f>
        <v>R1013</v>
      </c>
      <c r="Q2051" s="8">
        <f ca="1">VLOOKUP(Table1[CUSTOMER ID],'Hospitalisation Details'!$A$2:$N$2344,13,0)</f>
        <v>36</v>
      </c>
    </row>
    <row r="2052" spans="1:17" ht="15.75" x14ac:dyDescent="0.25">
      <c r="A2052" s="1" t="s">
        <v>315</v>
      </c>
      <c r="B2052" s="8" t="str">
        <f>VLOOKUP(A2052:A4386,'Customer Names'!$A$2:$D$2336,2,0)</f>
        <v xml:space="preserve">  Frankline</v>
      </c>
      <c r="C2052" s="8">
        <f>VLOOKUP(A2052:A4386,'Medical Examinations'!$A$2:$H$2336,2,0)</f>
        <v>26.22</v>
      </c>
      <c r="D2052" s="8">
        <f>VLOOKUP(A2052:A4386,'Medical Examinations'!$A$2:$H$2336,3,0)</f>
        <v>4.6500000000000004</v>
      </c>
      <c r="E2052" s="8" t="str">
        <f>VLOOKUP(A2052:A4386,'Medical Examinations'!$A$1:$M$2336,10,0)</f>
        <v>Yes</v>
      </c>
      <c r="F2052" s="8" t="str">
        <f>VLOOKUP(A2052:A4386,'Medical Examinations'!$A$2:$H$2336,5,0)</f>
        <v>No</v>
      </c>
      <c r="G2052" s="8" t="str">
        <f>VLOOKUP(A2052:A4386,'Medical Examinations'!$A$2:$H$2336,6,0)</f>
        <v>Yes</v>
      </c>
      <c r="H2052" s="8">
        <f>VLOOKUP(A2052:A4386,'Medical Examinations'!$A$2:$H$2336,7,0)</f>
        <v>1</v>
      </c>
      <c r="I2052" t="str">
        <f>VLOOKUP(A2052:A4386,'Medical Examinations'!$A$2:$K$2336,11,0)</f>
        <v>No</v>
      </c>
      <c r="J2052" s="8" t="str">
        <f>VLOOKUP(A2052:A4386,'Medical Examinations'!$A$2:$M$2336,12,0)</f>
        <v>Overweight</v>
      </c>
      <c r="K2052" s="8" t="str">
        <f>VLOOKUP(A2052:A4386,'Medical Examinations'!$A$2:$M$2336,13,0)</f>
        <v>Normal</v>
      </c>
      <c r="L2052" s="8" t="str">
        <f>VLOOKUP(Table1[CUSTOMER ID],'Hospitalisation Details'!$A$1:$N$2344,12,0)</f>
        <v>30/Oct/1997</v>
      </c>
      <c r="M2052" s="22">
        <f>VLOOKUP(Table1[CUSTOMER ID],'Hospitalisation Details'!$A$2:$N$2344,14,0)</f>
        <v>2721.32</v>
      </c>
      <c r="N2052" s="8" t="str">
        <f>VLOOKUP(Table1[CUSTOMER ID],'Hospitalisation Details'!$A$2:$I$2344,7,0)</f>
        <v>tier - 1</v>
      </c>
      <c r="O2052" s="8" t="str">
        <f>VLOOKUP(Table1[CUSTOMER ID],'Hospitalisation Details'!$A$2:$I$2344,8,0)</f>
        <v>tier - 3</v>
      </c>
      <c r="P2052" s="8" t="str">
        <f>VLOOKUP(Table1[CUSTOMER ID],'Hospitalisation Details'!$A$2:$I$2344,9,0)</f>
        <v>R1014</v>
      </c>
      <c r="Q2052" s="8">
        <f ca="1">VLOOKUP(Table1[CUSTOMER ID],'Hospitalisation Details'!$A$2:$N$2344,13,0)</f>
        <v>27</v>
      </c>
    </row>
    <row r="2053" spans="1:17" ht="15.75" x14ac:dyDescent="0.25">
      <c r="A2053" s="1" t="s">
        <v>314</v>
      </c>
      <c r="B2053" s="8" t="str">
        <f>VLOOKUP(A2053:A4387,'Customer Names'!$A$2:$D$2336,2,0)</f>
        <v xml:space="preserve">  Laura T</v>
      </c>
      <c r="C2053" s="8">
        <f>VLOOKUP(A2053:A4387,'Medical Examinations'!$A$2:$H$2336,2,0)</f>
        <v>31.824999999999999</v>
      </c>
      <c r="D2053" s="8">
        <f>VLOOKUP(A2053:A4387,'Medical Examinations'!$A$2:$H$2336,3,0)</f>
        <v>4.7</v>
      </c>
      <c r="E2053" s="8" t="str">
        <f>VLOOKUP(A2053:A4387,'Medical Examinations'!$A$1:$M$2336,10,0)</f>
        <v>No</v>
      </c>
      <c r="F2053" s="8" t="str">
        <f>VLOOKUP(A2053:A4387,'Medical Examinations'!$A$2:$H$2336,5,0)</f>
        <v>No</v>
      </c>
      <c r="G2053" s="8" t="str">
        <f>VLOOKUP(A2053:A4387,'Medical Examinations'!$A$2:$H$2336,6,0)</f>
        <v>Yes</v>
      </c>
      <c r="H2053" s="8">
        <f>VLOOKUP(A2053:A4387,'Medical Examinations'!$A$2:$H$2336,7,0)</f>
        <v>1</v>
      </c>
      <c r="I2053" t="str">
        <f>VLOOKUP(A2053:A4387,'Medical Examinations'!$A$2:$K$2336,11,0)</f>
        <v>No</v>
      </c>
      <c r="J2053" s="8" t="str">
        <f>VLOOKUP(A2053:A4387,'Medical Examinations'!$A$2:$M$2336,12,0)</f>
        <v>Obesity</v>
      </c>
      <c r="K2053" s="8" t="str">
        <f>VLOOKUP(A2053:A4387,'Medical Examinations'!$A$2:$M$2336,13,0)</f>
        <v>Normal</v>
      </c>
      <c r="L2053" s="8" t="str">
        <f>VLOOKUP(Table1[CUSTOMER ID],'Hospitalisation Details'!$A$1:$N$2344,12,0)</f>
        <v>6/Aug/2003</v>
      </c>
      <c r="M2053" s="22">
        <f>VLOOKUP(Table1[CUSTOMER ID],'Hospitalisation Details'!$A$2:$N$2344,14,0)</f>
        <v>2719.28</v>
      </c>
      <c r="N2053" s="8" t="str">
        <f>VLOOKUP(Table1[CUSTOMER ID],'Hospitalisation Details'!$A$2:$I$2344,7,0)</f>
        <v>tier - 2</v>
      </c>
      <c r="O2053" s="8" t="str">
        <f>VLOOKUP(Table1[CUSTOMER ID],'Hospitalisation Details'!$A$2:$I$2344,8,0)</f>
        <v>tier - 2</v>
      </c>
      <c r="P2053" s="8" t="str">
        <f>VLOOKUP(Table1[CUSTOMER ID],'Hospitalisation Details'!$A$2:$I$2344,9,0)</f>
        <v>R1012</v>
      </c>
      <c r="Q2053" s="8">
        <f ca="1">VLOOKUP(Table1[CUSTOMER ID],'Hospitalisation Details'!$A$2:$N$2344,13,0)</f>
        <v>21</v>
      </c>
    </row>
    <row r="2054" spans="1:17" ht="15.75" x14ac:dyDescent="0.25">
      <c r="A2054" s="1" t="s">
        <v>313</v>
      </c>
      <c r="B2054" s="8" t="str">
        <f>VLOOKUP(A2054:A4388,'Customer Names'!$A$2:$D$2336,2,0)</f>
        <v xml:space="preserve">  Natalia</v>
      </c>
      <c r="C2054" s="8">
        <f>VLOOKUP(A2054:A4388,'Medical Examinations'!$A$2:$H$2336,2,0)</f>
        <v>25.745000000000001</v>
      </c>
      <c r="D2054" s="8">
        <f>VLOOKUP(A2054:A4388,'Medical Examinations'!$A$2:$H$2336,3,0)</f>
        <v>4.34</v>
      </c>
      <c r="E2054" s="8" t="str">
        <f>VLOOKUP(A2054:A4388,'Medical Examinations'!$A$1:$M$2336,10,0)</f>
        <v>No</v>
      </c>
      <c r="F2054" s="8" t="str">
        <f>VLOOKUP(A2054:A4388,'Medical Examinations'!$A$2:$H$2336,5,0)</f>
        <v>No</v>
      </c>
      <c r="G2054" s="8" t="str">
        <f>VLOOKUP(A2054:A4388,'Medical Examinations'!$A$2:$H$2336,6,0)</f>
        <v>Yes</v>
      </c>
      <c r="H2054" s="8">
        <f>VLOOKUP(A2054:A4388,'Medical Examinations'!$A$2:$H$2336,7,0)</f>
        <v>1</v>
      </c>
      <c r="I2054" t="str">
        <f>VLOOKUP(A2054:A4388,'Medical Examinations'!$A$2:$K$2336,11,0)</f>
        <v>No</v>
      </c>
      <c r="J2054" s="8" t="str">
        <f>VLOOKUP(A2054:A4388,'Medical Examinations'!$A$2:$M$2336,12,0)</f>
        <v>Overweight</v>
      </c>
      <c r="K2054" s="8" t="str">
        <f>VLOOKUP(A2054:A4388,'Medical Examinations'!$A$2:$M$2336,13,0)</f>
        <v>Normal</v>
      </c>
      <c r="L2054" s="8" t="str">
        <f>VLOOKUP(Table1[CUSTOMER ID],'Hospitalisation Details'!$A$1:$N$2344,12,0)</f>
        <v>1/Dec/2003</v>
      </c>
      <c r="M2054" s="22">
        <f>VLOOKUP(Table1[CUSTOMER ID],'Hospitalisation Details'!$A$2:$N$2344,14,0)</f>
        <v>2710.83</v>
      </c>
      <c r="N2054" s="8" t="str">
        <f>VLOOKUP(Table1[CUSTOMER ID],'Hospitalisation Details'!$A$2:$I$2344,7,0)</f>
        <v>tier - 2</v>
      </c>
      <c r="O2054" s="8" t="str">
        <f>VLOOKUP(Table1[CUSTOMER ID],'Hospitalisation Details'!$A$2:$I$2344,8,0)</f>
        <v>tier - 3</v>
      </c>
      <c r="P2054" s="8" t="str">
        <f>VLOOKUP(Table1[CUSTOMER ID],'Hospitalisation Details'!$A$2:$I$2344,9,0)</f>
        <v>R1012</v>
      </c>
      <c r="Q2054" s="8">
        <f ca="1">VLOOKUP(Table1[CUSTOMER ID],'Hospitalisation Details'!$A$2:$N$2344,13,0)</f>
        <v>20</v>
      </c>
    </row>
    <row r="2055" spans="1:17" ht="15.75" x14ac:dyDescent="0.25">
      <c r="A2055" s="1" t="s">
        <v>312</v>
      </c>
      <c r="B2055" s="8" t="str">
        <f>VLOOKUP(A2055:A4389,'Customer Names'!$A$2:$D$2336,2,0)</f>
        <v xml:space="preserve">  Jennifer L</v>
      </c>
      <c r="C2055" s="8">
        <f>VLOOKUP(A2055:A4389,'Medical Examinations'!$A$2:$H$2336,2,0)</f>
        <v>24.605</v>
      </c>
      <c r="D2055" s="8">
        <f>VLOOKUP(A2055:A4389,'Medical Examinations'!$A$2:$H$2336,3,0)</f>
        <v>5.62</v>
      </c>
      <c r="E2055" s="8" t="str">
        <f>VLOOKUP(A2055:A4389,'Medical Examinations'!$A$1:$M$2336,10,0)</f>
        <v>No</v>
      </c>
      <c r="F2055" s="8" t="str">
        <f>VLOOKUP(A2055:A4389,'Medical Examinations'!$A$2:$H$2336,5,0)</f>
        <v>No</v>
      </c>
      <c r="G2055" s="8" t="str">
        <f>VLOOKUP(A2055:A4389,'Medical Examinations'!$A$2:$H$2336,6,0)</f>
        <v>Yes</v>
      </c>
      <c r="H2055" s="8">
        <f>VLOOKUP(A2055:A4389,'Medical Examinations'!$A$2:$H$2336,7,0)</f>
        <v>1</v>
      </c>
      <c r="I2055" t="str">
        <f>VLOOKUP(A2055:A4389,'Medical Examinations'!$A$2:$K$2336,11,0)</f>
        <v>No</v>
      </c>
      <c r="J2055" s="8" t="str">
        <f>VLOOKUP(A2055:A4389,'Medical Examinations'!$A$2:$M$2336,12,0)</f>
        <v>Normal Weight</v>
      </c>
      <c r="K2055" s="8" t="str">
        <f>VLOOKUP(A2055:A4389,'Medical Examinations'!$A$2:$M$2336,13,0)</f>
        <v>Normal</v>
      </c>
      <c r="L2055" s="8" t="str">
        <f>VLOOKUP(Table1[CUSTOMER ID],'Hospitalisation Details'!$A$1:$N$2344,12,0)</f>
        <v>21/Nov/2003</v>
      </c>
      <c r="M2055" s="22">
        <f>VLOOKUP(Table1[CUSTOMER ID],'Hospitalisation Details'!$A$2:$N$2344,14,0)</f>
        <v>2709.24</v>
      </c>
      <c r="N2055" s="8" t="str">
        <f>VLOOKUP(Table1[CUSTOMER ID],'Hospitalisation Details'!$A$2:$I$2344,7,0)</f>
        <v>tier - 2</v>
      </c>
      <c r="O2055" s="8" t="str">
        <f>VLOOKUP(Table1[CUSTOMER ID],'Hospitalisation Details'!$A$2:$I$2344,8,0)</f>
        <v>tier - 2</v>
      </c>
      <c r="P2055" s="8" t="str">
        <f>VLOOKUP(Table1[CUSTOMER ID],'Hospitalisation Details'!$A$2:$I$2344,9,0)</f>
        <v>R1012</v>
      </c>
      <c r="Q2055" s="8">
        <f ca="1">VLOOKUP(Table1[CUSTOMER ID],'Hospitalisation Details'!$A$2:$N$2344,13,0)</f>
        <v>21</v>
      </c>
    </row>
    <row r="2056" spans="1:17" ht="15.75" x14ac:dyDescent="0.25">
      <c r="A2056" s="1" t="s">
        <v>311</v>
      </c>
      <c r="B2056" s="8" t="str">
        <f>VLOOKUP(A2056:A4390,'Customer Names'!$A$2:$D$2336,2,0)</f>
        <v xml:space="preserve">  Brooke</v>
      </c>
      <c r="C2056" s="8">
        <f>VLOOKUP(A2056:A4390,'Medical Examinations'!$A$2:$H$2336,2,0)</f>
        <v>24.51</v>
      </c>
      <c r="D2056" s="8">
        <f>VLOOKUP(A2056:A4390,'Medical Examinations'!$A$2:$H$2336,3,0)</f>
        <v>4.24</v>
      </c>
      <c r="E2056" s="8" t="str">
        <f>VLOOKUP(A2056:A4390,'Medical Examinations'!$A$1:$M$2336,10,0)</f>
        <v>No</v>
      </c>
      <c r="F2056" s="8" t="str">
        <f>VLOOKUP(A2056:A4390,'Medical Examinations'!$A$2:$H$2336,5,0)</f>
        <v>No</v>
      </c>
      <c r="G2056" s="8" t="str">
        <f>VLOOKUP(A2056:A4390,'Medical Examinations'!$A$2:$H$2336,6,0)</f>
        <v>Yes</v>
      </c>
      <c r="H2056" s="8">
        <f>VLOOKUP(A2056:A4390,'Medical Examinations'!$A$2:$H$2336,7,0)</f>
        <v>1</v>
      </c>
      <c r="I2056" t="str">
        <f>VLOOKUP(A2056:A4390,'Medical Examinations'!$A$2:$K$2336,11,0)</f>
        <v>No</v>
      </c>
      <c r="J2056" s="8" t="str">
        <f>VLOOKUP(A2056:A4390,'Medical Examinations'!$A$2:$M$2336,12,0)</f>
        <v>Normal Weight</v>
      </c>
      <c r="K2056" s="8" t="str">
        <f>VLOOKUP(A2056:A4390,'Medical Examinations'!$A$2:$M$2336,13,0)</f>
        <v>Normal</v>
      </c>
      <c r="L2056" s="8" t="str">
        <f>VLOOKUP(Table1[CUSTOMER ID],'Hospitalisation Details'!$A$1:$N$2344,12,0)</f>
        <v>17/Jul/2003</v>
      </c>
      <c r="M2056" s="22">
        <f>VLOOKUP(Table1[CUSTOMER ID],'Hospitalisation Details'!$A$2:$N$2344,14,0)</f>
        <v>2709.11</v>
      </c>
      <c r="N2056" s="8" t="str">
        <f>VLOOKUP(Table1[CUSTOMER ID],'Hospitalisation Details'!$A$2:$I$2344,7,0)</f>
        <v>tier - 2</v>
      </c>
      <c r="O2056" s="8" t="str">
        <f>VLOOKUP(Table1[CUSTOMER ID],'Hospitalisation Details'!$A$2:$I$2344,8,0)</f>
        <v>tier - 2</v>
      </c>
      <c r="P2056" s="8" t="str">
        <f>VLOOKUP(Table1[CUSTOMER ID],'Hospitalisation Details'!$A$2:$I$2344,9,0)</f>
        <v>R1012</v>
      </c>
      <c r="Q2056" s="8">
        <f ca="1">VLOOKUP(Table1[CUSTOMER ID],'Hospitalisation Details'!$A$2:$N$2344,13,0)</f>
        <v>21</v>
      </c>
    </row>
    <row r="2057" spans="1:17" ht="15.75" x14ac:dyDescent="0.25">
      <c r="A2057" s="1" t="s">
        <v>310</v>
      </c>
      <c r="B2057" s="8" t="str">
        <f>VLOOKUP(A2057:A4391,'Customer Names'!$A$2:$D$2336,2,0)</f>
        <v xml:space="preserve">  Jeremy M</v>
      </c>
      <c r="C2057" s="8">
        <f>VLOOKUP(A2057:A4391,'Medical Examinations'!$A$2:$H$2336,2,0)</f>
        <v>31.065000000000001</v>
      </c>
      <c r="D2057" s="8">
        <f>VLOOKUP(A2057:A4391,'Medical Examinations'!$A$2:$H$2336,3,0)</f>
        <v>4.57</v>
      </c>
      <c r="E2057" s="8" t="str">
        <f>VLOOKUP(A2057:A4391,'Medical Examinations'!$A$1:$M$2336,10,0)</f>
        <v>Yes</v>
      </c>
      <c r="F2057" s="8" t="str">
        <f>VLOOKUP(A2057:A4391,'Medical Examinations'!$A$2:$H$2336,5,0)</f>
        <v>No</v>
      </c>
      <c r="G2057" s="8" t="str">
        <f>VLOOKUP(A2057:A4391,'Medical Examinations'!$A$2:$H$2336,6,0)</f>
        <v>No</v>
      </c>
      <c r="H2057" s="8">
        <f>VLOOKUP(A2057:A4391,'Medical Examinations'!$A$2:$H$2336,7,0)</f>
        <v>0</v>
      </c>
      <c r="I2057" t="str">
        <f>VLOOKUP(A2057:A4391,'Medical Examinations'!$A$2:$K$2336,11,0)</f>
        <v>No</v>
      </c>
      <c r="J2057" s="8" t="str">
        <f>VLOOKUP(A2057:A4391,'Medical Examinations'!$A$2:$M$2336,12,0)</f>
        <v>Obesity</v>
      </c>
      <c r="K2057" s="8" t="str">
        <f>VLOOKUP(A2057:A4391,'Medical Examinations'!$A$2:$M$2336,13,0)</f>
        <v>Normal</v>
      </c>
      <c r="L2057" s="8" t="str">
        <f>VLOOKUP(Table1[CUSTOMER ID],'Hospitalisation Details'!$A$1:$N$2344,12,0)</f>
        <v>13/Jun/1996</v>
      </c>
      <c r="M2057" s="22">
        <f>VLOOKUP(Table1[CUSTOMER ID],'Hospitalisation Details'!$A$2:$N$2344,14,0)</f>
        <v>2699.57</v>
      </c>
      <c r="N2057" s="8" t="str">
        <f>VLOOKUP(Table1[CUSTOMER ID],'Hospitalisation Details'!$A$2:$I$2344,7,0)</f>
        <v>tier - 2</v>
      </c>
      <c r="O2057" s="8" t="str">
        <f>VLOOKUP(Table1[CUSTOMER ID],'Hospitalisation Details'!$A$2:$I$2344,8,0)</f>
        <v>tier - 1</v>
      </c>
      <c r="P2057" s="8" t="str">
        <f>VLOOKUP(Table1[CUSTOMER ID],'Hospitalisation Details'!$A$2:$I$2344,9,0)</f>
        <v>R1012</v>
      </c>
      <c r="Q2057" s="8">
        <f ca="1">VLOOKUP(Table1[CUSTOMER ID],'Hospitalisation Details'!$A$2:$N$2344,13,0)</f>
        <v>28</v>
      </c>
    </row>
    <row r="2058" spans="1:17" ht="15.75" x14ac:dyDescent="0.25">
      <c r="A2058" s="1" t="s">
        <v>309</v>
      </c>
      <c r="B2058" s="8" t="str">
        <f>VLOOKUP(A2058:A4392,'Customer Names'!$A$2:$D$2336,2,0)</f>
        <v xml:space="preserve">  Megan L</v>
      </c>
      <c r="C2058" s="8">
        <f>VLOOKUP(A2058:A4392,'Medical Examinations'!$A$2:$H$2336,2,0)</f>
        <v>28.12</v>
      </c>
      <c r="D2058" s="8">
        <f>VLOOKUP(A2058:A4392,'Medical Examinations'!$A$2:$H$2336,3,0)</f>
        <v>5.05</v>
      </c>
      <c r="E2058" s="8" t="str">
        <f>VLOOKUP(A2058:A4392,'Medical Examinations'!$A$1:$M$2336,10,0)</f>
        <v>No</v>
      </c>
      <c r="F2058" s="8" t="str">
        <f>VLOOKUP(A2058:A4392,'Medical Examinations'!$A$2:$H$2336,5,0)</f>
        <v>No</v>
      </c>
      <c r="G2058" s="8" t="str">
        <f>VLOOKUP(A2058:A4392,'Medical Examinations'!$A$2:$H$2336,6,0)</f>
        <v>No</v>
      </c>
      <c r="H2058" s="8">
        <f>VLOOKUP(A2058:A4392,'Medical Examinations'!$A$2:$H$2336,7,0)</f>
        <v>0</v>
      </c>
      <c r="I2058" t="str">
        <f>VLOOKUP(A2058:A4392,'Medical Examinations'!$A$2:$K$2336,11,0)</f>
        <v>No</v>
      </c>
      <c r="J2058" s="8" t="str">
        <f>VLOOKUP(A2058:A4392,'Medical Examinations'!$A$2:$M$2336,12,0)</f>
        <v>Overweight</v>
      </c>
      <c r="K2058" s="8" t="str">
        <f>VLOOKUP(A2058:A4392,'Medical Examinations'!$A$2:$M$2336,13,0)</f>
        <v>Normal</v>
      </c>
      <c r="L2058" s="8" t="str">
        <f>VLOOKUP(Table1[CUSTOMER ID],'Hospitalisation Details'!$A$1:$N$2344,12,0)</f>
        <v>11/Jun/1999</v>
      </c>
      <c r="M2058" s="22">
        <f>VLOOKUP(Table1[CUSTOMER ID],'Hospitalisation Details'!$A$2:$N$2344,14,0)</f>
        <v>2690.11</v>
      </c>
      <c r="N2058" s="8" t="str">
        <f>VLOOKUP(Table1[CUSTOMER ID],'Hospitalisation Details'!$A$2:$I$2344,7,0)</f>
        <v>tier - 2</v>
      </c>
      <c r="O2058" s="8" t="str">
        <f>VLOOKUP(Table1[CUSTOMER ID],'Hospitalisation Details'!$A$2:$I$2344,8,0)</f>
        <v>tier - 2</v>
      </c>
      <c r="P2058" s="8" t="str">
        <f>VLOOKUP(Table1[CUSTOMER ID],'Hospitalisation Details'!$A$2:$I$2344,9,0)</f>
        <v>R1012</v>
      </c>
      <c r="Q2058" s="8">
        <f ca="1">VLOOKUP(Table1[CUSTOMER ID],'Hospitalisation Details'!$A$2:$N$2344,13,0)</f>
        <v>25</v>
      </c>
    </row>
    <row r="2059" spans="1:17" ht="15.75" x14ac:dyDescent="0.25">
      <c r="A2059" s="1" t="s">
        <v>308</v>
      </c>
      <c r="B2059" s="8" t="str">
        <f>VLOOKUP(A2059:A4393,'Customer Names'!$A$2:$D$2336,2,0)</f>
        <v xml:space="preserve">  Bryan</v>
      </c>
      <c r="C2059" s="8">
        <f>VLOOKUP(A2059:A4393,'Medical Examinations'!$A$2:$H$2336,2,0)</f>
        <v>38.06</v>
      </c>
      <c r="D2059" s="8">
        <f>VLOOKUP(A2059:A4393,'Medical Examinations'!$A$2:$H$2336,3,0)</f>
        <v>6.16</v>
      </c>
      <c r="E2059" s="8" t="str">
        <f>VLOOKUP(A2059:A4393,'Medical Examinations'!$A$1:$M$2336,10,0)</f>
        <v>No</v>
      </c>
      <c r="F2059" s="8" t="str">
        <f>VLOOKUP(A2059:A4393,'Medical Examinations'!$A$2:$H$2336,5,0)</f>
        <v>No</v>
      </c>
      <c r="G2059" s="8" t="str">
        <f>VLOOKUP(A2059:A4393,'Medical Examinations'!$A$2:$H$2336,6,0)</f>
        <v>No</v>
      </c>
      <c r="H2059" s="8">
        <f>VLOOKUP(A2059:A4393,'Medical Examinations'!$A$2:$H$2336,7,0)</f>
        <v>0</v>
      </c>
      <c r="I2059" t="str">
        <f>VLOOKUP(A2059:A4393,'Medical Examinations'!$A$2:$K$2336,11,0)</f>
        <v>No</v>
      </c>
      <c r="J2059" s="8" t="str">
        <f>VLOOKUP(A2059:A4393,'Medical Examinations'!$A$2:$M$2336,12,0)</f>
        <v>Obesity</v>
      </c>
      <c r="K2059" s="8" t="str">
        <f>VLOOKUP(A2059:A4393,'Medical Examinations'!$A$2:$M$2336,13,0)</f>
        <v>Prediabetes</v>
      </c>
      <c r="L2059" s="8" t="str">
        <f>VLOOKUP(Table1[CUSTOMER ID],'Hospitalisation Details'!$A$1:$N$2344,12,0)</f>
        <v>2/Oct/1994</v>
      </c>
      <c r="M2059" s="22">
        <f>VLOOKUP(Table1[CUSTOMER ID],'Hospitalisation Details'!$A$2:$N$2344,14,0)</f>
        <v>2689.5</v>
      </c>
      <c r="N2059" s="8" t="str">
        <f>VLOOKUP(Table1[CUSTOMER ID],'Hospitalisation Details'!$A$2:$I$2344,7,0)</f>
        <v>tier - 3</v>
      </c>
      <c r="O2059" s="8" t="str">
        <f>VLOOKUP(Table1[CUSTOMER ID],'Hospitalisation Details'!$A$2:$I$2344,8,0)</f>
        <v>tier - 2</v>
      </c>
      <c r="P2059" s="8" t="str">
        <f>VLOOKUP(Table1[CUSTOMER ID],'Hospitalisation Details'!$A$2:$I$2344,9,0)</f>
        <v>R1013</v>
      </c>
      <c r="Q2059" s="8">
        <f ca="1">VLOOKUP(Table1[CUSTOMER ID],'Hospitalisation Details'!$A$2:$N$2344,13,0)</f>
        <v>30</v>
      </c>
    </row>
    <row r="2060" spans="1:17" ht="15.75" x14ac:dyDescent="0.25">
      <c r="A2060" s="1" t="s">
        <v>307</v>
      </c>
      <c r="B2060" s="8" t="str">
        <f>VLOOKUP(A2060:A4394,'Customer Names'!$A$2:$D$2336,2,0)</f>
        <v xml:space="preserve">  Marny</v>
      </c>
      <c r="C2060" s="8">
        <f>VLOOKUP(A2060:A4394,'Medical Examinations'!$A$2:$H$2336,2,0)</f>
        <v>24.96</v>
      </c>
      <c r="D2060" s="8">
        <f>VLOOKUP(A2060:A4394,'Medical Examinations'!$A$2:$H$2336,3,0)</f>
        <v>4.57</v>
      </c>
      <c r="E2060" s="8" t="str">
        <f>VLOOKUP(A2060:A4394,'Medical Examinations'!$A$1:$M$2336,10,0)</f>
        <v>No</v>
      </c>
      <c r="F2060" s="8" t="str">
        <f>VLOOKUP(A2060:A4394,'Medical Examinations'!$A$2:$H$2336,5,0)</f>
        <v>No</v>
      </c>
      <c r="G2060" s="8" t="str">
        <f>VLOOKUP(A2060:A4394,'Medical Examinations'!$A$2:$H$2336,6,0)</f>
        <v>No</v>
      </c>
      <c r="H2060" s="8">
        <f>VLOOKUP(A2060:A4394,'Medical Examinations'!$A$2:$H$2336,7,0)</f>
        <v>0</v>
      </c>
      <c r="I2060" t="str">
        <f>VLOOKUP(A2060:A4394,'Medical Examinations'!$A$2:$K$2336,11,0)</f>
        <v>No</v>
      </c>
      <c r="J2060" s="8" t="str">
        <f>VLOOKUP(A2060:A4394,'Medical Examinations'!$A$2:$M$2336,12,0)</f>
        <v>Overweight</v>
      </c>
      <c r="K2060" s="8" t="str">
        <f>VLOOKUP(A2060:A4394,'Medical Examinations'!$A$2:$M$2336,13,0)</f>
        <v>Normal</v>
      </c>
      <c r="L2060" s="8" t="str">
        <f>VLOOKUP(Table1[CUSTOMER ID],'Hospitalisation Details'!$A$1:$N$2344,12,0)</f>
        <v>17/Sep/1994</v>
      </c>
      <c r="M2060" s="22">
        <f>VLOOKUP(Table1[CUSTOMER ID],'Hospitalisation Details'!$A$2:$N$2344,14,0)</f>
        <v>2684.69</v>
      </c>
      <c r="N2060" s="8" t="str">
        <f>VLOOKUP(Table1[CUSTOMER ID],'Hospitalisation Details'!$A$2:$I$2344,7,0)</f>
        <v>tier - 2</v>
      </c>
      <c r="O2060" s="8" t="str">
        <f>VLOOKUP(Table1[CUSTOMER ID],'Hospitalisation Details'!$A$2:$I$2344,8,0)</f>
        <v>tier - 2</v>
      </c>
      <c r="P2060" s="8" t="str">
        <f>VLOOKUP(Table1[CUSTOMER ID],'Hospitalisation Details'!$A$2:$I$2344,9,0)</f>
        <v>R1013</v>
      </c>
      <c r="Q2060" s="8">
        <f ca="1">VLOOKUP(Table1[CUSTOMER ID],'Hospitalisation Details'!$A$2:$N$2344,13,0)</f>
        <v>30</v>
      </c>
    </row>
    <row r="2061" spans="1:17" ht="15.75" x14ac:dyDescent="0.25">
      <c r="A2061" s="1" t="s">
        <v>306</v>
      </c>
      <c r="B2061" s="8" t="str">
        <f>VLOOKUP(A2061:A4395,'Customer Names'!$A$2:$D$2336,2,0)</f>
        <v xml:space="preserve">  Marc</v>
      </c>
      <c r="C2061" s="8">
        <f>VLOOKUP(A2061:A4395,'Medical Examinations'!$A$2:$H$2336,2,0)</f>
        <v>17.670000000000002</v>
      </c>
      <c r="D2061" s="8">
        <f>VLOOKUP(A2061:A4395,'Medical Examinations'!$A$2:$H$2336,3,0)</f>
        <v>5.53</v>
      </c>
      <c r="E2061" s="8" t="str">
        <f>VLOOKUP(A2061:A4395,'Medical Examinations'!$A$1:$M$2336,10,0)</f>
        <v>Yes</v>
      </c>
      <c r="F2061" s="8" t="str">
        <f>VLOOKUP(A2061:A4395,'Medical Examinations'!$A$2:$H$2336,5,0)</f>
        <v>No</v>
      </c>
      <c r="G2061" s="8" t="str">
        <f>VLOOKUP(A2061:A4395,'Medical Examinations'!$A$2:$H$2336,6,0)</f>
        <v>No</v>
      </c>
      <c r="H2061" s="8">
        <f>VLOOKUP(A2061:A4395,'Medical Examinations'!$A$2:$H$2336,7,0)</f>
        <v>0</v>
      </c>
      <c r="I2061" t="str">
        <f>VLOOKUP(A2061:A4395,'Medical Examinations'!$A$2:$K$2336,11,0)</f>
        <v>No</v>
      </c>
      <c r="J2061" s="8" t="str">
        <f>VLOOKUP(A2061:A4395,'Medical Examinations'!$A$2:$M$2336,12,0)</f>
        <v>Underweight</v>
      </c>
      <c r="K2061" s="8" t="str">
        <f>VLOOKUP(A2061:A4395,'Medical Examinations'!$A$2:$M$2336,13,0)</f>
        <v>Normal</v>
      </c>
      <c r="L2061" s="8" t="str">
        <f>VLOOKUP(Table1[CUSTOMER ID],'Hospitalisation Details'!$A$1:$N$2344,12,0)</f>
        <v>5/Aug/1996</v>
      </c>
      <c r="M2061" s="22">
        <f>VLOOKUP(Table1[CUSTOMER ID],'Hospitalisation Details'!$A$2:$N$2344,14,0)</f>
        <v>2680.95</v>
      </c>
      <c r="N2061" s="8" t="str">
        <f>VLOOKUP(Table1[CUSTOMER ID],'Hospitalisation Details'!$A$2:$I$2344,7,0)</f>
        <v>tier - 3</v>
      </c>
      <c r="O2061" s="8" t="str">
        <f>VLOOKUP(Table1[CUSTOMER ID],'Hospitalisation Details'!$A$2:$I$2344,8,0)</f>
        <v>tier - 2</v>
      </c>
      <c r="P2061" s="8" t="str">
        <f>VLOOKUP(Table1[CUSTOMER ID],'Hospitalisation Details'!$A$2:$I$2344,9,0)</f>
        <v>R1012</v>
      </c>
      <c r="Q2061" s="8">
        <f ca="1">VLOOKUP(Table1[CUSTOMER ID],'Hospitalisation Details'!$A$2:$N$2344,13,0)</f>
        <v>28</v>
      </c>
    </row>
    <row r="2062" spans="1:17" ht="15.75" x14ac:dyDescent="0.25">
      <c r="A2062" s="1" t="s">
        <v>305</v>
      </c>
      <c r="B2062" s="8" t="str">
        <f>VLOOKUP(A2062:A4396,'Customer Names'!$A$2:$D$2336,2,0)</f>
        <v xml:space="preserve">  Benjamin L</v>
      </c>
      <c r="C2062" s="8">
        <f>VLOOKUP(A2062:A4396,'Medical Examinations'!$A$2:$H$2336,2,0)</f>
        <v>31.35</v>
      </c>
      <c r="D2062" s="8">
        <f>VLOOKUP(A2062:A4396,'Medical Examinations'!$A$2:$H$2336,3,0)</f>
        <v>5.84</v>
      </c>
      <c r="E2062" s="8" t="str">
        <f>VLOOKUP(A2062:A4396,'Medical Examinations'!$A$1:$M$2336,10,0)</f>
        <v>No</v>
      </c>
      <c r="F2062" s="8" t="str">
        <f>VLOOKUP(A2062:A4396,'Medical Examinations'!$A$2:$H$2336,5,0)</f>
        <v>yes</v>
      </c>
      <c r="G2062" s="8" t="str">
        <f>VLOOKUP(A2062:A4396,'Medical Examinations'!$A$2:$H$2336,6,0)</f>
        <v>No</v>
      </c>
      <c r="H2062" s="8">
        <f>VLOOKUP(A2062:A4396,'Medical Examinations'!$A$2:$H$2336,7,0)</f>
        <v>1</v>
      </c>
      <c r="I2062" t="str">
        <f>VLOOKUP(A2062:A4396,'Medical Examinations'!$A$2:$K$2336,11,0)</f>
        <v>No</v>
      </c>
      <c r="J2062" s="8" t="str">
        <f>VLOOKUP(A2062:A4396,'Medical Examinations'!$A$2:$M$2336,12,0)</f>
        <v>Obesity</v>
      </c>
      <c r="K2062" s="8" t="str">
        <f>VLOOKUP(A2062:A4396,'Medical Examinations'!$A$2:$M$2336,13,0)</f>
        <v>Prediabetes</v>
      </c>
      <c r="L2062" s="8" t="str">
        <f>VLOOKUP(Table1[CUSTOMER ID],'Hospitalisation Details'!$A$1:$N$2344,12,0)</f>
        <v>9/Dec/2000</v>
      </c>
      <c r="M2062" s="22">
        <f>VLOOKUP(Table1[CUSTOMER ID],'Hospitalisation Details'!$A$2:$N$2344,14,0)</f>
        <v>2643.27</v>
      </c>
      <c r="N2062" s="8" t="str">
        <f>VLOOKUP(Table1[CUSTOMER ID],'Hospitalisation Details'!$A$2:$I$2344,7,0)</f>
        <v>tier - 2</v>
      </c>
      <c r="O2062" s="8" t="str">
        <f>VLOOKUP(Table1[CUSTOMER ID],'Hospitalisation Details'!$A$2:$I$2344,8,0)</f>
        <v>tier - 1</v>
      </c>
      <c r="P2062" s="8" t="str">
        <f>VLOOKUP(Table1[CUSTOMER ID],'Hospitalisation Details'!$A$2:$I$2344,9,0)</f>
        <v>R1012</v>
      </c>
      <c r="Q2062" s="8">
        <f ca="1">VLOOKUP(Table1[CUSTOMER ID],'Hospitalisation Details'!$A$2:$N$2344,13,0)</f>
        <v>23</v>
      </c>
    </row>
    <row r="2063" spans="1:17" ht="15.75" x14ac:dyDescent="0.25">
      <c r="A2063" s="1" t="s">
        <v>304</v>
      </c>
      <c r="B2063" s="8" t="str">
        <f>VLOOKUP(A2063:A4397,'Customer Names'!$A$2:$D$2336,2,0)</f>
        <v xml:space="preserve">  Rob G</v>
      </c>
      <c r="C2063" s="8">
        <f>VLOOKUP(A2063:A4397,'Medical Examinations'!$A$2:$H$2336,2,0)</f>
        <v>28.31</v>
      </c>
      <c r="D2063" s="8">
        <f>VLOOKUP(A2063:A4397,'Medical Examinations'!$A$2:$H$2336,3,0)</f>
        <v>6.41</v>
      </c>
      <c r="E2063" s="8" t="str">
        <f>VLOOKUP(A2063:A4397,'Medical Examinations'!$A$1:$M$2336,10,0)</f>
        <v>No</v>
      </c>
      <c r="F2063" s="8" t="str">
        <f>VLOOKUP(A2063:A4397,'Medical Examinations'!$A$2:$H$2336,5,0)</f>
        <v>yes</v>
      </c>
      <c r="G2063" s="8" t="str">
        <f>VLOOKUP(A2063:A4397,'Medical Examinations'!$A$2:$H$2336,6,0)</f>
        <v>No</v>
      </c>
      <c r="H2063" s="8">
        <f>VLOOKUP(A2063:A4397,'Medical Examinations'!$A$2:$H$2336,7,0)</f>
        <v>1</v>
      </c>
      <c r="I2063" t="str">
        <f>VLOOKUP(A2063:A4397,'Medical Examinations'!$A$2:$K$2336,11,0)</f>
        <v>No</v>
      </c>
      <c r="J2063" s="8" t="str">
        <f>VLOOKUP(A2063:A4397,'Medical Examinations'!$A$2:$M$2336,12,0)</f>
        <v>Overweight</v>
      </c>
      <c r="K2063" s="8" t="str">
        <f>VLOOKUP(A2063:A4397,'Medical Examinations'!$A$2:$M$2336,13,0)</f>
        <v>Diabetes</v>
      </c>
      <c r="L2063" s="8" t="str">
        <f>VLOOKUP(Table1[CUSTOMER ID],'Hospitalisation Details'!$A$1:$N$2344,12,0)</f>
        <v>24/Jun/2000</v>
      </c>
      <c r="M2063" s="22">
        <f>VLOOKUP(Table1[CUSTOMER ID],'Hospitalisation Details'!$A$2:$N$2344,14,0)</f>
        <v>2639.04</v>
      </c>
      <c r="N2063" s="8" t="str">
        <f>VLOOKUP(Table1[CUSTOMER ID],'Hospitalisation Details'!$A$2:$I$2344,7,0)</f>
        <v>tier - 2</v>
      </c>
      <c r="O2063" s="8" t="str">
        <f>VLOOKUP(Table1[CUSTOMER ID],'Hospitalisation Details'!$A$2:$I$2344,8,0)</f>
        <v>tier - 2</v>
      </c>
      <c r="P2063" s="8" t="str">
        <f>VLOOKUP(Table1[CUSTOMER ID],'Hospitalisation Details'!$A$2:$I$2344,9,0)</f>
        <v>R1012</v>
      </c>
      <c r="Q2063" s="8">
        <f ca="1">VLOOKUP(Table1[CUSTOMER ID],'Hospitalisation Details'!$A$2:$N$2344,13,0)</f>
        <v>24</v>
      </c>
    </row>
    <row r="2064" spans="1:17" ht="15.75" x14ac:dyDescent="0.25">
      <c r="A2064" s="1" t="s">
        <v>303</v>
      </c>
      <c r="B2064" s="8" t="str">
        <f>VLOOKUP(A2064:A4398,'Customer Names'!$A$2:$D$2336,2,0)</f>
        <v xml:space="preserve">  Stefanie A</v>
      </c>
      <c r="C2064" s="8">
        <f>VLOOKUP(A2064:A4398,'Medical Examinations'!$A$2:$H$2336,2,0)</f>
        <v>30.3</v>
      </c>
      <c r="D2064" s="8">
        <f>VLOOKUP(A2064:A4398,'Medical Examinations'!$A$2:$H$2336,3,0)</f>
        <v>4.7300000000000004</v>
      </c>
      <c r="E2064" s="8" t="str">
        <f>VLOOKUP(A2064:A4398,'Medical Examinations'!$A$1:$M$2336,10,0)</f>
        <v>Yes</v>
      </c>
      <c r="F2064" s="8" t="str">
        <f>VLOOKUP(A2064:A4398,'Medical Examinations'!$A$2:$H$2336,5,0)</f>
        <v>No</v>
      </c>
      <c r="G2064" s="8" t="str">
        <f>VLOOKUP(A2064:A4398,'Medical Examinations'!$A$2:$H$2336,6,0)</f>
        <v>Yes</v>
      </c>
      <c r="H2064" s="8">
        <f>VLOOKUP(A2064:A4398,'Medical Examinations'!$A$2:$H$2336,7,0)</f>
        <v>1</v>
      </c>
      <c r="I2064" t="str">
        <f>VLOOKUP(A2064:A4398,'Medical Examinations'!$A$2:$K$2336,11,0)</f>
        <v>No</v>
      </c>
      <c r="J2064" s="8" t="str">
        <f>VLOOKUP(A2064:A4398,'Medical Examinations'!$A$2:$M$2336,12,0)</f>
        <v>Obesity</v>
      </c>
      <c r="K2064" s="8" t="str">
        <f>VLOOKUP(A2064:A4398,'Medical Examinations'!$A$2:$M$2336,13,0)</f>
        <v>Normal</v>
      </c>
      <c r="L2064" s="8" t="str">
        <f>VLOOKUP(Table1[CUSTOMER ID],'Hospitalisation Details'!$A$1:$N$2344,12,0)</f>
        <v>26/Aug/1997</v>
      </c>
      <c r="M2064" s="22">
        <f>VLOOKUP(Table1[CUSTOMER ID],'Hospitalisation Details'!$A$2:$N$2344,14,0)</f>
        <v>2632.99</v>
      </c>
      <c r="N2064" s="8" t="str">
        <f>VLOOKUP(Table1[CUSTOMER ID],'Hospitalisation Details'!$A$2:$I$2344,7,0)</f>
        <v>tier - 2</v>
      </c>
      <c r="O2064" s="8" t="str">
        <f>VLOOKUP(Table1[CUSTOMER ID],'Hospitalisation Details'!$A$2:$I$2344,8,0)</f>
        <v>tier - 1</v>
      </c>
      <c r="P2064" s="8" t="str">
        <f>VLOOKUP(Table1[CUSTOMER ID],'Hospitalisation Details'!$A$2:$I$2344,9,0)</f>
        <v>R1011</v>
      </c>
      <c r="Q2064" s="8">
        <f ca="1">VLOOKUP(Table1[CUSTOMER ID],'Hospitalisation Details'!$A$2:$N$2344,13,0)</f>
        <v>27</v>
      </c>
    </row>
    <row r="2065" spans="1:17" ht="15.75" x14ac:dyDescent="0.25">
      <c r="A2065" s="1" t="s">
        <v>302</v>
      </c>
      <c r="B2065" s="8" t="str">
        <f>VLOOKUP(A2065:A4399,'Customer Names'!$A$2:$D$2336,2,0)</f>
        <v xml:space="preserve">  Stephanie</v>
      </c>
      <c r="C2065" s="8">
        <f>VLOOKUP(A2065:A4399,'Medical Examinations'!$A$2:$H$2336,2,0)</f>
        <v>26.4</v>
      </c>
      <c r="D2065" s="8">
        <f>VLOOKUP(A2065:A4399,'Medical Examinations'!$A$2:$H$2336,3,0)</f>
        <v>6.22</v>
      </c>
      <c r="E2065" s="8" t="str">
        <f>VLOOKUP(A2065:A4399,'Medical Examinations'!$A$1:$M$2336,10,0)</f>
        <v>Yes</v>
      </c>
      <c r="F2065" s="8" t="str">
        <f>VLOOKUP(A2065:A4399,'Medical Examinations'!$A$2:$H$2336,5,0)</f>
        <v>No</v>
      </c>
      <c r="G2065" s="8" t="str">
        <f>VLOOKUP(A2065:A4399,'Medical Examinations'!$A$2:$H$2336,6,0)</f>
        <v>No</v>
      </c>
      <c r="H2065" s="8">
        <f>VLOOKUP(A2065:A4399,'Medical Examinations'!$A$2:$H$2336,7,0)</f>
        <v>0</v>
      </c>
      <c r="I2065" t="str">
        <f>VLOOKUP(A2065:A4399,'Medical Examinations'!$A$2:$K$2336,11,0)</f>
        <v>No</v>
      </c>
      <c r="J2065" s="8" t="str">
        <f>VLOOKUP(A2065:A4399,'Medical Examinations'!$A$2:$M$2336,12,0)</f>
        <v>Overweight</v>
      </c>
      <c r="K2065" s="8" t="str">
        <f>VLOOKUP(A2065:A4399,'Medical Examinations'!$A$2:$M$2336,13,0)</f>
        <v>Prediabetes</v>
      </c>
      <c r="L2065" s="8" t="str">
        <f>VLOOKUP(Table1[CUSTOMER ID],'Hospitalisation Details'!$A$1:$N$2344,12,0)</f>
        <v>26/Aug/2001</v>
      </c>
      <c r="M2065" s="22">
        <f>VLOOKUP(Table1[CUSTOMER ID],'Hospitalisation Details'!$A$2:$N$2344,14,0)</f>
        <v>2597.7800000000002</v>
      </c>
      <c r="N2065" s="8" t="str">
        <f>VLOOKUP(Table1[CUSTOMER ID],'Hospitalisation Details'!$A$2:$I$2344,7,0)</f>
        <v>tier - 2</v>
      </c>
      <c r="O2065" s="8" t="str">
        <f>VLOOKUP(Table1[CUSTOMER ID],'Hospitalisation Details'!$A$2:$I$2344,8,0)</f>
        <v>tier - 1</v>
      </c>
      <c r="P2065" s="8" t="str">
        <f>VLOOKUP(Table1[CUSTOMER ID],'Hospitalisation Details'!$A$2:$I$2344,9,0)</f>
        <v>R1011</v>
      </c>
      <c r="Q2065" s="8">
        <f ca="1">VLOOKUP(Table1[CUSTOMER ID],'Hospitalisation Details'!$A$2:$N$2344,13,0)</f>
        <v>23</v>
      </c>
    </row>
    <row r="2066" spans="1:17" ht="15.75" x14ac:dyDescent="0.25">
      <c r="A2066" s="1" t="s">
        <v>301</v>
      </c>
      <c r="B2066" s="8" t="str">
        <f>VLOOKUP(A2066:A4400,'Customer Names'!$A$2:$D$2336,2,0)</f>
        <v xml:space="preserve">  Caroline F</v>
      </c>
      <c r="C2066" s="8">
        <f>VLOOKUP(A2066:A4400,'Medical Examinations'!$A$2:$H$2336,2,0)</f>
        <v>22.135000000000002</v>
      </c>
      <c r="D2066" s="8">
        <f>VLOOKUP(A2066:A4400,'Medical Examinations'!$A$2:$H$2336,3,0)</f>
        <v>4.46</v>
      </c>
      <c r="E2066" s="8" t="str">
        <f>VLOOKUP(A2066:A4400,'Medical Examinations'!$A$1:$M$2336,10,0)</f>
        <v>Yes</v>
      </c>
      <c r="F2066" s="8" t="str">
        <f>VLOOKUP(A2066:A4400,'Medical Examinations'!$A$2:$H$2336,5,0)</f>
        <v>No</v>
      </c>
      <c r="G2066" s="8" t="str">
        <f>VLOOKUP(A2066:A4400,'Medical Examinations'!$A$2:$H$2336,6,0)</f>
        <v>No</v>
      </c>
      <c r="H2066" s="8">
        <f>VLOOKUP(A2066:A4400,'Medical Examinations'!$A$2:$H$2336,7,0)</f>
        <v>0</v>
      </c>
      <c r="I2066" t="str">
        <f>VLOOKUP(A2066:A4400,'Medical Examinations'!$A$2:$K$2336,11,0)</f>
        <v>No</v>
      </c>
      <c r="J2066" s="8" t="str">
        <f>VLOOKUP(A2066:A4400,'Medical Examinations'!$A$2:$M$2336,12,0)</f>
        <v>Normal Weight</v>
      </c>
      <c r="K2066" s="8" t="str">
        <f>VLOOKUP(A2066:A4400,'Medical Examinations'!$A$2:$M$2336,13,0)</f>
        <v>Normal</v>
      </c>
      <c r="L2066" s="8" t="str">
        <f>VLOOKUP(Table1[CUSTOMER ID],'Hospitalisation Details'!$A$1:$N$2344,12,0)</f>
        <v>28/Jul/2001</v>
      </c>
      <c r="M2066" s="22">
        <f>VLOOKUP(Table1[CUSTOMER ID],'Hospitalisation Details'!$A$2:$N$2344,14,0)</f>
        <v>2585.85</v>
      </c>
      <c r="N2066" s="8" t="str">
        <f>VLOOKUP(Table1[CUSTOMER ID],'Hospitalisation Details'!$A$2:$I$2344,7,0)</f>
        <v>tier - 2</v>
      </c>
      <c r="O2066" s="8" t="str">
        <f>VLOOKUP(Table1[CUSTOMER ID],'Hospitalisation Details'!$A$2:$I$2344,8,0)</f>
        <v>tier - 2</v>
      </c>
      <c r="P2066" s="8" t="str">
        <f>VLOOKUP(Table1[CUSTOMER ID],'Hospitalisation Details'!$A$2:$I$2344,9,0)</f>
        <v>R1024</v>
      </c>
      <c r="Q2066" s="8">
        <f ca="1">VLOOKUP(Table1[CUSTOMER ID],'Hospitalisation Details'!$A$2:$N$2344,13,0)</f>
        <v>23</v>
      </c>
    </row>
    <row r="2067" spans="1:17" ht="15.75" x14ac:dyDescent="0.25">
      <c r="A2067" s="1" t="s">
        <v>300</v>
      </c>
      <c r="B2067" s="8" t="str">
        <f>VLOOKUP(A2067:A4401,'Customer Names'!$A$2:$D$2336,2,0)</f>
        <v xml:space="preserve">  Julia J</v>
      </c>
      <c r="C2067" s="8">
        <f>VLOOKUP(A2067:A4401,'Medical Examinations'!$A$2:$H$2336,2,0)</f>
        <v>17.399999999999999</v>
      </c>
      <c r="D2067" s="8">
        <f>VLOOKUP(A2067:A4401,'Medical Examinations'!$A$2:$H$2336,3,0)</f>
        <v>4.5</v>
      </c>
      <c r="E2067" s="8" t="str">
        <f>VLOOKUP(A2067:A4401,'Medical Examinations'!$A$1:$M$2336,10,0)</f>
        <v>Yes</v>
      </c>
      <c r="F2067" s="8" t="str">
        <f>VLOOKUP(A2067:A4401,'Medical Examinations'!$A$2:$H$2336,5,0)</f>
        <v>No</v>
      </c>
      <c r="G2067" s="8" t="str">
        <f>VLOOKUP(A2067:A4401,'Medical Examinations'!$A$2:$H$2336,6,0)</f>
        <v>No</v>
      </c>
      <c r="H2067" s="8">
        <f>VLOOKUP(A2067:A4401,'Medical Examinations'!$A$2:$H$2336,7,0)</f>
        <v>0</v>
      </c>
      <c r="I2067" t="str">
        <f>VLOOKUP(A2067:A4401,'Medical Examinations'!$A$2:$K$2336,11,0)</f>
        <v>No</v>
      </c>
      <c r="J2067" s="8" t="str">
        <f>VLOOKUP(A2067:A4401,'Medical Examinations'!$A$2:$M$2336,12,0)</f>
        <v>Underweight</v>
      </c>
      <c r="K2067" s="8" t="str">
        <f>VLOOKUP(A2067:A4401,'Medical Examinations'!$A$2:$M$2336,13,0)</f>
        <v>Normal</v>
      </c>
      <c r="L2067" s="8" t="str">
        <f>VLOOKUP(Table1[CUSTOMER ID],'Hospitalisation Details'!$A$1:$N$2344,12,0)</f>
        <v>15/Oct/2001</v>
      </c>
      <c r="M2067" s="22">
        <f>VLOOKUP(Table1[CUSTOMER ID],'Hospitalisation Details'!$A$2:$N$2344,14,0)</f>
        <v>2585.27</v>
      </c>
      <c r="N2067" s="8" t="str">
        <f>VLOOKUP(Table1[CUSTOMER ID],'Hospitalisation Details'!$A$2:$I$2344,7,0)</f>
        <v>tier - 2</v>
      </c>
      <c r="O2067" s="8" t="str">
        <f>VLOOKUP(Table1[CUSTOMER ID],'Hospitalisation Details'!$A$2:$I$2344,8,0)</f>
        <v>tier - 3</v>
      </c>
      <c r="P2067" s="8" t="str">
        <f>VLOOKUP(Table1[CUSTOMER ID],'Hospitalisation Details'!$A$2:$I$2344,9,0)</f>
        <v>R1011</v>
      </c>
      <c r="Q2067" s="8">
        <f ca="1">VLOOKUP(Table1[CUSTOMER ID],'Hospitalisation Details'!$A$2:$N$2344,13,0)</f>
        <v>23</v>
      </c>
    </row>
    <row r="2068" spans="1:17" ht="15.75" x14ac:dyDescent="0.25">
      <c r="A2068" s="1" t="s">
        <v>298</v>
      </c>
      <c r="B2068" s="8" t="str">
        <f>VLOOKUP(A2068:A4402,'Customer Names'!$A$2:$D$2336,2,0)</f>
        <v xml:space="preserve">  Jack</v>
      </c>
      <c r="C2068" s="8">
        <f>VLOOKUP(A2068:A4402,'Medical Examinations'!$A$2:$H$2336,2,0)</f>
        <v>28.06</v>
      </c>
      <c r="D2068" s="8">
        <f>VLOOKUP(A2068:A4402,'Medical Examinations'!$A$2:$H$2336,3,0)</f>
        <v>8.93</v>
      </c>
      <c r="E2068" s="8" t="str">
        <f>VLOOKUP(A2068:A4402,'Medical Examinations'!$A$1:$M$2336,10,0)</f>
        <v>No</v>
      </c>
      <c r="F2068" s="8" t="str">
        <f>VLOOKUP(A2068:A4402,'Medical Examinations'!$A$2:$H$2336,5,0)</f>
        <v>No</v>
      </c>
      <c r="G2068" s="8" t="str">
        <f>VLOOKUP(A2068:A4402,'Medical Examinations'!$A$2:$H$2336,6,0)</f>
        <v>No</v>
      </c>
      <c r="H2068" s="8">
        <f>VLOOKUP(A2068:A4402,'Medical Examinations'!$A$2:$H$2336,7,0)</f>
        <v>0</v>
      </c>
      <c r="I2068" t="str">
        <f>VLOOKUP(A2068:A4402,'Medical Examinations'!$A$2:$K$2336,11,0)</f>
        <v>No</v>
      </c>
      <c r="J2068" s="8" t="str">
        <f>VLOOKUP(A2068:A4402,'Medical Examinations'!$A$2:$M$2336,12,0)</f>
        <v>Overweight</v>
      </c>
      <c r="K2068" s="8" t="str">
        <f>VLOOKUP(A2068:A4402,'Medical Examinations'!$A$2:$M$2336,13,0)</f>
        <v>Diabetes</v>
      </c>
      <c r="L2068" s="8" t="str">
        <f>VLOOKUP(Table1[CUSTOMER ID],'Hospitalisation Details'!$A$1:$N$2344,12,0)</f>
        <v>20/Jul/2002</v>
      </c>
      <c r="M2068" s="22">
        <f>VLOOKUP(Table1[CUSTOMER ID],'Hospitalisation Details'!$A$2:$N$2344,14,0)</f>
        <v>2585.04</v>
      </c>
      <c r="N2068" s="8" t="str">
        <f>VLOOKUP(Table1[CUSTOMER ID],'Hospitalisation Details'!$A$2:$I$2344,7,0)</f>
        <v>tier - 2</v>
      </c>
      <c r="O2068" s="8" t="str">
        <f>VLOOKUP(Table1[CUSTOMER ID],'Hospitalisation Details'!$A$2:$I$2344,8,0)</f>
        <v>tier - 2</v>
      </c>
      <c r="P2068" s="8" t="str">
        <f>VLOOKUP(Table1[CUSTOMER ID],'Hospitalisation Details'!$A$2:$I$2344,9,0)</f>
        <v>R1021</v>
      </c>
      <c r="Q2068" s="8">
        <f ca="1">VLOOKUP(Table1[CUSTOMER ID],'Hospitalisation Details'!$A$2:$N$2344,13,0)</f>
        <v>22</v>
      </c>
    </row>
    <row r="2069" spans="1:17" ht="15.75" x14ac:dyDescent="0.25">
      <c r="A2069" s="1" t="s">
        <v>297</v>
      </c>
      <c r="B2069" s="8" t="str">
        <f>VLOOKUP(A2069:A4403,'Customer Names'!$A$2:$D$2336,2,0)</f>
        <v xml:space="preserve">  Bernat</v>
      </c>
      <c r="C2069" s="8">
        <f>VLOOKUP(A2069:A4403,'Medical Examinations'!$A$2:$H$2336,2,0)</f>
        <v>31.13</v>
      </c>
      <c r="D2069" s="8">
        <f>VLOOKUP(A2069:A4403,'Medical Examinations'!$A$2:$H$2336,3,0)</f>
        <v>11.02</v>
      </c>
      <c r="E2069" s="8" t="str">
        <f>VLOOKUP(A2069:A4403,'Medical Examinations'!$A$1:$M$2336,10,0)</f>
        <v>No</v>
      </c>
      <c r="F2069" s="8" t="str">
        <f>VLOOKUP(A2069:A4403,'Medical Examinations'!$A$2:$H$2336,5,0)</f>
        <v>No</v>
      </c>
      <c r="G2069" s="8" t="str">
        <f>VLOOKUP(A2069:A4403,'Medical Examinations'!$A$2:$H$2336,6,0)</f>
        <v>No</v>
      </c>
      <c r="H2069" s="8">
        <f>VLOOKUP(A2069:A4403,'Medical Examinations'!$A$2:$H$2336,7,0)</f>
        <v>0</v>
      </c>
      <c r="I2069" t="str">
        <f>VLOOKUP(A2069:A4403,'Medical Examinations'!$A$2:$K$2336,11,0)</f>
        <v>No</v>
      </c>
      <c r="J2069" s="8" t="str">
        <f>VLOOKUP(A2069:A4403,'Medical Examinations'!$A$2:$M$2336,12,0)</f>
        <v>Obesity</v>
      </c>
      <c r="K2069" s="8" t="str">
        <f>VLOOKUP(A2069:A4403,'Medical Examinations'!$A$2:$M$2336,13,0)</f>
        <v>Diabetes</v>
      </c>
      <c r="L2069" s="8" t="str">
        <f>VLOOKUP(Table1[CUSTOMER ID],'Hospitalisation Details'!$A$1:$N$2344,12,0)</f>
        <v>11/Oct/2002</v>
      </c>
      <c r="M2069" s="22">
        <f>VLOOKUP(Table1[CUSTOMER ID],'Hospitalisation Details'!$A$2:$N$2344,14,0)</f>
        <v>2566.4699999999998</v>
      </c>
      <c r="N2069" s="8" t="str">
        <f>VLOOKUP(Table1[CUSTOMER ID],'Hospitalisation Details'!$A$2:$I$2344,7,0)</f>
        <v>tier - 2</v>
      </c>
      <c r="O2069" s="8" t="str">
        <f>VLOOKUP(Table1[CUSTOMER ID],'Hospitalisation Details'!$A$2:$I$2344,8,0)</f>
        <v>tier - 3</v>
      </c>
      <c r="P2069" s="8" t="str">
        <f>VLOOKUP(Table1[CUSTOMER ID],'Hospitalisation Details'!$A$2:$I$2344,9,0)</f>
        <v>R1013</v>
      </c>
      <c r="Q2069" s="8">
        <f ca="1">VLOOKUP(Table1[CUSTOMER ID],'Hospitalisation Details'!$A$2:$N$2344,13,0)</f>
        <v>22</v>
      </c>
    </row>
    <row r="2070" spans="1:17" ht="15.75" x14ac:dyDescent="0.25">
      <c r="A2070" s="1" t="s">
        <v>296</v>
      </c>
      <c r="B2070" s="8" t="str">
        <f>VLOOKUP(A2070:A4404,'Customer Names'!$A$2:$D$2336,2,0)</f>
        <v xml:space="preserve">  Hicham</v>
      </c>
      <c r="C2070" s="8">
        <f>VLOOKUP(A2070:A4404,'Medical Examinations'!$A$2:$H$2336,2,0)</f>
        <v>18.46</v>
      </c>
      <c r="D2070" s="8">
        <f>VLOOKUP(A2070:A4404,'Medical Examinations'!$A$2:$H$2336,3,0)</f>
        <v>5.25</v>
      </c>
      <c r="E2070" s="8" t="str">
        <f>VLOOKUP(A2070:A4404,'Medical Examinations'!$A$1:$M$2336,10,0)</f>
        <v>No</v>
      </c>
      <c r="F2070" s="8" t="str">
        <f>VLOOKUP(A2070:A4404,'Medical Examinations'!$A$2:$H$2336,5,0)</f>
        <v>No</v>
      </c>
      <c r="G2070" s="8" t="str">
        <f>VLOOKUP(A2070:A4404,'Medical Examinations'!$A$2:$H$2336,6,0)</f>
        <v>No</v>
      </c>
      <c r="H2070" s="8">
        <f>VLOOKUP(A2070:A4404,'Medical Examinations'!$A$2:$H$2336,7,0)</f>
        <v>0</v>
      </c>
      <c r="I2070" t="str">
        <f>VLOOKUP(A2070:A4404,'Medical Examinations'!$A$2:$K$2336,11,0)</f>
        <v>No</v>
      </c>
      <c r="J2070" s="8" t="str">
        <f>VLOOKUP(A2070:A4404,'Medical Examinations'!$A$2:$M$2336,12,0)</f>
        <v>Underweight</v>
      </c>
      <c r="K2070" s="8" t="str">
        <f>VLOOKUP(A2070:A4404,'Medical Examinations'!$A$2:$M$2336,13,0)</f>
        <v>Normal</v>
      </c>
      <c r="L2070" s="8" t="str">
        <f>VLOOKUP(Table1[CUSTOMER ID],'Hospitalisation Details'!$A$1:$N$2344,12,0)</f>
        <v>17/Nov/1991</v>
      </c>
      <c r="M2070" s="22">
        <f>VLOOKUP(Table1[CUSTOMER ID],'Hospitalisation Details'!$A$2:$N$2344,14,0)</f>
        <v>2545.6799999999998</v>
      </c>
      <c r="N2070" s="8" t="str">
        <f>VLOOKUP(Table1[CUSTOMER ID],'Hospitalisation Details'!$A$2:$I$2344,7,0)</f>
        <v>tier - 2</v>
      </c>
      <c r="O2070" s="8" t="str">
        <f>VLOOKUP(Table1[CUSTOMER ID],'Hospitalisation Details'!$A$2:$I$2344,8,0)</f>
        <v>tier - 1</v>
      </c>
      <c r="P2070" s="8" t="str">
        <f>VLOOKUP(Table1[CUSTOMER ID],'Hospitalisation Details'!$A$2:$I$2344,9,0)</f>
        <v>R1013</v>
      </c>
      <c r="Q2070" s="8">
        <f ca="1">VLOOKUP(Table1[CUSTOMER ID],'Hospitalisation Details'!$A$2:$N$2344,13,0)</f>
        <v>33</v>
      </c>
    </row>
    <row r="2071" spans="1:17" ht="15.75" x14ac:dyDescent="0.25">
      <c r="A2071" s="1" t="s">
        <v>295</v>
      </c>
      <c r="B2071" s="8" t="str">
        <f>VLOOKUP(A2071:A4405,'Customer Names'!$A$2:$D$2336,2,0)</f>
        <v xml:space="preserve">  Sarah</v>
      </c>
      <c r="C2071" s="8">
        <f>VLOOKUP(A2071:A4405,'Medical Examinations'!$A$2:$H$2336,2,0)</f>
        <v>17.3</v>
      </c>
      <c r="D2071" s="8">
        <f>VLOOKUP(A2071:A4405,'Medical Examinations'!$A$2:$H$2336,3,0)</f>
        <v>4.75</v>
      </c>
      <c r="E2071" s="8" t="str">
        <f>VLOOKUP(A2071:A4405,'Medical Examinations'!$A$1:$M$2336,10,0)</f>
        <v>No</v>
      </c>
      <c r="F2071" s="8" t="str">
        <f>VLOOKUP(A2071:A4405,'Medical Examinations'!$A$2:$H$2336,5,0)</f>
        <v>No</v>
      </c>
      <c r="G2071" s="8" t="str">
        <f>VLOOKUP(A2071:A4405,'Medical Examinations'!$A$2:$H$2336,6,0)</f>
        <v>No</v>
      </c>
      <c r="H2071" s="8">
        <f>VLOOKUP(A2071:A4405,'Medical Examinations'!$A$2:$H$2336,7,0)</f>
        <v>0</v>
      </c>
      <c r="I2071" t="str">
        <f>VLOOKUP(A2071:A4405,'Medical Examinations'!$A$2:$K$2336,11,0)</f>
        <v>No</v>
      </c>
      <c r="J2071" s="8" t="str">
        <f>VLOOKUP(A2071:A4405,'Medical Examinations'!$A$2:$M$2336,12,0)</f>
        <v>Underweight</v>
      </c>
      <c r="K2071" s="8" t="str">
        <f>VLOOKUP(A2071:A4405,'Medical Examinations'!$A$2:$M$2336,13,0)</f>
        <v>Normal</v>
      </c>
      <c r="L2071" s="8" t="str">
        <f>VLOOKUP(Table1[CUSTOMER ID],'Hospitalisation Details'!$A$1:$N$2344,12,0)</f>
        <v>1/Oct/1990</v>
      </c>
      <c r="M2071" s="22">
        <f>VLOOKUP(Table1[CUSTOMER ID],'Hospitalisation Details'!$A$2:$N$2344,14,0)</f>
        <v>2540.39</v>
      </c>
      <c r="N2071" s="8" t="str">
        <f>VLOOKUP(Table1[CUSTOMER ID],'Hospitalisation Details'!$A$2:$I$2344,7,0)</f>
        <v>tier - 2</v>
      </c>
      <c r="O2071" s="8" t="str">
        <f>VLOOKUP(Table1[CUSTOMER ID],'Hospitalisation Details'!$A$2:$I$2344,8,0)</f>
        <v>tier - 2</v>
      </c>
      <c r="P2071" s="8" t="str">
        <f>VLOOKUP(Table1[CUSTOMER ID],'Hospitalisation Details'!$A$2:$I$2344,9,0)</f>
        <v>R1013</v>
      </c>
      <c r="Q2071" s="8">
        <f ca="1">VLOOKUP(Table1[CUSTOMER ID],'Hospitalisation Details'!$A$2:$N$2344,13,0)</f>
        <v>34</v>
      </c>
    </row>
    <row r="2072" spans="1:17" ht="15.75" x14ac:dyDescent="0.25">
      <c r="A2072" s="1" t="s">
        <v>294</v>
      </c>
      <c r="B2072" s="8" t="str">
        <f>VLOOKUP(A2072:A4406,'Customer Names'!$A$2:$D$2336,2,0)</f>
        <v xml:space="preserve">  Anthony S</v>
      </c>
      <c r="C2072" s="8">
        <f>VLOOKUP(A2072:A4406,'Medical Examinations'!$A$2:$H$2336,2,0)</f>
        <v>35.625</v>
      </c>
      <c r="D2072" s="8">
        <f>VLOOKUP(A2072:A4406,'Medical Examinations'!$A$2:$H$2336,3,0)</f>
        <v>4.68</v>
      </c>
      <c r="E2072" s="8" t="str">
        <f>VLOOKUP(A2072:A4406,'Medical Examinations'!$A$1:$M$2336,10,0)</f>
        <v>Yes</v>
      </c>
      <c r="F2072" s="8" t="str">
        <f>VLOOKUP(A2072:A4406,'Medical Examinations'!$A$2:$H$2336,5,0)</f>
        <v>No</v>
      </c>
      <c r="G2072" s="8" t="str">
        <f>VLOOKUP(A2072:A4406,'Medical Examinations'!$A$2:$H$2336,6,0)</f>
        <v>Yes</v>
      </c>
      <c r="H2072" s="8">
        <f>VLOOKUP(A2072:A4406,'Medical Examinations'!$A$2:$H$2336,7,0)</f>
        <v>1</v>
      </c>
      <c r="I2072" t="str">
        <f>VLOOKUP(A2072:A4406,'Medical Examinations'!$A$2:$K$2336,11,0)</f>
        <v>No</v>
      </c>
      <c r="J2072" s="8" t="str">
        <f>VLOOKUP(A2072:A4406,'Medical Examinations'!$A$2:$M$2336,12,0)</f>
        <v>Obesity</v>
      </c>
      <c r="K2072" s="8" t="str">
        <f>VLOOKUP(A2072:A4406,'Medical Examinations'!$A$2:$M$2336,13,0)</f>
        <v>Normal</v>
      </c>
      <c r="L2072" s="8" t="str">
        <f>VLOOKUP(Table1[CUSTOMER ID],'Hospitalisation Details'!$A$1:$N$2344,12,0)</f>
        <v>28/Jul/1997</v>
      </c>
      <c r="M2072" s="22">
        <f>VLOOKUP(Table1[CUSTOMER ID],'Hospitalisation Details'!$A$2:$N$2344,14,0)</f>
        <v>2534.39</v>
      </c>
      <c r="N2072" s="8" t="str">
        <f>VLOOKUP(Table1[CUSTOMER ID],'Hospitalisation Details'!$A$2:$I$2344,7,0)</f>
        <v>tier - 3</v>
      </c>
      <c r="O2072" s="8" t="str">
        <f>VLOOKUP(Table1[CUSTOMER ID],'Hospitalisation Details'!$A$2:$I$2344,8,0)</f>
        <v>tier - 3</v>
      </c>
      <c r="P2072" s="8" t="str">
        <f>VLOOKUP(Table1[CUSTOMER ID],'Hospitalisation Details'!$A$2:$I$2344,9,0)</f>
        <v>R1012</v>
      </c>
      <c r="Q2072" s="8">
        <f ca="1">VLOOKUP(Table1[CUSTOMER ID],'Hospitalisation Details'!$A$2:$N$2344,13,0)</f>
        <v>27</v>
      </c>
    </row>
    <row r="2073" spans="1:17" ht="15.75" x14ac:dyDescent="0.25">
      <c r="A2073" s="1" t="s">
        <v>293</v>
      </c>
      <c r="B2073" s="8" t="str">
        <f>VLOOKUP(A2073:A4407,'Customer Names'!$A$2:$D$2336,2,0)</f>
        <v xml:space="preserve">  Elisabetta</v>
      </c>
      <c r="C2073" s="8">
        <f>VLOOKUP(A2073:A4407,'Medical Examinations'!$A$2:$H$2336,2,0)</f>
        <v>20.234999999999999</v>
      </c>
      <c r="D2073" s="8">
        <f>VLOOKUP(A2073:A4407,'Medical Examinations'!$A$2:$H$2336,3,0)</f>
        <v>6.17</v>
      </c>
      <c r="E2073" s="8" t="str">
        <f>VLOOKUP(A2073:A4407,'Medical Examinations'!$A$1:$M$2336,10,0)</f>
        <v>Yes</v>
      </c>
      <c r="F2073" s="8" t="str">
        <f>VLOOKUP(A2073:A4407,'Medical Examinations'!$A$2:$H$2336,5,0)</f>
        <v>yes</v>
      </c>
      <c r="G2073" s="8" t="str">
        <f>VLOOKUP(A2073:A4407,'Medical Examinations'!$A$2:$H$2336,6,0)</f>
        <v>No</v>
      </c>
      <c r="H2073" s="8">
        <f>VLOOKUP(A2073:A4407,'Medical Examinations'!$A$2:$H$2336,7,0)</f>
        <v>2</v>
      </c>
      <c r="I2073" t="str">
        <f>VLOOKUP(A2073:A4407,'Medical Examinations'!$A$2:$K$2336,11,0)</f>
        <v>No</v>
      </c>
      <c r="J2073" s="8" t="str">
        <f>VLOOKUP(A2073:A4407,'Medical Examinations'!$A$2:$M$2336,12,0)</f>
        <v>Normal Weight</v>
      </c>
      <c r="K2073" s="8" t="str">
        <f>VLOOKUP(A2073:A4407,'Medical Examinations'!$A$2:$M$2336,13,0)</f>
        <v>Prediabetes</v>
      </c>
      <c r="L2073" s="8" t="str">
        <f>VLOOKUP(Table1[CUSTOMER ID],'Hospitalisation Details'!$A$1:$N$2344,12,0)</f>
        <v>25/Aug/2000</v>
      </c>
      <c r="M2073" s="22">
        <f>VLOOKUP(Table1[CUSTOMER ID],'Hospitalisation Details'!$A$2:$N$2344,14,0)</f>
        <v>2527.8200000000002</v>
      </c>
      <c r="N2073" s="8" t="str">
        <f>VLOOKUP(Table1[CUSTOMER ID],'Hospitalisation Details'!$A$2:$I$2344,7,0)</f>
        <v>tier - 2</v>
      </c>
      <c r="O2073" s="8" t="str">
        <f>VLOOKUP(Table1[CUSTOMER ID],'Hospitalisation Details'!$A$2:$I$2344,8,0)</f>
        <v>tier - 3</v>
      </c>
      <c r="P2073" s="8" t="str">
        <f>VLOOKUP(Table1[CUSTOMER ID],'Hospitalisation Details'!$A$2:$I$2344,9,0)</f>
        <v>R1012</v>
      </c>
      <c r="Q2073" s="8">
        <f ca="1">VLOOKUP(Table1[CUSTOMER ID],'Hospitalisation Details'!$A$2:$N$2344,13,0)</f>
        <v>24</v>
      </c>
    </row>
    <row r="2074" spans="1:17" ht="15.75" x14ac:dyDescent="0.25">
      <c r="A2074" s="1" t="s">
        <v>292</v>
      </c>
      <c r="B2074" s="8" t="str">
        <f>VLOOKUP(A2074:A4408,'Customer Names'!$A$2:$D$2336,2,0)</f>
        <v xml:space="preserve">  Trevor N</v>
      </c>
      <c r="C2074" s="8">
        <f>VLOOKUP(A2074:A4408,'Medical Examinations'!$A$2:$H$2336,2,0)</f>
        <v>27.55</v>
      </c>
      <c r="D2074" s="8">
        <f>VLOOKUP(A2074:A4408,'Medical Examinations'!$A$2:$H$2336,3,0)</f>
        <v>4.5599999999999996</v>
      </c>
      <c r="E2074" s="8" t="str">
        <f>VLOOKUP(A2074:A4408,'Medical Examinations'!$A$1:$M$2336,10,0)</f>
        <v>Yes</v>
      </c>
      <c r="F2074" s="8" t="str">
        <f>VLOOKUP(A2074:A4408,'Medical Examinations'!$A$2:$H$2336,5,0)</f>
        <v>No</v>
      </c>
      <c r="G2074" s="8" t="str">
        <f>VLOOKUP(A2074:A4408,'Medical Examinations'!$A$2:$H$2336,6,0)</f>
        <v>Yes</v>
      </c>
      <c r="H2074" s="8">
        <f>VLOOKUP(A2074:A4408,'Medical Examinations'!$A$2:$H$2336,7,0)</f>
        <v>1</v>
      </c>
      <c r="I2074" t="str">
        <f>VLOOKUP(A2074:A4408,'Medical Examinations'!$A$2:$K$2336,11,0)</f>
        <v>No</v>
      </c>
      <c r="J2074" s="8" t="str">
        <f>VLOOKUP(A2074:A4408,'Medical Examinations'!$A$2:$M$2336,12,0)</f>
        <v>Overweight</v>
      </c>
      <c r="K2074" s="8" t="str">
        <f>VLOOKUP(A2074:A4408,'Medical Examinations'!$A$2:$M$2336,13,0)</f>
        <v>Normal</v>
      </c>
      <c r="L2074" s="8" t="str">
        <f>VLOOKUP(Table1[CUSTOMER ID],'Hospitalisation Details'!$A$1:$N$2344,12,0)</f>
        <v>2/Nov/1997</v>
      </c>
      <c r="M2074" s="22">
        <f>VLOOKUP(Table1[CUSTOMER ID],'Hospitalisation Details'!$A$2:$N$2344,14,0)</f>
        <v>2523.17</v>
      </c>
      <c r="N2074" s="8" t="str">
        <f>VLOOKUP(Table1[CUSTOMER ID],'Hospitalisation Details'!$A$2:$I$2344,7,0)</f>
        <v>tier - 3</v>
      </c>
      <c r="O2074" s="8" t="str">
        <f>VLOOKUP(Table1[CUSTOMER ID],'Hospitalisation Details'!$A$2:$I$2344,8,0)</f>
        <v>tier - 1</v>
      </c>
      <c r="P2074" s="8" t="str">
        <f>VLOOKUP(Table1[CUSTOMER ID],'Hospitalisation Details'!$A$2:$I$2344,9,0)</f>
        <v>R1012</v>
      </c>
      <c r="Q2074" s="8">
        <f ca="1">VLOOKUP(Table1[CUSTOMER ID],'Hospitalisation Details'!$A$2:$N$2344,13,0)</f>
        <v>27</v>
      </c>
    </row>
    <row r="2075" spans="1:17" ht="15.75" x14ac:dyDescent="0.25">
      <c r="A2075" s="1" t="s">
        <v>291</v>
      </c>
      <c r="B2075" s="8" t="str">
        <f>VLOOKUP(A2075:A4409,'Customer Names'!$A$2:$D$2336,2,0)</f>
        <v xml:space="preserve">  Nancy</v>
      </c>
      <c r="C2075" s="8">
        <f>VLOOKUP(A2075:A4409,'Medical Examinations'!$A$2:$H$2336,2,0)</f>
        <v>17.97</v>
      </c>
      <c r="D2075" s="8">
        <f>VLOOKUP(A2075:A4409,'Medical Examinations'!$A$2:$H$2336,3,0)</f>
        <v>6.3</v>
      </c>
      <c r="E2075" s="8" t="str">
        <f>VLOOKUP(A2075:A4409,'Medical Examinations'!$A$1:$M$2336,10,0)</f>
        <v>No</v>
      </c>
      <c r="F2075" s="8" t="str">
        <f>VLOOKUP(A2075:A4409,'Medical Examinations'!$A$2:$H$2336,5,0)</f>
        <v>No</v>
      </c>
      <c r="G2075" s="8" t="str">
        <f>VLOOKUP(A2075:A4409,'Medical Examinations'!$A$2:$H$2336,6,0)</f>
        <v>No</v>
      </c>
      <c r="H2075" s="8">
        <f>VLOOKUP(A2075:A4409,'Medical Examinations'!$A$2:$H$2336,7,0)</f>
        <v>0</v>
      </c>
      <c r="I2075" t="str">
        <f>VLOOKUP(A2075:A4409,'Medical Examinations'!$A$2:$K$2336,11,0)</f>
        <v>No</v>
      </c>
      <c r="J2075" s="8" t="str">
        <f>VLOOKUP(A2075:A4409,'Medical Examinations'!$A$2:$M$2336,12,0)</f>
        <v>Underweight</v>
      </c>
      <c r="K2075" s="8" t="str">
        <f>VLOOKUP(A2075:A4409,'Medical Examinations'!$A$2:$M$2336,13,0)</f>
        <v>Prediabetes</v>
      </c>
      <c r="L2075" s="8" t="str">
        <f>VLOOKUP(Table1[CUSTOMER ID],'Hospitalisation Details'!$A$1:$N$2344,12,0)</f>
        <v>5/Aug/1991</v>
      </c>
      <c r="M2075" s="22">
        <f>VLOOKUP(Table1[CUSTOMER ID],'Hospitalisation Details'!$A$2:$N$2344,14,0)</f>
        <v>2510.79</v>
      </c>
      <c r="N2075" s="8" t="str">
        <f>VLOOKUP(Table1[CUSTOMER ID],'Hospitalisation Details'!$A$2:$I$2344,7,0)</f>
        <v>tier - 2</v>
      </c>
      <c r="O2075" s="8" t="str">
        <f>VLOOKUP(Table1[CUSTOMER ID],'Hospitalisation Details'!$A$2:$I$2344,8,0)</f>
        <v>tier - 1</v>
      </c>
      <c r="P2075" s="8" t="str">
        <f>VLOOKUP(Table1[CUSTOMER ID],'Hospitalisation Details'!$A$2:$I$2344,9,0)</f>
        <v>R1013</v>
      </c>
      <c r="Q2075" s="8">
        <f ca="1">VLOOKUP(Table1[CUSTOMER ID],'Hospitalisation Details'!$A$2:$N$2344,13,0)</f>
        <v>33</v>
      </c>
    </row>
    <row r="2076" spans="1:17" ht="15.75" x14ac:dyDescent="0.25">
      <c r="A2076" s="1" t="s">
        <v>290</v>
      </c>
      <c r="B2076" s="8" t="str">
        <f>VLOOKUP(A2076:A4410,'Customer Names'!$A$2:$D$2336,2,0)</f>
        <v xml:space="preserve">  Allison R</v>
      </c>
      <c r="C2076" s="8">
        <f>VLOOKUP(A2076:A4410,'Medical Examinations'!$A$2:$H$2336,2,0)</f>
        <v>29.98</v>
      </c>
      <c r="D2076" s="8">
        <f>VLOOKUP(A2076:A4410,'Medical Examinations'!$A$2:$H$2336,3,0)</f>
        <v>6.03</v>
      </c>
      <c r="E2076" s="8" t="str">
        <f>VLOOKUP(A2076:A4410,'Medical Examinations'!$A$1:$M$2336,10,0)</f>
        <v>No</v>
      </c>
      <c r="F2076" s="8" t="str">
        <f>VLOOKUP(A2076:A4410,'Medical Examinations'!$A$2:$H$2336,5,0)</f>
        <v>yes</v>
      </c>
      <c r="G2076" s="8" t="str">
        <f>VLOOKUP(A2076:A4410,'Medical Examinations'!$A$2:$H$2336,6,0)</f>
        <v>No</v>
      </c>
      <c r="H2076" s="8">
        <f>VLOOKUP(A2076:A4410,'Medical Examinations'!$A$2:$H$2336,7,0)</f>
        <v>1</v>
      </c>
      <c r="I2076" t="str">
        <f>VLOOKUP(A2076:A4410,'Medical Examinations'!$A$2:$K$2336,11,0)</f>
        <v>No</v>
      </c>
      <c r="J2076" s="8" t="str">
        <f>VLOOKUP(A2076:A4410,'Medical Examinations'!$A$2:$M$2336,12,0)</f>
        <v>Obesity</v>
      </c>
      <c r="K2076" s="8" t="str">
        <f>VLOOKUP(A2076:A4410,'Medical Examinations'!$A$2:$M$2336,13,0)</f>
        <v>Prediabetes</v>
      </c>
      <c r="L2076" s="8" t="str">
        <f>VLOOKUP(Table1[CUSTOMER ID],'Hospitalisation Details'!$A$1:$N$2344,12,0)</f>
        <v>6/Sep/2004</v>
      </c>
      <c r="M2076" s="22">
        <f>VLOOKUP(Table1[CUSTOMER ID],'Hospitalisation Details'!$A$2:$N$2344,14,0)</f>
        <v>2500.9299999999998</v>
      </c>
      <c r="N2076" s="8" t="str">
        <f>VLOOKUP(Table1[CUSTOMER ID],'Hospitalisation Details'!$A$2:$I$2344,7,0)</f>
        <v>tier - 2</v>
      </c>
      <c r="O2076" s="8" t="str">
        <f>VLOOKUP(Table1[CUSTOMER ID],'Hospitalisation Details'!$A$2:$I$2344,8,0)</f>
        <v>tier - 2</v>
      </c>
      <c r="P2076" s="8" t="str">
        <f>VLOOKUP(Table1[CUSTOMER ID],'Hospitalisation Details'!$A$2:$I$2344,9,0)</f>
        <v>R1012</v>
      </c>
      <c r="Q2076" s="8">
        <f ca="1">VLOOKUP(Table1[CUSTOMER ID],'Hospitalisation Details'!$A$2:$N$2344,13,0)</f>
        <v>20</v>
      </c>
    </row>
    <row r="2077" spans="1:17" ht="15.75" x14ac:dyDescent="0.25">
      <c r="A2077" s="1" t="s">
        <v>289</v>
      </c>
      <c r="B2077" s="8" t="str">
        <f>VLOOKUP(A2077:A4411,'Customer Names'!$A$2:$D$2336,2,0)</f>
        <v xml:space="preserve">  Robert J</v>
      </c>
      <c r="C2077" s="8">
        <f>VLOOKUP(A2077:A4411,'Medical Examinations'!$A$2:$H$2336,2,0)</f>
        <v>33.659999999999997</v>
      </c>
      <c r="D2077" s="8">
        <f>VLOOKUP(A2077:A4411,'Medical Examinations'!$A$2:$H$2336,3,0)</f>
        <v>4.2</v>
      </c>
      <c r="E2077" s="8" t="str">
        <f>VLOOKUP(A2077:A4411,'Medical Examinations'!$A$1:$M$2336,10,0)</f>
        <v>Yes</v>
      </c>
      <c r="F2077" s="8" t="str">
        <f>VLOOKUP(A2077:A4411,'Medical Examinations'!$A$2:$H$2336,5,0)</f>
        <v>No</v>
      </c>
      <c r="G2077" s="8" t="str">
        <f>VLOOKUP(A2077:A4411,'Medical Examinations'!$A$2:$H$2336,6,0)</f>
        <v>No</v>
      </c>
      <c r="H2077" s="8">
        <f>VLOOKUP(A2077:A4411,'Medical Examinations'!$A$2:$H$2336,7,0)</f>
        <v>1</v>
      </c>
      <c r="I2077" t="str">
        <f>VLOOKUP(A2077:A4411,'Medical Examinations'!$A$2:$K$2336,11,0)</f>
        <v>No</v>
      </c>
      <c r="J2077" s="8" t="str">
        <f>VLOOKUP(A2077:A4411,'Medical Examinations'!$A$2:$M$2336,12,0)</f>
        <v>Obesity</v>
      </c>
      <c r="K2077" s="8" t="str">
        <f>VLOOKUP(A2077:A4411,'Medical Examinations'!$A$2:$M$2336,13,0)</f>
        <v>Normal</v>
      </c>
      <c r="L2077" s="8" t="str">
        <f>VLOOKUP(Table1[CUSTOMER ID],'Hospitalisation Details'!$A$1:$N$2344,12,0)</f>
        <v>15/Oct/1995</v>
      </c>
      <c r="M2077" s="22">
        <f>VLOOKUP(Table1[CUSTOMER ID],'Hospitalisation Details'!$A$2:$N$2344,14,0)</f>
        <v>2498.41</v>
      </c>
      <c r="N2077" s="8" t="str">
        <f>VLOOKUP(Table1[CUSTOMER ID],'Hospitalisation Details'!$A$2:$I$2344,7,0)</f>
        <v>tier - 3</v>
      </c>
      <c r="O2077" s="8" t="str">
        <f>VLOOKUP(Table1[CUSTOMER ID],'Hospitalisation Details'!$A$2:$I$2344,8,0)</f>
        <v>tier - 3</v>
      </c>
      <c r="P2077" s="8" t="str">
        <f>VLOOKUP(Table1[CUSTOMER ID],'Hospitalisation Details'!$A$2:$I$2344,9,0)</f>
        <v>R1013</v>
      </c>
      <c r="Q2077" s="8">
        <f ca="1">VLOOKUP(Table1[CUSTOMER ID],'Hospitalisation Details'!$A$2:$N$2344,13,0)</f>
        <v>29</v>
      </c>
    </row>
    <row r="2078" spans="1:17" ht="15.75" x14ac:dyDescent="0.25">
      <c r="A2078" s="1" t="s">
        <v>288</v>
      </c>
      <c r="B2078" s="8" t="str">
        <f>VLOOKUP(A2078:A4412,'Customer Names'!$A$2:$D$2336,2,0)</f>
        <v xml:space="preserve">  Nicholas</v>
      </c>
      <c r="C2078" s="8">
        <f>VLOOKUP(A2078:A4412,'Medical Examinations'!$A$2:$H$2336,2,0)</f>
        <v>32.67</v>
      </c>
      <c r="D2078" s="8">
        <f>VLOOKUP(A2078:A4412,'Medical Examinations'!$A$2:$H$2336,3,0)</f>
        <v>5.61</v>
      </c>
      <c r="E2078" s="8" t="str">
        <f>VLOOKUP(A2078:A4412,'Medical Examinations'!$A$1:$M$2336,10,0)</f>
        <v>Yes</v>
      </c>
      <c r="F2078" s="8" t="str">
        <f>VLOOKUP(A2078:A4412,'Medical Examinations'!$A$2:$H$2336,5,0)</f>
        <v>No</v>
      </c>
      <c r="G2078" s="8" t="str">
        <f>VLOOKUP(A2078:A4412,'Medical Examinations'!$A$2:$H$2336,6,0)</f>
        <v>No</v>
      </c>
      <c r="H2078" s="8">
        <f>VLOOKUP(A2078:A4412,'Medical Examinations'!$A$2:$H$2336,7,0)</f>
        <v>1</v>
      </c>
      <c r="I2078" t="str">
        <f>VLOOKUP(A2078:A4412,'Medical Examinations'!$A$2:$K$2336,11,0)</f>
        <v>No</v>
      </c>
      <c r="J2078" s="8" t="str">
        <f>VLOOKUP(A2078:A4412,'Medical Examinations'!$A$2:$M$2336,12,0)</f>
        <v>Obesity</v>
      </c>
      <c r="K2078" s="8" t="str">
        <f>VLOOKUP(A2078:A4412,'Medical Examinations'!$A$2:$M$2336,13,0)</f>
        <v>Normal</v>
      </c>
      <c r="L2078" s="8" t="str">
        <f>VLOOKUP(Table1[CUSTOMER ID],'Hospitalisation Details'!$A$1:$N$2344,12,0)</f>
        <v>9/Jul/1995</v>
      </c>
      <c r="M2078" s="22">
        <f>VLOOKUP(Table1[CUSTOMER ID],'Hospitalisation Details'!$A$2:$N$2344,14,0)</f>
        <v>2497.04</v>
      </c>
      <c r="N2078" s="8" t="str">
        <f>VLOOKUP(Table1[CUSTOMER ID],'Hospitalisation Details'!$A$2:$I$2344,7,0)</f>
        <v>tier - 3</v>
      </c>
      <c r="O2078" s="8" t="str">
        <f>VLOOKUP(Table1[CUSTOMER ID],'Hospitalisation Details'!$A$2:$I$2344,8,0)</f>
        <v>tier - 3</v>
      </c>
      <c r="P2078" s="8" t="str">
        <f>VLOOKUP(Table1[CUSTOMER ID],'Hospitalisation Details'!$A$2:$I$2344,9,0)</f>
        <v>R1013</v>
      </c>
      <c r="Q2078" s="8">
        <f ca="1">VLOOKUP(Table1[CUSTOMER ID],'Hospitalisation Details'!$A$2:$N$2344,13,0)</f>
        <v>29</v>
      </c>
    </row>
    <row r="2079" spans="1:17" ht="15.75" x14ac:dyDescent="0.25">
      <c r="A2079" s="1" t="s">
        <v>287</v>
      </c>
      <c r="B2079" s="8" t="str">
        <f>VLOOKUP(A2079:A4413,'Customer Names'!$A$2:$D$2336,2,0)</f>
        <v xml:space="preserve">  Kevin L</v>
      </c>
      <c r="C2079" s="8">
        <f>VLOOKUP(A2079:A4413,'Medical Examinations'!$A$2:$H$2336,2,0)</f>
        <v>30.5</v>
      </c>
      <c r="D2079" s="8">
        <f>VLOOKUP(A2079:A4413,'Medical Examinations'!$A$2:$H$2336,3,0)</f>
        <v>5.88</v>
      </c>
      <c r="E2079" s="8" t="str">
        <f>VLOOKUP(A2079:A4413,'Medical Examinations'!$A$1:$M$2336,10,0)</f>
        <v>Yes</v>
      </c>
      <c r="F2079" s="8" t="str">
        <f>VLOOKUP(A2079:A4413,'Medical Examinations'!$A$2:$H$2336,5,0)</f>
        <v>No</v>
      </c>
      <c r="G2079" s="8" t="str">
        <f>VLOOKUP(A2079:A4413,'Medical Examinations'!$A$2:$H$2336,6,0)</f>
        <v>No</v>
      </c>
      <c r="H2079" s="8">
        <f>VLOOKUP(A2079:A4413,'Medical Examinations'!$A$2:$H$2336,7,0)</f>
        <v>1</v>
      </c>
      <c r="I2079" t="str">
        <f>VLOOKUP(A2079:A4413,'Medical Examinations'!$A$2:$K$2336,11,0)</f>
        <v>No</v>
      </c>
      <c r="J2079" s="8" t="str">
        <f>VLOOKUP(A2079:A4413,'Medical Examinations'!$A$2:$M$2336,12,0)</f>
        <v>Obesity</v>
      </c>
      <c r="K2079" s="8" t="str">
        <f>VLOOKUP(A2079:A4413,'Medical Examinations'!$A$2:$M$2336,13,0)</f>
        <v>Prediabetes</v>
      </c>
      <c r="L2079" s="8" t="str">
        <f>VLOOKUP(Table1[CUSTOMER ID],'Hospitalisation Details'!$A$1:$N$2344,12,0)</f>
        <v>14/Oct/1995</v>
      </c>
      <c r="M2079" s="22">
        <f>VLOOKUP(Table1[CUSTOMER ID],'Hospitalisation Details'!$A$2:$N$2344,14,0)</f>
        <v>2494.02</v>
      </c>
      <c r="N2079" s="8" t="str">
        <f>VLOOKUP(Table1[CUSTOMER ID],'Hospitalisation Details'!$A$2:$I$2344,7,0)</f>
        <v>tier - 3</v>
      </c>
      <c r="O2079" s="8" t="str">
        <f>VLOOKUP(Table1[CUSTOMER ID],'Hospitalisation Details'!$A$2:$I$2344,8,0)</f>
        <v>tier - 1</v>
      </c>
      <c r="P2079" s="8" t="str">
        <f>VLOOKUP(Table1[CUSTOMER ID],'Hospitalisation Details'!$A$2:$I$2344,9,0)</f>
        <v>R1011</v>
      </c>
      <c r="Q2079" s="8">
        <f ca="1">VLOOKUP(Table1[CUSTOMER ID],'Hospitalisation Details'!$A$2:$N$2344,13,0)</f>
        <v>29</v>
      </c>
    </row>
    <row r="2080" spans="1:17" ht="15.75" x14ac:dyDescent="0.25">
      <c r="A2080" s="1" t="s">
        <v>286</v>
      </c>
      <c r="B2080" s="8" t="str">
        <f>VLOOKUP(A2080:A4414,'Customer Names'!$A$2:$D$2336,2,0)</f>
        <v xml:space="preserve">  Bryan</v>
      </c>
      <c r="C2080" s="8">
        <f>VLOOKUP(A2080:A4414,'Medical Examinations'!$A$2:$H$2336,2,0)</f>
        <v>23.1</v>
      </c>
      <c r="D2080" s="8">
        <f>VLOOKUP(A2080:A4414,'Medical Examinations'!$A$2:$H$2336,3,0)</f>
        <v>5.92</v>
      </c>
      <c r="E2080" s="8" t="str">
        <f>VLOOKUP(A2080:A4414,'Medical Examinations'!$A$1:$M$2336,10,0)</f>
        <v>Yes</v>
      </c>
      <c r="F2080" s="8" t="str">
        <f>VLOOKUP(A2080:A4414,'Medical Examinations'!$A$2:$H$2336,5,0)</f>
        <v>No</v>
      </c>
      <c r="G2080" s="8" t="str">
        <f>VLOOKUP(A2080:A4414,'Medical Examinations'!$A$2:$H$2336,6,0)</f>
        <v>No</v>
      </c>
      <c r="H2080" s="8">
        <f>VLOOKUP(A2080:A4414,'Medical Examinations'!$A$2:$H$2336,7,0)</f>
        <v>1</v>
      </c>
      <c r="I2080" t="str">
        <f>VLOOKUP(A2080:A4414,'Medical Examinations'!$A$2:$K$2336,11,0)</f>
        <v>No</v>
      </c>
      <c r="J2080" s="8" t="str">
        <f>VLOOKUP(A2080:A4414,'Medical Examinations'!$A$2:$M$2336,12,0)</f>
        <v>Normal Weight</v>
      </c>
      <c r="K2080" s="8" t="str">
        <f>VLOOKUP(A2080:A4414,'Medical Examinations'!$A$2:$M$2336,13,0)</f>
        <v>Prediabetes</v>
      </c>
      <c r="L2080" s="8" t="str">
        <f>VLOOKUP(Table1[CUSTOMER ID],'Hospitalisation Details'!$A$1:$N$2344,12,0)</f>
        <v>6/Nov/1995</v>
      </c>
      <c r="M2080" s="22">
        <f>VLOOKUP(Table1[CUSTOMER ID],'Hospitalisation Details'!$A$2:$N$2344,14,0)</f>
        <v>2483.7399999999998</v>
      </c>
      <c r="N2080" s="8" t="str">
        <f>VLOOKUP(Table1[CUSTOMER ID],'Hospitalisation Details'!$A$2:$I$2344,7,0)</f>
        <v>tier - 3</v>
      </c>
      <c r="O2080" s="8" t="str">
        <f>VLOOKUP(Table1[CUSTOMER ID],'Hospitalisation Details'!$A$2:$I$2344,8,0)</f>
        <v>tier - 2</v>
      </c>
      <c r="P2080" s="8" t="str">
        <f>VLOOKUP(Table1[CUSTOMER ID],'Hospitalisation Details'!$A$2:$I$2344,9,0)</f>
        <v>R1013</v>
      </c>
      <c r="Q2080" s="8">
        <f ca="1">VLOOKUP(Table1[CUSTOMER ID],'Hospitalisation Details'!$A$2:$N$2344,13,0)</f>
        <v>29</v>
      </c>
    </row>
    <row r="2081" spans="1:17" ht="15.75" x14ac:dyDescent="0.25">
      <c r="A2081" s="1" t="s">
        <v>285</v>
      </c>
      <c r="B2081" s="8" t="str">
        <f>VLOOKUP(A2081:A4415,'Customer Names'!$A$2:$D$2336,2,0)</f>
        <v xml:space="preserve">  Janae N</v>
      </c>
      <c r="C2081" s="8">
        <f>VLOOKUP(A2081:A4415,'Medical Examinations'!$A$2:$H$2336,2,0)</f>
        <v>39.49</v>
      </c>
      <c r="D2081" s="8">
        <f>VLOOKUP(A2081:A4415,'Medical Examinations'!$A$2:$H$2336,3,0)</f>
        <v>4.8099999999999996</v>
      </c>
      <c r="E2081" s="8" t="str">
        <f>VLOOKUP(A2081:A4415,'Medical Examinations'!$A$1:$M$2336,10,0)</f>
        <v>No</v>
      </c>
      <c r="F2081" s="8" t="str">
        <f>VLOOKUP(A2081:A4415,'Medical Examinations'!$A$2:$H$2336,5,0)</f>
        <v>No</v>
      </c>
      <c r="G2081" s="8" t="str">
        <f>VLOOKUP(A2081:A4415,'Medical Examinations'!$A$2:$H$2336,6,0)</f>
        <v>No</v>
      </c>
      <c r="H2081" s="8">
        <f>VLOOKUP(A2081:A4415,'Medical Examinations'!$A$2:$H$2336,7,0)</f>
        <v>1</v>
      </c>
      <c r="I2081" t="str">
        <f>VLOOKUP(A2081:A4415,'Medical Examinations'!$A$2:$K$2336,11,0)</f>
        <v>No</v>
      </c>
      <c r="J2081" s="8" t="str">
        <f>VLOOKUP(A2081:A4415,'Medical Examinations'!$A$2:$M$2336,12,0)</f>
        <v>Obesity</v>
      </c>
      <c r="K2081" s="8" t="str">
        <f>VLOOKUP(A2081:A4415,'Medical Examinations'!$A$2:$M$2336,13,0)</f>
        <v>Normal</v>
      </c>
      <c r="L2081" s="8" t="str">
        <f>VLOOKUP(Table1[CUSTOMER ID],'Hospitalisation Details'!$A$1:$N$2344,12,0)</f>
        <v>20/Jun/1998</v>
      </c>
      <c r="M2081" s="22">
        <f>VLOOKUP(Table1[CUSTOMER ID],'Hospitalisation Details'!$A$2:$N$2344,14,0)</f>
        <v>2480.98</v>
      </c>
      <c r="N2081" s="8" t="str">
        <f>VLOOKUP(Table1[CUSTOMER ID],'Hospitalisation Details'!$A$2:$I$2344,7,0)</f>
        <v>tier - 2</v>
      </c>
      <c r="O2081" s="8" t="str">
        <f>VLOOKUP(Table1[CUSTOMER ID],'Hospitalisation Details'!$A$2:$I$2344,8,0)</f>
        <v>tier - 2</v>
      </c>
      <c r="P2081" s="8" t="str">
        <f>VLOOKUP(Table1[CUSTOMER ID],'Hospitalisation Details'!$A$2:$I$2344,9,0)</f>
        <v>R1013</v>
      </c>
      <c r="Q2081" s="8">
        <f ca="1">VLOOKUP(Table1[CUSTOMER ID],'Hospitalisation Details'!$A$2:$N$2344,13,0)</f>
        <v>26</v>
      </c>
    </row>
    <row r="2082" spans="1:17" ht="15.75" x14ac:dyDescent="0.25">
      <c r="A2082" s="1" t="s">
        <v>284</v>
      </c>
      <c r="B2082" s="8" t="str">
        <f>VLOOKUP(A2082:A4416,'Customer Names'!$A$2:$D$2336,2,0)</f>
        <v xml:space="preserve">  Audrey</v>
      </c>
      <c r="C2082" s="8">
        <f>VLOOKUP(A2082:A4416,'Medical Examinations'!$A$2:$H$2336,2,0)</f>
        <v>33.99</v>
      </c>
      <c r="D2082" s="8">
        <f>VLOOKUP(A2082:A4416,'Medical Examinations'!$A$2:$H$2336,3,0)</f>
        <v>4.55</v>
      </c>
      <c r="E2082" s="8" t="str">
        <f>VLOOKUP(A2082:A4416,'Medical Examinations'!$A$1:$M$2336,10,0)</f>
        <v>No</v>
      </c>
      <c r="F2082" s="8" t="str">
        <f>VLOOKUP(A2082:A4416,'Medical Examinations'!$A$2:$H$2336,5,0)</f>
        <v>No</v>
      </c>
      <c r="G2082" s="8" t="str">
        <f>VLOOKUP(A2082:A4416,'Medical Examinations'!$A$2:$H$2336,6,0)</f>
        <v>No</v>
      </c>
      <c r="H2082" s="8">
        <f>VLOOKUP(A2082:A4416,'Medical Examinations'!$A$2:$H$2336,7,0)</f>
        <v>1</v>
      </c>
      <c r="I2082" t="str">
        <f>VLOOKUP(A2082:A4416,'Medical Examinations'!$A$2:$K$2336,11,0)</f>
        <v>No</v>
      </c>
      <c r="J2082" s="8" t="str">
        <f>VLOOKUP(A2082:A4416,'Medical Examinations'!$A$2:$M$2336,12,0)</f>
        <v>Obesity</v>
      </c>
      <c r="K2082" s="8" t="str">
        <f>VLOOKUP(A2082:A4416,'Medical Examinations'!$A$2:$M$2336,13,0)</f>
        <v>Normal</v>
      </c>
      <c r="L2082" s="8" t="str">
        <f>VLOOKUP(Table1[CUSTOMER ID],'Hospitalisation Details'!$A$1:$N$2344,12,0)</f>
        <v>2/Jul/1998</v>
      </c>
      <c r="M2082" s="22">
        <f>VLOOKUP(Table1[CUSTOMER ID],'Hospitalisation Details'!$A$2:$N$2344,14,0)</f>
        <v>2473.33</v>
      </c>
      <c r="N2082" s="8" t="str">
        <f>VLOOKUP(Table1[CUSTOMER ID],'Hospitalisation Details'!$A$2:$I$2344,7,0)</f>
        <v>tier - 2</v>
      </c>
      <c r="O2082" s="8" t="str">
        <f>VLOOKUP(Table1[CUSTOMER ID],'Hospitalisation Details'!$A$2:$I$2344,8,0)</f>
        <v>tier - 3</v>
      </c>
      <c r="P2082" s="8" t="str">
        <f>VLOOKUP(Table1[CUSTOMER ID],'Hospitalisation Details'!$A$2:$I$2344,9,0)</f>
        <v>R1013</v>
      </c>
      <c r="Q2082" s="8">
        <f ca="1">VLOOKUP(Table1[CUSTOMER ID],'Hospitalisation Details'!$A$2:$N$2344,13,0)</f>
        <v>26</v>
      </c>
    </row>
    <row r="2083" spans="1:17" ht="15.75" x14ac:dyDescent="0.25">
      <c r="A2083" s="1" t="s">
        <v>283</v>
      </c>
      <c r="B2083" s="8" t="str">
        <f>VLOOKUP(A2083:A4417,'Customer Names'!$A$2:$D$2336,2,0)</f>
        <v xml:space="preserve">  Laura</v>
      </c>
      <c r="C2083" s="8">
        <f>VLOOKUP(A2083:A4417,'Medical Examinations'!$A$2:$H$2336,2,0)</f>
        <v>27.72</v>
      </c>
      <c r="D2083" s="8">
        <f>VLOOKUP(A2083:A4417,'Medical Examinations'!$A$2:$H$2336,3,0)</f>
        <v>6.43</v>
      </c>
      <c r="E2083" s="8" t="str">
        <f>VLOOKUP(A2083:A4417,'Medical Examinations'!$A$1:$M$2336,10,0)</f>
        <v>No</v>
      </c>
      <c r="F2083" s="8" t="str">
        <f>VLOOKUP(A2083:A4417,'Medical Examinations'!$A$2:$H$2336,5,0)</f>
        <v>No</v>
      </c>
      <c r="G2083" s="8" t="str">
        <f>VLOOKUP(A2083:A4417,'Medical Examinations'!$A$2:$H$2336,6,0)</f>
        <v>No</v>
      </c>
      <c r="H2083" s="8">
        <f>VLOOKUP(A2083:A4417,'Medical Examinations'!$A$2:$H$2336,7,0)</f>
        <v>1</v>
      </c>
      <c r="I2083" t="str">
        <f>VLOOKUP(A2083:A4417,'Medical Examinations'!$A$2:$K$2336,11,0)</f>
        <v>No</v>
      </c>
      <c r="J2083" s="8" t="str">
        <f>VLOOKUP(A2083:A4417,'Medical Examinations'!$A$2:$M$2336,12,0)</f>
        <v>Overweight</v>
      </c>
      <c r="K2083" s="8" t="str">
        <f>VLOOKUP(A2083:A4417,'Medical Examinations'!$A$2:$M$2336,13,0)</f>
        <v>Diabetes</v>
      </c>
      <c r="L2083" s="8" t="str">
        <f>VLOOKUP(Table1[CUSTOMER ID],'Hospitalisation Details'!$A$1:$N$2344,12,0)</f>
        <v>17/Aug/1998</v>
      </c>
      <c r="M2083" s="22">
        <f>VLOOKUP(Table1[CUSTOMER ID],'Hospitalisation Details'!$A$2:$N$2344,14,0)</f>
        <v>2464.62</v>
      </c>
      <c r="N2083" s="8" t="str">
        <f>VLOOKUP(Table1[CUSTOMER ID],'Hospitalisation Details'!$A$2:$I$2344,7,0)</f>
        <v>tier - 2</v>
      </c>
      <c r="O2083" s="8" t="str">
        <f>VLOOKUP(Table1[CUSTOMER ID],'Hospitalisation Details'!$A$2:$I$2344,8,0)</f>
        <v>tier - 3</v>
      </c>
      <c r="P2083" s="8" t="str">
        <f>VLOOKUP(Table1[CUSTOMER ID],'Hospitalisation Details'!$A$2:$I$2344,9,0)</f>
        <v>R1013</v>
      </c>
      <c r="Q2083" s="8">
        <f ca="1">VLOOKUP(Table1[CUSTOMER ID],'Hospitalisation Details'!$A$2:$N$2344,13,0)</f>
        <v>26</v>
      </c>
    </row>
    <row r="2084" spans="1:17" ht="15.75" x14ac:dyDescent="0.25">
      <c r="A2084" s="1" t="s">
        <v>282</v>
      </c>
      <c r="B2084" s="8" t="str">
        <f>VLOOKUP(A2084:A4418,'Customer Names'!$A$2:$D$2336,2,0)</f>
        <v xml:space="preserve">  Nicole F</v>
      </c>
      <c r="C2084" s="8">
        <f>VLOOKUP(A2084:A4418,'Medical Examinations'!$A$2:$H$2336,2,0)</f>
        <v>30.59</v>
      </c>
      <c r="D2084" s="8">
        <f>VLOOKUP(A2084:A4418,'Medical Examinations'!$A$2:$H$2336,3,0)</f>
        <v>11.62</v>
      </c>
      <c r="E2084" s="8" t="str">
        <f>VLOOKUP(A2084:A4418,'Medical Examinations'!$A$1:$M$2336,10,0)</f>
        <v>No</v>
      </c>
      <c r="F2084" s="8" t="str">
        <f>VLOOKUP(A2084:A4418,'Medical Examinations'!$A$2:$H$2336,5,0)</f>
        <v>No</v>
      </c>
      <c r="G2084" s="8" t="str">
        <f>VLOOKUP(A2084:A4418,'Medical Examinations'!$A$2:$H$2336,6,0)</f>
        <v>No</v>
      </c>
      <c r="H2084" s="8">
        <f>VLOOKUP(A2084:A4418,'Medical Examinations'!$A$2:$H$2336,7,0)</f>
        <v>0</v>
      </c>
      <c r="I2084" t="str">
        <f>VLOOKUP(A2084:A4418,'Medical Examinations'!$A$2:$K$2336,11,0)</f>
        <v>No</v>
      </c>
      <c r="J2084" s="8" t="str">
        <f>VLOOKUP(A2084:A4418,'Medical Examinations'!$A$2:$M$2336,12,0)</f>
        <v>Obesity</v>
      </c>
      <c r="K2084" s="8" t="str">
        <f>VLOOKUP(A2084:A4418,'Medical Examinations'!$A$2:$M$2336,13,0)</f>
        <v>Diabetes</v>
      </c>
      <c r="L2084" s="8" t="str">
        <f>VLOOKUP(Table1[CUSTOMER ID],'Hospitalisation Details'!$A$1:$N$2344,12,0)</f>
        <v>11/Jul/2002</v>
      </c>
      <c r="M2084" s="22">
        <f>VLOOKUP(Table1[CUSTOMER ID],'Hospitalisation Details'!$A$2:$N$2344,14,0)</f>
        <v>2459.7199999999998</v>
      </c>
      <c r="N2084" s="8" t="str">
        <f>VLOOKUP(Table1[CUSTOMER ID],'Hospitalisation Details'!$A$2:$I$2344,7,0)</f>
        <v>tier - 2</v>
      </c>
      <c r="O2084" s="8" t="str">
        <f>VLOOKUP(Table1[CUSTOMER ID],'Hospitalisation Details'!$A$2:$I$2344,8,0)</f>
        <v>tier - 2</v>
      </c>
      <c r="P2084" s="8" t="str">
        <f>VLOOKUP(Table1[CUSTOMER ID],'Hospitalisation Details'!$A$2:$I$2344,9,0)</f>
        <v>R1024</v>
      </c>
      <c r="Q2084" s="8">
        <f ca="1">VLOOKUP(Table1[CUSTOMER ID],'Hospitalisation Details'!$A$2:$N$2344,13,0)</f>
        <v>22</v>
      </c>
    </row>
    <row r="2085" spans="1:17" ht="15.75" x14ac:dyDescent="0.25">
      <c r="A2085" s="1" t="s">
        <v>281</v>
      </c>
      <c r="B2085" s="8" t="str">
        <f>VLOOKUP(A2085:A4419,'Customer Names'!$A$2:$D$2336,2,0)</f>
        <v xml:space="preserve">  Krista L</v>
      </c>
      <c r="C2085" s="8">
        <f>VLOOKUP(A2085:A4419,'Medical Examinations'!$A$2:$H$2336,2,0)</f>
        <v>22.6</v>
      </c>
      <c r="D2085" s="8">
        <f>VLOOKUP(A2085:A4419,'Medical Examinations'!$A$2:$H$2336,3,0)</f>
        <v>6.04</v>
      </c>
      <c r="E2085" s="8" t="str">
        <f>VLOOKUP(A2085:A4419,'Medical Examinations'!$A$1:$M$2336,10,0)</f>
        <v>No</v>
      </c>
      <c r="F2085" s="8" t="str">
        <f>VLOOKUP(A2085:A4419,'Medical Examinations'!$A$2:$H$2336,5,0)</f>
        <v>No</v>
      </c>
      <c r="G2085" s="8" t="str">
        <f>VLOOKUP(A2085:A4419,'Medical Examinations'!$A$2:$H$2336,6,0)</f>
        <v>No</v>
      </c>
      <c r="H2085" s="8">
        <f>VLOOKUP(A2085:A4419,'Medical Examinations'!$A$2:$H$2336,7,0)</f>
        <v>1</v>
      </c>
      <c r="I2085" t="str">
        <f>VLOOKUP(A2085:A4419,'Medical Examinations'!$A$2:$K$2336,11,0)</f>
        <v>No</v>
      </c>
      <c r="J2085" s="8" t="str">
        <f>VLOOKUP(A2085:A4419,'Medical Examinations'!$A$2:$M$2336,12,0)</f>
        <v>Normal Weight</v>
      </c>
      <c r="K2085" s="8" t="str">
        <f>VLOOKUP(A2085:A4419,'Medical Examinations'!$A$2:$M$2336,13,0)</f>
        <v>Prediabetes</v>
      </c>
      <c r="L2085" s="8" t="str">
        <f>VLOOKUP(Table1[CUSTOMER ID],'Hospitalisation Details'!$A$1:$N$2344,12,0)</f>
        <v>19/Nov/1998</v>
      </c>
      <c r="M2085" s="22">
        <f>VLOOKUP(Table1[CUSTOMER ID],'Hospitalisation Details'!$A$2:$N$2344,14,0)</f>
        <v>2457.5</v>
      </c>
      <c r="N2085" s="8" t="str">
        <f>VLOOKUP(Table1[CUSTOMER ID],'Hospitalisation Details'!$A$2:$I$2344,7,0)</f>
        <v>tier - 2</v>
      </c>
      <c r="O2085" s="8" t="str">
        <f>VLOOKUP(Table1[CUSTOMER ID],'Hospitalisation Details'!$A$2:$I$2344,8,0)</f>
        <v>tier - 1</v>
      </c>
      <c r="P2085" s="8" t="str">
        <f>VLOOKUP(Table1[CUSTOMER ID],'Hospitalisation Details'!$A$2:$I$2344,9,0)</f>
        <v>R1011</v>
      </c>
      <c r="Q2085" s="8">
        <f ca="1">VLOOKUP(Table1[CUSTOMER ID],'Hospitalisation Details'!$A$2:$N$2344,13,0)</f>
        <v>26</v>
      </c>
    </row>
    <row r="2086" spans="1:17" ht="15.75" x14ac:dyDescent="0.25">
      <c r="A2086" s="1" t="s">
        <v>280</v>
      </c>
      <c r="B2086" s="8" t="str">
        <f>VLOOKUP(A2086:A4420,'Customer Names'!$A$2:$D$2336,2,0)</f>
        <v xml:space="preserve">  Denise</v>
      </c>
      <c r="C2086" s="8">
        <f>VLOOKUP(A2086:A4420,'Medical Examinations'!$A$2:$H$2336,2,0)</f>
        <v>28.785</v>
      </c>
      <c r="D2086" s="8">
        <f>VLOOKUP(A2086:A4420,'Medical Examinations'!$A$2:$H$2336,3,0)</f>
        <v>8.82</v>
      </c>
      <c r="E2086" s="8" t="str">
        <f>VLOOKUP(A2086:A4420,'Medical Examinations'!$A$1:$M$2336,10,0)</f>
        <v>No</v>
      </c>
      <c r="F2086" s="8" t="str">
        <f>VLOOKUP(A2086:A4420,'Medical Examinations'!$A$2:$H$2336,5,0)</f>
        <v>No</v>
      </c>
      <c r="G2086" s="8" t="str">
        <f>VLOOKUP(A2086:A4420,'Medical Examinations'!$A$2:$H$2336,6,0)</f>
        <v>No</v>
      </c>
      <c r="H2086" s="8">
        <f>VLOOKUP(A2086:A4420,'Medical Examinations'!$A$2:$H$2336,7,0)</f>
        <v>0</v>
      </c>
      <c r="I2086" t="str">
        <f>VLOOKUP(A2086:A4420,'Medical Examinations'!$A$2:$K$2336,11,0)</f>
        <v>No</v>
      </c>
      <c r="J2086" s="8" t="str">
        <f>VLOOKUP(A2086:A4420,'Medical Examinations'!$A$2:$M$2336,12,0)</f>
        <v>Overweight</v>
      </c>
      <c r="K2086" s="8" t="str">
        <f>VLOOKUP(A2086:A4420,'Medical Examinations'!$A$2:$M$2336,13,0)</f>
        <v>Diabetes</v>
      </c>
      <c r="L2086" s="8" t="str">
        <f>VLOOKUP(Table1[CUSTOMER ID],'Hospitalisation Details'!$A$1:$N$2344,12,0)</f>
        <v>29/Jul/2002</v>
      </c>
      <c r="M2086" s="22">
        <f>VLOOKUP(Table1[CUSTOMER ID],'Hospitalisation Details'!$A$2:$N$2344,14,0)</f>
        <v>2457.21</v>
      </c>
      <c r="N2086" s="8" t="str">
        <f>VLOOKUP(Table1[CUSTOMER ID],'Hospitalisation Details'!$A$2:$I$2344,7,0)</f>
        <v>tier - 2</v>
      </c>
      <c r="O2086" s="8" t="str">
        <f>VLOOKUP(Table1[CUSTOMER ID],'Hospitalisation Details'!$A$2:$I$2344,8,0)</f>
        <v>tier - 1</v>
      </c>
      <c r="P2086" s="8" t="str">
        <f>VLOOKUP(Table1[CUSTOMER ID],'Hospitalisation Details'!$A$2:$I$2344,9,0)</f>
        <v>R1024</v>
      </c>
      <c r="Q2086" s="8">
        <f ca="1">VLOOKUP(Table1[CUSTOMER ID],'Hospitalisation Details'!$A$2:$N$2344,13,0)</f>
        <v>22</v>
      </c>
    </row>
    <row r="2087" spans="1:17" ht="15.75" x14ac:dyDescent="0.25">
      <c r="A2087" s="1" t="s">
        <v>279</v>
      </c>
      <c r="B2087" s="8" t="str">
        <f>VLOOKUP(A2087:A4421,'Customer Names'!$A$2:$D$2336,2,0)</f>
        <v xml:space="preserve">  Ariel</v>
      </c>
      <c r="C2087" s="8">
        <f>VLOOKUP(A2087:A4421,'Medical Examinations'!$A$2:$H$2336,2,0)</f>
        <v>50.38</v>
      </c>
      <c r="D2087" s="8">
        <f>VLOOKUP(A2087:A4421,'Medical Examinations'!$A$2:$H$2336,3,0)</f>
        <v>5.8</v>
      </c>
      <c r="E2087" s="8" t="str">
        <f>VLOOKUP(A2087:A4421,'Medical Examinations'!$A$1:$M$2336,10,0)</f>
        <v>No</v>
      </c>
      <c r="F2087" s="8" t="str">
        <f>VLOOKUP(A2087:A4421,'Medical Examinations'!$A$2:$H$2336,5,0)</f>
        <v>No</v>
      </c>
      <c r="G2087" s="8" t="str">
        <f>VLOOKUP(A2087:A4421,'Medical Examinations'!$A$2:$H$2336,6,0)</f>
        <v>No</v>
      </c>
      <c r="H2087" s="8">
        <f>VLOOKUP(A2087:A4421,'Medical Examinations'!$A$2:$H$2336,7,0)</f>
        <v>0</v>
      </c>
      <c r="I2087" t="str">
        <f>VLOOKUP(A2087:A4421,'Medical Examinations'!$A$2:$K$2336,11,0)</f>
        <v>No</v>
      </c>
      <c r="J2087" s="8" t="str">
        <f>VLOOKUP(A2087:A4421,'Medical Examinations'!$A$2:$M$2336,12,0)</f>
        <v>Obesity</v>
      </c>
      <c r="K2087" s="8" t="str">
        <f>VLOOKUP(A2087:A4421,'Medical Examinations'!$A$2:$M$2336,13,0)</f>
        <v>Prediabetes</v>
      </c>
      <c r="L2087" s="8" t="str">
        <f>VLOOKUP(Table1[CUSTOMER ID],'Hospitalisation Details'!$A$1:$N$2344,12,0)</f>
        <v>21/Nov/1999</v>
      </c>
      <c r="M2087" s="22">
        <f>VLOOKUP(Table1[CUSTOMER ID],'Hospitalisation Details'!$A$2:$N$2344,14,0)</f>
        <v>2438.06</v>
      </c>
      <c r="N2087" s="8" t="str">
        <f>VLOOKUP(Table1[CUSTOMER ID],'Hospitalisation Details'!$A$2:$I$2344,7,0)</f>
        <v>tier - 2</v>
      </c>
      <c r="O2087" s="8" t="str">
        <f>VLOOKUP(Table1[CUSTOMER ID],'Hospitalisation Details'!$A$2:$I$2344,8,0)</f>
        <v>tier - 2</v>
      </c>
      <c r="P2087" s="8" t="str">
        <f>VLOOKUP(Table1[CUSTOMER ID],'Hospitalisation Details'!$A$2:$I$2344,9,0)</f>
        <v>R1013</v>
      </c>
      <c r="Q2087" s="8">
        <f ca="1">VLOOKUP(Table1[CUSTOMER ID],'Hospitalisation Details'!$A$2:$N$2344,13,0)</f>
        <v>25</v>
      </c>
    </row>
    <row r="2088" spans="1:17" ht="15.75" x14ac:dyDescent="0.25">
      <c r="A2088" s="1" t="s">
        <v>278</v>
      </c>
      <c r="B2088" s="8" t="str">
        <f>VLOOKUP(A2088:A4422,'Customer Names'!$A$2:$D$2336,2,0)</f>
        <v xml:space="preserve">  Jeremy</v>
      </c>
      <c r="C2088" s="8">
        <f>VLOOKUP(A2088:A4422,'Medical Examinations'!$A$2:$H$2336,2,0)</f>
        <v>35.200000000000003</v>
      </c>
      <c r="D2088" s="8">
        <f>VLOOKUP(A2088:A4422,'Medical Examinations'!$A$2:$H$2336,3,0)</f>
        <v>4.28</v>
      </c>
      <c r="E2088" s="8" t="str">
        <f>VLOOKUP(A2088:A4422,'Medical Examinations'!$A$1:$M$2336,10,0)</f>
        <v>No</v>
      </c>
      <c r="F2088" s="8" t="str">
        <f>VLOOKUP(A2088:A4422,'Medical Examinations'!$A$2:$H$2336,5,0)</f>
        <v>No</v>
      </c>
      <c r="G2088" s="8" t="str">
        <f>VLOOKUP(A2088:A4422,'Medical Examinations'!$A$2:$H$2336,6,0)</f>
        <v>No</v>
      </c>
      <c r="H2088" s="8">
        <f>VLOOKUP(A2088:A4422,'Medical Examinations'!$A$2:$H$2336,7,0)</f>
        <v>0</v>
      </c>
      <c r="I2088" t="str">
        <f>VLOOKUP(A2088:A4422,'Medical Examinations'!$A$2:$K$2336,11,0)</f>
        <v>No</v>
      </c>
      <c r="J2088" s="8" t="str">
        <f>VLOOKUP(A2088:A4422,'Medical Examinations'!$A$2:$M$2336,12,0)</f>
        <v>Obesity</v>
      </c>
      <c r="K2088" s="8" t="str">
        <f>VLOOKUP(A2088:A4422,'Medical Examinations'!$A$2:$M$2336,13,0)</f>
        <v>Normal</v>
      </c>
      <c r="L2088" s="8" t="str">
        <f>VLOOKUP(Table1[CUSTOMER ID],'Hospitalisation Details'!$A$1:$N$2344,12,0)</f>
        <v>12/Nov/1999</v>
      </c>
      <c r="M2088" s="22">
        <f>VLOOKUP(Table1[CUSTOMER ID],'Hospitalisation Details'!$A$2:$N$2344,14,0)</f>
        <v>2416.96</v>
      </c>
      <c r="N2088" s="8" t="str">
        <f>VLOOKUP(Table1[CUSTOMER ID],'Hospitalisation Details'!$A$2:$I$2344,7,0)</f>
        <v>tier - 2</v>
      </c>
      <c r="O2088" s="8" t="str">
        <f>VLOOKUP(Table1[CUSTOMER ID],'Hospitalisation Details'!$A$2:$I$2344,8,0)</f>
        <v>tier - 2</v>
      </c>
      <c r="P2088" s="8" t="str">
        <f>VLOOKUP(Table1[CUSTOMER ID],'Hospitalisation Details'!$A$2:$I$2344,9,0)</f>
        <v>R1011</v>
      </c>
      <c r="Q2088" s="8">
        <f ca="1">VLOOKUP(Table1[CUSTOMER ID],'Hospitalisation Details'!$A$2:$N$2344,13,0)</f>
        <v>25</v>
      </c>
    </row>
    <row r="2089" spans="1:17" ht="15.75" x14ac:dyDescent="0.25">
      <c r="A2089" s="1" t="s">
        <v>277</v>
      </c>
      <c r="B2089" s="8" t="str">
        <f>VLOOKUP(A2089:A4423,'Customer Names'!$A$2:$D$2336,2,0)</f>
        <v xml:space="preserve">  Rosalie</v>
      </c>
      <c r="C2089" s="8">
        <f>VLOOKUP(A2089:A4423,'Medical Examinations'!$A$2:$H$2336,2,0)</f>
        <v>35.72</v>
      </c>
      <c r="D2089" s="8">
        <f>VLOOKUP(A2089:A4423,'Medical Examinations'!$A$2:$H$2336,3,0)</f>
        <v>5.5</v>
      </c>
      <c r="E2089" s="8" t="str">
        <f>VLOOKUP(A2089:A4423,'Medical Examinations'!$A$1:$M$2336,10,0)</f>
        <v>Yes</v>
      </c>
      <c r="F2089" s="8" t="str">
        <f>VLOOKUP(A2089:A4423,'Medical Examinations'!$A$2:$H$2336,5,0)</f>
        <v>No</v>
      </c>
      <c r="G2089" s="8" t="str">
        <f>VLOOKUP(A2089:A4423,'Medical Examinations'!$A$2:$H$2336,6,0)</f>
        <v>No</v>
      </c>
      <c r="H2089" s="8">
        <f>VLOOKUP(A2089:A4423,'Medical Examinations'!$A$2:$H$2336,7,0)</f>
        <v>0</v>
      </c>
      <c r="I2089" t="str">
        <f>VLOOKUP(A2089:A4423,'Medical Examinations'!$A$2:$K$2336,11,0)</f>
        <v>No</v>
      </c>
      <c r="J2089" s="8" t="str">
        <f>VLOOKUP(A2089:A4423,'Medical Examinations'!$A$2:$M$2336,12,0)</f>
        <v>Obesity</v>
      </c>
      <c r="K2089" s="8" t="str">
        <f>VLOOKUP(A2089:A4423,'Medical Examinations'!$A$2:$M$2336,13,0)</f>
        <v>Normal</v>
      </c>
      <c r="L2089" s="8" t="str">
        <f>VLOOKUP(Table1[CUSTOMER ID],'Hospitalisation Details'!$A$1:$N$2344,12,0)</f>
        <v>3/Jun/2001</v>
      </c>
      <c r="M2089" s="22">
        <f>VLOOKUP(Table1[CUSTOMER ID],'Hospitalisation Details'!$A$2:$N$2344,14,0)</f>
        <v>2404.73</v>
      </c>
      <c r="N2089" s="8" t="str">
        <f>VLOOKUP(Table1[CUSTOMER ID],'Hospitalisation Details'!$A$2:$I$2344,7,0)</f>
        <v>tier - 2</v>
      </c>
      <c r="O2089" s="8" t="str">
        <f>VLOOKUP(Table1[CUSTOMER ID],'Hospitalisation Details'!$A$2:$I$2344,8,0)</f>
        <v>tier - 3</v>
      </c>
      <c r="P2089" s="8" t="str">
        <f>VLOOKUP(Table1[CUSTOMER ID],'Hospitalisation Details'!$A$2:$I$2344,9,0)</f>
        <v>R1012</v>
      </c>
      <c r="Q2089" s="8">
        <f ca="1">VLOOKUP(Table1[CUSTOMER ID],'Hospitalisation Details'!$A$2:$N$2344,13,0)</f>
        <v>23</v>
      </c>
    </row>
    <row r="2090" spans="1:17" ht="15.75" x14ac:dyDescent="0.25">
      <c r="A2090" s="1" t="s">
        <v>276</v>
      </c>
      <c r="B2090" s="8" t="str">
        <f>VLOOKUP(A2090:A4424,'Customer Names'!$A$2:$D$2336,2,0)</f>
        <v xml:space="preserve">  Jay</v>
      </c>
      <c r="C2090" s="8">
        <f>VLOOKUP(A2090:A4424,'Medical Examinations'!$A$2:$H$2336,2,0)</f>
        <v>24.51</v>
      </c>
      <c r="D2090" s="8">
        <f>VLOOKUP(A2090:A4424,'Medical Examinations'!$A$2:$H$2336,3,0)</f>
        <v>4.6900000000000004</v>
      </c>
      <c r="E2090" s="8" t="str">
        <f>VLOOKUP(A2090:A4424,'Medical Examinations'!$A$1:$M$2336,10,0)</f>
        <v>No</v>
      </c>
      <c r="F2090" s="8" t="str">
        <f>VLOOKUP(A2090:A4424,'Medical Examinations'!$A$2:$H$2336,5,0)</f>
        <v>No</v>
      </c>
      <c r="G2090" s="8" t="str">
        <f>VLOOKUP(A2090:A4424,'Medical Examinations'!$A$2:$H$2336,6,0)</f>
        <v>No</v>
      </c>
      <c r="H2090" s="8">
        <f>VLOOKUP(A2090:A4424,'Medical Examinations'!$A$2:$H$2336,7,0)</f>
        <v>0</v>
      </c>
      <c r="I2090" t="str">
        <f>VLOOKUP(A2090:A4424,'Medical Examinations'!$A$2:$K$2336,11,0)</f>
        <v>No</v>
      </c>
      <c r="J2090" s="8" t="str">
        <f>VLOOKUP(A2090:A4424,'Medical Examinations'!$A$2:$M$2336,12,0)</f>
        <v>Normal Weight</v>
      </c>
      <c r="K2090" s="8" t="str">
        <f>VLOOKUP(A2090:A4424,'Medical Examinations'!$A$2:$M$2336,13,0)</f>
        <v>Normal</v>
      </c>
      <c r="L2090" s="8" t="str">
        <f>VLOOKUP(Table1[CUSTOMER ID],'Hospitalisation Details'!$A$1:$N$2344,12,0)</f>
        <v>10/Aug/1999</v>
      </c>
      <c r="M2090" s="22">
        <f>VLOOKUP(Table1[CUSTOMER ID],'Hospitalisation Details'!$A$2:$N$2344,14,0)</f>
        <v>2396.1</v>
      </c>
      <c r="N2090" s="8" t="str">
        <f>VLOOKUP(Table1[CUSTOMER ID],'Hospitalisation Details'!$A$2:$I$2344,7,0)</f>
        <v>tier - 2</v>
      </c>
      <c r="O2090" s="8" t="str">
        <f>VLOOKUP(Table1[CUSTOMER ID],'Hospitalisation Details'!$A$2:$I$2344,8,0)</f>
        <v>tier - 1</v>
      </c>
      <c r="P2090" s="8" t="str">
        <f>VLOOKUP(Table1[CUSTOMER ID],'Hospitalisation Details'!$A$2:$I$2344,9,0)</f>
        <v>R1019</v>
      </c>
      <c r="Q2090" s="8">
        <f ca="1">VLOOKUP(Table1[CUSTOMER ID],'Hospitalisation Details'!$A$2:$N$2344,13,0)</f>
        <v>25</v>
      </c>
    </row>
    <row r="2091" spans="1:17" ht="15.75" x14ac:dyDescent="0.25">
      <c r="A2091" s="1" t="s">
        <v>274</v>
      </c>
      <c r="B2091" s="8" t="str">
        <f>VLOOKUP(A2091:A4425,'Customer Names'!$A$2:$D$2336,2,0)</f>
        <v xml:space="preserve">  Vitaliy</v>
      </c>
      <c r="C2091" s="8">
        <f>VLOOKUP(A2091:A4425,'Medical Examinations'!$A$2:$H$2336,2,0)</f>
        <v>23.844999999999999</v>
      </c>
      <c r="D2091" s="8">
        <f>VLOOKUP(A2091:A4425,'Medical Examinations'!$A$2:$H$2336,3,0)</f>
        <v>4.43</v>
      </c>
      <c r="E2091" s="8" t="str">
        <f>VLOOKUP(A2091:A4425,'Medical Examinations'!$A$1:$M$2336,10,0)</f>
        <v>No</v>
      </c>
      <c r="F2091" s="8" t="str">
        <f>VLOOKUP(A2091:A4425,'Medical Examinations'!$A$2:$H$2336,5,0)</f>
        <v>No</v>
      </c>
      <c r="G2091" s="8" t="str">
        <f>VLOOKUP(A2091:A4425,'Medical Examinations'!$A$2:$H$2336,6,0)</f>
        <v>No</v>
      </c>
      <c r="H2091" s="8">
        <f>VLOOKUP(A2091:A4425,'Medical Examinations'!$A$2:$H$2336,7,0)</f>
        <v>0</v>
      </c>
      <c r="I2091" t="str">
        <f>VLOOKUP(A2091:A4425,'Medical Examinations'!$A$2:$K$2336,11,0)</f>
        <v>No</v>
      </c>
      <c r="J2091" s="8" t="str">
        <f>VLOOKUP(A2091:A4425,'Medical Examinations'!$A$2:$M$2336,12,0)</f>
        <v>Normal Weight</v>
      </c>
      <c r="K2091" s="8" t="str">
        <f>VLOOKUP(A2091:A4425,'Medical Examinations'!$A$2:$M$2336,13,0)</f>
        <v>Normal</v>
      </c>
      <c r="L2091" s="8" t="str">
        <f>VLOOKUP(Table1[CUSTOMER ID],'Hospitalisation Details'!$A$1:$N$2344,12,0)</f>
        <v>17/Dec/1999</v>
      </c>
      <c r="M2091" s="22">
        <f>VLOOKUP(Table1[CUSTOMER ID],'Hospitalisation Details'!$A$2:$N$2344,14,0)</f>
        <v>2395.17</v>
      </c>
      <c r="N2091" s="8" t="str">
        <f>VLOOKUP(Table1[CUSTOMER ID],'Hospitalisation Details'!$A$2:$I$2344,7,0)</f>
        <v>tier - 2</v>
      </c>
      <c r="O2091" s="8" t="str">
        <f>VLOOKUP(Table1[CUSTOMER ID],'Hospitalisation Details'!$A$2:$I$2344,8,0)</f>
        <v>tier - 1</v>
      </c>
      <c r="P2091" s="8" t="str">
        <f>VLOOKUP(Table1[CUSTOMER ID],'Hospitalisation Details'!$A$2:$I$2344,9,0)</f>
        <v>R1014</v>
      </c>
      <c r="Q2091" s="8">
        <f ca="1">VLOOKUP(Table1[CUSTOMER ID],'Hospitalisation Details'!$A$2:$N$2344,13,0)</f>
        <v>24</v>
      </c>
    </row>
    <row r="2092" spans="1:17" ht="15.75" x14ac:dyDescent="0.25">
      <c r="A2092" s="1" t="s">
        <v>273</v>
      </c>
      <c r="B2092" s="8" t="str">
        <f>VLOOKUP(A2092:A4426,'Customer Names'!$A$2:$D$2336,2,0)</f>
        <v xml:space="preserve">  Benjamin W</v>
      </c>
      <c r="C2092" s="8">
        <f>VLOOKUP(A2092:A4426,'Medical Examinations'!$A$2:$H$2336,2,0)</f>
        <v>15.68</v>
      </c>
      <c r="D2092" s="8">
        <f>VLOOKUP(A2092:A4426,'Medical Examinations'!$A$2:$H$2336,3,0)</f>
        <v>6.16</v>
      </c>
      <c r="E2092" s="8" t="str">
        <f>VLOOKUP(A2092:A4426,'Medical Examinations'!$A$1:$M$2336,10,0)</f>
        <v>Yes</v>
      </c>
      <c r="F2092" s="8" t="str">
        <f>VLOOKUP(A2092:A4426,'Medical Examinations'!$A$2:$H$2336,5,0)</f>
        <v>No</v>
      </c>
      <c r="G2092" s="8" t="str">
        <f>VLOOKUP(A2092:A4426,'Medical Examinations'!$A$2:$H$2336,6,0)</f>
        <v>No</v>
      </c>
      <c r="H2092" s="8">
        <f>VLOOKUP(A2092:A4426,'Medical Examinations'!$A$2:$H$2336,7,0)</f>
        <v>1</v>
      </c>
      <c r="I2092" t="str">
        <f>VLOOKUP(A2092:A4426,'Medical Examinations'!$A$2:$K$2336,11,0)</f>
        <v>No</v>
      </c>
      <c r="J2092" s="8" t="str">
        <f>VLOOKUP(A2092:A4426,'Medical Examinations'!$A$2:$M$2336,12,0)</f>
        <v>Underweight</v>
      </c>
      <c r="K2092" s="8" t="str">
        <f>VLOOKUP(A2092:A4426,'Medical Examinations'!$A$2:$M$2336,13,0)</f>
        <v>Prediabetes</v>
      </c>
      <c r="L2092" s="8" t="str">
        <f>VLOOKUP(Table1[CUSTOMER ID],'Hospitalisation Details'!$A$1:$N$2344,12,0)</f>
        <v>12/Dec/1988</v>
      </c>
      <c r="M2092" s="22">
        <f>VLOOKUP(Table1[CUSTOMER ID],'Hospitalisation Details'!$A$2:$N$2344,14,0)</f>
        <v>2373.3000000000002</v>
      </c>
      <c r="N2092" s="8" t="str">
        <f>VLOOKUP(Table1[CUSTOMER ID],'Hospitalisation Details'!$A$2:$I$2344,7,0)</f>
        <v>tier - 2</v>
      </c>
      <c r="O2092" s="8" t="str">
        <f>VLOOKUP(Table1[CUSTOMER ID],'Hospitalisation Details'!$A$2:$I$2344,8,0)</f>
        <v>tier - 2</v>
      </c>
      <c r="P2092" s="8" t="str">
        <f>VLOOKUP(Table1[CUSTOMER ID],'Hospitalisation Details'!$A$2:$I$2344,9,0)</f>
        <v>R1013</v>
      </c>
      <c r="Q2092" s="8">
        <f ca="1">VLOOKUP(Table1[CUSTOMER ID],'Hospitalisation Details'!$A$2:$N$2344,13,0)</f>
        <v>35</v>
      </c>
    </row>
    <row r="2093" spans="1:17" ht="15.75" x14ac:dyDescent="0.25">
      <c r="A2093" s="1" t="s">
        <v>272</v>
      </c>
      <c r="B2093" s="8" t="str">
        <f>VLOOKUP(A2093:A4427,'Customer Names'!$A$2:$D$2336,2,0)</f>
        <v xml:space="preserve">  Jesse</v>
      </c>
      <c r="C2093" s="8">
        <f>VLOOKUP(A2093:A4427,'Medical Examinations'!$A$2:$H$2336,2,0)</f>
        <v>32.395000000000003</v>
      </c>
      <c r="D2093" s="8">
        <f>VLOOKUP(A2093:A4427,'Medical Examinations'!$A$2:$H$2336,3,0)</f>
        <v>6.66</v>
      </c>
      <c r="E2093" s="8" t="str">
        <f>VLOOKUP(A2093:A4427,'Medical Examinations'!$A$1:$M$2336,10,0)</f>
        <v>No</v>
      </c>
      <c r="F2093" s="8" t="str">
        <f>VLOOKUP(A2093:A4427,'Medical Examinations'!$A$2:$H$2336,5,0)</f>
        <v>No</v>
      </c>
      <c r="G2093" s="8" t="str">
        <f>VLOOKUP(A2093:A4427,'Medical Examinations'!$A$2:$H$2336,6,0)</f>
        <v>No</v>
      </c>
      <c r="H2093" s="8">
        <f>VLOOKUP(A2093:A4427,'Medical Examinations'!$A$2:$H$2336,7,0)</f>
        <v>0</v>
      </c>
      <c r="I2093" t="str">
        <f>VLOOKUP(A2093:A4427,'Medical Examinations'!$A$2:$K$2336,11,0)</f>
        <v>No</v>
      </c>
      <c r="J2093" s="8" t="str">
        <f>VLOOKUP(A2093:A4427,'Medical Examinations'!$A$2:$M$2336,12,0)</f>
        <v>Obesity</v>
      </c>
      <c r="K2093" s="8" t="str">
        <f>VLOOKUP(A2093:A4427,'Medical Examinations'!$A$2:$M$2336,13,0)</f>
        <v>Diabetes</v>
      </c>
      <c r="L2093" s="8" t="str">
        <f>VLOOKUP(Table1[CUSTOMER ID],'Hospitalisation Details'!$A$1:$N$2344,12,0)</f>
        <v>5/Nov/2002</v>
      </c>
      <c r="M2093" s="22">
        <f>VLOOKUP(Table1[CUSTOMER ID],'Hospitalisation Details'!$A$2:$N$2344,14,0)</f>
        <v>2362.23</v>
      </c>
      <c r="N2093" s="8" t="str">
        <f>VLOOKUP(Table1[CUSTOMER ID],'Hospitalisation Details'!$A$2:$I$2344,7,0)</f>
        <v>tier - 2</v>
      </c>
      <c r="O2093" s="8" t="str">
        <f>VLOOKUP(Table1[CUSTOMER ID],'Hospitalisation Details'!$A$2:$I$2344,8,0)</f>
        <v>tier - 1</v>
      </c>
      <c r="P2093" s="8" t="str">
        <f>VLOOKUP(Table1[CUSTOMER ID],'Hospitalisation Details'!$A$2:$I$2344,9,0)</f>
        <v>R1012</v>
      </c>
      <c r="Q2093" s="8">
        <f ca="1">VLOOKUP(Table1[CUSTOMER ID],'Hospitalisation Details'!$A$2:$N$2344,13,0)</f>
        <v>22</v>
      </c>
    </row>
    <row r="2094" spans="1:17" ht="15.75" x14ac:dyDescent="0.25">
      <c r="A2094" s="1" t="s">
        <v>271</v>
      </c>
      <c r="B2094" s="8" t="str">
        <f>VLOOKUP(A2094:A4428,'Customer Names'!$A$2:$D$2336,2,0)</f>
        <v xml:space="preserve">  Mark</v>
      </c>
      <c r="C2094" s="8">
        <f>VLOOKUP(A2094:A4428,'Medical Examinations'!$A$2:$H$2336,2,0)</f>
        <v>23.655000000000001</v>
      </c>
      <c r="D2094" s="8">
        <f>VLOOKUP(A2094:A4428,'Medical Examinations'!$A$2:$H$2336,3,0)</f>
        <v>5.92</v>
      </c>
      <c r="E2094" s="8" t="str">
        <f>VLOOKUP(A2094:A4428,'Medical Examinations'!$A$1:$M$2336,10,0)</f>
        <v>No</v>
      </c>
      <c r="F2094" s="8" t="str">
        <f>VLOOKUP(A2094:A4428,'Medical Examinations'!$A$2:$H$2336,5,0)</f>
        <v>No</v>
      </c>
      <c r="G2094" s="8" t="str">
        <f>VLOOKUP(A2094:A4428,'Medical Examinations'!$A$2:$H$2336,6,0)</f>
        <v>No</v>
      </c>
      <c r="H2094" s="8">
        <f>VLOOKUP(A2094:A4428,'Medical Examinations'!$A$2:$H$2336,7,0)</f>
        <v>1</v>
      </c>
      <c r="I2094" t="str">
        <f>VLOOKUP(A2094:A4428,'Medical Examinations'!$A$2:$K$2336,11,0)</f>
        <v>No</v>
      </c>
      <c r="J2094" s="8" t="str">
        <f>VLOOKUP(A2094:A4428,'Medical Examinations'!$A$2:$M$2336,12,0)</f>
        <v>Normal Weight</v>
      </c>
      <c r="K2094" s="8" t="str">
        <f>VLOOKUP(A2094:A4428,'Medical Examinations'!$A$2:$M$2336,13,0)</f>
        <v>Prediabetes</v>
      </c>
      <c r="L2094" s="8" t="str">
        <f>VLOOKUP(Table1[CUSTOMER ID],'Hospitalisation Details'!$A$1:$N$2344,12,0)</f>
        <v>21/Oct/1998</v>
      </c>
      <c r="M2094" s="22">
        <f>VLOOKUP(Table1[CUSTOMER ID],'Hospitalisation Details'!$A$2:$N$2344,14,0)</f>
        <v>2352.9699999999998</v>
      </c>
      <c r="N2094" s="8" t="str">
        <f>VLOOKUP(Table1[CUSTOMER ID],'Hospitalisation Details'!$A$2:$I$2344,7,0)</f>
        <v>tier - 3</v>
      </c>
      <c r="O2094" s="8" t="str">
        <f>VLOOKUP(Table1[CUSTOMER ID],'Hospitalisation Details'!$A$2:$I$2344,8,0)</f>
        <v>tier - 3</v>
      </c>
      <c r="P2094" s="8" t="str">
        <f>VLOOKUP(Table1[CUSTOMER ID],'Hospitalisation Details'!$A$2:$I$2344,9,0)</f>
        <v>R1012</v>
      </c>
      <c r="Q2094" s="8">
        <f ca="1">VLOOKUP(Table1[CUSTOMER ID],'Hospitalisation Details'!$A$2:$N$2344,13,0)</f>
        <v>26</v>
      </c>
    </row>
    <row r="2095" spans="1:17" ht="15.75" x14ac:dyDescent="0.25">
      <c r="A2095" s="1" t="s">
        <v>270</v>
      </c>
      <c r="B2095" s="8" t="str">
        <f>VLOOKUP(A2095:A4429,'Customer Names'!$A$2:$D$2336,2,0)</f>
        <v xml:space="preserve">  Lauren</v>
      </c>
      <c r="C2095" s="8">
        <f>VLOOKUP(A2095:A4429,'Medical Examinations'!$A$2:$H$2336,2,0)</f>
        <v>28.4</v>
      </c>
      <c r="D2095" s="8">
        <f>VLOOKUP(A2095:A4429,'Medical Examinations'!$A$2:$H$2336,3,0)</f>
        <v>5.97</v>
      </c>
      <c r="E2095" s="8" t="str">
        <f>VLOOKUP(A2095:A4429,'Medical Examinations'!$A$1:$M$2336,10,0)</f>
        <v>No</v>
      </c>
      <c r="F2095" s="8" t="str">
        <f>VLOOKUP(A2095:A4429,'Medical Examinations'!$A$2:$H$2336,5,0)</f>
        <v>No</v>
      </c>
      <c r="G2095" s="8" t="str">
        <f>VLOOKUP(A2095:A4429,'Medical Examinations'!$A$2:$H$2336,6,0)</f>
        <v>Yes</v>
      </c>
      <c r="H2095" s="8">
        <f>VLOOKUP(A2095:A4429,'Medical Examinations'!$A$2:$H$2336,7,0)</f>
        <v>1</v>
      </c>
      <c r="I2095" t="str">
        <f>VLOOKUP(A2095:A4429,'Medical Examinations'!$A$2:$K$2336,11,0)</f>
        <v>No</v>
      </c>
      <c r="J2095" s="8" t="str">
        <f>VLOOKUP(A2095:A4429,'Medical Examinations'!$A$2:$M$2336,12,0)</f>
        <v>Overweight</v>
      </c>
      <c r="K2095" s="8" t="str">
        <f>VLOOKUP(A2095:A4429,'Medical Examinations'!$A$2:$M$2336,13,0)</f>
        <v>Prediabetes</v>
      </c>
      <c r="L2095" s="8" t="str">
        <f>VLOOKUP(Table1[CUSTOMER ID],'Hospitalisation Details'!$A$1:$N$2344,12,0)</f>
        <v>18/Nov/2003</v>
      </c>
      <c r="M2095" s="22">
        <f>VLOOKUP(Table1[CUSTOMER ID],'Hospitalisation Details'!$A$2:$N$2344,14,0)</f>
        <v>2331.52</v>
      </c>
      <c r="N2095" s="8" t="str">
        <f>VLOOKUP(Table1[CUSTOMER ID],'Hospitalisation Details'!$A$2:$I$2344,7,0)</f>
        <v>tier - 2</v>
      </c>
      <c r="O2095" s="8" t="str">
        <f>VLOOKUP(Table1[CUSTOMER ID],'Hospitalisation Details'!$A$2:$I$2344,8,0)</f>
        <v>tier - 3</v>
      </c>
      <c r="P2095" s="8" t="str">
        <f>VLOOKUP(Table1[CUSTOMER ID],'Hospitalisation Details'!$A$2:$I$2344,9,0)</f>
        <v>R1011</v>
      </c>
      <c r="Q2095" s="8">
        <f ca="1">VLOOKUP(Table1[CUSTOMER ID],'Hospitalisation Details'!$A$2:$N$2344,13,0)</f>
        <v>21</v>
      </c>
    </row>
    <row r="2096" spans="1:17" ht="15.75" x14ac:dyDescent="0.25">
      <c r="A2096" s="1" t="s">
        <v>269</v>
      </c>
      <c r="B2096" s="8" t="str">
        <f>VLOOKUP(A2096:A4430,'Customer Names'!$A$2:$D$2336,2,0)</f>
        <v xml:space="preserve">  Massimiliano</v>
      </c>
      <c r="C2096" s="8">
        <f>VLOOKUP(A2096:A4430,'Medical Examinations'!$A$2:$H$2336,2,0)</f>
        <v>35.42</v>
      </c>
      <c r="D2096" s="8">
        <f>VLOOKUP(A2096:A4430,'Medical Examinations'!$A$2:$H$2336,3,0)</f>
        <v>4.6399999999999997</v>
      </c>
      <c r="E2096" s="8" t="str">
        <f>VLOOKUP(A2096:A4430,'Medical Examinations'!$A$1:$M$2336,10,0)</f>
        <v>Yes</v>
      </c>
      <c r="F2096" s="8" t="str">
        <f>VLOOKUP(A2096:A4430,'Medical Examinations'!$A$2:$H$2336,5,0)</f>
        <v>No</v>
      </c>
      <c r="G2096" s="8" t="str">
        <f>VLOOKUP(A2096:A4430,'Medical Examinations'!$A$2:$H$2336,6,0)</f>
        <v>No</v>
      </c>
      <c r="H2096" s="8">
        <f>VLOOKUP(A2096:A4430,'Medical Examinations'!$A$2:$H$2336,7,0)</f>
        <v>0</v>
      </c>
      <c r="I2096" t="str">
        <f>VLOOKUP(A2096:A4430,'Medical Examinations'!$A$2:$K$2336,11,0)</f>
        <v>No</v>
      </c>
      <c r="J2096" s="8" t="str">
        <f>VLOOKUP(A2096:A4430,'Medical Examinations'!$A$2:$M$2336,12,0)</f>
        <v>Obesity</v>
      </c>
      <c r="K2096" s="8" t="str">
        <f>VLOOKUP(A2096:A4430,'Medical Examinations'!$A$2:$M$2336,13,0)</f>
        <v>Normal</v>
      </c>
      <c r="L2096" s="8" t="str">
        <f>VLOOKUP(Table1[CUSTOMER ID],'Hospitalisation Details'!$A$1:$N$2344,12,0)</f>
        <v>17/Dec/1996</v>
      </c>
      <c r="M2096" s="22">
        <f>VLOOKUP(Table1[CUSTOMER ID],'Hospitalisation Details'!$A$2:$N$2344,14,0)</f>
        <v>2322.62</v>
      </c>
      <c r="N2096" s="8" t="str">
        <f>VLOOKUP(Table1[CUSTOMER ID],'Hospitalisation Details'!$A$2:$I$2344,7,0)</f>
        <v>tier - 2</v>
      </c>
      <c r="O2096" s="8" t="str">
        <f>VLOOKUP(Table1[CUSTOMER ID],'Hospitalisation Details'!$A$2:$I$2344,8,0)</f>
        <v>tier - 1</v>
      </c>
      <c r="P2096" s="8" t="str">
        <f>VLOOKUP(Table1[CUSTOMER ID],'Hospitalisation Details'!$A$2:$I$2344,9,0)</f>
        <v>R1013</v>
      </c>
      <c r="Q2096" s="8">
        <f ca="1">VLOOKUP(Table1[CUSTOMER ID],'Hospitalisation Details'!$A$2:$N$2344,13,0)</f>
        <v>27</v>
      </c>
    </row>
    <row r="2097" spans="1:17" ht="15.75" x14ac:dyDescent="0.25">
      <c r="A2097" s="1" t="s">
        <v>268</v>
      </c>
      <c r="B2097" s="8" t="str">
        <f>VLOOKUP(A2097:A4431,'Customer Names'!$A$2:$D$2336,2,0)</f>
        <v xml:space="preserve">  Josh</v>
      </c>
      <c r="C2097" s="8">
        <f>VLOOKUP(A2097:A4431,'Medical Examinations'!$A$2:$H$2336,2,0)</f>
        <v>26.18</v>
      </c>
      <c r="D2097" s="8">
        <f>VLOOKUP(A2097:A4431,'Medical Examinations'!$A$2:$H$2336,3,0)</f>
        <v>6.12</v>
      </c>
      <c r="E2097" s="8" t="str">
        <f>VLOOKUP(A2097:A4431,'Medical Examinations'!$A$1:$M$2336,10,0)</f>
        <v>No</v>
      </c>
      <c r="F2097" s="8" t="str">
        <f>VLOOKUP(A2097:A4431,'Medical Examinations'!$A$2:$H$2336,5,0)</f>
        <v>yes</v>
      </c>
      <c r="G2097" s="8" t="str">
        <f>VLOOKUP(A2097:A4431,'Medical Examinations'!$A$2:$H$2336,6,0)</f>
        <v>No</v>
      </c>
      <c r="H2097" s="8">
        <f>VLOOKUP(A2097:A4431,'Medical Examinations'!$A$2:$H$2336,7,0)</f>
        <v>1</v>
      </c>
      <c r="I2097" t="str">
        <f>VLOOKUP(A2097:A4431,'Medical Examinations'!$A$2:$K$2336,11,0)</f>
        <v>No</v>
      </c>
      <c r="J2097" s="8" t="str">
        <f>VLOOKUP(A2097:A4431,'Medical Examinations'!$A$2:$M$2336,12,0)</f>
        <v>Overweight</v>
      </c>
      <c r="K2097" s="8" t="str">
        <f>VLOOKUP(A2097:A4431,'Medical Examinations'!$A$2:$M$2336,13,0)</f>
        <v>Prediabetes</v>
      </c>
      <c r="L2097" s="8" t="str">
        <f>VLOOKUP(Table1[CUSTOMER ID],'Hospitalisation Details'!$A$1:$N$2344,12,0)</f>
        <v>6/Sep/2004</v>
      </c>
      <c r="M2097" s="22">
        <f>VLOOKUP(Table1[CUSTOMER ID],'Hospitalisation Details'!$A$2:$N$2344,14,0)</f>
        <v>2304</v>
      </c>
      <c r="N2097" s="8" t="str">
        <f>VLOOKUP(Table1[CUSTOMER ID],'Hospitalisation Details'!$A$2:$I$2344,7,0)</f>
        <v>tier - 2</v>
      </c>
      <c r="O2097" s="8" t="str">
        <f>VLOOKUP(Table1[CUSTOMER ID],'Hospitalisation Details'!$A$2:$I$2344,8,0)</f>
        <v>tier - 3</v>
      </c>
      <c r="P2097" s="8" t="str">
        <f>VLOOKUP(Table1[CUSTOMER ID],'Hospitalisation Details'!$A$2:$I$2344,9,0)</f>
        <v>R1013</v>
      </c>
      <c r="Q2097" s="8">
        <f ca="1">VLOOKUP(Table1[CUSTOMER ID],'Hospitalisation Details'!$A$2:$N$2344,13,0)</f>
        <v>20</v>
      </c>
    </row>
    <row r="2098" spans="1:17" ht="15.75" x14ac:dyDescent="0.25">
      <c r="A2098" s="1" t="s">
        <v>267</v>
      </c>
      <c r="B2098" s="8" t="str">
        <f>VLOOKUP(A2098:A4432,'Customer Names'!$A$2:$D$2336,2,0)</f>
        <v xml:space="preserve">  Kiyokatsu</v>
      </c>
      <c r="C2098" s="8">
        <f>VLOOKUP(A2098:A4432,'Medical Examinations'!$A$2:$H$2336,2,0)</f>
        <v>20.8</v>
      </c>
      <c r="D2098" s="8">
        <f>VLOOKUP(A2098:A4432,'Medical Examinations'!$A$2:$H$2336,3,0)</f>
        <v>4.87</v>
      </c>
      <c r="E2098" s="8" t="str">
        <f>VLOOKUP(A2098:A4432,'Medical Examinations'!$A$1:$M$2336,10,0)</f>
        <v>Yes</v>
      </c>
      <c r="F2098" s="8" t="str">
        <f>VLOOKUP(A2098:A4432,'Medical Examinations'!$A$2:$H$2336,5,0)</f>
        <v>No</v>
      </c>
      <c r="G2098" s="8" t="str">
        <f>VLOOKUP(A2098:A4432,'Medical Examinations'!$A$2:$H$2336,6,0)</f>
        <v>No</v>
      </c>
      <c r="H2098" s="8">
        <f>VLOOKUP(A2098:A4432,'Medical Examinations'!$A$2:$H$2336,7,0)</f>
        <v>0</v>
      </c>
      <c r="I2098" t="str">
        <f>VLOOKUP(A2098:A4432,'Medical Examinations'!$A$2:$K$2336,11,0)</f>
        <v>No</v>
      </c>
      <c r="J2098" s="8" t="str">
        <f>VLOOKUP(A2098:A4432,'Medical Examinations'!$A$2:$M$2336,12,0)</f>
        <v>Normal Weight</v>
      </c>
      <c r="K2098" s="8" t="str">
        <f>VLOOKUP(A2098:A4432,'Medical Examinations'!$A$2:$M$2336,13,0)</f>
        <v>Normal</v>
      </c>
      <c r="L2098" s="8" t="str">
        <f>VLOOKUP(Table1[CUSTOMER ID],'Hospitalisation Details'!$A$1:$N$2344,12,0)</f>
        <v>28/Nov/1996</v>
      </c>
      <c r="M2098" s="22">
        <f>VLOOKUP(Table1[CUSTOMER ID],'Hospitalisation Details'!$A$2:$N$2344,14,0)</f>
        <v>2302.3000000000002</v>
      </c>
      <c r="N2098" s="8" t="str">
        <f>VLOOKUP(Table1[CUSTOMER ID],'Hospitalisation Details'!$A$2:$I$2344,7,0)</f>
        <v>tier - 1</v>
      </c>
      <c r="O2098" s="8" t="str">
        <f>VLOOKUP(Table1[CUSTOMER ID],'Hospitalisation Details'!$A$2:$I$2344,8,0)</f>
        <v>tier - 2</v>
      </c>
      <c r="P2098" s="8" t="str">
        <f>VLOOKUP(Table1[CUSTOMER ID],'Hospitalisation Details'!$A$2:$I$2344,9,0)</f>
        <v>R1011</v>
      </c>
      <c r="Q2098" s="8">
        <f ca="1">VLOOKUP(Table1[CUSTOMER ID],'Hospitalisation Details'!$A$2:$N$2344,13,0)</f>
        <v>27</v>
      </c>
    </row>
    <row r="2099" spans="1:17" ht="15.75" x14ac:dyDescent="0.25">
      <c r="A2099" s="1" t="s">
        <v>266</v>
      </c>
      <c r="B2099" s="8" t="str">
        <f>VLOOKUP(A2099:A4433,'Customer Names'!$A$2:$D$2336,2,0)</f>
        <v xml:space="preserve">  Amanda L</v>
      </c>
      <c r="C2099" s="8">
        <f>VLOOKUP(A2099:A4433,'Medical Examinations'!$A$2:$H$2336,2,0)</f>
        <v>15.82</v>
      </c>
      <c r="D2099" s="8">
        <f>VLOOKUP(A2099:A4433,'Medical Examinations'!$A$2:$H$2336,3,0)</f>
        <v>4.5999999999999996</v>
      </c>
      <c r="E2099" s="8" t="str">
        <f>VLOOKUP(A2099:A4433,'Medical Examinations'!$A$1:$M$2336,10,0)</f>
        <v>No</v>
      </c>
      <c r="F2099" s="8" t="str">
        <f>VLOOKUP(A2099:A4433,'Medical Examinations'!$A$2:$H$2336,5,0)</f>
        <v>No</v>
      </c>
      <c r="G2099" s="8" t="str">
        <f>VLOOKUP(A2099:A4433,'Medical Examinations'!$A$2:$H$2336,6,0)</f>
        <v>No</v>
      </c>
      <c r="H2099" s="8">
        <f>VLOOKUP(A2099:A4433,'Medical Examinations'!$A$2:$H$2336,7,0)</f>
        <v>0</v>
      </c>
      <c r="I2099" t="str">
        <f>VLOOKUP(A2099:A4433,'Medical Examinations'!$A$2:$K$2336,11,0)</f>
        <v>No</v>
      </c>
      <c r="J2099" s="8" t="str">
        <f>VLOOKUP(A2099:A4433,'Medical Examinations'!$A$2:$M$2336,12,0)</f>
        <v>Underweight</v>
      </c>
      <c r="K2099" s="8" t="str">
        <f>VLOOKUP(A2099:A4433,'Medical Examinations'!$A$2:$M$2336,13,0)</f>
        <v>Normal</v>
      </c>
      <c r="L2099" s="8" t="str">
        <f>VLOOKUP(Table1[CUSTOMER ID],'Hospitalisation Details'!$A$1:$N$2344,12,0)</f>
        <v>5/Oct/1989</v>
      </c>
      <c r="M2099" s="22">
        <f>VLOOKUP(Table1[CUSTOMER ID],'Hospitalisation Details'!$A$2:$N$2344,14,0)</f>
        <v>2295.2399999999998</v>
      </c>
      <c r="N2099" s="8" t="str">
        <f>VLOOKUP(Table1[CUSTOMER ID],'Hospitalisation Details'!$A$2:$I$2344,7,0)</f>
        <v>tier - 2</v>
      </c>
      <c r="O2099" s="8" t="str">
        <f>VLOOKUP(Table1[CUSTOMER ID],'Hospitalisation Details'!$A$2:$I$2344,8,0)</f>
        <v>tier - 1</v>
      </c>
      <c r="P2099" s="8" t="str">
        <f>VLOOKUP(Table1[CUSTOMER ID],'Hospitalisation Details'!$A$2:$I$2344,9,0)</f>
        <v>R1013</v>
      </c>
      <c r="Q2099" s="8">
        <f ca="1">VLOOKUP(Table1[CUSTOMER ID],'Hospitalisation Details'!$A$2:$N$2344,13,0)</f>
        <v>35</v>
      </c>
    </row>
    <row r="2100" spans="1:17" ht="15.75" x14ac:dyDescent="0.25">
      <c r="A2100" s="1" t="s">
        <v>265</v>
      </c>
      <c r="B2100" s="8" t="str">
        <f>VLOOKUP(A2100:A4434,'Customer Names'!$A$2:$D$2336,2,0)</f>
        <v xml:space="preserve">  Matthew</v>
      </c>
      <c r="C2100" s="8">
        <f>VLOOKUP(A2100:A4434,'Medical Examinations'!$A$2:$H$2336,2,0)</f>
        <v>17.670000000000002</v>
      </c>
      <c r="D2100" s="8">
        <f>VLOOKUP(A2100:A4434,'Medical Examinations'!$A$2:$H$2336,3,0)</f>
        <v>4.78</v>
      </c>
      <c r="E2100" s="8" t="str">
        <f>VLOOKUP(A2100:A4434,'Medical Examinations'!$A$1:$M$2336,10,0)</f>
        <v>No</v>
      </c>
      <c r="F2100" s="8" t="str">
        <f>VLOOKUP(A2100:A4434,'Medical Examinations'!$A$2:$H$2336,5,0)</f>
        <v>No</v>
      </c>
      <c r="G2100" s="8" t="str">
        <f>VLOOKUP(A2100:A4434,'Medical Examinations'!$A$2:$H$2336,6,0)</f>
        <v>No</v>
      </c>
      <c r="H2100" s="8">
        <f>VLOOKUP(A2100:A4434,'Medical Examinations'!$A$2:$H$2336,7,0)</f>
        <v>0</v>
      </c>
      <c r="I2100" t="str">
        <f>VLOOKUP(A2100:A4434,'Medical Examinations'!$A$2:$K$2336,11,0)</f>
        <v>No</v>
      </c>
      <c r="J2100" s="8" t="str">
        <f>VLOOKUP(A2100:A4434,'Medical Examinations'!$A$2:$M$2336,12,0)</f>
        <v>Underweight</v>
      </c>
      <c r="K2100" s="8" t="str">
        <f>VLOOKUP(A2100:A4434,'Medical Examinations'!$A$2:$M$2336,13,0)</f>
        <v>Normal</v>
      </c>
      <c r="L2100" s="8" t="str">
        <f>VLOOKUP(Table1[CUSTOMER ID],'Hospitalisation Details'!$A$1:$N$2344,12,0)</f>
        <v>16/Jun/1991</v>
      </c>
      <c r="M2100" s="22">
        <f>VLOOKUP(Table1[CUSTOMER ID],'Hospitalisation Details'!$A$2:$N$2344,14,0)</f>
        <v>2277.7199999999998</v>
      </c>
      <c r="N2100" s="8" t="str">
        <f>VLOOKUP(Table1[CUSTOMER ID],'Hospitalisation Details'!$A$2:$I$2344,7,0)</f>
        <v>tier - 2</v>
      </c>
      <c r="O2100" s="8" t="str">
        <f>VLOOKUP(Table1[CUSTOMER ID],'Hospitalisation Details'!$A$2:$I$2344,8,0)</f>
        <v>tier - 1</v>
      </c>
      <c r="P2100" s="8" t="str">
        <f>VLOOKUP(Table1[CUSTOMER ID],'Hospitalisation Details'!$A$2:$I$2344,9,0)</f>
        <v>R1013</v>
      </c>
      <c r="Q2100" s="8">
        <f ca="1">VLOOKUP(Table1[CUSTOMER ID],'Hospitalisation Details'!$A$2:$N$2344,13,0)</f>
        <v>33</v>
      </c>
    </row>
    <row r="2101" spans="1:17" ht="15.75" x14ac:dyDescent="0.25">
      <c r="A2101" s="1" t="s">
        <v>264</v>
      </c>
      <c r="B2101" s="8" t="str">
        <f>VLOOKUP(A2101:A4435,'Customer Names'!$A$2:$D$2336,2,0)</f>
        <v xml:space="preserve">  Julia M</v>
      </c>
      <c r="C2101" s="8">
        <f>VLOOKUP(A2101:A4435,'Medical Examinations'!$A$2:$H$2336,2,0)</f>
        <v>31.92</v>
      </c>
      <c r="D2101" s="8">
        <f>VLOOKUP(A2101:A4435,'Medical Examinations'!$A$2:$H$2336,3,0)</f>
        <v>11.05</v>
      </c>
      <c r="E2101" s="8" t="str">
        <f>VLOOKUP(A2101:A4435,'Medical Examinations'!$A$1:$M$2336,10,0)</f>
        <v>No</v>
      </c>
      <c r="F2101" s="8" t="str">
        <f>VLOOKUP(A2101:A4435,'Medical Examinations'!$A$2:$H$2336,5,0)</f>
        <v>No</v>
      </c>
      <c r="G2101" s="8" t="str">
        <f>VLOOKUP(A2101:A4435,'Medical Examinations'!$A$2:$H$2336,6,0)</f>
        <v>No</v>
      </c>
      <c r="H2101" s="8">
        <f>VLOOKUP(A2101:A4435,'Medical Examinations'!$A$2:$H$2336,7,0)</f>
        <v>0</v>
      </c>
      <c r="I2101" t="str">
        <f>VLOOKUP(A2101:A4435,'Medical Examinations'!$A$2:$K$2336,11,0)</f>
        <v>No</v>
      </c>
      <c r="J2101" s="8" t="str">
        <f>VLOOKUP(A2101:A4435,'Medical Examinations'!$A$2:$M$2336,12,0)</f>
        <v>Obesity</v>
      </c>
      <c r="K2101" s="8" t="str">
        <f>VLOOKUP(A2101:A4435,'Medical Examinations'!$A$2:$M$2336,13,0)</f>
        <v>Diabetes</v>
      </c>
      <c r="L2101" s="8" t="str">
        <f>VLOOKUP(Table1[CUSTOMER ID],'Hospitalisation Details'!$A$1:$N$2344,12,0)</f>
        <v>12/Nov/2002</v>
      </c>
      <c r="M2101" s="22">
        <f>VLOOKUP(Table1[CUSTOMER ID],'Hospitalisation Details'!$A$2:$N$2344,14,0)</f>
        <v>2261.5700000000002</v>
      </c>
      <c r="N2101" s="8" t="str">
        <f>VLOOKUP(Table1[CUSTOMER ID],'Hospitalisation Details'!$A$2:$I$2344,7,0)</f>
        <v>tier - 2</v>
      </c>
      <c r="O2101" s="8" t="str">
        <f>VLOOKUP(Table1[CUSTOMER ID],'Hospitalisation Details'!$A$2:$I$2344,8,0)</f>
        <v>tier - 1</v>
      </c>
      <c r="P2101" s="8" t="str">
        <f>VLOOKUP(Table1[CUSTOMER ID],'Hospitalisation Details'!$A$2:$I$2344,9,0)</f>
        <v>R1012</v>
      </c>
      <c r="Q2101" s="8">
        <f ca="1">VLOOKUP(Table1[CUSTOMER ID],'Hospitalisation Details'!$A$2:$N$2344,13,0)</f>
        <v>22</v>
      </c>
    </row>
    <row r="2102" spans="1:17" ht="15.75" x14ac:dyDescent="0.25">
      <c r="A2102" s="1" t="s">
        <v>263</v>
      </c>
      <c r="B2102" s="8" t="str">
        <f>VLOOKUP(A2102:A4436,'Customer Names'!$A$2:$D$2336,2,0)</f>
        <v xml:space="preserve">  Rhea</v>
      </c>
      <c r="C2102" s="8">
        <f>VLOOKUP(A2102:A4436,'Medical Examinations'!$A$2:$H$2336,2,0)</f>
        <v>28.975000000000001</v>
      </c>
      <c r="D2102" s="8">
        <f>VLOOKUP(A2102:A4436,'Medical Examinations'!$A$2:$H$2336,3,0)</f>
        <v>7.62</v>
      </c>
      <c r="E2102" s="8" t="str">
        <f>VLOOKUP(A2102:A4436,'Medical Examinations'!$A$1:$M$2336,10,0)</f>
        <v>No</v>
      </c>
      <c r="F2102" s="8" t="str">
        <f>VLOOKUP(A2102:A4436,'Medical Examinations'!$A$2:$H$2336,5,0)</f>
        <v>No</v>
      </c>
      <c r="G2102" s="8" t="str">
        <f>VLOOKUP(A2102:A4436,'Medical Examinations'!$A$2:$H$2336,6,0)</f>
        <v>No</v>
      </c>
      <c r="H2102" s="8">
        <f>VLOOKUP(A2102:A4436,'Medical Examinations'!$A$2:$H$2336,7,0)</f>
        <v>0</v>
      </c>
      <c r="I2102" t="str">
        <f>VLOOKUP(A2102:A4436,'Medical Examinations'!$A$2:$K$2336,11,0)</f>
        <v>No</v>
      </c>
      <c r="J2102" s="8" t="str">
        <f>VLOOKUP(A2102:A4436,'Medical Examinations'!$A$2:$M$2336,12,0)</f>
        <v>Overweight</v>
      </c>
      <c r="K2102" s="8" t="str">
        <f>VLOOKUP(A2102:A4436,'Medical Examinations'!$A$2:$M$2336,13,0)</f>
        <v>Diabetes</v>
      </c>
      <c r="L2102" s="8" t="str">
        <f>VLOOKUP(Table1[CUSTOMER ID],'Hospitalisation Details'!$A$1:$N$2344,12,0)</f>
        <v>15/Jul/2002</v>
      </c>
      <c r="M2102" s="22">
        <f>VLOOKUP(Table1[CUSTOMER ID],'Hospitalisation Details'!$A$2:$N$2344,14,0)</f>
        <v>2257.48</v>
      </c>
      <c r="N2102" s="8" t="str">
        <f>VLOOKUP(Table1[CUSTOMER ID],'Hospitalisation Details'!$A$2:$I$2344,7,0)</f>
        <v>tier - 2</v>
      </c>
      <c r="O2102" s="8" t="str">
        <f>VLOOKUP(Table1[CUSTOMER ID],'Hospitalisation Details'!$A$2:$I$2344,8,0)</f>
        <v>tier - 1</v>
      </c>
      <c r="P2102" s="8" t="str">
        <f>VLOOKUP(Table1[CUSTOMER ID],'Hospitalisation Details'!$A$2:$I$2344,9,0)</f>
        <v>R1012</v>
      </c>
      <c r="Q2102" s="8">
        <f ca="1">VLOOKUP(Table1[CUSTOMER ID],'Hospitalisation Details'!$A$2:$N$2344,13,0)</f>
        <v>22</v>
      </c>
    </row>
    <row r="2103" spans="1:17" ht="15.75" x14ac:dyDescent="0.25">
      <c r="A2103" s="1" t="s">
        <v>262</v>
      </c>
      <c r="B2103" s="8" t="str">
        <f>VLOOKUP(A2103:A4437,'Customer Names'!$A$2:$D$2336,2,0)</f>
        <v xml:space="preserve">  Justin</v>
      </c>
      <c r="C2103" s="8">
        <f>VLOOKUP(A2103:A4437,'Medical Examinations'!$A$2:$H$2336,2,0)</f>
        <v>31.73</v>
      </c>
      <c r="D2103" s="8">
        <f>VLOOKUP(A2103:A4437,'Medical Examinations'!$A$2:$H$2336,3,0)</f>
        <v>4.78</v>
      </c>
      <c r="E2103" s="8" t="str">
        <f>VLOOKUP(A2103:A4437,'Medical Examinations'!$A$1:$M$2336,10,0)</f>
        <v>Yes</v>
      </c>
      <c r="F2103" s="8" t="str">
        <f>VLOOKUP(A2103:A4437,'Medical Examinations'!$A$2:$H$2336,5,0)</f>
        <v>yes</v>
      </c>
      <c r="G2103" s="8" t="str">
        <f>VLOOKUP(A2103:A4437,'Medical Examinations'!$A$2:$H$2336,6,0)</f>
        <v>No</v>
      </c>
      <c r="H2103" s="8">
        <f>VLOOKUP(A2103:A4437,'Medical Examinations'!$A$2:$H$2336,7,0)</f>
        <v>2</v>
      </c>
      <c r="I2103" t="str">
        <f>VLOOKUP(A2103:A4437,'Medical Examinations'!$A$2:$K$2336,11,0)</f>
        <v>No</v>
      </c>
      <c r="J2103" s="8" t="str">
        <f>VLOOKUP(A2103:A4437,'Medical Examinations'!$A$2:$M$2336,12,0)</f>
        <v>Obesity</v>
      </c>
      <c r="K2103" s="8" t="str">
        <f>VLOOKUP(A2103:A4437,'Medical Examinations'!$A$2:$M$2336,13,0)</f>
        <v>Normal</v>
      </c>
      <c r="L2103" s="8" t="str">
        <f>VLOOKUP(Table1[CUSTOMER ID],'Hospitalisation Details'!$A$1:$N$2344,12,0)</f>
        <v>11/Dec/2000</v>
      </c>
      <c r="M2103" s="22">
        <f>VLOOKUP(Table1[CUSTOMER ID],'Hospitalisation Details'!$A$2:$N$2344,14,0)</f>
        <v>2254.8000000000002</v>
      </c>
      <c r="N2103" s="8" t="str">
        <f>VLOOKUP(Table1[CUSTOMER ID],'Hospitalisation Details'!$A$2:$I$2344,7,0)</f>
        <v>tier - 2</v>
      </c>
      <c r="O2103" s="8" t="str">
        <f>VLOOKUP(Table1[CUSTOMER ID],'Hospitalisation Details'!$A$2:$I$2344,8,0)</f>
        <v>tier - 3</v>
      </c>
      <c r="P2103" s="8" t="str">
        <f>VLOOKUP(Table1[CUSTOMER ID],'Hospitalisation Details'!$A$2:$I$2344,9,0)</f>
        <v>R1016</v>
      </c>
      <c r="Q2103" s="8">
        <f ca="1">VLOOKUP(Table1[CUSTOMER ID],'Hospitalisation Details'!$A$2:$N$2344,13,0)</f>
        <v>23</v>
      </c>
    </row>
    <row r="2104" spans="1:17" ht="15.75" x14ac:dyDescent="0.25">
      <c r="A2104" s="1" t="s">
        <v>261</v>
      </c>
      <c r="B2104" s="8" t="str">
        <f>VLOOKUP(A2104:A4438,'Customer Names'!$A$2:$D$2336,2,0)</f>
        <v xml:space="preserve">  Shamus M</v>
      </c>
      <c r="C2104" s="8">
        <f>VLOOKUP(A2104:A4438,'Medical Examinations'!$A$2:$H$2336,2,0)</f>
        <v>28.88</v>
      </c>
      <c r="D2104" s="8">
        <f>VLOOKUP(A2104:A4438,'Medical Examinations'!$A$2:$H$2336,3,0)</f>
        <v>6.09</v>
      </c>
      <c r="E2104" s="8" t="str">
        <f>VLOOKUP(A2104:A4438,'Medical Examinations'!$A$1:$M$2336,10,0)</f>
        <v>Yes</v>
      </c>
      <c r="F2104" s="8" t="str">
        <f>VLOOKUP(A2104:A4438,'Medical Examinations'!$A$2:$H$2336,5,0)</f>
        <v>yes</v>
      </c>
      <c r="G2104" s="8" t="str">
        <f>VLOOKUP(A2104:A4438,'Medical Examinations'!$A$2:$H$2336,6,0)</f>
        <v>No</v>
      </c>
      <c r="H2104" s="8">
        <f>VLOOKUP(A2104:A4438,'Medical Examinations'!$A$2:$H$2336,7,0)</f>
        <v>2</v>
      </c>
      <c r="I2104" t="str">
        <f>VLOOKUP(A2104:A4438,'Medical Examinations'!$A$2:$K$2336,11,0)</f>
        <v>No</v>
      </c>
      <c r="J2104" s="8" t="str">
        <f>VLOOKUP(A2104:A4438,'Medical Examinations'!$A$2:$M$2336,12,0)</f>
        <v>Overweight</v>
      </c>
      <c r="K2104" s="8" t="str">
        <f>VLOOKUP(A2104:A4438,'Medical Examinations'!$A$2:$M$2336,13,0)</f>
        <v>Prediabetes</v>
      </c>
      <c r="L2104" s="8" t="str">
        <f>VLOOKUP(Table1[CUSTOMER ID],'Hospitalisation Details'!$A$1:$N$2344,12,0)</f>
        <v>30/Jun/2000</v>
      </c>
      <c r="M2104" s="22">
        <f>VLOOKUP(Table1[CUSTOMER ID],'Hospitalisation Details'!$A$2:$N$2344,14,0)</f>
        <v>2250.84</v>
      </c>
      <c r="N2104" s="8" t="str">
        <f>VLOOKUP(Table1[CUSTOMER ID],'Hospitalisation Details'!$A$2:$I$2344,7,0)</f>
        <v>tier - 2</v>
      </c>
      <c r="O2104" s="8" t="str">
        <f>VLOOKUP(Table1[CUSTOMER ID],'Hospitalisation Details'!$A$2:$I$2344,8,0)</f>
        <v>tier - 2</v>
      </c>
      <c r="P2104" s="8" t="str">
        <f>VLOOKUP(Table1[CUSTOMER ID],'Hospitalisation Details'!$A$2:$I$2344,9,0)</f>
        <v>R1018</v>
      </c>
      <c r="Q2104" s="8">
        <f ca="1">VLOOKUP(Table1[CUSTOMER ID],'Hospitalisation Details'!$A$2:$N$2344,13,0)</f>
        <v>24</v>
      </c>
    </row>
    <row r="2105" spans="1:17" ht="15.75" x14ac:dyDescent="0.25">
      <c r="A2105" s="1" t="s">
        <v>260</v>
      </c>
      <c r="B2105" s="8" t="str">
        <f>VLOOKUP(A2105:A4439,'Customer Names'!$A$2:$D$2336,2,0)</f>
        <v xml:space="preserve">  Mike</v>
      </c>
      <c r="C2105" s="8">
        <f>VLOOKUP(A2105:A4439,'Medical Examinations'!$A$2:$H$2336,2,0)</f>
        <v>25.555</v>
      </c>
      <c r="D2105" s="8">
        <f>VLOOKUP(A2105:A4439,'Medical Examinations'!$A$2:$H$2336,3,0)</f>
        <v>5.1100000000000003</v>
      </c>
      <c r="E2105" s="8" t="str">
        <f>VLOOKUP(A2105:A4439,'Medical Examinations'!$A$1:$M$2336,10,0)</f>
        <v>No</v>
      </c>
      <c r="F2105" s="8" t="str">
        <f>VLOOKUP(A2105:A4439,'Medical Examinations'!$A$2:$H$2336,5,0)</f>
        <v>No</v>
      </c>
      <c r="G2105" s="8" t="str">
        <f>VLOOKUP(A2105:A4439,'Medical Examinations'!$A$2:$H$2336,6,0)</f>
        <v>Yes</v>
      </c>
      <c r="H2105" s="8">
        <f>VLOOKUP(A2105:A4439,'Medical Examinations'!$A$2:$H$2336,7,0)</f>
        <v>1</v>
      </c>
      <c r="I2105" t="str">
        <f>VLOOKUP(A2105:A4439,'Medical Examinations'!$A$2:$K$2336,11,0)</f>
        <v>No</v>
      </c>
      <c r="J2105" s="8" t="str">
        <f>VLOOKUP(A2105:A4439,'Medical Examinations'!$A$2:$M$2336,12,0)</f>
        <v>Overweight</v>
      </c>
      <c r="K2105" s="8" t="str">
        <f>VLOOKUP(A2105:A4439,'Medical Examinations'!$A$2:$M$2336,13,0)</f>
        <v>Normal</v>
      </c>
      <c r="L2105" s="8" t="str">
        <f>VLOOKUP(Table1[CUSTOMER ID],'Hospitalisation Details'!$A$1:$N$2344,12,0)</f>
        <v>10/Dec/2003</v>
      </c>
      <c r="M2105" s="22">
        <f>VLOOKUP(Table1[CUSTOMER ID],'Hospitalisation Details'!$A$2:$N$2344,14,0)</f>
        <v>2221.56</v>
      </c>
      <c r="N2105" s="8" t="str">
        <f>VLOOKUP(Table1[CUSTOMER ID],'Hospitalisation Details'!$A$2:$I$2344,7,0)</f>
        <v>tier - 2</v>
      </c>
      <c r="O2105" s="8" t="str">
        <f>VLOOKUP(Table1[CUSTOMER ID],'Hospitalisation Details'!$A$2:$I$2344,8,0)</f>
        <v>tier - 3</v>
      </c>
      <c r="P2105" s="8" t="str">
        <f>VLOOKUP(Table1[CUSTOMER ID],'Hospitalisation Details'!$A$2:$I$2344,9,0)</f>
        <v>R1012</v>
      </c>
      <c r="Q2105" s="8">
        <f ca="1">VLOOKUP(Table1[CUSTOMER ID],'Hospitalisation Details'!$A$2:$N$2344,13,0)</f>
        <v>20</v>
      </c>
    </row>
    <row r="2106" spans="1:17" ht="15.75" x14ac:dyDescent="0.25">
      <c r="A2106" s="1" t="s">
        <v>259</v>
      </c>
      <c r="B2106" s="8" t="str">
        <f>VLOOKUP(A2106:A4440,'Customer Names'!$A$2:$D$2336,2,0)</f>
        <v xml:space="preserve">  Mary Beth</v>
      </c>
      <c r="C2106" s="8">
        <f>VLOOKUP(A2106:A4440,'Medical Examinations'!$A$2:$H$2336,2,0)</f>
        <v>37.29</v>
      </c>
      <c r="D2106" s="8">
        <f>VLOOKUP(A2106:A4440,'Medical Examinations'!$A$2:$H$2336,3,0)</f>
        <v>4.46</v>
      </c>
      <c r="E2106" s="8" t="str">
        <f>VLOOKUP(A2106:A4440,'Medical Examinations'!$A$1:$M$2336,10,0)</f>
        <v>No</v>
      </c>
      <c r="F2106" s="8" t="str">
        <f>VLOOKUP(A2106:A4440,'Medical Examinations'!$A$2:$H$2336,5,0)</f>
        <v>yes</v>
      </c>
      <c r="G2106" s="8" t="str">
        <f>VLOOKUP(A2106:A4440,'Medical Examinations'!$A$2:$H$2336,6,0)</f>
        <v>No</v>
      </c>
      <c r="H2106" s="8">
        <f>VLOOKUP(A2106:A4440,'Medical Examinations'!$A$2:$H$2336,7,0)</f>
        <v>1</v>
      </c>
      <c r="I2106" t="str">
        <f>VLOOKUP(A2106:A4440,'Medical Examinations'!$A$2:$K$2336,11,0)</f>
        <v>No</v>
      </c>
      <c r="J2106" s="8" t="str">
        <f>VLOOKUP(A2106:A4440,'Medical Examinations'!$A$2:$M$2336,12,0)</f>
        <v>Obesity</v>
      </c>
      <c r="K2106" s="8" t="str">
        <f>VLOOKUP(A2106:A4440,'Medical Examinations'!$A$2:$M$2336,13,0)</f>
        <v>Normal</v>
      </c>
      <c r="L2106" s="8" t="str">
        <f>VLOOKUP(Table1[CUSTOMER ID],'Hospitalisation Details'!$A$1:$N$2344,12,0)</f>
        <v>12/Dec/2004</v>
      </c>
      <c r="M2106" s="22">
        <f>VLOOKUP(Table1[CUSTOMER ID],'Hospitalisation Details'!$A$2:$N$2344,14,0)</f>
        <v>2219.4499999999998</v>
      </c>
      <c r="N2106" s="8" t="str">
        <f>VLOOKUP(Table1[CUSTOMER ID],'Hospitalisation Details'!$A$2:$I$2344,7,0)</f>
        <v>tier - 2</v>
      </c>
      <c r="O2106" s="8" t="str">
        <f>VLOOKUP(Table1[CUSTOMER ID],'Hospitalisation Details'!$A$2:$I$2344,8,0)</f>
        <v>tier - 1</v>
      </c>
      <c r="P2106" s="8" t="str">
        <f>VLOOKUP(Table1[CUSTOMER ID],'Hospitalisation Details'!$A$2:$I$2344,9,0)</f>
        <v>R1013</v>
      </c>
      <c r="Q2106" s="8">
        <f ca="1">VLOOKUP(Table1[CUSTOMER ID],'Hospitalisation Details'!$A$2:$N$2344,13,0)</f>
        <v>19</v>
      </c>
    </row>
    <row r="2107" spans="1:17" ht="15.75" x14ac:dyDescent="0.25">
      <c r="A2107" s="1" t="s">
        <v>258</v>
      </c>
      <c r="B2107" s="8" t="str">
        <f>VLOOKUP(A2107:A4441,'Customer Names'!$A$2:$D$2336,2,0)</f>
        <v xml:space="preserve">  Erin</v>
      </c>
      <c r="C2107" s="8">
        <f>VLOOKUP(A2107:A4441,'Medical Examinations'!$A$2:$H$2336,2,0)</f>
        <v>40.28</v>
      </c>
      <c r="D2107" s="8">
        <f>VLOOKUP(A2107:A4441,'Medical Examinations'!$A$2:$H$2336,3,0)</f>
        <v>6.11</v>
      </c>
      <c r="E2107" s="8" t="str">
        <f>VLOOKUP(A2107:A4441,'Medical Examinations'!$A$1:$M$2336,10,0)</f>
        <v>No</v>
      </c>
      <c r="F2107" s="8" t="str">
        <f>VLOOKUP(A2107:A4441,'Medical Examinations'!$A$2:$H$2336,5,0)</f>
        <v>yes</v>
      </c>
      <c r="G2107" s="8" t="str">
        <f>VLOOKUP(A2107:A4441,'Medical Examinations'!$A$2:$H$2336,6,0)</f>
        <v>No</v>
      </c>
      <c r="H2107" s="8">
        <f>VLOOKUP(A2107:A4441,'Medical Examinations'!$A$2:$H$2336,7,0)</f>
        <v>1</v>
      </c>
      <c r="I2107" t="str">
        <f>VLOOKUP(A2107:A4441,'Medical Examinations'!$A$2:$K$2336,11,0)</f>
        <v>No</v>
      </c>
      <c r="J2107" s="8" t="str">
        <f>VLOOKUP(A2107:A4441,'Medical Examinations'!$A$2:$M$2336,12,0)</f>
        <v>Obesity</v>
      </c>
      <c r="K2107" s="8" t="str">
        <f>VLOOKUP(A2107:A4441,'Medical Examinations'!$A$2:$M$2336,13,0)</f>
        <v>Prediabetes</v>
      </c>
      <c r="L2107" s="8" t="str">
        <f>VLOOKUP(Table1[CUSTOMER ID],'Hospitalisation Details'!$A$1:$N$2344,12,0)</f>
        <v>25/Sep/2004</v>
      </c>
      <c r="M2107" s="22">
        <f>VLOOKUP(Table1[CUSTOMER ID],'Hospitalisation Details'!$A$2:$N$2344,14,0)</f>
        <v>2217.6</v>
      </c>
      <c r="N2107" s="8" t="str">
        <f>VLOOKUP(Table1[CUSTOMER ID],'Hospitalisation Details'!$A$2:$I$2344,7,0)</f>
        <v>tier - 2</v>
      </c>
      <c r="O2107" s="8" t="str">
        <f>VLOOKUP(Table1[CUSTOMER ID],'Hospitalisation Details'!$A$2:$I$2344,8,0)</f>
        <v>tier - 1</v>
      </c>
      <c r="P2107" s="8" t="str">
        <f>VLOOKUP(Table1[CUSTOMER ID],'Hospitalisation Details'!$A$2:$I$2344,9,0)</f>
        <v>R1024</v>
      </c>
      <c r="Q2107" s="8">
        <f ca="1">VLOOKUP(Table1[CUSTOMER ID],'Hospitalisation Details'!$A$2:$N$2344,13,0)</f>
        <v>20</v>
      </c>
    </row>
    <row r="2108" spans="1:17" ht="15.75" x14ac:dyDescent="0.25">
      <c r="A2108" s="1" t="s">
        <v>257</v>
      </c>
      <c r="B2108" s="8" t="str">
        <f>VLOOKUP(A2108:A4442,'Customer Names'!$A$2:$D$2336,2,0)</f>
        <v xml:space="preserve">  Hallie</v>
      </c>
      <c r="C2108" s="8">
        <f>VLOOKUP(A2108:A4442,'Medical Examinations'!$A$2:$H$2336,2,0)</f>
        <v>40.185000000000002</v>
      </c>
      <c r="D2108" s="8">
        <f>VLOOKUP(A2108:A4442,'Medical Examinations'!$A$2:$H$2336,3,0)</f>
        <v>4.66</v>
      </c>
      <c r="E2108" s="8" t="str">
        <f>VLOOKUP(A2108:A4442,'Medical Examinations'!$A$1:$M$2336,10,0)</f>
        <v>No</v>
      </c>
      <c r="F2108" s="8" t="str">
        <f>VLOOKUP(A2108:A4442,'Medical Examinations'!$A$2:$H$2336,5,0)</f>
        <v>yes</v>
      </c>
      <c r="G2108" s="8" t="str">
        <f>VLOOKUP(A2108:A4442,'Medical Examinations'!$A$2:$H$2336,6,0)</f>
        <v>No</v>
      </c>
      <c r="H2108" s="8">
        <f>VLOOKUP(A2108:A4442,'Medical Examinations'!$A$2:$H$2336,7,0)</f>
        <v>1</v>
      </c>
      <c r="I2108" t="str">
        <f>VLOOKUP(A2108:A4442,'Medical Examinations'!$A$2:$K$2336,11,0)</f>
        <v>No</v>
      </c>
      <c r="J2108" s="8" t="str">
        <f>VLOOKUP(A2108:A4442,'Medical Examinations'!$A$2:$M$2336,12,0)</f>
        <v>Obesity</v>
      </c>
      <c r="K2108" s="8" t="str">
        <f>VLOOKUP(A2108:A4442,'Medical Examinations'!$A$2:$M$2336,13,0)</f>
        <v>Normal</v>
      </c>
      <c r="L2108" s="8" t="str">
        <f>VLOOKUP(Table1[CUSTOMER ID],'Hospitalisation Details'!$A$1:$N$2344,12,0)</f>
        <v>13/Jun/2004</v>
      </c>
      <c r="M2108" s="22">
        <f>VLOOKUP(Table1[CUSTOMER ID],'Hospitalisation Details'!$A$2:$N$2344,14,0)</f>
        <v>2217.4699999999998</v>
      </c>
      <c r="N2108" s="8" t="str">
        <f>VLOOKUP(Table1[CUSTOMER ID],'Hospitalisation Details'!$A$2:$I$2344,7,0)</f>
        <v>tier - 2</v>
      </c>
      <c r="O2108" s="8" t="str">
        <f>VLOOKUP(Table1[CUSTOMER ID],'Hospitalisation Details'!$A$2:$I$2344,8,0)</f>
        <v>tier - 1</v>
      </c>
      <c r="P2108" s="8" t="str">
        <f>VLOOKUP(Table1[CUSTOMER ID],'Hospitalisation Details'!$A$2:$I$2344,9,0)</f>
        <v>R1024</v>
      </c>
      <c r="Q2108" s="8">
        <f ca="1">VLOOKUP(Table1[CUSTOMER ID],'Hospitalisation Details'!$A$2:$N$2344,13,0)</f>
        <v>20</v>
      </c>
    </row>
    <row r="2109" spans="1:17" ht="15.75" x14ac:dyDescent="0.25">
      <c r="A2109" s="1" t="s">
        <v>256</v>
      </c>
      <c r="B2109" s="8" t="str">
        <f>VLOOKUP(A2109:A4443,'Customer Names'!$A$2:$D$2336,2,0)</f>
        <v xml:space="preserve">  Paige P</v>
      </c>
      <c r="C2109" s="8">
        <f>VLOOKUP(A2109:A4443,'Medical Examinations'!$A$2:$H$2336,2,0)</f>
        <v>23.57</v>
      </c>
      <c r="D2109" s="8">
        <f>VLOOKUP(A2109:A4443,'Medical Examinations'!$A$2:$H$2336,3,0)</f>
        <v>6.14</v>
      </c>
      <c r="E2109" s="8" t="str">
        <f>VLOOKUP(A2109:A4443,'Medical Examinations'!$A$1:$M$2336,10,0)</f>
        <v>No</v>
      </c>
      <c r="F2109" s="8" t="str">
        <f>VLOOKUP(A2109:A4443,'Medical Examinations'!$A$2:$H$2336,5,0)</f>
        <v>No</v>
      </c>
      <c r="G2109" s="8" t="str">
        <f>VLOOKUP(A2109:A4443,'Medical Examinations'!$A$2:$H$2336,6,0)</f>
        <v>No</v>
      </c>
      <c r="H2109" s="8">
        <f>VLOOKUP(A2109:A4443,'Medical Examinations'!$A$2:$H$2336,7,0)</f>
        <v>0</v>
      </c>
      <c r="I2109" t="str">
        <f>VLOOKUP(A2109:A4443,'Medical Examinations'!$A$2:$K$2336,11,0)</f>
        <v>No</v>
      </c>
      <c r="J2109" s="8" t="str">
        <f>VLOOKUP(A2109:A4443,'Medical Examinations'!$A$2:$M$2336,12,0)</f>
        <v>Normal Weight</v>
      </c>
      <c r="K2109" s="8" t="str">
        <f>VLOOKUP(A2109:A4443,'Medical Examinations'!$A$2:$M$2336,13,0)</f>
        <v>Prediabetes</v>
      </c>
      <c r="L2109" s="8" t="str">
        <f>VLOOKUP(Table1[CUSTOMER ID],'Hospitalisation Details'!$A$1:$N$2344,12,0)</f>
        <v>17/Nov/1994</v>
      </c>
      <c r="M2109" s="22">
        <f>VLOOKUP(Table1[CUSTOMER ID],'Hospitalisation Details'!$A$2:$N$2344,14,0)</f>
        <v>2213.21</v>
      </c>
      <c r="N2109" s="8" t="str">
        <f>VLOOKUP(Table1[CUSTOMER ID],'Hospitalisation Details'!$A$2:$I$2344,7,0)</f>
        <v>tier - 2</v>
      </c>
      <c r="O2109" s="8" t="str">
        <f>VLOOKUP(Table1[CUSTOMER ID],'Hospitalisation Details'!$A$2:$I$2344,8,0)</f>
        <v>tier - 2</v>
      </c>
      <c r="P2109" s="8" t="str">
        <f>VLOOKUP(Table1[CUSTOMER ID],'Hospitalisation Details'!$A$2:$I$2344,9,0)</f>
        <v>R1013</v>
      </c>
      <c r="Q2109" s="8">
        <f ca="1">VLOOKUP(Table1[CUSTOMER ID],'Hospitalisation Details'!$A$2:$N$2344,13,0)</f>
        <v>30</v>
      </c>
    </row>
    <row r="2110" spans="1:17" ht="15.75" x14ac:dyDescent="0.25">
      <c r="A2110" s="1" t="s">
        <v>255</v>
      </c>
      <c r="B2110" s="8" t="str">
        <f>VLOOKUP(A2110:A4444,'Customer Names'!$A$2:$D$2336,2,0)</f>
        <v xml:space="preserve">  Ji</v>
      </c>
      <c r="C2110" s="8">
        <f>VLOOKUP(A2110:A4444,'Medical Examinations'!$A$2:$H$2336,2,0)</f>
        <v>35.625</v>
      </c>
      <c r="D2110" s="8">
        <f>VLOOKUP(A2110:A4444,'Medical Examinations'!$A$2:$H$2336,3,0)</f>
        <v>6.21</v>
      </c>
      <c r="E2110" s="8" t="str">
        <f>VLOOKUP(A2110:A4444,'Medical Examinations'!$A$1:$M$2336,10,0)</f>
        <v>No</v>
      </c>
      <c r="F2110" s="8" t="str">
        <f>VLOOKUP(A2110:A4444,'Medical Examinations'!$A$2:$H$2336,5,0)</f>
        <v>yes</v>
      </c>
      <c r="G2110" s="8" t="str">
        <f>VLOOKUP(A2110:A4444,'Medical Examinations'!$A$2:$H$2336,6,0)</f>
        <v>No</v>
      </c>
      <c r="H2110" s="8">
        <f>VLOOKUP(A2110:A4444,'Medical Examinations'!$A$2:$H$2336,7,0)</f>
        <v>1</v>
      </c>
      <c r="I2110" t="str">
        <f>VLOOKUP(A2110:A4444,'Medical Examinations'!$A$2:$K$2336,11,0)</f>
        <v>No</v>
      </c>
      <c r="J2110" s="8" t="str">
        <f>VLOOKUP(A2110:A4444,'Medical Examinations'!$A$2:$M$2336,12,0)</f>
        <v>Obesity</v>
      </c>
      <c r="K2110" s="8" t="str">
        <f>VLOOKUP(A2110:A4444,'Medical Examinations'!$A$2:$M$2336,13,0)</f>
        <v>Prediabetes</v>
      </c>
      <c r="L2110" s="8" t="str">
        <f>VLOOKUP(Table1[CUSTOMER ID],'Hospitalisation Details'!$A$1:$N$2344,12,0)</f>
        <v>27/Jul/2004</v>
      </c>
      <c r="M2110" s="22">
        <f>VLOOKUP(Table1[CUSTOMER ID],'Hospitalisation Details'!$A$2:$N$2344,14,0)</f>
        <v>2211.13</v>
      </c>
      <c r="N2110" s="8" t="str">
        <f>VLOOKUP(Table1[CUSTOMER ID],'Hospitalisation Details'!$A$2:$I$2344,7,0)</f>
        <v>tier - 2</v>
      </c>
      <c r="O2110" s="8" t="str">
        <f>VLOOKUP(Table1[CUSTOMER ID],'Hospitalisation Details'!$A$2:$I$2344,8,0)</f>
        <v>tier - 2</v>
      </c>
      <c r="P2110" s="8" t="str">
        <f>VLOOKUP(Table1[CUSTOMER ID],'Hospitalisation Details'!$A$2:$I$2344,9,0)</f>
        <v>R1024</v>
      </c>
      <c r="Q2110" s="8">
        <f ca="1">VLOOKUP(Table1[CUSTOMER ID],'Hospitalisation Details'!$A$2:$N$2344,13,0)</f>
        <v>20</v>
      </c>
    </row>
    <row r="2111" spans="1:17" ht="15.75" x14ac:dyDescent="0.25">
      <c r="A2111" s="1" t="s">
        <v>254</v>
      </c>
      <c r="B2111" s="8" t="str">
        <f>VLOOKUP(A2111:A4445,'Customer Names'!$A$2:$D$2336,2,0)</f>
        <v xml:space="preserve">  Carissa A</v>
      </c>
      <c r="C2111" s="8">
        <f>VLOOKUP(A2111:A4445,'Medical Examinations'!$A$2:$H$2336,2,0)</f>
        <v>33.155000000000001</v>
      </c>
      <c r="D2111" s="8">
        <f>VLOOKUP(A2111:A4445,'Medical Examinations'!$A$2:$H$2336,3,0)</f>
        <v>4.5999999999999996</v>
      </c>
      <c r="E2111" s="8" t="str">
        <f>VLOOKUP(A2111:A4445,'Medical Examinations'!$A$1:$M$2336,10,0)</f>
        <v>No</v>
      </c>
      <c r="F2111" s="8" t="str">
        <f>VLOOKUP(A2111:A4445,'Medical Examinations'!$A$2:$H$2336,5,0)</f>
        <v>yes</v>
      </c>
      <c r="G2111" s="8" t="str">
        <f>VLOOKUP(A2111:A4445,'Medical Examinations'!$A$2:$H$2336,6,0)</f>
        <v>No</v>
      </c>
      <c r="H2111" s="8">
        <f>VLOOKUP(A2111:A4445,'Medical Examinations'!$A$2:$H$2336,7,0)</f>
        <v>1</v>
      </c>
      <c r="I2111" t="str">
        <f>VLOOKUP(A2111:A4445,'Medical Examinations'!$A$2:$K$2336,11,0)</f>
        <v>No</v>
      </c>
      <c r="J2111" s="8" t="str">
        <f>VLOOKUP(A2111:A4445,'Medical Examinations'!$A$2:$M$2336,12,0)</f>
        <v>Obesity</v>
      </c>
      <c r="K2111" s="8" t="str">
        <f>VLOOKUP(A2111:A4445,'Medical Examinations'!$A$2:$M$2336,13,0)</f>
        <v>Normal</v>
      </c>
      <c r="L2111" s="8" t="str">
        <f>VLOOKUP(Table1[CUSTOMER ID],'Hospitalisation Details'!$A$1:$N$2344,12,0)</f>
        <v>6/Aug/2004</v>
      </c>
      <c r="M2111" s="22">
        <f>VLOOKUP(Table1[CUSTOMER ID],'Hospitalisation Details'!$A$2:$N$2344,14,0)</f>
        <v>2207.6999999999998</v>
      </c>
      <c r="N2111" s="8" t="str">
        <f>VLOOKUP(Table1[CUSTOMER ID],'Hospitalisation Details'!$A$2:$I$2344,7,0)</f>
        <v>tier - 2</v>
      </c>
      <c r="O2111" s="8" t="str">
        <f>VLOOKUP(Table1[CUSTOMER ID],'Hospitalisation Details'!$A$2:$I$2344,8,0)</f>
        <v>tier - 2</v>
      </c>
      <c r="P2111" s="8" t="str">
        <f>VLOOKUP(Table1[CUSTOMER ID],'Hospitalisation Details'!$A$2:$I$2344,9,0)</f>
        <v>R1024</v>
      </c>
      <c r="Q2111" s="8">
        <f ca="1">VLOOKUP(Table1[CUSTOMER ID],'Hospitalisation Details'!$A$2:$N$2344,13,0)</f>
        <v>20</v>
      </c>
    </row>
    <row r="2112" spans="1:17" ht="15.75" x14ac:dyDescent="0.25">
      <c r="A2112" s="1" t="s">
        <v>253</v>
      </c>
      <c r="B2112" s="8" t="str">
        <f>VLOOKUP(A2112:A4446,'Customer Names'!$A$2:$D$2336,2,0)</f>
        <v xml:space="preserve">  Mona</v>
      </c>
      <c r="C2112" s="8">
        <f>VLOOKUP(A2112:A4446,'Medical Examinations'!$A$2:$H$2336,2,0)</f>
        <v>31.92</v>
      </c>
      <c r="D2112" s="8">
        <f>VLOOKUP(A2112:A4446,'Medical Examinations'!$A$2:$H$2336,3,0)</f>
        <v>5.04</v>
      </c>
      <c r="E2112" s="8" t="str">
        <f>VLOOKUP(A2112:A4446,'Medical Examinations'!$A$1:$M$2336,10,0)</f>
        <v>No</v>
      </c>
      <c r="F2112" s="8" t="str">
        <f>VLOOKUP(A2112:A4446,'Medical Examinations'!$A$2:$H$2336,5,0)</f>
        <v>yes</v>
      </c>
      <c r="G2112" s="8" t="str">
        <f>VLOOKUP(A2112:A4446,'Medical Examinations'!$A$2:$H$2336,6,0)</f>
        <v>No</v>
      </c>
      <c r="H2112" s="8">
        <f>VLOOKUP(A2112:A4446,'Medical Examinations'!$A$2:$H$2336,7,0)</f>
        <v>1</v>
      </c>
      <c r="I2112" t="str">
        <f>VLOOKUP(A2112:A4446,'Medical Examinations'!$A$2:$K$2336,11,0)</f>
        <v>No</v>
      </c>
      <c r="J2112" s="8" t="str">
        <f>VLOOKUP(A2112:A4446,'Medical Examinations'!$A$2:$M$2336,12,0)</f>
        <v>Obesity</v>
      </c>
      <c r="K2112" s="8" t="str">
        <f>VLOOKUP(A2112:A4446,'Medical Examinations'!$A$2:$M$2336,13,0)</f>
        <v>Normal</v>
      </c>
      <c r="L2112" s="8" t="str">
        <f>VLOOKUP(Table1[CUSTOMER ID],'Hospitalisation Details'!$A$1:$N$2344,12,0)</f>
        <v>13/Nov/2004</v>
      </c>
      <c r="M2112" s="22">
        <f>VLOOKUP(Table1[CUSTOMER ID],'Hospitalisation Details'!$A$2:$N$2344,14,0)</f>
        <v>2205.98</v>
      </c>
      <c r="N2112" s="8" t="str">
        <f>VLOOKUP(Table1[CUSTOMER ID],'Hospitalisation Details'!$A$2:$I$2344,7,0)</f>
        <v>tier - 2</v>
      </c>
      <c r="O2112" s="8" t="str">
        <f>VLOOKUP(Table1[CUSTOMER ID],'Hospitalisation Details'!$A$2:$I$2344,8,0)</f>
        <v>tier - 3</v>
      </c>
      <c r="P2112" s="8" t="str">
        <f>VLOOKUP(Table1[CUSTOMER ID],'Hospitalisation Details'!$A$2:$I$2344,9,0)</f>
        <v>R1024</v>
      </c>
      <c r="Q2112" s="8">
        <f ca="1">VLOOKUP(Table1[CUSTOMER ID],'Hospitalisation Details'!$A$2:$N$2344,13,0)</f>
        <v>20</v>
      </c>
    </row>
    <row r="2113" spans="1:17" ht="15.75" x14ac:dyDescent="0.25">
      <c r="A2113" s="1" t="s">
        <v>252</v>
      </c>
      <c r="B2113" s="8" t="str">
        <f>VLOOKUP(A2113:A4447,'Customer Names'!$A$2:$D$2336,2,0)</f>
        <v xml:space="preserve">  Kristin R</v>
      </c>
      <c r="C2113" s="8">
        <f>VLOOKUP(A2113:A4447,'Medical Examinations'!$A$2:$H$2336,2,0)</f>
        <v>30.305</v>
      </c>
      <c r="D2113" s="8">
        <f>VLOOKUP(A2113:A4447,'Medical Examinations'!$A$2:$H$2336,3,0)</f>
        <v>5.08</v>
      </c>
      <c r="E2113" s="8" t="str">
        <f>VLOOKUP(A2113:A4447,'Medical Examinations'!$A$1:$M$2336,10,0)</f>
        <v>No</v>
      </c>
      <c r="F2113" s="8" t="str">
        <f>VLOOKUP(A2113:A4447,'Medical Examinations'!$A$2:$H$2336,5,0)</f>
        <v>yes</v>
      </c>
      <c r="G2113" s="8" t="str">
        <f>VLOOKUP(A2113:A4447,'Medical Examinations'!$A$2:$H$2336,6,0)</f>
        <v>No</v>
      </c>
      <c r="H2113" s="8">
        <f>VLOOKUP(A2113:A4447,'Medical Examinations'!$A$2:$H$2336,7,0)</f>
        <v>1</v>
      </c>
      <c r="I2113" t="str">
        <f>VLOOKUP(A2113:A4447,'Medical Examinations'!$A$2:$K$2336,11,0)</f>
        <v>No</v>
      </c>
      <c r="J2113" s="8" t="str">
        <f>VLOOKUP(A2113:A4447,'Medical Examinations'!$A$2:$M$2336,12,0)</f>
        <v>Obesity</v>
      </c>
      <c r="K2113" s="8" t="str">
        <f>VLOOKUP(A2113:A4447,'Medical Examinations'!$A$2:$M$2336,13,0)</f>
        <v>Normal</v>
      </c>
      <c r="L2113" s="8" t="str">
        <f>VLOOKUP(Table1[CUSTOMER ID],'Hospitalisation Details'!$A$1:$N$2344,12,0)</f>
        <v>28/Oct/2004</v>
      </c>
      <c r="M2113" s="22">
        <f>VLOOKUP(Table1[CUSTOMER ID],'Hospitalisation Details'!$A$2:$N$2344,14,0)</f>
        <v>2203.7399999999998</v>
      </c>
      <c r="N2113" s="8" t="str">
        <f>VLOOKUP(Table1[CUSTOMER ID],'Hospitalisation Details'!$A$2:$I$2344,7,0)</f>
        <v>tier - 2</v>
      </c>
      <c r="O2113" s="8" t="str">
        <f>VLOOKUP(Table1[CUSTOMER ID],'Hospitalisation Details'!$A$2:$I$2344,8,0)</f>
        <v>tier - 2</v>
      </c>
      <c r="P2113" s="8" t="str">
        <f>VLOOKUP(Table1[CUSTOMER ID],'Hospitalisation Details'!$A$2:$I$2344,9,0)</f>
        <v>R1024</v>
      </c>
      <c r="Q2113" s="8">
        <f ca="1">VLOOKUP(Table1[CUSTOMER ID],'Hospitalisation Details'!$A$2:$N$2344,13,0)</f>
        <v>20</v>
      </c>
    </row>
    <row r="2114" spans="1:17" ht="15.75" x14ac:dyDescent="0.25">
      <c r="A2114" s="1" t="s">
        <v>251</v>
      </c>
      <c r="B2114" s="8" t="str">
        <f>VLOOKUP(A2114:A4448,'Customer Names'!$A$2:$D$2336,2,0)</f>
        <v xml:space="preserve">  Beth</v>
      </c>
      <c r="C2114" s="8">
        <f>VLOOKUP(A2114:A4448,'Medical Examinations'!$A$2:$H$2336,2,0)</f>
        <v>30.114999999999998</v>
      </c>
      <c r="D2114" s="8">
        <f>VLOOKUP(A2114:A4448,'Medical Examinations'!$A$2:$H$2336,3,0)</f>
        <v>4.38</v>
      </c>
      <c r="E2114" s="8" t="str">
        <f>VLOOKUP(A2114:A4448,'Medical Examinations'!$A$1:$M$2336,10,0)</f>
        <v>No</v>
      </c>
      <c r="F2114" s="8" t="str">
        <f>VLOOKUP(A2114:A4448,'Medical Examinations'!$A$2:$H$2336,5,0)</f>
        <v>yes</v>
      </c>
      <c r="G2114" s="8" t="str">
        <f>VLOOKUP(A2114:A4448,'Medical Examinations'!$A$2:$H$2336,6,0)</f>
        <v>No</v>
      </c>
      <c r="H2114" s="8">
        <f>VLOOKUP(A2114:A4448,'Medical Examinations'!$A$2:$H$2336,7,0)</f>
        <v>1</v>
      </c>
      <c r="I2114" t="str">
        <f>VLOOKUP(A2114:A4448,'Medical Examinations'!$A$2:$K$2336,11,0)</f>
        <v>No</v>
      </c>
      <c r="J2114" s="8" t="str">
        <f>VLOOKUP(A2114:A4448,'Medical Examinations'!$A$2:$M$2336,12,0)</f>
        <v>Obesity</v>
      </c>
      <c r="K2114" s="8" t="str">
        <f>VLOOKUP(A2114:A4448,'Medical Examinations'!$A$2:$M$2336,13,0)</f>
        <v>Normal</v>
      </c>
      <c r="L2114" s="8" t="str">
        <f>VLOOKUP(Table1[CUSTOMER ID],'Hospitalisation Details'!$A$1:$N$2344,12,0)</f>
        <v>6/Aug/2004</v>
      </c>
      <c r="M2114" s="22">
        <f>VLOOKUP(Table1[CUSTOMER ID],'Hospitalisation Details'!$A$2:$N$2344,14,0)</f>
        <v>2203.4699999999998</v>
      </c>
      <c r="N2114" s="8" t="str">
        <f>VLOOKUP(Table1[CUSTOMER ID],'Hospitalisation Details'!$A$2:$I$2344,7,0)</f>
        <v>tier - 2</v>
      </c>
      <c r="O2114" s="8" t="str">
        <f>VLOOKUP(Table1[CUSTOMER ID],'Hospitalisation Details'!$A$2:$I$2344,8,0)</f>
        <v>tier - 2</v>
      </c>
      <c r="P2114" s="8" t="str">
        <f>VLOOKUP(Table1[CUSTOMER ID],'Hospitalisation Details'!$A$2:$I$2344,9,0)</f>
        <v>R1024</v>
      </c>
      <c r="Q2114" s="8">
        <f ca="1">VLOOKUP(Table1[CUSTOMER ID],'Hospitalisation Details'!$A$2:$N$2344,13,0)</f>
        <v>20</v>
      </c>
    </row>
    <row r="2115" spans="1:17" ht="15.75" x14ac:dyDescent="0.25">
      <c r="A2115" s="1" t="s">
        <v>250</v>
      </c>
      <c r="B2115" s="8" t="str">
        <f>VLOOKUP(A2115:A4449,'Customer Names'!$A$2:$D$2336,2,0)</f>
        <v xml:space="preserve">  Allison</v>
      </c>
      <c r="C2115" s="8">
        <f>VLOOKUP(A2115:A4449,'Medical Examinations'!$A$2:$H$2336,2,0)</f>
        <v>24.09</v>
      </c>
      <c r="D2115" s="8">
        <f>VLOOKUP(A2115:A4449,'Medical Examinations'!$A$2:$H$2336,3,0)</f>
        <v>4.79</v>
      </c>
      <c r="E2115" s="8" t="str">
        <f>VLOOKUP(A2115:A4449,'Medical Examinations'!$A$1:$M$2336,10,0)</f>
        <v>No</v>
      </c>
      <c r="F2115" s="8" t="str">
        <f>VLOOKUP(A2115:A4449,'Medical Examinations'!$A$2:$H$2336,5,0)</f>
        <v>yes</v>
      </c>
      <c r="G2115" s="8" t="str">
        <f>VLOOKUP(A2115:A4449,'Medical Examinations'!$A$2:$H$2336,6,0)</f>
        <v>No</v>
      </c>
      <c r="H2115" s="8">
        <f>VLOOKUP(A2115:A4449,'Medical Examinations'!$A$2:$H$2336,7,0)</f>
        <v>1</v>
      </c>
      <c r="I2115" t="str">
        <f>VLOOKUP(A2115:A4449,'Medical Examinations'!$A$2:$K$2336,11,0)</f>
        <v>No</v>
      </c>
      <c r="J2115" s="8" t="str">
        <f>VLOOKUP(A2115:A4449,'Medical Examinations'!$A$2:$M$2336,12,0)</f>
        <v>Normal Weight</v>
      </c>
      <c r="K2115" s="8" t="str">
        <f>VLOOKUP(A2115:A4449,'Medical Examinations'!$A$2:$M$2336,13,0)</f>
        <v>Normal</v>
      </c>
      <c r="L2115" s="8" t="str">
        <f>VLOOKUP(Table1[CUSTOMER ID],'Hospitalisation Details'!$A$1:$N$2344,12,0)</f>
        <v>27/Jul/2004</v>
      </c>
      <c r="M2115" s="22">
        <f>VLOOKUP(Table1[CUSTOMER ID],'Hospitalisation Details'!$A$2:$N$2344,14,0)</f>
        <v>2201.1</v>
      </c>
      <c r="N2115" s="8" t="str">
        <f>VLOOKUP(Table1[CUSTOMER ID],'Hospitalisation Details'!$A$2:$I$2344,7,0)</f>
        <v>tier - 2</v>
      </c>
      <c r="O2115" s="8" t="str">
        <f>VLOOKUP(Table1[CUSTOMER ID],'Hospitalisation Details'!$A$2:$I$2344,8,0)</f>
        <v>tier - 3</v>
      </c>
      <c r="P2115" s="8" t="str">
        <f>VLOOKUP(Table1[CUSTOMER ID],'Hospitalisation Details'!$A$2:$I$2344,9,0)</f>
        <v>R1013</v>
      </c>
      <c r="Q2115" s="8">
        <f ca="1">VLOOKUP(Table1[CUSTOMER ID],'Hospitalisation Details'!$A$2:$N$2344,13,0)</f>
        <v>20</v>
      </c>
    </row>
    <row r="2116" spans="1:17" ht="15.75" x14ac:dyDescent="0.25">
      <c r="A2116" s="1" t="s">
        <v>249</v>
      </c>
      <c r="B2116" s="8" t="str">
        <f>VLOOKUP(A2116:A4450,'Customer Names'!$A$2:$D$2336,2,0)</f>
        <v xml:space="preserve">  Ashley E</v>
      </c>
      <c r="C2116" s="8">
        <f>VLOOKUP(A2116:A4450,'Medical Examinations'!$A$2:$H$2336,2,0)</f>
        <v>28.215</v>
      </c>
      <c r="D2116" s="8">
        <f>VLOOKUP(A2116:A4450,'Medical Examinations'!$A$2:$H$2336,3,0)</f>
        <v>4.21</v>
      </c>
      <c r="E2116" s="8" t="str">
        <f>VLOOKUP(A2116:A4450,'Medical Examinations'!$A$1:$M$2336,10,0)</f>
        <v>No</v>
      </c>
      <c r="F2116" s="8" t="str">
        <f>VLOOKUP(A2116:A4450,'Medical Examinations'!$A$2:$H$2336,5,0)</f>
        <v>yes</v>
      </c>
      <c r="G2116" s="8" t="str">
        <f>VLOOKUP(A2116:A4450,'Medical Examinations'!$A$2:$H$2336,6,0)</f>
        <v>No</v>
      </c>
      <c r="H2116" s="8">
        <f>VLOOKUP(A2116:A4450,'Medical Examinations'!$A$2:$H$2336,7,0)</f>
        <v>1</v>
      </c>
      <c r="I2116" t="str">
        <f>VLOOKUP(A2116:A4450,'Medical Examinations'!$A$2:$K$2336,11,0)</f>
        <v>No</v>
      </c>
      <c r="J2116" s="8" t="str">
        <f>VLOOKUP(A2116:A4450,'Medical Examinations'!$A$2:$M$2336,12,0)</f>
        <v>Overweight</v>
      </c>
      <c r="K2116" s="8" t="str">
        <f>VLOOKUP(A2116:A4450,'Medical Examinations'!$A$2:$M$2336,13,0)</f>
        <v>Normal</v>
      </c>
      <c r="L2116" s="8" t="str">
        <f>VLOOKUP(Table1[CUSTOMER ID],'Hospitalisation Details'!$A$1:$N$2344,12,0)</f>
        <v>12/Sep/2004</v>
      </c>
      <c r="M2116" s="22">
        <f>VLOOKUP(Table1[CUSTOMER ID],'Hospitalisation Details'!$A$2:$N$2344,14,0)</f>
        <v>2200.83</v>
      </c>
      <c r="N2116" s="8" t="str">
        <f>VLOOKUP(Table1[CUSTOMER ID],'Hospitalisation Details'!$A$2:$I$2344,7,0)</f>
        <v>tier - 2</v>
      </c>
      <c r="O2116" s="8" t="str">
        <f>VLOOKUP(Table1[CUSTOMER ID],'Hospitalisation Details'!$A$2:$I$2344,8,0)</f>
        <v>tier - 2</v>
      </c>
      <c r="P2116" s="8" t="str">
        <f>VLOOKUP(Table1[CUSTOMER ID],'Hospitalisation Details'!$A$2:$I$2344,9,0)</f>
        <v>R1024</v>
      </c>
      <c r="Q2116" s="8">
        <f ca="1">VLOOKUP(Table1[CUSTOMER ID],'Hospitalisation Details'!$A$2:$N$2344,13,0)</f>
        <v>20</v>
      </c>
    </row>
    <row r="2117" spans="1:17" ht="15.75" x14ac:dyDescent="0.25">
      <c r="A2117" s="1" t="s">
        <v>247</v>
      </c>
      <c r="B2117" s="8" t="str">
        <f>VLOOKUP(A2117:A4451,'Customer Names'!$A$2:$D$2336,2,0)</f>
        <v xml:space="preserve">  Hilary K</v>
      </c>
      <c r="C2117" s="8">
        <f>VLOOKUP(A2117:A4451,'Medical Examinations'!$A$2:$H$2336,2,0)</f>
        <v>26.315000000000001</v>
      </c>
      <c r="D2117" s="8">
        <f>VLOOKUP(A2117:A4451,'Medical Examinations'!$A$2:$H$2336,3,0)</f>
        <v>5.47</v>
      </c>
      <c r="E2117" s="8" t="str">
        <f>VLOOKUP(A2117:A4451,'Medical Examinations'!$A$1:$M$2336,10,0)</f>
        <v>No</v>
      </c>
      <c r="F2117" s="8" t="str">
        <f>VLOOKUP(A2117:A4451,'Medical Examinations'!$A$2:$H$2336,5,0)</f>
        <v>yes</v>
      </c>
      <c r="G2117" s="8" t="str">
        <f>VLOOKUP(A2117:A4451,'Medical Examinations'!$A$2:$H$2336,6,0)</f>
        <v>No</v>
      </c>
      <c r="H2117" s="8">
        <f>VLOOKUP(A2117:A4451,'Medical Examinations'!$A$2:$H$2336,7,0)</f>
        <v>1</v>
      </c>
      <c r="I2117" t="str">
        <f>VLOOKUP(A2117:A4451,'Medical Examinations'!$A$2:$K$2336,11,0)</f>
        <v>No</v>
      </c>
      <c r="J2117" s="8" t="str">
        <f>VLOOKUP(A2117:A4451,'Medical Examinations'!$A$2:$M$2336,12,0)</f>
        <v>Overweight</v>
      </c>
      <c r="K2117" s="8" t="str">
        <f>VLOOKUP(A2117:A4451,'Medical Examinations'!$A$2:$M$2336,13,0)</f>
        <v>Normal</v>
      </c>
      <c r="L2117" s="8" t="str">
        <f>VLOOKUP(Table1[CUSTOMER ID],'Hospitalisation Details'!$A$1:$N$2344,12,0)</f>
        <v>3/Sep/2004</v>
      </c>
      <c r="M2117" s="22">
        <f>VLOOKUP(Table1[CUSTOMER ID],'Hospitalisation Details'!$A$2:$N$2344,14,0)</f>
        <v>2198.19</v>
      </c>
      <c r="N2117" s="8" t="str">
        <f>VLOOKUP(Table1[CUSTOMER ID],'Hospitalisation Details'!$A$2:$I$2344,7,0)</f>
        <v>tier - 2</v>
      </c>
      <c r="O2117" s="8" t="str">
        <f>VLOOKUP(Table1[CUSTOMER ID],'Hospitalisation Details'!$A$2:$I$2344,8,0)</f>
        <v>tier - 1</v>
      </c>
      <c r="P2117" s="8" t="str">
        <f>VLOOKUP(Table1[CUSTOMER ID],'Hospitalisation Details'!$A$2:$I$2344,9,0)</f>
        <v>R1023</v>
      </c>
      <c r="Q2117" s="8">
        <f ca="1">VLOOKUP(Table1[CUSTOMER ID],'Hospitalisation Details'!$A$2:$N$2344,13,0)</f>
        <v>20</v>
      </c>
    </row>
    <row r="2118" spans="1:17" ht="15.75" x14ac:dyDescent="0.25">
      <c r="A2118" s="1" t="s">
        <v>245</v>
      </c>
      <c r="B2118" s="8" t="str">
        <f>VLOOKUP(A2118:A4452,'Customer Names'!$A$2:$D$2336,2,0)</f>
        <v xml:space="preserve">  Dominique</v>
      </c>
      <c r="C2118" s="8">
        <f>VLOOKUP(A2118:A4452,'Medical Examinations'!$A$2:$H$2336,2,0)</f>
        <v>25.08</v>
      </c>
      <c r="D2118" s="8">
        <f>VLOOKUP(A2118:A4452,'Medical Examinations'!$A$2:$H$2336,3,0)</f>
        <v>5.09</v>
      </c>
      <c r="E2118" s="8" t="str">
        <f>VLOOKUP(A2118:A4452,'Medical Examinations'!$A$1:$M$2336,10,0)</f>
        <v>No</v>
      </c>
      <c r="F2118" s="8" t="str">
        <f>VLOOKUP(A2118:A4452,'Medical Examinations'!$A$2:$H$2336,5,0)</f>
        <v>yes</v>
      </c>
      <c r="G2118" s="8" t="str">
        <f>VLOOKUP(A2118:A4452,'Medical Examinations'!$A$2:$H$2336,6,0)</f>
        <v>No</v>
      </c>
      <c r="H2118" s="8">
        <f>VLOOKUP(A2118:A4452,'Medical Examinations'!$A$2:$H$2336,7,0)</f>
        <v>1</v>
      </c>
      <c r="I2118" t="str">
        <f>VLOOKUP(A2118:A4452,'Medical Examinations'!$A$2:$K$2336,11,0)</f>
        <v>No</v>
      </c>
      <c r="J2118" s="8" t="str">
        <f>VLOOKUP(A2118:A4452,'Medical Examinations'!$A$2:$M$2336,12,0)</f>
        <v>Overweight</v>
      </c>
      <c r="K2118" s="8" t="str">
        <f>VLOOKUP(A2118:A4452,'Medical Examinations'!$A$2:$M$2336,13,0)</f>
        <v>Normal</v>
      </c>
      <c r="L2118" s="8" t="str">
        <f>VLOOKUP(Table1[CUSTOMER ID],'Hospitalisation Details'!$A$1:$N$2344,12,0)</f>
        <v>7/Dec/2004</v>
      </c>
      <c r="M2118" s="22">
        <f>VLOOKUP(Table1[CUSTOMER ID],'Hospitalisation Details'!$A$2:$N$2344,14,0)</f>
        <v>2196.4699999999998</v>
      </c>
      <c r="N2118" s="8" t="str">
        <f>VLOOKUP(Table1[CUSTOMER ID],'Hospitalisation Details'!$A$2:$I$2344,7,0)</f>
        <v>tier - 2</v>
      </c>
      <c r="O2118" s="8" t="str">
        <f>VLOOKUP(Table1[CUSTOMER ID],'Hospitalisation Details'!$A$2:$I$2344,8,0)</f>
        <v>tier - 3</v>
      </c>
      <c r="P2118" s="8" t="str">
        <f>VLOOKUP(Table1[CUSTOMER ID],'Hospitalisation Details'!$A$2:$I$2344,9,0)</f>
        <v>R1024</v>
      </c>
      <c r="Q2118" s="8">
        <f ca="1">VLOOKUP(Table1[CUSTOMER ID],'Hospitalisation Details'!$A$2:$N$2344,13,0)</f>
        <v>19</v>
      </c>
    </row>
    <row r="2119" spans="1:17" ht="15.75" x14ac:dyDescent="0.25">
      <c r="A2119" s="1" t="s">
        <v>244</v>
      </c>
      <c r="B2119" s="8" t="str">
        <f>VLOOKUP(A2119:A4453,'Customer Names'!$A$2:$D$2336,2,0)</f>
        <v xml:space="preserve">  Carlos I</v>
      </c>
      <c r="C2119" s="8">
        <f>VLOOKUP(A2119:A4453,'Medical Examinations'!$A$2:$H$2336,2,0)</f>
        <v>15.41</v>
      </c>
      <c r="D2119" s="8">
        <f>VLOOKUP(A2119:A4453,'Medical Examinations'!$A$2:$H$2336,3,0)</f>
        <v>5.08</v>
      </c>
      <c r="E2119" s="8" t="str">
        <f>VLOOKUP(A2119:A4453,'Medical Examinations'!$A$1:$M$2336,10,0)</f>
        <v>No</v>
      </c>
      <c r="F2119" s="8" t="str">
        <f>VLOOKUP(A2119:A4453,'Medical Examinations'!$A$2:$H$2336,5,0)</f>
        <v>No</v>
      </c>
      <c r="G2119" s="8" t="str">
        <f>VLOOKUP(A2119:A4453,'Medical Examinations'!$A$2:$H$2336,6,0)</f>
        <v>No</v>
      </c>
      <c r="H2119" s="8">
        <f>VLOOKUP(A2119:A4453,'Medical Examinations'!$A$2:$H$2336,7,0)</f>
        <v>0</v>
      </c>
      <c r="I2119" t="str">
        <f>VLOOKUP(A2119:A4453,'Medical Examinations'!$A$2:$K$2336,11,0)</f>
        <v>No</v>
      </c>
      <c r="J2119" s="8" t="str">
        <f>VLOOKUP(A2119:A4453,'Medical Examinations'!$A$2:$M$2336,12,0)</f>
        <v>Underweight</v>
      </c>
      <c r="K2119" s="8" t="str">
        <f>VLOOKUP(A2119:A4453,'Medical Examinations'!$A$2:$M$2336,13,0)</f>
        <v>Normal</v>
      </c>
      <c r="L2119" s="8" t="str">
        <f>VLOOKUP(Table1[CUSTOMER ID],'Hospitalisation Details'!$A$1:$N$2344,12,0)</f>
        <v>16/Dec/1991</v>
      </c>
      <c r="M2119" s="22">
        <f>VLOOKUP(Table1[CUSTOMER ID],'Hospitalisation Details'!$A$2:$N$2344,14,0)</f>
        <v>2193.1999999999998</v>
      </c>
      <c r="N2119" s="8" t="str">
        <f>VLOOKUP(Table1[CUSTOMER ID],'Hospitalisation Details'!$A$2:$I$2344,7,0)</f>
        <v>tier - 2</v>
      </c>
      <c r="O2119" s="8" t="str">
        <f>VLOOKUP(Table1[CUSTOMER ID],'Hospitalisation Details'!$A$2:$I$2344,8,0)</f>
        <v>tier - 2</v>
      </c>
      <c r="P2119" s="8" t="str">
        <f>VLOOKUP(Table1[CUSTOMER ID],'Hospitalisation Details'!$A$2:$I$2344,9,0)</f>
        <v>R1012</v>
      </c>
      <c r="Q2119" s="8">
        <f ca="1">VLOOKUP(Table1[CUSTOMER ID],'Hospitalisation Details'!$A$2:$N$2344,13,0)</f>
        <v>32</v>
      </c>
    </row>
    <row r="2120" spans="1:17" ht="15.75" x14ac:dyDescent="0.25">
      <c r="A2120" s="1" t="s">
        <v>243</v>
      </c>
      <c r="B2120" s="8" t="str">
        <f>VLOOKUP(A2120:A4454,'Customer Names'!$A$2:$D$2336,2,0)</f>
        <v xml:space="preserve">  Matthew</v>
      </c>
      <c r="C2120" s="8">
        <f>VLOOKUP(A2120:A4454,'Medical Examinations'!$A$2:$H$2336,2,0)</f>
        <v>23.83</v>
      </c>
      <c r="D2120" s="8">
        <f>VLOOKUP(A2120:A4454,'Medical Examinations'!$A$2:$H$2336,3,0)</f>
        <v>5.68</v>
      </c>
      <c r="E2120" s="8" t="str">
        <f>VLOOKUP(A2120:A4454,'Medical Examinations'!$A$1:$M$2336,10,0)</f>
        <v>No</v>
      </c>
      <c r="F2120" s="8" t="str">
        <f>VLOOKUP(A2120:A4454,'Medical Examinations'!$A$2:$H$2336,5,0)</f>
        <v>No</v>
      </c>
      <c r="G2120" s="8" t="str">
        <f>VLOOKUP(A2120:A4454,'Medical Examinations'!$A$2:$H$2336,6,0)</f>
        <v>No</v>
      </c>
      <c r="H2120" s="8">
        <f>VLOOKUP(A2120:A4454,'Medical Examinations'!$A$2:$H$2336,7,0)</f>
        <v>0</v>
      </c>
      <c r="I2120" t="str">
        <f>VLOOKUP(A2120:A4454,'Medical Examinations'!$A$2:$K$2336,11,0)</f>
        <v>No</v>
      </c>
      <c r="J2120" s="8" t="str">
        <f>VLOOKUP(A2120:A4454,'Medical Examinations'!$A$2:$M$2336,12,0)</f>
        <v>Normal Weight</v>
      </c>
      <c r="K2120" s="8" t="str">
        <f>VLOOKUP(A2120:A4454,'Medical Examinations'!$A$2:$M$2336,13,0)</f>
        <v>Normal</v>
      </c>
      <c r="L2120" s="8" t="str">
        <f>VLOOKUP(Table1[CUSTOMER ID],'Hospitalisation Details'!$A$1:$N$2344,12,0)</f>
        <v>27/Sep/1994</v>
      </c>
      <c r="M2120" s="22">
        <f>VLOOKUP(Table1[CUSTOMER ID],'Hospitalisation Details'!$A$2:$N$2344,14,0)</f>
        <v>2170.08</v>
      </c>
      <c r="N2120" s="8" t="str">
        <f>VLOOKUP(Table1[CUSTOMER ID],'Hospitalisation Details'!$A$2:$I$2344,7,0)</f>
        <v>tier - 2</v>
      </c>
      <c r="O2120" s="8" t="str">
        <f>VLOOKUP(Table1[CUSTOMER ID],'Hospitalisation Details'!$A$2:$I$2344,8,0)</f>
        <v>tier - 2</v>
      </c>
      <c r="P2120" s="8" t="str">
        <f>VLOOKUP(Table1[CUSTOMER ID],'Hospitalisation Details'!$A$2:$I$2344,9,0)</f>
        <v>R1013</v>
      </c>
      <c r="Q2120" s="8">
        <f ca="1">VLOOKUP(Table1[CUSTOMER ID],'Hospitalisation Details'!$A$2:$N$2344,13,0)</f>
        <v>30</v>
      </c>
    </row>
    <row r="2121" spans="1:17" ht="15.75" x14ac:dyDescent="0.25">
      <c r="A2121" s="1" t="s">
        <v>242</v>
      </c>
      <c r="B2121" s="8" t="str">
        <f>VLOOKUP(A2121:A4455,'Customer Names'!$A$2:$D$2336,2,0)</f>
        <v xml:space="preserve">  Kara</v>
      </c>
      <c r="C2121" s="8">
        <f>VLOOKUP(A2121:A4455,'Medical Examinations'!$A$2:$H$2336,2,0)</f>
        <v>36</v>
      </c>
      <c r="D2121" s="8">
        <f>VLOOKUP(A2121:A4455,'Medical Examinations'!$A$2:$H$2336,3,0)</f>
        <v>4.66</v>
      </c>
      <c r="E2121" s="8" t="str">
        <f>VLOOKUP(A2121:A4455,'Medical Examinations'!$A$1:$M$2336,10,0)</f>
        <v>No</v>
      </c>
      <c r="F2121" s="8" t="str">
        <f>VLOOKUP(A2121:A4455,'Medical Examinations'!$A$2:$H$2336,5,0)</f>
        <v>yes</v>
      </c>
      <c r="G2121" s="8" t="str">
        <f>VLOOKUP(A2121:A4455,'Medical Examinations'!$A$2:$H$2336,6,0)</f>
        <v>No</v>
      </c>
      <c r="H2121" s="8">
        <f>VLOOKUP(A2121:A4455,'Medical Examinations'!$A$2:$H$2336,7,0)</f>
        <v>1</v>
      </c>
      <c r="I2121" t="str">
        <f>VLOOKUP(A2121:A4455,'Medical Examinations'!$A$2:$K$2336,11,0)</f>
        <v>No</v>
      </c>
      <c r="J2121" s="8" t="str">
        <f>VLOOKUP(A2121:A4455,'Medical Examinations'!$A$2:$M$2336,12,0)</f>
        <v>Obesity</v>
      </c>
      <c r="K2121" s="8" t="str">
        <f>VLOOKUP(A2121:A4455,'Medical Examinations'!$A$2:$M$2336,13,0)</f>
        <v>Normal</v>
      </c>
      <c r="L2121" s="8" t="str">
        <f>VLOOKUP(Table1[CUSTOMER ID],'Hospitalisation Details'!$A$1:$N$2344,12,0)</f>
        <v>23/Aug/2000</v>
      </c>
      <c r="M2121" s="22">
        <f>VLOOKUP(Table1[CUSTOMER ID],'Hospitalisation Details'!$A$2:$N$2344,14,0)</f>
        <v>2166.73</v>
      </c>
      <c r="N2121" s="8" t="str">
        <f>VLOOKUP(Table1[CUSTOMER ID],'Hospitalisation Details'!$A$2:$I$2344,7,0)</f>
        <v>tier - 2</v>
      </c>
      <c r="O2121" s="8" t="str">
        <f>VLOOKUP(Table1[CUSTOMER ID],'Hospitalisation Details'!$A$2:$I$2344,8,0)</f>
        <v>tier - 2</v>
      </c>
      <c r="P2121" s="8" t="str">
        <f>VLOOKUP(Table1[CUSTOMER ID],'Hospitalisation Details'!$A$2:$I$2344,9,0)</f>
        <v>R1011</v>
      </c>
      <c r="Q2121" s="8">
        <f ca="1">VLOOKUP(Table1[CUSTOMER ID],'Hospitalisation Details'!$A$2:$N$2344,13,0)</f>
        <v>24</v>
      </c>
    </row>
    <row r="2122" spans="1:17" ht="15.75" x14ac:dyDescent="0.25">
      <c r="A2122" s="1" t="s">
        <v>241</v>
      </c>
      <c r="B2122" s="8" t="str">
        <f>VLOOKUP(A2122:A4456,'Customer Names'!$A$2:$D$2336,2,0)</f>
        <v xml:space="preserve">  Sarah S</v>
      </c>
      <c r="C2122" s="8">
        <f>VLOOKUP(A2122:A4456,'Medical Examinations'!$A$2:$H$2336,2,0)</f>
        <v>28.82</v>
      </c>
      <c r="D2122" s="8">
        <f>VLOOKUP(A2122:A4456,'Medical Examinations'!$A$2:$H$2336,3,0)</f>
        <v>5.59</v>
      </c>
      <c r="E2122" s="8" t="str">
        <f>VLOOKUP(A2122:A4456,'Medical Examinations'!$A$1:$M$2336,10,0)</f>
        <v>No</v>
      </c>
      <c r="F2122" s="8" t="str">
        <f>VLOOKUP(A2122:A4456,'Medical Examinations'!$A$2:$H$2336,5,0)</f>
        <v>yes</v>
      </c>
      <c r="G2122" s="8" t="str">
        <f>VLOOKUP(A2122:A4456,'Medical Examinations'!$A$2:$H$2336,6,0)</f>
        <v>No</v>
      </c>
      <c r="H2122" s="8">
        <f>VLOOKUP(A2122:A4456,'Medical Examinations'!$A$2:$H$2336,7,0)</f>
        <v>1</v>
      </c>
      <c r="I2122" t="str">
        <f>VLOOKUP(A2122:A4456,'Medical Examinations'!$A$2:$K$2336,11,0)</f>
        <v>No</v>
      </c>
      <c r="J2122" s="8" t="str">
        <f>VLOOKUP(A2122:A4456,'Medical Examinations'!$A$2:$M$2336,12,0)</f>
        <v>Overweight</v>
      </c>
      <c r="K2122" s="8" t="str">
        <f>VLOOKUP(A2122:A4456,'Medical Examinations'!$A$2:$M$2336,13,0)</f>
        <v>Normal</v>
      </c>
      <c r="L2122" s="8" t="str">
        <f>VLOOKUP(Table1[CUSTOMER ID],'Hospitalisation Details'!$A$1:$N$2344,12,0)</f>
        <v>10/Dec/2000</v>
      </c>
      <c r="M2122" s="22">
        <f>VLOOKUP(Table1[CUSTOMER ID],'Hospitalisation Details'!$A$2:$N$2344,14,0)</f>
        <v>2156.75</v>
      </c>
      <c r="N2122" s="8" t="str">
        <f>VLOOKUP(Table1[CUSTOMER ID],'Hospitalisation Details'!$A$2:$I$2344,7,0)</f>
        <v>tier - 2</v>
      </c>
      <c r="O2122" s="8" t="str">
        <f>VLOOKUP(Table1[CUSTOMER ID],'Hospitalisation Details'!$A$2:$I$2344,8,0)</f>
        <v>tier - 2</v>
      </c>
      <c r="P2122" s="8" t="str">
        <f>VLOOKUP(Table1[CUSTOMER ID],'Hospitalisation Details'!$A$2:$I$2344,9,0)</f>
        <v>R1013</v>
      </c>
      <c r="Q2122" s="8">
        <f ca="1">VLOOKUP(Table1[CUSTOMER ID],'Hospitalisation Details'!$A$2:$N$2344,13,0)</f>
        <v>23</v>
      </c>
    </row>
    <row r="2123" spans="1:17" ht="15.75" x14ac:dyDescent="0.25">
      <c r="A2123" s="1" t="s">
        <v>240</v>
      </c>
      <c r="B2123" s="8" t="str">
        <f>VLOOKUP(A2123:A4457,'Customer Names'!$A$2:$D$2336,2,0)</f>
        <v xml:space="preserve">  Shauna R</v>
      </c>
      <c r="C2123" s="8">
        <f>VLOOKUP(A2123:A4457,'Medical Examinations'!$A$2:$H$2336,2,0)</f>
        <v>28.05</v>
      </c>
      <c r="D2123" s="8">
        <f>VLOOKUP(A2123:A4457,'Medical Examinations'!$A$2:$H$2336,3,0)</f>
        <v>6.2</v>
      </c>
      <c r="E2123" s="8" t="str">
        <f>VLOOKUP(A2123:A4457,'Medical Examinations'!$A$1:$M$2336,10,0)</f>
        <v>No</v>
      </c>
      <c r="F2123" s="8" t="str">
        <f>VLOOKUP(A2123:A4457,'Medical Examinations'!$A$2:$H$2336,5,0)</f>
        <v>yes</v>
      </c>
      <c r="G2123" s="8" t="str">
        <f>VLOOKUP(A2123:A4457,'Medical Examinations'!$A$2:$H$2336,6,0)</f>
        <v>No</v>
      </c>
      <c r="H2123" s="8">
        <f>VLOOKUP(A2123:A4457,'Medical Examinations'!$A$2:$H$2336,7,0)</f>
        <v>1</v>
      </c>
      <c r="I2123" t="str">
        <f>VLOOKUP(A2123:A4457,'Medical Examinations'!$A$2:$K$2336,11,0)</f>
        <v>No</v>
      </c>
      <c r="J2123" s="8" t="str">
        <f>VLOOKUP(A2123:A4457,'Medical Examinations'!$A$2:$M$2336,12,0)</f>
        <v>Overweight</v>
      </c>
      <c r="K2123" s="8" t="str">
        <f>VLOOKUP(A2123:A4457,'Medical Examinations'!$A$2:$M$2336,13,0)</f>
        <v>Prediabetes</v>
      </c>
      <c r="L2123" s="8" t="str">
        <f>VLOOKUP(Table1[CUSTOMER ID],'Hospitalisation Details'!$A$1:$N$2344,12,0)</f>
        <v>29/Nov/2000</v>
      </c>
      <c r="M2123" s="22">
        <f>VLOOKUP(Table1[CUSTOMER ID],'Hospitalisation Details'!$A$2:$N$2344,14,0)</f>
        <v>2155.6799999999998</v>
      </c>
      <c r="N2123" s="8" t="str">
        <f>VLOOKUP(Table1[CUSTOMER ID],'Hospitalisation Details'!$A$2:$I$2344,7,0)</f>
        <v>tier - 2</v>
      </c>
      <c r="O2123" s="8" t="str">
        <f>VLOOKUP(Table1[CUSTOMER ID],'Hospitalisation Details'!$A$2:$I$2344,8,0)</f>
        <v>tier - 3</v>
      </c>
      <c r="P2123" s="8" t="str">
        <f>VLOOKUP(Table1[CUSTOMER ID],'Hospitalisation Details'!$A$2:$I$2344,9,0)</f>
        <v>R1013</v>
      </c>
      <c r="Q2123" s="8">
        <f ca="1">VLOOKUP(Table1[CUSTOMER ID],'Hospitalisation Details'!$A$2:$N$2344,13,0)</f>
        <v>23</v>
      </c>
    </row>
    <row r="2124" spans="1:17" ht="15.75" x14ac:dyDescent="0.25">
      <c r="A2124" s="1" t="s">
        <v>239</v>
      </c>
      <c r="B2124" s="8" t="str">
        <f>VLOOKUP(A2124:A4458,'Customer Names'!$A$2:$D$2336,2,0)</f>
        <v xml:space="preserve">  Lindsay J</v>
      </c>
      <c r="C2124" s="8">
        <f>VLOOKUP(A2124:A4458,'Medical Examinations'!$A$2:$H$2336,2,0)</f>
        <v>27.1</v>
      </c>
      <c r="D2124" s="8">
        <f>VLOOKUP(A2124:A4458,'Medical Examinations'!$A$2:$H$2336,3,0)</f>
        <v>4.45</v>
      </c>
      <c r="E2124" s="8" t="str">
        <f>VLOOKUP(A2124:A4458,'Medical Examinations'!$A$1:$M$2336,10,0)</f>
        <v>No</v>
      </c>
      <c r="F2124" s="8" t="str">
        <f>VLOOKUP(A2124:A4458,'Medical Examinations'!$A$2:$H$2336,5,0)</f>
        <v>yes</v>
      </c>
      <c r="G2124" s="8" t="str">
        <f>VLOOKUP(A2124:A4458,'Medical Examinations'!$A$2:$H$2336,6,0)</f>
        <v>No</v>
      </c>
      <c r="H2124" s="8">
        <f>VLOOKUP(A2124:A4458,'Medical Examinations'!$A$2:$H$2336,7,0)</f>
        <v>1</v>
      </c>
      <c r="I2124" t="str">
        <f>VLOOKUP(A2124:A4458,'Medical Examinations'!$A$2:$K$2336,11,0)</f>
        <v>No</v>
      </c>
      <c r="J2124" s="8" t="str">
        <f>VLOOKUP(A2124:A4458,'Medical Examinations'!$A$2:$M$2336,12,0)</f>
        <v>Overweight</v>
      </c>
      <c r="K2124" s="8" t="str">
        <f>VLOOKUP(A2124:A4458,'Medical Examinations'!$A$2:$M$2336,13,0)</f>
        <v>Normal</v>
      </c>
      <c r="L2124" s="8" t="str">
        <f>VLOOKUP(Table1[CUSTOMER ID],'Hospitalisation Details'!$A$1:$N$2344,12,0)</f>
        <v>22/Oct/2000</v>
      </c>
      <c r="M2124" s="22">
        <f>VLOOKUP(Table1[CUSTOMER ID],'Hospitalisation Details'!$A$2:$N$2344,14,0)</f>
        <v>2154.36</v>
      </c>
      <c r="N2124" s="8" t="str">
        <f>VLOOKUP(Table1[CUSTOMER ID],'Hospitalisation Details'!$A$2:$I$2344,7,0)</f>
        <v>tier - 2</v>
      </c>
      <c r="O2124" s="8" t="str">
        <f>VLOOKUP(Table1[CUSTOMER ID],'Hospitalisation Details'!$A$2:$I$2344,8,0)</f>
        <v>tier - 2</v>
      </c>
      <c r="P2124" s="8" t="str">
        <f>VLOOKUP(Table1[CUSTOMER ID],'Hospitalisation Details'!$A$2:$I$2344,9,0)</f>
        <v>R1011</v>
      </c>
      <c r="Q2124" s="8">
        <f ca="1">VLOOKUP(Table1[CUSTOMER ID],'Hospitalisation Details'!$A$2:$N$2344,13,0)</f>
        <v>24</v>
      </c>
    </row>
    <row r="2125" spans="1:17" ht="15.75" x14ac:dyDescent="0.25">
      <c r="A2125" s="1" t="s">
        <v>238</v>
      </c>
      <c r="B2125" s="8" t="str">
        <f>VLOOKUP(A2125:A4459,'Customer Names'!$A$2:$D$2336,2,0)</f>
        <v xml:space="preserve">  Danya A</v>
      </c>
      <c r="C2125" s="8">
        <f>VLOOKUP(A2125:A4459,'Medical Examinations'!$A$2:$H$2336,2,0)</f>
        <v>24.3</v>
      </c>
      <c r="D2125" s="8">
        <f>VLOOKUP(A2125:A4459,'Medical Examinations'!$A$2:$H$2336,3,0)</f>
        <v>6.1</v>
      </c>
      <c r="E2125" s="8" t="str">
        <f>VLOOKUP(A2125:A4459,'Medical Examinations'!$A$1:$M$2336,10,0)</f>
        <v>Yes</v>
      </c>
      <c r="F2125" s="8" t="str">
        <f>VLOOKUP(A2125:A4459,'Medical Examinations'!$A$2:$H$2336,5,0)</f>
        <v>yes</v>
      </c>
      <c r="G2125" s="8" t="str">
        <f>VLOOKUP(A2125:A4459,'Medical Examinations'!$A$2:$H$2336,6,0)</f>
        <v>No</v>
      </c>
      <c r="H2125" s="8">
        <f>VLOOKUP(A2125:A4459,'Medical Examinations'!$A$2:$H$2336,7,0)</f>
        <v>1</v>
      </c>
      <c r="I2125" t="str">
        <f>VLOOKUP(A2125:A4459,'Medical Examinations'!$A$2:$K$2336,11,0)</f>
        <v>No</v>
      </c>
      <c r="J2125" s="8" t="str">
        <f>VLOOKUP(A2125:A4459,'Medical Examinations'!$A$2:$M$2336,12,0)</f>
        <v>Normal Weight</v>
      </c>
      <c r="K2125" s="8" t="str">
        <f>VLOOKUP(A2125:A4459,'Medical Examinations'!$A$2:$M$2336,13,0)</f>
        <v>Prediabetes</v>
      </c>
      <c r="L2125" s="8" t="str">
        <f>VLOOKUP(Table1[CUSTOMER ID],'Hospitalisation Details'!$A$1:$N$2344,12,0)</f>
        <v>27/Dec/2000</v>
      </c>
      <c r="M2125" s="22">
        <f>VLOOKUP(Table1[CUSTOMER ID],'Hospitalisation Details'!$A$2:$N$2344,14,0)</f>
        <v>2150.4699999999998</v>
      </c>
      <c r="N2125" s="8" t="str">
        <f>VLOOKUP(Table1[CUSTOMER ID],'Hospitalisation Details'!$A$2:$I$2344,7,0)</f>
        <v>tier - 2</v>
      </c>
      <c r="O2125" s="8" t="str">
        <f>VLOOKUP(Table1[CUSTOMER ID],'Hospitalisation Details'!$A$2:$I$2344,8,0)</f>
        <v>tier - 3</v>
      </c>
      <c r="P2125" s="8" t="str">
        <f>VLOOKUP(Table1[CUSTOMER ID],'Hospitalisation Details'!$A$2:$I$2344,9,0)</f>
        <v>R1011</v>
      </c>
      <c r="Q2125" s="8">
        <f ca="1">VLOOKUP(Table1[CUSTOMER ID],'Hospitalisation Details'!$A$2:$N$2344,13,0)</f>
        <v>23</v>
      </c>
    </row>
    <row r="2126" spans="1:17" ht="15.75" x14ac:dyDescent="0.25">
      <c r="A2126" s="1" t="s">
        <v>237</v>
      </c>
      <c r="B2126" s="8" t="str">
        <f>VLOOKUP(A2126:A4460,'Customer Names'!$A$2:$D$2336,2,0)</f>
        <v xml:space="preserve">  Lorraine</v>
      </c>
      <c r="C2126" s="8">
        <f>VLOOKUP(A2126:A4460,'Medical Examinations'!$A$2:$H$2336,2,0)</f>
        <v>30.72</v>
      </c>
      <c r="D2126" s="8">
        <f>VLOOKUP(A2126:A4460,'Medical Examinations'!$A$2:$H$2336,3,0)</f>
        <v>6.06</v>
      </c>
      <c r="E2126" s="8" t="str">
        <f>VLOOKUP(A2126:A4460,'Medical Examinations'!$A$1:$M$2336,10,0)</f>
        <v>No</v>
      </c>
      <c r="F2126" s="8" t="str">
        <f>VLOOKUP(A2126:A4460,'Medical Examinations'!$A$2:$H$2336,5,0)</f>
        <v>yes</v>
      </c>
      <c r="G2126" s="8" t="str">
        <f>VLOOKUP(A2126:A4460,'Medical Examinations'!$A$2:$H$2336,6,0)</f>
        <v>No</v>
      </c>
      <c r="H2126" s="8">
        <f>VLOOKUP(A2126:A4460,'Medical Examinations'!$A$2:$H$2336,7,0)</f>
        <v>1</v>
      </c>
      <c r="I2126" t="str">
        <f>VLOOKUP(A2126:A4460,'Medical Examinations'!$A$2:$K$2336,11,0)</f>
        <v>No</v>
      </c>
      <c r="J2126" s="8" t="str">
        <f>VLOOKUP(A2126:A4460,'Medical Examinations'!$A$2:$M$2336,12,0)</f>
        <v>Obesity</v>
      </c>
      <c r="K2126" s="8" t="str">
        <f>VLOOKUP(A2126:A4460,'Medical Examinations'!$A$2:$M$2336,13,0)</f>
        <v>Prediabetes</v>
      </c>
      <c r="L2126" s="8" t="str">
        <f>VLOOKUP(Table1[CUSTOMER ID],'Hospitalisation Details'!$A$1:$N$2344,12,0)</f>
        <v>4/Oct/2004</v>
      </c>
      <c r="M2126" s="22">
        <f>VLOOKUP(Table1[CUSTOMER ID],'Hospitalisation Details'!$A$2:$N$2344,14,0)</f>
        <v>2144.85</v>
      </c>
      <c r="N2126" s="8" t="str">
        <f>VLOOKUP(Table1[CUSTOMER ID],'Hospitalisation Details'!$A$2:$I$2344,7,0)</f>
        <v>tier - 2</v>
      </c>
      <c r="O2126" s="8" t="str">
        <f>VLOOKUP(Table1[CUSTOMER ID],'Hospitalisation Details'!$A$2:$I$2344,8,0)</f>
        <v>tier - 1</v>
      </c>
      <c r="P2126" s="8" t="str">
        <f>VLOOKUP(Table1[CUSTOMER ID],'Hospitalisation Details'!$A$2:$I$2344,9,0)</f>
        <v>R1011</v>
      </c>
      <c r="Q2126" s="8">
        <f ca="1">VLOOKUP(Table1[CUSTOMER ID],'Hospitalisation Details'!$A$2:$N$2344,13,0)</f>
        <v>20</v>
      </c>
    </row>
    <row r="2127" spans="1:17" ht="15.75" x14ac:dyDescent="0.25">
      <c r="A2127" s="1" t="s">
        <v>236</v>
      </c>
      <c r="B2127" s="8" t="str">
        <f>VLOOKUP(A2127:A4461,'Customer Names'!$A$2:$D$2336,2,0)</f>
        <v xml:space="preserve">  Jennifer L</v>
      </c>
      <c r="C2127" s="8">
        <f>VLOOKUP(A2127:A4461,'Medical Examinations'!$A$2:$H$2336,2,0)</f>
        <v>37.43</v>
      </c>
      <c r="D2127" s="8">
        <f>VLOOKUP(A2127:A4461,'Medical Examinations'!$A$2:$H$2336,3,0)</f>
        <v>4.5599999999999996</v>
      </c>
      <c r="E2127" s="8" t="str">
        <f>VLOOKUP(A2127:A4461,'Medical Examinations'!$A$1:$M$2336,10,0)</f>
        <v>No</v>
      </c>
      <c r="F2127" s="8" t="str">
        <f>VLOOKUP(A2127:A4461,'Medical Examinations'!$A$2:$H$2336,5,0)</f>
        <v>No</v>
      </c>
      <c r="G2127" s="8" t="str">
        <f>VLOOKUP(A2127:A4461,'Medical Examinations'!$A$2:$H$2336,6,0)</f>
        <v>Yes</v>
      </c>
      <c r="H2127" s="8">
        <f>VLOOKUP(A2127:A4461,'Medical Examinations'!$A$2:$H$2336,7,0)</f>
        <v>1</v>
      </c>
      <c r="I2127" t="str">
        <f>VLOOKUP(A2127:A4461,'Medical Examinations'!$A$2:$K$2336,11,0)</f>
        <v>No</v>
      </c>
      <c r="J2127" s="8" t="str">
        <f>VLOOKUP(A2127:A4461,'Medical Examinations'!$A$2:$M$2336,12,0)</f>
        <v>Obesity</v>
      </c>
      <c r="K2127" s="8" t="str">
        <f>VLOOKUP(A2127:A4461,'Medical Examinations'!$A$2:$M$2336,13,0)</f>
        <v>Normal</v>
      </c>
      <c r="L2127" s="8" t="str">
        <f>VLOOKUP(Table1[CUSTOMER ID],'Hospitalisation Details'!$A$1:$N$2344,12,0)</f>
        <v>19/Aug/2003</v>
      </c>
      <c r="M2127" s="22">
        <f>VLOOKUP(Table1[CUSTOMER ID],'Hospitalisation Details'!$A$2:$N$2344,14,0)</f>
        <v>2138.0700000000002</v>
      </c>
      <c r="N2127" s="8" t="str">
        <f>VLOOKUP(Table1[CUSTOMER ID],'Hospitalisation Details'!$A$2:$I$2344,7,0)</f>
        <v>tier - 2</v>
      </c>
      <c r="O2127" s="8" t="str">
        <f>VLOOKUP(Table1[CUSTOMER ID],'Hospitalisation Details'!$A$2:$I$2344,8,0)</f>
        <v>tier - 1</v>
      </c>
      <c r="P2127" s="8" t="str">
        <f>VLOOKUP(Table1[CUSTOMER ID],'Hospitalisation Details'!$A$2:$I$2344,9,0)</f>
        <v>R1012</v>
      </c>
      <c r="Q2127" s="8">
        <f ca="1">VLOOKUP(Table1[CUSTOMER ID],'Hospitalisation Details'!$A$2:$N$2344,13,0)</f>
        <v>21</v>
      </c>
    </row>
    <row r="2128" spans="1:17" ht="15.75" x14ac:dyDescent="0.25">
      <c r="A2128" s="1" t="s">
        <v>235</v>
      </c>
      <c r="B2128" s="8" t="str">
        <f>VLOOKUP(A2128:A4462,'Customer Names'!$A$2:$D$2336,2,0)</f>
        <v xml:space="preserve">  Jesus Sr</v>
      </c>
      <c r="C2128" s="8">
        <f>VLOOKUP(A2128:A4462,'Medical Examinations'!$A$2:$H$2336,2,0)</f>
        <v>25.74</v>
      </c>
      <c r="D2128" s="8">
        <f>VLOOKUP(A2128:A4462,'Medical Examinations'!$A$2:$H$2336,3,0)</f>
        <v>6.41</v>
      </c>
      <c r="E2128" s="8" t="str">
        <f>VLOOKUP(A2128:A4462,'Medical Examinations'!$A$1:$M$2336,10,0)</f>
        <v>Yes</v>
      </c>
      <c r="F2128" s="8" t="str">
        <f>VLOOKUP(A2128:A4462,'Medical Examinations'!$A$2:$H$2336,5,0)</f>
        <v>No</v>
      </c>
      <c r="G2128" s="8" t="str">
        <f>VLOOKUP(A2128:A4462,'Medical Examinations'!$A$2:$H$2336,6,0)</f>
        <v>Yes</v>
      </c>
      <c r="H2128" s="8">
        <f>VLOOKUP(A2128:A4462,'Medical Examinations'!$A$2:$H$2336,7,0)</f>
        <v>1</v>
      </c>
      <c r="I2128" t="str">
        <f>VLOOKUP(A2128:A4462,'Medical Examinations'!$A$2:$K$2336,11,0)</f>
        <v>No</v>
      </c>
      <c r="J2128" s="8" t="str">
        <f>VLOOKUP(A2128:A4462,'Medical Examinations'!$A$2:$M$2336,12,0)</f>
        <v>Overweight</v>
      </c>
      <c r="K2128" s="8" t="str">
        <f>VLOOKUP(A2128:A4462,'Medical Examinations'!$A$2:$M$2336,13,0)</f>
        <v>Diabetes</v>
      </c>
      <c r="L2128" s="8" t="str">
        <f>VLOOKUP(Table1[CUSTOMER ID],'Hospitalisation Details'!$A$1:$N$2344,12,0)</f>
        <v>3/Sep/1997</v>
      </c>
      <c r="M2128" s="22">
        <f>VLOOKUP(Table1[CUSTOMER ID],'Hospitalisation Details'!$A$2:$N$2344,14,0)</f>
        <v>2137.65</v>
      </c>
      <c r="N2128" s="8" t="str">
        <f>VLOOKUP(Table1[CUSTOMER ID],'Hospitalisation Details'!$A$2:$I$2344,7,0)</f>
        <v>tier - 3</v>
      </c>
      <c r="O2128" s="8" t="str">
        <f>VLOOKUP(Table1[CUSTOMER ID],'Hospitalisation Details'!$A$2:$I$2344,8,0)</f>
        <v>tier - 1</v>
      </c>
      <c r="P2128" s="8" t="str">
        <f>VLOOKUP(Table1[CUSTOMER ID],'Hospitalisation Details'!$A$2:$I$2344,9,0)</f>
        <v>R1013</v>
      </c>
      <c r="Q2128" s="8">
        <f ca="1">VLOOKUP(Table1[CUSTOMER ID],'Hospitalisation Details'!$A$2:$N$2344,13,0)</f>
        <v>27</v>
      </c>
    </row>
    <row r="2129" spans="1:17" ht="15.75" x14ac:dyDescent="0.25">
      <c r="A2129" s="1" t="s">
        <v>234</v>
      </c>
      <c r="B2129" s="8" t="str">
        <f>VLOOKUP(A2129:A4463,'Customer Names'!$A$2:$D$2336,2,0)</f>
        <v xml:space="preserve">  Kristen</v>
      </c>
      <c r="C2129" s="8">
        <f>VLOOKUP(A2129:A4463,'Medical Examinations'!$A$2:$H$2336,2,0)</f>
        <v>36.575000000000003</v>
      </c>
      <c r="D2129" s="8">
        <f>VLOOKUP(A2129:A4463,'Medical Examinations'!$A$2:$H$2336,3,0)</f>
        <v>5.57</v>
      </c>
      <c r="E2129" s="8" t="str">
        <f>VLOOKUP(A2129:A4463,'Medical Examinations'!$A$1:$M$2336,10,0)</f>
        <v>No</v>
      </c>
      <c r="F2129" s="8" t="str">
        <f>VLOOKUP(A2129:A4463,'Medical Examinations'!$A$2:$H$2336,5,0)</f>
        <v>No</v>
      </c>
      <c r="G2129" s="8" t="str">
        <f>VLOOKUP(A2129:A4463,'Medical Examinations'!$A$2:$H$2336,6,0)</f>
        <v>Yes</v>
      </c>
      <c r="H2129" s="8">
        <f>VLOOKUP(A2129:A4463,'Medical Examinations'!$A$2:$H$2336,7,0)</f>
        <v>1</v>
      </c>
      <c r="I2129" t="str">
        <f>VLOOKUP(A2129:A4463,'Medical Examinations'!$A$2:$K$2336,11,0)</f>
        <v>No</v>
      </c>
      <c r="J2129" s="8" t="str">
        <f>VLOOKUP(A2129:A4463,'Medical Examinations'!$A$2:$M$2336,12,0)</f>
        <v>Obesity</v>
      </c>
      <c r="K2129" s="8" t="str">
        <f>VLOOKUP(A2129:A4463,'Medical Examinations'!$A$2:$M$2336,13,0)</f>
        <v>Normal</v>
      </c>
      <c r="L2129" s="8" t="str">
        <f>VLOOKUP(Table1[CUSTOMER ID],'Hospitalisation Details'!$A$1:$N$2344,12,0)</f>
        <v>26/Sep/2003</v>
      </c>
      <c r="M2129" s="22">
        <f>VLOOKUP(Table1[CUSTOMER ID],'Hospitalisation Details'!$A$2:$N$2344,14,0)</f>
        <v>2136.88</v>
      </c>
      <c r="N2129" s="8" t="str">
        <f>VLOOKUP(Table1[CUSTOMER ID],'Hospitalisation Details'!$A$2:$I$2344,7,0)</f>
        <v>tier - 2</v>
      </c>
      <c r="O2129" s="8" t="str">
        <f>VLOOKUP(Table1[CUSTOMER ID],'Hospitalisation Details'!$A$2:$I$2344,8,0)</f>
        <v>tier - 2</v>
      </c>
      <c r="P2129" s="8" t="str">
        <f>VLOOKUP(Table1[CUSTOMER ID],'Hospitalisation Details'!$A$2:$I$2344,9,0)</f>
        <v>R1012</v>
      </c>
      <c r="Q2129" s="8">
        <f ca="1">VLOOKUP(Table1[CUSTOMER ID],'Hospitalisation Details'!$A$2:$N$2344,13,0)</f>
        <v>21</v>
      </c>
    </row>
    <row r="2130" spans="1:17" ht="15.75" x14ac:dyDescent="0.25">
      <c r="A2130" s="1" t="s">
        <v>233</v>
      </c>
      <c r="B2130" s="8" t="str">
        <f>VLOOKUP(A2130:A4464,'Customer Names'!$A$2:$D$2336,2,0)</f>
        <v xml:space="preserve">  Catherine C</v>
      </c>
      <c r="C2130" s="8">
        <f>VLOOKUP(A2130:A4464,'Medical Examinations'!$A$2:$H$2336,2,0)</f>
        <v>35.15</v>
      </c>
      <c r="D2130" s="8">
        <f>VLOOKUP(A2130:A4464,'Medical Examinations'!$A$2:$H$2336,3,0)</f>
        <v>5.47</v>
      </c>
      <c r="E2130" s="8" t="str">
        <f>VLOOKUP(A2130:A4464,'Medical Examinations'!$A$1:$M$2336,10,0)</f>
        <v>No</v>
      </c>
      <c r="F2130" s="8" t="str">
        <f>VLOOKUP(A2130:A4464,'Medical Examinations'!$A$2:$H$2336,5,0)</f>
        <v>No</v>
      </c>
      <c r="G2130" s="8" t="str">
        <f>VLOOKUP(A2130:A4464,'Medical Examinations'!$A$2:$H$2336,6,0)</f>
        <v>Yes</v>
      </c>
      <c r="H2130" s="8">
        <f>VLOOKUP(A2130:A4464,'Medical Examinations'!$A$2:$H$2336,7,0)</f>
        <v>1</v>
      </c>
      <c r="I2130" t="str">
        <f>VLOOKUP(A2130:A4464,'Medical Examinations'!$A$2:$K$2336,11,0)</f>
        <v>No</v>
      </c>
      <c r="J2130" s="8" t="str">
        <f>VLOOKUP(A2130:A4464,'Medical Examinations'!$A$2:$M$2336,12,0)</f>
        <v>Obesity</v>
      </c>
      <c r="K2130" s="8" t="str">
        <f>VLOOKUP(A2130:A4464,'Medical Examinations'!$A$2:$M$2336,13,0)</f>
        <v>Normal</v>
      </c>
      <c r="L2130" s="8" t="str">
        <f>VLOOKUP(Table1[CUSTOMER ID],'Hospitalisation Details'!$A$1:$N$2344,12,0)</f>
        <v>1/Sep/2003</v>
      </c>
      <c r="M2130" s="22">
        <f>VLOOKUP(Table1[CUSTOMER ID],'Hospitalisation Details'!$A$2:$N$2344,14,0)</f>
        <v>2134.9</v>
      </c>
      <c r="N2130" s="8" t="str">
        <f>VLOOKUP(Table1[CUSTOMER ID],'Hospitalisation Details'!$A$2:$I$2344,7,0)</f>
        <v>tier - 2</v>
      </c>
      <c r="O2130" s="8" t="str">
        <f>VLOOKUP(Table1[CUSTOMER ID],'Hospitalisation Details'!$A$2:$I$2344,8,0)</f>
        <v>tier - 3</v>
      </c>
      <c r="P2130" s="8" t="str">
        <f>VLOOKUP(Table1[CUSTOMER ID],'Hospitalisation Details'!$A$2:$I$2344,9,0)</f>
        <v>R1012</v>
      </c>
      <c r="Q2130" s="8">
        <f ca="1">VLOOKUP(Table1[CUSTOMER ID],'Hospitalisation Details'!$A$2:$N$2344,13,0)</f>
        <v>21</v>
      </c>
    </row>
    <row r="2131" spans="1:17" ht="15.75" x14ac:dyDescent="0.25">
      <c r="A2131" s="1" t="s">
        <v>232</v>
      </c>
      <c r="B2131" s="8" t="str">
        <f>VLOOKUP(A2131:A4465,'Customer Names'!$A$2:$D$2336,2,0)</f>
        <v xml:space="preserve">  Paula</v>
      </c>
      <c r="C2131" s="8">
        <f>VLOOKUP(A2131:A4465,'Medical Examinations'!$A$2:$H$2336,2,0)</f>
        <v>32.11</v>
      </c>
      <c r="D2131" s="8">
        <f>VLOOKUP(A2131:A4465,'Medical Examinations'!$A$2:$H$2336,3,0)</f>
        <v>4.43</v>
      </c>
      <c r="E2131" s="8" t="str">
        <f>VLOOKUP(A2131:A4465,'Medical Examinations'!$A$1:$M$2336,10,0)</f>
        <v>No</v>
      </c>
      <c r="F2131" s="8" t="str">
        <f>VLOOKUP(A2131:A4465,'Medical Examinations'!$A$2:$H$2336,5,0)</f>
        <v>No</v>
      </c>
      <c r="G2131" s="8" t="str">
        <f>VLOOKUP(A2131:A4465,'Medical Examinations'!$A$2:$H$2336,6,0)</f>
        <v>Yes</v>
      </c>
      <c r="H2131" s="8">
        <f>VLOOKUP(A2131:A4465,'Medical Examinations'!$A$2:$H$2336,7,0)</f>
        <v>1</v>
      </c>
      <c r="I2131" t="str">
        <f>VLOOKUP(A2131:A4465,'Medical Examinations'!$A$2:$K$2336,11,0)</f>
        <v>No</v>
      </c>
      <c r="J2131" s="8" t="str">
        <f>VLOOKUP(A2131:A4465,'Medical Examinations'!$A$2:$M$2336,12,0)</f>
        <v>Obesity</v>
      </c>
      <c r="K2131" s="8" t="str">
        <f>VLOOKUP(A2131:A4465,'Medical Examinations'!$A$2:$M$2336,13,0)</f>
        <v>Normal</v>
      </c>
      <c r="L2131" s="8" t="str">
        <f>VLOOKUP(Table1[CUSTOMER ID],'Hospitalisation Details'!$A$1:$N$2344,12,0)</f>
        <v>22/Dec/2003</v>
      </c>
      <c r="M2131" s="22">
        <f>VLOOKUP(Table1[CUSTOMER ID],'Hospitalisation Details'!$A$2:$N$2344,14,0)</f>
        <v>2130.6799999999998</v>
      </c>
      <c r="N2131" s="8" t="str">
        <f>VLOOKUP(Table1[CUSTOMER ID],'Hospitalisation Details'!$A$2:$I$2344,7,0)</f>
        <v>tier - 2</v>
      </c>
      <c r="O2131" s="8" t="str">
        <f>VLOOKUP(Table1[CUSTOMER ID],'Hospitalisation Details'!$A$2:$I$2344,8,0)</f>
        <v>tier - 3</v>
      </c>
      <c r="P2131" s="8" t="str">
        <f>VLOOKUP(Table1[CUSTOMER ID],'Hospitalisation Details'!$A$2:$I$2344,9,0)</f>
        <v>R1012</v>
      </c>
      <c r="Q2131" s="8">
        <f ca="1">VLOOKUP(Table1[CUSTOMER ID],'Hospitalisation Details'!$A$2:$N$2344,13,0)</f>
        <v>20</v>
      </c>
    </row>
    <row r="2132" spans="1:17" ht="15.75" x14ac:dyDescent="0.25">
      <c r="A2132" s="1" t="s">
        <v>231</v>
      </c>
      <c r="B2132" s="8" t="str">
        <f>VLOOKUP(A2132:A4466,'Customer Names'!$A$2:$D$2336,2,0)</f>
        <v xml:space="preserve">  Evan</v>
      </c>
      <c r="C2132" s="8">
        <f>VLOOKUP(A2132:A4466,'Medical Examinations'!$A$2:$H$2336,2,0)</f>
        <v>30.495000000000001</v>
      </c>
      <c r="D2132" s="8">
        <f>VLOOKUP(A2132:A4466,'Medical Examinations'!$A$2:$H$2336,3,0)</f>
        <v>4.95</v>
      </c>
      <c r="E2132" s="8" t="str">
        <f>VLOOKUP(A2132:A4466,'Medical Examinations'!$A$1:$M$2336,10,0)</f>
        <v>No</v>
      </c>
      <c r="F2132" s="8" t="str">
        <f>VLOOKUP(A2132:A4466,'Medical Examinations'!$A$2:$H$2336,5,0)</f>
        <v>No</v>
      </c>
      <c r="G2132" s="8" t="str">
        <f>VLOOKUP(A2132:A4466,'Medical Examinations'!$A$2:$H$2336,6,0)</f>
        <v>Yes</v>
      </c>
      <c r="H2132" s="8">
        <f>VLOOKUP(A2132:A4466,'Medical Examinations'!$A$2:$H$2336,7,0)</f>
        <v>1</v>
      </c>
      <c r="I2132" t="str">
        <f>VLOOKUP(A2132:A4466,'Medical Examinations'!$A$2:$K$2336,11,0)</f>
        <v>No</v>
      </c>
      <c r="J2132" s="8" t="str">
        <f>VLOOKUP(A2132:A4466,'Medical Examinations'!$A$2:$M$2336,12,0)</f>
        <v>Obesity</v>
      </c>
      <c r="K2132" s="8" t="str">
        <f>VLOOKUP(A2132:A4466,'Medical Examinations'!$A$2:$M$2336,13,0)</f>
        <v>Normal</v>
      </c>
      <c r="L2132" s="8" t="str">
        <f>VLOOKUP(Table1[CUSTOMER ID],'Hospitalisation Details'!$A$1:$N$2344,12,0)</f>
        <v>30/Aug/2003</v>
      </c>
      <c r="M2132" s="22">
        <f>VLOOKUP(Table1[CUSTOMER ID],'Hospitalisation Details'!$A$2:$N$2344,14,0)</f>
        <v>2128.4299999999998</v>
      </c>
      <c r="N2132" s="8" t="str">
        <f>VLOOKUP(Table1[CUSTOMER ID],'Hospitalisation Details'!$A$2:$I$2344,7,0)</f>
        <v>tier - 2</v>
      </c>
      <c r="O2132" s="8" t="str">
        <f>VLOOKUP(Table1[CUSTOMER ID],'Hospitalisation Details'!$A$2:$I$2344,8,0)</f>
        <v>tier - 1</v>
      </c>
      <c r="P2132" s="8" t="str">
        <f>VLOOKUP(Table1[CUSTOMER ID],'Hospitalisation Details'!$A$2:$I$2344,9,0)</f>
        <v>R1012</v>
      </c>
      <c r="Q2132" s="8">
        <f ca="1">VLOOKUP(Table1[CUSTOMER ID],'Hospitalisation Details'!$A$2:$N$2344,13,0)</f>
        <v>21</v>
      </c>
    </row>
    <row r="2133" spans="1:17" ht="15.75" x14ac:dyDescent="0.25">
      <c r="A2133" s="1" t="s">
        <v>230</v>
      </c>
      <c r="B2133" s="8" t="str">
        <f>VLOOKUP(A2133:A4467,'Customer Names'!$A$2:$D$2336,2,0)</f>
        <v xml:space="preserve">  Nathan J</v>
      </c>
      <c r="C2133" s="8">
        <f>VLOOKUP(A2133:A4467,'Medical Examinations'!$A$2:$H$2336,2,0)</f>
        <v>29.24</v>
      </c>
      <c r="D2133" s="8">
        <f>VLOOKUP(A2133:A4467,'Medical Examinations'!$A$2:$H$2336,3,0)</f>
        <v>4.04</v>
      </c>
      <c r="E2133" s="8" t="str">
        <f>VLOOKUP(A2133:A4467,'Medical Examinations'!$A$1:$M$2336,10,0)</f>
        <v>No</v>
      </c>
      <c r="F2133" s="8" t="str">
        <f>VLOOKUP(A2133:A4467,'Medical Examinations'!$A$2:$H$2336,5,0)</f>
        <v>yes</v>
      </c>
      <c r="G2133" s="8" t="str">
        <f>VLOOKUP(A2133:A4467,'Medical Examinations'!$A$2:$H$2336,6,0)</f>
        <v>No</v>
      </c>
      <c r="H2133" s="8">
        <f>VLOOKUP(A2133:A4467,'Medical Examinations'!$A$2:$H$2336,7,0)</f>
        <v>1</v>
      </c>
      <c r="I2133" t="str">
        <f>VLOOKUP(A2133:A4467,'Medical Examinations'!$A$2:$K$2336,11,0)</f>
        <v>No</v>
      </c>
      <c r="J2133" s="8" t="str">
        <f>VLOOKUP(A2133:A4467,'Medical Examinations'!$A$2:$M$2336,12,0)</f>
        <v>Overweight</v>
      </c>
      <c r="K2133" s="8" t="str">
        <f>VLOOKUP(A2133:A4467,'Medical Examinations'!$A$2:$M$2336,13,0)</f>
        <v>Normal</v>
      </c>
      <c r="L2133" s="8" t="str">
        <f>VLOOKUP(Table1[CUSTOMER ID],'Hospitalisation Details'!$A$1:$N$2344,12,0)</f>
        <v>4/Nov/2004</v>
      </c>
      <c r="M2133" s="22">
        <f>VLOOKUP(Table1[CUSTOMER ID],'Hospitalisation Details'!$A$2:$N$2344,14,0)</f>
        <v>2118.61</v>
      </c>
      <c r="N2133" s="8" t="str">
        <f>VLOOKUP(Table1[CUSTOMER ID],'Hospitalisation Details'!$A$2:$I$2344,7,0)</f>
        <v>tier - 2</v>
      </c>
      <c r="O2133" s="8" t="str">
        <f>VLOOKUP(Table1[CUSTOMER ID],'Hospitalisation Details'!$A$2:$I$2344,8,0)</f>
        <v>tier - 1</v>
      </c>
      <c r="P2133" s="8" t="str">
        <f>VLOOKUP(Table1[CUSTOMER ID],'Hospitalisation Details'!$A$2:$I$2344,9,0)</f>
        <v>R1012</v>
      </c>
      <c r="Q2133" s="8">
        <f ca="1">VLOOKUP(Table1[CUSTOMER ID],'Hospitalisation Details'!$A$2:$N$2344,13,0)</f>
        <v>20</v>
      </c>
    </row>
    <row r="2134" spans="1:17" ht="15.75" x14ac:dyDescent="0.25">
      <c r="A2134" s="1" t="s">
        <v>229</v>
      </c>
      <c r="B2134" s="8" t="str">
        <f>VLOOKUP(A2134:A4468,'Customer Names'!$A$2:$D$2336,2,0)</f>
        <v xml:space="preserve">  Ashley M</v>
      </c>
      <c r="C2134" s="8">
        <f>VLOOKUP(A2134:A4468,'Medical Examinations'!$A$2:$H$2336,2,0)</f>
        <v>22.515000000000001</v>
      </c>
      <c r="D2134" s="8">
        <f>VLOOKUP(A2134:A4468,'Medical Examinations'!$A$2:$H$2336,3,0)</f>
        <v>5.93</v>
      </c>
      <c r="E2134" s="8" t="str">
        <f>VLOOKUP(A2134:A4468,'Medical Examinations'!$A$1:$M$2336,10,0)</f>
        <v>No</v>
      </c>
      <c r="F2134" s="8" t="str">
        <f>VLOOKUP(A2134:A4468,'Medical Examinations'!$A$2:$H$2336,5,0)</f>
        <v>No</v>
      </c>
      <c r="G2134" s="8" t="str">
        <f>VLOOKUP(A2134:A4468,'Medical Examinations'!$A$2:$H$2336,6,0)</f>
        <v>Yes</v>
      </c>
      <c r="H2134" s="8">
        <f>VLOOKUP(A2134:A4468,'Medical Examinations'!$A$2:$H$2336,7,0)</f>
        <v>1</v>
      </c>
      <c r="I2134" t="str">
        <f>VLOOKUP(A2134:A4468,'Medical Examinations'!$A$2:$K$2336,11,0)</f>
        <v>No</v>
      </c>
      <c r="J2134" s="8" t="str">
        <f>VLOOKUP(A2134:A4468,'Medical Examinations'!$A$2:$M$2336,12,0)</f>
        <v>Normal Weight</v>
      </c>
      <c r="K2134" s="8" t="str">
        <f>VLOOKUP(A2134:A4468,'Medical Examinations'!$A$2:$M$2336,13,0)</f>
        <v>Prediabetes</v>
      </c>
      <c r="L2134" s="8" t="str">
        <f>VLOOKUP(Table1[CUSTOMER ID],'Hospitalisation Details'!$A$1:$N$2344,12,0)</f>
        <v>30/Sep/2003</v>
      </c>
      <c r="M2134" s="22">
        <f>VLOOKUP(Table1[CUSTOMER ID],'Hospitalisation Details'!$A$2:$N$2344,14,0)</f>
        <v>2117.34</v>
      </c>
      <c r="N2134" s="8" t="str">
        <f>VLOOKUP(Table1[CUSTOMER ID],'Hospitalisation Details'!$A$2:$I$2344,7,0)</f>
        <v>tier - 2</v>
      </c>
      <c r="O2134" s="8" t="str">
        <f>VLOOKUP(Table1[CUSTOMER ID],'Hospitalisation Details'!$A$2:$I$2344,8,0)</f>
        <v>tier - 3</v>
      </c>
      <c r="P2134" s="8" t="str">
        <f>VLOOKUP(Table1[CUSTOMER ID],'Hospitalisation Details'!$A$2:$I$2344,9,0)</f>
        <v>R1012</v>
      </c>
      <c r="Q2134" s="8">
        <f ca="1">VLOOKUP(Table1[CUSTOMER ID],'Hospitalisation Details'!$A$2:$N$2344,13,0)</f>
        <v>21</v>
      </c>
    </row>
    <row r="2135" spans="1:17" ht="15.75" x14ac:dyDescent="0.25">
      <c r="A2135" s="1" t="s">
        <v>228</v>
      </c>
      <c r="B2135" s="8" t="str">
        <f>VLOOKUP(A2135:A4469,'Customer Names'!$A$2:$D$2336,2,0)</f>
        <v xml:space="preserve">  Jason</v>
      </c>
      <c r="C2135" s="8">
        <f>VLOOKUP(A2135:A4469,'Medical Examinations'!$A$2:$H$2336,2,0)</f>
        <v>15.65</v>
      </c>
      <c r="D2135" s="8">
        <f>VLOOKUP(A2135:A4469,'Medical Examinations'!$A$2:$H$2336,3,0)</f>
        <v>4.2300000000000004</v>
      </c>
      <c r="E2135" s="8" t="str">
        <f>VLOOKUP(A2135:A4469,'Medical Examinations'!$A$1:$M$2336,10,0)</f>
        <v>No</v>
      </c>
      <c r="F2135" s="8" t="str">
        <f>VLOOKUP(A2135:A4469,'Medical Examinations'!$A$2:$H$2336,5,0)</f>
        <v>No</v>
      </c>
      <c r="G2135" s="8" t="str">
        <f>VLOOKUP(A2135:A4469,'Medical Examinations'!$A$2:$H$2336,6,0)</f>
        <v>No</v>
      </c>
      <c r="H2135" s="8">
        <f>VLOOKUP(A2135:A4469,'Medical Examinations'!$A$2:$H$2336,7,0)</f>
        <v>0</v>
      </c>
      <c r="I2135" t="str">
        <f>VLOOKUP(A2135:A4469,'Medical Examinations'!$A$2:$K$2336,11,0)</f>
        <v>No</v>
      </c>
      <c r="J2135" s="8" t="str">
        <f>VLOOKUP(A2135:A4469,'Medical Examinations'!$A$2:$M$2336,12,0)</f>
        <v>Underweight</v>
      </c>
      <c r="K2135" s="8" t="str">
        <f>VLOOKUP(A2135:A4469,'Medical Examinations'!$A$2:$M$2336,13,0)</f>
        <v>Normal</v>
      </c>
      <c r="L2135" s="8" t="str">
        <f>VLOOKUP(Table1[CUSTOMER ID],'Hospitalisation Details'!$A$1:$N$2344,12,0)</f>
        <v>21/Jul/1989</v>
      </c>
      <c r="M2135" s="22">
        <f>VLOOKUP(Table1[CUSTOMER ID],'Hospitalisation Details'!$A$2:$N$2344,14,0)</f>
        <v>2106.2600000000002</v>
      </c>
      <c r="N2135" s="8" t="str">
        <f>VLOOKUP(Table1[CUSTOMER ID],'Hospitalisation Details'!$A$2:$I$2344,7,0)</f>
        <v>tier - 2</v>
      </c>
      <c r="O2135" s="8" t="str">
        <f>VLOOKUP(Table1[CUSTOMER ID],'Hospitalisation Details'!$A$2:$I$2344,8,0)</f>
        <v>tier - 2</v>
      </c>
      <c r="P2135" s="8" t="str">
        <f>VLOOKUP(Table1[CUSTOMER ID],'Hospitalisation Details'!$A$2:$I$2344,9,0)</f>
        <v>R1013</v>
      </c>
      <c r="Q2135" s="8">
        <f ca="1">VLOOKUP(Table1[CUSTOMER ID],'Hospitalisation Details'!$A$2:$N$2344,13,0)</f>
        <v>35</v>
      </c>
    </row>
    <row r="2136" spans="1:17" ht="15.75" x14ac:dyDescent="0.25">
      <c r="A2136" s="1" t="s">
        <v>227</v>
      </c>
      <c r="B2136" s="8" t="str">
        <f>VLOOKUP(A2136:A4470,'Customer Names'!$A$2:$D$2336,2,0)</f>
        <v xml:space="preserve">  Marshall</v>
      </c>
      <c r="C2136" s="8">
        <f>VLOOKUP(A2136:A4470,'Medical Examinations'!$A$2:$H$2336,2,0)</f>
        <v>27.36</v>
      </c>
      <c r="D2136" s="8">
        <f>VLOOKUP(A2136:A4470,'Medical Examinations'!$A$2:$H$2336,3,0)</f>
        <v>5.59</v>
      </c>
      <c r="E2136" s="8" t="str">
        <f>VLOOKUP(A2136:A4470,'Medical Examinations'!$A$1:$M$2336,10,0)</f>
        <v>Yes</v>
      </c>
      <c r="F2136" s="8" t="str">
        <f>VLOOKUP(A2136:A4470,'Medical Examinations'!$A$2:$H$2336,5,0)</f>
        <v>No</v>
      </c>
      <c r="G2136" s="8" t="str">
        <f>VLOOKUP(A2136:A4470,'Medical Examinations'!$A$2:$H$2336,6,0)</f>
        <v>No</v>
      </c>
      <c r="H2136" s="8">
        <f>VLOOKUP(A2136:A4470,'Medical Examinations'!$A$2:$H$2336,7,0)</f>
        <v>0</v>
      </c>
      <c r="I2136" t="str">
        <f>VLOOKUP(A2136:A4470,'Medical Examinations'!$A$2:$K$2336,11,0)</f>
        <v>No</v>
      </c>
      <c r="J2136" s="8" t="str">
        <f>VLOOKUP(A2136:A4470,'Medical Examinations'!$A$2:$M$2336,12,0)</f>
        <v>Overweight</v>
      </c>
      <c r="K2136" s="8" t="str">
        <f>VLOOKUP(A2136:A4470,'Medical Examinations'!$A$2:$M$2336,13,0)</f>
        <v>Normal</v>
      </c>
      <c r="L2136" s="8" t="str">
        <f>VLOOKUP(Table1[CUSTOMER ID],'Hospitalisation Details'!$A$1:$N$2344,12,0)</f>
        <v>28/Nov/2001</v>
      </c>
      <c r="M2136" s="22">
        <f>VLOOKUP(Table1[CUSTOMER ID],'Hospitalisation Details'!$A$2:$N$2344,14,0)</f>
        <v>2104.11</v>
      </c>
      <c r="N2136" s="8" t="str">
        <f>VLOOKUP(Table1[CUSTOMER ID],'Hospitalisation Details'!$A$2:$I$2344,7,0)</f>
        <v>tier - 2</v>
      </c>
      <c r="O2136" s="8" t="str">
        <f>VLOOKUP(Table1[CUSTOMER ID],'Hospitalisation Details'!$A$2:$I$2344,8,0)</f>
        <v>tier - 1</v>
      </c>
      <c r="P2136" s="8" t="str">
        <f>VLOOKUP(Table1[CUSTOMER ID],'Hospitalisation Details'!$A$2:$I$2344,9,0)</f>
        <v>R1016</v>
      </c>
      <c r="Q2136" s="8">
        <f ca="1">VLOOKUP(Table1[CUSTOMER ID],'Hospitalisation Details'!$A$2:$N$2344,13,0)</f>
        <v>22</v>
      </c>
    </row>
    <row r="2137" spans="1:17" ht="15.75" x14ac:dyDescent="0.25">
      <c r="A2137" s="1" t="s">
        <v>226</v>
      </c>
      <c r="B2137" s="8" t="str">
        <f>VLOOKUP(A2137:A4471,'Customer Names'!$A$2:$D$2336,2,0)</f>
        <v xml:space="preserve">  Lavar</v>
      </c>
      <c r="C2137" s="8">
        <f>VLOOKUP(A2137:A4471,'Medical Examinations'!$A$2:$H$2336,2,0)</f>
        <v>22.3</v>
      </c>
      <c r="D2137" s="8">
        <f>VLOOKUP(A2137:A4471,'Medical Examinations'!$A$2:$H$2336,3,0)</f>
        <v>4.8899999999999997</v>
      </c>
      <c r="E2137" s="8" t="str">
        <f>VLOOKUP(A2137:A4471,'Medical Examinations'!$A$1:$M$2336,10,0)</f>
        <v>Yes</v>
      </c>
      <c r="F2137" s="8" t="str">
        <f>VLOOKUP(A2137:A4471,'Medical Examinations'!$A$2:$H$2336,5,0)</f>
        <v>No</v>
      </c>
      <c r="G2137" s="8" t="str">
        <f>VLOOKUP(A2137:A4471,'Medical Examinations'!$A$2:$H$2336,6,0)</f>
        <v>No</v>
      </c>
      <c r="H2137" s="8">
        <f>VLOOKUP(A2137:A4471,'Medical Examinations'!$A$2:$H$2336,7,0)</f>
        <v>0</v>
      </c>
      <c r="I2137" t="str">
        <f>VLOOKUP(A2137:A4471,'Medical Examinations'!$A$2:$K$2336,11,0)</f>
        <v>No</v>
      </c>
      <c r="J2137" s="8" t="str">
        <f>VLOOKUP(A2137:A4471,'Medical Examinations'!$A$2:$M$2336,12,0)</f>
        <v>Normal Weight</v>
      </c>
      <c r="K2137" s="8" t="str">
        <f>VLOOKUP(A2137:A4471,'Medical Examinations'!$A$2:$M$2336,13,0)</f>
        <v>Normal</v>
      </c>
      <c r="L2137" s="8" t="str">
        <f>VLOOKUP(Table1[CUSTOMER ID],'Hospitalisation Details'!$A$1:$N$2344,12,0)</f>
        <v>22/Jun/2001</v>
      </c>
      <c r="M2137" s="22">
        <f>VLOOKUP(Table1[CUSTOMER ID],'Hospitalisation Details'!$A$2:$N$2344,14,0)</f>
        <v>2103.08</v>
      </c>
      <c r="N2137" s="8" t="str">
        <f>VLOOKUP(Table1[CUSTOMER ID],'Hospitalisation Details'!$A$2:$I$2344,7,0)</f>
        <v>tier - 3</v>
      </c>
      <c r="O2137" s="8" t="str">
        <f>VLOOKUP(Table1[CUSTOMER ID],'Hospitalisation Details'!$A$2:$I$2344,8,0)</f>
        <v>tier - 2</v>
      </c>
      <c r="P2137" s="8" t="str">
        <f>VLOOKUP(Table1[CUSTOMER ID],'Hospitalisation Details'!$A$2:$I$2344,9,0)</f>
        <v>R1011</v>
      </c>
      <c r="Q2137" s="8">
        <f ca="1">VLOOKUP(Table1[CUSTOMER ID],'Hospitalisation Details'!$A$2:$N$2344,13,0)</f>
        <v>23</v>
      </c>
    </row>
    <row r="2138" spans="1:17" ht="15.75" x14ac:dyDescent="0.25">
      <c r="A2138" s="1" t="s">
        <v>225</v>
      </c>
      <c r="B2138" s="8" t="str">
        <f>VLOOKUP(A2138:A4472,'Customer Names'!$A$2:$D$2336,2,0)</f>
        <v xml:space="preserve">  Charlie T</v>
      </c>
      <c r="C2138" s="8">
        <f>VLOOKUP(A2138:A4472,'Medical Examinations'!$A$2:$H$2336,2,0)</f>
        <v>26.03</v>
      </c>
      <c r="D2138" s="8">
        <f>VLOOKUP(A2138:A4472,'Medical Examinations'!$A$2:$H$2336,3,0)</f>
        <v>5.81</v>
      </c>
      <c r="E2138" s="8" t="str">
        <f>VLOOKUP(A2138:A4472,'Medical Examinations'!$A$1:$M$2336,10,0)</f>
        <v>Yes</v>
      </c>
      <c r="F2138" s="8" t="str">
        <f>VLOOKUP(A2138:A4472,'Medical Examinations'!$A$2:$H$2336,5,0)</f>
        <v>No</v>
      </c>
      <c r="G2138" s="8" t="str">
        <f>VLOOKUP(A2138:A4472,'Medical Examinations'!$A$2:$H$2336,6,0)</f>
        <v>No</v>
      </c>
      <c r="H2138" s="8">
        <f>VLOOKUP(A2138:A4472,'Medical Examinations'!$A$2:$H$2336,7,0)</f>
        <v>0</v>
      </c>
      <c r="I2138" t="str">
        <f>VLOOKUP(A2138:A4472,'Medical Examinations'!$A$2:$K$2336,11,0)</f>
        <v>No</v>
      </c>
      <c r="J2138" s="8" t="str">
        <f>VLOOKUP(A2138:A4472,'Medical Examinations'!$A$2:$M$2336,12,0)</f>
        <v>Overweight</v>
      </c>
      <c r="K2138" s="8" t="str">
        <f>VLOOKUP(A2138:A4472,'Medical Examinations'!$A$2:$M$2336,13,0)</f>
        <v>Prediabetes</v>
      </c>
      <c r="L2138" s="8" t="str">
        <f>VLOOKUP(Table1[CUSTOMER ID],'Hospitalisation Details'!$A$1:$N$2344,12,0)</f>
        <v>14/Aug/2001</v>
      </c>
      <c r="M2138" s="22">
        <f>VLOOKUP(Table1[CUSTOMER ID],'Hospitalisation Details'!$A$2:$N$2344,14,0)</f>
        <v>2102.2600000000002</v>
      </c>
      <c r="N2138" s="8" t="str">
        <f>VLOOKUP(Table1[CUSTOMER ID],'Hospitalisation Details'!$A$2:$I$2344,7,0)</f>
        <v>tier - 3</v>
      </c>
      <c r="O2138" s="8" t="str">
        <f>VLOOKUP(Table1[CUSTOMER ID],'Hospitalisation Details'!$A$2:$I$2344,8,0)</f>
        <v>tier - 2</v>
      </c>
      <c r="P2138" s="8" t="str">
        <f>VLOOKUP(Table1[CUSTOMER ID],'Hospitalisation Details'!$A$2:$I$2344,9,0)</f>
        <v>R1019</v>
      </c>
      <c r="Q2138" s="8">
        <f ca="1">VLOOKUP(Table1[CUSTOMER ID],'Hospitalisation Details'!$A$2:$N$2344,13,0)</f>
        <v>23</v>
      </c>
    </row>
    <row r="2139" spans="1:17" ht="15.75" x14ac:dyDescent="0.25">
      <c r="A2139" s="1" t="s">
        <v>224</v>
      </c>
      <c r="B2139" s="8" t="str">
        <f>VLOOKUP(A2139:A4473,'Customer Names'!$A$2:$D$2336,2,0)</f>
        <v xml:space="preserve">  Lauren</v>
      </c>
      <c r="C2139" s="8">
        <f>VLOOKUP(A2139:A4473,'Medical Examinations'!$A$2:$H$2336,2,0)</f>
        <v>27.74</v>
      </c>
      <c r="D2139" s="8">
        <f>VLOOKUP(A2139:A4473,'Medical Examinations'!$A$2:$H$2336,3,0)</f>
        <v>4.29</v>
      </c>
      <c r="E2139" s="8" t="str">
        <f>VLOOKUP(A2139:A4473,'Medical Examinations'!$A$1:$M$2336,10,0)</f>
        <v>No</v>
      </c>
      <c r="F2139" s="8" t="str">
        <f>VLOOKUP(A2139:A4473,'Medical Examinations'!$A$2:$H$2336,5,0)</f>
        <v>yes</v>
      </c>
      <c r="G2139" s="8" t="str">
        <f>VLOOKUP(A2139:A4473,'Medical Examinations'!$A$2:$H$2336,6,0)</f>
        <v>No</v>
      </c>
      <c r="H2139" s="8">
        <f>VLOOKUP(A2139:A4473,'Medical Examinations'!$A$2:$H$2336,7,0)</f>
        <v>1</v>
      </c>
      <c r="I2139" t="str">
        <f>VLOOKUP(A2139:A4473,'Medical Examinations'!$A$2:$K$2336,11,0)</f>
        <v>No</v>
      </c>
      <c r="J2139" s="8" t="str">
        <f>VLOOKUP(A2139:A4473,'Medical Examinations'!$A$2:$M$2336,12,0)</f>
        <v>Overweight</v>
      </c>
      <c r="K2139" s="8" t="str">
        <f>VLOOKUP(A2139:A4473,'Medical Examinations'!$A$2:$M$2336,13,0)</f>
        <v>Normal</v>
      </c>
      <c r="L2139" s="8" t="str">
        <f>VLOOKUP(Table1[CUSTOMER ID],'Hospitalisation Details'!$A$1:$N$2344,12,0)</f>
        <v>12/Jun/2004</v>
      </c>
      <c r="M2139" s="22">
        <f>VLOOKUP(Table1[CUSTOMER ID],'Hospitalisation Details'!$A$2:$N$2344,14,0)</f>
        <v>2094.1</v>
      </c>
      <c r="N2139" s="8" t="str">
        <f>VLOOKUP(Table1[CUSTOMER ID],'Hospitalisation Details'!$A$2:$I$2344,7,0)</f>
        <v>tier - 3</v>
      </c>
      <c r="O2139" s="8" t="str">
        <f>VLOOKUP(Table1[CUSTOMER ID],'Hospitalisation Details'!$A$2:$I$2344,8,0)</f>
        <v>tier - 2</v>
      </c>
      <c r="P2139" s="8" t="str">
        <f>VLOOKUP(Table1[CUSTOMER ID],'Hospitalisation Details'!$A$2:$I$2344,9,0)</f>
        <v>R1025</v>
      </c>
      <c r="Q2139" s="8">
        <f ca="1">VLOOKUP(Table1[CUSTOMER ID],'Hospitalisation Details'!$A$2:$N$2344,13,0)</f>
        <v>20</v>
      </c>
    </row>
    <row r="2140" spans="1:17" ht="15.75" x14ac:dyDescent="0.25">
      <c r="A2140" s="1" t="s">
        <v>223</v>
      </c>
      <c r="B2140" s="8" t="str">
        <f>VLOOKUP(A2140:A4474,'Customer Names'!$A$2:$D$2336,2,0)</f>
        <v xml:space="preserve">  Arthur</v>
      </c>
      <c r="C2140" s="8">
        <f>VLOOKUP(A2140:A4474,'Medical Examinations'!$A$2:$H$2336,2,0)</f>
        <v>32.11</v>
      </c>
      <c r="D2140" s="8">
        <f>VLOOKUP(A2140:A4474,'Medical Examinations'!$A$2:$H$2336,3,0)</f>
        <v>4.03</v>
      </c>
      <c r="E2140" s="8" t="str">
        <f>VLOOKUP(A2140:A4474,'Medical Examinations'!$A$1:$M$2336,10,0)</f>
        <v>Yes</v>
      </c>
      <c r="F2140" s="8" t="str">
        <f>VLOOKUP(A2140:A4474,'Medical Examinations'!$A$2:$H$2336,5,0)</f>
        <v>yes</v>
      </c>
      <c r="G2140" s="8" t="str">
        <f>VLOOKUP(A2140:A4474,'Medical Examinations'!$A$2:$H$2336,6,0)</f>
        <v>No</v>
      </c>
      <c r="H2140" s="8">
        <f>VLOOKUP(A2140:A4474,'Medical Examinations'!$A$2:$H$2336,7,0)</f>
        <v>2</v>
      </c>
      <c r="I2140" t="str">
        <f>VLOOKUP(A2140:A4474,'Medical Examinations'!$A$2:$K$2336,11,0)</f>
        <v>No</v>
      </c>
      <c r="J2140" s="8" t="str">
        <f>VLOOKUP(A2140:A4474,'Medical Examinations'!$A$2:$M$2336,12,0)</f>
        <v>Obesity</v>
      </c>
      <c r="K2140" s="8" t="str">
        <f>VLOOKUP(A2140:A4474,'Medical Examinations'!$A$2:$M$2336,13,0)</f>
        <v>Normal</v>
      </c>
      <c r="L2140" s="8" t="str">
        <f>VLOOKUP(Table1[CUSTOMER ID],'Hospitalisation Details'!$A$1:$N$2344,12,0)</f>
        <v>26/Jul/2000</v>
      </c>
      <c r="M2140" s="22">
        <f>VLOOKUP(Table1[CUSTOMER ID],'Hospitalisation Details'!$A$2:$N$2344,14,0)</f>
        <v>2055.3200000000002</v>
      </c>
      <c r="N2140" s="8" t="str">
        <f>VLOOKUP(Table1[CUSTOMER ID],'Hospitalisation Details'!$A$2:$I$2344,7,0)</f>
        <v>tier - 3</v>
      </c>
      <c r="O2140" s="8" t="str">
        <f>VLOOKUP(Table1[CUSTOMER ID],'Hospitalisation Details'!$A$2:$I$2344,8,0)</f>
        <v>tier - 3</v>
      </c>
      <c r="P2140" s="8" t="str">
        <f>VLOOKUP(Table1[CUSTOMER ID],'Hospitalisation Details'!$A$2:$I$2344,9,0)</f>
        <v>R1012</v>
      </c>
      <c r="Q2140" s="8">
        <f ca="1">VLOOKUP(Table1[CUSTOMER ID],'Hospitalisation Details'!$A$2:$N$2344,13,0)</f>
        <v>24</v>
      </c>
    </row>
    <row r="2141" spans="1:17" ht="15.75" x14ac:dyDescent="0.25">
      <c r="A2141" s="1" t="s">
        <v>222</v>
      </c>
      <c r="B2141" s="8" t="str">
        <f>VLOOKUP(A2141:A4475,'Customer Names'!$A$2:$D$2336,2,0)</f>
        <v xml:space="preserve">  Thomas</v>
      </c>
      <c r="C2141" s="8">
        <f>VLOOKUP(A2141:A4475,'Medical Examinations'!$A$2:$H$2336,2,0)</f>
        <v>25.175000000000001</v>
      </c>
      <c r="D2141" s="8">
        <f>VLOOKUP(A2141:A4475,'Medical Examinations'!$A$2:$H$2336,3,0)</f>
        <v>6.29</v>
      </c>
      <c r="E2141" s="8" t="str">
        <f>VLOOKUP(A2141:A4475,'Medical Examinations'!$A$1:$M$2336,10,0)</f>
        <v>Yes</v>
      </c>
      <c r="F2141" s="8" t="str">
        <f>VLOOKUP(A2141:A4475,'Medical Examinations'!$A$2:$H$2336,5,0)</f>
        <v>yes</v>
      </c>
      <c r="G2141" s="8" t="str">
        <f>VLOOKUP(A2141:A4475,'Medical Examinations'!$A$2:$H$2336,6,0)</f>
        <v>No</v>
      </c>
      <c r="H2141" s="8">
        <f>VLOOKUP(A2141:A4475,'Medical Examinations'!$A$2:$H$2336,7,0)</f>
        <v>2</v>
      </c>
      <c r="I2141" t="str">
        <f>VLOOKUP(A2141:A4475,'Medical Examinations'!$A$2:$K$2336,11,0)</f>
        <v>No</v>
      </c>
      <c r="J2141" s="8" t="str">
        <f>VLOOKUP(A2141:A4475,'Medical Examinations'!$A$2:$M$2336,12,0)</f>
        <v>Overweight</v>
      </c>
      <c r="K2141" s="8" t="str">
        <f>VLOOKUP(A2141:A4475,'Medical Examinations'!$A$2:$M$2336,13,0)</f>
        <v>Prediabetes</v>
      </c>
      <c r="L2141" s="8" t="str">
        <f>VLOOKUP(Table1[CUSTOMER ID],'Hospitalisation Details'!$A$1:$N$2344,12,0)</f>
        <v>2/Sep/2000</v>
      </c>
      <c r="M2141" s="22">
        <f>VLOOKUP(Table1[CUSTOMER ID],'Hospitalisation Details'!$A$2:$N$2344,14,0)</f>
        <v>2045.69</v>
      </c>
      <c r="N2141" s="8" t="str">
        <f>VLOOKUP(Table1[CUSTOMER ID],'Hospitalisation Details'!$A$2:$I$2344,7,0)</f>
        <v>tier - 3</v>
      </c>
      <c r="O2141" s="8" t="str">
        <f>VLOOKUP(Table1[CUSTOMER ID],'Hospitalisation Details'!$A$2:$I$2344,8,0)</f>
        <v>tier - 3</v>
      </c>
      <c r="P2141" s="8" t="str">
        <f>VLOOKUP(Table1[CUSTOMER ID],'Hospitalisation Details'!$A$2:$I$2344,9,0)</f>
        <v>R1012</v>
      </c>
      <c r="Q2141" s="8">
        <f ca="1">VLOOKUP(Table1[CUSTOMER ID],'Hospitalisation Details'!$A$2:$N$2344,13,0)</f>
        <v>24</v>
      </c>
    </row>
    <row r="2142" spans="1:17" ht="15.75" x14ac:dyDescent="0.25">
      <c r="A2142" s="1" t="s">
        <v>221</v>
      </c>
      <c r="B2142" s="8" t="str">
        <f>VLOOKUP(A2142:A4476,'Customer Names'!$A$2:$D$2336,2,0)</f>
        <v xml:space="preserve">  Jennifer</v>
      </c>
      <c r="C2142" s="8">
        <f>VLOOKUP(A2142:A4476,'Medical Examinations'!$A$2:$H$2336,2,0)</f>
        <v>39.49</v>
      </c>
      <c r="D2142" s="8">
        <f>VLOOKUP(A2142:A4476,'Medical Examinations'!$A$2:$H$2336,3,0)</f>
        <v>4.4800000000000004</v>
      </c>
      <c r="E2142" s="8" t="str">
        <f>VLOOKUP(A2142:A4476,'Medical Examinations'!$A$1:$M$2336,10,0)</f>
        <v>Yes</v>
      </c>
      <c r="F2142" s="8" t="str">
        <f>VLOOKUP(A2142:A4476,'Medical Examinations'!$A$2:$H$2336,5,0)</f>
        <v>No</v>
      </c>
      <c r="G2142" s="8" t="str">
        <f>VLOOKUP(A2142:A4476,'Medical Examinations'!$A$2:$H$2336,6,0)</f>
        <v>No</v>
      </c>
      <c r="H2142" s="8">
        <f>VLOOKUP(A2142:A4476,'Medical Examinations'!$A$2:$H$2336,7,0)</f>
        <v>0</v>
      </c>
      <c r="I2142" t="str">
        <f>VLOOKUP(A2142:A4476,'Medical Examinations'!$A$2:$K$2336,11,0)</f>
        <v>No</v>
      </c>
      <c r="J2142" s="8" t="str">
        <f>VLOOKUP(A2142:A4476,'Medical Examinations'!$A$2:$M$2336,12,0)</f>
        <v>Obesity</v>
      </c>
      <c r="K2142" s="8" t="str">
        <f>VLOOKUP(A2142:A4476,'Medical Examinations'!$A$2:$M$2336,13,0)</f>
        <v>Normal</v>
      </c>
      <c r="L2142" s="8" t="str">
        <f>VLOOKUP(Table1[CUSTOMER ID],'Hospitalisation Details'!$A$1:$N$2344,12,0)</f>
        <v>4/Aug/2001</v>
      </c>
      <c r="M2142" s="22">
        <f>VLOOKUP(Table1[CUSTOMER ID],'Hospitalisation Details'!$A$2:$N$2344,14,0)</f>
        <v>2026.97</v>
      </c>
      <c r="N2142" s="8" t="str">
        <f>VLOOKUP(Table1[CUSTOMER ID],'Hospitalisation Details'!$A$2:$I$2344,7,0)</f>
        <v>tier - 3</v>
      </c>
      <c r="O2142" s="8" t="str">
        <f>VLOOKUP(Table1[CUSTOMER ID],'Hospitalisation Details'!$A$2:$I$2344,8,0)</f>
        <v>tier - 2</v>
      </c>
      <c r="P2142" s="8" t="str">
        <f>VLOOKUP(Table1[CUSTOMER ID],'Hospitalisation Details'!$A$2:$I$2344,9,0)</f>
        <v>R1013</v>
      </c>
      <c r="Q2142" s="8">
        <f ca="1">VLOOKUP(Table1[CUSTOMER ID],'Hospitalisation Details'!$A$2:$N$2344,13,0)</f>
        <v>23</v>
      </c>
    </row>
    <row r="2143" spans="1:17" ht="15.75" x14ac:dyDescent="0.25">
      <c r="A2143" s="1" t="s">
        <v>220</v>
      </c>
      <c r="B2143" s="8" t="str">
        <f>VLOOKUP(A2143:A4477,'Customer Names'!$A$2:$D$2336,2,0)</f>
        <v xml:space="preserve">  Tammy</v>
      </c>
      <c r="C2143" s="8">
        <f>VLOOKUP(A2143:A4477,'Medical Examinations'!$A$2:$H$2336,2,0)</f>
        <v>34.869999999999997</v>
      </c>
      <c r="D2143" s="8">
        <f>VLOOKUP(A2143:A4477,'Medical Examinations'!$A$2:$H$2336,3,0)</f>
        <v>5.51</v>
      </c>
      <c r="E2143" s="8" t="str">
        <f>VLOOKUP(A2143:A4477,'Medical Examinations'!$A$1:$M$2336,10,0)</f>
        <v>Yes</v>
      </c>
      <c r="F2143" s="8" t="str">
        <f>VLOOKUP(A2143:A4477,'Medical Examinations'!$A$2:$H$2336,5,0)</f>
        <v>No</v>
      </c>
      <c r="G2143" s="8" t="str">
        <f>VLOOKUP(A2143:A4477,'Medical Examinations'!$A$2:$H$2336,6,0)</f>
        <v>No</v>
      </c>
      <c r="H2143" s="8">
        <f>VLOOKUP(A2143:A4477,'Medical Examinations'!$A$2:$H$2336,7,0)</f>
        <v>0</v>
      </c>
      <c r="I2143" t="str">
        <f>VLOOKUP(A2143:A4477,'Medical Examinations'!$A$2:$K$2336,11,0)</f>
        <v>No</v>
      </c>
      <c r="J2143" s="8" t="str">
        <f>VLOOKUP(A2143:A4477,'Medical Examinations'!$A$2:$M$2336,12,0)</f>
        <v>Obesity</v>
      </c>
      <c r="K2143" s="8" t="str">
        <f>VLOOKUP(A2143:A4477,'Medical Examinations'!$A$2:$M$2336,13,0)</f>
        <v>Normal</v>
      </c>
      <c r="L2143" s="8" t="str">
        <f>VLOOKUP(Table1[CUSTOMER ID],'Hospitalisation Details'!$A$1:$N$2344,12,0)</f>
        <v>6/Sep/2001</v>
      </c>
      <c r="M2143" s="22">
        <f>VLOOKUP(Table1[CUSTOMER ID],'Hospitalisation Details'!$A$2:$N$2344,14,0)</f>
        <v>2020.55</v>
      </c>
      <c r="N2143" s="8" t="str">
        <f>VLOOKUP(Table1[CUSTOMER ID],'Hospitalisation Details'!$A$2:$I$2344,7,0)</f>
        <v>tier - 3</v>
      </c>
      <c r="O2143" s="8" t="str">
        <f>VLOOKUP(Table1[CUSTOMER ID],'Hospitalisation Details'!$A$2:$I$2344,8,0)</f>
        <v>tier - 2</v>
      </c>
      <c r="P2143" s="8" t="str">
        <f>VLOOKUP(Table1[CUSTOMER ID],'Hospitalisation Details'!$A$2:$I$2344,9,0)</f>
        <v>R1013</v>
      </c>
      <c r="Q2143" s="8">
        <f ca="1">VLOOKUP(Table1[CUSTOMER ID],'Hospitalisation Details'!$A$2:$N$2344,13,0)</f>
        <v>23</v>
      </c>
    </row>
    <row r="2144" spans="1:17" ht="15.75" x14ac:dyDescent="0.25">
      <c r="A2144" s="1" t="s">
        <v>219</v>
      </c>
      <c r="B2144" s="8" t="str">
        <f>VLOOKUP(A2144:A4478,'Customer Names'!$A$2:$D$2336,2,0)</f>
        <v xml:space="preserve">  Lena</v>
      </c>
      <c r="C2144" s="8">
        <f>VLOOKUP(A2144:A4478,'Medical Examinations'!$A$2:$H$2336,2,0)</f>
        <v>34.6</v>
      </c>
      <c r="D2144" s="8">
        <f>VLOOKUP(A2144:A4478,'Medical Examinations'!$A$2:$H$2336,3,0)</f>
        <v>4.5</v>
      </c>
      <c r="E2144" s="8" t="str">
        <f>VLOOKUP(A2144:A4478,'Medical Examinations'!$A$1:$M$2336,10,0)</f>
        <v>Yes</v>
      </c>
      <c r="F2144" s="8" t="str">
        <f>VLOOKUP(A2144:A4478,'Medical Examinations'!$A$2:$H$2336,5,0)</f>
        <v>No</v>
      </c>
      <c r="G2144" s="8" t="str">
        <f>VLOOKUP(A2144:A4478,'Medical Examinations'!$A$2:$H$2336,6,0)</f>
        <v>No</v>
      </c>
      <c r="H2144" s="8">
        <f>VLOOKUP(A2144:A4478,'Medical Examinations'!$A$2:$H$2336,7,0)</f>
        <v>0</v>
      </c>
      <c r="I2144" t="str">
        <f>VLOOKUP(A2144:A4478,'Medical Examinations'!$A$2:$K$2336,11,0)</f>
        <v>No</v>
      </c>
      <c r="J2144" s="8" t="str">
        <f>VLOOKUP(A2144:A4478,'Medical Examinations'!$A$2:$M$2336,12,0)</f>
        <v>Obesity</v>
      </c>
      <c r="K2144" s="8" t="str">
        <f>VLOOKUP(A2144:A4478,'Medical Examinations'!$A$2:$M$2336,13,0)</f>
        <v>Normal</v>
      </c>
      <c r="L2144" s="8" t="str">
        <f>VLOOKUP(Table1[CUSTOMER ID],'Hospitalisation Details'!$A$1:$N$2344,12,0)</f>
        <v>1/Jul/2001</v>
      </c>
      <c r="M2144" s="22">
        <f>VLOOKUP(Table1[CUSTOMER ID],'Hospitalisation Details'!$A$2:$N$2344,14,0)</f>
        <v>2020.18</v>
      </c>
      <c r="N2144" s="8" t="str">
        <f>VLOOKUP(Table1[CUSTOMER ID],'Hospitalisation Details'!$A$2:$I$2344,7,0)</f>
        <v>tier - 3</v>
      </c>
      <c r="O2144" s="8" t="str">
        <f>VLOOKUP(Table1[CUSTOMER ID],'Hospitalisation Details'!$A$2:$I$2344,8,0)</f>
        <v>tier - 1</v>
      </c>
      <c r="P2144" s="8" t="str">
        <f>VLOOKUP(Table1[CUSTOMER ID],'Hospitalisation Details'!$A$2:$I$2344,9,0)</f>
        <v>R1011</v>
      </c>
      <c r="Q2144" s="8">
        <f ca="1">VLOOKUP(Table1[CUSTOMER ID],'Hospitalisation Details'!$A$2:$N$2344,13,0)</f>
        <v>23</v>
      </c>
    </row>
    <row r="2145" spans="1:17" ht="15.75" x14ac:dyDescent="0.25">
      <c r="A2145" s="1" t="s">
        <v>218</v>
      </c>
      <c r="B2145" s="8" t="str">
        <f>VLOOKUP(A2145:A4479,'Customer Names'!$A$2:$D$2336,2,0)</f>
        <v xml:space="preserve">  Valentina</v>
      </c>
      <c r="C2145" s="8">
        <f>VLOOKUP(A2145:A4479,'Medical Examinations'!$A$2:$H$2336,2,0)</f>
        <v>25.8</v>
      </c>
      <c r="D2145" s="8">
        <f>VLOOKUP(A2145:A4479,'Medical Examinations'!$A$2:$H$2336,3,0)</f>
        <v>6.29</v>
      </c>
      <c r="E2145" s="8" t="str">
        <f>VLOOKUP(A2145:A4479,'Medical Examinations'!$A$1:$M$2336,10,0)</f>
        <v>Yes</v>
      </c>
      <c r="F2145" s="8" t="str">
        <f>VLOOKUP(A2145:A4479,'Medical Examinations'!$A$2:$H$2336,5,0)</f>
        <v>No</v>
      </c>
      <c r="G2145" s="8" t="str">
        <f>VLOOKUP(A2145:A4479,'Medical Examinations'!$A$2:$H$2336,6,0)</f>
        <v>No</v>
      </c>
      <c r="H2145" s="8">
        <f>VLOOKUP(A2145:A4479,'Medical Examinations'!$A$2:$H$2336,7,0)</f>
        <v>0</v>
      </c>
      <c r="I2145" t="str">
        <f>VLOOKUP(A2145:A4479,'Medical Examinations'!$A$2:$K$2336,11,0)</f>
        <v>No</v>
      </c>
      <c r="J2145" s="8" t="str">
        <f>VLOOKUP(A2145:A4479,'Medical Examinations'!$A$2:$M$2336,12,0)</f>
        <v>Overweight</v>
      </c>
      <c r="K2145" s="8" t="str">
        <f>VLOOKUP(A2145:A4479,'Medical Examinations'!$A$2:$M$2336,13,0)</f>
        <v>Prediabetes</v>
      </c>
      <c r="L2145" s="8" t="str">
        <f>VLOOKUP(Table1[CUSTOMER ID],'Hospitalisation Details'!$A$1:$N$2344,12,0)</f>
        <v>14/Aug/2001</v>
      </c>
      <c r="M2145" s="22">
        <f>VLOOKUP(Table1[CUSTOMER ID],'Hospitalisation Details'!$A$2:$N$2344,14,0)</f>
        <v>2007.95</v>
      </c>
      <c r="N2145" s="8" t="str">
        <f>VLOOKUP(Table1[CUSTOMER ID],'Hospitalisation Details'!$A$2:$I$2344,7,0)</f>
        <v>tier - 3</v>
      </c>
      <c r="O2145" s="8" t="str">
        <f>VLOOKUP(Table1[CUSTOMER ID],'Hospitalisation Details'!$A$2:$I$2344,8,0)</f>
        <v>tier - 2</v>
      </c>
      <c r="P2145" s="8" t="str">
        <f>VLOOKUP(Table1[CUSTOMER ID],'Hospitalisation Details'!$A$2:$I$2344,9,0)</f>
        <v>R1011</v>
      </c>
      <c r="Q2145" s="8">
        <f ca="1">VLOOKUP(Table1[CUSTOMER ID],'Hospitalisation Details'!$A$2:$N$2344,13,0)</f>
        <v>23</v>
      </c>
    </row>
    <row r="2146" spans="1:17" ht="15.75" x14ac:dyDescent="0.25">
      <c r="A2146" s="1" t="s">
        <v>217</v>
      </c>
      <c r="B2146" s="8" t="str">
        <f>VLOOKUP(A2146:A4480,'Customer Names'!$A$2:$D$2336,2,0)</f>
        <v xml:space="preserve">  Russell N</v>
      </c>
      <c r="C2146" s="8">
        <f>VLOOKUP(A2146:A4480,'Medical Examinations'!$A$2:$H$2336,2,0)</f>
        <v>35.86</v>
      </c>
      <c r="D2146" s="8">
        <f>VLOOKUP(A2146:A4480,'Medical Examinations'!$A$2:$H$2336,3,0)</f>
        <v>4.33</v>
      </c>
      <c r="E2146" s="8" t="str">
        <f>VLOOKUP(A2146:A4480,'Medical Examinations'!$A$1:$M$2336,10,0)</f>
        <v>No</v>
      </c>
      <c r="F2146" s="8" t="str">
        <f>VLOOKUP(A2146:A4480,'Medical Examinations'!$A$2:$H$2336,5,0)</f>
        <v>No</v>
      </c>
      <c r="G2146" s="8" t="str">
        <f>VLOOKUP(A2146:A4480,'Medical Examinations'!$A$2:$H$2336,6,0)</f>
        <v>No</v>
      </c>
      <c r="H2146" s="8">
        <f>VLOOKUP(A2146:A4480,'Medical Examinations'!$A$2:$H$2336,7,0)</f>
        <v>1</v>
      </c>
      <c r="I2146" t="str">
        <f>VLOOKUP(A2146:A4480,'Medical Examinations'!$A$2:$K$2336,11,0)</f>
        <v>No</v>
      </c>
      <c r="J2146" s="8" t="str">
        <f>VLOOKUP(A2146:A4480,'Medical Examinations'!$A$2:$M$2336,12,0)</f>
        <v>Obesity</v>
      </c>
      <c r="K2146" s="8" t="str">
        <f>VLOOKUP(A2146:A4480,'Medical Examinations'!$A$2:$M$2336,13,0)</f>
        <v>Normal</v>
      </c>
      <c r="L2146" s="8" t="str">
        <f>VLOOKUP(Table1[CUSTOMER ID],'Hospitalisation Details'!$A$1:$N$2344,12,0)</f>
        <v>14/Sep/1998</v>
      </c>
      <c r="M2146" s="22">
        <f>VLOOKUP(Table1[CUSTOMER ID],'Hospitalisation Details'!$A$2:$N$2344,14,0)</f>
        <v>1986.93</v>
      </c>
      <c r="N2146" s="8" t="str">
        <f>VLOOKUP(Table1[CUSTOMER ID],'Hospitalisation Details'!$A$2:$I$2344,7,0)</f>
        <v>tier - 3</v>
      </c>
      <c r="O2146" s="8" t="str">
        <f>VLOOKUP(Table1[CUSTOMER ID],'Hospitalisation Details'!$A$2:$I$2344,8,0)</f>
        <v>tier - 2</v>
      </c>
      <c r="P2146" s="8" t="str">
        <f>VLOOKUP(Table1[CUSTOMER ID],'Hospitalisation Details'!$A$2:$I$2344,9,0)</f>
        <v>R1013</v>
      </c>
      <c r="Q2146" s="8">
        <f ca="1">VLOOKUP(Table1[CUSTOMER ID],'Hospitalisation Details'!$A$2:$N$2344,13,0)</f>
        <v>26</v>
      </c>
    </row>
    <row r="2147" spans="1:17" ht="15.75" x14ac:dyDescent="0.25">
      <c r="A2147" s="1" t="s">
        <v>216</v>
      </c>
      <c r="B2147" s="8" t="str">
        <f>VLOOKUP(A2147:A4481,'Customer Names'!$A$2:$D$2336,2,0)</f>
        <v xml:space="preserve">  Scott R</v>
      </c>
      <c r="C2147" s="8">
        <f>VLOOKUP(A2147:A4481,'Medical Examinations'!$A$2:$H$2336,2,0)</f>
        <v>40.47</v>
      </c>
      <c r="D2147" s="8">
        <f>VLOOKUP(A2147:A4481,'Medical Examinations'!$A$2:$H$2336,3,0)</f>
        <v>11.15</v>
      </c>
      <c r="E2147" s="8" t="str">
        <f>VLOOKUP(A2147:A4481,'Medical Examinations'!$A$1:$M$2336,10,0)</f>
        <v>No</v>
      </c>
      <c r="F2147" s="8" t="str">
        <f>VLOOKUP(A2147:A4481,'Medical Examinations'!$A$2:$H$2336,5,0)</f>
        <v>No</v>
      </c>
      <c r="G2147" s="8" t="str">
        <f>VLOOKUP(A2147:A4481,'Medical Examinations'!$A$2:$H$2336,6,0)</f>
        <v>No</v>
      </c>
      <c r="H2147" s="8">
        <f>VLOOKUP(A2147:A4481,'Medical Examinations'!$A$2:$H$2336,7,0)</f>
        <v>0</v>
      </c>
      <c r="I2147" t="str">
        <f>VLOOKUP(A2147:A4481,'Medical Examinations'!$A$2:$K$2336,11,0)</f>
        <v>No</v>
      </c>
      <c r="J2147" s="8" t="str">
        <f>VLOOKUP(A2147:A4481,'Medical Examinations'!$A$2:$M$2336,12,0)</f>
        <v>Obesity</v>
      </c>
      <c r="K2147" s="8" t="str">
        <f>VLOOKUP(A2147:A4481,'Medical Examinations'!$A$2:$M$2336,13,0)</f>
        <v>Diabetes</v>
      </c>
      <c r="L2147" s="8" t="str">
        <f>VLOOKUP(Table1[CUSTOMER ID],'Hospitalisation Details'!$A$1:$N$2344,12,0)</f>
        <v>29/Sep/2002</v>
      </c>
      <c r="M2147" s="22">
        <f>VLOOKUP(Table1[CUSTOMER ID],'Hospitalisation Details'!$A$2:$N$2344,14,0)</f>
        <v>1984.45</v>
      </c>
      <c r="N2147" s="8" t="str">
        <f>VLOOKUP(Table1[CUSTOMER ID],'Hospitalisation Details'!$A$2:$I$2344,7,0)</f>
        <v>tier - 3</v>
      </c>
      <c r="O2147" s="8" t="str">
        <f>VLOOKUP(Table1[CUSTOMER ID],'Hospitalisation Details'!$A$2:$I$2344,8,0)</f>
        <v>tier - 3</v>
      </c>
      <c r="P2147" s="8" t="str">
        <f>VLOOKUP(Table1[CUSTOMER ID],'Hospitalisation Details'!$A$2:$I$2344,9,0)</f>
        <v>R1016</v>
      </c>
      <c r="Q2147" s="8">
        <f ca="1">VLOOKUP(Table1[CUSTOMER ID],'Hospitalisation Details'!$A$2:$N$2344,13,0)</f>
        <v>22</v>
      </c>
    </row>
    <row r="2148" spans="1:17" ht="15.75" x14ac:dyDescent="0.25">
      <c r="A2148" s="1" t="s">
        <v>215</v>
      </c>
      <c r="B2148" s="8" t="str">
        <f>VLOOKUP(A2148:A4482,'Customer Names'!$A$2:$D$2336,2,0)</f>
        <v xml:space="preserve">  Jose Francisco Sr</v>
      </c>
      <c r="C2148" s="8">
        <f>VLOOKUP(A2148:A4482,'Medical Examinations'!$A$2:$H$2336,2,0)</f>
        <v>32.01</v>
      </c>
      <c r="D2148" s="8">
        <f>VLOOKUP(A2148:A4482,'Medical Examinations'!$A$2:$H$2336,3,0)</f>
        <v>6.45</v>
      </c>
      <c r="E2148" s="8" t="str">
        <f>VLOOKUP(A2148:A4482,'Medical Examinations'!$A$1:$M$2336,10,0)</f>
        <v>No</v>
      </c>
      <c r="F2148" s="8" t="str">
        <f>VLOOKUP(A2148:A4482,'Medical Examinations'!$A$2:$H$2336,5,0)</f>
        <v>No</v>
      </c>
      <c r="G2148" s="8" t="str">
        <f>VLOOKUP(A2148:A4482,'Medical Examinations'!$A$2:$H$2336,6,0)</f>
        <v>No</v>
      </c>
      <c r="H2148" s="8">
        <f>VLOOKUP(A2148:A4482,'Medical Examinations'!$A$2:$H$2336,7,0)</f>
        <v>1</v>
      </c>
      <c r="I2148" t="str">
        <f>VLOOKUP(A2148:A4482,'Medical Examinations'!$A$2:$K$2336,11,0)</f>
        <v>No</v>
      </c>
      <c r="J2148" s="8" t="str">
        <f>VLOOKUP(A2148:A4482,'Medical Examinations'!$A$2:$M$2336,12,0)</f>
        <v>Obesity</v>
      </c>
      <c r="K2148" s="8" t="str">
        <f>VLOOKUP(A2148:A4482,'Medical Examinations'!$A$2:$M$2336,13,0)</f>
        <v>Diabetes</v>
      </c>
      <c r="L2148" s="8" t="str">
        <f>VLOOKUP(Table1[CUSTOMER ID],'Hospitalisation Details'!$A$1:$N$2344,12,0)</f>
        <v>29/Dec/1998</v>
      </c>
      <c r="M2148" s="22">
        <f>VLOOKUP(Table1[CUSTOMER ID],'Hospitalisation Details'!$A$2:$N$2344,14,0)</f>
        <v>1981.58</v>
      </c>
      <c r="N2148" s="8" t="str">
        <f>VLOOKUP(Table1[CUSTOMER ID],'Hospitalisation Details'!$A$2:$I$2344,7,0)</f>
        <v>tier - 3</v>
      </c>
      <c r="O2148" s="8" t="str">
        <f>VLOOKUP(Table1[CUSTOMER ID],'Hospitalisation Details'!$A$2:$I$2344,8,0)</f>
        <v>tier - 1</v>
      </c>
      <c r="P2148" s="8" t="str">
        <f>VLOOKUP(Table1[CUSTOMER ID],'Hospitalisation Details'!$A$2:$I$2344,9,0)</f>
        <v>R1013</v>
      </c>
      <c r="Q2148" s="8">
        <f ca="1">VLOOKUP(Table1[CUSTOMER ID],'Hospitalisation Details'!$A$2:$N$2344,13,0)</f>
        <v>25</v>
      </c>
    </row>
    <row r="2149" spans="1:17" ht="15.75" x14ac:dyDescent="0.25">
      <c r="A2149" s="1" t="s">
        <v>214</v>
      </c>
      <c r="B2149" s="8" t="str">
        <f>VLOOKUP(A2149:A4483,'Customer Names'!$A$2:$D$2336,2,0)</f>
        <v xml:space="preserve">  Paul J</v>
      </c>
      <c r="C2149" s="8">
        <f>VLOOKUP(A2149:A4483,'Medical Examinations'!$A$2:$H$2336,2,0)</f>
        <v>33</v>
      </c>
      <c r="D2149" s="8">
        <f>VLOOKUP(A2149:A4483,'Medical Examinations'!$A$2:$H$2336,3,0)</f>
        <v>9.27</v>
      </c>
      <c r="E2149" s="8" t="str">
        <f>VLOOKUP(A2149:A4483,'Medical Examinations'!$A$1:$M$2336,10,0)</f>
        <v>No</v>
      </c>
      <c r="F2149" s="8" t="str">
        <f>VLOOKUP(A2149:A4483,'Medical Examinations'!$A$2:$H$2336,5,0)</f>
        <v>No</v>
      </c>
      <c r="G2149" s="8" t="str">
        <f>VLOOKUP(A2149:A4483,'Medical Examinations'!$A$2:$H$2336,6,0)</f>
        <v>No</v>
      </c>
      <c r="H2149" s="8">
        <f>VLOOKUP(A2149:A4483,'Medical Examinations'!$A$2:$H$2336,7,0)</f>
        <v>0</v>
      </c>
      <c r="I2149" t="str">
        <f>VLOOKUP(A2149:A4483,'Medical Examinations'!$A$2:$K$2336,11,0)</f>
        <v>No</v>
      </c>
      <c r="J2149" s="8" t="str">
        <f>VLOOKUP(A2149:A4483,'Medical Examinations'!$A$2:$M$2336,12,0)</f>
        <v>Obesity</v>
      </c>
      <c r="K2149" s="8" t="str">
        <f>VLOOKUP(A2149:A4483,'Medical Examinations'!$A$2:$M$2336,13,0)</f>
        <v>Diabetes</v>
      </c>
      <c r="L2149" s="8" t="str">
        <f>VLOOKUP(Table1[CUSTOMER ID],'Hospitalisation Details'!$A$1:$N$2344,12,0)</f>
        <v>16/Jul/2002</v>
      </c>
      <c r="M2149" s="22">
        <f>VLOOKUP(Table1[CUSTOMER ID],'Hospitalisation Details'!$A$2:$N$2344,14,0)</f>
        <v>1980.07</v>
      </c>
      <c r="N2149" s="8" t="str">
        <f>VLOOKUP(Table1[CUSTOMER ID],'Hospitalisation Details'!$A$2:$I$2344,7,0)</f>
        <v>tier - 3</v>
      </c>
      <c r="O2149" s="8" t="str">
        <f>VLOOKUP(Table1[CUSTOMER ID],'Hospitalisation Details'!$A$2:$I$2344,8,0)</f>
        <v>tier - 3</v>
      </c>
      <c r="P2149" s="8" t="str">
        <f>VLOOKUP(Table1[CUSTOMER ID],'Hospitalisation Details'!$A$2:$I$2344,9,0)</f>
        <v>R1011</v>
      </c>
      <c r="Q2149" s="8">
        <f ca="1">VLOOKUP(Table1[CUSTOMER ID],'Hospitalisation Details'!$A$2:$N$2344,13,0)</f>
        <v>22</v>
      </c>
    </row>
    <row r="2150" spans="1:17" ht="15.75" x14ac:dyDescent="0.25">
      <c r="A2150" s="1" t="s">
        <v>213</v>
      </c>
      <c r="B2150" s="8" t="str">
        <f>VLOOKUP(A2150:A4484,'Customer Names'!$A$2:$D$2336,2,0)</f>
        <v xml:space="preserve">  Adam</v>
      </c>
      <c r="C2150" s="8">
        <f>VLOOKUP(A2150:A4484,'Medical Examinations'!$A$2:$H$2336,2,0)</f>
        <v>29.3</v>
      </c>
      <c r="D2150" s="8">
        <f>VLOOKUP(A2150:A4484,'Medical Examinations'!$A$2:$H$2336,3,0)</f>
        <v>6.15</v>
      </c>
      <c r="E2150" s="8" t="str">
        <f>VLOOKUP(A2150:A4484,'Medical Examinations'!$A$1:$M$2336,10,0)</f>
        <v>No</v>
      </c>
      <c r="F2150" s="8" t="str">
        <f>VLOOKUP(A2150:A4484,'Medical Examinations'!$A$2:$H$2336,5,0)</f>
        <v>No</v>
      </c>
      <c r="G2150" s="8" t="str">
        <f>VLOOKUP(A2150:A4484,'Medical Examinations'!$A$2:$H$2336,6,0)</f>
        <v>No</v>
      </c>
      <c r="H2150" s="8">
        <f>VLOOKUP(A2150:A4484,'Medical Examinations'!$A$2:$H$2336,7,0)</f>
        <v>1</v>
      </c>
      <c r="I2150" t="str">
        <f>VLOOKUP(A2150:A4484,'Medical Examinations'!$A$2:$K$2336,11,0)</f>
        <v>No</v>
      </c>
      <c r="J2150" s="8" t="str">
        <f>VLOOKUP(A2150:A4484,'Medical Examinations'!$A$2:$M$2336,12,0)</f>
        <v>Overweight</v>
      </c>
      <c r="K2150" s="8" t="str">
        <f>VLOOKUP(A2150:A4484,'Medical Examinations'!$A$2:$M$2336,13,0)</f>
        <v>Prediabetes</v>
      </c>
      <c r="L2150" s="8" t="str">
        <f>VLOOKUP(Table1[CUSTOMER ID],'Hospitalisation Details'!$A$1:$N$2344,12,0)</f>
        <v>29/Sep/1998</v>
      </c>
      <c r="M2150" s="22">
        <f>VLOOKUP(Table1[CUSTOMER ID],'Hospitalisation Details'!$A$2:$N$2344,14,0)</f>
        <v>1977.82</v>
      </c>
      <c r="N2150" s="8" t="str">
        <f>VLOOKUP(Table1[CUSTOMER ID],'Hospitalisation Details'!$A$2:$I$2344,7,0)</f>
        <v>tier - 3</v>
      </c>
      <c r="O2150" s="8" t="str">
        <f>VLOOKUP(Table1[CUSTOMER ID],'Hospitalisation Details'!$A$2:$I$2344,8,0)</f>
        <v>tier - 1</v>
      </c>
      <c r="P2150" s="8" t="str">
        <f>VLOOKUP(Table1[CUSTOMER ID],'Hospitalisation Details'!$A$2:$I$2344,9,0)</f>
        <v>R1011</v>
      </c>
      <c r="Q2150" s="8">
        <f ca="1">VLOOKUP(Table1[CUSTOMER ID],'Hospitalisation Details'!$A$2:$N$2344,13,0)</f>
        <v>26</v>
      </c>
    </row>
    <row r="2151" spans="1:17" ht="15.75" x14ac:dyDescent="0.25">
      <c r="A2151" s="1" t="s">
        <v>212</v>
      </c>
      <c r="B2151" s="8" t="str">
        <f>VLOOKUP(A2151:A4485,'Customer Names'!$A$2:$D$2336,2,0)</f>
        <v xml:space="preserve">  Edward J</v>
      </c>
      <c r="C2151" s="8">
        <f>VLOOKUP(A2151:A4485,'Medical Examinations'!$A$2:$H$2336,2,0)</f>
        <v>25.8</v>
      </c>
      <c r="D2151" s="8">
        <f>VLOOKUP(A2151:A4485,'Medical Examinations'!$A$2:$H$2336,3,0)</f>
        <v>4.13</v>
      </c>
      <c r="E2151" s="8" t="str">
        <f>VLOOKUP(A2151:A4485,'Medical Examinations'!$A$1:$M$2336,10,0)</f>
        <v>No</v>
      </c>
      <c r="F2151" s="8" t="str">
        <f>VLOOKUP(A2151:A4485,'Medical Examinations'!$A$2:$H$2336,5,0)</f>
        <v>No</v>
      </c>
      <c r="G2151" s="8" t="str">
        <f>VLOOKUP(A2151:A4485,'Medical Examinations'!$A$2:$H$2336,6,0)</f>
        <v>No</v>
      </c>
      <c r="H2151" s="8">
        <f>VLOOKUP(A2151:A4485,'Medical Examinations'!$A$2:$H$2336,7,0)</f>
        <v>1</v>
      </c>
      <c r="I2151" t="str">
        <f>VLOOKUP(A2151:A4485,'Medical Examinations'!$A$2:$K$2336,11,0)</f>
        <v>No</v>
      </c>
      <c r="J2151" s="8" t="str">
        <f>VLOOKUP(A2151:A4485,'Medical Examinations'!$A$2:$M$2336,12,0)</f>
        <v>Overweight</v>
      </c>
      <c r="K2151" s="8" t="str">
        <f>VLOOKUP(A2151:A4485,'Medical Examinations'!$A$2:$M$2336,13,0)</f>
        <v>Normal</v>
      </c>
      <c r="L2151" s="8" t="str">
        <f>VLOOKUP(Table1[CUSTOMER ID],'Hospitalisation Details'!$A$1:$N$2344,12,0)</f>
        <v>5/Oct/1998</v>
      </c>
      <c r="M2151" s="22">
        <f>VLOOKUP(Table1[CUSTOMER ID],'Hospitalisation Details'!$A$2:$N$2344,14,0)</f>
        <v>1972.95</v>
      </c>
      <c r="N2151" s="8" t="str">
        <f>VLOOKUP(Table1[CUSTOMER ID],'Hospitalisation Details'!$A$2:$I$2344,7,0)</f>
        <v>tier - 3</v>
      </c>
      <c r="O2151" s="8" t="str">
        <f>VLOOKUP(Table1[CUSTOMER ID],'Hospitalisation Details'!$A$2:$I$2344,8,0)</f>
        <v>tier - 1</v>
      </c>
      <c r="P2151" s="8" t="str">
        <f>VLOOKUP(Table1[CUSTOMER ID],'Hospitalisation Details'!$A$2:$I$2344,9,0)</f>
        <v>R1011</v>
      </c>
      <c r="Q2151" s="8">
        <f ca="1">VLOOKUP(Table1[CUSTOMER ID],'Hospitalisation Details'!$A$2:$N$2344,13,0)</f>
        <v>26</v>
      </c>
    </row>
    <row r="2152" spans="1:17" ht="15.75" x14ac:dyDescent="0.25">
      <c r="A2152" s="1" t="s">
        <v>211</v>
      </c>
      <c r="B2152" s="8" t="str">
        <f>VLOOKUP(A2152:A4486,'Customer Names'!$A$2:$D$2336,2,0)</f>
        <v xml:space="preserve">  Patrick A</v>
      </c>
      <c r="C2152" s="8">
        <f>VLOOKUP(A2152:A4486,'Medical Examinations'!$A$2:$H$2336,2,0)</f>
        <v>23.4</v>
      </c>
      <c r="D2152" s="8">
        <f>VLOOKUP(A2152:A4486,'Medical Examinations'!$A$2:$H$2336,3,0)</f>
        <v>4.24</v>
      </c>
      <c r="E2152" s="8" t="str">
        <f>VLOOKUP(A2152:A4486,'Medical Examinations'!$A$1:$M$2336,10,0)</f>
        <v>No</v>
      </c>
      <c r="F2152" s="8" t="str">
        <f>VLOOKUP(A2152:A4486,'Medical Examinations'!$A$2:$H$2336,5,0)</f>
        <v>No</v>
      </c>
      <c r="G2152" s="8" t="str">
        <f>VLOOKUP(A2152:A4486,'Medical Examinations'!$A$2:$H$2336,6,0)</f>
        <v>No</v>
      </c>
      <c r="H2152" s="8">
        <f>VLOOKUP(A2152:A4486,'Medical Examinations'!$A$2:$H$2336,7,0)</f>
        <v>1</v>
      </c>
      <c r="I2152" t="str">
        <f>VLOOKUP(A2152:A4486,'Medical Examinations'!$A$2:$K$2336,11,0)</f>
        <v>No</v>
      </c>
      <c r="J2152" s="8" t="str">
        <f>VLOOKUP(A2152:A4486,'Medical Examinations'!$A$2:$M$2336,12,0)</f>
        <v>Normal Weight</v>
      </c>
      <c r="K2152" s="8" t="str">
        <f>VLOOKUP(A2152:A4486,'Medical Examinations'!$A$2:$M$2336,13,0)</f>
        <v>Normal</v>
      </c>
      <c r="L2152" s="8" t="str">
        <f>VLOOKUP(Table1[CUSTOMER ID],'Hospitalisation Details'!$A$1:$N$2344,12,0)</f>
        <v>28/Sep/1998</v>
      </c>
      <c r="M2152" s="22">
        <f>VLOOKUP(Table1[CUSTOMER ID],'Hospitalisation Details'!$A$2:$N$2344,14,0)</f>
        <v>1969.61</v>
      </c>
      <c r="N2152" s="8" t="str">
        <f>VLOOKUP(Table1[CUSTOMER ID],'Hospitalisation Details'!$A$2:$I$2344,7,0)</f>
        <v>tier - 3</v>
      </c>
      <c r="O2152" s="8" t="str">
        <f>VLOOKUP(Table1[CUSTOMER ID],'Hospitalisation Details'!$A$2:$I$2344,8,0)</f>
        <v>tier - 3</v>
      </c>
      <c r="P2152" s="8" t="str">
        <f>VLOOKUP(Table1[CUSTOMER ID],'Hospitalisation Details'!$A$2:$I$2344,9,0)</f>
        <v>R1011</v>
      </c>
      <c r="Q2152" s="8">
        <f ca="1">VLOOKUP(Table1[CUSTOMER ID],'Hospitalisation Details'!$A$2:$N$2344,13,0)</f>
        <v>26</v>
      </c>
    </row>
    <row r="2153" spans="1:17" ht="15.75" x14ac:dyDescent="0.25">
      <c r="A2153" s="1" t="s">
        <v>210</v>
      </c>
      <c r="B2153" s="8" t="str">
        <f>VLOOKUP(A2153:A4487,'Customer Names'!$A$2:$D$2336,2,0)</f>
        <v xml:space="preserve">  Geraint H</v>
      </c>
      <c r="C2153" s="8">
        <f>VLOOKUP(A2153:A4487,'Medical Examinations'!$A$2:$H$2336,2,0)</f>
        <v>27.93</v>
      </c>
      <c r="D2153" s="8">
        <f>VLOOKUP(A2153:A4487,'Medical Examinations'!$A$2:$H$2336,3,0)</f>
        <v>9.8800000000000008</v>
      </c>
      <c r="E2153" s="8" t="str">
        <f>VLOOKUP(A2153:A4487,'Medical Examinations'!$A$1:$M$2336,10,0)</f>
        <v>No</v>
      </c>
      <c r="F2153" s="8" t="str">
        <f>VLOOKUP(A2153:A4487,'Medical Examinations'!$A$2:$H$2336,5,0)</f>
        <v>No</v>
      </c>
      <c r="G2153" s="8" t="str">
        <f>VLOOKUP(A2153:A4487,'Medical Examinations'!$A$2:$H$2336,6,0)</f>
        <v>No</v>
      </c>
      <c r="H2153" s="8">
        <f>VLOOKUP(A2153:A4487,'Medical Examinations'!$A$2:$H$2336,7,0)</f>
        <v>0</v>
      </c>
      <c r="I2153" t="str">
        <f>VLOOKUP(A2153:A4487,'Medical Examinations'!$A$2:$K$2336,11,0)</f>
        <v>No</v>
      </c>
      <c r="J2153" s="8" t="str">
        <f>VLOOKUP(A2153:A4487,'Medical Examinations'!$A$2:$M$2336,12,0)</f>
        <v>Overweight</v>
      </c>
      <c r="K2153" s="8" t="str">
        <f>VLOOKUP(A2153:A4487,'Medical Examinations'!$A$2:$M$2336,13,0)</f>
        <v>Diabetes</v>
      </c>
      <c r="L2153" s="8" t="str">
        <f>VLOOKUP(Table1[CUSTOMER ID],'Hospitalisation Details'!$A$1:$N$2344,12,0)</f>
        <v>29/Jul/2002</v>
      </c>
      <c r="M2153" s="22">
        <f>VLOOKUP(Table1[CUSTOMER ID],'Hospitalisation Details'!$A$2:$N$2344,14,0)</f>
        <v>1967.02</v>
      </c>
      <c r="N2153" s="8" t="str">
        <f>VLOOKUP(Table1[CUSTOMER ID],'Hospitalisation Details'!$A$2:$I$2344,7,0)</f>
        <v>tier - 3</v>
      </c>
      <c r="O2153" s="8" t="str">
        <f>VLOOKUP(Table1[CUSTOMER ID],'Hospitalisation Details'!$A$2:$I$2344,8,0)</f>
        <v>tier - 2</v>
      </c>
      <c r="P2153" s="8" t="str">
        <f>VLOOKUP(Table1[CUSTOMER ID],'Hospitalisation Details'!$A$2:$I$2344,9,0)</f>
        <v>R1016</v>
      </c>
      <c r="Q2153" s="8">
        <f ca="1">VLOOKUP(Table1[CUSTOMER ID],'Hospitalisation Details'!$A$2:$N$2344,13,0)</f>
        <v>22</v>
      </c>
    </row>
    <row r="2154" spans="1:17" ht="15.75" x14ac:dyDescent="0.25">
      <c r="A2154" s="1" t="s">
        <v>209</v>
      </c>
      <c r="B2154" s="8" t="str">
        <f>VLOOKUP(A2154:A4488,'Customer Names'!$A$2:$D$2336,2,0)</f>
        <v xml:space="preserve">  Dj</v>
      </c>
      <c r="C2154" s="8">
        <f>VLOOKUP(A2154:A4488,'Medical Examinations'!$A$2:$H$2336,2,0)</f>
        <v>22</v>
      </c>
      <c r="D2154" s="8">
        <f>VLOOKUP(A2154:A4488,'Medical Examinations'!$A$2:$H$2336,3,0)</f>
        <v>9.5</v>
      </c>
      <c r="E2154" s="8" t="str">
        <f>VLOOKUP(A2154:A4488,'Medical Examinations'!$A$1:$M$2336,10,0)</f>
        <v>No</v>
      </c>
      <c r="F2154" s="8" t="str">
        <f>VLOOKUP(A2154:A4488,'Medical Examinations'!$A$2:$H$2336,5,0)</f>
        <v>No</v>
      </c>
      <c r="G2154" s="8" t="str">
        <f>VLOOKUP(A2154:A4488,'Medical Examinations'!$A$2:$H$2336,6,0)</f>
        <v>No</v>
      </c>
      <c r="H2154" s="8">
        <f>VLOOKUP(A2154:A4488,'Medical Examinations'!$A$2:$H$2336,7,0)</f>
        <v>0</v>
      </c>
      <c r="I2154" t="str">
        <f>VLOOKUP(A2154:A4488,'Medical Examinations'!$A$2:$K$2336,11,0)</f>
        <v>No</v>
      </c>
      <c r="J2154" s="8" t="str">
        <f>VLOOKUP(A2154:A4488,'Medical Examinations'!$A$2:$M$2336,12,0)</f>
        <v>Normal Weight</v>
      </c>
      <c r="K2154" s="8" t="str">
        <f>VLOOKUP(A2154:A4488,'Medical Examinations'!$A$2:$M$2336,13,0)</f>
        <v>Diabetes</v>
      </c>
      <c r="L2154" s="8" t="str">
        <f>VLOOKUP(Table1[CUSTOMER ID],'Hospitalisation Details'!$A$1:$N$2344,12,0)</f>
        <v>7/Sep/2002</v>
      </c>
      <c r="M2154" s="22">
        <f>VLOOKUP(Table1[CUSTOMER ID],'Hospitalisation Details'!$A$2:$N$2344,14,0)</f>
        <v>1964.78</v>
      </c>
      <c r="N2154" s="8" t="str">
        <f>VLOOKUP(Table1[CUSTOMER ID],'Hospitalisation Details'!$A$2:$I$2344,7,0)</f>
        <v>tier - 3</v>
      </c>
      <c r="O2154" s="8" t="str">
        <f>VLOOKUP(Table1[CUSTOMER ID],'Hospitalisation Details'!$A$2:$I$2344,8,0)</f>
        <v>tier - 1</v>
      </c>
      <c r="P2154" s="8" t="str">
        <f>VLOOKUP(Table1[CUSTOMER ID],'Hospitalisation Details'!$A$2:$I$2344,9,0)</f>
        <v>R1011</v>
      </c>
      <c r="Q2154" s="8">
        <f ca="1">VLOOKUP(Table1[CUSTOMER ID],'Hospitalisation Details'!$A$2:$N$2344,13,0)</f>
        <v>22</v>
      </c>
    </row>
    <row r="2155" spans="1:17" ht="15.75" x14ac:dyDescent="0.25">
      <c r="A2155" s="1" t="s">
        <v>208</v>
      </c>
      <c r="B2155" s="8" t="str">
        <f>VLOOKUP(A2155:A4489,'Customer Names'!$A$2:$D$2336,2,0)</f>
        <v xml:space="preserve">  Zachary A</v>
      </c>
      <c r="C2155" s="8">
        <f>VLOOKUP(A2155:A4489,'Medical Examinations'!$A$2:$H$2336,2,0)</f>
        <v>36.86</v>
      </c>
      <c r="D2155" s="8">
        <f>VLOOKUP(A2155:A4489,'Medical Examinations'!$A$2:$H$2336,3,0)</f>
        <v>4.97</v>
      </c>
      <c r="E2155" s="8" t="str">
        <f>VLOOKUP(A2155:A4489,'Medical Examinations'!$A$1:$M$2336,10,0)</f>
        <v>Yes</v>
      </c>
      <c r="F2155" s="8" t="str">
        <f>VLOOKUP(A2155:A4489,'Medical Examinations'!$A$2:$H$2336,5,0)</f>
        <v>No</v>
      </c>
      <c r="G2155" s="8" t="str">
        <f>VLOOKUP(A2155:A4489,'Medical Examinations'!$A$2:$H$2336,6,0)</f>
        <v>No</v>
      </c>
      <c r="H2155" s="8">
        <f>VLOOKUP(A2155:A4489,'Medical Examinations'!$A$2:$H$2336,7,0)</f>
        <v>0</v>
      </c>
      <c r="I2155" t="str">
        <f>VLOOKUP(A2155:A4489,'Medical Examinations'!$A$2:$K$2336,11,0)</f>
        <v>No</v>
      </c>
      <c r="J2155" s="8" t="str">
        <f>VLOOKUP(A2155:A4489,'Medical Examinations'!$A$2:$M$2336,12,0)</f>
        <v>Obesity</v>
      </c>
      <c r="K2155" s="8" t="str">
        <f>VLOOKUP(A2155:A4489,'Medical Examinations'!$A$2:$M$2336,13,0)</f>
        <v>Normal</v>
      </c>
      <c r="L2155" s="8" t="str">
        <f>VLOOKUP(Table1[CUSTOMER ID],'Hospitalisation Details'!$A$1:$N$2344,12,0)</f>
        <v>9/Dec/2001</v>
      </c>
      <c r="M2155" s="22">
        <f>VLOOKUP(Table1[CUSTOMER ID],'Hospitalisation Details'!$A$2:$N$2344,14,0)</f>
        <v>1917.32</v>
      </c>
      <c r="N2155" s="8" t="str">
        <f>VLOOKUP(Table1[CUSTOMER ID],'Hospitalisation Details'!$A$2:$I$2344,7,0)</f>
        <v>tier - 3</v>
      </c>
      <c r="O2155" s="8" t="str">
        <f>VLOOKUP(Table1[CUSTOMER ID],'Hospitalisation Details'!$A$2:$I$2344,8,0)</f>
        <v>tier - 2</v>
      </c>
      <c r="P2155" s="8" t="str">
        <f>VLOOKUP(Table1[CUSTOMER ID],'Hospitalisation Details'!$A$2:$I$2344,9,0)</f>
        <v>R1012</v>
      </c>
      <c r="Q2155" s="8">
        <f ca="1">VLOOKUP(Table1[CUSTOMER ID],'Hospitalisation Details'!$A$2:$N$2344,13,0)</f>
        <v>22</v>
      </c>
    </row>
    <row r="2156" spans="1:17" ht="15.75" x14ac:dyDescent="0.25">
      <c r="A2156" s="1" t="s">
        <v>207</v>
      </c>
      <c r="B2156" s="8" t="str">
        <f>VLOOKUP(A2156:A4490,'Customer Names'!$A$2:$D$2336,2,0)</f>
        <v xml:space="preserve">  Brian W</v>
      </c>
      <c r="C2156" s="8">
        <f>VLOOKUP(A2156:A4490,'Medical Examinations'!$A$2:$H$2336,2,0)</f>
        <v>31.254999999999999</v>
      </c>
      <c r="D2156" s="8">
        <f>VLOOKUP(A2156:A4490,'Medical Examinations'!$A$2:$H$2336,3,0)</f>
        <v>5.49</v>
      </c>
      <c r="E2156" s="8" t="str">
        <f>VLOOKUP(A2156:A4490,'Medical Examinations'!$A$1:$M$2336,10,0)</f>
        <v>Yes</v>
      </c>
      <c r="F2156" s="8" t="str">
        <f>VLOOKUP(A2156:A4490,'Medical Examinations'!$A$2:$H$2336,5,0)</f>
        <v>No</v>
      </c>
      <c r="G2156" s="8" t="str">
        <f>VLOOKUP(A2156:A4490,'Medical Examinations'!$A$2:$H$2336,6,0)</f>
        <v>No</v>
      </c>
      <c r="H2156" s="8">
        <f>VLOOKUP(A2156:A4490,'Medical Examinations'!$A$2:$H$2336,7,0)</f>
        <v>0</v>
      </c>
      <c r="I2156" t="str">
        <f>VLOOKUP(A2156:A4490,'Medical Examinations'!$A$2:$K$2336,11,0)</f>
        <v>No</v>
      </c>
      <c r="J2156" s="8" t="str">
        <f>VLOOKUP(A2156:A4490,'Medical Examinations'!$A$2:$M$2336,12,0)</f>
        <v>Obesity</v>
      </c>
      <c r="K2156" s="8" t="str">
        <f>VLOOKUP(A2156:A4490,'Medical Examinations'!$A$2:$M$2336,13,0)</f>
        <v>Normal</v>
      </c>
      <c r="L2156" s="8" t="str">
        <f>VLOOKUP(Table1[CUSTOMER ID],'Hospitalisation Details'!$A$1:$N$2344,12,0)</f>
        <v>3/Aug/2001</v>
      </c>
      <c r="M2156" s="22">
        <f>VLOOKUP(Table1[CUSTOMER ID],'Hospitalisation Details'!$A$2:$N$2344,14,0)</f>
        <v>1909.53</v>
      </c>
      <c r="N2156" s="8" t="str">
        <f>VLOOKUP(Table1[CUSTOMER ID],'Hospitalisation Details'!$A$2:$I$2344,7,0)</f>
        <v>tier - 3</v>
      </c>
      <c r="O2156" s="8" t="str">
        <f>VLOOKUP(Table1[CUSTOMER ID],'Hospitalisation Details'!$A$2:$I$2344,8,0)</f>
        <v>tier - 3</v>
      </c>
      <c r="P2156" s="8" t="str">
        <f>VLOOKUP(Table1[CUSTOMER ID],'Hospitalisation Details'!$A$2:$I$2344,9,0)</f>
        <v>R1012</v>
      </c>
      <c r="Q2156" s="8">
        <f ca="1">VLOOKUP(Table1[CUSTOMER ID],'Hospitalisation Details'!$A$2:$N$2344,13,0)</f>
        <v>23</v>
      </c>
    </row>
    <row r="2157" spans="1:17" ht="15.75" x14ac:dyDescent="0.25">
      <c r="A2157" s="1" t="s">
        <v>206</v>
      </c>
      <c r="B2157" s="8" t="str">
        <f>VLOOKUP(A2157:A4491,'Customer Names'!$A$2:$D$2336,2,0)</f>
        <v xml:space="preserve">  Joe</v>
      </c>
      <c r="C2157" s="8">
        <f>VLOOKUP(A2157:A4491,'Medical Examinations'!$A$2:$H$2336,2,0)</f>
        <v>23.06</v>
      </c>
      <c r="D2157" s="8">
        <f>VLOOKUP(A2157:A4491,'Medical Examinations'!$A$2:$H$2336,3,0)</f>
        <v>4.47</v>
      </c>
      <c r="E2157" s="8" t="str">
        <f>VLOOKUP(A2157:A4491,'Medical Examinations'!$A$1:$M$2336,10,0)</f>
        <v>No</v>
      </c>
      <c r="F2157" s="8" t="str">
        <f>VLOOKUP(A2157:A4491,'Medical Examinations'!$A$2:$H$2336,5,0)</f>
        <v>No</v>
      </c>
      <c r="G2157" s="8" t="str">
        <f>VLOOKUP(A2157:A4491,'Medical Examinations'!$A$2:$H$2336,6,0)</f>
        <v>No</v>
      </c>
      <c r="H2157" s="8">
        <f>VLOOKUP(A2157:A4491,'Medical Examinations'!$A$2:$H$2336,7,0)</f>
        <v>0</v>
      </c>
      <c r="I2157" t="str">
        <f>VLOOKUP(A2157:A4491,'Medical Examinations'!$A$2:$K$2336,11,0)</f>
        <v>No</v>
      </c>
      <c r="J2157" s="8" t="str">
        <f>VLOOKUP(A2157:A4491,'Medical Examinations'!$A$2:$M$2336,12,0)</f>
        <v>Normal Weight</v>
      </c>
      <c r="K2157" s="8" t="str">
        <f>VLOOKUP(A2157:A4491,'Medical Examinations'!$A$2:$M$2336,13,0)</f>
        <v>Normal</v>
      </c>
      <c r="L2157" s="8" t="str">
        <f>VLOOKUP(Table1[CUSTOMER ID],'Hospitalisation Details'!$A$1:$N$2344,12,0)</f>
        <v>6/Oct/1994</v>
      </c>
      <c r="M2157" s="22">
        <f>VLOOKUP(Table1[CUSTOMER ID],'Hospitalisation Details'!$A$2:$N$2344,14,0)</f>
        <v>1908.9</v>
      </c>
      <c r="N2157" s="8" t="str">
        <f>VLOOKUP(Table1[CUSTOMER ID],'Hospitalisation Details'!$A$2:$I$2344,7,0)</f>
        <v>tier - 3</v>
      </c>
      <c r="O2157" s="8" t="str">
        <f>VLOOKUP(Table1[CUSTOMER ID],'Hospitalisation Details'!$A$2:$I$2344,8,0)</f>
        <v>tier - 3</v>
      </c>
      <c r="P2157" s="8" t="str">
        <f>VLOOKUP(Table1[CUSTOMER ID],'Hospitalisation Details'!$A$2:$I$2344,9,0)</f>
        <v>R1013</v>
      </c>
      <c r="Q2157" s="8">
        <f ca="1">VLOOKUP(Table1[CUSTOMER ID],'Hospitalisation Details'!$A$2:$N$2344,13,0)</f>
        <v>30</v>
      </c>
    </row>
    <row r="2158" spans="1:17" ht="15.75" x14ac:dyDescent="0.25">
      <c r="A2158" s="1" t="s">
        <v>205</v>
      </c>
      <c r="B2158" s="8" t="str">
        <f>VLOOKUP(A2158:A4492,'Customer Names'!$A$2:$D$2336,2,0)</f>
        <v xml:space="preserve">  Stephen</v>
      </c>
      <c r="C2158" s="8">
        <f>VLOOKUP(A2158:A4492,'Medical Examinations'!$A$2:$H$2336,2,0)</f>
        <v>28.975000000000001</v>
      </c>
      <c r="D2158" s="8">
        <f>VLOOKUP(A2158:A4492,'Medical Examinations'!$A$2:$H$2336,3,0)</f>
        <v>4.34</v>
      </c>
      <c r="E2158" s="8" t="str">
        <f>VLOOKUP(A2158:A4492,'Medical Examinations'!$A$1:$M$2336,10,0)</f>
        <v>Yes</v>
      </c>
      <c r="F2158" s="8" t="str">
        <f>VLOOKUP(A2158:A4492,'Medical Examinations'!$A$2:$H$2336,5,0)</f>
        <v>No</v>
      </c>
      <c r="G2158" s="8" t="str">
        <f>VLOOKUP(A2158:A4492,'Medical Examinations'!$A$2:$H$2336,6,0)</f>
        <v>No</v>
      </c>
      <c r="H2158" s="8">
        <f>VLOOKUP(A2158:A4492,'Medical Examinations'!$A$2:$H$2336,7,0)</f>
        <v>0</v>
      </c>
      <c r="I2158" t="str">
        <f>VLOOKUP(A2158:A4492,'Medical Examinations'!$A$2:$K$2336,11,0)</f>
        <v>No</v>
      </c>
      <c r="J2158" s="8" t="str">
        <f>VLOOKUP(A2158:A4492,'Medical Examinations'!$A$2:$M$2336,12,0)</f>
        <v>Overweight</v>
      </c>
      <c r="K2158" s="8" t="str">
        <f>VLOOKUP(A2158:A4492,'Medical Examinations'!$A$2:$M$2336,13,0)</f>
        <v>Normal</v>
      </c>
      <c r="L2158" s="8" t="str">
        <f>VLOOKUP(Table1[CUSTOMER ID],'Hospitalisation Details'!$A$1:$N$2344,12,0)</f>
        <v>10/Aug/2001</v>
      </c>
      <c r="M2158" s="22">
        <f>VLOOKUP(Table1[CUSTOMER ID],'Hospitalisation Details'!$A$2:$N$2344,14,0)</f>
        <v>1906.36</v>
      </c>
      <c r="N2158" s="8" t="str">
        <f>VLOOKUP(Table1[CUSTOMER ID],'Hospitalisation Details'!$A$2:$I$2344,7,0)</f>
        <v>tier - 3</v>
      </c>
      <c r="O2158" s="8" t="str">
        <f>VLOOKUP(Table1[CUSTOMER ID],'Hospitalisation Details'!$A$2:$I$2344,8,0)</f>
        <v>tier - 1</v>
      </c>
      <c r="P2158" s="8" t="str">
        <f>VLOOKUP(Table1[CUSTOMER ID],'Hospitalisation Details'!$A$2:$I$2344,9,0)</f>
        <v>R1012</v>
      </c>
      <c r="Q2158" s="8">
        <f ca="1">VLOOKUP(Table1[CUSTOMER ID],'Hospitalisation Details'!$A$2:$N$2344,13,0)</f>
        <v>23</v>
      </c>
    </row>
    <row r="2159" spans="1:17" ht="15.75" x14ac:dyDescent="0.25">
      <c r="A2159" s="1" t="s">
        <v>204</v>
      </c>
      <c r="B2159" s="8" t="str">
        <f>VLOOKUP(A2159:A4493,'Customer Names'!$A$2:$D$2336,2,0)</f>
        <v xml:space="preserve">  Ellen L</v>
      </c>
      <c r="C2159" s="8">
        <f>VLOOKUP(A2159:A4493,'Medical Examinations'!$A$2:$H$2336,2,0)</f>
        <v>33.299999999999997</v>
      </c>
      <c r="D2159" s="8">
        <f>VLOOKUP(A2159:A4493,'Medical Examinations'!$A$2:$H$2336,3,0)</f>
        <v>9.49</v>
      </c>
      <c r="E2159" s="8" t="str">
        <f>VLOOKUP(A2159:A4493,'Medical Examinations'!$A$1:$M$2336,10,0)</f>
        <v>No</v>
      </c>
      <c r="F2159" s="8" t="str">
        <f>VLOOKUP(A2159:A4493,'Medical Examinations'!$A$2:$H$2336,5,0)</f>
        <v>No</v>
      </c>
      <c r="G2159" s="8" t="str">
        <f>VLOOKUP(A2159:A4493,'Medical Examinations'!$A$2:$H$2336,6,0)</f>
        <v>No</v>
      </c>
      <c r="H2159" s="8">
        <f>VLOOKUP(A2159:A4493,'Medical Examinations'!$A$2:$H$2336,7,0)</f>
        <v>0</v>
      </c>
      <c r="I2159" t="str">
        <f>VLOOKUP(A2159:A4493,'Medical Examinations'!$A$2:$K$2336,11,0)</f>
        <v>No</v>
      </c>
      <c r="J2159" s="8" t="str">
        <f>VLOOKUP(A2159:A4493,'Medical Examinations'!$A$2:$M$2336,12,0)</f>
        <v>Obesity</v>
      </c>
      <c r="K2159" s="8" t="str">
        <f>VLOOKUP(A2159:A4493,'Medical Examinations'!$A$2:$M$2336,13,0)</f>
        <v>Diabetes</v>
      </c>
      <c r="L2159" s="8" t="str">
        <f>VLOOKUP(Table1[CUSTOMER ID],'Hospitalisation Details'!$A$1:$N$2344,12,0)</f>
        <v>21/Aug/2002</v>
      </c>
      <c r="M2159" s="22">
        <f>VLOOKUP(Table1[CUSTOMER ID],'Hospitalisation Details'!$A$2:$N$2344,14,0)</f>
        <v>1880.49</v>
      </c>
      <c r="N2159" s="8" t="str">
        <f>VLOOKUP(Table1[CUSTOMER ID],'Hospitalisation Details'!$A$2:$I$2344,7,0)</f>
        <v>tier - 3</v>
      </c>
      <c r="O2159" s="8" t="str">
        <f>VLOOKUP(Table1[CUSTOMER ID],'Hospitalisation Details'!$A$2:$I$2344,8,0)</f>
        <v>tier - 1</v>
      </c>
      <c r="P2159" s="8" t="str">
        <f>VLOOKUP(Table1[CUSTOMER ID],'Hospitalisation Details'!$A$2:$I$2344,9,0)</f>
        <v>R1011</v>
      </c>
      <c r="Q2159" s="8">
        <f ca="1">VLOOKUP(Table1[CUSTOMER ID],'Hospitalisation Details'!$A$2:$N$2344,13,0)</f>
        <v>22</v>
      </c>
    </row>
    <row r="2160" spans="1:17" ht="15.75" x14ac:dyDescent="0.25">
      <c r="A2160" s="1" t="s">
        <v>203</v>
      </c>
      <c r="B2160" s="8" t="str">
        <f>VLOOKUP(A2160:A4494,'Customer Names'!$A$2:$D$2336,2,0)</f>
        <v xml:space="preserve">  Cindy</v>
      </c>
      <c r="C2160" s="8">
        <f>VLOOKUP(A2160:A4494,'Medical Examinations'!$A$2:$H$2336,2,0)</f>
        <v>33</v>
      </c>
      <c r="D2160" s="8">
        <f>VLOOKUP(A2160:A4494,'Medical Examinations'!$A$2:$H$2336,3,0)</f>
        <v>10.16</v>
      </c>
      <c r="E2160" s="8" t="str">
        <f>VLOOKUP(A2160:A4494,'Medical Examinations'!$A$1:$M$2336,10,0)</f>
        <v>No</v>
      </c>
      <c r="F2160" s="8" t="str">
        <f>VLOOKUP(A2160:A4494,'Medical Examinations'!$A$2:$H$2336,5,0)</f>
        <v>No</v>
      </c>
      <c r="G2160" s="8" t="str">
        <f>VLOOKUP(A2160:A4494,'Medical Examinations'!$A$2:$H$2336,6,0)</f>
        <v>No</v>
      </c>
      <c r="H2160" s="8">
        <f>VLOOKUP(A2160:A4494,'Medical Examinations'!$A$2:$H$2336,7,0)</f>
        <v>0</v>
      </c>
      <c r="I2160" t="str">
        <f>VLOOKUP(A2160:A4494,'Medical Examinations'!$A$2:$K$2336,11,0)</f>
        <v>No</v>
      </c>
      <c r="J2160" s="8" t="str">
        <f>VLOOKUP(A2160:A4494,'Medical Examinations'!$A$2:$M$2336,12,0)</f>
        <v>Obesity</v>
      </c>
      <c r="K2160" s="8" t="str">
        <f>VLOOKUP(A2160:A4494,'Medical Examinations'!$A$2:$M$2336,13,0)</f>
        <v>Diabetes</v>
      </c>
      <c r="L2160" s="8" t="str">
        <f>VLOOKUP(Table1[CUSTOMER ID],'Hospitalisation Details'!$A$1:$N$2344,12,0)</f>
        <v>29/Aug/2002</v>
      </c>
      <c r="M2160" s="22">
        <f>VLOOKUP(Table1[CUSTOMER ID],'Hospitalisation Details'!$A$2:$N$2344,14,0)</f>
        <v>1880.07</v>
      </c>
      <c r="N2160" s="8" t="str">
        <f>VLOOKUP(Table1[CUSTOMER ID],'Hospitalisation Details'!$A$2:$I$2344,7,0)</f>
        <v>tier - 3</v>
      </c>
      <c r="O2160" s="8" t="str">
        <f>VLOOKUP(Table1[CUSTOMER ID],'Hospitalisation Details'!$A$2:$I$2344,8,0)</f>
        <v>tier - 2</v>
      </c>
      <c r="P2160" s="8" t="str">
        <f>VLOOKUP(Table1[CUSTOMER ID],'Hospitalisation Details'!$A$2:$I$2344,9,0)</f>
        <v>R1013</v>
      </c>
      <c r="Q2160" s="8">
        <f ca="1">VLOOKUP(Table1[CUSTOMER ID],'Hospitalisation Details'!$A$2:$N$2344,13,0)</f>
        <v>22</v>
      </c>
    </row>
    <row r="2161" spans="1:17" ht="15.75" x14ac:dyDescent="0.25">
      <c r="A2161" s="1" t="s">
        <v>202</v>
      </c>
      <c r="B2161" s="8" t="str">
        <f>VLOOKUP(A2161:A4495,'Customer Names'!$A$2:$D$2336,2,0)</f>
        <v xml:space="preserve">  Abigail R</v>
      </c>
      <c r="C2161" s="8">
        <f>VLOOKUP(A2161:A4495,'Medical Examinations'!$A$2:$H$2336,2,0)</f>
        <v>31.46</v>
      </c>
      <c r="D2161" s="8">
        <f>VLOOKUP(A2161:A4495,'Medical Examinations'!$A$2:$H$2336,3,0)</f>
        <v>11.19</v>
      </c>
      <c r="E2161" s="8" t="str">
        <f>VLOOKUP(A2161:A4495,'Medical Examinations'!$A$1:$M$2336,10,0)</f>
        <v>No</v>
      </c>
      <c r="F2161" s="8" t="str">
        <f>VLOOKUP(A2161:A4495,'Medical Examinations'!$A$2:$H$2336,5,0)</f>
        <v>No</v>
      </c>
      <c r="G2161" s="8" t="str">
        <f>VLOOKUP(A2161:A4495,'Medical Examinations'!$A$2:$H$2336,6,0)</f>
        <v>No</v>
      </c>
      <c r="H2161" s="8">
        <f>VLOOKUP(A2161:A4495,'Medical Examinations'!$A$2:$H$2336,7,0)</f>
        <v>0</v>
      </c>
      <c r="I2161" t="str">
        <f>VLOOKUP(A2161:A4495,'Medical Examinations'!$A$2:$K$2336,11,0)</f>
        <v>No</v>
      </c>
      <c r="J2161" s="8" t="str">
        <f>VLOOKUP(A2161:A4495,'Medical Examinations'!$A$2:$M$2336,12,0)</f>
        <v>Obesity</v>
      </c>
      <c r="K2161" s="8" t="str">
        <f>VLOOKUP(A2161:A4495,'Medical Examinations'!$A$2:$M$2336,13,0)</f>
        <v>Diabetes</v>
      </c>
      <c r="L2161" s="8" t="str">
        <f>VLOOKUP(Table1[CUSTOMER ID],'Hospitalisation Details'!$A$1:$N$2344,12,0)</f>
        <v>29/Oct/2002</v>
      </c>
      <c r="M2161" s="22">
        <f>VLOOKUP(Table1[CUSTOMER ID],'Hospitalisation Details'!$A$2:$N$2344,14,0)</f>
        <v>1877.93</v>
      </c>
      <c r="N2161" s="8" t="str">
        <f>VLOOKUP(Table1[CUSTOMER ID],'Hospitalisation Details'!$A$2:$I$2344,7,0)</f>
        <v>tier - 3</v>
      </c>
      <c r="O2161" s="8" t="str">
        <f>VLOOKUP(Table1[CUSTOMER ID],'Hospitalisation Details'!$A$2:$I$2344,8,0)</f>
        <v>tier - 1</v>
      </c>
      <c r="P2161" s="8" t="str">
        <f>VLOOKUP(Table1[CUSTOMER ID],'Hospitalisation Details'!$A$2:$I$2344,9,0)</f>
        <v>R1013</v>
      </c>
      <c r="Q2161" s="8">
        <f ca="1">VLOOKUP(Table1[CUSTOMER ID],'Hospitalisation Details'!$A$2:$N$2344,13,0)</f>
        <v>22</v>
      </c>
    </row>
    <row r="2162" spans="1:17" ht="15.75" x14ac:dyDescent="0.25">
      <c r="A2162" s="1" t="s">
        <v>201</v>
      </c>
      <c r="B2162" s="8" t="str">
        <f>VLOOKUP(A2162:A4496,'Customer Names'!$A$2:$D$2336,2,0)</f>
        <v xml:space="preserve">  Amy L</v>
      </c>
      <c r="C2162" s="8">
        <f>VLOOKUP(A2162:A4496,'Medical Examinations'!$A$2:$H$2336,2,0)</f>
        <v>29.6</v>
      </c>
      <c r="D2162" s="8">
        <f>VLOOKUP(A2162:A4496,'Medical Examinations'!$A$2:$H$2336,3,0)</f>
        <v>11.03</v>
      </c>
      <c r="E2162" s="8" t="str">
        <f>VLOOKUP(A2162:A4496,'Medical Examinations'!$A$1:$M$2336,10,0)</f>
        <v>No</v>
      </c>
      <c r="F2162" s="8" t="str">
        <f>VLOOKUP(A2162:A4496,'Medical Examinations'!$A$2:$H$2336,5,0)</f>
        <v>No</v>
      </c>
      <c r="G2162" s="8" t="str">
        <f>VLOOKUP(A2162:A4496,'Medical Examinations'!$A$2:$H$2336,6,0)</f>
        <v>No</v>
      </c>
      <c r="H2162" s="8">
        <f>VLOOKUP(A2162:A4496,'Medical Examinations'!$A$2:$H$2336,7,0)</f>
        <v>0</v>
      </c>
      <c r="I2162" t="str">
        <f>VLOOKUP(A2162:A4496,'Medical Examinations'!$A$2:$K$2336,11,0)</f>
        <v>No</v>
      </c>
      <c r="J2162" s="8" t="str">
        <f>VLOOKUP(A2162:A4496,'Medical Examinations'!$A$2:$M$2336,12,0)</f>
        <v>Overweight</v>
      </c>
      <c r="K2162" s="8" t="str">
        <f>VLOOKUP(A2162:A4496,'Medical Examinations'!$A$2:$M$2336,13,0)</f>
        <v>Diabetes</v>
      </c>
      <c r="L2162" s="8" t="str">
        <f>VLOOKUP(Table1[CUSTOMER ID],'Hospitalisation Details'!$A$1:$N$2344,12,0)</f>
        <v>22/Sep/2002</v>
      </c>
      <c r="M2162" s="22">
        <f>VLOOKUP(Table1[CUSTOMER ID],'Hospitalisation Details'!$A$2:$N$2344,14,0)</f>
        <v>1875.34</v>
      </c>
      <c r="N2162" s="8" t="str">
        <f>VLOOKUP(Table1[CUSTOMER ID],'Hospitalisation Details'!$A$2:$I$2344,7,0)</f>
        <v>tier - 3</v>
      </c>
      <c r="O2162" s="8" t="str">
        <f>VLOOKUP(Table1[CUSTOMER ID],'Hospitalisation Details'!$A$2:$I$2344,8,0)</f>
        <v>tier - 2</v>
      </c>
      <c r="P2162" s="8" t="str">
        <f>VLOOKUP(Table1[CUSTOMER ID],'Hospitalisation Details'!$A$2:$I$2344,9,0)</f>
        <v>R1011</v>
      </c>
      <c r="Q2162" s="8">
        <f ca="1">VLOOKUP(Table1[CUSTOMER ID],'Hospitalisation Details'!$A$2:$N$2344,13,0)</f>
        <v>22</v>
      </c>
    </row>
    <row r="2163" spans="1:17" ht="15.75" x14ac:dyDescent="0.25">
      <c r="A2163" s="1" t="s">
        <v>200</v>
      </c>
      <c r="B2163" s="8" t="str">
        <f>VLOOKUP(A2163:A4497,'Customer Names'!$A$2:$D$2336,2,0)</f>
        <v xml:space="preserve">  Amy</v>
      </c>
      <c r="C2163" s="8">
        <f>VLOOKUP(A2163:A4497,'Medical Examinations'!$A$2:$H$2336,2,0)</f>
        <v>22.05</v>
      </c>
      <c r="D2163" s="8">
        <f>VLOOKUP(A2163:A4497,'Medical Examinations'!$A$2:$H$2336,3,0)</f>
        <v>4.43</v>
      </c>
      <c r="E2163" s="8" t="str">
        <f>VLOOKUP(A2163:A4497,'Medical Examinations'!$A$1:$M$2336,10,0)</f>
        <v>Yes</v>
      </c>
      <c r="F2163" s="8" t="str">
        <f>VLOOKUP(A2163:A4497,'Medical Examinations'!$A$2:$H$2336,5,0)</f>
        <v>No</v>
      </c>
      <c r="G2163" s="8" t="str">
        <f>VLOOKUP(A2163:A4497,'Medical Examinations'!$A$2:$H$2336,6,0)</f>
        <v>No</v>
      </c>
      <c r="H2163" s="8">
        <f>VLOOKUP(A2163:A4497,'Medical Examinations'!$A$2:$H$2336,7,0)</f>
        <v>0</v>
      </c>
      <c r="I2163" t="str">
        <f>VLOOKUP(A2163:A4497,'Medical Examinations'!$A$2:$K$2336,11,0)</f>
        <v>No</v>
      </c>
      <c r="J2163" s="8" t="str">
        <f>VLOOKUP(A2163:A4497,'Medical Examinations'!$A$2:$M$2336,12,0)</f>
        <v>Normal Weight</v>
      </c>
      <c r="K2163" s="8" t="str">
        <f>VLOOKUP(A2163:A4497,'Medical Examinations'!$A$2:$M$2336,13,0)</f>
        <v>Normal</v>
      </c>
      <c r="L2163" s="8" t="str">
        <f>VLOOKUP(Table1[CUSTOMER ID],'Hospitalisation Details'!$A$1:$N$2344,12,0)</f>
        <v>2/Jul/1996</v>
      </c>
      <c r="M2163" s="22">
        <f>VLOOKUP(Table1[CUSTOMER ID],'Hospitalisation Details'!$A$2:$N$2344,14,0)</f>
        <v>1865.98</v>
      </c>
      <c r="N2163" s="8" t="str">
        <f>VLOOKUP(Table1[CUSTOMER ID],'Hospitalisation Details'!$A$2:$I$2344,7,0)</f>
        <v>tier - 3</v>
      </c>
      <c r="O2163" s="8" t="str">
        <f>VLOOKUP(Table1[CUSTOMER ID],'Hospitalisation Details'!$A$2:$I$2344,8,0)</f>
        <v>tier - 3</v>
      </c>
      <c r="P2163" s="8" t="str">
        <f>VLOOKUP(Table1[CUSTOMER ID],'Hospitalisation Details'!$A$2:$I$2344,9,0)</f>
        <v>R1012</v>
      </c>
      <c r="Q2163" s="8">
        <f ca="1">VLOOKUP(Table1[CUSTOMER ID],'Hospitalisation Details'!$A$2:$N$2344,13,0)</f>
        <v>28</v>
      </c>
    </row>
    <row r="2164" spans="1:17" ht="15.75" x14ac:dyDescent="0.25">
      <c r="A2164" s="1" t="s">
        <v>198</v>
      </c>
      <c r="B2164" s="8" t="str">
        <f>VLOOKUP(A2164:A4498,'Customer Names'!$A$2:$D$2336,2,0)</f>
        <v xml:space="preserve">  Grace H</v>
      </c>
      <c r="C2164" s="8">
        <f>VLOOKUP(A2164:A4498,'Medical Examinations'!$A$2:$H$2336,2,0)</f>
        <v>27.06</v>
      </c>
      <c r="D2164" s="8">
        <f>VLOOKUP(A2164:A4498,'Medical Examinations'!$A$2:$H$2336,3,0)</f>
        <v>6.14</v>
      </c>
      <c r="E2164" s="8" t="str">
        <f>VLOOKUP(A2164:A4498,'Medical Examinations'!$A$1:$M$2336,10,0)</f>
        <v>No</v>
      </c>
      <c r="F2164" s="8" t="str">
        <f>VLOOKUP(A2164:A4498,'Medical Examinations'!$A$2:$H$2336,5,0)</f>
        <v>yes</v>
      </c>
      <c r="G2164" s="8" t="str">
        <f>VLOOKUP(A2164:A4498,'Medical Examinations'!$A$2:$H$2336,6,0)</f>
        <v>No</v>
      </c>
      <c r="H2164" s="8">
        <f>VLOOKUP(A2164:A4498,'Medical Examinations'!$A$2:$H$2336,7,0)</f>
        <v>1</v>
      </c>
      <c r="I2164" t="str">
        <f>VLOOKUP(A2164:A4498,'Medical Examinations'!$A$2:$K$2336,11,0)</f>
        <v>No</v>
      </c>
      <c r="J2164" s="8" t="str">
        <f>VLOOKUP(A2164:A4498,'Medical Examinations'!$A$2:$M$2336,12,0)</f>
        <v>Overweight</v>
      </c>
      <c r="K2164" s="8" t="str">
        <f>VLOOKUP(A2164:A4498,'Medical Examinations'!$A$2:$M$2336,13,0)</f>
        <v>Prediabetes</v>
      </c>
      <c r="L2164" s="8" t="str">
        <f>VLOOKUP(Table1[CUSTOMER ID],'Hospitalisation Details'!$A$1:$N$2344,12,0)</f>
        <v>27/Dec/2004</v>
      </c>
      <c r="M2164" s="22">
        <f>VLOOKUP(Table1[CUSTOMER ID],'Hospitalisation Details'!$A$2:$N$2344,14,0)</f>
        <v>1863.45</v>
      </c>
      <c r="N2164" s="8" t="str">
        <f>VLOOKUP(Table1[CUSTOMER ID],'Hospitalisation Details'!$A$2:$I$2344,7,0)</f>
        <v>tier - 3</v>
      </c>
      <c r="O2164" s="8" t="str">
        <f>VLOOKUP(Table1[CUSTOMER ID],'Hospitalisation Details'!$A$2:$I$2344,8,0)</f>
        <v>tier - 1</v>
      </c>
      <c r="P2164" s="8" t="str">
        <f>VLOOKUP(Table1[CUSTOMER ID],'Hospitalisation Details'!$A$2:$I$2344,9,0)</f>
        <v>R1025</v>
      </c>
      <c r="Q2164" s="8">
        <f ca="1">VLOOKUP(Table1[CUSTOMER ID],'Hospitalisation Details'!$A$2:$N$2344,13,0)</f>
        <v>19</v>
      </c>
    </row>
    <row r="2165" spans="1:17" ht="15.75" x14ac:dyDescent="0.25">
      <c r="A2165" s="1" t="s">
        <v>197</v>
      </c>
      <c r="B2165" s="8" t="str">
        <f>VLOOKUP(A2165:A4499,'Customer Names'!$A$2:$D$2336,2,0)</f>
        <v xml:space="preserve">  Caitie J</v>
      </c>
      <c r="C2165" s="8">
        <f>VLOOKUP(A2165:A4499,'Medical Examinations'!$A$2:$H$2336,2,0)</f>
        <v>20.49</v>
      </c>
      <c r="D2165" s="8">
        <f>VLOOKUP(A2165:A4499,'Medical Examinations'!$A$2:$H$2336,3,0)</f>
        <v>4.87</v>
      </c>
      <c r="E2165" s="8" t="str">
        <f>VLOOKUP(A2165:A4499,'Medical Examinations'!$A$1:$M$2336,10,0)</f>
        <v>No</v>
      </c>
      <c r="F2165" s="8" t="str">
        <f>VLOOKUP(A2165:A4499,'Medical Examinations'!$A$2:$H$2336,5,0)</f>
        <v>No</v>
      </c>
      <c r="G2165" s="8" t="str">
        <f>VLOOKUP(A2165:A4499,'Medical Examinations'!$A$2:$H$2336,6,0)</f>
        <v>No</v>
      </c>
      <c r="H2165" s="8">
        <f>VLOOKUP(A2165:A4499,'Medical Examinations'!$A$2:$H$2336,7,0)</f>
        <v>0</v>
      </c>
      <c r="I2165" t="str">
        <f>VLOOKUP(A2165:A4499,'Medical Examinations'!$A$2:$K$2336,11,0)</f>
        <v>No</v>
      </c>
      <c r="J2165" s="8" t="str">
        <f>VLOOKUP(A2165:A4499,'Medical Examinations'!$A$2:$M$2336,12,0)</f>
        <v>Normal Weight</v>
      </c>
      <c r="K2165" s="8" t="str">
        <f>VLOOKUP(A2165:A4499,'Medical Examinations'!$A$2:$M$2336,13,0)</f>
        <v>Normal</v>
      </c>
      <c r="L2165" s="8" t="str">
        <f>VLOOKUP(Table1[CUSTOMER ID],'Hospitalisation Details'!$A$1:$N$2344,12,0)</f>
        <v>6/Dec/1994</v>
      </c>
      <c r="M2165" s="22">
        <f>VLOOKUP(Table1[CUSTOMER ID],'Hospitalisation Details'!$A$2:$N$2344,14,0)</f>
        <v>1850.55</v>
      </c>
      <c r="N2165" s="8" t="str">
        <f>VLOOKUP(Table1[CUSTOMER ID],'Hospitalisation Details'!$A$2:$I$2344,7,0)</f>
        <v>tier - 3</v>
      </c>
      <c r="O2165" s="8" t="str">
        <f>VLOOKUP(Table1[CUSTOMER ID],'Hospitalisation Details'!$A$2:$I$2344,8,0)</f>
        <v>tier - 2</v>
      </c>
      <c r="P2165" s="8" t="str">
        <f>VLOOKUP(Table1[CUSTOMER ID],'Hospitalisation Details'!$A$2:$I$2344,9,0)</f>
        <v>R1012</v>
      </c>
      <c r="Q2165" s="8">
        <f ca="1">VLOOKUP(Table1[CUSTOMER ID],'Hospitalisation Details'!$A$2:$N$2344,13,0)</f>
        <v>29</v>
      </c>
    </row>
    <row r="2166" spans="1:17" ht="15.75" x14ac:dyDescent="0.25">
      <c r="A2166" s="1" t="s">
        <v>196</v>
      </c>
      <c r="B2166" s="8" t="str">
        <f>VLOOKUP(A2166:A4500,'Customer Names'!$A$2:$D$2336,2,0)</f>
        <v xml:space="preserve">  Benjamin</v>
      </c>
      <c r="C2166" s="8">
        <f>VLOOKUP(A2166:A4500,'Medical Examinations'!$A$2:$H$2336,2,0)</f>
        <v>28.4</v>
      </c>
      <c r="D2166" s="8">
        <f>VLOOKUP(A2166:A4500,'Medical Examinations'!$A$2:$H$2336,3,0)</f>
        <v>4.3</v>
      </c>
      <c r="E2166" s="8" t="str">
        <f>VLOOKUP(A2166:A4500,'Medical Examinations'!$A$1:$M$2336,10,0)</f>
        <v>No</v>
      </c>
      <c r="F2166" s="8" t="str">
        <f>VLOOKUP(A2166:A4500,'Medical Examinations'!$A$2:$H$2336,5,0)</f>
        <v>No</v>
      </c>
      <c r="G2166" s="8" t="str">
        <f>VLOOKUP(A2166:A4500,'Medical Examinations'!$A$2:$H$2336,6,0)</f>
        <v>Yes</v>
      </c>
      <c r="H2166" s="8">
        <f>VLOOKUP(A2166:A4500,'Medical Examinations'!$A$2:$H$2336,7,0)</f>
        <v>1</v>
      </c>
      <c r="I2166" t="str">
        <f>VLOOKUP(A2166:A4500,'Medical Examinations'!$A$2:$K$2336,11,0)</f>
        <v>No</v>
      </c>
      <c r="J2166" s="8" t="str">
        <f>VLOOKUP(A2166:A4500,'Medical Examinations'!$A$2:$M$2336,12,0)</f>
        <v>Overweight</v>
      </c>
      <c r="K2166" s="8" t="str">
        <f>VLOOKUP(A2166:A4500,'Medical Examinations'!$A$2:$M$2336,13,0)</f>
        <v>Normal</v>
      </c>
      <c r="L2166" s="8" t="str">
        <f>VLOOKUP(Table1[CUSTOMER ID],'Hospitalisation Details'!$A$1:$N$2344,12,0)</f>
        <v>20/Jul/2003</v>
      </c>
      <c r="M2166" s="22">
        <f>VLOOKUP(Table1[CUSTOMER ID],'Hospitalisation Details'!$A$2:$N$2344,14,0)</f>
        <v>1842.52</v>
      </c>
      <c r="N2166" s="8" t="str">
        <f>VLOOKUP(Table1[CUSTOMER ID],'Hospitalisation Details'!$A$2:$I$2344,7,0)</f>
        <v>tier - 3</v>
      </c>
      <c r="O2166" s="8" t="str">
        <f>VLOOKUP(Table1[CUSTOMER ID],'Hospitalisation Details'!$A$2:$I$2344,8,0)</f>
        <v>tier - 2</v>
      </c>
      <c r="P2166" s="8" t="str">
        <f>VLOOKUP(Table1[CUSTOMER ID],'Hospitalisation Details'!$A$2:$I$2344,9,0)</f>
        <v>R1011</v>
      </c>
      <c r="Q2166" s="8">
        <f ca="1">VLOOKUP(Table1[CUSTOMER ID],'Hospitalisation Details'!$A$2:$N$2344,13,0)</f>
        <v>21</v>
      </c>
    </row>
    <row r="2167" spans="1:17" ht="15.75" x14ac:dyDescent="0.25">
      <c r="A2167" s="1" t="s">
        <v>195</v>
      </c>
      <c r="B2167" s="8" t="str">
        <f>VLOOKUP(A2167:A4501,'Customer Names'!$A$2:$D$2336,2,0)</f>
        <v xml:space="preserve">  Ian T</v>
      </c>
      <c r="C2167" s="8">
        <f>VLOOKUP(A2167:A4501,'Medical Examinations'!$A$2:$H$2336,2,0)</f>
        <v>41.91</v>
      </c>
      <c r="D2167" s="8">
        <f>VLOOKUP(A2167:A4501,'Medical Examinations'!$A$2:$H$2336,3,0)</f>
        <v>6.19</v>
      </c>
      <c r="E2167" s="8" t="str">
        <f>VLOOKUP(A2167:A4501,'Medical Examinations'!$A$1:$M$2336,10,0)</f>
        <v>No</v>
      </c>
      <c r="F2167" s="8" t="str">
        <f>VLOOKUP(A2167:A4501,'Medical Examinations'!$A$2:$H$2336,5,0)</f>
        <v>No</v>
      </c>
      <c r="G2167" s="8" t="str">
        <f>VLOOKUP(A2167:A4501,'Medical Examinations'!$A$2:$H$2336,6,0)</f>
        <v>No</v>
      </c>
      <c r="H2167" s="8">
        <f>VLOOKUP(A2167:A4501,'Medical Examinations'!$A$2:$H$2336,7,0)</f>
        <v>0</v>
      </c>
      <c r="I2167" t="str">
        <f>VLOOKUP(A2167:A4501,'Medical Examinations'!$A$2:$K$2336,11,0)</f>
        <v>No</v>
      </c>
      <c r="J2167" s="8" t="str">
        <f>VLOOKUP(A2167:A4501,'Medical Examinations'!$A$2:$M$2336,12,0)</f>
        <v>Obesity</v>
      </c>
      <c r="K2167" s="8" t="str">
        <f>VLOOKUP(A2167:A4501,'Medical Examinations'!$A$2:$M$2336,13,0)</f>
        <v>Prediabetes</v>
      </c>
      <c r="L2167" s="8" t="str">
        <f>VLOOKUP(Table1[CUSTOMER ID],'Hospitalisation Details'!$A$1:$N$2344,12,0)</f>
        <v>12/Dec/1999</v>
      </c>
      <c r="M2167" s="22">
        <f>VLOOKUP(Table1[CUSTOMER ID],'Hospitalisation Details'!$A$2:$N$2344,14,0)</f>
        <v>1837.28</v>
      </c>
      <c r="N2167" s="8" t="str">
        <f>VLOOKUP(Table1[CUSTOMER ID],'Hospitalisation Details'!$A$2:$I$2344,7,0)</f>
        <v>tier - 3</v>
      </c>
      <c r="O2167" s="8" t="str">
        <f>VLOOKUP(Table1[CUSTOMER ID],'Hospitalisation Details'!$A$2:$I$2344,8,0)</f>
        <v>tier - 2</v>
      </c>
      <c r="P2167" s="8" t="str">
        <f>VLOOKUP(Table1[CUSTOMER ID],'Hospitalisation Details'!$A$2:$I$2344,9,0)</f>
        <v>R1013</v>
      </c>
      <c r="Q2167" s="8">
        <f ca="1">VLOOKUP(Table1[CUSTOMER ID],'Hospitalisation Details'!$A$2:$N$2344,13,0)</f>
        <v>24</v>
      </c>
    </row>
    <row r="2168" spans="1:17" ht="15.75" x14ac:dyDescent="0.25">
      <c r="A2168" s="1" t="s">
        <v>194</v>
      </c>
      <c r="B2168" s="8" t="str">
        <f>VLOOKUP(A2168:A4502,'Customer Names'!$A$2:$D$2336,2,0)</f>
        <v xml:space="preserve">  Tadese</v>
      </c>
      <c r="C2168" s="8">
        <f>VLOOKUP(A2168:A4502,'Medical Examinations'!$A$2:$H$2336,2,0)</f>
        <v>24.6</v>
      </c>
      <c r="D2168" s="8">
        <f>VLOOKUP(A2168:A4502,'Medical Examinations'!$A$2:$H$2336,3,0)</f>
        <v>6.19</v>
      </c>
      <c r="E2168" s="8" t="str">
        <f>VLOOKUP(A2168:A4502,'Medical Examinations'!$A$1:$M$2336,10,0)</f>
        <v>No</v>
      </c>
      <c r="F2168" s="8" t="str">
        <f>VLOOKUP(A2168:A4502,'Medical Examinations'!$A$2:$H$2336,5,0)</f>
        <v>No</v>
      </c>
      <c r="G2168" s="8" t="str">
        <f>VLOOKUP(A2168:A4502,'Medical Examinations'!$A$2:$H$2336,6,0)</f>
        <v>Yes</v>
      </c>
      <c r="H2168" s="8">
        <f>VLOOKUP(A2168:A4502,'Medical Examinations'!$A$2:$H$2336,7,0)</f>
        <v>1</v>
      </c>
      <c r="I2168" t="str">
        <f>VLOOKUP(A2168:A4502,'Medical Examinations'!$A$2:$K$2336,11,0)</f>
        <v>No</v>
      </c>
      <c r="J2168" s="8" t="str">
        <f>VLOOKUP(A2168:A4502,'Medical Examinations'!$A$2:$M$2336,12,0)</f>
        <v>Normal Weight</v>
      </c>
      <c r="K2168" s="8" t="str">
        <f>VLOOKUP(A2168:A4502,'Medical Examinations'!$A$2:$M$2336,13,0)</f>
        <v>Prediabetes</v>
      </c>
      <c r="L2168" s="8" t="str">
        <f>VLOOKUP(Table1[CUSTOMER ID],'Hospitalisation Details'!$A$1:$N$2344,12,0)</f>
        <v>4/Aug/2003</v>
      </c>
      <c r="M2168" s="22">
        <f>VLOOKUP(Table1[CUSTOMER ID],'Hospitalisation Details'!$A$2:$N$2344,14,0)</f>
        <v>1837.24</v>
      </c>
      <c r="N2168" s="8" t="str">
        <f>VLOOKUP(Table1[CUSTOMER ID],'Hospitalisation Details'!$A$2:$I$2344,7,0)</f>
        <v>tier - 3</v>
      </c>
      <c r="O2168" s="8" t="str">
        <f>VLOOKUP(Table1[CUSTOMER ID],'Hospitalisation Details'!$A$2:$I$2344,8,0)</f>
        <v>tier - 2</v>
      </c>
      <c r="P2168" s="8" t="str">
        <f>VLOOKUP(Table1[CUSTOMER ID],'Hospitalisation Details'!$A$2:$I$2344,9,0)</f>
        <v>R1011</v>
      </c>
      <c r="Q2168" s="8">
        <f ca="1">VLOOKUP(Table1[CUSTOMER ID],'Hospitalisation Details'!$A$2:$N$2344,13,0)</f>
        <v>21</v>
      </c>
    </row>
    <row r="2169" spans="1:17" ht="15.75" x14ac:dyDescent="0.25">
      <c r="A2169" s="1" t="s">
        <v>193</v>
      </c>
      <c r="B2169" s="8" t="str">
        <f>VLOOKUP(A2169:A4503,'Customer Names'!$A$2:$D$2336,2,0)</f>
        <v xml:space="preserve">  Jonathan</v>
      </c>
      <c r="C2169" s="8">
        <f>VLOOKUP(A2169:A4503,'Medical Examinations'!$A$2:$H$2336,2,0)</f>
        <v>20.9</v>
      </c>
      <c r="D2169" s="8">
        <f>VLOOKUP(A2169:A4503,'Medical Examinations'!$A$2:$H$2336,3,0)</f>
        <v>5.12</v>
      </c>
      <c r="E2169" s="8" t="str">
        <f>VLOOKUP(A2169:A4503,'Medical Examinations'!$A$1:$M$2336,10,0)</f>
        <v>No</v>
      </c>
      <c r="F2169" s="8" t="str">
        <f>VLOOKUP(A2169:A4503,'Medical Examinations'!$A$2:$H$2336,5,0)</f>
        <v>No</v>
      </c>
      <c r="G2169" s="8" t="str">
        <f>VLOOKUP(A2169:A4503,'Medical Examinations'!$A$2:$H$2336,6,0)</f>
        <v>Yes</v>
      </c>
      <c r="H2169" s="8">
        <f>VLOOKUP(A2169:A4503,'Medical Examinations'!$A$2:$H$2336,7,0)</f>
        <v>1</v>
      </c>
      <c r="I2169" t="str">
        <f>VLOOKUP(A2169:A4503,'Medical Examinations'!$A$2:$K$2336,11,0)</f>
        <v>No</v>
      </c>
      <c r="J2169" s="8" t="str">
        <f>VLOOKUP(A2169:A4503,'Medical Examinations'!$A$2:$M$2336,12,0)</f>
        <v>Normal Weight</v>
      </c>
      <c r="K2169" s="8" t="str">
        <f>VLOOKUP(A2169:A4503,'Medical Examinations'!$A$2:$M$2336,13,0)</f>
        <v>Normal</v>
      </c>
      <c r="L2169" s="8" t="str">
        <f>VLOOKUP(Table1[CUSTOMER ID],'Hospitalisation Details'!$A$1:$N$2344,12,0)</f>
        <v>11/Aug/2003</v>
      </c>
      <c r="M2169" s="22">
        <f>VLOOKUP(Table1[CUSTOMER ID],'Hospitalisation Details'!$A$2:$N$2344,14,0)</f>
        <v>1832.09</v>
      </c>
      <c r="N2169" s="8" t="str">
        <f>VLOOKUP(Table1[CUSTOMER ID],'Hospitalisation Details'!$A$2:$I$2344,7,0)</f>
        <v>tier - 3</v>
      </c>
      <c r="O2169" s="8" t="str">
        <f>VLOOKUP(Table1[CUSTOMER ID],'Hospitalisation Details'!$A$2:$I$2344,8,0)</f>
        <v>tier - 3</v>
      </c>
      <c r="P2169" s="8" t="str">
        <f>VLOOKUP(Table1[CUSTOMER ID],'Hospitalisation Details'!$A$2:$I$2344,9,0)</f>
        <v>R1011</v>
      </c>
      <c r="Q2169" s="8">
        <f ca="1">VLOOKUP(Table1[CUSTOMER ID],'Hospitalisation Details'!$A$2:$N$2344,13,0)</f>
        <v>21</v>
      </c>
    </row>
    <row r="2170" spans="1:17" ht="15.75" x14ac:dyDescent="0.25">
      <c r="A2170" s="1" t="s">
        <v>192</v>
      </c>
      <c r="B2170" s="8" t="str">
        <f>VLOOKUP(A2170:A4504,'Customer Names'!$A$2:$D$2336,2,0)</f>
        <v xml:space="preserve">  Dathan</v>
      </c>
      <c r="C2170" s="8">
        <f>VLOOKUP(A2170:A4504,'Medical Examinations'!$A$2:$H$2336,2,0)</f>
        <v>34.4</v>
      </c>
      <c r="D2170" s="8">
        <f>VLOOKUP(A2170:A4504,'Medical Examinations'!$A$2:$H$2336,3,0)</f>
        <v>4.04</v>
      </c>
      <c r="E2170" s="8" t="str">
        <f>VLOOKUP(A2170:A4504,'Medical Examinations'!$A$1:$M$2336,10,0)</f>
        <v>No</v>
      </c>
      <c r="F2170" s="8" t="str">
        <f>VLOOKUP(A2170:A4504,'Medical Examinations'!$A$2:$H$2336,5,0)</f>
        <v>No</v>
      </c>
      <c r="G2170" s="8" t="str">
        <f>VLOOKUP(A2170:A4504,'Medical Examinations'!$A$2:$H$2336,6,0)</f>
        <v>No</v>
      </c>
      <c r="H2170" s="8">
        <f>VLOOKUP(A2170:A4504,'Medical Examinations'!$A$2:$H$2336,7,0)</f>
        <v>0</v>
      </c>
      <c r="I2170" t="str">
        <f>VLOOKUP(A2170:A4504,'Medical Examinations'!$A$2:$K$2336,11,0)</f>
        <v>No</v>
      </c>
      <c r="J2170" s="8" t="str">
        <f>VLOOKUP(A2170:A4504,'Medical Examinations'!$A$2:$M$2336,12,0)</f>
        <v>Obesity</v>
      </c>
      <c r="K2170" s="8" t="str">
        <f>VLOOKUP(A2170:A4504,'Medical Examinations'!$A$2:$M$2336,13,0)</f>
        <v>Normal</v>
      </c>
      <c r="L2170" s="8" t="str">
        <f>VLOOKUP(Table1[CUSTOMER ID],'Hospitalisation Details'!$A$1:$N$2344,12,0)</f>
        <v>1/Oct/1999</v>
      </c>
      <c r="M2170" s="22">
        <f>VLOOKUP(Table1[CUSTOMER ID],'Hospitalisation Details'!$A$2:$N$2344,14,0)</f>
        <v>1826.84</v>
      </c>
      <c r="N2170" s="8" t="str">
        <f>VLOOKUP(Table1[CUSTOMER ID],'Hospitalisation Details'!$A$2:$I$2344,7,0)</f>
        <v>tier - 3</v>
      </c>
      <c r="O2170" s="8" t="str">
        <f>VLOOKUP(Table1[CUSTOMER ID],'Hospitalisation Details'!$A$2:$I$2344,8,0)</f>
        <v>tier - 2</v>
      </c>
      <c r="P2170" s="8" t="str">
        <f>VLOOKUP(Table1[CUSTOMER ID],'Hospitalisation Details'!$A$2:$I$2344,9,0)</f>
        <v>R1011</v>
      </c>
      <c r="Q2170" s="8">
        <f ca="1">VLOOKUP(Table1[CUSTOMER ID],'Hospitalisation Details'!$A$2:$N$2344,13,0)</f>
        <v>25</v>
      </c>
    </row>
    <row r="2171" spans="1:17" ht="15.75" x14ac:dyDescent="0.25">
      <c r="A2171" s="1" t="s">
        <v>191</v>
      </c>
      <c r="B2171" s="8" t="str">
        <f>VLOOKUP(A2171:A4505,'Customer Names'!$A$2:$D$2336,2,0)</f>
        <v xml:space="preserve">  Eric</v>
      </c>
      <c r="C2171" s="8">
        <f>VLOOKUP(A2171:A4505,'Medical Examinations'!$A$2:$H$2336,2,0)</f>
        <v>32.56</v>
      </c>
      <c r="D2171" s="8">
        <f>VLOOKUP(A2171:A4505,'Medical Examinations'!$A$2:$H$2336,3,0)</f>
        <v>5.36</v>
      </c>
      <c r="E2171" s="8" t="str">
        <f>VLOOKUP(A2171:A4505,'Medical Examinations'!$A$1:$M$2336,10,0)</f>
        <v>No</v>
      </c>
      <c r="F2171" s="8" t="str">
        <f>VLOOKUP(A2171:A4505,'Medical Examinations'!$A$2:$H$2336,5,0)</f>
        <v>No</v>
      </c>
      <c r="G2171" s="8" t="str">
        <f>VLOOKUP(A2171:A4505,'Medical Examinations'!$A$2:$H$2336,6,0)</f>
        <v>No</v>
      </c>
      <c r="H2171" s="8">
        <f>VLOOKUP(A2171:A4505,'Medical Examinations'!$A$2:$H$2336,7,0)</f>
        <v>0</v>
      </c>
      <c r="I2171" t="str">
        <f>VLOOKUP(A2171:A4505,'Medical Examinations'!$A$2:$K$2336,11,0)</f>
        <v>No</v>
      </c>
      <c r="J2171" s="8" t="str">
        <f>VLOOKUP(A2171:A4505,'Medical Examinations'!$A$2:$M$2336,12,0)</f>
        <v>Obesity</v>
      </c>
      <c r="K2171" s="8" t="str">
        <f>VLOOKUP(A2171:A4505,'Medical Examinations'!$A$2:$M$2336,13,0)</f>
        <v>Normal</v>
      </c>
      <c r="L2171" s="8" t="str">
        <f>VLOOKUP(Table1[CUSTOMER ID],'Hospitalisation Details'!$A$1:$N$2344,12,0)</f>
        <v>17/Nov/1999</v>
      </c>
      <c r="M2171" s="22">
        <f>VLOOKUP(Table1[CUSTOMER ID],'Hospitalisation Details'!$A$2:$N$2344,14,0)</f>
        <v>1824.29</v>
      </c>
      <c r="N2171" s="8" t="str">
        <f>VLOOKUP(Table1[CUSTOMER ID],'Hospitalisation Details'!$A$2:$I$2344,7,0)</f>
        <v>tier - 3</v>
      </c>
      <c r="O2171" s="8" t="str">
        <f>VLOOKUP(Table1[CUSTOMER ID],'Hospitalisation Details'!$A$2:$I$2344,8,0)</f>
        <v>tier - 3</v>
      </c>
      <c r="P2171" s="8" t="str">
        <f>VLOOKUP(Table1[CUSTOMER ID],'Hospitalisation Details'!$A$2:$I$2344,9,0)</f>
        <v>R1013</v>
      </c>
      <c r="Q2171" s="8">
        <f ca="1">VLOOKUP(Table1[CUSTOMER ID],'Hospitalisation Details'!$A$2:$N$2344,13,0)</f>
        <v>25</v>
      </c>
    </row>
    <row r="2172" spans="1:17" ht="15.75" x14ac:dyDescent="0.25">
      <c r="A2172" s="1" t="s">
        <v>190</v>
      </c>
      <c r="B2172" s="8" t="str">
        <f>VLOOKUP(A2172:A4506,'Customer Names'!$A$2:$D$2336,2,0)</f>
        <v xml:space="preserve">  Allison M</v>
      </c>
      <c r="C2172" s="8">
        <f>VLOOKUP(A2172:A4506,'Medical Examinations'!$A$2:$H$2336,2,0)</f>
        <v>27.98</v>
      </c>
      <c r="D2172" s="8">
        <f>VLOOKUP(A2172:A4506,'Medical Examinations'!$A$2:$H$2336,3,0)</f>
        <v>4.38</v>
      </c>
      <c r="E2172" s="8" t="str">
        <f>VLOOKUP(A2172:A4506,'Medical Examinations'!$A$1:$M$2336,10,0)</f>
        <v>No</v>
      </c>
      <c r="F2172" s="8" t="str">
        <f>VLOOKUP(A2172:A4506,'Medical Examinations'!$A$2:$H$2336,5,0)</f>
        <v>yes</v>
      </c>
      <c r="G2172" s="8" t="str">
        <f>VLOOKUP(A2172:A4506,'Medical Examinations'!$A$2:$H$2336,6,0)</f>
        <v>No</v>
      </c>
      <c r="H2172" s="8">
        <f>VLOOKUP(A2172:A4506,'Medical Examinations'!$A$2:$H$2336,7,0)</f>
        <v>1</v>
      </c>
      <c r="I2172" t="str">
        <f>VLOOKUP(A2172:A4506,'Medical Examinations'!$A$2:$K$2336,11,0)</f>
        <v>No</v>
      </c>
      <c r="J2172" s="8" t="str">
        <f>VLOOKUP(A2172:A4506,'Medical Examinations'!$A$2:$M$2336,12,0)</f>
        <v>Overweight</v>
      </c>
      <c r="K2172" s="8" t="str">
        <f>VLOOKUP(A2172:A4506,'Medical Examinations'!$A$2:$M$2336,13,0)</f>
        <v>Normal</v>
      </c>
      <c r="L2172" s="8" t="str">
        <f>VLOOKUP(Table1[CUSTOMER ID],'Hospitalisation Details'!$A$1:$N$2344,12,0)</f>
        <v>19/Aug/2004</v>
      </c>
      <c r="M2172" s="22">
        <f>VLOOKUP(Table1[CUSTOMER ID],'Hospitalisation Details'!$A$2:$N$2344,14,0)</f>
        <v>1822.54</v>
      </c>
      <c r="N2172" s="8" t="str">
        <f>VLOOKUP(Table1[CUSTOMER ID],'Hospitalisation Details'!$A$2:$I$2344,7,0)</f>
        <v>tier - 3</v>
      </c>
      <c r="O2172" s="8" t="str">
        <f>VLOOKUP(Table1[CUSTOMER ID],'Hospitalisation Details'!$A$2:$I$2344,8,0)</f>
        <v>tier - 1</v>
      </c>
      <c r="P2172" s="8" t="str">
        <f>VLOOKUP(Table1[CUSTOMER ID],'Hospitalisation Details'!$A$2:$I$2344,9,0)</f>
        <v>R1012</v>
      </c>
      <c r="Q2172" s="8">
        <f ca="1">VLOOKUP(Table1[CUSTOMER ID],'Hospitalisation Details'!$A$2:$N$2344,13,0)</f>
        <v>20</v>
      </c>
    </row>
    <row r="2173" spans="1:17" ht="15.75" x14ac:dyDescent="0.25">
      <c r="A2173" s="1" t="s">
        <v>189</v>
      </c>
      <c r="B2173" s="8" t="str">
        <f>VLOOKUP(A2173:A4507,'Customer Names'!$A$2:$D$2336,2,0)</f>
        <v xml:space="preserve">  Paul</v>
      </c>
      <c r="C2173" s="8">
        <f>VLOOKUP(A2173:A4507,'Medical Examinations'!$A$2:$H$2336,2,0)</f>
        <v>26.51</v>
      </c>
      <c r="D2173" s="8">
        <f>VLOOKUP(A2173:A4507,'Medical Examinations'!$A$2:$H$2336,3,0)</f>
        <v>4.58</v>
      </c>
      <c r="E2173" s="8" t="str">
        <f>VLOOKUP(A2173:A4507,'Medical Examinations'!$A$1:$M$2336,10,0)</f>
        <v>No</v>
      </c>
      <c r="F2173" s="8" t="str">
        <f>VLOOKUP(A2173:A4507,'Medical Examinations'!$A$2:$H$2336,5,0)</f>
        <v>No</v>
      </c>
      <c r="G2173" s="8" t="str">
        <f>VLOOKUP(A2173:A4507,'Medical Examinations'!$A$2:$H$2336,6,0)</f>
        <v>No</v>
      </c>
      <c r="H2173" s="8">
        <f>VLOOKUP(A2173:A4507,'Medical Examinations'!$A$2:$H$2336,7,0)</f>
        <v>0</v>
      </c>
      <c r="I2173" t="str">
        <f>VLOOKUP(A2173:A4507,'Medical Examinations'!$A$2:$K$2336,11,0)</f>
        <v>No</v>
      </c>
      <c r="J2173" s="8" t="str">
        <f>VLOOKUP(A2173:A4507,'Medical Examinations'!$A$2:$M$2336,12,0)</f>
        <v>Overweight</v>
      </c>
      <c r="K2173" s="8" t="str">
        <f>VLOOKUP(A2173:A4507,'Medical Examinations'!$A$2:$M$2336,13,0)</f>
        <v>Normal</v>
      </c>
      <c r="L2173" s="8" t="str">
        <f>VLOOKUP(Table1[CUSTOMER ID],'Hospitalisation Details'!$A$1:$N$2344,12,0)</f>
        <v>25/Sep/1999</v>
      </c>
      <c r="M2173" s="22">
        <f>VLOOKUP(Table1[CUSTOMER ID],'Hospitalisation Details'!$A$2:$N$2344,14,0)</f>
        <v>1815.88</v>
      </c>
      <c r="N2173" s="8" t="str">
        <f>VLOOKUP(Table1[CUSTOMER ID],'Hospitalisation Details'!$A$2:$I$2344,7,0)</f>
        <v>tier - 3</v>
      </c>
      <c r="O2173" s="8" t="str">
        <f>VLOOKUP(Table1[CUSTOMER ID],'Hospitalisation Details'!$A$2:$I$2344,8,0)</f>
        <v>tier - 3</v>
      </c>
      <c r="P2173" s="8" t="str">
        <f>VLOOKUP(Table1[CUSTOMER ID],'Hospitalisation Details'!$A$2:$I$2344,9,0)</f>
        <v>R1013</v>
      </c>
      <c r="Q2173" s="8">
        <f ca="1">VLOOKUP(Table1[CUSTOMER ID],'Hospitalisation Details'!$A$2:$N$2344,13,0)</f>
        <v>25</v>
      </c>
    </row>
    <row r="2174" spans="1:17" ht="15.75" x14ac:dyDescent="0.25">
      <c r="A2174" s="1" t="s">
        <v>188</v>
      </c>
      <c r="B2174" s="8" t="str">
        <f>VLOOKUP(A2174:A4508,'Customer Names'!$A$2:$D$2336,2,0)</f>
        <v xml:space="preserve">  Aaron R</v>
      </c>
      <c r="C2174" s="8">
        <f>VLOOKUP(A2174:A4508,'Medical Examinations'!$A$2:$H$2336,2,0)</f>
        <v>29.734999999999999</v>
      </c>
      <c r="D2174" s="8">
        <f>VLOOKUP(A2174:A4508,'Medical Examinations'!$A$2:$H$2336,3,0)</f>
        <v>11.92</v>
      </c>
      <c r="E2174" s="8" t="str">
        <f>VLOOKUP(A2174:A4508,'Medical Examinations'!$A$1:$M$2336,10,0)</f>
        <v>No</v>
      </c>
      <c r="F2174" s="8" t="str">
        <f>VLOOKUP(A2174:A4508,'Medical Examinations'!$A$2:$H$2336,5,0)</f>
        <v>No</v>
      </c>
      <c r="G2174" s="8" t="str">
        <f>VLOOKUP(A2174:A4508,'Medical Examinations'!$A$2:$H$2336,6,0)</f>
        <v>No</v>
      </c>
      <c r="H2174" s="8">
        <f>VLOOKUP(A2174:A4508,'Medical Examinations'!$A$2:$H$2336,7,0)</f>
        <v>0</v>
      </c>
      <c r="I2174" t="str">
        <f>VLOOKUP(A2174:A4508,'Medical Examinations'!$A$2:$K$2336,11,0)</f>
        <v>No</v>
      </c>
      <c r="J2174" s="8" t="str">
        <f>VLOOKUP(A2174:A4508,'Medical Examinations'!$A$2:$M$2336,12,0)</f>
        <v>Overweight</v>
      </c>
      <c r="K2174" s="8" t="str">
        <f>VLOOKUP(A2174:A4508,'Medical Examinations'!$A$2:$M$2336,13,0)</f>
        <v>Diabetes</v>
      </c>
      <c r="L2174" s="8" t="str">
        <f>VLOOKUP(Table1[CUSTOMER ID],'Hospitalisation Details'!$A$1:$N$2344,12,0)</f>
        <v>13/Dec/2002</v>
      </c>
      <c r="M2174" s="22">
        <f>VLOOKUP(Table1[CUSTOMER ID],'Hospitalisation Details'!$A$2:$N$2344,14,0)</f>
        <v>1769.53</v>
      </c>
      <c r="N2174" s="8" t="str">
        <f>VLOOKUP(Table1[CUSTOMER ID],'Hospitalisation Details'!$A$2:$I$2344,7,0)</f>
        <v>tier - 3</v>
      </c>
      <c r="O2174" s="8" t="str">
        <f>VLOOKUP(Table1[CUSTOMER ID],'Hospitalisation Details'!$A$2:$I$2344,8,0)</f>
        <v>tier - 3</v>
      </c>
      <c r="P2174" s="8" t="str">
        <f>VLOOKUP(Table1[CUSTOMER ID],'Hospitalisation Details'!$A$2:$I$2344,9,0)</f>
        <v>R1012</v>
      </c>
      <c r="Q2174" s="8">
        <f ca="1">VLOOKUP(Table1[CUSTOMER ID],'Hospitalisation Details'!$A$2:$N$2344,13,0)</f>
        <v>21</v>
      </c>
    </row>
    <row r="2175" spans="1:17" ht="15.75" x14ac:dyDescent="0.25">
      <c r="A2175" s="1" t="s">
        <v>187</v>
      </c>
      <c r="B2175" s="8" t="str">
        <f>VLOOKUP(A2175:A4509,'Customer Names'!$A$2:$D$2336,2,0)</f>
        <v xml:space="preserve">  Caitlin H</v>
      </c>
      <c r="C2175" s="8">
        <f>VLOOKUP(A2175:A4509,'Medical Examinations'!$A$2:$H$2336,2,0)</f>
        <v>40.5</v>
      </c>
      <c r="D2175" s="8">
        <f>VLOOKUP(A2175:A4509,'Medical Examinations'!$A$2:$H$2336,3,0)</f>
        <v>5.4</v>
      </c>
      <c r="E2175" s="8" t="str">
        <f>VLOOKUP(A2175:A4509,'Medical Examinations'!$A$1:$M$2336,10,0)</f>
        <v>No</v>
      </c>
      <c r="F2175" s="8" t="str">
        <f>VLOOKUP(A2175:A4509,'Medical Examinations'!$A$2:$H$2336,5,0)</f>
        <v>No</v>
      </c>
      <c r="G2175" s="8" t="str">
        <f>VLOOKUP(A2175:A4509,'Medical Examinations'!$A$2:$H$2336,6,0)</f>
        <v>Yes</v>
      </c>
      <c r="H2175" s="8">
        <f>VLOOKUP(A2175:A4509,'Medical Examinations'!$A$2:$H$2336,7,0)</f>
        <v>1</v>
      </c>
      <c r="I2175" t="str">
        <f>VLOOKUP(A2175:A4509,'Medical Examinations'!$A$2:$K$2336,11,0)</f>
        <v>No</v>
      </c>
      <c r="J2175" s="8" t="str">
        <f>VLOOKUP(A2175:A4509,'Medical Examinations'!$A$2:$M$2336,12,0)</f>
        <v>Obesity</v>
      </c>
      <c r="K2175" s="8" t="str">
        <f>VLOOKUP(A2175:A4509,'Medical Examinations'!$A$2:$M$2336,13,0)</f>
        <v>Normal</v>
      </c>
      <c r="L2175" s="8" t="str">
        <f>VLOOKUP(Table1[CUSTOMER ID],'Hospitalisation Details'!$A$1:$N$2344,12,0)</f>
        <v>19/Nov/2003</v>
      </c>
      <c r="M2175" s="22">
        <f>VLOOKUP(Table1[CUSTOMER ID],'Hospitalisation Details'!$A$2:$N$2344,14,0)</f>
        <v>1759.34</v>
      </c>
      <c r="N2175" s="8" t="str">
        <f>VLOOKUP(Table1[CUSTOMER ID],'Hospitalisation Details'!$A$2:$I$2344,7,0)</f>
        <v>tier - 3</v>
      </c>
      <c r="O2175" s="8" t="str">
        <f>VLOOKUP(Table1[CUSTOMER ID],'Hospitalisation Details'!$A$2:$I$2344,8,0)</f>
        <v>tier - 1</v>
      </c>
      <c r="P2175" s="8" t="str">
        <f>VLOOKUP(Table1[CUSTOMER ID],'Hospitalisation Details'!$A$2:$I$2344,9,0)</f>
        <v>R1011</v>
      </c>
      <c r="Q2175" s="8">
        <f ca="1">VLOOKUP(Table1[CUSTOMER ID],'Hospitalisation Details'!$A$2:$N$2344,13,0)</f>
        <v>21</v>
      </c>
    </row>
    <row r="2176" spans="1:17" ht="15.75" x14ac:dyDescent="0.25">
      <c r="A2176" s="1" t="s">
        <v>186</v>
      </c>
      <c r="B2176" s="8" t="str">
        <f>VLOOKUP(A2176:A4510,'Customer Names'!$A$2:$D$2336,2,0)</f>
        <v xml:space="preserve">  Harald E</v>
      </c>
      <c r="C2176" s="8">
        <f>VLOOKUP(A2176:A4510,'Medical Examinations'!$A$2:$H$2336,2,0)</f>
        <v>25.64</v>
      </c>
      <c r="D2176" s="8">
        <f>VLOOKUP(A2176:A4510,'Medical Examinations'!$A$2:$H$2336,3,0)</f>
        <v>4.76</v>
      </c>
      <c r="E2176" s="8" t="str">
        <f>VLOOKUP(A2176:A4510,'Medical Examinations'!$A$1:$M$2336,10,0)</f>
        <v>No</v>
      </c>
      <c r="F2176" s="8" t="str">
        <f>VLOOKUP(A2176:A4510,'Medical Examinations'!$A$2:$H$2336,5,0)</f>
        <v>No</v>
      </c>
      <c r="G2176" s="8" t="str">
        <f>VLOOKUP(A2176:A4510,'Medical Examinations'!$A$2:$H$2336,6,0)</f>
        <v>No</v>
      </c>
      <c r="H2176" s="8">
        <f>VLOOKUP(A2176:A4510,'Medical Examinations'!$A$2:$H$2336,7,0)</f>
        <v>1</v>
      </c>
      <c r="I2176" t="str">
        <f>VLOOKUP(A2176:A4510,'Medical Examinations'!$A$2:$K$2336,11,0)</f>
        <v>No</v>
      </c>
      <c r="J2176" s="8" t="str">
        <f>VLOOKUP(A2176:A4510,'Medical Examinations'!$A$2:$M$2336,12,0)</f>
        <v>Overweight</v>
      </c>
      <c r="K2176" s="8" t="str">
        <f>VLOOKUP(A2176:A4510,'Medical Examinations'!$A$2:$M$2336,13,0)</f>
        <v>Normal</v>
      </c>
      <c r="L2176" s="8" t="str">
        <f>VLOOKUP(Table1[CUSTOMER ID],'Hospitalisation Details'!$A$1:$N$2344,12,0)</f>
        <v>7/Oct/1998</v>
      </c>
      <c r="M2176" s="22">
        <f>VLOOKUP(Table1[CUSTOMER ID],'Hospitalisation Details'!$A$2:$N$2344,14,0)</f>
        <v>1756.6</v>
      </c>
      <c r="N2176" s="8" t="str">
        <f>VLOOKUP(Table1[CUSTOMER ID],'Hospitalisation Details'!$A$2:$I$2344,7,0)</f>
        <v>tier - 3</v>
      </c>
      <c r="O2176" s="8" t="str">
        <f>VLOOKUP(Table1[CUSTOMER ID],'Hospitalisation Details'!$A$2:$I$2344,8,0)</f>
        <v>tier - 3</v>
      </c>
      <c r="P2176" s="8" t="str">
        <f>VLOOKUP(Table1[CUSTOMER ID],'Hospitalisation Details'!$A$2:$I$2344,9,0)</f>
        <v>R1013</v>
      </c>
      <c r="Q2176" s="8">
        <f ca="1">VLOOKUP(Table1[CUSTOMER ID],'Hospitalisation Details'!$A$2:$N$2344,13,0)</f>
        <v>26</v>
      </c>
    </row>
    <row r="2177" spans="1:17" ht="15.75" x14ac:dyDescent="0.25">
      <c r="A2177" s="1" t="s">
        <v>185</v>
      </c>
      <c r="B2177" s="8" t="str">
        <f>VLOOKUP(A2177:A4511,'Customer Names'!$A$2:$D$2336,2,0)</f>
        <v xml:space="preserve">  Siobhan A</v>
      </c>
      <c r="C2177" s="8">
        <f>VLOOKUP(A2177:A4511,'Medical Examinations'!$A$2:$H$2336,2,0)</f>
        <v>32.9</v>
      </c>
      <c r="D2177" s="8">
        <f>VLOOKUP(A2177:A4511,'Medical Examinations'!$A$2:$H$2336,3,0)</f>
        <v>4.78</v>
      </c>
      <c r="E2177" s="8" t="str">
        <f>VLOOKUP(A2177:A4511,'Medical Examinations'!$A$1:$M$2336,10,0)</f>
        <v>No</v>
      </c>
      <c r="F2177" s="8" t="str">
        <f>VLOOKUP(A2177:A4511,'Medical Examinations'!$A$2:$H$2336,5,0)</f>
        <v>No</v>
      </c>
      <c r="G2177" s="8" t="str">
        <f>VLOOKUP(A2177:A4511,'Medical Examinations'!$A$2:$H$2336,6,0)</f>
        <v>Yes</v>
      </c>
      <c r="H2177" s="8">
        <f>VLOOKUP(A2177:A4511,'Medical Examinations'!$A$2:$H$2336,7,0)</f>
        <v>1</v>
      </c>
      <c r="I2177" t="str">
        <f>VLOOKUP(A2177:A4511,'Medical Examinations'!$A$2:$K$2336,11,0)</f>
        <v>No</v>
      </c>
      <c r="J2177" s="8" t="str">
        <f>VLOOKUP(A2177:A4511,'Medical Examinations'!$A$2:$M$2336,12,0)</f>
        <v>Obesity</v>
      </c>
      <c r="K2177" s="8" t="str">
        <f>VLOOKUP(A2177:A4511,'Medical Examinations'!$A$2:$M$2336,13,0)</f>
        <v>Normal</v>
      </c>
      <c r="L2177" s="8" t="str">
        <f>VLOOKUP(Table1[CUSTOMER ID],'Hospitalisation Details'!$A$1:$N$2344,12,0)</f>
        <v>26/Sep/2003</v>
      </c>
      <c r="M2177" s="22">
        <f>VLOOKUP(Table1[CUSTOMER ID],'Hospitalisation Details'!$A$2:$N$2344,14,0)</f>
        <v>1748.77</v>
      </c>
      <c r="N2177" s="8" t="str">
        <f>VLOOKUP(Table1[CUSTOMER ID],'Hospitalisation Details'!$A$2:$I$2344,7,0)</f>
        <v>tier - 3</v>
      </c>
      <c r="O2177" s="8" t="str">
        <f>VLOOKUP(Table1[CUSTOMER ID],'Hospitalisation Details'!$A$2:$I$2344,8,0)</f>
        <v>tier - 1</v>
      </c>
      <c r="P2177" s="8" t="str">
        <f>VLOOKUP(Table1[CUSTOMER ID],'Hospitalisation Details'!$A$2:$I$2344,9,0)</f>
        <v>R1011</v>
      </c>
      <c r="Q2177" s="8">
        <f ca="1">VLOOKUP(Table1[CUSTOMER ID],'Hospitalisation Details'!$A$2:$N$2344,13,0)</f>
        <v>21</v>
      </c>
    </row>
    <row r="2178" spans="1:17" ht="15.75" x14ac:dyDescent="0.25">
      <c r="A2178" s="1" t="s">
        <v>184</v>
      </c>
      <c r="B2178" s="8" t="str">
        <f>VLOOKUP(A2178:A4512,'Customer Names'!$A$2:$D$2336,2,0)</f>
        <v xml:space="preserve">  Andrea J</v>
      </c>
      <c r="C2178" s="8">
        <f>VLOOKUP(A2178:A4512,'Medical Examinations'!$A$2:$H$2336,2,0)</f>
        <v>29.8</v>
      </c>
      <c r="D2178" s="8">
        <f>VLOOKUP(A2178:A4512,'Medical Examinations'!$A$2:$H$2336,3,0)</f>
        <v>4.26</v>
      </c>
      <c r="E2178" s="8" t="str">
        <f>VLOOKUP(A2178:A4512,'Medical Examinations'!$A$1:$M$2336,10,0)</f>
        <v>No</v>
      </c>
      <c r="F2178" s="8" t="str">
        <f>VLOOKUP(A2178:A4512,'Medical Examinations'!$A$2:$H$2336,5,0)</f>
        <v>No</v>
      </c>
      <c r="G2178" s="8" t="str">
        <f>VLOOKUP(A2178:A4512,'Medical Examinations'!$A$2:$H$2336,6,0)</f>
        <v>Yes</v>
      </c>
      <c r="H2178" s="8">
        <f>VLOOKUP(A2178:A4512,'Medical Examinations'!$A$2:$H$2336,7,0)</f>
        <v>1</v>
      </c>
      <c r="I2178" t="str">
        <f>VLOOKUP(A2178:A4512,'Medical Examinations'!$A$2:$K$2336,11,0)</f>
        <v>No</v>
      </c>
      <c r="J2178" s="8" t="str">
        <f>VLOOKUP(A2178:A4512,'Medical Examinations'!$A$2:$M$2336,12,0)</f>
        <v>Overweight</v>
      </c>
      <c r="K2178" s="8" t="str">
        <f>VLOOKUP(A2178:A4512,'Medical Examinations'!$A$2:$M$2336,13,0)</f>
        <v>Normal</v>
      </c>
      <c r="L2178" s="8" t="str">
        <f>VLOOKUP(Table1[CUSTOMER ID],'Hospitalisation Details'!$A$1:$N$2344,12,0)</f>
        <v>28/Jul/2003</v>
      </c>
      <c r="M2178" s="22">
        <f>VLOOKUP(Table1[CUSTOMER ID],'Hospitalisation Details'!$A$2:$N$2344,14,0)</f>
        <v>1744.47</v>
      </c>
      <c r="N2178" s="8" t="str">
        <f>VLOOKUP(Table1[CUSTOMER ID],'Hospitalisation Details'!$A$2:$I$2344,7,0)</f>
        <v>tier - 3</v>
      </c>
      <c r="O2178" s="8" t="str">
        <f>VLOOKUP(Table1[CUSTOMER ID],'Hospitalisation Details'!$A$2:$I$2344,8,0)</f>
        <v>tier - 1</v>
      </c>
      <c r="P2178" s="8" t="str">
        <f>VLOOKUP(Table1[CUSTOMER ID],'Hospitalisation Details'!$A$2:$I$2344,9,0)</f>
        <v>R1011</v>
      </c>
      <c r="Q2178" s="8">
        <f ca="1">VLOOKUP(Table1[CUSTOMER ID],'Hospitalisation Details'!$A$2:$N$2344,13,0)</f>
        <v>21</v>
      </c>
    </row>
    <row r="2179" spans="1:17" ht="15.75" x14ac:dyDescent="0.25">
      <c r="A2179" s="1" t="s">
        <v>183</v>
      </c>
      <c r="B2179" s="8" t="str">
        <f>VLOOKUP(A2179:A4513,'Customer Names'!$A$2:$D$2336,2,0)</f>
        <v xml:space="preserve">  Marie</v>
      </c>
      <c r="C2179" s="8">
        <f>VLOOKUP(A2179:A4513,'Medical Examinations'!$A$2:$H$2336,2,0)</f>
        <v>28.9</v>
      </c>
      <c r="D2179" s="8">
        <f>VLOOKUP(A2179:A4513,'Medical Examinations'!$A$2:$H$2336,3,0)</f>
        <v>5.85</v>
      </c>
      <c r="E2179" s="8" t="str">
        <f>VLOOKUP(A2179:A4513,'Medical Examinations'!$A$1:$M$2336,10,0)</f>
        <v>No</v>
      </c>
      <c r="F2179" s="8" t="str">
        <f>VLOOKUP(A2179:A4513,'Medical Examinations'!$A$2:$H$2336,5,0)</f>
        <v>No</v>
      </c>
      <c r="G2179" s="8" t="str">
        <f>VLOOKUP(A2179:A4513,'Medical Examinations'!$A$2:$H$2336,6,0)</f>
        <v>Yes</v>
      </c>
      <c r="H2179" s="8">
        <f>VLOOKUP(A2179:A4513,'Medical Examinations'!$A$2:$H$2336,7,0)</f>
        <v>1</v>
      </c>
      <c r="I2179" t="str">
        <f>VLOOKUP(A2179:A4513,'Medical Examinations'!$A$2:$K$2336,11,0)</f>
        <v>No</v>
      </c>
      <c r="J2179" s="8" t="str">
        <f>VLOOKUP(A2179:A4513,'Medical Examinations'!$A$2:$M$2336,12,0)</f>
        <v>Overweight</v>
      </c>
      <c r="K2179" s="8" t="str">
        <f>VLOOKUP(A2179:A4513,'Medical Examinations'!$A$2:$M$2336,13,0)</f>
        <v>Prediabetes</v>
      </c>
      <c r="L2179" s="8" t="str">
        <f>VLOOKUP(Table1[CUSTOMER ID],'Hospitalisation Details'!$A$1:$N$2344,12,0)</f>
        <v>25/Jul/2003</v>
      </c>
      <c r="M2179" s="22">
        <f>VLOOKUP(Table1[CUSTOMER ID],'Hospitalisation Details'!$A$2:$N$2344,14,0)</f>
        <v>1743.21</v>
      </c>
      <c r="N2179" s="8" t="str">
        <f>VLOOKUP(Table1[CUSTOMER ID],'Hospitalisation Details'!$A$2:$I$2344,7,0)</f>
        <v>tier - 3</v>
      </c>
      <c r="O2179" s="8" t="str">
        <f>VLOOKUP(Table1[CUSTOMER ID],'Hospitalisation Details'!$A$2:$I$2344,8,0)</f>
        <v>tier - 1</v>
      </c>
      <c r="P2179" s="8" t="str">
        <f>VLOOKUP(Table1[CUSTOMER ID],'Hospitalisation Details'!$A$2:$I$2344,9,0)</f>
        <v>R1011</v>
      </c>
      <c r="Q2179" s="8">
        <f ca="1">VLOOKUP(Table1[CUSTOMER ID],'Hospitalisation Details'!$A$2:$N$2344,13,0)</f>
        <v>21</v>
      </c>
    </row>
    <row r="2180" spans="1:17" ht="15.75" x14ac:dyDescent="0.25">
      <c r="A2180" s="1" t="s">
        <v>182</v>
      </c>
      <c r="B2180" s="8" t="str">
        <f>VLOOKUP(A2180:A4514,'Customer Names'!$A$2:$D$2336,2,0)</f>
        <v xml:space="preserve">  Rachel A</v>
      </c>
      <c r="C2180" s="8">
        <f>VLOOKUP(A2180:A4514,'Medical Examinations'!$A$2:$H$2336,2,0)</f>
        <v>24.7</v>
      </c>
      <c r="D2180" s="8">
        <f>VLOOKUP(A2180:A4514,'Medical Examinations'!$A$2:$H$2336,3,0)</f>
        <v>5.32</v>
      </c>
      <c r="E2180" s="8" t="str">
        <f>VLOOKUP(A2180:A4514,'Medical Examinations'!$A$1:$M$2336,10,0)</f>
        <v>No</v>
      </c>
      <c r="F2180" s="8" t="str">
        <f>VLOOKUP(A2180:A4514,'Medical Examinations'!$A$2:$H$2336,5,0)</f>
        <v>No</v>
      </c>
      <c r="G2180" s="8" t="str">
        <f>VLOOKUP(A2180:A4514,'Medical Examinations'!$A$2:$H$2336,6,0)</f>
        <v>Yes</v>
      </c>
      <c r="H2180" s="8">
        <f>VLOOKUP(A2180:A4514,'Medical Examinations'!$A$2:$H$2336,7,0)</f>
        <v>1</v>
      </c>
      <c r="I2180" t="str">
        <f>VLOOKUP(A2180:A4514,'Medical Examinations'!$A$2:$K$2336,11,0)</f>
        <v>No</v>
      </c>
      <c r="J2180" s="8" t="str">
        <f>VLOOKUP(A2180:A4514,'Medical Examinations'!$A$2:$M$2336,12,0)</f>
        <v>Normal Weight</v>
      </c>
      <c r="K2180" s="8" t="str">
        <f>VLOOKUP(A2180:A4514,'Medical Examinations'!$A$2:$M$2336,13,0)</f>
        <v>Normal</v>
      </c>
      <c r="L2180" s="8" t="str">
        <f>VLOOKUP(Table1[CUSTOMER ID],'Hospitalisation Details'!$A$1:$N$2344,12,0)</f>
        <v>14/Nov/2003</v>
      </c>
      <c r="M2180" s="22">
        <f>VLOOKUP(Table1[CUSTOMER ID],'Hospitalisation Details'!$A$2:$N$2344,14,0)</f>
        <v>1737.38</v>
      </c>
      <c r="N2180" s="8" t="str">
        <f>VLOOKUP(Table1[CUSTOMER ID],'Hospitalisation Details'!$A$2:$I$2344,7,0)</f>
        <v>tier - 3</v>
      </c>
      <c r="O2180" s="8" t="str">
        <f>VLOOKUP(Table1[CUSTOMER ID],'Hospitalisation Details'!$A$2:$I$2344,8,0)</f>
        <v>tier - 2</v>
      </c>
      <c r="P2180" s="8" t="str">
        <f>VLOOKUP(Table1[CUSTOMER ID],'Hospitalisation Details'!$A$2:$I$2344,9,0)</f>
        <v>R1011</v>
      </c>
      <c r="Q2180" s="8">
        <f ca="1">VLOOKUP(Table1[CUSTOMER ID],'Hospitalisation Details'!$A$2:$N$2344,13,0)</f>
        <v>21</v>
      </c>
    </row>
    <row r="2181" spans="1:17" ht="15.75" x14ac:dyDescent="0.25">
      <c r="A2181" s="1" t="s">
        <v>181</v>
      </c>
      <c r="B2181" s="8" t="str">
        <f>VLOOKUP(A2181:A4515,'Customer Names'!$A$2:$D$2336,2,0)</f>
        <v xml:space="preserve">  Emma</v>
      </c>
      <c r="C2181" s="8">
        <f>VLOOKUP(A2181:A4515,'Medical Examinations'!$A$2:$H$2336,2,0)</f>
        <v>20.6</v>
      </c>
      <c r="D2181" s="8">
        <f>VLOOKUP(A2181:A4515,'Medical Examinations'!$A$2:$H$2336,3,0)</f>
        <v>5.14</v>
      </c>
      <c r="E2181" s="8" t="str">
        <f>VLOOKUP(A2181:A4515,'Medical Examinations'!$A$1:$M$2336,10,0)</f>
        <v>No</v>
      </c>
      <c r="F2181" s="8" t="str">
        <f>VLOOKUP(A2181:A4515,'Medical Examinations'!$A$2:$H$2336,5,0)</f>
        <v>No</v>
      </c>
      <c r="G2181" s="8" t="str">
        <f>VLOOKUP(A2181:A4515,'Medical Examinations'!$A$2:$H$2336,6,0)</f>
        <v>Yes</v>
      </c>
      <c r="H2181" s="8">
        <f>VLOOKUP(A2181:A4515,'Medical Examinations'!$A$2:$H$2336,7,0)</f>
        <v>1</v>
      </c>
      <c r="I2181" t="str">
        <f>VLOOKUP(A2181:A4515,'Medical Examinations'!$A$2:$K$2336,11,0)</f>
        <v>No</v>
      </c>
      <c r="J2181" s="8" t="str">
        <f>VLOOKUP(A2181:A4515,'Medical Examinations'!$A$2:$M$2336,12,0)</f>
        <v>Normal Weight</v>
      </c>
      <c r="K2181" s="8" t="str">
        <f>VLOOKUP(A2181:A4515,'Medical Examinations'!$A$2:$M$2336,13,0)</f>
        <v>Normal</v>
      </c>
      <c r="L2181" s="8" t="str">
        <f>VLOOKUP(Table1[CUSTOMER ID],'Hospitalisation Details'!$A$1:$N$2344,12,0)</f>
        <v>9/Nov/2003</v>
      </c>
      <c r="M2181" s="22">
        <f>VLOOKUP(Table1[CUSTOMER ID],'Hospitalisation Details'!$A$2:$N$2344,14,0)</f>
        <v>1731.68</v>
      </c>
      <c r="N2181" s="8" t="str">
        <f>VLOOKUP(Table1[CUSTOMER ID],'Hospitalisation Details'!$A$2:$I$2344,7,0)</f>
        <v>tier - 3</v>
      </c>
      <c r="O2181" s="8" t="str">
        <f>VLOOKUP(Table1[CUSTOMER ID],'Hospitalisation Details'!$A$2:$I$2344,8,0)</f>
        <v>tier - 2</v>
      </c>
      <c r="P2181" s="8" t="str">
        <f>VLOOKUP(Table1[CUSTOMER ID],'Hospitalisation Details'!$A$2:$I$2344,9,0)</f>
        <v>R1011</v>
      </c>
      <c r="Q2181" s="8">
        <f ca="1">VLOOKUP(Table1[CUSTOMER ID],'Hospitalisation Details'!$A$2:$N$2344,13,0)</f>
        <v>21</v>
      </c>
    </row>
    <row r="2182" spans="1:17" ht="15.75" x14ac:dyDescent="0.25">
      <c r="A2182" s="1" t="s">
        <v>180</v>
      </c>
      <c r="B2182" s="8" t="str">
        <f>VLOOKUP(A2182:A4516,'Customer Names'!$A$2:$D$2336,2,0)</f>
        <v xml:space="preserve">  Kiersten</v>
      </c>
      <c r="C2182" s="8">
        <f>VLOOKUP(A2182:A4516,'Medical Examinations'!$A$2:$H$2336,2,0)</f>
        <v>18.600000000000001</v>
      </c>
      <c r="D2182" s="8">
        <f>VLOOKUP(A2182:A4516,'Medical Examinations'!$A$2:$H$2336,3,0)</f>
        <v>5</v>
      </c>
      <c r="E2182" s="8" t="str">
        <f>VLOOKUP(A2182:A4516,'Medical Examinations'!$A$1:$M$2336,10,0)</f>
        <v>No</v>
      </c>
      <c r="F2182" s="8" t="str">
        <f>VLOOKUP(A2182:A4516,'Medical Examinations'!$A$2:$H$2336,5,0)</f>
        <v>No</v>
      </c>
      <c r="G2182" s="8" t="str">
        <f>VLOOKUP(A2182:A4516,'Medical Examinations'!$A$2:$H$2336,6,0)</f>
        <v>Yes</v>
      </c>
      <c r="H2182" s="8">
        <f>VLOOKUP(A2182:A4516,'Medical Examinations'!$A$2:$H$2336,7,0)</f>
        <v>1</v>
      </c>
      <c r="I2182" t="str">
        <f>VLOOKUP(A2182:A4516,'Medical Examinations'!$A$2:$K$2336,11,0)</f>
        <v>No</v>
      </c>
      <c r="J2182" s="8" t="str">
        <f>VLOOKUP(A2182:A4516,'Medical Examinations'!$A$2:$M$2336,12,0)</f>
        <v>Normal Weight</v>
      </c>
      <c r="K2182" s="8" t="str">
        <f>VLOOKUP(A2182:A4516,'Medical Examinations'!$A$2:$M$2336,13,0)</f>
        <v>Normal</v>
      </c>
      <c r="L2182" s="8" t="str">
        <f>VLOOKUP(Table1[CUSTOMER ID],'Hospitalisation Details'!$A$1:$N$2344,12,0)</f>
        <v>1/Sep/2003</v>
      </c>
      <c r="M2182" s="22">
        <f>VLOOKUP(Table1[CUSTOMER ID],'Hospitalisation Details'!$A$2:$N$2344,14,0)</f>
        <v>1728.9</v>
      </c>
      <c r="N2182" s="8" t="str">
        <f>VLOOKUP(Table1[CUSTOMER ID],'Hospitalisation Details'!$A$2:$I$2344,7,0)</f>
        <v>tier - 3</v>
      </c>
      <c r="O2182" s="8" t="str">
        <f>VLOOKUP(Table1[CUSTOMER ID],'Hospitalisation Details'!$A$2:$I$2344,8,0)</f>
        <v>tier - 2</v>
      </c>
      <c r="P2182" s="8" t="str">
        <f>VLOOKUP(Table1[CUSTOMER ID],'Hospitalisation Details'!$A$2:$I$2344,9,0)</f>
        <v>R1011</v>
      </c>
      <c r="Q2182" s="8">
        <f ca="1">VLOOKUP(Table1[CUSTOMER ID],'Hospitalisation Details'!$A$2:$N$2344,13,0)</f>
        <v>21</v>
      </c>
    </row>
    <row r="2183" spans="1:17" ht="15.75" x14ac:dyDescent="0.25">
      <c r="A2183" s="1" t="s">
        <v>179</v>
      </c>
      <c r="B2183" s="8" t="str">
        <f>VLOOKUP(A2183:A4517,'Customer Names'!$A$2:$D$2336,2,0)</f>
        <v xml:space="preserve">  Rachael</v>
      </c>
      <c r="C2183" s="8">
        <f>VLOOKUP(A2183:A4517,'Medical Examinations'!$A$2:$H$2336,2,0)</f>
        <v>17.8</v>
      </c>
      <c r="D2183" s="8">
        <f>VLOOKUP(A2183:A4517,'Medical Examinations'!$A$2:$H$2336,3,0)</f>
        <v>4.55</v>
      </c>
      <c r="E2183" s="8" t="str">
        <f>VLOOKUP(A2183:A4517,'Medical Examinations'!$A$1:$M$2336,10,0)</f>
        <v>No</v>
      </c>
      <c r="F2183" s="8" t="str">
        <f>VLOOKUP(A2183:A4517,'Medical Examinations'!$A$2:$H$2336,5,0)</f>
        <v>No</v>
      </c>
      <c r="G2183" s="8" t="str">
        <f>VLOOKUP(A2183:A4517,'Medical Examinations'!$A$2:$H$2336,6,0)</f>
        <v>Yes</v>
      </c>
      <c r="H2183" s="8">
        <f>VLOOKUP(A2183:A4517,'Medical Examinations'!$A$2:$H$2336,7,0)</f>
        <v>1</v>
      </c>
      <c r="I2183" t="str">
        <f>VLOOKUP(A2183:A4517,'Medical Examinations'!$A$2:$K$2336,11,0)</f>
        <v>No</v>
      </c>
      <c r="J2183" s="8" t="str">
        <f>VLOOKUP(A2183:A4517,'Medical Examinations'!$A$2:$M$2336,12,0)</f>
        <v>Underweight</v>
      </c>
      <c r="K2183" s="8" t="str">
        <f>VLOOKUP(A2183:A4517,'Medical Examinations'!$A$2:$M$2336,13,0)</f>
        <v>Normal</v>
      </c>
      <c r="L2183" s="8" t="str">
        <f>VLOOKUP(Table1[CUSTOMER ID],'Hospitalisation Details'!$A$1:$N$2344,12,0)</f>
        <v>21/Nov/2003</v>
      </c>
      <c r="M2183" s="22">
        <f>VLOOKUP(Table1[CUSTOMER ID],'Hospitalisation Details'!$A$2:$N$2344,14,0)</f>
        <v>1727.79</v>
      </c>
      <c r="N2183" s="8" t="str">
        <f>VLOOKUP(Table1[CUSTOMER ID],'Hospitalisation Details'!$A$2:$I$2344,7,0)</f>
        <v>tier - 3</v>
      </c>
      <c r="O2183" s="8" t="str">
        <f>VLOOKUP(Table1[CUSTOMER ID],'Hospitalisation Details'!$A$2:$I$2344,8,0)</f>
        <v>tier - 3</v>
      </c>
      <c r="P2183" s="8" t="str">
        <f>VLOOKUP(Table1[CUSTOMER ID],'Hospitalisation Details'!$A$2:$I$2344,9,0)</f>
        <v>R1011</v>
      </c>
      <c r="Q2183" s="8">
        <f ca="1">VLOOKUP(Table1[CUSTOMER ID],'Hospitalisation Details'!$A$2:$N$2344,13,0)</f>
        <v>21</v>
      </c>
    </row>
    <row r="2184" spans="1:17" ht="15.75" x14ac:dyDescent="0.25">
      <c r="A2184" s="1" t="s">
        <v>178</v>
      </c>
      <c r="B2184" s="8" t="str">
        <f>VLOOKUP(A2184:A4518,'Customer Names'!$A$2:$D$2336,2,0)</f>
        <v xml:space="preserve">  Timothy P</v>
      </c>
      <c r="C2184" s="8">
        <f>VLOOKUP(A2184:A4518,'Medical Examinations'!$A$2:$H$2336,2,0)</f>
        <v>35.200000000000003</v>
      </c>
      <c r="D2184" s="8">
        <f>VLOOKUP(A2184:A4518,'Medical Examinations'!$A$2:$H$2336,3,0)</f>
        <v>5.97</v>
      </c>
      <c r="E2184" s="8" t="str">
        <f>VLOOKUP(A2184:A4518,'Medical Examinations'!$A$1:$M$2336,10,0)</f>
        <v>No</v>
      </c>
      <c r="F2184" s="8" t="str">
        <f>VLOOKUP(A2184:A4518,'Medical Examinations'!$A$2:$H$2336,5,0)</f>
        <v>yes</v>
      </c>
      <c r="G2184" s="8" t="str">
        <f>VLOOKUP(A2184:A4518,'Medical Examinations'!$A$2:$H$2336,6,0)</f>
        <v>No</v>
      </c>
      <c r="H2184" s="8">
        <f>VLOOKUP(A2184:A4518,'Medical Examinations'!$A$2:$H$2336,7,0)</f>
        <v>1</v>
      </c>
      <c r="I2184" t="str">
        <f>VLOOKUP(A2184:A4518,'Medical Examinations'!$A$2:$K$2336,11,0)</f>
        <v>No</v>
      </c>
      <c r="J2184" s="8" t="str">
        <f>VLOOKUP(A2184:A4518,'Medical Examinations'!$A$2:$M$2336,12,0)</f>
        <v>Obesity</v>
      </c>
      <c r="K2184" s="8" t="str">
        <f>VLOOKUP(A2184:A4518,'Medical Examinations'!$A$2:$M$2336,13,0)</f>
        <v>Prediabetes</v>
      </c>
      <c r="L2184" s="8" t="str">
        <f>VLOOKUP(Table1[CUSTOMER ID],'Hospitalisation Details'!$A$1:$N$2344,12,0)</f>
        <v>9/Sep/2004</v>
      </c>
      <c r="M2184" s="22">
        <f>VLOOKUP(Table1[CUSTOMER ID],'Hospitalisation Details'!$A$2:$N$2344,14,0)</f>
        <v>1727.54</v>
      </c>
      <c r="N2184" s="8" t="str">
        <f>VLOOKUP(Table1[CUSTOMER ID],'Hospitalisation Details'!$A$2:$I$2344,7,0)</f>
        <v>tier - 3</v>
      </c>
      <c r="O2184" s="8" t="str">
        <f>VLOOKUP(Table1[CUSTOMER ID],'Hospitalisation Details'!$A$2:$I$2344,8,0)</f>
        <v>tier - 1</v>
      </c>
      <c r="P2184" s="8" t="str">
        <f>VLOOKUP(Table1[CUSTOMER ID],'Hospitalisation Details'!$A$2:$I$2344,9,0)</f>
        <v>R1013</v>
      </c>
      <c r="Q2184" s="8">
        <f ca="1">VLOOKUP(Table1[CUSTOMER ID],'Hospitalisation Details'!$A$2:$N$2344,13,0)</f>
        <v>20</v>
      </c>
    </row>
    <row r="2185" spans="1:17" ht="15.75" x14ac:dyDescent="0.25">
      <c r="A2185" s="1" t="s">
        <v>177</v>
      </c>
      <c r="B2185" s="8" t="str">
        <f>VLOOKUP(A2185:A4519,'Customer Names'!$A$2:$D$2336,2,0)</f>
        <v xml:space="preserve">  Lelisa</v>
      </c>
      <c r="C2185" s="8">
        <f>VLOOKUP(A2185:A4519,'Medical Examinations'!$A$2:$H$2336,2,0)</f>
        <v>33.770000000000003</v>
      </c>
      <c r="D2185" s="8">
        <f>VLOOKUP(A2185:A4519,'Medical Examinations'!$A$2:$H$2336,3,0)</f>
        <v>4.0199999999999996</v>
      </c>
      <c r="E2185" s="8" t="str">
        <f>VLOOKUP(A2185:A4519,'Medical Examinations'!$A$1:$M$2336,10,0)</f>
        <v>No</v>
      </c>
      <c r="F2185" s="8" t="str">
        <f>VLOOKUP(A2185:A4519,'Medical Examinations'!$A$2:$H$2336,5,0)</f>
        <v>yes</v>
      </c>
      <c r="G2185" s="8" t="str">
        <f>VLOOKUP(A2185:A4519,'Medical Examinations'!$A$2:$H$2336,6,0)</f>
        <v>No</v>
      </c>
      <c r="H2185" s="8">
        <f>VLOOKUP(A2185:A4519,'Medical Examinations'!$A$2:$H$2336,7,0)</f>
        <v>1</v>
      </c>
      <c r="I2185" t="str">
        <f>VLOOKUP(A2185:A4519,'Medical Examinations'!$A$2:$K$2336,11,0)</f>
        <v>No</v>
      </c>
      <c r="J2185" s="8" t="str">
        <f>VLOOKUP(A2185:A4519,'Medical Examinations'!$A$2:$M$2336,12,0)</f>
        <v>Obesity</v>
      </c>
      <c r="K2185" s="8" t="str">
        <f>VLOOKUP(A2185:A4519,'Medical Examinations'!$A$2:$M$2336,13,0)</f>
        <v>Normal</v>
      </c>
      <c r="L2185" s="8" t="str">
        <f>VLOOKUP(Table1[CUSTOMER ID],'Hospitalisation Details'!$A$1:$N$2344,12,0)</f>
        <v>21/Oct/2004</v>
      </c>
      <c r="M2185" s="22">
        <f>VLOOKUP(Table1[CUSTOMER ID],'Hospitalisation Details'!$A$2:$N$2344,14,0)</f>
        <v>1725.55</v>
      </c>
      <c r="N2185" s="8" t="str">
        <f>VLOOKUP(Table1[CUSTOMER ID],'Hospitalisation Details'!$A$2:$I$2344,7,0)</f>
        <v>tier - 3</v>
      </c>
      <c r="O2185" s="8" t="str">
        <f>VLOOKUP(Table1[CUSTOMER ID],'Hospitalisation Details'!$A$2:$I$2344,8,0)</f>
        <v>tier - 2</v>
      </c>
      <c r="P2185" s="8" t="str">
        <f>VLOOKUP(Table1[CUSTOMER ID],'Hospitalisation Details'!$A$2:$I$2344,9,0)</f>
        <v>R1013</v>
      </c>
      <c r="Q2185" s="8">
        <f ca="1">VLOOKUP(Table1[CUSTOMER ID],'Hospitalisation Details'!$A$2:$N$2344,13,0)</f>
        <v>20</v>
      </c>
    </row>
    <row r="2186" spans="1:17" ht="15.75" x14ac:dyDescent="0.25">
      <c r="A2186" s="1" t="s">
        <v>176</v>
      </c>
      <c r="B2186" s="8" t="str">
        <f>VLOOKUP(A2186:A4520,'Customer Names'!$A$2:$D$2336,2,0)</f>
        <v xml:space="preserve">  Nate</v>
      </c>
      <c r="C2186" s="8">
        <f>VLOOKUP(A2186:A4520,'Medical Examinations'!$A$2:$H$2336,2,0)</f>
        <v>30.03</v>
      </c>
      <c r="D2186" s="8">
        <f>VLOOKUP(A2186:A4520,'Medical Examinations'!$A$2:$H$2336,3,0)</f>
        <v>4.04</v>
      </c>
      <c r="E2186" s="8" t="str">
        <f>VLOOKUP(A2186:A4520,'Medical Examinations'!$A$1:$M$2336,10,0)</f>
        <v>No</v>
      </c>
      <c r="F2186" s="8" t="str">
        <f>VLOOKUP(A2186:A4520,'Medical Examinations'!$A$2:$H$2336,5,0)</f>
        <v>yes</v>
      </c>
      <c r="G2186" s="8" t="str">
        <f>VLOOKUP(A2186:A4520,'Medical Examinations'!$A$2:$H$2336,6,0)</f>
        <v>No</v>
      </c>
      <c r="H2186" s="8">
        <f>VLOOKUP(A2186:A4520,'Medical Examinations'!$A$2:$H$2336,7,0)</f>
        <v>1</v>
      </c>
      <c r="I2186" t="str">
        <f>VLOOKUP(A2186:A4520,'Medical Examinations'!$A$2:$K$2336,11,0)</f>
        <v>No</v>
      </c>
      <c r="J2186" s="8" t="str">
        <f>VLOOKUP(A2186:A4520,'Medical Examinations'!$A$2:$M$2336,12,0)</f>
        <v>Obesity</v>
      </c>
      <c r="K2186" s="8" t="str">
        <f>VLOOKUP(A2186:A4520,'Medical Examinations'!$A$2:$M$2336,13,0)</f>
        <v>Normal</v>
      </c>
      <c r="L2186" s="8" t="str">
        <f>VLOOKUP(Table1[CUSTOMER ID],'Hospitalisation Details'!$A$1:$N$2344,12,0)</f>
        <v>11/Sep/2004</v>
      </c>
      <c r="M2186" s="22">
        <f>VLOOKUP(Table1[CUSTOMER ID],'Hospitalisation Details'!$A$2:$N$2344,14,0)</f>
        <v>1720.35</v>
      </c>
      <c r="N2186" s="8" t="str">
        <f>VLOOKUP(Table1[CUSTOMER ID],'Hospitalisation Details'!$A$2:$I$2344,7,0)</f>
        <v>tier - 3</v>
      </c>
      <c r="O2186" s="8" t="str">
        <f>VLOOKUP(Table1[CUSTOMER ID],'Hospitalisation Details'!$A$2:$I$2344,8,0)</f>
        <v>tier - 3</v>
      </c>
      <c r="P2186" s="8" t="str">
        <f>VLOOKUP(Table1[CUSTOMER ID],'Hospitalisation Details'!$A$2:$I$2344,9,0)</f>
        <v>R1013</v>
      </c>
      <c r="Q2186" s="8">
        <f ca="1">VLOOKUP(Table1[CUSTOMER ID],'Hospitalisation Details'!$A$2:$N$2344,13,0)</f>
        <v>20</v>
      </c>
    </row>
    <row r="2187" spans="1:17" ht="15.75" x14ac:dyDescent="0.25">
      <c r="A2187" s="1" t="s">
        <v>175</v>
      </c>
      <c r="B2187" s="8" t="str">
        <f>VLOOKUP(A2187:A4521,'Customer Names'!$A$2:$D$2336,2,0)</f>
        <v xml:space="preserve">  Chris C</v>
      </c>
      <c r="C2187" s="8">
        <f>VLOOKUP(A2187:A4521,'Medical Examinations'!$A$2:$H$2336,2,0)</f>
        <v>29.37</v>
      </c>
      <c r="D2187" s="8">
        <f>VLOOKUP(A2187:A4521,'Medical Examinations'!$A$2:$H$2336,3,0)</f>
        <v>5.54</v>
      </c>
      <c r="E2187" s="8" t="str">
        <f>VLOOKUP(A2187:A4521,'Medical Examinations'!$A$1:$M$2336,10,0)</f>
        <v>No</v>
      </c>
      <c r="F2187" s="8" t="str">
        <f>VLOOKUP(A2187:A4521,'Medical Examinations'!$A$2:$H$2336,5,0)</f>
        <v>yes</v>
      </c>
      <c r="G2187" s="8" t="str">
        <f>VLOOKUP(A2187:A4521,'Medical Examinations'!$A$2:$H$2336,6,0)</f>
        <v>No</v>
      </c>
      <c r="H2187" s="8">
        <f>VLOOKUP(A2187:A4521,'Medical Examinations'!$A$2:$H$2336,7,0)</f>
        <v>1</v>
      </c>
      <c r="I2187" t="str">
        <f>VLOOKUP(A2187:A4521,'Medical Examinations'!$A$2:$K$2336,11,0)</f>
        <v>No</v>
      </c>
      <c r="J2187" s="8" t="str">
        <f>VLOOKUP(A2187:A4521,'Medical Examinations'!$A$2:$M$2336,12,0)</f>
        <v>Overweight</v>
      </c>
      <c r="K2187" s="8" t="str">
        <f>VLOOKUP(A2187:A4521,'Medical Examinations'!$A$2:$M$2336,13,0)</f>
        <v>Normal</v>
      </c>
      <c r="L2187" s="8" t="str">
        <f>VLOOKUP(Table1[CUSTOMER ID],'Hospitalisation Details'!$A$1:$N$2344,12,0)</f>
        <v>10/Jun/2004</v>
      </c>
      <c r="M2187" s="22">
        <f>VLOOKUP(Table1[CUSTOMER ID],'Hospitalisation Details'!$A$2:$N$2344,14,0)</f>
        <v>1719.44</v>
      </c>
      <c r="N2187" s="8" t="str">
        <f>VLOOKUP(Table1[CUSTOMER ID],'Hospitalisation Details'!$A$2:$I$2344,7,0)</f>
        <v>tier - 3</v>
      </c>
      <c r="O2187" s="8" t="str">
        <f>VLOOKUP(Table1[CUSTOMER ID],'Hospitalisation Details'!$A$2:$I$2344,8,0)</f>
        <v>tier - 3</v>
      </c>
      <c r="P2187" s="8" t="str">
        <f>VLOOKUP(Table1[CUSTOMER ID],'Hospitalisation Details'!$A$2:$I$2344,9,0)</f>
        <v>R1013</v>
      </c>
      <c r="Q2187" s="8">
        <f ca="1">VLOOKUP(Table1[CUSTOMER ID],'Hospitalisation Details'!$A$2:$N$2344,13,0)</f>
        <v>20</v>
      </c>
    </row>
    <row r="2188" spans="1:17" ht="15.75" x14ac:dyDescent="0.25">
      <c r="A2188" s="1" t="s">
        <v>174</v>
      </c>
      <c r="B2188" s="8" t="str">
        <f>VLOOKUP(A2188:A4522,'Customer Names'!$A$2:$D$2336,2,0)</f>
        <v xml:space="preserve">  Scott</v>
      </c>
      <c r="C2188" s="8">
        <f>VLOOKUP(A2188:A4522,'Medical Examinations'!$A$2:$H$2336,2,0)</f>
        <v>28.5</v>
      </c>
      <c r="D2188" s="8">
        <f>VLOOKUP(A2188:A4522,'Medical Examinations'!$A$2:$H$2336,3,0)</f>
        <v>4.03</v>
      </c>
      <c r="E2188" s="8" t="str">
        <f>VLOOKUP(A2188:A4522,'Medical Examinations'!$A$1:$M$2336,10,0)</f>
        <v>No</v>
      </c>
      <c r="F2188" s="8" t="str">
        <f>VLOOKUP(A2188:A4522,'Medical Examinations'!$A$2:$H$2336,5,0)</f>
        <v>yes</v>
      </c>
      <c r="G2188" s="8" t="str">
        <f>VLOOKUP(A2188:A4522,'Medical Examinations'!$A$2:$H$2336,6,0)</f>
        <v>No</v>
      </c>
      <c r="H2188" s="8">
        <f>VLOOKUP(A2188:A4522,'Medical Examinations'!$A$2:$H$2336,7,0)</f>
        <v>1</v>
      </c>
      <c r="I2188" t="str">
        <f>VLOOKUP(A2188:A4522,'Medical Examinations'!$A$2:$K$2336,11,0)</f>
        <v>No</v>
      </c>
      <c r="J2188" s="8" t="str">
        <f>VLOOKUP(A2188:A4522,'Medical Examinations'!$A$2:$M$2336,12,0)</f>
        <v>Overweight</v>
      </c>
      <c r="K2188" s="8" t="str">
        <f>VLOOKUP(A2188:A4522,'Medical Examinations'!$A$2:$M$2336,13,0)</f>
        <v>Normal</v>
      </c>
      <c r="L2188" s="8" t="str">
        <f>VLOOKUP(Table1[CUSTOMER ID],'Hospitalisation Details'!$A$1:$N$2344,12,0)</f>
        <v>21/Sep/2004</v>
      </c>
      <c r="M2188" s="22">
        <f>VLOOKUP(Table1[CUSTOMER ID],'Hospitalisation Details'!$A$2:$N$2344,14,0)</f>
        <v>1712.23</v>
      </c>
      <c r="N2188" s="8" t="str">
        <f>VLOOKUP(Table1[CUSTOMER ID],'Hospitalisation Details'!$A$2:$I$2344,7,0)</f>
        <v>tier - 3</v>
      </c>
      <c r="O2188" s="8" t="str">
        <f>VLOOKUP(Table1[CUSTOMER ID],'Hospitalisation Details'!$A$2:$I$2344,8,0)</f>
        <v>tier - 1</v>
      </c>
      <c r="P2188" s="8" t="str">
        <f>VLOOKUP(Table1[CUSTOMER ID],'Hospitalisation Details'!$A$2:$I$2344,9,0)</f>
        <v>R1016</v>
      </c>
      <c r="Q2188" s="8">
        <f ca="1">VLOOKUP(Table1[CUSTOMER ID],'Hospitalisation Details'!$A$2:$N$2344,13,0)</f>
        <v>20</v>
      </c>
    </row>
    <row r="2189" spans="1:17" ht="15.75" x14ac:dyDescent="0.25">
      <c r="A2189" s="1" t="s">
        <v>173</v>
      </c>
      <c r="B2189" s="8" t="str">
        <f>VLOOKUP(A2189:A4523,'Customer Names'!$A$2:$D$2336,2,0)</f>
        <v xml:space="preserve">  Kevin</v>
      </c>
      <c r="C2189" s="8">
        <f>VLOOKUP(A2189:A4523,'Medical Examinations'!$A$2:$H$2336,2,0)</f>
        <v>23.32</v>
      </c>
      <c r="D2189" s="8">
        <f>VLOOKUP(A2189:A4523,'Medical Examinations'!$A$2:$H$2336,3,0)</f>
        <v>5.62</v>
      </c>
      <c r="E2189" s="8" t="str">
        <f>VLOOKUP(A2189:A4523,'Medical Examinations'!$A$1:$M$2336,10,0)</f>
        <v>No</v>
      </c>
      <c r="F2189" s="8" t="str">
        <f>VLOOKUP(A2189:A4523,'Medical Examinations'!$A$2:$H$2336,5,0)</f>
        <v>yes</v>
      </c>
      <c r="G2189" s="8" t="str">
        <f>VLOOKUP(A2189:A4523,'Medical Examinations'!$A$2:$H$2336,6,0)</f>
        <v>No</v>
      </c>
      <c r="H2189" s="8">
        <f>VLOOKUP(A2189:A4523,'Medical Examinations'!$A$2:$H$2336,7,0)</f>
        <v>1</v>
      </c>
      <c r="I2189" t="str">
        <f>VLOOKUP(A2189:A4523,'Medical Examinations'!$A$2:$K$2336,11,0)</f>
        <v>No</v>
      </c>
      <c r="J2189" s="8" t="str">
        <f>VLOOKUP(A2189:A4523,'Medical Examinations'!$A$2:$M$2336,12,0)</f>
        <v>Normal Weight</v>
      </c>
      <c r="K2189" s="8" t="str">
        <f>VLOOKUP(A2189:A4523,'Medical Examinations'!$A$2:$M$2336,13,0)</f>
        <v>Normal</v>
      </c>
      <c r="L2189" s="8" t="str">
        <f>VLOOKUP(Table1[CUSTOMER ID],'Hospitalisation Details'!$A$1:$N$2344,12,0)</f>
        <v>19/Sep/2004</v>
      </c>
      <c r="M2189" s="22">
        <f>VLOOKUP(Table1[CUSTOMER ID],'Hospitalisation Details'!$A$2:$N$2344,14,0)</f>
        <v>1711.03</v>
      </c>
      <c r="N2189" s="8" t="str">
        <f>VLOOKUP(Table1[CUSTOMER ID],'Hospitalisation Details'!$A$2:$I$2344,7,0)</f>
        <v>tier - 3</v>
      </c>
      <c r="O2189" s="8" t="str">
        <f>VLOOKUP(Table1[CUSTOMER ID],'Hospitalisation Details'!$A$2:$I$2344,8,0)</f>
        <v>tier - 3</v>
      </c>
      <c r="P2189" s="8" t="str">
        <f>VLOOKUP(Table1[CUSTOMER ID],'Hospitalisation Details'!$A$2:$I$2344,9,0)</f>
        <v>R1013</v>
      </c>
      <c r="Q2189" s="8">
        <f ca="1">VLOOKUP(Table1[CUSTOMER ID],'Hospitalisation Details'!$A$2:$N$2344,13,0)</f>
        <v>20</v>
      </c>
    </row>
    <row r="2190" spans="1:17" ht="15.75" x14ac:dyDescent="0.25">
      <c r="A2190" s="1" t="s">
        <v>172</v>
      </c>
      <c r="B2190" s="8" t="str">
        <f>VLOOKUP(A2190:A4524,'Customer Names'!$A$2:$D$2336,2,0)</f>
        <v xml:space="preserve">  Erik C</v>
      </c>
      <c r="C2190" s="8">
        <f>VLOOKUP(A2190:A4524,'Medical Examinations'!$A$2:$H$2336,2,0)</f>
        <v>26.125</v>
      </c>
      <c r="D2190" s="8">
        <f>VLOOKUP(A2190:A4524,'Medical Examinations'!$A$2:$H$2336,3,0)</f>
        <v>5.27</v>
      </c>
      <c r="E2190" s="8" t="str">
        <f>VLOOKUP(A2190:A4524,'Medical Examinations'!$A$1:$M$2336,10,0)</f>
        <v>No</v>
      </c>
      <c r="F2190" s="8" t="str">
        <f>VLOOKUP(A2190:A4524,'Medical Examinations'!$A$2:$H$2336,5,0)</f>
        <v>yes</v>
      </c>
      <c r="G2190" s="8" t="str">
        <f>VLOOKUP(A2190:A4524,'Medical Examinations'!$A$2:$H$2336,6,0)</f>
        <v>No</v>
      </c>
      <c r="H2190" s="8">
        <f>VLOOKUP(A2190:A4524,'Medical Examinations'!$A$2:$H$2336,7,0)</f>
        <v>1</v>
      </c>
      <c r="I2190" t="str">
        <f>VLOOKUP(A2190:A4524,'Medical Examinations'!$A$2:$K$2336,11,0)</f>
        <v>No</v>
      </c>
      <c r="J2190" s="8" t="str">
        <f>VLOOKUP(A2190:A4524,'Medical Examinations'!$A$2:$M$2336,12,0)</f>
        <v>Overweight</v>
      </c>
      <c r="K2190" s="8" t="str">
        <f>VLOOKUP(A2190:A4524,'Medical Examinations'!$A$2:$M$2336,13,0)</f>
        <v>Normal</v>
      </c>
      <c r="L2190" s="8" t="str">
        <f>VLOOKUP(Table1[CUSTOMER ID],'Hospitalisation Details'!$A$1:$N$2344,12,0)</f>
        <v>12/Dec/2004</v>
      </c>
      <c r="M2190" s="22">
        <f>VLOOKUP(Table1[CUSTOMER ID],'Hospitalisation Details'!$A$2:$N$2344,14,0)</f>
        <v>1708.93</v>
      </c>
      <c r="N2190" s="8" t="str">
        <f>VLOOKUP(Table1[CUSTOMER ID],'Hospitalisation Details'!$A$2:$I$2344,7,0)</f>
        <v>tier - 3</v>
      </c>
      <c r="O2190" s="8" t="str">
        <f>VLOOKUP(Table1[CUSTOMER ID],'Hospitalisation Details'!$A$2:$I$2344,8,0)</f>
        <v>tier - 1</v>
      </c>
      <c r="P2190" s="8" t="str">
        <f>VLOOKUP(Table1[CUSTOMER ID],'Hospitalisation Details'!$A$2:$I$2344,9,0)</f>
        <v>R1019</v>
      </c>
      <c r="Q2190" s="8">
        <f ca="1">VLOOKUP(Table1[CUSTOMER ID],'Hospitalisation Details'!$A$2:$N$2344,13,0)</f>
        <v>19</v>
      </c>
    </row>
    <row r="2191" spans="1:17" ht="15.75" x14ac:dyDescent="0.25">
      <c r="A2191" s="1" t="s">
        <v>171</v>
      </c>
      <c r="B2191" s="8" t="str">
        <f>VLOOKUP(A2191:A4525,'Customer Names'!$A$2:$D$2336,2,0)</f>
        <v xml:space="preserve">  Shawn C</v>
      </c>
      <c r="C2191" s="8">
        <f>VLOOKUP(A2191:A4525,'Medical Examinations'!$A$2:$H$2336,2,0)</f>
        <v>25.46</v>
      </c>
      <c r="D2191" s="8">
        <f>VLOOKUP(A2191:A4525,'Medical Examinations'!$A$2:$H$2336,3,0)</f>
        <v>5.18</v>
      </c>
      <c r="E2191" s="8" t="str">
        <f>VLOOKUP(A2191:A4525,'Medical Examinations'!$A$1:$M$2336,10,0)</f>
        <v>No</v>
      </c>
      <c r="F2191" s="8" t="str">
        <f>VLOOKUP(A2191:A4525,'Medical Examinations'!$A$2:$H$2336,5,0)</f>
        <v>yes</v>
      </c>
      <c r="G2191" s="8" t="str">
        <f>VLOOKUP(A2191:A4525,'Medical Examinations'!$A$2:$H$2336,6,0)</f>
        <v>No</v>
      </c>
      <c r="H2191" s="8">
        <f>VLOOKUP(A2191:A4525,'Medical Examinations'!$A$2:$H$2336,7,0)</f>
        <v>1</v>
      </c>
      <c r="I2191" t="str">
        <f>VLOOKUP(A2191:A4525,'Medical Examinations'!$A$2:$K$2336,11,0)</f>
        <v>No</v>
      </c>
      <c r="J2191" s="8" t="str">
        <f>VLOOKUP(A2191:A4525,'Medical Examinations'!$A$2:$M$2336,12,0)</f>
        <v>Overweight</v>
      </c>
      <c r="K2191" s="8" t="str">
        <f>VLOOKUP(A2191:A4525,'Medical Examinations'!$A$2:$M$2336,13,0)</f>
        <v>Normal</v>
      </c>
      <c r="L2191" s="8" t="str">
        <f>VLOOKUP(Table1[CUSTOMER ID],'Hospitalisation Details'!$A$1:$N$2344,12,0)</f>
        <v>17/Oct/2004</v>
      </c>
      <c r="M2191" s="22">
        <f>VLOOKUP(Table1[CUSTOMER ID],'Hospitalisation Details'!$A$2:$N$2344,14,0)</f>
        <v>1708</v>
      </c>
      <c r="N2191" s="8" t="str">
        <f>VLOOKUP(Table1[CUSTOMER ID],'Hospitalisation Details'!$A$2:$I$2344,7,0)</f>
        <v>tier - 3</v>
      </c>
      <c r="O2191" s="8" t="str">
        <f>VLOOKUP(Table1[CUSTOMER ID],'Hospitalisation Details'!$A$2:$I$2344,8,0)</f>
        <v>tier - 2</v>
      </c>
      <c r="P2191" s="8" t="str">
        <f>VLOOKUP(Table1[CUSTOMER ID],'Hospitalisation Details'!$A$2:$I$2344,9,0)</f>
        <v>R1016</v>
      </c>
      <c r="Q2191" s="8">
        <f ca="1">VLOOKUP(Table1[CUSTOMER ID],'Hospitalisation Details'!$A$2:$N$2344,13,0)</f>
        <v>20</v>
      </c>
    </row>
    <row r="2192" spans="1:17" ht="15.75" x14ac:dyDescent="0.25">
      <c r="A2192" s="1" t="s">
        <v>170</v>
      </c>
      <c r="B2192" s="8" t="str">
        <f>VLOOKUP(A2192:A4526,'Customer Names'!$A$2:$D$2336,2,0)</f>
        <v xml:space="preserve">  Vajin L</v>
      </c>
      <c r="C2192" s="8">
        <f>VLOOKUP(A2192:A4526,'Medical Examinations'!$A$2:$H$2336,2,0)</f>
        <v>23.75</v>
      </c>
      <c r="D2192" s="8">
        <f>VLOOKUP(A2192:A4526,'Medical Examinations'!$A$2:$H$2336,3,0)</f>
        <v>5.27</v>
      </c>
      <c r="E2192" s="8" t="str">
        <f>VLOOKUP(A2192:A4526,'Medical Examinations'!$A$1:$M$2336,10,0)</f>
        <v>No</v>
      </c>
      <c r="F2192" s="8" t="str">
        <f>VLOOKUP(A2192:A4526,'Medical Examinations'!$A$2:$H$2336,5,0)</f>
        <v>yes</v>
      </c>
      <c r="G2192" s="8" t="str">
        <f>VLOOKUP(A2192:A4526,'Medical Examinations'!$A$2:$H$2336,6,0)</f>
        <v>No</v>
      </c>
      <c r="H2192" s="8">
        <f>VLOOKUP(A2192:A4526,'Medical Examinations'!$A$2:$H$2336,7,0)</f>
        <v>1</v>
      </c>
      <c r="I2192" t="str">
        <f>VLOOKUP(A2192:A4526,'Medical Examinations'!$A$2:$K$2336,11,0)</f>
        <v>No</v>
      </c>
      <c r="J2192" s="8" t="str">
        <f>VLOOKUP(A2192:A4526,'Medical Examinations'!$A$2:$M$2336,12,0)</f>
        <v>Normal Weight</v>
      </c>
      <c r="K2192" s="8" t="str">
        <f>VLOOKUP(A2192:A4526,'Medical Examinations'!$A$2:$M$2336,13,0)</f>
        <v>Normal</v>
      </c>
      <c r="L2192" s="8" t="str">
        <f>VLOOKUP(Table1[CUSTOMER ID],'Hospitalisation Details'!$A$1:$N$2344,12,0)</f>
        <v>6/Dec/2004</v>
      </c>
      <c r="M2192" s="22">
        <f>VLOOKUP(Table1[CUSTOMER ID],'Hospitalisation Details'!$A$2:$N$2344,14,0)</f>
        <v>1705.62</v>
      </c>
      <c r="N2192" s="8" t="str">
        <f>VLOOKUP(Table1[CUSTOMER ID],'Hospitalisation Details'!$A$2:$I$2344,7,0)</f>
        <v>tier - 2</v>
      </c>
      <c r="O2192" s="8" t="str">
        <f>VLOOKUP(Table1[CUSTOMER ID],'Hospitalisation Details'!$A$2:$I$2344,8,0)</f>
        <v>tier - 2</v>
      </c>
      <c r="P2192" s="8" t="str">
        <f>VLOOKUP(Table1[CUSTOMER ID],'Hospitalisation Details'!$A$2:$I$2344,9,0)</f>
        <v>R1015</v>
      </c>
      <c r="Q2192" s="8">
        <f ca="1">VLOOKUP(Table1[CUSTOMER ID],'Hospitalisation Details'!$A$2:$N$2344,13,0)</f>
        <v>19</v>
      </c>
    </row>
    <row r="2193" spans="1:17" ht="15.75" x14ac:dyDescent="0.25">
      <c r="A2193" s="1" t="s">
        <v>168</v>
      </c>
      <c r="B2193" s="8" t="str">
        <f>VLOOKUP(A2193:A4527,'Customer Names'!$A$2:$D$2336,2,0)</f>
        <v xml:space="preserve">  John K</v>
      </c>
      <c r="C2193" s="8">
        <f>VLOOKUP(A2193:A4527,'Medical Examinations'!$A$2:$H$2336,2,0)</f>
        <v>23.085000000000001</v>
      </c>
      <c r="D2193" s="8">
        <f>VLOOKUP(A2193:A4527,'Medical Examinations'!$A$2:$H$2336,3,0)</f>
        <v>5.62</v>
      </c>
      <c r="E2193" s="8" t="str">
        <f>VLOOKUP(A2193:A4527,'Medical Examinations'!$A$1:$M$2336,10,0)</f>
        <v>No</v>
      </c>
      <c r="F2193" s="8" t="str">
        <f>VLOOKUP(A2193:A4527,'Medical Examinations'!$A$2:$H$2336,5,0)</f>
        <v>yes</v>
      </c>
      <c r="G2193" s="8" t="str">
        <f>VLOOKUP(A2193:A4527,'Medical Examinations'!$A$2:$H$2336,6,0)</f>
        <v>No</v>
      </c>
      <c r="H2193" s="8">
        <f>VLOOKUP(A2193:A4527,'Medical Examinations'!$A$2:$H$2336,7,0)</f>
        <v>1</v>
      </c>
      <c r="I2193" t="str">
        <f>VLOOKUP(A2193:A4527,'Medical Examinations'!$A$2:$K$2336,11,0)</f>
        <v>No</v>
      </c>
      <c r="J2193" s="8" t="str">
        <f>VLOOKUP(A2193:A4527,'Medical Examinations'!$A$2:$M$2336,12,0)</f>
        <v>Normal Weight</v>
      </c>
      <c r="K2193" s="8" t="str">
        <f>VLOOKUP(A2193:A4527,'Medical Examinations'!$A$2:$M$2336,13,0)</f>
        <v>Normal</v>
      </c>
      <c r="L2193" s="8" t="str">
        <f>VLOOKUP(Table1[CUSTOMER ID],'Hospitalisation Details'!$A$1:$N$2344,12,0)</f>
        <v>14/Dec/2004</v>
      </c>
      <c r="M2193" s="22">
        <f>VLOOKUP(Table1[CUSTOMER ID],'Hospitalisation Details'!$A$2:$N$2344,14,0)</f>
        <v>1704.7</v>
      </c>
      <c r="N2193" s="8" t="str">
        <f>VLOOKUP(Table1[CUSTOMER ID],'Hospitalisation Details'!$A$2:$I$2344,7,0)</f>
        <v>tier - 2</v>
      </c>
      <c r="O2193" s="8" t="str">
        <f>VLOOKUP(Table1[CUSTOMER ID],'Hospitalisation Details'!$A$2:$I$2344,8,0)</f>
        <v>tier - 3</v>
      </c>
      <c r="P2193" s="8" t="str">
        <f>VLOOKUP(Table1[CUSTOMER ID],'Hospitalisation Details'!$A$2:$I$2344,9,0)</f>
        <v>R1018</v>
      </c>
      <c r="Q2193" s="8">
        <f ca="1">VLOOKUP(Table1[CUSTOMER ID],'Hospitalisation Details'!$A$2:$N$2344,13,0)</f>
        <v>19</v>
      </c>
    </row>
    <row r="2194" spans="1:17" ht="15.75" x14ac:dyDescent="0.25">
      <c r="A2194" s="1" t="s">
        <v>166</v>
      </c>
      <c r="B2194" s="8" t="str">
        <f>VLOOKUP(A2194:A4528,'Customer Names'!$A$2:$D$2336,2,0)</f>
        <v xml:space="preserve">  Kevin J</v>
      </c>
      <c r="C2194" s="8">
        <f>VLOOKUP(A2194:A4528,'Medical Examinations'!$A$2:$H$2336,2,0)</f>
        <v>22.99</v>
      </c>
      <c r="D2194" s="8">
        <f>VLOOKUP(A2194:A4528,'Medical Examinations'!$A$2:$H$2336,3,0)</f>
        <v>5.0599999999999996</v>
      </c>
      <c r="E2194" s="8" t="str">
        <f>VLOOKUP(A2194:A4528,'Medical Examinations'!$A$1:$M$2336,10,0)</f>
        <v>No</v>
      </c>
      <c r="F2194" s="8" t="str">
        <f>VLOOKUP(A2194:A4528,'Medical Examinations'!$A$2:$H$2336,5,0)</f>
        <v>yes</v>
      </c>
      <c r="G2194" s="8" t="str">
        <f>VLOOKUP(A2194:A4528,'Medical Examinations'!$A$2:$H$2336,6,0)</f>
        <v>No</v>
      </c>
      <c r="H2194" s="8">
        <f>VLOOKUP(A2194:A4528,'Medical Examinations'!$A$2:$H$2336,7,0)</f>
        <v>1</v>
      </c>
      <c r="I2194" t="str">
        <f>VLOOKUP(A2194:A4528,'Medical Examinations'!$A$2:$K$2336,11,0)</f>
        <v>No</v>
      </c>
      <c r="J2194" s="8" t="str">
        <f>VLOOKUP(A2194:A4528,'Medical Examinations'!$A$2:$M$2336,12,0)</f>
        <v>Normal Weight</v>
      </c>
      <c r="K2194" s="8" t="str">
        <f>VLOOKUP(A2194:A4528,'Medical Examinations'!$A$2:$M$2336,13,0)</f>
        <v>Normal</v>
      </c>
      <c r="L2194" s="8" t="str">
        <f>VLOOKUP(Table1[CUSTOMER ID],'Hospitalisation Details'!$A$1:$N$2344,12,0)</f>
        <v>7/Nov/2004</v>
      </c>
      <c r="M2194" s="22">
        <f>VLOOKUP(Table1[CUSTOMER ID],'Hospitalisation Details'!$A$2:$N$2344,14,0)</f>
        <v>1704.57</v>
      </c>
      <c r="N2194" s="8" t="str">
        <f>VLOOKUP(Table1[CUSTOMER ID],'Hospitalisation Details'!$A$2:$I$2344,7,0)</f>
        <v>tier - 2</v>
      </c>
      <c r="O2194" s="8" t="str">
        <f>VLOOKUP(Table1[CUSTOMER ID],'Hospitalisation Details'!$A$2:$I$2344,8,0)</f>
        <v>tier - 1</v>
      </c>
      <c r="P2194" s="8" t="str">
        <f>VLOOKUP(Table1[CUSTOMER ID],'Hospitalisation Details'!$A$2:$I$2344,9,0)</f>
        <v>R1016</v>
      </c>
      <c r="Q2194" s="8">
        <f ca="1">VLOOKUP(Table1[CUSTOMER ID],'Hospitalisation Details'!$A$2:$N$2344,13,0)</f>
        <v>20</v>
      </c>
    </row>
    <row r="2195" spans="1:17" ht="15.75" x14ac:dyDescent="0.25">
      <c r="A2195" s="1" t="s">
        <v>164</v>
      </c>
      <c r="B2195" s="8" t="str">
        <f>VLOOKUP(A2195:A4529,'Customer Names'!$A$2:$D$2336,2,0)</f>
        <v xml:space="preserve">  Kirby W</v>
      </c>
      <c r="C2195" s="8">
        <f>VLOOKUP(A2195:A4529,'Medical Examinations'!$A$2:$H$2336,2,0)</f>
        <v>21.47</v>
      </c>
      <c r="D2195" s="8">
        <f>VLOOKUP(A2195:A4529,'Medical Examinations'!$A$2:$H$2336,3,0)</f>
        <v>4.6900000000000004</v>
      </c>
      <c r="E2195" s="8" t="str">
        <f>VLOOKUP(A2195:A4529,'Medical Examinations'!$A$1:$M$2336,10,0)</f>
        <v>No</v>
      </c>
      <c r="F2195" s="8" t="str">
        <f>VLOOKUP(A2195:A4529,'Medical Examinations'!$A$2:$H$2336,5,0)</f>
        <v>yes</v>
      </c>
      <c r="G2195" s="8" t="str">
        <f>VLOOKUP(A2195:A4529,'Medical Examinations'!$A$2:$H$2336,6,0)</f>
        <v>No</v>
      </c>
      <c r="H2195" s="8">
        <f>VLOOKUP(A2195:A4529,'Medical Examinations'!$A$2:$H$2336,7,0)</f>
        <v>1</v>
      </c>
      <c r="I2195" t="str">
        <f>VLOOKUP(A2195:A4529,'Medical Examinations'!$A$2:$K$2336,11,0)</f>
        <v>No</v>
      </c>
      <c r="J2195" s="8" t="str">
        <f>VLOOKUP(A2195:A4529,'Medical Examinations'!$A$2:$M$2336,12,0)</f>
        <v>Normal Weight</v>
      </c>
      <c r="K2195" s="8" t="str">
        <f>VLOOKUP(A2195:A4529,'Medical Examinations'!$A$2:$M$2336,13,0)</f>
        <v>Normal</v>
      </c>
      <c r="L2195" s="8" t="str">
        <f>VLOOKUP(Table1[CUSTOMER ID],'Hospitalisation Details'!$A$1:$N$2344,12,0)</f>
        <v>10/Dec/2004</v>
      </c>
      <c r="M2195" s="22">
        <f>VLOOKUP(Table1[CUSTOMER ID],'Hospitalisation Details'!$A$2:$N$2344,14,0)</f>
        <v>1702.46</v>
      </c>
      <c r="N2195" s="8" t="str">
        <f>VLOOKUP(Table1[CUSTOMER ID],'Hospitalisation Details'!$A$2:$I$2344,7,0)</f>
        <v>tier - 2</v>
      </c>
      <c r="O2195" s="8" t="str">
        <f>VLOOKUP(Table1[CUSTOMER ID],'Hospitalisation Details'!$A$2:$I$2344,8,0)</f>
        <v>tier - 3</v>
      </c>
      <c r="P2195" s="8" t="str">
        <f>VLOOKUP(Table1[CUSTOMER ID],'Hospitalisation Details'!$A$2:$I$2344,9,0)</f>
        <v>R1019</v>
      </c>
      <c r="Q2195" s="8">
        <f ca="1">VLOOKUP(Table1[CUSTOMER ID],'Hospitalisation Details'!$A$2:$N$2344,13,0)</f>
        <v>19</v>
      </c>
    </row>
    <row r="2196" spans="1:17" ht="15.75" x14ac:dyDescent="0.25">
      <c r="A2196" s="1" t="s">
        <v>162</v>
      </c>
      <c r="B2196" s="8" t="str">
        <f>VLOOKUP(A2196:A4530,'Customer Names'!$A$2:$D$2336,2,0)</f>
        <v xml:space="preserve">  J A</v>
      </c>
      <c r="C2196" s="8">
        <f>VLOOKUP(A2196:A4530,'Medical Examinations'!$A$2:$H$2336,2,0)</f>
        <v>15.96</v>
      </c>
      <c r="D2196" s="8">
        <f>VLOOKUP(A2196:A4530,'Medical Examinations'!$A$2:$H$2336,3,0)</f>
        <v>5.44</v>
      </c>
      <c r="E2196" s="8" t="str">
        <f>VLOOKUP(A2196:A4530,'Medical Examinations'!$A$1:$M$2336,10,0)</f>
        <v>No</v>
      </c>
      <c r="F2196" s="8" t="str">
        <f>VLOOKUP(A2196:A4530,'Medical Examinations'!$A$2:$H$2336,5,0)</f>
        <v>yes</v>
      </c>
      <c r="G2196" s="8" t="str">
        <f>VLOOKUP(A2196:A4530,'Medical Examinations'!$A$2:$H$2336,6,0)</f>
        <v>No</v>
      </c>
      <c r="H2196" s="8">
        <f>VLOOKUP(A2196:A4530,'Medical Examinations'!$A$2:$H$2336,7,0)</f>
        <v>1</v>
      </c>
      <c r="I2196" t="str">
        <f>VLOOKUP(A2196:A4530,'Medical Examinations'!$A$2:$K$2336,11,0)</f>
        <v>No</v>
      </c>
      <c r="J2196" s="8" t="str">
        <f>VLOOKUP(A2196:A4530,'Medical Examinations'!$A$2:$M$2336,12,0)</f>
        <v>Underweight</v>
      </c>
      <c r="K2196" s="8" t="str">
        <f>VLOOKUP(A2196:A4530,'Medical Examinations'!$A$2:$M$2336,13,0)</f>
        <v>Normal</v>
      </c>
      <c r="L2196" s="8" t="str">
        <f>VLOOKUP(Table1[CUSTOMER ID],'Hospitalisation Details'!$A$1:$N$2344,12,0)</f>
        <v>17/Nov/2004</v>
      </c>
      <c r="M2196" s="22">
        <f>VLOOKUP(Table1[CUSTOMER ID],'Hospitalisation Details'!$A$2:$N$2344,14,0)</f>
        <v>1694.8</v>
      </c>
      <c r="N2196" s="8" t="str">
        <f>VLOOKUP(Table1[CUSTOMER ID],'Hospitalisation Details'!$A$2:$I$2344,7,0)</f>
        <v>tier - 2</v>
      </c>
      <c r="O2196" s="8" t="str">
        <f>VLOOKUP(Table1[CUSTOMER ID],'Hospitalisation Details'!$A$2:$I$2344,8,0)</f>
        <v>tier - 2</v>
      </c>
      <c r="P2196" s="8" t="str">
        <f>VLOOKUP(Table1[CUSTOMER ID],'Hospitalisation Details'!$A$2:$I$2344,9,0)</f>
        <v>R1015</v>
      </c>
      <c r="Q2196" s="8">
        <f ca="1">VLOOKUP(Table1[CUSTOMER ID],'Hospitalisation Details'!$A$2:$N$2344,13,0)</f>
        <v>20</v>
      </c>
    </row>
    <row r="2197" spans="1:17" ht="15.75" x14ac:dyDescent="0.25">
      <c r="A2197" s="1" t="s">
        <v>161</v>
      </c>
      <c r="B2197" s="8" t="str">
        <f>VLOOKUP(A2197:A4531,'Customer Names'!$A$2:$D$2336,2,0)</f>
        <v xml:space="preserve">  Dustin G</v>
      </c>
      <c r="C2197" s="8">
        <f>VLOOKUP(A2197:A4531,'Medical Examinations'!$A$2:$H$2336,2,0)</f>
        <v>39.5</v>
      </c>
      <c r="D2197" s="8">
        <f>VLOOKUP(A2197:A4531,'Medical Examinations'!$A$2:$H$2336,3,0)</f>
        <v>5.05</v>
      </c>
      <c r="E2197" s="8" t="str">
        <f>VLOOKUP(A2197:A4531,'Medical Examinations'!$A$1:$M$2336,10,0)</f>
        <v>No</v>
      </c>
      <c r="F2197" s="8" t="str">
        <f>VLOOKUP(A2197:A4531,'Medical Examinations'!$A$2:$H$2336,5,0)</f>
        <v>yes</v>
      </c>
      <c r="G2197" s="8" t="str">
        <f>VLOOKUP(A2197:A4531,'Medical Examinations'!$A$2:$H$2336,6,0)</f>
        <v>No</v>
      </c>
      <c r="H2197" s="8">
        <f>VLOOKUP(A2197:A4531,'Medical Examinations'!$A$2:$H$2336,7,0)</f>
        <v>1</v>
      </c>
      <c r="I2197" t="str">
        <f>VLOOKUP(A2197:A4531,'Medical Examinations'!$A$2:$K$2336,11,0)</f>
        <v>No</v>
      </c>
      <c r="J2197" s="8" t="str">
        <f>VLOOKUP(A2197:A4531,'Medical Examinations'!$A$2:$M$2336,12,0)</f>
        <v>Obesity</v>
      </c>
      <c r="K2197" s="8" t="str">
        <f>VLOOKUP(A2197:A4531,'Medical Examinations'!$A$2:$M$2336,13,0)</f>
        <v>Normal</v>
      </c>
      <c r="L2197" s="8" t="str">
        <f>VLOOKUP(Table1[CUSTOMER ID],'Hospitalisation Details'!$A$1:$N$2344,12,0)</f>
        <v>21/Oct/2000</v>
      </c>
      <c r="M2197" s="22">
        <f>VLOOKUP(Table1[CUSTOMER ID],'Hospitalisation Details'!$A$2:$N$2344,14,0)</f>
        <v>1682.6</v>
      </c>
      <c r="N2197" s="8" t="str">
        <f>VLOOKUP(Table1[CUSTOMER ID],'Hospitalisation Details'!$A$2:$I$2344,7,0)</f>
        <v>tier - 2</v>
      </c>
      <c r="O2197" s="8" t="str">
        <f>VLOOKUP(Table1[CUSTOMER ID],'Hospitalisation Details'!$A$2:$I$2344,8,0)</f>
        <v>tier - 2</v>
      </c>
      <c r="P2197" s="8" t="str">
        <f>VLOOKUP(Table1[CUSTOMER ID],'Hospitalisation Details'!$A$2:$I$2344,9,0)</f>
        <v>R1011</v>
      </c>
      <c r="Q2197" s="8">
        <f ca="1">VLOOKUP(Table1[CUSTOMER ID],'Hospitalisation Details'!$A$2:$N$2344,13,0)</f>
        <v>24</v>
      </c>
    </row>
    <row r="2198" spans="1:17" ht="15.75" x14ac:dyDescent="0.25">
      <c r="A2198" s="1" t="s">
        <v>160</v>
      </c>
      <c r="B2198" s="8" t="str">
        <f>VLOOKUP(A2198:A4532,'Customer Names'!$A$2:$D$2336,2,0)</f>
        <v xml:space="preserve">  Anthony G</v>
      </c>
      <c r="C2198" s="8">
        <f>VLOOKUP(A2198:A4532,'Medical Examinations'!$A$2:$H$2336,2,0)</f>
        <v>33.770000000000003</v>
      </c>
      <c r="D2198" s="8">
        <f>VLOOKUP(A2198:A4532,'Medical Examinations'!$A$2:$H$2336,3,0)</f>
        <v>6</v>
      </c>
      <c r="E2198" s="8" t="str">
        <f>VLOOKUP(A2198:A4532,'Medical Examinations'!$A$1:$M$2336,10,0)</f>
        <v>No</v>
      </c>
      <c r="F2198" s="8" t="str">
        <f>VLOOKUP(A2198:A4532,'Medical Examinations'!$A$2:$H$2336,5,0)</f>
        <v>yes</v>
      </c>
      <c r="G2198" s="8" t="str">
        <f>VLOOKUP(A2198:A4532,'Medical Examinations'!$A$2:$H$2336,6,0)</f>
        <v>No</v>
      </c>
      <c r="H2198" s="8">
        <f>VLOOKUP(A2198:A4532,'Medical Examinations'!$A$2:$H$2336,7,0)</f>
        <v>1</v>
      </c>
      <c r="I2198" t="str">
        <f>VLOOKUP(A2198:A4532,'Medical Examinations'!$A$2:$K$2336,11,0)</f>
        <v>No</v>
      </c>
      <c r="J2198" s="8" t="str">
        <f>VLOOKUP(A2198:A4532,'Medical Examinations'!$A$2:$M$2336,12,0)</f>
        <v>Obesity</v>
      </c>
      <c r="K2198" s="8" t="str">
        <f>VLOOKUP(A2198:A4532,'Medical Examinations'!$A$2:$M$2336,13,0)</f>
        <v>Prediabetes</v>
      </c>
      <c r="L2198" s="8" t="str">
        <f>VLOOKUP(Table1[CUSTOMER ID],'Hospitalisation Details'!$A$1:$N$2344,12,0)</f>
        <v>10/Jun/2000</v>
      </c>
      <c r="M2198" s="22">
        <f>VLOOKUP(Table1[CUSTOMER ID],'Hospitalisation Details'!$A$2:$N$2344,14,0)</f>
        <v>1674.63</v>
      </c>
      <c r="N2198" s="8" t="str">
        <f>VLOOKUP(Table1[CUSTOMER ID],'Hospitalisation Details'!$A$2:$I$2344,7,0)</f>
        <v>tier - 2</v>
      </c>
      <c r="O2198" s="8" t="str">
        <f>VLOOKUP(Table1[CUSTOMER ID],'Hospitalisation Details'!$A$2:$I$2344,8,0)</f>
        <v>tier - 2</v>
      </c>
      <c r="P2198" s="8" t="str">
        <f>VLOOKUP(Table1[CUSTOMER ID],'Hospitalisation Details'!$A$2:$I$2344,9,0)</f>
        <v>R1013</v>
      </c>
      <c r="Q2198" s="8">
        <f ca="1">VLOOKUP(Table1[CUSTOMER ID],'Hospitalisation Details'!$A$2:$N$2344,13,0)</f>
        <v>24</v>
      </c>
    </row>
    <row r="2199" spans="1:17" ht="15.75" x14ac:dyDescent="0.25">
      <c r="A2199" s="1" t="s">
        <v>159</v>
      </c>
      <c r="B2199" s="8" t="str">
        <f>VLOOKUP(A2199:A4533,'Customer Names'!$A$2:$D$2336,2,0)</f>
        <v xml:space="preserve">  Ryan</v>
      </c>
      <c r="C2199" s="8">
        <f>VLOOKUP(A2199:A4533,'Medical Examinations'!$A$2:$H$2336,2,0)</f>
        <v>26.84</v>
      </c>
      <c r="D2199" s="8">
        <f>VLOOKUP(A2199:A4533,'Medical Examinations'!$A$2:$H$2336,3,0)</f>
        <v>5.99</v>
      </c>
      <c r="E2199" s="8" t="str">
        <f>VLOOKUP(A2199:A4533,'Medical Examinations'!$A$1:$M$2336,10,0)</f>
        <v>Yes</v>
      </c>
      <c r="F2199" s="8" t="str">
        <f>VLOOKUP(A2199:A4533,'Medical Examinations'!$A$2:$H$2336,5,0)</f>
        <v>yes</v>
      </c>
      <c r="G2199" s="8" t="str">
        <f>VLOOKUP(A2199:A4533,'Medical Examinations'!$A$2:$H$2336,6,0)</f>
        <v>No</v>
      </c>
      <c r="H2199" s="8">
        <f>VLOOKUP(A2199:A4533,'Medical Examinations'!$A$2:$H$2336,7,0)</f>
        <v>1</v>
      </c>
      <c r="I2199" t="str">
        <f>VLOOKUP(A2199:A4533,'Medical Examinations'!$A$2:$K$2336,11,0)</f>
        <v>No</v>
      </c>
      <c r="J2199" s="8" t="str">
        <f>VLOOKUP(A2199:A4533,'Medical Examinations'!$A$2:$M$2336,12,0)</f>
        <v>Overweight</v>
      </c>
      <c r="K2199" s="8" t="str">
        <f>VLOOKUP(A2199:A4533,'Medical Examinations'!$A$2:$M$2336,13,0)</f>
        <v>Prediabetes</v>
      </c>
      <c r="L2199" s="8" t="str">
        <f>VLOOKUP(Table1[CUSTOMER ID],'Hospitalisation Details'!$A$1:$N$2344,12,0)</f>
        <v>23/Oct/2000</v>
      </c>
      <c r="M2199" s="22">
        <f>VLOOKUP(Table1[CUSTOMER ID],'Hospitalisation Details'!$A$2:$N$2344,14,0)</f>
        <v>1665</v>
      </c>
      <c r="N2199" s="8" t="str">
        <f>VLOOKUP(Table1[CUSTOMER ID],'Hospitalisation Details'!$A$2:$I$2344,7,0)</f>
        <v>tier - 2</v>
      </c>
      <c r="O2199" s="8" t="str">
        <f>VLOOKUP(Table1[CUSTOMER ID],'Hospitalisation Details'!$A$2:$I$2344,8,0)</f>
        <v>tier - 2</v>
      </c>
      <c r="P2199" s="8" t="str">
        <f>VLOOKUP(Table1[CUSTOMER ID],'Hospitalisation Details'!$A$2:$I$2344,9,0)</f>
        <v>R1013</v>
      </c>
      <c r="Q2199" s="8">
        <f ca="1">VLOOKUP(Table1[CUSTOMER ID],'Hospitalisation Details'!$A$2:$N$2344,13,0)</f>
        <v>24</v>
      </c>
    </row>
    <row r="2200" spans="1:17" ht="15.75" x14ac:dyDescent="0.25">
      <c r="A2200" s="1" t="s">
        <v>158</v>
      </c>
      <c r="B2200" s="8" t="str">
        <f>VLOOKUP(A2200:A4534,'Customer Names'!$A$2:$D$2336,2,0)</f>
        <v xml:space="preserve">  Eric N</v>
      </c>
      <c r="C2200" s="8">
        <f>VLOOKUP(A2200:A4534,'Medical Examinations'!$A$2:$H$2336,2,0)</f>
        <v>35.53</v>
      </c>
      <c r="D2200" s="8">
        <f>VLOOKUP(A2200:A4534,'Medical Examinations'!$A$2:$H$2336,3,0)</f>
        <v>4.3600000000000003</v>
      </c>
      <c r="E2200" s="8" t="str">
        <f>VLOOKUP(A2200:A4534,'Medical Examinations'!$A$1:$M$2336,10,0)</f>
        <v>No</v>
      </c>
      <c r="F2200" s="8" t="str">
        <f>VLOOKUP(A2200:A4534,'Medical Examinations'!$A$2:$H$2336,5,0)</f>
        <v>No</v>
      </c>
      <c r="G2200" s="8" t="str">
        <f>VLOOKUP(A2200:A4534,'Medical Examinations'!$A$2:$H$2336,6,0)</f>
        <v>Yes</v>
      </c>
      <c r="H2200" s="8">
        <f>VLOOKUP(A2200:A4534,'Medical Examinations'!$A$2:$H$2336,7,0)</f>
        <v>1</v>
      </c>
      <c r="I2200" t="str">
        <f>VLOOKUP(A2200:A4534,'Medical Examinations'!$A$2:$K$2336,11,0)</f>
        <v>No</v>
      </c>
      <c r="J2200" s="8" t="str">
        <f>VLOOKUP(A2200:A4534,'Medical Examinations'!$A$2:$M$2336,12,0)</f>
        <v>Obesity</v>
      </c>
      <c r="K2200" s="8" t="str">
        <f>VLOOKUP(A2200:A4534,'Medical Examinations'!$A$2:$M$2336,13,0)</f>
        <v>Normal</v>
      </c>
      <c r="L2200" s="8" t="str">
        <f>VLOOKUP(Table1[CUSTOMER ID],'Hospitalisation Details'!$A$1:$N$2344,12,0)</f>
        <v>30/Dec/2003</v>
      </c>
      <c r="M2200" s="22">
        <f>VLOOKUP(Table1[CUSTOMER ID],'Hospitalisation Details'!$A$2:$N$2344,14,0)</f>
        <v>1646.43</v>
      </c>
      <c r="N2200" s="8" t="str">
        <f>VLOOKUP(Table1[CUSTOMER ID],'Hospitalisation Details'!$A$2:$I$2344,7,0)</f>
        <v>tier - 2</v>
      </c>
      <c r="O2200" s="8" t="str">
        <f>VLOOKUP(Table1[CUSTOMER ID],'Hospitalisation Details'!$A$2:$I$2344,8,0)</f>
        <v>tier - 1</v>
      </c>
      <c r="P2200" s="8" t="str">
        <f>VLOOKUP(Table1[CUSTOMER ID],'Hospitalisation Details'!$A$2:$I$2344,9,0)</f>
        <v>R1012</v>
      </c>
      <c r="Q2200" s="8">
        <f ca="1">VLOOKUP(Table1[CUSTOMER ID],'Hospitalisation Details'!$A$2:$N$2344,13,0)</f>
        <v>20</v>
      </c>
    </row>
    <row r="2201" spans="1:17" ht="15.75" x14ac:dyDescent="0.25">
      <c r="A2201" s="1" t="s">
        <v>157</v>
      </c>
      <c r="B2201" s="8" t="str">
        <f>VLOOKUP(A2201:A4535,'Customer Names'!$A$2:$D$2336,2,0)</f>
        <v xml:space="preserve">  Connor</v>
      </c>
      <c r="C2201" s="8">
        <f>VLOOKUP(A2201:A4535,'Medical Examinations'!$A$2:$H$2336,2,0)</f>
        <v>30.59</v>
      </c>
      <c r="D2201" s="8">
        <f>VLOOKUP(A2201:A4535,'Medical Examinations'!$A$2:$H$2336,3,0)</f>
        <v>4.41</v>
      </c>
      <c r="E2201" s="8" t="str">
        <f>VLOOKUP(A2201:A4535,'Medical Examinations'!$A$1:$M$2336,10,0)</f>
        <v>No</v>
      </c>
      <c r="F2201" s="8" t="str">
        <f>VLOOKUP(A2201:A4535,'Medical Examinations'!$A$2:$H$2336,5,0)</f>
        <v>No</v>
      </c>
      <c r="G2201" s="8" t="str">
        <f>VLOOKUP(A2201:A4535,'Medical Examinations'!$A$2:$H$2336,6,0)</f>
        <v>Yes</v>
      </c>
      <c r="H2201" s="8">
        <f>VLOOKUP(A2201:A4535,'Medical Examinations'!$A$2:$H$2336,7,0)</f>
        <v>1</v>
      </c>
      <c r="I2201" t="str">
        <f>VLOOKUP(A2201:A4535,'Medical Examinations'!$A$2:$K$2336,11,0)</f>
        <v>No</v>
      </c>
      <c r="J2201" s="8" t="str">
        <f>VLOOKUP(A2201:A4535,'Medical Examinations'!$A$2:$M$2336,12,0)</f>
        <v>Obesity</v>
      </c>
      <c r="K2201" s="8" t="str">
        <f>VLOOKUP(A2201:A4535,'Medical Examinations'!$A$2:$M$2336,13,0)</f>
        <v>Normal</v>
      </c>
      <c r="L2201" s="8" t="str">
        <f>VLOOKUP(Table1[CUSTOMER ID],'Hospitalisation Details'!$A$1:$N$2344,12,0)</f>
        <v>21/Aug/2003</v>
      </c>
      <c r="M2201" s="22">
        <f>VLOOKUP(Table1[CUSTOMER ID],'Hospitalisation Details'!$A$2:$N$2344,14,0)</f>
        <v>1639.56</v>
      </c>
      <c r="N2201" s="8" t="str">
        <f>VLOOKUP(Table1[CUSTOMER ID],'Hospitalisation Details'!$A$2:$I$2344,7,0)</f>
        <v>tier - 2</v>
      </c>
      <c r="O2201" s="8" t="str">
        <f>VLOOKUP(Table1[CUSTOMER ID],'Hospitalisation Details'!$A$2:$I$2344,8,0)</f>
        <v>tier - 2</v>
      </c>
      <c r="P2201" s="8" t="str">
        <f>VLOOKUP(Table1[CUSTOMER ID],'Hospitalisation Details'!$A$2:$I$2344,9,0)</f>
        <v>R1012</v>
      </c>
      <c r="Q2201" s="8">
        <f ca="1">VLOOKUP(Table1[CUSTOMER ID],'Hospitalisation Details'!$A$2:$N$2344,13,0)</f>
        <v>21</v>
      </c>
    </row>
    <row r="2202" spans="1:17" ht="15.75" x14ac:dyDescent="0.25">
      <c r="A2202" s="1" t="s">
        <v>156</v>
      </c>
      <c r="B2202" s="8" t="str">
        <f>VLOOKUP(A2202:A4536,'Customer Names'!$A$2:$D$2336,2,0)</f>
        <v xml:space="preserve">  Patrick H</v>
      </c>
      <c r="C2202" s="8">
        <f>VLOOKUP(A2202:A4536,'Medical Examinations'!$A$2:$H$2336,2,0)</f>
        <v>30.59</v>
      </c>
      <c r="D2202" s="8">
        <f>VLOOKUP(A2202:A4536,'Medical Examinations'!$A$2:$H$2336,3,0)</f>
        <v>4.17</v>
      </c>
      <c r="E2202" s="8" t="str">
        <f>VLOOKUP(A2202:A4536,'Medical Examinations'!$A$1:$M$2336,10,0)</f>
        <v>No</v>
      </c>
      <c r="F2202" s="8" t="str">
        <f>VLOOKUP(A2202:A4536,'Medical Examinations'!$A$2:$H$2336,5,0)</f>
        <v>No</v>
      </c>
      <c r="G2202" s="8" t="str">
        <f>VLOOKUP(A2202:A4536,'Medical Examinations'!$A$2:$H$2336,6,0)</f>
        <v>Yes</v>
      </c>
      <c r="H2202" s="8">
        <f>VLOOKUP(A2202:A4536,'Medical Examinations'!$A$2:$H$2336,7,0)</f>
        <v>1</v>
      </c>
      <c r="I2202" t="str">
        <f>VLOOKUP(A2202:A4536,'Medical Examinations'!$A$2:$K$2336,11,0)</f>
        <v>No</v>
      </c>
      <c r="J2202" s="8" t="str">
        <f>VLOOKUP(A2202:A4536,'Medical Examinations'!$A$2:$M$2336,12,0)</f>
        <v>Obesity</v>
      </c>
      <c r="K2202" s="8" t="str">
        <f>VLOOKUP(A2202:A4536,'Medical Examinations'!$A$2:$M$2336,13,0)</f>
        <v>Normal</v>
      </c>
      <c r="L2202" s="8" t="str">
        <f>VLOOKUP(Table1[CUSTOMER ID],'Hospitalisation Details'!$A$1:$N$2344,12,0)</f>
        <v>16/Sep/2003</v>
      </c>
      <c r="M2202" s="22">
        <f>VLOOKUP(Table1[CUSTOMER ID],'Hospitalisation Details'!$A$2:$N$2344,14,0)</f>
        <v>1639.56</v>
      </c>
      <c r="N2202" s="8" t="str">
        <f>VLOOKUP(Table1[CUSTOMER ID],'Hospitalisation Details'!$A$2:$I$2344,7,0)</f>
        <v>tier - 2</v>
      </c>
      <c r="O2202" s="8" t="str">
        <f>VLOOKUP(Table1[CUSTOMER ID],'Hospitalisation Details'!$A$2:$I$2344,8,0)</f>
        <v>tier - 2</v>
      </c>
      <c r="P2202" s="8" t="str">
        <f>VLOOKUP(Table1[CUSTOMER ID],'Hospitalisation Details'!$A$2:$I$2344,9,0)</f>
        <v>R1012</v>
      </c>
      <c r="Q2202" s="8">
        <f ca="1">VLOOKUP(Table1[CUSTOMER ID],'Hospitalisation Details'!$A$2:$N$2344,13,0)</f>
        <v>21</v>
      </c>
    </row>
    <row r="2203" spans="1:17" ht="15.75" x14ac:dyDescent="0.25">
      <c r="A2203" s="1" t="s">
        <v>155</v>
      </c>
      <c r="B2203" s="8" t="str">
        <f>VLOOKUP(A2203:A4537,'Customer Names'!$A$2:$D$2336,2,0)</f>
        <v xml:space="preserve">  Tyler</v>
      </c>
      <c r="C2203" s="8">
        <f>VLOOKUP(A2203:A4537,'Medical Examinations'!$A$2:$H$2336,2,0)</f>
        <v>27.835000000000001</v>
      </c>
      <c r="D2203" s="8">
        <f>VLOOKUP(A2203:A4537,'Medical Examinations'!$A$2:$H$2336,3,0)</f>
        <v>4.4400000000000004</v>
      </c>
      <c r="E2203" s="8" t="str">
        <f>VLOOKUP(A2203:A4537,'Medical Examinations'!$A$1:$M$2336,10,0)</f>
        <v>No</v>
      </c>
      <c r="F2203" s="8" t="str">
        <f>VLOOKUP(A2203:A4537,'Medical Examinations'!$A$2:$H$2336,5,0)</f>
        <v>No</v>
      </c>
      <c r="G2203" s="8" t="str">
        <f>VLOOKUP(A2203:A4537,'Medical Examinations'!$A$2:$H$2336,6,0)</f>
        <v>Yes</v>
      </c>
      <c r="H2203" s="8">
        <f>VLOOKUP(A2203:A4537,'Medical Examinations'!$A$2:$H$2336,7,0)</f>
        <v>1</v>
      </c>
      <c r="I2203" t="str">
        <f>VLOOKUP(A2203:A4537,'Medical Examinations'!$A$2:$K$2336,11,0)</f>
        <v>No</v>
      </c>
      <c r="J2203" s="8" t="str">
        <f>VLOOKUP(A2203:A4537,'Medical Examinations'!$A$2:$M$2336,12,0)</f>
        <v>Overweight</v>
      </c>
      <c r="K2203" s="8" t="str">
        <f>VLOOKUP(A2203:A4537,'Medical Examinations'!$A$2:$M$2336,13,0)</f>
        <v>Normal</v>
      </c>
      <c r="L2203" s="8" t="str">
        <f>VLOOKUP(Table1[CUSTOMER ID],'Hospitalisation Details'!$A$1:$N$2344,12,0)</f>
        <v>30/Dec/2003</v>
      </c>
      <c r="M2203" s="22">
        <f>VLOOKUP(Table1[CUSTOMER ID],'Hospitalisation Details'!$A$2:$N$2344,14,0)</f>
        <v>1635.73</v>
      </c>
      <c r="N2203" s="8" t="str">
        <f>VLOOKUP(Table1[CUSTOMER ID],'Hospitalisation Details'!$A$2:$I$2344,7,0)</f>
        <v>tier - 2</v>
      </c>
      <c r="O2203" s="8" t="str">
        <f>VLOOKUP(Table1[CUSTOMER ID],'Hospitalisation Details'!$A$2:$I$2344,8,0)</f>
        <v>tier - 3</v>
      </c>
      <c r="P2203" s="8" t="str">
        <f>VLOOKUP(Table1[CUSTOMER ID],'Hospitalisation Details'!$A$2:$I$2344,9,0)</f>
        <v>R1012</v>
      </c>
      <c r="Q2203" s="8">
        <f ca="1">VLOOKUP(Table1[CUSTOMER ID],'Hospitalisation Details'!$A$2:$N$2344,13,0)</f>
        <v>20</v>
      </c>
    </row>
    <row r="2204" spans="1:17" ht="15.75" x14ac:dyDescent="0.25">
      <c r="A2204" s="1" t="s">
        <v>154</v>
      </c>
      <c r="B2204" s="8" t="str">
        <f>VLOOKUP(A2204:A4538,'Customer Names'!$A$2:$D$2336,2,0)</f>
        <v xml:space="preserve">  Deborah L</v>
      </c>
      <c r="C2204" s="8">
        <f>VLOOKUP(A2204:A4538,'Medical Examinations'!$A$2:$H$2336,2,0)</f>
        <v>40.26</v>
      </c>
      <c r="D2204" s="8">
        <f>VLOOKUP(A2204:A4538,'Medical Examinations'!$A$2:$H$2336,3,0)</f>
        <v>5.52</v>
      </c>
      <c r="E2204" s="8" t="str">
        <f>VLOOKUP(A2204:A4538,'Medical Examinations'!$A$1:$M$2336,10,0)</f>
        <v>No</v>
      </c>
      <c r="F2204" s="8" t="str">
        <f>VLOOKUP(A2204:A4538,'Medical Examinations'!$A$2:$H$2336,5,0)</f>
        <v>yes</v>
      </c>
      <c r="G2204" s="8" t="str">
        <f>VLOOKUP(A2204:A4538,'Medical Examinations'!$A$2:$H$2336,6,0)</f>
        <v>No</v>
      </c>
      <c r="H2204" s="8">
        <f>VLOOKUP(A2204:A4538,'Medical Examinations'!$A$2:$H$2336,7,0)</f>
        <v>1</v>
      </c>
      <c r="I2204" t="str">
        <f>VLOOKUP(A2204:A4538,'Medical Examinations'!$A$2:$K$2336,11,0)</f>
        <v>No</v>
      </c>
      <c r="J2204" s="8" t="str">
        <f>VLOOKUP(A2204:A4538,'Medical Examinations'!$A$2:$M$2336,12,0)</f>
        <v>Obesity</v>
      </c>
      <c r="K2204" s="8" t="str">
        <f>VLOOKUP(A2204:A4538,'Medical Examinations'!$A$2:$M$2336,13,0)</f>
        <v>Normal</v>
      </c>
      <c r="L2204" s="8" t="str">
        <f>VLOOKUP(Table1[CUSTOMER ID],'Hospitalisation Details'!$A$1:$N$2344,12,0)</f>
        <v>13/Jun/2004</v>
      </c>
      <c r="M2204" s="22">
        <f>VLOOKUP(Table1[CUSTOMER ID],'Hospitalisation Details'!$A$2:$N$2344,14,0)</f>
        <v>1634.57</v>
      </c>
      <c r="N2204" s="8" t="str">
        <f>VLOOKUP(Table1[CUSTOMER ID],'Hospitalisation Details'!$A$2:$I$2344,7,0)</f>
        <v>tier - 2</v>
      </c>
      <c r="O2204" s="8" t="str">
        <f>VLOOKUP(Table1[CUSTOMER ID],'Hospitalisation Details'!$A$2:$I$2344,8,0)</f>
        <v>tier - 2</v>
      </c>
      <c r="P2204" s="8" t="str">
        <f>VLOOKUP(Table1[CUSTOMER ID],'Hospitalisation Details'!$A$2:$I$2344,9,0)</f>
        <v>R1013</v>
      </c>
      <c r="Q2204" s="8">
        <f ca="1">VLOOKUP(Table1[CUSTOMER ID],'Hospitalisation Details'!$A$2:$N$2344,13,0)</f>
        <v>20</v>
      </c>
    </row>
    <row r="2205" spans="1:17" ht="15.75" x14ac:dyDescent="0.25">
      <c r="A2205" s="1" t="s">
        <v>153</v>
      </c>
      <c r="B2205" s="8" t="str">
        <f>VLOOKUP(A2205:A4539,'Customer Names'!$A$2:$D$2336,2,0)</f>
        <v xml:space="preserve">  Andrea K</v>
      </c>
      <c r="C2205" s="8">
        <f>VLOOKUP(A2205:A4539,'Medical Examinations'!$A$2:$H$2336,2,0)</f>
        <v>39.82</v>
      </c>
      <c r="D2205" s="8">
        <f>VLOOKUP(A2205:A4539,'Medical Examinations'!$A$2:$H$2336,3,0)</f>
        <v>6.01</v>
      </c>
      <c r="E2205" s="8" t="str">
        <f>VLOOKUP(A2205:A4539,'Medical Examinations'!$A$1:$M$2336,10,0)</f>
        <v>No</v>
      </c>
      <c r="F2205" s="8" t="str">
        <f>VLOOKUP(A2205:A4539,'Medical Examinations'!$A$2:$H$2336,5,0)</f>
        <v>yes</v>
      </c>
      <c r="G2205" s="8" t="str">
        <f>VLOOKUP(A2205:A4539,'Medical Examinations'!$A$2:$H$2336,6,0)</f>
        <v>No</v>
      </c>
      <c r="H2205" s="8">
        <f>VLOOKUP(A2205:A4539,'Medical Examinations'!$A$2:$H$2336,7,0)</f>
        <v>1</v>
      </c>
      <c r="I2205" t="str">
        <f>VLOOKUP(A2205:A4539,'Medical Examinations'!$A$2:$K$2336,11,0)</f>
        <v>No</v>
      </c>
      <c r="J2205" s="8" t="str">
        <f>VLOOKUP(A2205:A4539,'Medical Examinations'!$A$2:$M$2336,12,0)</f>
        <v>Obesity</v>
      </c>
      <c r="K2205" s="8" t="str">
        <f>VLOOKUP(A2205:A4539,'Medical Examinations'!$A$2:$M$2336,13,0)</f>
        <v>Prediabetes</v>
      </c>
      <c r="L2205" s="8" t="str">
        <f>VLOOKUP(Table1[CUSTOMER ID],'Hospitalisation Details'!$A$1:$N$2344,12,0)</f>
        <v>8/Aug/2004</v>
      </c>
      <c r="M2205" s="22">
        <f>VLOOKUP(Table1[CUSTOMER ID],'Hospitalisation Details'!$A$2:$N$2344,14,0)</f>
        <v>1633.96</v>
      </c>
      <c r="N2205" s="8" t="str">
        <f>VLOOKUP(Table1[CUSTOMER ID],'Hospitalisation Details'!$A$2:$I$2344,7,0)</f>
        <v>tier - 2</v>
      </c>
      <c r="O2205" s="8" t="str">
        <f>VLOOKUP(Table1[CUSTOMER ID],'Hospitalisation Details'!$A$2:$I$2344,8,0)</f>
        <v>tier - 1</v>
      </c>
      <c r="P2205" s="8" t="str">
        <f>VLOOKUP(Table1[CUSTOMER ID],'Hospitalisation Details'!$A$2:$I$2344,9,0)</f>
        <v>R1013</v>
      </c>
      <c r="Q2205" s="8">
        <f ca="1">VLOOKUP(Table1[CUSTOMER ID],'Hospitalisation Details'!$A$2:$N$2344,13,0)</f>
        <v>20</v>
      </c>
    </row>
    <row r="2206" spans="1:17" ht="15.75" x14ac:dyDescent="0.25">
      <c r="A2206" s="1" t="s">
        <v>152</v>
      </c>
      <c r="B2206" s="8" t="str">
        <f>VLOOKUP(A2206:A4540,'Customer Names'!$A$2:$D$2336,2,0)</f>
        <v xml:space="preserve">  Elleree</v>
      </c>
      <c r="C2206" s="8">
        <f>VLOOKUP(A2206:A4540,'Medical Examinations'!$A$2:$H$2336,2,0)</f>
        <v>39.159999999999997</v>
      </c>
      <c r="D2206" s="8">
        <f>VLOOKUP(A2206:A4540,'Medical Examinations'!$A$2:$H$2336,3,0)</f>
        <v>5.81</v>
      </c>
      <c r="E2206" s="8" t="str">
        <f>VLOOKUP(A2206:A4540,'Medical Examinations'!$A$1:$M$2336,10,0)</f>
        <v>No</v>
      </c>
      <c r="F2206" s="8" t="str">
        <f>VLOOKUP(A2206:A4540,'Medical Examinations'!$A$2:$H$2336,5,0)</f>
        <v>yes</v>
      </c>
      <c r="G2206" s="8" t="str">
        <f>VLOOKUP(A2206:A4540,'Medical Examinations'!$A$2:$H$2336,6,0)</f>
        <v>No</v>
      </c>
      <c r="H2206" s="8">
        <f>VLOOKUP(A2206:A4540,'Medical Examinations'!$A$2:$H$2336,7,0)</f>
        <v>1</v>
      </c>
      <c r="I2206" t="str">
        <f>VLOOKUP(A2206:A4540,'Medical Examinations'!$A$2:$K$2336,11,0)</f>
        <v>No</v>
      </c>
      <c r="J2206" s="8" t="str">
        <f>VLOOKUP(A2206:A4540,'Medical Examinations'!$A$2:$M$2336,12,0)</f>
        <v>Obesity</v>
      </c>
      <c r="K2206" s="8" t="str">
        <f>VLOOKUP(A2206:A4540,'Medical Examinations'!$A$2:$M$2336,13,0)</f>
        <v>Prediabetes</v>
      </c>
      <c r="L2206" s="8" t="str">
        <f>VLOOKUP(Table1[CUSTOMER ID],'Hospitalisation Details'!$A$1:$N$2344,12,0)</f>
        <v>13/Dec/2004</v>
      </c>
      <c r="M2206" s="22">
        <f>VLOOKUP(Table1[CUSTOMER ID],'Hospitalisation Details'!$A$2:$N$2344,14,0)</f>
        <v>1633.04</v>
      </c>
      <c r="N2206" s="8" t="str">
        <f>VLOOKUP(Table1[CUSTOMER ID],'Hospitalisation Details'!$A$2:$I$2344,7,0)</f>
        <v>tier - 2</v>
      </c>
      <c r="O2206" s="8" t="str">
        <f>VLOOKUP(Table1[CUSTOMER ID],'Hospitalisation Details'!$A$2:$I$2344,8,0)</f>
        <v>tier - 2</v>
      </c>
      <c r="P2206" s="8" t="str">
        <f>VLOOKUP(Table1[CUSTOMER ID],'Hospitalisation Details'!$A$2:$I$2344,9,0)</f>
        <v>R1013</v>
      </c>
      <c r="Q2206" s="8">
        <f ca="1">VLOOKUP(Table1[CUSTOMER ID],'Hospitalisation Details'!$A$2:$N$2344,13,0)</f>
        <v>19</v>
      </c>
    </row>
    <row r="2207" spans="1:17" ht="15.75" x14ac:dyDescent="0.25">
      <c r="A2207" s="1" t="s">
        <v>151</v>
      </c>
      <c r="B2207" s="8" t="str">
        <f>VLOOKUP(A2207:A4541,'Customer Names'!$A$2:$D$2336,2,0)</f>
        <v xml:space="preserve">  Brandon J</v>
      </c>
      <c r="C2207" s="8">
        <f>VLOOKUP(A2207:A4541,'Medical Examinations'!$A$2:$H$2336,2,0)</f>
        <v>25.555</v>
      </c>
      <c r="D2207" s="8">
        <f>VLOOKUP(A2207:A4541,'Medical Examinations'!$A$2:$H$2336,3,0)</f>
        <v>4.37</v>
      </c>
      <c r="E2207" s="8" t="str">
        <f>VLOOKUP(A2207:A4541,'Medical Examinations'!$A$1:$M$2336,10,0)</f>
        <v>No</v>
      </c>
      <c r="F2207" s="8" t="str">
        <f>VLOOKUP(A2207:A4541,'Medical Examinations'!$A$2:$H$2336,5,0)</f>
        <v>No</v>
      </c>
      <c r="G2207" s="8" t="str">
        <f>VLOOKUP(A2207:A4541,'Medical Examinations'!$A$2:$H$2336,6,0)</f>
        <v>Yes</v>
      </c>
      <c r="H2207" s="8">
        <f>VLOOKUP(A2207:A4541,'Medical Examinations'!$A$2:$H$2336,7,0)</f>
        <v>1</v>
      </c>
      <c r="I2207" t="str">
        <f>VLOOKUP(A2207:A4541,'Medical Examinations'!$A$2:$K$2336,11,0)</f>
        <v>No</v>
      </c>
      <c r="J2207" s="8" t="str">
        <f>VLOOKUP(A2207:A4541,'Medical Examinations'!$A$2:$M$2336,12,0)</f>
        <v>Overweight</v>
      </c>
      <c r="K2207" s="8" t="str">
        <f>VLOOKUP(A2207:A4541,'Medical Examinations'!$A$2:$M$2336,13,0)</f>
        <v>Normal</v>
      </c>
      <c r="L2207" s="8" t="str">
        <f>VLOOKUP(Table1[CUSTOMER ID],'Hospitalisation Details'!$A$1:$N$2344,12,0)</f>
        <v>16/Sep/2003</v>
      </c>
      <c r="M2207" s="22">
        <f>VLOOKUP(Table1[CUSTOMER ID],'Hospitalisation Details'!$A$2:$N$2344,14,0)</f>
        <v>1632.56</v>
      </c>
      <c r="N2207" s="8" t="str">
        <f>VLOOKUP(Table1[CUSTOMER ID],'Hospitalisation Details'!$A$2:$I$2344,7,0)</f>
        <v>tier - 2</v>
      </c>
      <c r="O2207" s="8" t="str">
        <f>VLOOKUP(Table1[CUSTOMER ID],'Hospitalisation Details'!$A$2:$I$2344,8,0)</f>
        <v>tier - 2</v>
      </c>
      <c r="P2207" s="8" t="str">
        <f>VLOOKUP(Table1[CUSTOMER ID],'Hospitalisation Details'!$A$2:$I$2344,9,0)</f>
        <v>R1012</v>
      </c>
      <c r="Q2207" s="8">
        <f ca="1">VLOOKUP(Table1[CUSTOMER ID],'Hospitalisation Details'!$A$2:$N$2344,13,0)</f>
        <v>21</v>
      </c>
    </row>
    <row r="2208" spans="1:17" ht="15.75" x14ac:dyDescent="0.25">
      <c r="A2208" s="1" t="s">
        <v>150</v>
      </c>
      <c r="B2208" s="8" t="str">
        <f>VLOOKUP(A2208:A4542,'Customer Names'!$A$2:$D$2336,2,0)</f>
        <v xml:space="preserve">  Steve</v>
      </c>
      <c r="C2208" s="8">
        <f>VLOOKUP(A2208:A4542,'Medical Examinations'!$A$2:$H$2336,2,0)</f>
        <v>25.175000000000001</v>
      </c>
      <c r="D2208" s="8">
        <f>VLOOKUP(A2208:A4542,'Medical Examinations'!$A$2:$H$2336,3,0)</f>
        <v>5.74</v>
      </c>
      <c r="E2208" s="8" t="str">
        <f>VLOOKUP(A2208:A4542,'Medical Examinations'!$A$1:$M$2336,10,0)</f>
        <v>No</v>
      </c>
      <c r="F2208" s="8" t="str">
        <f>VLOOKUP(A2208:A4542,'Medical Examinations'!$A$2:$H$2336,5,0)</f>
        <v>No</v>
      </c>
      <c r="G2208" s="8" t="str">
        <f>VLOOKUP(A2208:A4542,'Medical Examinations'!$A$2:$H$2336,6,0)</f>
        <v>Yes</v>
      </c>
      <c r="H2208" s="8">
        <f>VLOOKUP(A2208:A4542,'Medical Examinations'!$A$2:$H$2336,7,0)</f>
        <v>1</v>
      </c>
      <c r="I2208" t="str">
        <f>VLOOKUP(A2208:A4542,'Medical Examinations'!$A$2:$K$2336,11,0)</f>
        <v>No</v>
      </c>
      <c r="J2208" s="8" t="str">
        <f>VLOOKUP(A2208:A4542,'Medical Examinations'!$A$2:$M$2336,12,0)</f>
        <v>Overweight</v>
      </c>
      <c r="K2208" s="8" t="str">
        <f>VLOOKUP(A2208:A4542,'Medical Examinations'!$A$2:$M$2336,13,0)</f>
        <v>Prediabetes</v>
      </c>
      <c r="L2208" s="8" t="str">
        <f>VLOOKUP(Table1[CUSTOMER ID],'Hospitalisation Details'!$A$1:$N$2344,12,0)</f>
        <v>3/Oct/2003</v>
      </c>
      <c r="M2208" s="22">
        <f>VLOOKUP(Table1[CUSTOMER ID],'Hospitalisation Details'!$A$2:$N$2344,14,0)</f>
        <v>1632.04</v>
      </c>
      <c r="N2208" s="8" t="str">
        <f>VLOOKUP(Table1[CUSTOMER ID],'Hospitalisation Details'!$A$2:$I$2344,7,0)</f>
        <v>tier - 2</v>
      </c>
      <c r="O2208" s="8" t="str">
        <f>VLOOKUP(Table1[CUSTOMER ID],'Hospitalisation Details'!$A$2:$I$2344,8,0)</f>
        <v>tier - 2</v>
      </c>
      <c r="P2208" s="8" t="str">
        <f>VLOOKUP(Table1[CUSTOMER ID],'Hospitalisation Details'!$A$2:$I$2344,9,0)</f>
        <v>R1012</v>
      </c>
      <c r="Q2208" s="8">
        <f ca="1">VLOOKUP(Table1[CUSTOMER ID],'Hospitalisation Details'!$A$2:$N$2344,13,0)</f>
        <v>21</v>
      </c>
    </row>
    <row r="2209" spans="1:17" ht="15.75" x14ac:dyDescent="0.25">
      <c r="A2209" s="1" t="s">
        <v>149</v>
      </c>
      <c r="B2209" s="8" t="str">
        <f>VLOOKUP(A2209:A4543,'Customer Names'!$A$2:$D$2336,2,0)</f>
        <v xml:space="preserve">  Nina Wavik Sr</v>
      </c>
      <c r="C2209" s="8">
        <f>VLOOKUP(A2209:A4543,'Medical Examinations'!$A$2:$H$2336,2,0)</f>
        <v>38.28</v>
      </c>
      <c r="D2209" s="8">
        <f>VLOOKUP(A2209:A4543,'Medical Examinations'!$A$2:$H$2336,3,0)</f>
        <v>5.39</v>
      </c>
      <c r="E2209" s="8" t="str">
        <f>VLOOKUP(A2209:A4543,'Medical Examinations'!$A$1:$M$2336,10,0)</f>
        <v>No</v>
      </c>
      <c r="F2209" s="8" t="str">
        <f>VLOOKUP(A2209:A4543,'Medical Examinations'!$A$2:$H$2336,5,0)</f>
        <v>yes</v>
      </c>
      <c r="G2209" s="8" t="str">
        <f>VLOOKUP(A2209:A4543,'Medical Examinations'!$A$2:$H$2336,6,0)</f>
        <v>No</v>
      </c>
      <c r="H2209" s="8">
        <f>VLOOKUP(A2209:A4543,'Medical Examinations'!$A$2:$H$2336,7,0)</f>
        <v>1</v>
      </c>
      <c r="I2209" t="str">
        <f>VLOOKUP(A2209:A4543,'Medical Examinations'!$A$2:$K$2336,11,0)</f>
        <v>No</v>
      </c>
      <c r="J2209" s="8" t="str">
        <f>VLOOKUP(A2209:A4543,'Medical Examinations'!$A$2:$M$2336,12,0)</f>
        <v>Obesity</v>
      </c>
      <c r="K2209" s="8" t="str">
        <f>VLOOKUP(A2209:A4543,'Medical Examinations'!$A$2:$M$2336,13,0)</f>
        <v>Normal</v>
      </c>
      <c r="L2209" s="8" t="str">
        <f>VLOOKUP(Table1[CUSTOMER ID],'Hospitalisation Details'!$A$1:$N$2344,12,0)</f>
        <v>9/Jul/2004</v>
      </c>
      <c r="M2209" s="22">
        <f>VLOOKUP(Table1[CUSTOMER ID],'Hospitalisation Details'!$A$2:$N$2344,14,0)</f>
        <v>1631.82</v>
      </c>
      <c r="N2209" s="8" t="str">
        <f>VLOOKUP(Table1[CUSTOMER ID],'Hospitalisation Details'!$A$2:$I$2344,7,0)</f>
        <v>tier - 2</v>
      </c>
      <c r="O2209" s="8" t="str">
        <f>VLOOKUP(Table1[CUSTOMER ID],'Hospitalisation Details'!$A$2:$I$2344,8,0)</f>
        <v>tier - 1</v>
      </c>
      <c r="P2209" s="8" t="str">
        <f>VLOOKUP(Table1[CUSTOMER ID],'Hospitalisation Details'!$A$2:$I$2344,9,0)</f>
        <v>R1013</v>
      </c>
      <c r="Q2209" s="8">
        <f ca="1">VLOOKUP(Table1[CUSTOMER ID],'Hospitalisation Details'!$A$2:$N$2344,13,0)</f>
        <v>20</v>
      </c>
    </row>
    <row r="2210" spans="1:17" ht="15.75" x14ac:dyDescent="0.25">
      <c r="A2210" s="1" t="s">
        <v>148</v>
      </c>
      <c r="B2210" s="8" t="str">
        <f>VLOOKUP(A2210:A4544,'Customer Names'!$A$2:$D$2336,2,0)</f>
        <v xml:space="preserve">  Dani</v>
      </c>
      <c r="C2210" s="8">
        <f>VLOOKUP(A2210:A4544,'Medical Examinations'!$A$2:$H$2336,2,0)</f>
        <v>38.17</v>
      </c>
      <c r="D2210" s="8">
        <f>VLOOKUP(A2210:A4544,'Medical Examinations'!$A$2:$H$2336,3,0)</f>
        <v>4.07</v>
      </c>
      <c r="E2210" s="8" t="str">
        <f>VLOOKUP(A2210:A4544,'Medical Examinations'!$A$1:$M$2336,10,0)</f>
        <v>No</v>
      </c>
      <c r="F2210" s="8" t="str">
        <f>VLOOKUP(A2210:A4544,'Medical Examinations'!$A$2:$H$2336,5,0)</f>
        <v>yes</v>
      </c>
      <c r="G2210" s="8" t="str">
        <f>VLOOKUP(A2210:A4544,'Medical Examinations'!$A$2:$H$2336,6,0)</f>
        <v>No</v>
      </c>
      <c r="H2210" s="8">
        <f>VLOOKUP(A2210:A4544,'Medical Examinations'!$A$2:$H$2336,7,0)</f>
        <v>1</v>
      </c>
      <c r="I2210" t="str">
        <f>VLOOKUP(A2210:A4544,'Medical Examinations'!$A$2:$K$2336,11,0)</f>
        <v>No</v>
      </c>
      <c r="J2210" s="8" t="str">
        <f>VLOOKUP(A2210:A4544,'Medical Examinations'!$A$2:$M$2336,12,0)</f>
        <v>Obesity</v>
      </c>
      <c r="K2210" s="8" t="str">
        <f>VLOOKUP(A2210:A4544,'Medical Examinations'!$A$2:$M$2336,13,0)</f>
        <v>Normal</v>
      </c>
      <c r="L2210" s="8" t="str">
        <f>VLOOKUP(Table1[CUSTOMER ID],'Hospitalisation Details'!$A$1:$N$2344,12,0)</f>
        <v>5/Dec/2004</v>
      </c>
      <c r="M2210" s="22">
        <f>VLOOKUP(Table1[CUSTOMER ID],'Hospitalisation Details'!$A$2:$N$2344,14,0)</f>
        <v>1631.67</v>
      </c>
      <c r="N2210" s="8" t="str">
        <f>VLOOKUP(Table1[CUSTOMER ID],'Hospitalisation Details'!$A$2:$I$2344,7,0)</f>
        <v>tier - 2</v>
      </c>
      <c r="O2210" s="8" t="str">
        <f>VLOOKUP(Table1[CUSTOMER ID],'Hospitalisation Details'!$A$2:$I$2344,8,0)</f>
        <v>tier - 3</v>
      </c>
      <c r="P2210" s="8" t="str">
        <f>VLOOKUP(Table1[CUSTOMER ID],'Hospitalisation Details'!$A$2:$I$2344,9,0)</f>
        <v>R1013</v>
      </c>
      <c r="Q2210" s="8">
        <f ca="1">VLOOKUP(Table1[CUSTOMER ID],'Hospitalisation Details'!$A$2:$N$2344,13,0)</f>
        <v>19</v>
      </c>
    </row>
    <row r="2211" spans="1:17" ht="15.75" x14ac:dyDescent="0.25">
      <c r="A2211" s="1" t="s">
        <v>147</v>
      </c>
      <c r="B2211" s="8" t="str">
        <f>VLOOKUP(A2211:A4545,'Customer Names'!$A$2:$D$2336,2,0)</f>
        <v xml:space="preserve">  Jennifer A</v>
      </c>
      <c r="C2211" s="8">
        <f>VLOOKUP(A2211:A4545,'Medical Examinations'!$A$2:$H$2336,2,0)</f>
        <v>36.85</v>
      </c>
      <c r="D2211" s="8">
        <f>VLOOKUP(A2211:A4545,'Medical Examinations'!$A$2:$H$2336,3,0)</f>
        <v>5.49</v>
      </c>
      <c r="E2211" s="8" t="str">
        <f>VLOOKUP(A2211:A4545,'Medical Examinations'!$A$1:$M$2336,10,0)</f>
        <v>No</v>
      </c>
      <c r="F2211" s="8" t="str">
        <f>VLOOKUP(A2211:A4545,'Medical Examinations'!$A$2:$H$2336,5,0)</f>
        <v>yes</v>
      </c>
      <c r="G2211" s="8" t="str">
        <f>VLOOKUP(A2211:A4545,'Medical Examinations'!$A$2:$H$2336,6,0)</f>
        <v>No</v>
      </c>
      <c r="H2211" s="8">
        <f>VLOOKUP(A2211:A4545,'Medical Examinations'!$A$2:$H$2336,7,0)</f>
        <v>1</v>
      </c>
      <c r="I2211" t="str">
        <f>VLOOKUP(A2211:A4545,'Medical Examinations'!$A$2:$K$2336,11,0)</f>
        <v>No</v>
      </c>
      <c r="J2211" s="8" t="str">
        <f>VLOOKUP(A2211:A4545,'Medical Examinations'!$A$2:$M$2336,12,0)</f>
        <v>Obesity</v>
      </c>
      <c r="K2211" s="8" t="str">
        <f>VLOOKUP(A2211:A4545,'Medical Examinations'!$A$2:$M$2336,13,0)</f>
        <v>Normal</v>
      </c>
      <c r="L2211" s="8" t="str">
        <f>VLOOKUP(Table1[CUSTOMER ID],'Hospitalisation Details'!$A$1:$N$2344,12,0)</f>
        <v>4/Oct/2004</v>
      </c>
      <c r="M2211" s="22">
        <f>VLOOKUP(Table1[CUSTOMER ID],'Hospitalisation Details'!$A$2:$N$2344,14,0)</f>
        <v>1629.83</v>
      </c>
      <c r="N2211" s="8" t="str">
        <f>VLOOKUP(Table1[CUSTOMER ID],'Hospitalisation Details'!$A$2:$I$2344,7,0)</f>
        <v>tier - 2</v>
      </c>
      <c r="O2211" s="8" t="str">
        <f>VLOOKUP(Table1[CUSTOMER ID],'Hospitalisation Details'!$A$2:$I$2344,8,0)</f>
        <v>tier - 2</v>
      </c>
      <c r="P2211" s="8" t="str">
        <f>VLOOKUP(Table1[CUSTOMER ID],'Hospitalisation Details'!$A$2:$I$2344,9,0)</f>
        <v>R1013</v>
      </c>
      <c r="Q2211" s="8">
        <f ca="1">VLOOKUP(Table1[CUSTOMER ID],'Hospitalisation Details'!$A$2:$N$2344,13,0)</f>
        <v>20</v>
      </c>
    </row>
    <row r="2212" spans="1:17" ht="15.75" x14ac:dyDescent="0.25">
      <c r="A2212" s="1" t="s">
        <v>146</v>
      </c>
      <c r="B2212" s="8" t="str">
        <f>VLOOKUP(A2212:A4546,'Customer Names'!$A$2:$D$2336,2,0)</f>
        <v xml:space="preserve">  Martin</v>
      </c>
      <c r="C2212" s="8">
        <f>VLOOKUP(A2212:A4546,'Medical Examinations'!$A$2:$H$2336,2,0)</f>
        <v>22.61</v>
      </c>
      <c r="D2212" s="8">
        <f>VLOOKUP(A2212:A4546,'Medical Examinations'!$A$2:$H$2336,3,0)</f>
        <v>5.68</v>
      </c>
      <c r="E2212" s="8" t="str">
        <f>VLOOKUP(A2212:A4546,'Medical Examinations'!$A$1:$M$2336,10,0)</f>
        <v>No</v>
      </c>
      <c r="F2212" s="8" t="str">
        <f>VLOOKUP(A2212:A4546,'Medical Examinations'!$A$2:$H$2336,5,0)</f>
        <v>No</v>
      </c>
      <c r="G2212" s="8" t="str">
        <f>VLOOKUP(A2212:A4546,'Medical Examinations'!$A$2:$H$2336,6,0)</f>
        <v>Yes</v>
      </c>
      <c r="H2212" s="8">
        <f>VLOOKUP(A2212:A4546,'Medical Examinations'!$A$2:$H$2336,7,0)</f>
        <v>1</v>
      </c>
      <c r="I2212" t="str">
        <f>VLOOKUP(A2212:A4546,'Medical Examinations'!$A$2:$K$2336,11,0)</f>
        <v>No</v>
      </c>
      <c r="J2212" s="8" t="str">
        <f>VLOOKUP(A2212:A4546,'Medical Examinations'!$A$2:$M$2336,12,0)</f>
        <v>Normal Weight</v>
      </c>
      <c r="K2212" s="8" t="str">
        <f>VLOOKUP(A2212:A4546,'Medical Examinations'!$A$2:$M$2336,13,0)</f>
        <v>Normal</v>
      </c>
      <c r="L2212" s="8" t="str">
        <f>VLOOKUP(Table1[CUSTOMER ID],'Hospitalisation Details'!$A$1:$N$2344,12,0)</f>
        <v>17/Jul/2003</v>
      </c>
      <c r="M2212" s="22">
        <f>VLOOKUP(Table1[CUSTOMER ID],'Hospitalisation Details'!$A$2:$N$2344,14,0)</f>
        <v>1628.47</v>
      </c>
      <c r="N2212" s="8" t="str">
        <f>VLOOKUP(Table1[CUSTOMER ID],'Hospitalisation Details'!$A$2:$I$2344,7,0)</f>
        <v>tier - 2</v>
      </c>
      <c r="O2212" s="8" t="str">
        <f>VLOOKUP(Table1[CUSTOMER ID],'Hospitalisation Details'!$A$2:$I$2344,8,0)</f>
        <v>tier - 1</v>
      </c>
      <c r="P2212" s="8" t="str">
        <f>VLOOKUP(Table1[CUSTOMER ID],'Hospitalisation Details'!$A$2:$I$2344,9,0)</f>
        <v>R1012</v>
      </c>
      <c r="Q2212" s="8">
        <f ca="1">VLOOKUP(Table1[CUSTOMER ID],'Hospitalisation Details'!$A$2:$N$2344,13,0)</f>
        <v>21</v>
      </c>
    </row>
    <row r="2213" spans="1:17" ht="15.75" x14ac:dyDescent="0.25">
      <c r="A2213" s="1" t="s">
        <v>145</v>
      </c>
      <c r="B2213" s="8" t="str">
        <f>VLOOKUP(A2213:A4547,'Customer Names'!$A$2:$D$2336,2,0)</f>
        <v xml:space="preserve">  Steve</v>
      </c>
      <c r="C2213" s="8">
        <f>VLOOKUP(A2213:A4547,'Medical Examinations'!$A$2:$H$2336,2,0)</f>
        <v>21.754999999999999</v>
      </c>
      <c r="D2213" s="8">
        <f>VLOOKUP(A2213:A4547,'Medical Examinations'!$A$2:$H$2336,3,0)</f>
        <v>6.09</v>
      </c>
      <c r="E2213" s="8" t="str">
        <f>VLOOKUP(A2213:A4547,'Medical Examinations'!$A$1:$M$2336,10,0)</f>
        <v>No</v>
      </c>
      <c r="F2213" s="8" t="str">
        <f>VLOOKUP(A2213:A4547,'Medical Examinations'!$A$2:$H$2336,5,0)</f>
        <v>No</v>
      </c>
      <c r="G2213" s="8" t="str">
        <f>VLOOKUP(A2213:A4547,'Medical Examinations'!$A$2:$H$2336,6,0)</f>
        <v>Yes</v>
      </c>
      <c r="H2213" s="8">
        <f>VLOOKUP(A2213:A4547,'Medical Examinations'!$A$2:$H$2336,7,0)</f>
        <v>1</v>
      </c>
      <c r="I2213" t="str">
        <f>VLOOKUP(A2213:A4547,'Medical Examinations'!$A$2:$K$2336,11,0)</f>
        <v>No</v>
      </c>
      <c r="J2213" s="8" t="str">
        <f>VLOOKUP(A2213:A4547,'Medical Examinations'!$A$2:$M$2336,12,0)</f>
        <v>Normal Weight</v>
      </c>
      <c r="K2213" s="8" t="str">
        <f>VLOOKUP(A2213:A4547,'Medical Examinations'!$A$2:$M$2336,13,0)</f>
        <v>Prediabetes</v>
      </c>
      <c r="L2213" s="8" t="str">
        <f>VLOOKUP(Table1[CUSTOMER ID],'Hospitalisation Details'!$A$1:$N$2344,12,0)</f>
        <v>4/Dec/2003</v>
      </c>
      <c r="M2213" s="22">
        <f>VLOOKUP(Table1[CUSTOMER ID],'Hospitalisation Details'!$A$2:$N$2344,14,0)</f>
        <v>1627.28</v>
      </c>
      <c r="N2213" s="8" t="str">
        <f>VLOOKUP(Table1[CUSTOMER ID],'Hospitalisation Details'!$A$2:$I$2344,7,0)</f>
        <v>tier - 2</v>
      </c>
      <c r="O2213" s="8" t="str">
        <f>VLOOKUP(Table1[CUSTOMER ID],'Hospitalisation Details'!$A$2:$I$2344,8,0)</f>
        <v>tier - 2</v>
      </c>
      <c r="P2213" s="8" t="str">
        <f>VLOOKUP(Table1[CUSTOMER ID],'Hospitalisation Details'!$A$2:$I$2344,9,0)</f>
        <v>R1012</v>
      </c>
      <c r="Q2213" s="8">
        <f ca="1">VLOOKUP(Table1[CUSTOMER ID],'Hospitalisation Details'!$A$2:$N$2344,13,0)</f>
        <v>20</v>
      </c>
    </row>
    <row r="2214" spans="1:17" ht="15.75" x14ac:dyDescent="0.25">
      <c r="A2214" s="1" t="s">
        <v>144</v>
      </c>
      <c r="B2214" s="8" t="str">
        <f>VLOOKUP(A2214:A4548,'Customer Names'!$A$2:$D$2336,2,0)</f>
        <v xml:space="preserve">  Christopher</v>
      </c>
      <c r="C2214" s="8">
        <f>VLOOKUP(A2214:A4548,'Medical Examinations'!$A$2:$H$2336,2,0)</f>
        <v>20.425000000000001</v>
      </c>
      <c r="D2214" s="8">
        <f>VLOOKUP(A2214:A4548,'Medical Examinations'!$A$2:$H$2336,3,0)</f>
        <v>5.53</v>
      </c>
      <c r="E2214" s="8" t="str">
        <f>VLOOKUP(A2214:A4548,'Medical Examinations'!$A$1:$M$2336,10,0)</f>
        <v>No</v>
      </c>
      <c r="F2214" s="8" t="str">
        <f>VLOOKUP(A2214:A4548,'Medical Examinations'!$A$2:$H$2336,5,0)</f>
        <v>No</v>
      </c>
      <c r="G2214" s="8" t="str">
        <f>VLOOKUP(A2214:A4548,'Medical Examinations'!$A$2:$H$2336,6,0)</f>
        <v>Yes</v>
      </c>
      <c r="H2214" s="8">
        <f>VLOOKUP(A2214:A4548,'Medical Examinations'!$A$2:$H$2336,7,0)</f>
        <v>1</v>
      </c>
      <c r="I2214" t="str">
        <f>VLOOKUP(A2214:A4548,'Medical Examinations'!$A$2:$K$2336,11,0)</f>
        <v>No</v>
      </c>
      <c r="J2214" s="8" t="str">
        <f>VLOOKUP(A2214:A4548,'Medical Examinations'!$A$2:$M$2336,12,0)</f>
        <v>Normal Weight</v>
      </c>
      <c r="K2214" s="8" t="str">
        <f>VLOOKUP(A2214:A4548,'Medical Examinations'!$A$2:$M$2336,13,0)</f>
        <v>Normal</v>
      </c>
      <c r="L2214" s="8" t="str">
        <f>VLOOKUP(Table1[CUSTOMER ID],'Hospitalisation Details'!$A$1:$N$2344,12,0)</f>
        <v>9/Sep/2003</v>
      </c>
      <c r="M2214" s="22">
        <f>VLOOKUP(Table1[CUSTOMER ID],'Hospitalisation Details'!$A$2:$N$2344,14,0)</f>
        <v>1625.43</v>
      </c>
      <c r="N2214" s="8" t="str">
        <f>VLOOKUP(Table1[CUSTOMER ID],'Hospitalisation Details'!$A$2:$I$2344,7,0)</f>
        <v>tier - 2</v>
      </c>
      <c r="O2214" s="8" t="str">
        <f>VLOOKUP(Table1[CUSTOMER ID],'Hospitalisation Details'!$A$2:$I$2344,8,0)</f>
        <v>tier - 3</v>
      </c>
      <c r="P2214" s="8" t="str">
        <f>VLOOKUP(Table1[CUSTOMER ID],'Hospitalisation Details'!$A$2:$I$2344,9,0)</f>
        <v>R1012</v>
      </c>
      <c r="Q2214" s="8">
        <f ca="1">VLOOKUP(Table1[CUSTOMER ID],'Hospitalisation Details'!$A$2:$N$2344,13,0)</f>
        <v>21</v>
      </c>
    </row>
    <row r="2215" spans="1:17" ht="15.75" x14ac:dyDescent="0.25">
      <c r="A2215" s="1" t="s">
        <v>143</v>
      </c>
      <c r="B2215" s="8" t="str">
        <f>VLOOKUP(A2215:A4549,'Customer Names'!$A$2:$D$2336,2,0)</f>
        <v xml:space="preserve">  Kathryn M</v>
      </c>
      <c r="C2215" s="8">
        <f>VLOOKUP(A2215:A4549,'Medical Examinations'!$A$2:$H$2336,2,0)</f>
        <v>31.35</v>
      </c>
      <c r="D2215" s="8">
        <f>VLOOKUP(A2215:A4549,'Medical Examinations'!$A$2:$H$2336,3,0)</f>
        <v>4.28</v>
      </c>
      <c r="E2215" s="8" t="str">
        <f>VLOOKUP(A2215:A4549,'Medical Examinations'!$A$1:$M$2336,10,0)</f>
        <v>No</v>
      </c>
      <c r="F2215" s="8" t="str">
        <f>VLOOKUP(A2215:A4549,'Medical Examinations'!$A$2:$H$2336,5,0)</f>
        <v>yes</v>
      </c>
      <c r="G2215" s="8" t="str">
        <f>VLOOKUP(A2215:A4549,'Medical Examinations'!$A$2:$H$2336,6,0)</f>
        <v>No</v>
      </c>
      <c r="H2215" s="8">
        <f>VLOOKUP(A2215:A4549,'Medical Examinations'!$A$2:$H$2336,7,0)</f>
        <v>1</v>
      </c>
      <c r="I2215" t="str">
        <f>VLOOKUP(A2215:A4549,'Medical Examinations'!$A$2:$K$2336,11,0)</f>
        <v>No</v>
      </c>
      <c r="J2215" s="8" t="str">
        <f>VLOOKUP(A2215:A4549,'Medical Examinations'!$A$2:$M$2336,12,0)</f>
        <v>Obesity</v>
      </c>
      <c r="K2215" s="8" t="str">
        <f>VLOOKUP(A2215:A4549,'Medical Examinations'!$A$2:$M$2336,13,0)</f>
        <v>Normal</v>
      </c>
      <c r="L2215" s="8" t="str">
        <f>VLOOKUP(Table1[CUSTOMER ID],'Hospitalisation Details'!$A$1:$N$2344,12,0)</f>
        <v>25/Jul/2004</v>
      </c>
      <c r="M2215" s="22">
        <f>VLOOKUP(Table1[CUSTOMER ID],'Hospitalisation Details'!$A$2:$N$2344,14,0)</f>
        <v>1622.19</v>
      </c>
      <c r="N2215" s="8" t="str">
        <f>VLOOKUP(Table1[CUSTOMER ID],'Hospitalisation Details'!$A$2:$I$2344,7,0)</f>
        <v>tier - 2</v>
      </c>
      <c r="O2215" s="8" t="str">
        <f>VLOOKUP(Table1[CUSTOMER ID],'Hospitalisation Details'!$A$2:$I$2344,8,0)</f>
        <v>tier - 1</v>
      </c>
      <c r="P2215" s="8" t="str">
        <f>VLOOKUP(Table1[CUSTOMER ID],'Hospitalisation Details'!$A$2:$I$2344,9,0)</f>
        <v>R1013</v>
      </c>
      <c r="Q2215" s="8">
        <f ca="1">VLOOKUP(Table1[CUSTOMER ID],'Hospitalisation Details'!$A$2:$N$2344,13,0)</f>
        <v>20</v>
      </c>
    </row>
    <row r="2216" spans="1:17" ht="15.75" x14ac:dyDescent="0.25">
      <c r="A2216" s="1" t="s">
        <v>142</v>
      </c>
      <c r="B2216" s="8" t="str">
        <f>VLOOKUP(A2216:A4550,'Customer Names'!$A$2:$D$2336,2,0)</f>
        <v xml:space="preserve">  Emily</v>
      </c>
      <c r="C2216" s="8">
        <f>VLOOKUP(A2216:A4550,'Medical Examinations'!$A$2:$H$2336,2,0)</f>
        <v>31.13</v>
      </c>
      <c r="D2216" s="8">
        <f>VLOOKUP(A2216:A4550,'Medical Examinations'!$A$2:$H$2336,3,0)</f>
        <v>6.01</v>
      </c>
      <c r="E2216" s="8" t="str">
        <f>VLOOKUP(A2216:A4550,'Medical Examinations'!$A$1:$M$2336,10,0)</f>
        <v>No</v>
      </c>
      <c r="F2216" s="8" t="str">
        <f>VLOOKUP(A2216:A4550,'Medical Examinations'!$A$2:$H$2336,5,0)</f>
        <v>yes</v>
      </c>
      <c r="G2216" s="8" t="str">
        <f>VLOOKUP(A2216:A4550,'Medical Examinations'!$A$2:$H$2336,6,0)</f>
        <v>No</v>
      </c>
      <c r="H2216" s="8">
        <f>VLOOKUP(A2216:A4550,'Medical Examinations'!$A$2:$H$2336,7,0)</f>
        <v>1</v>
      </c>
      <c r="I2216" t="str">
        <f>VLOOKUP(A2216:A4550,'Medical Examinations'!$A$2:$K$2336,11,0)</f>
        <v>No</v>
      </c>
      <c r="J2216" s="8" t="str">
        <f>VLOOKUP(A2216:A4550,'Medical Examinations'!$A$2:$M$2336,12,0)</f>
        <v>Obesity</v>
      </c>
      <c r="K2216" s="8" t="str">
        <f>VLOOKUP(A2216:A4550,'Medical Examinations'!$A$2:$M$2336,13,0)</f>
        <v>Prediabetes</v>
      </c>
      <c r="L2216" s="8" t="str">
        <f>VLOOKUP(Table1[CUSTOMER ID],'Hospitalisation Details'!$A$1:$N$2344,12,0)</f>
        <v>21/Aug/2004</v>
      </c>
      <c r="M2216" s="22">
        <f>VLOOKUP(Table1[CUSTOMER ID],'Hospitalisation Details'!$A$2:$N$2344,14,0)</f>
        <v>1621.88</v>
      </c>
      <c r="N2216" s="8" t="str">
        <f>VLOOKUP(Table1[CUSTOMER ID],'Hospitalisation Details'!$A$2:$I$2344,7,0)</f>
        <v>tier - 2</v>
      </c>
      <c r="O2216" s="8" t="str">
        <f>VLOOKUP(Table1[CUSTOMER ID],'Hospitalisation Details'!$A$2:$I$2344,8,0)</f>
        <v>tier - 2</v>
      </c>
      <c r="P2216" s="8" t="str">
        <f>VLOOKUP(Table1[CUSTOMER ID],'Hospitalisation Details'!$A$2:$I$2344,9,0)</f>
        <v>R1013</v>
      </c>
      <c r="Q2216" s="8">
        <f ca="1">VLOOKUP(Table1[CUSTOMER ID],'Hospitalisation Details'!$A$2:$N$2344,13,0)</f>
        <v>20</v>
      </c>
    </row>
    <row r="2217" spans="1:17" ht="15.75" x14ac:dyDescent="0.25">
      <c r="A2217" s="1" t="s">
        <v>141</v>
      </c>
      <c r="B2217" s="8" t="str">
        <f>VLOOKUP(A2217:A4551,'Customer Names'!$A$2:$D$2336,2,0)</f>
        <v xml:space="preserve">  Trent A</v>
      </c>
      <c r="C2217" s="8">
        <f>VLOOKUP(A2217:A4551,'Medical Examinations'!$A$2:$H$2336,2,0)</f>
        <v>17.48</v>
      </c>
      <c r="D2217" s="8">
        <f>VLOOKUP(A2217:A4551,'Medical Examinations'!$A$2:$H$2336,3,0)</f>
        <v>4.59</v>
      </c>
      <c r="E2217" s="8" t="str">
        <f>VLOOKUP(A2217:A4551,'Medical Examinations'!$A$1:$M$2336,10,0)</f>
        <v>No</v>
      </c>
      <c r="F2217" s="8" t="str">
        <f>VLOOKUP(A2217:A4551,'Medical Examinations'!$A$2:$H$2336,5,0)</f>
        <v>No</v>
      </c>
      <c r="G2217" s="8" t="str">
        <f>VLOOKUP(A2217:A4551,'Medical Examinations'!$A$2:$H$2336,6,0)</f>
        <v>Yes</v>
      </c>
      <c r="H2217" s="8">
        <f>VLOOKUP(A2217:A4551,'Medical Examinations'!$A$2:$H$2336,7,0)</f>
        <v>1</v>
      </c>
      <c r="I2217" t="str">
        <f>VLOOKUP(A2217:A4551,'Medical Examinations'!$A$2:$K$2336,11,0)</f>
        <v>No</v>
      </c>
      <c r="J2217" s="8" t="str">
        <f>VLOOKUP(A2217:A4551,'Medical Examinations'!$A$2:$M$2336,12,0)</f>
        <v>Underweight</v>
      </c>
      <c r="K2217" s="8" t="str">
        <f>VLOOKUP(A2217:A4551,'Medical Examinations'!$A$2:$M$2336,13,0)</f>
        <v>Normal</v>
      </c>
      <c r="L2217" s="8" t="str">
        <f>VLOOKUP(Table1[CUSTOMER ID],'Hospitalisation Details'!$A$1:$N$2344,12,0)</f>
        <v>14/Sep/2003</v>
      </c>
      <c r="M2217" s="22">
        <f>VLOOKUP(Table1[CUSTOMER ID],'Hospitalisation Details'!$A$2:$N$2344,14,0)</f>
        <v>1621.34</v>
      </c>
      <c r="N2217" s="8" t="str">
        <f>VLOOKUP(Table1[CUSTOMER ID],'Hospitalisation Details'!$A$2:$I$2344,7,0)</f>
        <v>tier - 2</v>
      </c>
      <c r="O2217" s="8" t="str">
        <f>VLOOKUP(Table1[CUSTOMER ID],'Hospitalisation Details'!$A$2:$I$2344,8,0)</f>
        <v>tier - 2</v>
      </c>
      <c r="P2217" s="8" t="str">
        <f>VLOOKUP(Table1[CUSTOMER ID],'Hospitalisation Details'!$A$2:$I$2344,9,0)</f>
        <v>R1012</v>
      </c>
      <c r="Q2217" s="8">
        <f ca="1">VLOOKUP(Table1[CUSTOMER ID],'Hospitalisation Details'!$A$2:$N$2344,13,0)</f>
        <v>21</v>
      </c>
    </row>
    <row r="2218" spans="1:17" ht="15.75" x14ac:dyDescent="0.25">
      <c r="A2218" s="1" t="s">
        <v>140</v>
      </c>
      <c r="B2218" s="8" t="str">
        <f>VLOOKUP(A2218:A4552,'Customer Names'!$A$2:$D$2336,2,0)</f>
        <v xml:space="preserve">  Jennifer E</v>
      </c>
      <c r="C2218" s="8">
        <f>VLOOKUP(A2218:A4552,'Medical Examinations'!$A$2:$H$2336,2,0)</f>
        <v>22.57</v>
      </c>
      <c r="D2218" s="8">
        <f>VLOOKUP(A2218:A4552,'Medical Examinations'!$A$2:$H$2336,3,0)</f>
        <v>5.8</v>
      </c>
      <c r="E2218" s="8" t="str">
        <f>VLOOKUP(A2218:A4552,'Medical Examinations'!$A$1:$M$2336,10,0)</f>
        <v>Yes</v>
      </c>
      <c r="F2218" s="8" t="str">
        <f>VLOOKUP(A2218:A4552,'Medical Examinations'!$A$2:$H$2336,5,0)</f>
        <v>No</v>
      </c>
      <c r="G2218" s="8" t="str">
        <f>VLOOKUP(A2218:A4552,'Medical Examinations'!$A$2:$H$2336,6,0)</f>
        <v>No</v>
      </c>
      <c r="H2218" s="8">
        <f>VLOOKUP(A2218:A4552,'Medical Examinations'!$A$2:$H$2336,7,0)</f>
        <v>1</v>
      </c>
      <c r="I2218" t="str">
        <f>VLOOKUP(A2218:A4552,'Medical Examinations'!$A$2:$K$2336,11,0)</f>
        <v>No</v>
      </c>
      <c r="J2218" s="8" t="str">
        <f>VLOOKUP(A2218:A4552,'Medical Examinations'!$A$2:$M$2336,12,0)</f>
        <v>Normal Weight</v>
      </c>
      <c r="K2218" s="8" t="str">
        <f>VLOOKUP(A2218:A4552,'Medical Examinations'!$A$2:$M$2336,13,0)</f>
        <v>Prediabetes</v>
      </c>
      <c r="L2218" s="8" t="str">
        <f>VLOOKUP(Table1[CUSTOMER ID],'Hospitalisation Details'!$A$1:$N$2344,12,0)</f>
        <v>5/Aug/1995</v>
      </c>
      <c r="M2218" s="22">
        <f>VLOOKUP(Table1[CUSTOMER ID],'Hospitalisation Details'!$A$2:$N$2344,14,0)</f>
        <v>1617.16</v>
      </c>
      <c r="N2218" s="8" t="str">
        <f>VLOOKUP(Table1[CUSTOMER ID],'Hospitalisation Details'!$A$2:$I$2344,7,0)</f>
        <v>tier - 2</v>
      </c>
      <c r="O2218" s="8" t="str">
        <f>VLOOKUP(Table1[CUSTOMER ID],'Hospitalisation Details'!$A$2:$I$2344,8,0)</f>
        <v>tier - 1</v>
      </c>
      <c r="P2218" s="8" t="str">
        <f>VLOOKUP(Table1[CUSTOMER ID],'Hospitalisation Details'!$A$2:$I$2344,9,0)</f>
        <v>R1013</v>
      </c>
      <c r="Q2218" s="8">
        <f ca="1">VLOOKUP(Table1[CUSTOMER ID],'Hospitalisation Details'!$A$2:$N$2344,13,0)</f>
        <v>29</v>
      </c>
    </row>
    <row r="2219" spans="1:17" ht="15.75" x14ac:dyDescent="0.25">
      <c r="A2219" s="1" t="s">
        <v>139</v>
      </c>
      <c r="B2219" s="8" t="str">
        <f>VLOOKUP(A2219:A4553,'Customer Names'!$A$2:$D$2336,2,0)</f>
        <v xml:space="preserve">  Polly</v>
      </c>
      <c r="C2219" s="8">
        <f>VLOOKUP(A2219:A4553,'Medical Examinations'!$A$2:$H$2336,2,0)</f>
        <v>26.73</v>
      </c>
      <c r="D2219" s="8">
        <f>VLOOKUP(A2219:A4553,'Medical Examinations'!$A$2:$H$2336,3,0)</f>
        <v>5.08</v>
      </c>
      <c r="E2219" s="8" t="str">
        <f>VLOOKUP(A2219:A4553,'Medical Examinations'!$A$1:$M$2336,10,0)</f>
        <v>No</v>
      </c>
      <c r="F2219" s="8" t="str">
        <f>VLOOKUP(A2219:A4553,'Medical Examinations'!$A$2:$H$2336,5,0)</f>
        <v>yes</v>
      </c>
      <c r="G2219" s="8" t="str">
        <f>VLOOKUP(A2219:A4553,'Medical Examinations'!$A$2:$H$2336,6,0)</f>
        <v>No</v>
      </c>
      <c r="H2219" s="8">
        <f>VLOOKUP(A2219:A4553,'Medical Examinations'!$A$2:$H$2336,7,0)</f>
        <v>1</v>
      </c>
      <c r="I2219" t="str">
        <f>VLOOKUP(A2219:A4553,'Medical Examinations'!$A$2:$K$2336,11,0)</f>
        <v>No</v>
      </c>
      <c r="J2219" s="8" t="str">
        <f>VLOOKUP(A2219:A4553,'Medical Examinations'!$A$2:$M$2336,12,0)</f>
        <v>Overweight</v>
      </c>
      <c r="K2219" s="8" t="str">
        <f>VLOOKUP(A2219:A4553,'Medical Examinations'!$A$2:$M$2336,13,0)</f>
        <v>Normal</v>
      </c>
      <c r="L2219" s="8" t="str">
        <f>VLOOKUP(Table1[CUSTOMER ID],'Hospitalisation Details'!$A$1:$N$2344,12,0)</f>
        <v>22/Jul/2004</v>
      </c>
      <c r="M2219" s="22">
        <f>VLOOKUP(Table1[CUSTOMER ID],'Hospitalisation Details'!$A$2:$N$2344,14,0)</f>
        <v>1615.77</v>
      </c>
      <c r="N2219" s="8" t="str">
        <f>VLOOKUP(Table1[CUSTOMER ID],'Hospitalisation Details'!$A$2:$I$2344,7,0)</f>
        <v>tier - 2</v>
      </c>
      <c r="O2219" s="8" t="str">
        <f>VLOOKUP(Table1[CUSTOMER ID],'Hospitalisation Details'!$A$2:$I$2344,8,0)</f>
        <v>tier - 1</v>
      </c>
      <c r="P2219" s="8" t="str">
        <f>VLOOKUP(Table1[CUSTOMER ID],'Hospitalisation Details'!$A$2:$I$2344,9,0)</f>
        <v>R1013</v>
      </c>
      <c r="Q2219" s="8">
        <f ca="1">VLOOKUP(Table1[CUSTOMER ID],'Hospitalisation Details'!$A$2:$N$2344,13,0)</f>
        <v>20</v>
      </c>
    </row>
    <row r="2220" spans="1:17" ht="15.75" x14ac:dyDescent="0.25">
      <c r="A2220" s="1" t="s">
        <v>138</v>
      </c>
      <c r="B2220" s="8" t="str">
        <f>VLOOKUP(A2220:A4554,'Customer Names'!$A$2:$D$2336,2,0)</f>
        <v xml:space="preserve">  Elizabeth</v>
      </c>
      <c r="C2220" s="8">
        <f>VLOOKUP(A2220:A4554,'Medical Examinations'!$A$2:$H$2336,2,0)</f>
        <v>20.79</v>
      </c>
      <c r="D2220" s="8">
        <f>VLOOKUP(A2220:A4554,'Medical Examinations'!$A$2:$H$2336,3,0)</f>
        <v>5.84</v>
      </c>
      <c r="E2220" s="8" t="str">
        <f>VLOOKUP(A2220:A4554,'Medical Examinations'!$A$1:$M$2336,10,0)</f>
        <v>No</v>
      </c>
      <c r="F2220" s="8" t="str">
        <f>VLOOKUP(A2220:A4554,'Medical Examinations'!$A$2:$H$2336,5,0)</f>
        <v>yes</v>
      </c>
      <c r="G2220" s="8" t="str">
        <f>VLOOKUP(A2220:A4554,'Medical Examinations'!$A$2:$H$2336,6,0)</f>
        <v>No</v>
      </c>
      <c r="H2220" s="8">
        <f>VLOOKUP(A2220:A4554,'Medical Examinations'!$A$2:$H$2336,7,0)</f>
        <v>1</v>
      </c>
      <c r="I2220" t="str">
        <f>VLOOKUP(A2220:A4554,'Medical Examinations'!$A$2:$K$2336,11,0)</f>
        <v>No</v>
      </c>
      <c r="J2220" s="8" t="str">
        <f>VLOOKUP(A2220:A4554,'Medical Examinations'!$A$2:$M$2336,12,0)</f>
        <v>Normal Weight</v>
      </c>
      <c r="K2220" s="8" t="str">
        <f>VLOOKUP(A2220:A4554,'Medical Examinations'!$A$2:$M$2336,13,0)</f>
        <v>Prediabetes</v>
      </c>
      <c r="L2220" s="8" t="str">
        <f>VLOOKUP(Table1[CUSTOMER ID],'Hospitalisation Details'!$A$1:$N$2344,12,0)</f>
        <v>19/Nov/2004</v>
      </c>
      <c r="M2220" s="22">
        <f>VLOOKUP(Table1[CUSTOMER ID],'Hospitalisation Details'!$A$2:$N$2344,14,0)</f>
        <v>1607.51</v>
      </c>
      <c r="N2220" s="8" t="str">
        <f>VLOOKUP(Table1[CUSTOMER ID],'Hospitalisation Details'!$A$2:$I$2344,7,0)</f>
        <v>tier - 2</v>
      </c>
      <c r="O2220" s="8" t="str">
        <f>VLOOKUP(Table1[CUSTOMER ID],'Hospitalisation Details'!$A$2:$I$2344,8,0)</f>
        <v>tier - 3</v>
      </c>
      <c r="P2220" s="8" t="str">
        <f>VLOOKUP(Table1[CUSTOMER ID],'Hospitalisation Details'!$A$2:$I$2344,9,0)</f>
        <v>R1013</v>
      </c>
      <c r="Q2220" s="8">
        <f ca="1">VLOOKUP(Table1[CUSTOMER ID],'Hospitalisation Details'!$A$2:$N$2344,13,0)</f>
        <v>20</v>
      </c>
    </row>
    <row r="2221" spans="1:17" ht="15.75" x14ac:dyDescent="0.25">
      <c r="A2221" s="1" t="s">
        <v>137</v>
      </c>
      <c r="B2221" s="8" t="str">
        <f>VLOOKUP(A2221:A4555,'Customer Names'!$A$2:$D$2336,2,0)</f>
        <v xml:space="preserve">  Tiffany A</v>
      </c>
      <c r="C2221" s="8">
        <f>VLOOKUP(A2221:A4555,'Medical Examinations'!$A$2:$H$2336,2,0)</f>
        <v>20.149999999999999</v>
      </c>
      <c r="D2221" s="8">
        <f>VLOOKUP(A2221:A4555,'Medical Examinations'!$A$2:$H$2336,3,0)</f>
        <v>4.1500000000000004</v>
      </c>
      <c r="E2221" s="8" t="str">
        <f>VLOOKUP(A2221:A4555,'Medical Examinations'!$A$1:$M$2336,10,0)</f>
        <v>No</v>
      </c>
      <c r="F2221" s="8" t="str">
        <f>VLOOKUP(A2221:A4555,'Medical Examinations'!$A$2:$H$2336,5,0)</f>
        <v>No</v>
      </c>
      <c r="G2221" s="8" t="str">
        <f>VLOOKUP(A2221:A4555,'Medical Examinations'!$A$2:$H$2336,6,0)</f>
        <v>No</v>
      </c>
      <c r="H2221" s="8">
        <f>VLOOKUP(A2221:A4555,'Medical Examinations'!$A$2:$H$2336,7,0)</f>
        <v>1</v>
      </c>
      <c r="I2221" t="str">
        <f>VLOOKUP(A2221:A4555,'Medical Examinations'!$A$2:$K$2336,11,0)</f>
        <v>No</v>
      </c>
      <c r="J2221" s="8" t="str">
        <f>VLOOKUP(A2221:A4555,'Medical Examinations'!$A$2:$M$2336,12,0)</f>
        <v>Normal Weight</v>
      </c>
      <c r="K2221" s="8" t="str">
        <f>VLOOKUP(A2221:A4555,'Medical Examinations'!$A$2:$M$2336,13,0)</f>
        <v>Normal</v>
      </c>
      <c r="L2221" s="8" t="str">
        <f>VLOOKUP(Table1[CUSTOMER ID],'Hospitalisation Details'!$A$1:$N$2344,12,0)</f>
        <v>22/Sep/1992</v>
      </c>
      <c r="M2221" s="22">
        <f>VLOOKUP(Table1[CUSTOMER ID],'Hospitalisation Details'!$A$2:$N$2344,14,0)</f>
        <v>1566.88</v>
      </c>
      <c r="N2221" s="8" t="str">
        <f>VLOOKUP(Table1[CUSTOMER ID],'Hospitalisation Details'!$A$2:$I$2344,7,0)</f>
        <v>tier - 2</v>
      </c>
      <c r="O2221" s="8" t="str">
        <f>VLOOKUP(Table1[CUSTOMER ID],'Hospitalisation Details'!$A$2:$I$2344,8,0)</f>
        <v>tier - 1</v>
      </c>
      <c r="P2221" s="8" t="str">
        <f>VLOOKUP(Table1[CUSTOMER ID],'Hospitalisation Details'!$A$2:$I$2344,9,0)</f>
        <v>R1013</v>
      </c>
      <c r="Q2221" s="8">
        <f ca="1">VLOOKUP(Table1[CUSTOMER ID],'Hospitalisation Details'!$A$2:$N$2344,13,0)</f>
        <v>32</v>
      </c>
    </row>
    <row r="2222" spans="1:17" ht="15.75" x14ac:dyDescent="0.25">
      <c r="A2222" s="1" t="s">
        <v>136</v>
      </c>
      <c r="B2222" s="8" t="str">
        <f>VLOOKUP(A2222:A4556,'Customer Names'!$A$2:$D$2336,2,0)</f>
        <v xml:space="preserve">  Cole</v>
      </c>
      <c r="C2222" s="8">
        <f>VLOOKUP(A2222:A4556,'Medical Examinations'!$A$2:$H$2336,2,0)</f>
        <v>36.85</v>
      </c>
      <c r="D2222" s="8">
        <f>VLOOKUP(A2222:A4556,'Medical Examinations'!$A$2:$H$2336,3,0)</f>
        <v>4.3600000000000003</v>
      </c>
      <c r="E2222" s="8" t="str">
        <f>VLOOKUP(A2222:A4556,'Medical Examinations'!$A$1:$M$2336,10,0)</f>
        <v>Yes</v>
      </c>
      <c r="F2222" s="8" t="str">
        <f>VLOOKUP(A2222:A4556,'Medical Examinations'!$A$2:$H$2336,5,0)</f>
        <v>No</v>
      </c>
      <c r="G2222" s="8" t="str">
        <f>VLOOKUP(A2222:A4556,'Medical Examinations'!$A$2:$H$2336,6,0)</f>
        <v>No</v>
      </c>
      <c r="H2222" s="8">
        <f>VLOOKUP(A2222:A4556,'Medical Examinations'!$A$2:$H$2336,7,0)</f>
        <v>0</v>
      </c>
      <c r="I2222" t="str">
        <f>VLOOKUP(A2222:A4556,'Medical Examinations'!$A$2:$K$2336,11,0)</f>
        <v>No</v>
      </c>
      <c r="J2222" s="8" t="str">
        <f>VLOOKUP(A2222:A4556,'Medical Examinations'!$A$2:$M$2336,12,0)</f>
        <v>Obesity</v>
      </c>
      <c r="K2222" s="8" t="str">
        <f>VLOOKUP(A2222:A4556,'Medical Examinations'!$A$2:$M$2336,13,0)</f>
        <v>Normal</v>
      </c>
      <c r="L2222" s="8" t="str">
        <f>VLOOKUP(Table1[CUSTOMER ID],'Hospitalisation Details'!$A$1:$N$2344,12,0)</f>
        <v>5/Dec/2001</v>
      </c>
      <c r="M2222" s="22">
        <f>VLOOKUP(Table1[CUSTOMER ID],'Hospitalisation Details'!$A$2:$N$2344,14,0)</f>
        <v>1534.3</v>
      </c>
      <c r="N2222" s="8" t="str">
        <f>VLOOKUP(Table1[CUSTOMER ID],'Hospitalisation Details'!$A$2:$I$2344,7,0)</f>
        <v>tier - 2</v>
      </c>
      <c r="O2222" s="8" t="str">
        <f>VLOOKUP(Table1[CUSTOMER ID],'Hospitalisation Details'!$A$2:$I$2344,8,0)</f>
        <v>tier - 2</v>
      </c>
      <c r="P2222" s="8" t="str">
        <f>VLOOKUP(Table1[CUSTOMER ID],'Hospitalisation Details'!$A$2:$I$2344,9,0)</f>
        <v>R1013</v>
      </c>
      <c r="Q2222" s="8">
        <f ca="1">VLOOKUP(Table1[CUSTOMER ID],'Hospitalisation Details'!$A$2:$N$2344,13,0)</f>
        <v>22</v>
      </c>
    </row>
    <row r="2223" spans="1:17" ht="15.75" x14ac:dyDescent="0.25">
      <c r="A2223" s="1" t="s">
        <v>135</v>
      </c>
      <c r="B2223" s="8" t="str">
        <f>VLOOKUP(A2223:A4557,'Customer Names'!$A$2:$D$2336,2,0)</f>
        <v xml:space="preserve">  Matthew T</v>
      </c>
      <c r="C2223" s="8">
        <f>VLOOKUP(A2223:A4557,'Medical Examinations'!$A$2:$H$2336,2,0)</f>
        <v>35.53</v>
      </c>
      <c r="D2223" s="8">
        <f>VLOOKUP(A2223:A4557,'Medical Examinations'!$A$2:$H$2336,3,0)</f>
        <v>4.55</v>
      </c>
      <c r="E2223" s="8" t="str">
        <f>VLOOKUP(A2223:A4557,'Medical Examinations'!$A$1:$M$2336,10,0)</f>
        <v>Yes</v>
      </c>
      <c r="F2223" s="8" t="str">
        <f>VLOOKUP(A2223:A4557,'Medical Examinations'!$A$2:$H$2336,5,0)</f>
        <v>No</v>
      </c>
      <c r="G2223" s="8" t="str">
        <f>VLOOKUP(A2223:A4557,'Medical Examinations'!$A$2:$H$2336,6,0)</f>
        <v>No</v>
      </c>
      <c r="H2223" s="8">
        <f>VLOOKUP(A2223:A4557,'Medical Examinations'!$A$2:$H$2336,7,0)</f>
        <v>0</v>
      </c>
      <c r="I2223" t="str">
        <f>VLOOKUP(A2223:A4557,'Medical Examinations'!$A$2:$K$2336,11,0)</f>
        <v>No</v>
      </c>
      <c r="J2223" s="8" t="str">
        <f>VLOOKUP(A2223:A4557,'Medical Examinations'!$A$2:$M$2336,12,0)</f>
        <v>Obesity</v>
      </c>
      <c r="K2223" s="8" t="str">
        <f>VLOOKUP(A2223:A4557,'Medical Examinations'!$A$2:$M$2336,13,0)</f>
        <v>Normal</v>
      </c>
      <c r="L2223" s="8" t="str">
        <f>VLOOKUP(Table1[CUSTOMER ID],'Hospitalisation Details'!$A$1:$N$2344,12,0)</f>
        <v>2/Jun/2001</v>
      </c>
      <c r="M2223" s="22">
        <f>VLOOKUP(Table1[CUSTOMER ID],'Hospitalisation Details'!$A$2:$N$2344,14,0)</f>
        <v>1532.47</v>
      </c>
      <c r="N2223" s="8" t="str">
        <f>VLOOKUP(Table1[CUSTOMER ID],'Hospitalisation Details'!$A$2:$I$2344,7,0)</f>
        <v>tier - 2</v>
      </c>
      <c r="O2223" s="8" t="str">
        <f>VLOOKUP(Table1[CUSTOMER ID],'Hospitalisation Details'!$A$2:$I$2344,8,0)</f>
        <v>tier - 2</v>
      </c>
      <c r="P2223" s="8" t="str">
        <f>VLOOKUP(Table1[CUSTOMER ID],'Hospitalisation Details'!$A$2:$I$2344,9,0)</f>
        <v>R1013</v>
      </c>
      <c r="Q2223" s="8">
        <f ca="1">VLOOKUP(Table1[CUSTOMER ID],'Hospitalisation Details'!$A$2:$N$2344,13,0)</f>
        <v>23</v>
      </c>
    </row>
    <row r="2224" spans="1:17" ht="15.75" x14ac:dyDescent="0.25">
      <c r="A2224" s="1" t="s">
        <v>134</v>
      </c>
      <c r="B2224" s="8" t="str">
        <f>VLOOKUP(A2224:A4558,'Customer Names'!$A$2:$D$2336,2,0)</f>
        <v xml:space="preserve">  Zachary</v>
      </c>
      <c r="C2224" s="8">
        <f>VLOOKUP(A2224:A4558,'Medical Examinations'!$A$2:$H$2336,2,0)</f>
        <v>31.1</v>
      </c>
      <c r="D2224" s="8">
        <f>VLOOKUP(A2224:A4558,'Medical Examinations'!$A$2:$H$2336,3,0)</f>
        <v>4.37</v>
      </c>
      <c r="E2224" s="8" t="str">
        <f>VLOOKUP(A2224:A4558,'Medical Examinations'!$A$1:$M$2336,10,0)</f>
        <v>Yes</v>
      </c>
      <c r="F2224" s="8" t="str">
        <f>VLOOKUP(A2224:A4558,'Medical Examinations'!$A$2:$H$2336,5,0)</f>
        <v>No</v>
      </c>
      <c r="G2224" s="8" t="str">
        <f>VLOOKUP(A2224:A4558,'Medical Examinations'!$A$2:$H$2336,6,0)</f>
        <v>No</v>
      </c>
      <c r="H2224" s="8">
        <f>VLOOKUP(A2224:A4558,'Medical Examinations'!$A$2:$H$2336,7,0)</f>
        <v>0</v>
      </c>
      <c r="I2224" t="str">
        <f>VLOOKUP(A2224:A4558,'Medical Examinations'!$A$2:$K$2336,11,0)</f>
        <v>No</v>
      </c>
      <c r="J2224" s="8" t="str">
        <f>VLOOKUP(A2224:A4558,'Medical Examinations'!$A$2:$M$2336,12,0)</f>
        <v>Obesity</v>
      </c>
      <c r="K2224" s="8" t="str">
        <f>VLOOKUP(A2224:A4558,'Medical Examinations'!$A$2:$M$2336,13,0)</f>
        <v>Normal</v>
      </c>
      <c r="L2224" s="8" t="str">
        <f>VLOOKUP(Table1[CUSTOMER ID],'Hospitalisation Details'!$A$1:$N$2344,12,0)</f>
        <v>7/Jul/2001</v>
      </c>
      <c r="M2224" s="22">
        <f>VLOOKUP(Table1[CUSTOMER ID],'Hospitalisation Details'!$A$2:$N$2344,14,0)</f>
        <v>1526.31</v>
      </c>
      <c r="N2224" s="8" t="str">
        <f>VLOOKUP(Table1[CUSTOMER ID],'Hospitalisation Details'!$A$2:$I$2344,7,0)</f>
        <v>tier - 2</v>
      </c>
      <c r="O2224" s="8" t="str">
        <f>VLOOKUP(Table1[CUSTOMER ID],'Hospitalisation Details'!$A$2:$I$2344,8,0)</f>
        <v>tier - 3</v>
      </c>
      <c r="P2224" s="8" t="str">
        <f>VLOOKUP(Table1[CUSTOMER ID],'Hospitalisation Details'!$A$2:$I$2344,9,0)</f>
        <v>R1011</v>
      </c>
      <c r="Q2224" s="8">
        <f ca="1">VLOOKUP(Table1[CUSTOMER ID],'Hospitalisation Details'!$A$2:$N$2344,13,0)</f>
        <v>23</v>
      </c>
    </row>
    <row r="2225" spans="1:17" ht="15.75" x14ac:dyDescent="0.25">
      <c r="A2225" s="1" t="s">
        <v>133</v>
      </c>
      <c r="B2225" s="8" t="str">
        <f>VLOOKUP(A2225:A4559,'Customer Names'!$A$2:$D$2336,2,0)</f>
        <v xml:space="preserve">  Matthew T</v>
      </c>
      <c r="C2225" s="8">
        <f>VLOOKUP(A2225:A4559,'Medical Examinations'!$A$2:$H$2336,2,0)</f>
        <v>23.21</v>
      </c>
      <c r="D2225" s="8">
        <f>VLOOKUP(A2225:A4559,'Medical Examinations'!$A$2:$H$2336,3,0)</f>
        <v>5.24</v>
      </c>
      <c r="E2225" s="8" t="str">
        <f>VLOOKUP(A2225:A4559,'Medical Examinations'!$A$1:$M$2336,10,0)</f>
        <v>Yes</v>
      </c>
      <c r="F2225" s="8" t="str">
        <f>VLOOKUP(A2225:A4559,'Medical Examinations'!$A$2:$H$2336,5,0)</f>
        <v>No</v>
      </c>
      <c r="G2225" s="8" t="str">
        <f>VLOOKUP(A2225:A4559,'Medical Examinations'!$A$2:$H$2336,6,0)</f>
        <v>No</v>
      </c>
      <c r="H2225" s="8">
        <f>VLOOKUP(A2225:A4559,'Medical Examinations'!$A$2:$H$2336,7,0)</f>
        <v>0</v>
      </c>
      <c r="I2225" t="str">
        <f>VLOOKUP(A2225:A4559,'Medical Examinations'!$A$2:$K$2336,11,0)</f>
        <v>No</v>
      </c>
      <c r="J2225" s="8" t="str">
        <f>VLOOKUP(A2225:A4559,'Medical Examinations'!$A$2:$M$2336,12,0)</f>
        <v>Normal Weight</v>
      </c>
      <c r="K2225" s="8" t="str">
        <f>VLOOKUP(A2225:A4559,'Medical Examinations'!$A$2:$M$2336,13,0)</f>
        <v>Normal</v>
      </c>
      <c r="L2225" s="8" t="str">
        <f>VLOOKUP(Table1[CUSTOMER ID],'Hospitalisation Details'!$A$1:$N$2344,12,0)</f>
        <v>25/Aug/2001</v>
      </c>
      <c r="M2225" s="22">
        <f>VLOOKUP(Table1[CUSTOMER ID],'Hospitalisation Details'!$A$2:$N$2344,14,0)</f>
        <v>1515.34</v>
      </c>
      <c r="N2225" s="8" t="str">
        <f>VLOOKUP(Table1[CUSTOMER ID],'Hospitalisation Details'!$A$2:$I$2344,7,0)</f>
        <v>tier - 2</v>
      </c>
      <c r="O2225" s="8" t="str">
        <f>VLOOKUP(Table1[CUSTOMER ID],'Hospitalisation Details'!$A$2:$I$2344,8,0)</f>
        <v>tier - 3</v>
      </c>
      <c r="P2225" s="8" t="str">
        <f>VLOOKUP(Table1[CUSTOMER ID],'Hospitalisation Details'!$A$2:$I$2344,9,0)</f>
        <v>R1013</v>
      </c>
      <c r="Q2225" s="8">
        <f ca="1">VLOOKUP(Table1[CUSTOMER ID],'Hospitalisation Details'!$A$2:$N$2344,13,0)</f>
        <v>23</v>
      </c>
    </row>
    <row r="2226" spans="1:17" ht="15.75" x14ac:dyDescent="0.25">
      <c r="A2226" s="1" t="s">
        <v>132</v>
      </c>
      <c r="B2226" s="8" t="str">
        <f>VLOOKUP(A2226:A4560,'Customer Names'!$A$2:$D$2336,2,0)</f>
        <v xml:space="preserve">  Pat</v>
      </c>
      <c r="C2226" s="8">
        <f>VLOOKUP(A2226:A4560,'Medical Examinations'!$A$2:$H$2336,2,0)</f>
        <v>18.36</v>
      </c>
      <c r="D2226" s="8">
        <f>VLOOKUP(A2226:A4560,'Medical Examinations'!$A$2:$H$2336,3,0)</f>
        <v>5.96</v>
      </c>
      <c r="E2226" s="8" t="str">
        <f>VLOOKUP(A2226:A4560,'Medical Examinations'!$A$1:$M$2336,10,0)</f>
        <v>No</v>
      </c>
      <c r="F2226" s="8" t="str">
        <f>VLOOKUP(A2226:A4560,'Medical Examinations'!$A$2:$H$2336,5,0)</f>
        <v>No</v>
      </c>
      <c r="G2226" s="8" t="str">
        <f>VLOOKUP(A2226:A4560,'Medical Examinations'!$A$2:$H$2336,6,0)</f>
        <v>No</v>
      </c>
      <c r="H2226" s="8">
        <f>VLOOKUP(A2226:A4560,'Medical Examinations'!$A$2:$H$2336,7,0)</f>
        <v>1</v>
      </c>
      <c r="I2226" t="str">
        <f>VLOOKUP(A2226:A4560,'Medical Examinations'!$A$2:$K$2336,11,0)</f>
        <v>No</v>
      </c>
      <c r="J2226" s="8" t="str">
        <f>VLOOKUP(A2226:A4560,'Medical Examinations'!$A$2:$M$2336,12,0)</f>
        <v>Underweight</v>
      </c>
      <c r="K2226" s="8" t="str">
        <f>VLOOKUP(A2226:A4560,'Medical Examinations'!$A$2:$M$2336,13,0)</f>
        <v>Prediabetes</v>
      </c>
      <c r="L2226" s="8" t="str">
        <f>VLOOKUP(Table1[CUSTOMER ID],'Hospitalisation Details'!$A$1:$N$2344,12,0)</f>
        <v>19/Jun/1998</v>
      </c>
      <c r="M2226" s="22">
        <f>VLOOKUP(Table1[CUSTOMER ID],'Hospitalisation Details'!$A$2:$N$2344,14,0)</f>
        <v>1497</v>
      </c>
      <c r="N2226" s="8" t="str">
        <f>VLOOKUP(Table1[CUSTOMER ID],'Hospitalisation Details'!$A$2:$I$2344,7,0)</f>
        <v>tier - 2</v>
      </c>
      <c r="O2226" s="8" t="str">
        <f>VLOOKUP(Table1[CUSTOMER ID],'Hospitalisation Details'!$A$2:$I$2344,8,0)</f>
        <v>tier - 2</v>
      </c>
      <c r="P2226" s="8" t="str">
        <f>VLOOKUP(Table1[CUSTOMER ID],'Hospitalisation Details'!$A$2:$I$2344,9,0)</f>
        <v>R1013</v>
      </c>
      <c r="Q2226" s="8">
        <f ca="1">VLOOKUP(Table1[CUSTOMER ID],'Hospitalisation Details'!$A$2:$N$2344,13,0)</f>
        <v>26</v>
      </c>
    </row>
    <row r="2227" spans="1:17" ht="15.75" x14ac:dyDescent="0.25">
      <c r="A2227" s="1" t="s">
        <v>131</v>
      </c>
      <c r="B2227" s="8" t="str">
        <f>VLOOKUP(A2227:A4561,'Customer Names'!$A$2:$D$2336,2,0)</f>
        <v xml:space="preserve">  Ashley</v>
      </c>
      <c r="C2227" s="8">
        <f>VLOOKUP(A2227:A4561,'Medical Examinations'!$A$2:$H$2336,2,0)</f>
        <v>15.92</v>
      </c>
      <c r="D2227" s="8">
        <f>VLOOKUP(A2227:A4561,'Medical Examinations'!$A$2:$H$2336,3,0)</f>
        <v>4.76</v>
      </c>
      <c r="E2227" s="8" t="str">
        <f>VLOOKUP(A2227:A4561,'Medical Examinations'!$A$1:$M$2336,10,0)</f>
        <v>Yes</v>
      </c>
      <c r="F2227" s="8" t="str">
        <f>VLOOKUP(A2227:A4561,'Medical Examinations'!$A$2:$H$2336,5,0)</f>
        <v>No</v>
      </c>
      <c r="G2227" s="8" t="str">
        <f>VLOOKUP(A2227:A4561,'Medical Examinations'!$A$2:$H$2336,6,0)</f>
        <v>No</v>
      </c>
      <c r="H2227" s="8">
        <f>VLOOKUP(A2227:A4561,'Medical Examinations'!$A$2:$H$2336,7,0)</f>
        <v>1</v>
      </c>
      <c r="I2227" t="str">
        <f>VLOOKUP(A2227:A4561,'Medical Examinations'!$A$2:$K$2336,11,0)</f>
        <v>No</v>
      </c>
      <c r="J2227" s="8" t="str">
        <f>VLOOKUP(A2227:A4561,'Medical Examinations'!$A$2:$M$2336,12,0)</f>
        <v>Underweight</v>
      </c>
      <c r="K2227" s="8" t="str">
        <f>VLOOKUP(A2227:A4561,'Medical Examinations'!$A$2:$M$2336,13,0)</f>
        <v>Normal</v>
      </c>
      <c r="L2227" s="8" t="str">
        <f>VLOOKUP(Table1[CUSTOMER ID],'Hospitalisation Details'!$A$1:$N$2344,12,0)</f>
        <v>7/Oct/1995</v>
      </c>
      <c r="M2227" s="22">
        <f>VLOOKUP(Table1[CUSTOMER ID],'Hospitalisation Details'!$A$2:$N$2344,14,0)</f>
        <v>1493</v>
      </c>
      <c r="N2227" s="8" t="str">
        <f>VLOOKUP(Table1[CUSTOMER ID],'Hospitalisation Details'!$A$2:$I$2344,7,0)</f>
        <v>tier - 2</v>
      </c>
      <c r="O2227" s="8" t="str">
        <f>VLOOKUP(Table1[CUSTOMER ID],'Hospitalisation Details'!$A$2:$I$2344,8,0)</f>
        <v>tier - 3</v>
      </c>
      <c r="P2227" s="8" t="str">
        <f>VLOOKUP(Table1[CUSTOMER ID],'Hospitalisation Details'!$A$2:$I$2344,9,0)</f>
        <v>R1013</v>
      </c>
      <c r="Q2227" s="8">
        <f ca="1">VLOOKUP(Table1[CUSTOMER ID],'Hospitalisation Details'!$A$2:$N$2344,13,0)</f>
        <v>29</v>
      </c>
    </row>
    <row r="2228" spans="1:17" ht="15.75" x14ac:dyDescent="0.25">
      <c r="A2228" s="1" t="s">
        <v>130</v>
      </c>
      <c r="B2228" s="8" t="str">
        <f>VLOOKUP(A2228:A4562,'Customer Names'!$A$2:$D$2336,2,0)</f>
        <v xml:space="preserve">  Elizabeth A</v>
      </c>
      <c r="C2228" s="8">
        <f>VLOOKUP(A2228:A4562,'Medical Examinations'!$A$2:$H$2336,2,0)</f>
        <v>15.17</v>
      </c>
      <c r="D2228" s="8">
        <f>VLOOKUP(A2228:A4562,'Medical Examinations'!$A$2:$H$2336,3,0)</f>
        <v>4.3</v>
      </c>
      <c r="E2228" s="8" t="str">
        <f>VLOOKUP(A2228:A4562,'Medical Examinations'!$A$1:$M$2336,10,0)</f>
        <v>Yes</v>
      </c>
      <c r="F2228" s="8" t="str">
        <f>VLOOKUP(A2228:A4562,'Medical Examinations'!$A$2:$H$2336,5,0)</f>
        <v>No</v>
      </c>
      <c r="G2228" s="8" t="str">
        <f>VLOOKUP(A2228:A4562,'Medical Examinations'!$A$2:$H$2336,6,0)</f>
        <v>Yes</v>
      </c>
      <c r="H2228" s="8">
        <f>VLOOKUP(A2228:A4562,'Medical Examinations'!$A$2:$H$2336,7,0)</f>
        <v>1</v>
      </c>
      <c r="I2228" t="str">
        <f>VLOOKUP(A2228:A4562,'Medical Examinations'!$A$2:$K$2336,11,0)</f>
        <v>No</v>
      </c>
      <c r="J2228" s="8" t="str">
        <f>VLOOKUP(A2228:A4562,'Medical Examinations'!$A$2:$M$2336,12,0)</f>
        <v>Underweight</v>
      </c>
      <c r="K2228" s="8" t="str">
        <f>VLOOKUP(A2228:A4562,'Medical Examinations'!$A$2:$M$2336,13,0)</f>
        <v>Normal</v>
      </c>
      <c r="L2228" s="8" t="str">
        <f>VLOOKUP(Table1[CUSTOMER ID],'Hospitalisation Details'!$A$1:$N$2344,12,0)</f>
        <v>9/Jun/1997</v>
      </c>
      <c r="M2228" s="22">
        <f>VLOOKUP(Table1[CUSTOMER ID],'Hospitalisation Details'!$A$2:$N$2344,14,0)</f>
        <v>1481</v>
      </c>
      <c r="N2228" s="8" t="str">
        <f>VLOOKUP(Table1[CUSTOMER ID],'Hospitalisation Details'!$A$2:$I$2344,7,0)</f>
        <v>tier - 2</v>
      </c>
      <c r="O2228" s="8" t="str">
        <f>VLOOKUP(Table1[CUSTOMER ID],'Hospitalisation Details'!$A$2:$I$2344,8,0)</f>
        <v>tier - 1</v>
      </c>
      <c r="P2228" s="8" t="str">
        <f>VLOOKUP(Table1[CUSTOMER ID],'Hospitalisation Details'!$A$2:$I$2344,9,0)</f>
        <v>R1012</v>
      </c>
      <c r="Q2228" s="8">
        <f ca="1">VLOOKUP(Table1[CUSTOMER ID],'Hospitalisation Details'!$A$2:$N$2344,13,0)</f>
        <v>27</v>
      </c>
    </row>
    <row r="2229" spans="1:17" ht="15.75" x14ac:dyDescent="0.25">
      <c r="A2229" s="1" t="s">
        <v>129</v>
      </c>
      <c r="B2229" s="8" t="str">
        <f>VLOOKUP(A2229:A4563,'Customer Names'!$A$2:$D$2336,2,0)</f>
        <v xml:space="preserve">  Rebecca M</v>
      </c>
      <c r="C2229" s="8">
        <f>VLOOKUP(A2229:A4563,'Medical Examinations'!$A$2:$H$2336,2,0)</f>
        <v>16.63</v>
      </c>
      <c r="D2229" s="8">
        <f>VLOOKUP(A2229:A4563,'Medical Examinations'!$A$2:$H$2336,3,0)</f>
        <v>4.5</v>
      </c>
      <c r="E2229" s="8" t="str">
        <f>VLOOKUP(A2229:A4563,'Medical Examinations'!$A$1:$M$2336,10,0)</f>
        <v>No</v>
      </c>
      <c r="F2229" s="8" t="str">
        <f>VLOOKUP(A2229:A4563,'Medical Examinations'!$A$2:$H$2336,5,0)</f>
        <v>No</v>
      </c>
      <c r="G2229" s="8" t="str">
        <f>VLOOKUP(A2229:A4563,'Medical Examinations'!$A$2:$H$2336,6,0)</f>
        <v>No</v>
      </c>
      <c r="H2229" s="8">
        <f>VLOOKUP(A2229:A4563,'Medical Examinations'!$A$2:$H$2336,7,0)</f>
        <v>1</v>
      </c>
      <c r="I2229" t="str">
        <f>VLOOKUP(A2229:A4563,'Medical Examinations'!$A$2:$K$2336,11,0)</f>
        <v>No</v>
      </c>
      <c r="J2229" s="8" t="str">
        <f>VLOOKUP(A2229:A4563,'Medical Examinations'!$A$2:$M$2336,12,0)</f>
        <v>Underweight</v>
      </c>
      <c r="K2229" s="8" t="str">
        <f>VLOOKUP(A2229:A4563,'Medical Examinations'!$A$2:$M$2336,13,0)</f>
        <v>Normal</v>
      </c>
      <c r="L2229" s="8" t="str">
        <f>VLOOKUP(Table1[CUSTOMER ID],'Hospitalisation Details'!$A$1:$N$2344,12,0)</f>
        <v>7/Dec/1998</v>
      </c>
      <c r="M2229" s="22">
        <f>VLOOKUP(Table1[CUSTOMER ID],'Hospitalisation Details'!$A$2:$N$2344,14,0)</f>
        <v>1477</v>
      </c>
      <c r="N2229" s="8" t="str">
        <f>VLOOKUP(Table1[CUSTOMER ID],'Hospitalisation Details'!$A$2:$I$2344,7,0)</f>
        <v>tier - 2</v>
      </c>
      <c r="O2229" s="8" t="str">
        <f>VLOOKUP(Table1[CUSTOMER ID],'Hospitalisation Details'!$A$2:$I$2344,8,0)</f>
        <v>tier - 1</v>
      </c>
      <c r="P2229" s="8" t="str">
        <f>VLOOKUP(Table1[CUSTOMER ID],'Hospitalisation Details'!$A$2:$I$2344,9,0)</f>
        <v>R1013</v>
      </c>
      <c r="Q2229" s="8">
        <f ca="1">VLOOKUP(Table1[CUSTOMER ID],'Hospitalisation Details'!$A$2:$N$2344,13,0)</f>
        <v>25</v>
      </c>
    </row>
    <row r="2230" spans="1:17" ht="15.75" x14ac:dyDescent="0.25">
      <c r="A2230" s="1" t="s">
        <v>128</v>
      </c>
      <c r="B2230" s="8" t="str">
        <f>VLOOKUP(A2230:A4564,'Customer Names'!$A$2:$D$2336,2,0)</f>
        <v xml:space="preserve">  Ruth</v>
      </c>
      <c r="C2230" s="8">
        <f>VLOOKUP(A2230:A4564,'Medical Examinations'!$A$2:$H$2336,2,0)</f>
        <v>19.39</v>
      </c>
      <c r="D2230" s="8">
        <f>VLOOKUP(A2230:A4564,'Medical Examinations'!$A$2:$H$2336,3,0)</f>
        <v>5.59</v>
      </c>
      <c r="E2230" s="8" t="str">
        <f>VLOOKUP(A2230:A4564,'Medical Examinations'!$A$1:$M$2336,10,0)</f>
        <v>No</v>
      </c>
      <c r="F2230" s="8" t="str">
        <f>VLOOKUP(A2230:A4564,'Medical Examinations'!$A$2:$H$2336,5,0)</f>
        <v>No</v>
      </c>
      <c r="G2230" s="8" t="str">
        <f>VLOOKUP(A2230:A4564,'Medical Examinations'!$A$2:$H$2336,6,0)</f>
        <v>Yes</v>
      </c>
      <c r="H2230" s="8">
        <f>VLOOKUP(A2230:A4564,'Medical Examinations'!$A$2:$H$2336,7,0)</f>
        <v>1</v>
      </c>
      <c r="I2230" t="str">
        <f>VLOOKUP(A2230:A4564,'Medical Examinations'!$A$2:$K$2336,11,0)</f>
        <v>No</v>
      </c>
      <c r="J2230" s="8" t="str">
        <f>VLOOKUP(A2230:A4564,'Medical Examinations'!$A$2:$M$2336,12,0)</f>
        <v>Normal Weight</v>
      </c>
      <c r="K2230" s="8" t="str">
        <f>VLOOKUP(A2230:A4564,'Medical Examinations'!$A$2:$M$2336,13,0)</f>
        <v>Normal</v>
      </c>
      <c r="L2230" s="8" t="str">
        <f>VLOOKUP(Table1[CUSTOMER ID],'Hospitalisation Details'!$A$1:$N$2344,12,0)</f>
        <v>20/Jun/2003</v>
      </c>
      <c r="M2230" s="22">
        <f>VLOOKUP(Table1[CUSTOMER ID],'Hospitalisation Details'!$A$2:$N$2344,14,0)</f>
        <v>1467</v>
      </c>
      <c r="N2230" s="8" t="str">
        <f>VLOOKUP(Table1[CUSTOMER ID],'Hospitalisation Details'!$A$2:$I$2344,7,0)</f>
        <v>tier - 2</v>
      </c>
      <c r="O2230" s="8" t="str">
        <f>VLOOKUP(Table1[CUSTOMER ID],'Hospitalisation Details'!$A$2:$I$2344,8,0)</f>
        <v>tier - 2</v>
      </c>
      <c r="P2230" s="8" t="str">
        <f>VLOOKUP(Table1[CUSTOMER ID],'Hospitalisation Details'!$A$2:$I$2344,9,0)</f>
        <v>R1013</v>
      </c>
      <c r="Q2230" s="8">
        <f ca="1">VLOOKUP(Table1[CUSTOMER ID],'Hospitalisation Details'!$A$2:$N$2344,13,0)</f>
        <v>21</v>
      </c>
    </row>
    <row r="2231" spans="1:17" ht="15.75" x14ac:dyDescent="0.25">
      <c r="A2231" s="1" t="s">
        <v>127</v>
      </c>
      <c r="B2231" s="8" t="str">
        <f>VLOOKUP(A2231:A4565,'Customer Names'!$A$2:$D$2336,2,0)</f>
        <v xml:space="preserve">  Gregory S</v>
      </c>
      <c r="C2231" s="8">
        <f>VLOOKUP(A2231:A4565,'Medical Examinations'!$A$2:$H$2336,2,0)</f>
        <v>17.34</v>
      </c>
      <c r="D2231" s="8">
        <f>VLOOKUP(A2231:A4565,'Medical Examinations'!$A$2:$H$2336,3,0)</f>
        <v>6.29</v>
      </c>
      <c r="E2231" s="8" t="str">
        <f>VLOOKUP(A2231:A4565,'Medical Examinations'!$A$1:$M$2336,10,0)</f>
        <v>Yes</v>
      </c>
      <c r="F2231" s="8" t="str">
        <f>VLOOKUP(A2231:A4565,'Medical Examinations'!$A$2:$H$2336,5,0)</f>
        <v>No</v>
      </c>
      <c r="G2231" s="8" t="str">
        <f>VLOOKUP(A2231:A4565,'Medical Examinations'!$A$2:$H$2336,6,0)</f>
        <v>Yes</v>
      </c>
      <c r="H2231" s="8">
        <f>VLOOKUP(A2231:A4565,'Medical Examinations'!$A$2:$H$2336,7,0)</f>
        <v>1</v>
      </c>
      <c r="I2231" t="str">
        <f>VLOOKUP(A2231:A4565,'Medical Examinations'!$A$2:$K$2336,11,0)</f>
        <v>No</v>
      </c>
      <c r="J2231" s="8" t="str">
        <f>VLOOKUP(A2231:A4565,'Medical Examinations'!$A$2:$M$2336,12,0)</f>
        <v>Underweight</v>
      </c>
      <c r="K2231" s="8" t="str">
        <f>VLOOKUP(A2231:A4565,'Medical Examinations'!$A$2:$M$2336,13,0)</f>
        <v>Prediabetes</v>
      </c>
      <c r="L2231" s="8" t="str">
        <f>VLOOKUP(Table1[CUSTOMER ID],'Hospitalisation Details'!$A$1:$N$2344,12,0)</f>
        <v>19/Jun/1997</v>
      </c>
      <c r="M2231" s="22">
        <f>VLOOKUP(Table1[CUSTOMER ID],'Hospitalisation Details'!$A$2:$N$2344,14,0)</f>
        <v>1445</v>
      </c>
      <c r="N2231" s="8" t="str">
        <f>VLOOKUP(Table1[CUSTOMER ID],'Hospitalisation Details'!$A$2:$I$2344,7,0)</f>
        <v>tier - 2</v>
      </c>
      <c r="O2231" s="8" t="str">
        <f>VLOOKUP(Table1[CUSTOMER ID],'Hospitalisation Details'!$A$2:$I$2344,8,0)</f>
        <v>tier - 1</v>
      </c>
      <c r="P2231" s="8" t="str">
        <f>VLOOKUP(Table1[CUSTOMER ID],'Hospitalisation Details'!$A$2:$I$2344,9,0)</f>
        <v>R1013</v>
      </c>
      <c r="Q2231" s="8">
        <f ca="1">VLOOKUP(Table1[CUSTOMER ID],'Hospitalisation Details'!$A$2:$N$2344,13,0)</f>
        <v>27</v>
      </c>
    </row>
    <row r="2232" spans="1:17" ht="15.75" x14ac:dyDescent="0.25">
      <c r="A2232" s="1" t="s">
        <v>126</v>
      </c>
      <c r="B2232" s="8" t="str">
        <f>VLOOKUP(A2232:A4566,'Customer Names'!$A$2:$D$2336,2,0)</f>
        <v xml:space="preserve">  Alexandra S</v>
      </c>
      <c r="C2232" s="8">
        <f>VLOOKUP(A2232:A4566,'Medical Examinations'!$A$2:$H$2336,2,0)</f>
        <v>17.940000000000001</v>
      </c>
      <c r="D2232" s="8">
        <f>VLOOKUP(A2232:A4566,'Medical Examinations'!$A$2:$H$2336,3,0)</f>
        <v>4.1900000000000004</v>
      </c>
      <c r="E2232" s="8" t="str">
        <f>VLOOKUP(A2232:A4566,'Medical Examinations'!$A$1:$M$2336,10,0)</f>
        <v>No</v>
      </c>
      <c r="F2232" s="8" t="str">
        <f>VLOOKUP(A2232:A4566,'Medical Examinations'!$A$2:$H$2336,5,0)</f>
        <v>yes</v>
      </c>
      <c r="G2232" s="8" t="str">
        <f>VLOOKUP(A2232:A4566,'Medical Examinations'!$A$2:$H$2336,6,0)</f>
        <v>No</v>
      </c>
      <c r="H2232" s="8">
        <f>VLOOKUP(A2232:A4566,'Medical Examinations'!$A$2:$H$2336,7,0)</f>
        <v>1</v>
      </c>
      <c r="I2232" t="str">
        <f>VLOOKUP(A2232:A4566,'Medical Examinations'!$A$2:$K$2336,11,0)</f>
        <v>No</v>
      </c>
      <c r="J2232" s="8" t="str">
        <f>VLOOKUP(A2232:A4566,'Medical Examinations'!$A$2:$M$2336,12,0)</f>
        <v>Underweight</v>
      </c>
      <c r="K2232" s="8" t="str">
        <f>VLOOKUP(A2232:A4566,'Medical Examinations'!$A$2:$M$2336,13,0)</f>
        <v>Normal</v>
      </c>
      <c r="L2232" s="8" t="str">
        <f>VLOOKUP(Table1[CUSTOMER ID],'Hospitalisation Details'!$A$1:$N$2344,12,0)</f>
        <v>1/Sep/2000</v>
      </c>
      <c r="M2232" s="22">
        <f>VLOOKUP(Table1[CUSTOMER ID],'Hospitalisation Details'!$A$2:$N$2344,14,0)</f>
        <v>1438</v>
      </c>
      <c r="N2232" s="8" t="str">
        <f>VLOOKUP(Table1[CUSTOMER ID],'Hospitalisation Details'!$A$2:$I$2344,7,0)</f>
        <v>tier - 2</v>
      </c>
      <c r="O2232" s="8" t="str">
        <f>VLOOKUP(Table1[CUSTOMER ID],'Hospitalisation Details'!$A$2:$I$2344,8,0)</f>
        <v>tier - 2</v>
      </c>
      <c r="P2232" s="8" t="str">
        <f>VLOOKUP(Table1[CUSTOMER ID],'Hospitalisation Details'!$A$2:$I$2344,9,0)</f>
        <v>R1013</v>
      </c>
      <c r="Q2232" s="8">
        <f ca="1">VLOOKUP(Table1[CUSTOMER ID],'Hospitalisation Details'!$A$2:$N$2344,13,0)</f>
        <v>24</v>
      </c>
    </row>
    <row r="2233" spans="1:17" ht="15.75" x14ac:dyDescent="0.25">
      <c r="A2233" s="1" t="s">
        <v>125</v>
      </c>
      <c r="B2233" s="8" t="str">
        <f>VLOOKUP(A2233:A4567,'Customer Names'!$A$2:$D$2336,2,0)</f>
        <v xml:space="preserve">  Hillary</v>
      </c>
      <c r="C2233" s="8">
        <f>VLOOKUP(A2233:A4567,'Medical Examinations'!$A$2:$H$2336,2,0)</f>
        <v>16.670000000000002</v>
      </c>
      <c r="D2233" s="8">
        <f>VLOOKUP(A2233:A4567,'Medical Examinations'!$A$2:$H$2336,3,0)</f>
        <v>4.7</v>
      </c>
      <c r="E2233" s="8" t="str">
        <f>VLOOKUP(A2233:A4567,'Medical Examinations'!$A$1:$M$2336,10,0)</f>
        <v>Yes</v>
      </c>
      <c r="F2233" s="8" t="str">
        <f>VLOOKUP(A2233:A4567,'Medical Examinations'!$A$2:$H$2336,5,0)</f>
        <v>No</v>
      </c>
      <c r="G2233" s="8" t="str">
        <f>VLOOKUP(A2233:A4567,'Medical Examinations'!$A$2:$H$2336,6,0)</f>
        <v>Yes</v>
      </c>
      <c r="H2233" s="8">
        <f>VLOOKUP(A2233:A4567,'Medical Examinations'!$A$2:$H$2336,7,0)</f>
        <v>1</v>
      </c>
      <c r="I2233" t="str">
        <f>VLOOKUP(A2233:A4567,'Medical Examinations'!$A$2:$K$2336,11,0)</f>
        <v>No</v>
      </c>
      <c r="J2233" s="8" t="str">
        <f>VLOOKUP(A2233:A4567,'Medical Examinations'!$A$2:$M$2336,12,0)</f>
        <v>Underweight</v>
      </c>
      <c r="K2233" s="8" t="str">
        <f>VLOOKUP(A2233:A4567,'Medical Examinations'!$A$2:$M$2336,13,0)</f>
        <v>Normal</v>
      </c>
      <c r="L2233" s="8" t="str">
        <f>VLOOKUP(Table1[CUSTOMER ID],'Hospitalisation Details'!$A$1:$N$2344,12,0)</f>
        <v>5/Dec/1997</v>
      </c>
      <c r="M2233" s="22">
        <f>VLOOKUP(Table1[CUSTOMER ID],'Hospitalisation Details'!$A$2:$N$2344,14,0)</f>
        <v>1422</v>
      </c>
      <c r="N2233" s="8" t="str">
        <f>VLOOKUP(Table1[CUSTOMER ID],'Hospitalisation Details'!$A$2:$I$2344,7,0)</f>
        <v>tier - 2</v>
      </c>
      <c r="O2233" s="8" t="str">
        <f>VLOOKUP(Table1[CUSTOMER ID],'Hospitalisation Details'!$A$2:$I$2344,8,0)</f>
        <v>tier - 2</v>
      </c>
      <c r="P2233" s="8" t="str">
        <f>VLOOKUP(Table1[CUSTOMER ID],'Hospitalisation Details'!$A$2:$I$2344,9,0)</f>
        <v>R1013</v>
      </c>
      <c r="Q2233" s="8">
        <f ca="1">VLOOKUP(Table1[CUSTOMER ID],'Hospitalisation Details'!$A$2:$N$2344,13,0)</f>
        <v>26</v>
      </c>
    </row>
    <row r="2234" spans="1:17" ht="15.75" x14ac:dyDescent="0.25">
      <c r="A2234" s="1" t="s">
        <v>124</v>
      </c>
      <c r="B2234" s="8" t="str">
        <f>VLOOKUP(A2234:A4568,'Customer Names'!$A$2:$D$2336,2,0)</f>
        <v xml:space="preserve">  Amy K</v>
      </c>
      <c r="C2234" s="8">
        <f>VLOOKUP(A2234:A4568,'Medical Examinations'!$A$2:$H$2336,2,0)</f>
        <v>20.58</v>
      </c>
      <c r="D2234" s="8">
        <f>VLOOKUP(A2234:A4568,'Medical Examinations'!$A$2:$H$2336,3,0)</f>
        <v>5.64</v>
      </c>
      <c r="E2234" s="8" t="str">
        <f>VLOOKUP(A2234:A4568,'Medical Examinations'!$A$1:$M$2336,10,0)</f>
        <v>Yes</v>
      </c>
      <c r="F2234" s="8" t="str">
        <f>VLOOKUP(A2234:A4568,'Medical Examinations'!$A$2:$H$2336,5,0)</f>
        <v>No</v>
      </c>
      <c r="G2234" s="8" t="str">
        <f>VLOOKUP(A2234:A4568,'Medical Examinations'!$A$2:$H$2336,6,0)</f>
        <v>No</v>
      </c>
      <c r="H2234" s="8">
        <f>VLOOKUP(A2234:A4568,'Medical Examinations'!$A$2:$H$2336,7,0)</f>
        <v>0</v>
      </c>
      <c r="I2234" t="str">
        <f>VLOOKUP(A2234:A4568,'Medical Examinations'!$A$2:$K$2336,11,0)</f>
        <v>No</v>
      </c>
      <c r="J2234" s="8" t="str">
        <f>VLOOKUP(A2234:A4568,'Medical Examinations'!$A$2:$M$2336,12,0)</f>
        <v>Normal Weight</v>
      </c>
      <c r="K2234" s="8" t="str">
        <f>VLOOKUP(A2234:A4568,'Medical Examinations'!$A$2:$M$2336,13,0)</f>
        <v>Normal</v>
      </c>
      <c r="L2234" s="8" t="str">
        <f>VLOOKUP(Table1[CUSTOMER ID],'Hospitalisation Details'!$A$1:$N$2344,12,0)</f>
        <v>23/Aug/2001</v>
      </c>
      <c r="M2234" s="22">
        <f>VLOOKUP(Table1[CUSTOMER ID],'Hospitalisation Details'!$A$2:$N$2344,14,0)</f>
        <v>1421</v>
      </c>
      <c r="N2234" s="8" t="str">
        <f>VLOOKUP(Table1[CUSTOMER ID],'Hospitalisation Details'!$A$2:$I$2344,7,0)</f>
        <v>tier - 2</v>
      </c>
      <c r="O2234" s="8" t="str">
        <f>VLOOKUP(Table1[CUSTOMER ID],'Hospitalisation Details'!$A$2:$I$2344,8,0)</f>
        <v>tier - 2</v>
      </c>
      <c r="P2234" s="8" t="str">
        <f>VLOOKUP(Table1[CUSTOMER ID],'Hospitalisation Details'!$A$2:$I$2344,9,0)</f>
        <v>R1013</v>
      </c>
      <c r="Q2234" s="8">
        <f ca="1">VLOOKUP(Table1[CUSTOMER ID],'Hospitalisation Details'!$A$2:$N$2344,13,0)</f>
        <v>23</v>
      </c>
    </row>
    <row r="2235" spans="1:17" ht="15.75" x14ac:dyDescent="0.25">
      <c r="A2235" s="1" t="s">
        <v>123</v>
      </c>
      <c r="B2235" s="8" t="str">
        <f>VLOOKUP(A2235:A4569,'Customer Names'!$A$2:$D$2336,2,0)</f>
        <v xml:space="preserve">  Scott</v>
      </c>
      <c r="C2235" s="8">
        <f>VLOOKUP(A2235:A4569,'Medical Examinations'!$A$2:$H$2336,2,0)</f>
        <v>16.5</v>
      </c>
      <c r="D2235" s="8">
        <f>VLOOKUP(A2235:A4569,'Medical Examinations'!$A$2:$H$2336,3,0)</f>
        <v>4.1100000000000003</v>
      </c>
      <c r="E2235" s="8" t="str">
        <f>VLOOKUP(A2235:A4569,'Medical Examinations'!$A$1:$M$2336,10,0)</f>
        <v>Yes</v>
      </c>
      <c r="F2235" s="8" t="str">
        <f>VLOOKUP(A2235:A4569,'Medical Examinations'!$A$2:$H$2336,5,0)</f>
        <v>No</v>
      </c>
      <c r="G2235" s="8" t="str">
        <f>VLOOKUP(A2235:A4569,'Medical Examinations'!$A$2:$H$2336,6,0)</f>
        <v>No</v>
      </c>
      <c r="H2235" s="8">
        <f>VLOOKUP(A2235:A4569,'Medical Examinations'!$A$2:$H$2336,7,0)</f>
        <v>0</v>
      </c>
      <c r="I2235" t="str">
        <f>VLOOKUP(A2235:A4569,'Medical Examinations'!$A$2:$K$2336,11,0)</f>
        <v>No</v>
      </c>
      <c r="J2235" s="8" t="str">
        <f>VLOOKUP(A2235:A4569,'Medical Examinations'!$A$2:$M$2336,12,0)</f>
        <v>Underweight</v>
      </c>
      <c r="K2235" s="8" t="str">
        <f>VLOOKUP(A2235:A4569,'Medical Examinations'!$A$2:$M$2336,13,0)</f>
        <v>Normal</v>
      </c>
      <c r="L2235" s="8" t="str">
        <f>VLOOKUP(Table1[CUSTOMER ID],'Hospitalisation Details'!$A$1:$N$2344,12,0)</f>
        <v>23/Jun/1996</v>
      </c>
      <c r="M2235" s="22">
        <f>VLOOKUP(Table1[CUSTOMER ID],'Hospitalisation Details'!$A$2:$N$2344,14,0)</f>
        <v>1417</v>
      </c>
      <c r="N2235" s="8" t="str">
        <f>VLOOKUP(Table1[CUSTOMER ID],'Hospitalisation Details'!$A$2:$I$2344,7,0)</f>
        <v>tier - 2</v>
      </c>
      <c r="O2235" s="8" t="str">
        <f>VLOOKUP(Table1[CUSTOMER ID],'Hospitalisation Details'!$A$2:$I$2344,8,0)</f>
        <v>tier - 3</v>
      </c>
      <c r="P2235" s="8" t="str">
        <f>VLOOKUP(Table1[CUSTOMER ID],'Hospitalisation Details'!$A$2:$I$2344,9,0)</f>
        <v>R1013</v>
      </c>
      <c r="Q2235" s="8">
        <f ca="1">VLOOKUP(Table1[CUSTOMER ID],'Hospitalisation Details'!$A$2:$N$2344,13,0)</f>
        <v>28</v>
      </c>
    </row>
    <row r="2236" spans="1:17" ht="15.75" x14ac:dyDescent="0.25">
      <c r="A2236" s="1" t="s">
        <v>122</v>
      </c>
      <c r="B2236" s="8" t="str">
        <f>VLOOKUP(A2236:A4570,'Customer Names'!$A$2:$D$2336,2,0)</f>
        <v xml:space="preserve">  John</v>
      </c>
      <c r="C2236" s="8">
        <f>VLOOKUP(A2236:A4570,'Medical Examinations'!$A$2:$H$2336,2,0)</f>
        <v>15.41</v>
      </c>
      <c r="D2236" s="8">
        <f>VLOOKUP(A2236:A4570,'Medical Examinations'!$A$2:$H$2336,3,0)</f>
        <v>5.43</v>
      </c>
      <c r="E2236" s="8" t="str">
        <f>VLOOKUP(A2236:A4570,'Medical Examinations'!$A$1:$M$2336,10,0)</f>
        <v>Yes</v>
      </c>
      <c r="F2236" s="8" t="str">
        <f>VLOOKUP(A2236:A4570,'Medical Examinations'!$A$2:$H$2336,5,0)</f>
        <v>No</v>
      </c>
      <c r="G2236" s="8" t="str">
        <f>VLOOKUP(A2236:A4570,'Medical Examinations'!$A$2:$H$2336,6,0)</f>
        <v>Yes</v>
      </c>
      <c r="H2236" s="8">
        <f>VLOOKUP(A2236:A4570,'Medical Examinations'!$A$2:$H$2336,7,0)</f>
        <v>1</v>
      </c>
      <c r="I2236" t="str">
        <f>VLOOKUP(A2236:A4570,'Medical Examinations'!$A$2:$K$2336,11,0)</f>
        <v>No</v>
      </c>
      <c r="J2236" s="8" t="str">
        <f>VLOOKUP(A2236:A4570,'Medical Examinations'!$A$2:$M$2336,12,0)</f>
        <v>Underweight</v>
      </c>
      <c r="K2236" s="8" t="str">
        <f>VLOOKUP(A2236:A4570,'Medical Examinations'!$A$2:$M$2336,13,0)</f>
        <v>Normal</v>
      </c>
      <c r="L2236" s="8" t="str">
        <f>VLOOKUP(Table1[CUSTOMER ID],'Hospitalisation Details'!$A$1:$N$2344,12,0)</f>
        <v>27/Oct/1997</v>
      </c>
      <c r="M2236" s="22">
        <f>VLOOKUP(Table1[CUSTOMER ID],'Hospitalisation Details'!$A$2:$N$2344,14,0)</f>
        <v>1402</v>
      </c>
      <c r="N2236" s="8" t="str">
        <f>VLOOKUP(Table1[CUSTOMER ID],'Hospitalisation Details'!$A$2:$I$2344,7,0)</f>
        <v>tier - 2</v>
      </c>
      <c r="O2236" s="8" t="str">
        <f>VLOOKUP(Table1[CUSTOMER ID],'Hospitalisation Details'!$A$2:$I$2344,8,0)</f>
        <v>tier - 3</v>
      </c>
      <c r="P2236" s="8" t="str">
        <f>VLOOKUP(Table1[CUSTOMER ID],'Hospitalisation Details'!$A$2:$I$2344,9,0)</f>
        <v>R1011</v>
      </c>
      <c r="Q2236" s="8">
        <f ca="1">VLOOKUP(Table1[CUSTOMER ID],'Hospitalisation Details'!$A$2:$N$2344,13,0)</f>
        <v>27</v>
      </c>
    </row>
    <row r="2237" spans="1:17" ht="15.75" x14ac:dyDescent="0.25">
      <c r="A2237" s="1" t="s">
        <v>121</v>
      </c>
      <c r="B2237" s="8" t="str">
        <f>VLOOKUP(A2237:A4571,'Customer Names'!$A$2:$D$2336,2,0)</f>
        <v xml:space="preserve">  Maaikel</v>
      </c>
      <c r="C2237" s="8">
        <f>VLOOKUP(A2237:A4571,'Medical Examinations'!$A$2:$H$2336,2,0)</f>
        <v>24.59</v>
      </c>
      <c r="D2237" s="8">
        <f>VLOOKUP(A2237:A4571,'Medical Examinations'!$A$2:$H$2336,3,0)</f>
        <v>4.38</v>
      </c>
      <c r="E2237" s="8" t="str">
        <f>VLOOKUP(A2237:A4571,'Medical Examinations'!$A$1:$M$2336,10,0)</f>
        <v>No</v>
      </c>
      <c r="F2237" s="8" t="str">
        <f>VLOOKUP(A2237:A4571,'Medical Examinations'!$A$2:$H$2336,5,0)</f>
        <v>No</v>
      </c>
      <c r="G2237" s="8" t="str">
        <f>VLOOKUP(A2237:A4571,'Medical Examinations'!$A$2:$H$2336,6,0)</f>
        <v>No</v>
      </c>
      <c r="H2237" s="8">
        <f>VLOOKUP(A2237:A4571,'Medical Examinations'!$A$2:$H$2336,7,0)</f>
        <v>1</v>
      </c>
      <c r="I2237" t="str">
        <f>VLOOKUP(A2237:A4571,'Medical Examinations'!$A$2:$K$2336,11,0)</f>
        <v>No</v>
      </c>
      <c r="J2237" s="8" t="str">
        <f>VLOOKUP(A2237:A4571,'Medical Examinations'!$A$2:$M$2336,12,0)</f>
        <v>Normal Weight</v>
      </c>
      <c r="K2237" s="8" t="str">
        <f>VLOOKUP(A2237:A4571,'Medical Examinations'!$A$2:$M$2336,13,0)</f>
        <v>Normal</v>
      </c>
      <c r="L2237" s="8" t="str">
        <f>VLOOKUP(Table1[CUSTOMER ID],'Hospitalisation Details'!$A$1:$N$2344,12,0)</f>
        <v>5/Sep/1998</v>
      </c>
      <c r="M2237" s="22">
        <f>VLOOKUP(Table1[CUSTOMER ID],'Hospitalisation Details'!$A$2:$N$2344,14,0)</f>
        <v>1400.44</v>
      </c>
      <c r="N2237" s="8" t="str">
        <f>VLOOKUP(Table1[CUSTOMER ID],'Hospitalisation Details'!$A$2:$I$2344,7,0)</f>
        <v>tier - 2</v>
      </c>
      <c r="O2237" s="8" t="str">
        <f>VLOOKUP(Table1[CUSTOMER ID],'Hospitalisation Details'!$A$2:$I$2344,8,0)</f>
        <v>tier - 2</v>
      </c>
      <c r="P2237" s="8" t="str">
        <f>VLOOKUP(Table1[CUSTOMER ID],'Hospitalisation Details'!$A$2:$I$2344,9,0)</f>
        <v>R1013</v>
      </c>
      <c r="Q2237" s="8">
        <f ca="1">VLOOKUP(Table1[CUSTOMER ID],'Hospitalisation Details'!$A$2:$N$2344,13,0)</f>
        <v>26</v>
      </c>
    </row>
    <row r="2238" spans="1:17" ht="15.75" x14ac:dyDescent="0.25">
      <c r="A2238" s="1" t="s">
        <v>120</v>
      </c>
      <c r="B2238" s="8" t="str">
        <f>VLOOKUP(A2238:A4572,'Customer Names'!$A$2:$D$2336,2,0)</f>
        <v xml:space="preserve">  Daniel C</v>
      </c>
      <c r="C2238" s="8">
        <f>VLOOKUP(A2238:A4572,'Medical Examinations'!$A$2:$H$2336,2,0)</f>
        <v>33.33</v>
      </c>
      <c r="D2238" s="8">
        <f>VLOOKUP(A2238:A4572,'Medical Examinations'!$A$2:$H$2336,3,0)</f>
        <v>9.7899999999999991</v>
      </c>
      <c r="E2238" s="8" t="str">
        <f>VLOOKUP(A2238:A4572,'Medical Examinations'!$A$1:$M$2336,10,0)</f>
        <v>No</v>
      </c>
      <c r="F2238" s="8" t="str">
        <f>VLOOKUP(A2238:A4572,'Medical Examinations'!$A$2:$H$2336,5,0)</f>
        <v>No</v>
      </c>
      <c r="G2238" s="8" t="str">
        <f>VLOOKUP(A2238:A4572,'Medical Examinations'!$A$2:$H$2336,6,0)</f>
        <v>No</v>
      </c>
      <c r="H2238" s="8">
        <f>VLOOKUP(A2238:A4572,'Medical Examinations'!$A$2:$H$2336,7,0)</f>
        <v>0</v>
      </c>
      <c r="I2238" t="str">
        <f>VLOOKUP(A2238:A4572,'Medical Examinations'!$A$2:$K$2336,11,0)</f>
        <v>No</v>
      </c>
      <c r="J2238" s="8" t="str">
        <f>VLOOKUP(A2238:A4572,'Medical Examinations'!$A$2:$M$2336,12,0)</f>
        <v>Obesity</v>
      </c>
      <c r="K2238" s="8" t="str">
        <f>VLOOKUP(A2238:A4572,'Medical Examinations'!$A$2:$M$2336,13,0)</f>
        <v>Diabetes</v>
      </c>
      <c r="L2238" s="8" t="str">
        <f>VLOOKUP(Table1[CUSTOMER ID],'Hospitalisation Details'!$A$1:$N$2344,12,0)</f>
        <v>22/Dec/2002</v>
      </c>
      <c r="M2238" s="22">
        <f>VLOOKUP(Table1[CUSTOMER ID],'Hospitalisation Details'!$A$2:$N$2344,14,0)</f>
        <v>1391.53</v>
      </c>
      <c r="N2238" s="8" t="str">
        <f>VLOOKUP(Table1[CUSTOMER ID],'Hospitalisation Details'!$A$2:$I$2344,7,0)</f>
        <v>tier - 2</v>
      </c>
      <c r="O2238" s="8" t="str">
        <f>VLOOKUP(Table1[CUSTOMER ID],'Hospitalisation Details'!$A$2:$I$2344,8,0)</f>
        <v>tier - 1</v>
      </c>
      <c r="P2238" s="8" t="str">
        <f>VLOOKUP(Table1[CUSTOMER ID],'Hospitalisation Details'!$A$2:$I$2344,9,0)</f>
        <v>R1013</v>
      </c>
      <c r="Q2238" s="8">
        <f ca="1">VLOOKUP(Table1[CUSTOMER ID],'Hospitalisation Details'!$A$2:$N$2344,13,0)</f>
        <v>21</v>
      </c>
    </row>
    <row r="2239" spans="1:17" ht="15.75" x14ac:dyDescent="0.25">
      <c r="A2239" s="1" t="s">
        <v>119</v>
      </c>
      <c r="B2239" s="8" t="str">
        <f>VLOOKUP(A2239:A4573,'Customer Names'!$A$2:$D$2336,2,0)</f>
        <v xml:space="preserve">  Christopher S</v>
      </c>
      <c r="C2239" s="8">
        <f>VLOOKUP(A2239:A4573,'Medical Examinations'!$A$2:$H$2336,2,0)</f>
        <v>18.5</v>
      </c>
      <c r="D2239" s="8">
        <f>VLOOKUP(A2239:A4573,'Medical Examinations'!$A$2:$H$2336,3,0)</f>
        <v>11.84</v>
      </c>
      <c r="E2239" s="8" t="str">
        <f>VLOOKUP(A2239:A4573,'Medical Examinations'!$A$1:$M$2336,10,0)</f>
        <v>No</v>
      </c>
      <c r="F2239" s="8" t="str">
        <f>VLOOKUP(A2239:A4573,'Medical Examinations'!$A$2:$H$2336,5,0)</f>
        <v>No</v>
      </c>
      <c r="G2239" s="8" t="str">
        <f>VLOOKUP(A2239:A4573,'Medical Examinations'!$A$2:$H$2336,6,0)</f>
        <v>No</v>
      </c>
      <c r="H2239" s="8">
        <f>VLOOKUP(A2239:A4573,'Medical Examinations'!$A$2:$H$2336,7,0)</f>
        <v>0</v>
      </c>
      <c r="I2239" t="str">
        <f>VLOOKUP(A2239:A4573,'Medical Examinations'!$A$2:$K$2336,11,0)</f>
        <v>No</v>
      </c>
      <c r="J2239" s="8" t="str">
        <f>VLOOKUP(A2239:A4573,'Medical Examinations'!$A$2:$M$2336,12,0)</f>
        <v>Normal Weight</v>
      </c>
      <c r="K2239" s="8" t="str">
        <f>VLOOKUP(A2239:A4573,'Medical Examinations'!$A$2:$M$2336,13,0)</f>
        <v>Diabetes</v>
      </c>
      <c r="L2239" s="8" t="str">
        <f>VLOOKUP(Table1[CUSTOMER ID],'Hospitalisation Details'!$A$1:$N$2344,12,0)</f>
        <v>14/Nov/2002</v>
      </c>
      <c r="M2239" s="22">
        <f>VLOOKUP(Table1[CUSTOMER ID],'Hospitalisation Details'!$A$2:$N$2344,14,0)</f>
        <v>1390</v>
      </c>
      <c r="N2239" s="8" t="str">
        <f>VLOOKUP(Table1[CUSTOMER ID],'Hospitalisation Details'!$A$2:$I$2344,7,0)</f>
        <v>tier - 2</v>
      </c>
      <c r="O2239" s="8" t="str">
        <f>VLOOKUP(Table1[CUSTOMER ID],'Hospitalisation Details'!$A$2:$I$2344,8,0)</f>
        <v>tier - 2</v>
      </c>
      <c r="P2239" s="8" t="str">
        <f>VLOOKUP(Table1[CUSTOMER ID],'Hospitalisation Details'!$A$2:$I$2344,9,0)</f>
        <v>R1013</v>
      </c>
      <c r="Q2239" s="8">
        <f ca="1">VLOOKUP(Table1[CUSTOMER ID],'Hospitalisation Details'!$A$2:$N$2344,13,0)</f>
        <v>22</v>
      </c>
    </row>
    <row r="2240" spans="1:17" ht="15.75" x14ac:dyDescent="0.25">
      <c r="A2240" s="1" t="s">
        <v>118</v>
      </c>
      <c r="B2240" s="8" t="str">
        <f>VLOOKUP(A2240:A4574,'Customer Names'!$A$2:$D$2336,2,0)</f>
        <v xml:space="preserve">  William R</v>
      </c>
      <c r="C2240" s="8">
        <f>VLOOKUP(A2240:A4574,'Medical Examinations'!$A$2:$H$2336,2,0)</f>
        <v>18.579999999999998</v>
      </c>
      <c r="D2240" s="8">
        <f>VLOOKUP(A2240:A4574,'Medical Examinations'!$A$2:$H$2336,3,0)</f>
        <v>6.22</v>
      </c>
      <c r="E2240" s="8" t="str">
        <f>VLOOKUP(A2240:A4574,'Medical Examinations'!$A$1:$M$2336,10,0)</f>
        <v>No</v>
      </c>
      <c r="F2240" s="8" t="str">
        <f>VLOOKUP(A2240:A4574,'Medical Examinations'!$A$2:$H$2336,5,0)</f>
        <v>No</v>
      </c>
      <c r="G2240" s="8" t="str">
        <f>VLOOKUP(A2240:A4574,'Medical Examinations'!$A$2:$H$2336,6,0)</f>
        <v>No</v>
      </c>
      <c r="H2240" s="8">
        <f>VLOOKUP(A2240:A4574,'Medical Examinations'!$A$2:$H$2336,7,0)</f>
        <v>0</v>
      </c>
      <c r="I2240" t="str">
        <f>VLOOKUP(A2240:A4574,'Medical Examinations'!$A$2:$K$2336,11,0)</f>
        <v>No</v>
      </c>
      <c r="J2240" s="8" t="str">
        <f>VLOOKUP(A2240:A4574,'Medical Examinations'!$A$2:$M$2336,12,0)</f>
        <v>Normal Weight</v>
      </c>
      <c r="K2240" s="8" t="str">
        <f>VLOOKUP(A2240:A4574,'Medical Examinations'!$A$2:$M$2336,13,0)</f>
        <v>Prediabetes</v>
      </c>
      <c r="L2240" s="8" t="str">
        <f>VLOOKUP(Table1[CUSTOMER ID],'Hospitalisation Details'!$A$1:$N$2344,12,0)</f>
        <v>6/Jul/1999</v>
      </c>
      <c r="M2240" s="22">
        <f>VLOOKUP(Table1[CUSTOMER ID],'Hospitalisation Details'!$A$2:$N$2344,14,0)</f>
        <v>1389</v>
      </c>
      <c r="N2240" s="8" t="str">
        <f>VLOOKUP(Table1[CUSTOMER ID],'Hospitalisation Details'!$A$2:$I$2344,7,0)</f>
        <v>tier - 2</v>
      </c>
      <c r="O2240" s="8" t="str">
        <f>VLOOKUP(Table1[CUSTOMER ID],'Hospitalisation Details'!$A$2:$I$2344,8,0)</f>
        <v>tier - 2</v>
      </c>
      <c r="P2240" s="8" t="str">
        <f>VLOOKUP(Table1[CUSTOMER ID],'Hospitalisation Details'!$A$2:$I$2344,9,0)</f>
        <v>R1013</v>
      </c>
      <c r="Q2240" s="8">
        <f ca="1">VLOOKUP(Table1[CUSTOMER ID],'Hospitalisation Details'!$A$2:$N$2344,13,0)</f>
        <v>25</v>
      </c>
    </row>
    <row r="2241" spans="1:17" ht="15.75" x14ac:dyDescent="0.25">
      <c r="A2241" s="1" t="s">
        <v>117</v>
      </c>
      <c r="B2241" s="8" t="str">
        <f>VLOOKUP(A2241:A4575,'Customer Names'!$A$2:$D$2336,2,0)</f>
        <v xml:space="preserve">  Lyndsy</v>
      </c>
      <c r="C2241" s="8">
        <f>VLOOKUP(A2241:A4575,'Medical Examinations'!$A$2:$H$2336,2,0)</f>
        <v>16.64</v>
      </c>
      <c r="D2241" s="8">
        <f>VLOOKUP(A2241:A4575,'Medical Examinations'!$A$2:$H$2336,3,0)</f>
        <v>10.01</v>
      </c>
      <c r="E2241" s="8" t="str">
        <f>VLOOKUP(A2241:A4575,'Medical Examinations'!$A$1:$M$2336,10,0)</f>
        <v>No</v>
      </c>
      <c r="F2241" s="8" t="str">
        <f>VLOOKUP(A2241:A4575,'Medical Examinations'!$A$2:$H$2336,5,0)</f>
        <v>No</v>
      </c>
      <c r="G2241" s="8" t="str">
        <f>VLOOKUP(A2241:A4575,'Medical Examinations'!$A$2:$H$2336,6,0)</f>
        <v>No</v>
      </c>
      <c r="H2241" s="8">
        <f>VLOOKUP(A2241:A4575,'Medical Examinations'!$A$2:$H$2336,7,0)</f>
        <v>0</v>
      </c>
      <c r="I2241" t="str">
        <f>VLOOKUP(A2241:A4575,'Medical Examinations'!$A$2:$K$2336,11,0)</f>
        <v>No</v>
      </c>
      <c r="J2241" s="8" t="str">
        <f>VLOOKUP(A2241:A4575,'Medical Examinations'!$A$2:$M$2336,12,0)</f>
        <v>Underweight</v>
      </c>
      <c r="K2241" s="8" t="str">
        <f>VLOOKUP(A2241:A4575,'Medical Examinations'!$A$2:$M$2336,13,0)</f>
        <v>Diabetes</v>
      </c>
      <c r="L2241" s="8" t="str">
        <f>VLOOKUP(Table1[CUSTOMER ID],'Hospitalisation Details'!$A$1:$N$2344,12,0)</f>
        <v>15/Aug/2002</v>
      </c>
      <c r="M2241" s="22">
        <f>VLOOKUP(Table1[CUSTOMER ID],'Hospitalisation Details'!$A$2:$N$2344,14,0)</f>
        <v>1382</v>
      </c>
      <c r="N2241" s="8" t="str">
        <f>VLOOKUP(Table1[CUSTOMER ID],'Hospitalisation Details'!$A$2:$I$2344,7,0)</f>
        <v>tier - 2</v>
      </c>
      <c r="O2241" s="8" t="str">
        <f>VLOOKUP(Table1[CUSTOMER ID],'Hospitalisation Details'!$A$2:$I$2344,8,0)</f>
        <v>tier - 1</v>
      </c>
      <c r="P2241" s="8" t="str">
        <f>VLOOKUP(Table1[CUSTOMER ID],'Hospitalisation Details'!$A$2:$I$2344,9,0)</f>
        <v>R1013</v>
      </c>
      <c r="Q2241" s="8">
        <f ca="1">VLOOKUP(Table1[CUSTOMER ID],'Hospitalisation Details'!$A$2:$N$2344,13,0)</f>
        <v>22</v>
      </c>
    </row>
    <row r="2242" spans="1:17" ht="15.75" x14ac:dyDescent="0.25">
      <c r="A2242" s="1" t="s">
        <v>116</v>
      </c>
      <c r="B2242" s="8" t="str">
        <f>VLOOKUP(A2242:A4576,'Customer Names'!$A$2:$D$2336,2,0)</f>
        <v xml:space="preserve">  Jessica</v>
      </c>
      <c r="C2242" s="8">
        <f>VLOOKUP(A2242:A4576,'Medical Examinations'!$A$2:$H$2336,2,0)</f>
        <v>19.329999999999998</v>
      </c>
      <c r="D2242" s="8">
        <f>VLOOKUP(A2242:A4576,'Medical Examinations'!$A$2:$H$2336,3,0)</f>
        <v>4.32</v>
      </c>
      <c r="E2242" s="8" t="str">
        <f>VLOOKUP(A2242:A4576,'Medical Examinations'!$A$1:$M$2336,10,0)</f>
        <v>No</v>
      </c>
      <c r="F2242" s="8" t="str">
        <f>VLOOKUP(A2242:A4576,'Medical Examinations'!$A$2:$H$2336,5,0)</f>
        <v>No</v>
      </c>
      <c r="G2242" s="8" t="str">
        <f>VLOOKUP(A2242:A4576,'Medical Examinations'!$A$2:$H$2336,6,0)</f>
        <v>No</v>
      </c>
      <c r="H2242" s="8">
        <f>VLOOKUP(A2242:A4576,'Medical Examinations'!$A$2:$H$2336,7,0)</f>
        <v>1</v>
      </c>
      <c r="I2242" t="str">
        <f>VLOOKUP(A2242:A4576,'Medical Examinations'!$A$2:$K$2336,11,0)</f>
        <v>No</v>
      </c>
      <c r="J2242" s="8" t="str">
        <f>VLOOKUP(A2242:A4576,'Medical Examinations'!$A$2:$M$2336,12,0)</f>
        <v>Normal Weight</v>
      </c>
      <c r="K2242" s="8" t="str">
        <f>VLOOKUP(A2242:A4576,'Medical Examinations'!$A$2:$M$2336,13,0)</f>
        <v>Normal</v>
      </c>
      <c r="L2242" s="8" t="str">
        <f>VLOOKUP(Table1[CUSTOMER ID],'Hospitalisation Details'!$A$1:$N$2344,12,0)</f>
        <v>3/Dec/1998</v>
      </c>
      <c r="M2242" s="22">
        <f>VLOOKUP(Table1[CUSTOMER ID],'Hospitalisation Details'!$A$2:$N$2344,14,0)</f>
        <v>1359</v>
      </c>
      <c r="N2242" s="8" t="str">
        <f>VLOOKUP(Table1[CUSTOMER ID],'Hospitalisation Details'!$A$2:$I$2344,7,0)</f>
        <v>tier - 2</v>
      </c>
      <c r="O2242" s="8" t="str">
        <f>VLOOKUP(Table1[CUSTOMER ID],'Hospitalisation Details'!$A$2:$I$2344,8,0)</f>
        <v>tier - 1</v>
      </c>
      <c r="P2242" s="8" t="str">
        <f>VLOOKUP(Table1[CUSTOMER ID],'Hospitalisation Details'!$A$2:$I$2344,9,0)</f>
        <v>R1013</v>
      </c>
      <c r="Q2242" s="8">
        <f ca="1">VLOOKUP(Table1[CUSTOMER ID],'Hospitalisation Details'!$A$2:$N$2344,13,0)</f>
        <v>25</v>
      </c>
    </row>
    <row r="2243" spans="1:17" ht="15.75" x14ac:dyDescent="0.25">
      <c r="A2243" s="1" t="s">
        <v>115</v>
      </c>
      <c r="B2243" s="8" t="str">
        <f>VLOOKUP(A2243:A4577,'Customer Names'!$A$2:$D$2336,2,0)</f>
        <v xml:space="preserve">  Anna</v>
      </c>
      <c r="C2243" s="8">
        <f>VLOOKUP(A2243:A4577,'Medical Examinations'!$A$2:$H$2336,2,0)</f>
        <v>21.26</v>
      </c>
      <c r="D2243" s="8">
        <f>VLOOKUP(A2243:A4577,'Medical Examinations'!$A$2:$H$2336,3,0)</f>
        <v>5.65</v>
      </c>
      <c r="E2243" s="8" t="str">
        <f>VLOOKUP(A2243:A4577,'Medical Examinations'!$A$1:$M$2336,10,0)</f>
        <v>Yes</v>
      </c>
      <c r="F2243" s="8" t="str">
        <f>VLOOKUP(A2243:A4577,'Medical Examinations'!$A$2:$H$2336,5,0)</f>
        <v>No</v>
      </c>
      <c r="G2243" s="8" t="str">
        <f>VLOOKUP(A2243:A4577,'Medical Examinations'!$A$2:$H$2336,6,0)</f>
        <v>Yes</v>
      </c>
      <c r="H2243" s="8">
        <f>VLOOKUP(A2243:A4577,'Medical Examinations'!$A$2:$H$2336,7,0)</f>
        <v>1</v>
      </c>
      <c r="I2243" t="str">
        <f>VLOOKUP(A2243:A4577,'Medical Examinations'!$A$2:$K$2336,11,0)</f>
        <v>No</v>
      </c>
      <c r="J2243" s="8" t="str">
        <f>VLOOKUP(A2243:A4577,'Medical Examinations'!$A$2:$M$2336,12,0)</f>
        <v>Normal Weight</v>
      </c>
      <c r="K2243" s="8" t="str">
        <f>VLOOKUP(A2243:A4577,'Medical Examinations'!$A$2:$M$2336,13,0)</f>
        <v>Normal</v>
      </c>
      <c r="L2243" s="8" t="str">
        <f>VLOOKUP(Table1[CUSTOMER ID],'Hospitalisation Details'!$A$1:$N$2344,12,0)</f>
        <v>7/Nov/1997</v>
      </c>
      <c r="M2243" s="22">
        <f>VLOOKUP(Table1[CUSTOMER ID],'Hospitalisation Details'!$A$2:$N$2344,14,0)</f>
        <v>1341.16</v>
      </c>
      <c r="N2243" s="8" t="str">
        <f>VLOOKUP(Table1[CUSTOMER ID],'Hospitalisation Details'!$A$2:$I$2344,7,0)</f>
        <v>tier - 2</v>
      </c>
      <c r="O2243" s="8" t="str">
        <f>VLOOKUP(Table1[CUSTOMER ID],'Hospitalisation Details'!$A$2:$I$2344,8,0)</f>
        <v>tier - 2</v>
      </c>
      <c r="P2243" s="8" t="str">
        <f>VLOOKUP(Table1[CUSTOMER ID],'Hospitalisation Details'!$A$2:$I$2344,9,0)</f>
        <v>R1012</v>
      </c>
      <c r="Q2243" s="8">
        <f ca="1">VLOOKUP(Table1[CUSTOMER ID],'Hospitalisation Details'!$A$2:$N$2344,13,0)</f>
        <v>27</v>
      </c>
    </row>
    <row r="2244" spans="1:17" ht="15.75" x14ac:dyDescent="0.25">
      <c r="A2244" s="1" t="s">
        <v>114</v>
      </c>
      <c r="B2244" s="8" t="str">
        <f>VLOOKUP(A2244:A4578,'Customer Names'!$A$2:$D$2336,2,0)</f>
        <v xml:space="preserve">  Jordan</v>
      </c>
      <c r="C2244" s="8">
        <f>VLOOKUP(A2244:A4578,'Medical Examinations'!$A$2:$H$2336,2,0)</f>
        <v>15.6</v>
      </c>
      <c r="D2244" s="8">
        <f>VLOOKUP(A2244:A4578,'Medical Examinations'!$A$2:$H$2336,3,0)</f>
        <v>4.12</v>
      </c>
      <c r="E2244" s="8" t="str">
        <f>VLOOKUP(A2244:A4578,'Medical Examinations'!$A$1:$M$2336,10,0)</f>
        <v>Yes</v>
      </c>
      <c r="F2244" s="8" t="str">
        <f>VLOOKUP(A2244:A4578,'Medical Examinations'!$A$2:$H$2336,5,0)</f>
        <v>No</v>
      </c>
      <c r="G2244" s="8" t="str">
        <f>VLOOKUP(A2244:A4578,'Medical Examinations'!$A$2:$H$2336,6,0)</f>
        <v>No</v>
      </c>
      <c r="H2244" s="8">
        <f>VLOOKUP(A2244:A4578,'Medical Examinations'!$A$2:$H$2336,7,0)</f>
        <v>1</v>
      </c>
      <c r="I2244" t="str">
        <f>VLOOKUP(A2244:A4578,'Medical Examinations'!$A$2:$K$2336,11,0)</f>
        <v>No</v>
      </c>
      <c r="J2244" s="8" t="str">
        <f>VLOOKUP(A2244:A4578,'Medical Examinations'!$A$2:$M$2336,12,0)</f>
        <v>Underweight</v>
      </c>
      <c r="K2244" s="8" t="str">
        <f>VLOOKUP(A2244:A4578,'Medical Examinations'!$A$2:$M$2336,13,0)</f>
        <v>Normal</v>
      </c>
      <c r="L2244" s="8" t="str">
        <f>VLOOKUP(Table1[CUSTOMER ID],'Hospitalisation Details'!$A$1:$N$2344,12,0)</f>
        <v>30/Jul/1995</v>
      </c>
      <c r="M2244" s="22">
        <f>VLOOKUP(Table1[CUSTOMER ID],'Hospitalisation Details'!$A$2:$N$2344,14,0)</f>
        <v>1338</v>
      </c>
      <c r="N2244" s="8" t="str">
        <f>VLOOKUP(Table1[CUSTOMER ID],'Hospitalisation Details'!$A$2:$I$2344,7,0)</f>
        <v>tier - 2</v>
      </c>
      <c r="O2244" s="8" t="str">
        <f>VLOOKUP(Table1[CUSTOMER ID],'Hospitalisation Details'!$A$2:$I$2344,8,0)</f>
        <v>tier - 3</v>
      </c>
      <c r="P2244" s="8" t="str">
        <f>VLOOKUP(Table1[CUSTOMER ID],'Hospitalisation Details'!$A$2:$I$2344,9,0)</f>
        <v>R1012</v>
      </c>
      <c r="Q2244" s="8">
        <f ca="1">VLOOKUP(Table1[CUSTOMER ID],'Hospitalisation Details'!$A$2:$N$2344,13,0)</f>
        <v>29</v>
      </c>
    </row>
    <row r="2245" spans="1:17" ht="15.75" x14ac:dyDescent="0.25">
      <c r="A2245" s="1" t="s">
        <v>113</v>
      </c>
      <c r="B2245" s="8" t="str">
        <f>VLOOKUP(A2245:A4579,'Customer Names'!$A$2:$D$2336,2,0)</f>
        <v xml:space="preserve">  Brian</v>
      </c>
      <c r="C2245" s="8">
        <f>VLOOKUP(A2245:A4579,'Medical Examinations'!$A$2:$H$2336,2,0)</f>
        <v>24.39</v>
      </c>
      <c r="D2245" s="8">
        <f>VLOOKUP(A2245:A4579,'Medical Examinations'!$A$2:$H$2336,3,0)</f>
        <v>6.24</v>
      </c>
      <c r="E2245" s="8" t="str">
        <f>VLOOKUP(A2245:A4579,'Medical Examinations'!$A$1:$M$2336,10,0)</f>
        <v>No</v>
      </c>
      <c r="F2245" s="8" t="str">
        <f>VLOOKUP(A2245:A4579,'Medical Examinations'!$A$2:$H$2336,5,0)</f>
        <v>No</v>
      </c>
      <c r="G2245" s="8" t="str">
        <f>VLOOKUP(A2245:A4579,'Medical Examinations'!$A$2:$H$2336,6,0)</f>
        <v>No</v>
      </c>
      <c r="H2245" s="8">
        <f>VLOOKUP(A2245:A4579,'Medical Examinations'!$A$2:$H$2336,7,0)</f>
        <v>1</v>
      </c>
      <c r="I2245" t="str">
        <f>VLOOKUP(A2245:A4579,'Medical Examinations'!$A$2:$K$2336,11,0)</f>
        <v>No</v>
      </c>
      <c r="J2245" s="8" t="str">
        <f>VLOOKUP(A2245:A4579,'Medical Examinations'!$A$2:$M$2336,12,0)</f>
        <v>Normal Weight</v>
      </c>
      <c r="K2245" s="8" t="str">
        <f>VLOOKUP(A2245:A4579,'Medical Examinations'!$A$2:$M$2336,13,0)</f>
        <v>Prediabetes</v>
      </c>
      <c r="L2245" s="8" t="str">
        <f>VLOOKUP(Table1[CUSTOMER ID],'Hospitalisation Details'!$A$1:$N$2344,12,0)</f>
        <v>12/Jul/1998</v>
      </c>
      <c r="M2245" s="22">
        <f>VLOOKUP(Table1[CUSTOMER ID],'Hospitalisation Details'!$A$2:$N$2344,14,0)</f>
        <v>1332.61</v>
      </c>
      <c r="N2245" s="8" t="str">
        <f>VLOOKUP(Table1[CUSTOMER ID],'Hospitalisation Details'!$A$2:$I$2344,7,0)</f>
        <v>tier - 2</v>
      </c>
      <c r="O2245" s="8" t="str">
        <f>VLOOKUP(Table1[CUSTOMER ID],'Hospitalisation Details'!$A$2:$I$2344,8,0)</f>
        <v>tier - 3</v>
      </c>
      <c r="P2245" s="8" t="str">
        <f>VLOOKUP(Table1[CUSTOMER ID],'Hospitalisation Details'!$A$2:$I$2344,9,0)</f>
        <v>R1013</v>
      </c>
      <c r="Q2245" s="8">
        <f ca="1">VLOOKUP(Table1[CUSTOMER ID],'Hospitalisation Details'!$A$2:$N$2344,13,0)</f>
        <v>26</v>
      </c>
    </row>
    <row r="2246" spans="1:17" ht="15.75" x14ac:dyDescent="0.25">
      <c r="A2246" s="1" t="s">
        <v>112</v>
      </c>
      <c r="B2246" s="8" t="str">
        <f>VLOOKUP(A2246:A4580,'Customer Names'!$A$2:$D$2336,2,0)</f>
        <v xml:space="preserve">  Katherine A</v>
      </c>
      <c r="C2246" s="8">
        <f>VLOOKUP(A2246:A4580,'Medical Examinations'!$A$2:$H$2336,2,0)</f>
        <v>24.75</v>
      </c>
      <c r="D2246" s="8">
        <f>VLOOKUP(A2246:A4580,'Medical Examinations'!$A$2:$H$2336,3,0)</f>
        <v>4.83</v>
      </c>
      <c r="E2246" s="8" t="str">
        <f>VLOOKUP(A2246:A4580,'Medical Examinations'!$A$1:$M$2336,10,0)</f>
        <v>No</v>
      </c>
      <c r="F2246" s="8" t="str">
        <f>VLOOKUP(A2246:A4580,'Medical Examinations'!$A$2:$H$2336,5,0)</f>
        <v>No</v>
      </c>
      <c r="G2246" s="8" t="str">
        <f>VLOOKUP(A2246:A4580,'Medical Examinations'!$A$2:$H$2336,6,0)</f>
        <v>No</v>
      </c>
      <c r="H2246" s="8">
        <f>VLOOKUP(A2246:A4580,'Medical Examinations'!$A$2:$H$2336,7,0)</f>
        <v>0</v>
      </c>
      <c r="I2246" t="str">
        <f>VLOOKUP(A2246:A4580,'Medical Examinations'!$A$2:$K$2336,11,0)</f>
        <v>No</v>
      </c>
      <c r="J2246" s="8" t="str">
        <f>VLOOKUP(A2246:A4580,'Medical Examinations'!$A$2:$M$2336,12,0)</f>
        <v>Normal Weight</v>
      </c>
      <c r="K2246" s="8" t="str">
        <f>VLOOKUP(A2246:A4580,'Medical Examinations'!$A$2:$M$2336,13,0)</f>
        <v>Normal</v>
      </c>
      <c r="L2246" s="8" t="str">
        <f>VLOOKUP(Table1[CUSTOMER ID],'Hospitalisation Details'!$A$1:$N$2344,12,0)</f>
        <v>14/Oct/1999</v>
      </c>
      <c r="M2246" s="22">
        <f>VLOOKUP(Table1[CUSTOMER ID],'Hospitalisation Details'!$A$2:$N$2344,14,0)</f>
        <v>1329.17</v>
      </c>
      <c r="N2246" s="8" t="str">
        <f>VLOOKUP(Table1[CUSTOMER ID],'Hospitalisation Details'!$A$2:$I$2344,7,0)</f>
        <v>tier - 2</v>
      </c>
      <c r="O2246" s="8" t="str">
        <f>VLOOKUP(Table1[CUSTOMER ID],'Hospitalisation Details'!$A$2:$I$2344,8,0)</f>
        <v>tier - 3</v>
      </c>
      <c r="P2246" s="8" t="str">
        <f>VLOOKUP(Table1[CUSTOMER ID],'Hospitalisation Details'!$A$2:$I$2344,9,0)</f>
        <v>R1013</v>
      </c>
      <c r="Q2246" s="8">
        <f ca="1">VLOOKUP(Table1[CUSTOMER ID],'Hospitalisation Details'!$A$2:$N$2344,13,0)</f>
        <v>25</v>
      </c>
    </row>
    <row r="2247" spans="1:17" ht="15.75" x14ac:dyDescent="0.25">
      <c r="A2247" s="1" t="s">
        <v>111</v>
      </c>
      <c r="B2247" s="8" t="str">
        <f>VLOOKUP(A2247:A4581,'Customer Names'!$A$2:$D$2336,2,0)</f>
        <v xml:space="preserve">  Melanie</v>
      </c>
      <c r="C2247" s="8">
        <f>VLOOKUP(A2247:A4581,'Medical Examinations'!$A$2:$H$2336,2,0)</f>
        <v>20.88</v>
      </c>
      <c r="D2247" s="8">
        <f>VLOOKUP(A2247:A4581,'Medical Examinations'!$A$2:$H$2336,3,0)</f>
        <v>7.4</v>
      </c>
      <c r="E2247" s="8" t="str">
        <f>VLOOKUP(A2247:A4581,'Medical Examinations'!$A$1:$M$2336,10,0)</f>
        <v>No</v>
      </c>
      <c r="F2247" s="8" t="str">
        <f>VLOOKUP(A2247:A4581,'Medical Examinations'!$A$2:$H$2336,5,0)</f>
        <v>No</v>
      </c>
      <c r="G2247" s="8" t="str">
        <f>VLOOKUP(A2247:A4581,'Medical Examinations'!$A$2:$H$2336,6,0)</f>
        <v>No</v>
      </c>
      <c r="H2247" s="8">
        <f>VLOOKUP(A2247:A4581,'Medical Examinations'!$A$2:$H$2336,7,0)</f>
        <v>0</v>
      </c>
      <c r="I2247" t="str">
        <f>VLOOKUP(A2247:A4581,'Medical Examinations'!$A$2:$K$2336,11,0)</f>
        <v>No</v>
      </c>
      <c r="J2247" s="8" t="str">
        <f>VLOOKUP(A2247:A4581,'Medical Examinations'!$A$2:$M$2336,12,0)</f>
        <v>Normal Weight</v>
      </c>
      <c r="K2247" s="8" t="str">
        <f>VLOOKUP(A2247:A4581,'Medical Examinations'!$A$2:$M$2336,13,0)</f>
        <v>Diabetes</v>
      </c>
      <c r="L2247" s="8" t="str">
        <f>VLOOKUP(Table1[CUSTOMER ID],'Hospitalisation Details'!$A$1:$N$2344,12,0)</f>
        <v>13/Oct/2002</v>
      </c>
      <c r="M2247" s="22">
        <f>VLOOKUP(Table1[CUSTOMER ID],'Hospitalisation Details'!$A$2:$N$2344,14,0)</f>
        <v>1315</v>
      </c>
      <c r="N2247" s="8" t="str">
        <f>VLOOKUP(Table1[CUSTOMER ID],'Hospitalisation Details'!$A$2:$I$2344,7,0)</f>
        <v>tier - 2</v>
      </c>
      <c r="O2247" s="8" t="str">
        <f>VLOOKUP(Table1[CUSTOMER ID],'Hospitalisation Details'!$A$2:$I$2344,8,0)</f>
        <v>tier - 2</v>
      </c>
      <c r="P2247" s="8" t="str">
        <f>VLOOKUP(Table1[CUSTOMER ID],'Hospitalisation Details'!$A$2:$I$2344,9,0)</f>
        <v>R1013</v>
      </c>
      <c r="Q2247" s="8">
        <f ca="1">VLOOKUP(Table1[CUSTOMER ID],'Hospitalisation Details'!$A$2:$N$2344,13,0)</f>
        <v>22</v>
      </c>
    </row>
    <row r="2248" spans="1:17" ht="15.75" x14ac:dyDescent="0.25">
      <c r="A2248" s="1" t="s">
        <v>110</v>
      </c>
      <c r="B2248" s="8" t="str">
        <f>VLOOKUP(A2248:A4582,'Customer Names'!$A$2:$D$2336,2,0)</f>
        <v xml:space="preserve">  Jessica</v>
      </c>
      <c r="C2248" s="8">
        <f>VLOOKUP(A2248:A4582,'Medical Examinations'!$A$2:$H$2336,2,0)</f>
        <v>20.43</v>
      </c>
      <c r="D2248" s="8">
        <f>VLOOKUP(A2248:A4582,'Medical Examinations'!$A$2:$H$2336,3,0)</f>
        <v>4.54</v>
      </c>
      <c r="E2248" s="8" t="str">
        <f>VLOOKUP(A2248:A4582,'Medical Examinations'!$A$1:$M$2336,10,0)</f>
        <v>No</v>
      </c>
      <c r="F2248" s="8" t="str">
        <f>VLOOKUP(A2248:A4582,'Medical Examinations'!$A$2:$H$2336,5,0)</f>
        <v>No</v>
      </c>
      <c r="G2248" s="8" t="str">
        <f>VLOOKUP(A2248:A4582,'Medical Examinations'!$A$2:$H$2336,6,0)</f>
        <v>No</v>
      </c>
      <c r="H2248" s="8">
        <f>VLOOKUP(A2248:A4582,'Medical Examinations'!$A$2:$H$2336,7,0)</f>
        <v>0</v>
      </c>
      <c r="I2248" t="str">
        <f>VLOOKUP(A2248:A4582,'Medical Examinations'!$A$2:$K$2336,11,0)</f>
        <v>No</v>
      </c>
      <c r="J2248" s="8" t="str">
        <f>VLOOKUP(A2248:A4582,'Medical Examinations'!$A$2:$M$2336,12,0)</f>
        <v>Normal Weight</v>
      </c>
      <c r="K2248" s="8" t="str">
        <f>VLOOKUP(A2248:A4582,'Medical Examinations'!$A$2:$M$2336,13,0)</f>
        <v>Normal</v>
      </c>
      <c r="L2248" s="8" t="str">
        <f>VLOOKUP(Table1[CUSTOMER ID],'Hospitalisation Details'!$A$1:$N$2344,12,0)</f>
        <v>2/Dec/1999</v>
      </c>
      <c r="M2248" s="22">
        <f>VLOOKUP(Table1[CUSTOMER ID],'Hospitalisation Details'!$A$2:$N$2344,14,0)</f>
        <v>1304</v>
      </c>
      <c r="N2248" s="8" t="str">
        <f>VLOOKUP(Table1[CUSTOMER ID],'Hospitalisation Details'!$A$2:$I$2344,7,0)</f>
        <v>tier - 2</v>
      </c>
      <c r="O2248" s="8" t="str">
        <f>VLOOKUP(Table1[CUSTOMER ID],'Hospitalisation Details'!$A$2:$I$2344,8,0)</f>
        <v>tier - 2</v>
      </c>
      <c r="P2248" s="8" t="str">
        <f>VLOOKUP(Table1[CUSTOMER ID],'Hospitalisation Details'!$A$2:$I$2344,9,0)</f>
        <v>R1013</v>
      </c>
      <c r="Q2248" s="8">
        <f ca="1">VLOOKUP(Table1[CUSTOMER ID],'Hospitalisation Details'!$A$2:$N$2344,13,0)</f>
        <v>24</v>
      </c>
    </row>
    <row r="2249" spans="1:17" ht="15.75" x14ac:dyDescent="0.25">
      <c r="A2249" s="1" t="s">
        <v>109</v>
      </c>
      <c r="B2249" s="8" t="str">
        <f>VLOOKUP(A2249:A4583,'Customer Names'!$A$2:$D$2336,2,0)</f>
        <v xml:space="preserve">  Eric S</v>
      </c>
      <c r="C2249" s="8">
        <f>VLOOKUP(A2249:A4583,'Medical Examinations'!$A$2:$H$2336,2,0)</f>
        <v>15.18</v>
      </c>
      <c r="D2249" s="8">
        <f>VLOOKUP(A2249:A4583,'Medical Examinations'!$A$2:$H$2336,3,0)</f>
        <v>11.11</v>
      </c>
      <c r="E2249" s="8" t="str">
        <f>VLOOKUP(A2249:A4583,'Medical Examinations'!$A$1:$M$2336,10,0)</f>
        <v>No</v>
      </c>
      <c r="F2249" s="8" t="str">
        <f>VLOOKUP(A2249:A4583,'Medical Examinations'!$A$2:$H$2336,5,0)</f>
        <v>No</v>
      </c>
      <c r="G2249" s="8" t="str">
        <f>VLOOKUP(A2249:A4583,'Medical Examinations'!$A$2:$H$2336,6,0)</f>
        <v>No</v>
      </c>
      <c r="H2249" s="8">
        <f>VLOOKUP(A2249:A4583,'Medical Examinations'!$A$2:$H$2336,7,0)</f>
        <v>0</v>
      </c>
      <c r="I2249" t="str">
        <f>VLOOKUP(A2249:A4583,'Medical Examinations'!$A$2:$K$2336,11,0)</f>
        <v>No</v>
      </c>
      <c r="J2249" s="8" t="str">
        <f>VLOOKUP(A2249:A4583,'Medical Examinations'!$A$2:$M$2336,12,0)</f>
        <v>Underweight</v>
      </c>
      <c r="K2249" s="8" t="str">
        <f>VLOOKUP(A2249:A4583,'Medical Examinations'!$A$2:$M$2336,13,0)</f>
        <v>Diabetes</v>
      </c>
      <c r="L2249" s="8" t="str">
        <f>VLOOKUP(Table1[CUSTOMER ID],'Hospitalisation Details'!$A$1:$N$2344,12,0)</f>
        <v>10/Dec/2002</v>
      </c>
      <c r="M2249" s="22">
        <f>VLOOKUP(Table1[CUSTOMER ID],'Hospitalisation Details'!$A$2:$N$2344,14,0)</f>
        <v>1304</v>
      </c>
      <c r="N2249" s="8" t="str">
        <f>VLOOKUP(Table1[CUSTOMER ID],'Hospitalisation Details'!$A$2:$I$2344,7,0)</f>
        <v>tier - 2</v>
      </c>
      <c r="O2249" s="8" t="str">
        <f>VLOOKUP(Table1[CUSTOMER ID],'Hospitalisation Details'!$A$2:$I$2344,8,0)</f>
        <v>tier - 2</v>
      </c>
      <c r="P2249" s="8" t="str">
        <f>VLOOKUP(Table1[CUSTOMER ID],'Hospitalisation Details'!$A$2:$I$2344,9,0)</f>
        <v>R1012</v>
      </c>
      <c r="Q2249" s="8">
        <f ca="1">VLOOKUP(Table1[CUSTOMER ID],'Hospitalisation Details'!$A$2:$N$2344,13,0)</f>
        <v>21</v>
      </c>
    </row>
    <row r="2250" spans="1:17" ht="15.75" x14ac:dyDescent="0.25">
      <c r="A2250" s="1" t="s">
        <v>108</v>
      </c>
      <c r="B2250" s="8" t="str">
        <f>VLOOKUP(A2250:A4584,'Customer Names'!$A$2:$D$2336,2,0)</f>
        <v xml:space="preserve">  Joseph</v>
      </c>
      <c r="C2250" s="8">
        <f>VLOOKUP(A2250:A4584,'Medical Examinations'!$A$2:$H$2336,2,0)</f>
        <v>15.12</v>
      </c>
      <c r="D2250" s="8">
        <f>VLOOKUP(A2250:A4584,'Medical Examinations'!$A$2:$H$2336,3,0)</f>
        <v>4.03</v>
      </c>
      <c r="E2250" s="8" t="str">
        <f>VLOOKUP(A2250:A4584,'Medical Examinations'!$A$1:$M$2336,10,0)</f>
        <v>Yes</v>
      </c>
      <c r="F2250" s="8" t="str">
        <f>VLOOKUP(A2250:A4584,'Medical Examinations'!$A$2:$H$2336,5,0)</f>
        <v>No</v>
      </c>
      <c r="G2250" s="8" t="str">
        <f>VLOOKUP(A2250:A4584,'Medical Examinations'!$A$2:$H$2336,6,0)</f>
        <v>No</v>
      </c>
      <c r="H2250" s="8">
        <f>VLOOKUP(A2250:A4584,'Medical Examinations'!$A$2:$H$2336,7,0)</f>
        <v>0</v>
      </c>
      <c r="I2250" t="str">
        <f>VLOOKUP(A2250:A4584,'Medical Examinations'!$A$2:$K$2336,11,0)</f>
        <v>No</v>
      </c>
      <c r="J2250" s="8" t="str">
        <f>VLOOKUP(A2250:A4584,'Medical Examinations'!$A$2:$M$2336,12,0)</f>
        <v>Underweight</v>
      </c>
      <c r="K2250" s="8" t="str">
        <f>VLOOKUP(A2250:A4584,'Medical Examinations'!$A$2:$M$2336,13,0)</f>
        <v>Normal</v>
      </c>
      <c r="L2250" s="8" t="str">
        <f>VLOOKUP(Table1[CUSTOMER ID],'Hospitalisation Details'!$A$1:$N$2344,12,0)</f>
        <v>29/Nov/2001</v>
      </c>
      <c r="M2250" s="22">
        <f>VLOOKUP(Table1[CUSTOMER ID],'Hospitalisation Details'!$A$2:$N$2344,14,0)</f>
        <v>1293</v>
      </c>
      <c r="N2250" s="8" t="str">
        <f>VLOOKUP(Table1[CUSTOMER ID],'Hospitalisation Details'!$A$2:$I$2344,7,0)</f>
        <v>tier - 2</v>
      </c>
      <c r="O2250" s="8" t="str">
        <f>VLOOKUP(Table1[CUSTOMER ID],'Hospitalisation Details'!$A$2:$I$2344,8,0)</f>
        <v>tier - 3</v>
      </c>
      <c r="P2250" s="8" t="str">
        <f>VLOOKUP(Table1[CUSTOMER ID],'Hospitalisation Details'!$A$2:$I$2344,9,0)</f>
        <v>R1012</v>
      </c>
      <c r="Q2250" s="8">
        <f ca="1">VLOOKUP(Table1[CUSTOMER ID],'Hospitalisation Details'!$A$2:$N$2344,13,0)</f>
        <v>22</v>
      </c>
    </row>
    <row r="2251" spans="1:17" ht="15.75" x14ac:dyDescent="0.25">
      <c r="A2251" s="1" t="s">
        <v>107</v>
      </c>
      <c r="B2251" s="8" t="str">
        <f>VLOOKUP(A2251:A4585,'Customer Names'!$A$2:$D$2336,2,0)</f>
        <v xml:space="preserve">  Mary</v>
      </c>
      <c r="C2251" s="8">
        <f>VLOOKUP(A2251:A4585,'Medical Examinations'!$A$2:$H$2336,2,0)</f>
        <v>23.88</v>
      </c>
      <c r="D2251" s="8">
        <f>VLOOKUP(A2251:A4585,'Medical Examinations'!$A$2:$H$2336,3,0)</f>
        <v>4.51</v>
      </c>
      <c r="E2251" s="8" t="str">
        <f>VLOOKUP(A2251:A4585,'Medical Examinations'!$A$1:$M$2336,10,0)</f>
        <v>No</v>
      </c>
      <c r="F2251" s="8" t="str">
        <f>VLOOKUP(A2251:A4585,'Medical Examinations'!$A$2:$H$2336,5,0)</f>
        <v>No</v>
      </c>
      <c r="G2251" s="8" t="str">
        <f>VLOOKUP(A2251:A4585,'Medical Examinations'!$A$2:$H$2336,6,0)</f>
        <v>No</v>
      </c>
      <c r="H2251" s="8">
        <f>VLOOKUP(A2251:A4585,'Medical Examinations'!$A$2:$H$2336,7,0)</f>
        <v>1</v>
      </c>
      <c r="I2251" t="str">
        <f>VLOOKUP(A2251:A4585,'Medical Examinations'!$A$2:$K$2336,11,0)</f>
        <v>No</v>
      </c>
      <c r="J2251" s="8" t="str">
        <f>VLOOKUP(A2251:A4585,'Medical Examinations'!$A$2:$M$2336,12,0)</f>
        <v>Normal Weight</v>
      </c>
      <c r="K2251" s="8" t="str">
        <f>VLOOKUP(A2251:A4585,'Medical Examinations'!$A$2:$M$2336,13,0)</f>
        <v>Normal</v>
      </c>
      <c r="L2251" s="8" t="str">
        <f>VLOOKUP(Table1[CUSTOMER ID],'Hospitalisation Details'!$A$1:$N$2344,12,0)</f>
        <v>4/Jun/1998</v>
      </c>
      <c r="M2251" s="22">
        <f>VLOOKUP(Table1[CUSTOMER ID],'Hospitalisation Details'!$A$2:$N$2344,14,0)</f>
        <v>1290.93</v>
      </c>
      <c r="N2251" s="8" t="str">
        <f>VLOOKUP(Table1[CUSTOMER ID],'Hospitalisation Details'!$A$2:$I$2344,7,0)</f>
        <v>tier - 2</v>
      </c>
      <c r="O2251" s="8" t="str">
        <f>VLOOKUP(Table1[CUSTOMER ID],'Hospitalisation Details'!$A$2:$I$2344,8,0)</f>
        <v>tier - 2</v>
      </c>
      <c r="P2251" s="8" t="str">
        <f>VLOOKUP(Table1[CUSTOMER ID],'Hospitalisation Details'!$A$2:$I$2344,9,0)</f>
        <v>R1013</v>
      </c>
      <c r="Q2251" s="8">
        <f ca="1">VLOOKUP(Table1[CUSTOMER ID],'Hospitalisation Details'!$A$2:$N$2344,13,0)</f>
        <v>26</v>
      </c>
    </row>
    <row r="2252" spans="1:17" ht="15.75" x14ac:dyDescent="0.25">
      <c r="A2252" s="1" t="s">
        <v>106</v>
      </c>
      <c r="B2252" s="8" t="str">
        <f>VLOOKUP(A2252:A4586,'Customer Names'!$A$2:$D$2336,2,0)</f>
        <v xml:space="preserve">  Natalie</v>
      </c>
      <c r="C2252" s="8">
        <f>VLOOKUP(A2252:A4586,'Medical Examinations'!$A$2:$H$2336,2,0)</f>
        <v>16.13</v>
      </c>
      <c r="D2252" s="8">
        <f>VLOOKUP(A2252:A4586,'Medical Examinations'!$A$2:$H$2336,3,0)</f>
        <v>5.56</v>
      </c>
      <c r="E2252" s="8" t="str">
        <f>VLOOKUP(A2252:A4586,'Medical Examinations'!$A$1:$M$2336,10,0)</f>
        <v>No</v>
      </c>
      <c r="F2252" s="8" t="str">
        <f>VLOOKUP(A2252:A4586,'Medical Examinations'!$A$2:$H$2336,5,0)</f>
        <v>yes</v>
      </c>
      <c r="G2252" s="8" t="str">
        <f>VLOOKUP(A2252:A4586,'Medical Examinations'!$A$2:$H$2336,6,0)</f>
        <v>No</v>
      </c>
      <c r="H2252" s="8">
        <f>VLOOKUP(A2252:A4586,'Medical Examinations'!$A$2:$H$2336,7,0)</f>
        <v>1</v>
      </c>
      <c r="I2252" t="str">
        <f>VLOOKUP(A2252:A4586,'Medical Examinations'!$A$2:$K$2336,11,0)</f>
        <v>No</v>
      </c>
      <c r="J2252" s="8" t="str">
        <f>VLOOKUP(A2252:A4586,'Medical Examinations'!$A$2:$M$2336,12,0)</f>
        <v>Underweight</v>
      </c>
      <c r="K2252" s="8" t="str">
        <f>VLOOKUP(A2252:A4586,'Medical Examinations'!$A$2:$M$2336,13,0)</f>
        <v>Normal</v>
      </c>
      <c r="L2252" s="8" t="str">
        <f>VLOOKUP(Table1[CUSTOMER ID],'Hospitalisation Details'!$A$1:$N$2344,12,0)</f>
        <v>26/Jun/2000</v>
      </c>
      <c r="M2252" s="22">
        <f>VLOOKUP(Table1[CUSTOMER ID],'Hospitalisation Details'!$A$2:$N$2344,14,0)</f>
        <v>1286</v>
      </c>
      <c r="N2252" s="8" t="str">
        <f>VLOOKUP(Table1[CUSTOMER ID],'Hospitalisation Details'!$A$2:$I$2344,7,0)</f>
        <v>tier - 2</v>
      </c>
      <c r="O2252" s="8" t="str">
        <f>VLOOKUP(Table1[CUSTOMER ID],'Hospitalisation Details'!$A$2:$I$2344,8,0)</f>
        <v>tier - 2</v>
      </c>
      <c r="P2252" s="8" t="str">
        <f>VLOOKUP(Table1[CUSTOMER ID],'Hospitalisation Details'!$A$2:$I$2344,9,0)</f>
        <v>R1013</v>
      </c>
      <c r="Q2252" s="8">
        <f ca="1">VLOOKUP(Table1[CUSTOMER ID],'Hospitalisation Details'!$A$2:$N$2344,13,0)</f>
        <v>24</v>
      </c>
    </row>
    <row r="2253" spans="1:17" ht="15.75" x14ac:dyDescent="0.25">
      <c r="A2253" s="1" t="s">
        <v>105</v>
      </c>
      <c r="B2253" s="8" t="str">
        <f>VLOOKUP(A2253:A4587,'Customer Names'!$A$2:$D$2336,2,0)</f>
        <v xml:space="preserve">  Christopher</v>
      </c>
      <c r="C2253" s="8">
        <f>VLOOKUP(A2253:A4587,'Medical Examinations'!$A$2:$H$2336,2,0)</f>
        <v>24.09</v>
      </c>
      <c r="D2253" s="8">
        <f>VLOOKUP(A2253:A4587,'Medical Examinations'!$A$2:$H$2336,3,0)</f>
        <v>4.0999999999999996</v>
      </c>
      <c r="E2253" s="8" t="str">
        <f>VLOOKUP(A2253:A4587,'Medical Examinations'!$A$1:$M$2336,10,0)</f>
        <v>No</v>
      </c>
      <c r="F2253" s="8" t="str">
        <f>VLOOKUP(A2253:A4587,'Medical Examinations'!$A$2:$H$2336,5,0)</f>
        <v>yes</v>
      </c>
      <c r="G2253" s="8" t="str">
        <f>VLOOKUP(A2253:A4587,'Medical Examinations'!$A$2:$H$2336,6,0)</f>
        <v>No</v>
      </c>
      <c r="H2253" s="8">
        <f>VLOOKUP(A2253:A4587,'Medical Examinations'!$A$2:$H$2336,7,0)</f>
        <v>1</v>
      </c>
      <c r="I2253" t="str">
        <f>VLOOKUP(A2253:A4587,'Medical Examinations'!$A$2:$K$2336,11,0)</f>
        <v>No</v>
      </c>
      <c r="J2253" s="8" t="str">
        <f>VLOOKUP(A2253:A4587,'Medical Examinations'!$A$2:$M$2336,12,0)</f>
        <v>Normal Weight</v>
      </c>
      <c r="K2253" s="8" t="str">
        <f>VLOOKUP(A2253:A4587,'Medical Examinations'!$A$2:$M$2336,13,0)</f>
        <v>Normal</v>
      </c>
      <c r="L2253" s="8" t="str">
        <f>VLOOKUP(Table1[CUSTOMER ID],'Hospitalisation Details'!$A$1:$N$2344,12,0)</f>
        <v>28/Jul/2004</v>
      </c>
      <c r="M2253" s="22">
        <f>VLOOKUP(Table1[CUSTOMER ID],'Hospitalisation Details'!$A$2:$N$2344,14,0)</f>
        <v>1285</v>
      </c>
      <c r="N2253" s="8" t="str">
        <f>VLOOKUP(Table1[CUSTOMER ID],'Hospitalisation Details'!$A$2:$I$2344,7,0)</f>
        <v>tier - 2</v>
      </c>
      <c r="O2253" s="8" t="str">
        <f>VLOOKUP(Table1[CUSTOMER ID],'Hospitalisation Details'!$A$2:$I$2344,8,0)</f>
        <v>tier - 3</v>
      </c>
      <c r="P2253" s="8" t="str">
        <f>VLOOKUP(Table1[CUSTOMER ID],'Hospitalisation Details'!$A$2:$I$2344,9,0)</f>
        <v>R1013</v>
      </c>
      <c r="Q2253" s="8">
        <f ca="1">VLOOKUP(Table1[CUSTOMER ID],'Hospitalisation Details'!$A$2:$N$2344,13,0)</f>
        <v>20</v>
      </c>
    </row>
    <row r="2254" spans="1:17" ht="15.75" x14ac:dyDescent="0.25">
      <c r="A2254" s="1" t="s">
        <v>104</v>
      </c>
      <c r="B2254" s="8" t="str">
        <f>VLOOKUP(A2254:A4588,'Customer Names'!$A$2:$D$2336,2,0)</f>
        <v xml:space="preserve">  Sonja</v>
      </c>
      <c r="C2254" s="8">
        <f>VLOOKUP(A2254:A4588,'Medical Examinations'!$A$2:$H$2336,2,0)</f>
        <v>19.43</v>
      </c>
      <c r="D2254" s="8">
        <f>VLOOKUP(A2254:A4588,'Medical Examinations'!$A$2:$H$2336,3,0)</f>
        <v>5.85</v>
      </c>
      <c r="E2254" s="8" t="str">
        <f>VLOOKUP(A2254:A4588,'Medical Examinations'!$A$1:$M$2336,10,0)</f>
        <v>No</v>
      </c>
      <c r="F2254" s="8" t="str">
        <f>VLOOKUP(A2254:A4588,'Medical Examinations'!$A$2:$H$2336,5,0)</f>
        <v>yes</v>
      </c>
      <c r="G2254" s="8" t="str">
        <f>VLOOKUP(A2254:A4588,'Medical Examinations'!$A$2:$H$2336,6,0)</f>
        <v>No</v>
      </c>
      <c r="H2254" s="8">
        <f>VLOOKUP(A2254:A4588,'Medical Examinations'!$A$2:$H$2336,7,0)</f>
        <v>1</v>
      </c>
      <c r="I2254" t="str">
        <f>VLOOKUP(A2254:A4588,'Medical Examinations'!$A$2:$K$2336,11,0)</f>
        <v>No</v>
      </c>
      <c r="J2254" s="8" t="str">
        <f>VLOOKUP(A2254:A4588,'Medical Examinations'!$A$2:$M$2336,12,0)</f>
        <v>Normal Weight</v>
      </c>
      <c r="K2254" s="8" t="str">
        <f>VLOOKUP(A2254:A4588,'Medical Examinations'!$A$2:$M$2336,13,0)</f>
        <v>Prediabetes</v>
      </c>
      <c r="L2254" s="8" t="str">
        <f>VLOOKUP(Table1[CUSTOMER ID],'Hospitalisation Details'!$A$1:$N$2344,12,0)</f>
        <v>30/Sep/2004</v>
      </c>
      <c r="M2254" s="22">
        <f>VLOOKUP(Table1[CUSTOMER ID],'Hospitalisation Details'!$A$2:$N$2344,14,0)</f>
        <v>1283</v>
      </c>
      <c r="N2254" s="8" t="str">
        <f>VLOOKUP(Table1[CUSTOMER ID],'Hospitalisation Details'!$A$2:$I$2344,7,0)</f>
        <v>tier - 2</v>
      </c>
      <c r="O2254" s="8" t="str">
        <f>VLOOKUP(Table1[CUSTOMER ID],'Hospitalisation Details'!$A$2:$I$2344,8,0)</f>
        <v>tier - 1</v>
      </c>
      <c r="P2254" s="8" t="str">
        <f>VLOOKUP(Table1[CUSTOMER ID],'Hospitalisation Details'!$A$2:$I$2344,9,0)</f>
        <v>R1013</v>
      </c>
      <c r="Q2254" s="8">
        <f ca="1">VLOOKUP(Table1[CUSTOMER ID],'Hospitalisation Details'!$A$2:$N$2344,13,0)</f>
        <v>20</v>
      </c>
    </row>
    <row r="2255" spans="1:17" ht="15.75" x14ac:dyDescent="0.25">
      <c r="A2255" s="1" t="s">
        <v>103</v>
      </c>
      <c r="B2255" s="8" t="str">
        <f>VLOOKUP(A2255:A4589,'Customer Names'!$A$2:$D$2336,2,0)</f>
        <v xml:space="preserve">  Alexandra</v>
      </c>
      <c r="C2255" s="8">
        <f>VLOOKUP(A2255:A4589,'Medical Examinations'!$A$2:$H$2336,2,0)</f>
        <v>15.22</v>
      </c>
      <c r="D2255" s="8">
        <f>VLOOKUP(A2255:A4589,'Medical Examinations'!$A$2:$H$2336,3,0)</f>
        <v>4.92</v>
      </c>
      <c r="E2255" s="8" t="str">
        <f>VLOOKUP(A2255:A4589,'Medical Examinations'!$A$1:$M$2336,10,0)</f>
        <v>Yes</v>
      </c>
      <c r="F2255" s="8" t="str">
        <f>VLOOKUP(A2255:A4589,'Medical Examinations'!$A$2:$H$2336,5,0)</f>
        <v>No</v>
      </c>
      <c r="G2255" s="8" t="str">
        <f>VLOOKUP(A2255:A4589,'Medical Examinations'!$A$2:$H$2336,6,0)</f>
        <v>Yes</v>
      </c>
      <c r="H2255" s="8">
        <f>VLOOKUP(A2255:A4589,'Medical Examinations'!$A$2:$H$2336,7,0)</f>
        <v>1</v>
      </c>
      <c r="I2255" t="str">
        <f>VLOOKUP(A2255:A4589,'Medical Examinations'!$A$2:$K$2336,11,0)</f>
        <v>No</v>
      </c>
      <c r="J2255" s="8" t="str">
        <f>VLOOKUP(A2255:A4589,'Medical Examinations'!$A$2:$M$2336,12,0)</f>
        <v>Underweight</v>
      </c>
      <c r="K2255" s="8" t="str">
        <f>VLOOKUP(A2255:A4589,'Medical Examinations'!$A$2:$M$2336,13,0)</f>
        <v>Normal</v>
      </c>
      <c r="L2255" s="8" t="str">
        <f>VLOOKUP(Table1[CUSTOMER ID],'Hospitalisation Details'!$A$1:$N$2344,12,0)</f>
        <v>26/Oct/1997</v>
      </c>
      <c r="M2255" s="22">
        <f>VLOOKUP(Table1[CUSTOMER ID],'Hospitalisation Details'!$A$2:$N$2344,14,0)</f>
        <v>1276</v>
      </c>
      <c r="N2255" s="8" t="str">
        <f>VLOOKUP(Table1[CUSTOMER ID],'Hospitalisation Details'!$A$2:$I$2344,7,0)</f>
        <v>tier - 2</v>
      </c>
      <c r="O2255" s="8" t="str">
        <f>VLOOKUP(Table1[CUSTOMER ID],'Hospitalisation Details'!$A$2:$I$2344,8,0)</f>
        <v>tier - 2</v>
      </c>
      <c r="P2255" s="8" t="str">
        <f>VLOOKUP(Table1[CUSTOMER ID],'Hospitalisation Details'!$A$2:$I$2344,9,0)</f>
        <v>R1012</v>
      </c>
      <c r="Q2255" s="8">
        <f ca="1">VLOOKUP(Table1[CUSTOMER ID],'Hospitalisation Details'!$A$2:$N$2344,13,0)</f>
        <v>27</v>
      </c>
    </row>
    <row r="2256" spans="1:17" ht="15.75" x14ac:dyDescent="0.25">
      <c r="A2256" s="1" t="s">
        <v>102</v>
      </c>
      <c r="B2256" s="8" t="str">
        <f>VLOOKUP(A2256:A4590,'Customer Names'!$A$2:$D$2336,2,0)</f>
        <v xml:space="preserve">  Martha L</v>
      </c>
      <c r="C2256" s="8">
        <f>VLOOKUP(A2256:A4590,'Medical Examinations'!$A$2:$H$2336,2,0)</f>
        <v>20.72</v>
      </c>
      <c r="D2256" s="8">
        <f>VLOOKUP(A2256:A4590,'Medical Examinations'!$A$2:$H$2336,3,0)</f>
        <v>9.4600000000000009</v>
      </c>
      <c r="E2256" s="8" t="str">
        <f>VLOOKUP(A2256:A4590,'Medical Examinations'!$A$1:$M$2336,10,0)</f>
        <v>No</v>
      </c>
      <c r="F2256" s="8" t="str">
        <f>VLOOKUP(A2256:A4590,'Medical Examinations'!$A$2:$H$2336,5,0)</f>
        <v>No</v>
      </c>
      <c r="G2256" s="8" t="str">
        <f>VLOOKUP(A2256:A4590,'Medical Examinations'!$A$2:$H$2336,6,0)</f>
        <v>No</v>
      </c>
      <c r="H2256" s="8">
        <f>VLOOKUP(A2256:A4590,'Medical Examinations'!$A$2:$H$2336,7,0)</f>
        <v>0</v>
      </c>
      <c r="I2256" t="str">
        <f>VLOOKUP(A2256:A4590,'Medical Examinations'!$A$2:$K$2336,11,0)</f>
        <v>No</v>
      </c>
      <c r="J2256" s="8" t="str">
        <f>VLOOKUP(A2256:A4590,'Medical Examinations'!$A$2:$M$2336,12,0)</f>
        <v>Normal Weight</v>
      </c>
      <c r="K2256" s="8" t="str">
        <f>VLOOKUP(A2256:A4590,'Medical Examinations'!$A$2:$M$2336,13,0)</f>
        <v>Diabetes</v>
      </c>
      <c r="L2256" s="8" t="str">
        <f>VLOOKUP(Table1[CUSTOMER ID],'Hospitalisation Details'!$A$1:$N$2344,12,0)</f>
        <v>4/Dec/2002</v>
      </c>
      <c r="M2256" s="22">
        <f>VLOOKUP(Table1[CUSTOMER ID],'Hospitalisation Details'!$A$2:$N$2344,14,0)</f>
        <v>1267</v>
      </c>
      <c r="N2256" s="8" t="str">
        <f>VLOOKUP(Table1[CUSTOMER ID],'Hospitalisation Details'!$A$2:$I$2344,7,0)</f>
        <v>tier - 2</v>
      </c>
      <c r="O2256" s="8" t="str">
        <f>VLOOKUP(Table1[CUSTOMER ID],'Hospitalisation Details'!$A$2:$I$2344,8,0)</f>
        <v>tier - 1</v>
      </c>
      <c r="P2256" s="8" t="str">
        <f>VLOOKUP(Table1[CUSTOMER ID],'Hospitalisation Details'!$A$2:$I$2344,9,0)</f>
        <v>R1013</v>
      </c>
      <c r="Q2256" s="8">
        <f ca="1">VLOOKUP(Table1[CUSTOMER ID],'Hospitalisation Details'!$A$2:$N$2344,13,0)</f>
        <v>21</v>
      </c>
    </row>
    <row r="2257" spans="1:17" ht="15.75" x14ac:dyDescent="0.25">
      <c r="A2257" s="1" t="s">
        <v>101</v>
      </c>
      <c r="B2257" s="8" t="str">
        <f>VLOOKUP(A2257:A4591,'Customer Names'!$A$2:$D$2336,2,0)</f>
        <v xml:space="preserve">  Ryan C</v>
      </c>
      <c r="C2257" s="8">
        <f>VLOOKUP(A2257:A4591,'Medical Examinations'!$A$2:$H$2336,2,0)</f>
        <v>35.4</v>
      </c>
      <c r="D2257" s="8">
        <f>VLOOKUP(A2257:A4591,'Medical Examinations'!$A$2:$H$2336,3,0)</f>
        <v>5.94</v>
      </c>
      <c r="E2257" s="8" t="str">
        <f>VLOOKUP(A2257:A4591,'Medical Examinations'!$A$1:$M$2336,10,0)</f>
        <v>No</v>
      </c>
      <c r="F2257" s="8" t="str">
        <f>VLOOKUP(A2257:A4591,'Medical Examinations'!$A$2:$H$2336,5,0)</f>
        <v>No</v>
      </c>
      <c r="G2257" s="8" t="str">
        <f>VLOOKUP(A2257:A4591,'Medical Examinations'!$A$2:$H$2336,6,0)</f>
        <v>Yes</v>
      </c>
      <c r="H2257" s="8">
        <f>VLOOKUP(A2257:A4591,'Medical Examinations'!$A$2:$H$2336,7,0)</f>
        <v>1</v>
      </c>
      <c r="I2257" t="str">
        <f>VLOOKUP(A2257:A4591,'Medical Examinations'!$A$2:$K$2336,11,0)</f>
        <v>No</v>
      </c>
      <c r="J2257" s="8" t="str">
        <f>VLOOKUP(A2257:A4591,'Medical Examinations'!$A$2:$M$2336,12,0)</f>
        <v>Obesity</v>
      </c>
      <c r="K2257" s="8" t="str">
        <f>VLOOKUP(A2257:A4591,'Medical Examinations'!$A$2:$M$2336,13,0)</f>
        <v>Prediabetes</v>
      </c>
      <c r="L2257" s="8" t="str">
        <f>VLOOKUP(Table1[CUSTOMER ID],'Hospitalisation Details'!$A$1:$N$2344,12,0)</f>
        <v>21/Nov/2003</v>
      </c>
      <c r="M2257" s="22">
        <f>VLOOKUP(Table1[CUSTOMER ID],'Hospitalisation Details'!$A$2:$N$2344,14,0)</f>
        <v>1263.25</v>
      </c>
      <c r="N2257" s="8" t="str">
        <f>VLOOKUP(Table1[CUSTOMER ID],'Hospitalisation Details'!$A$2:$I$2344,7,0)</f>
        <v>tier - 2</v>
      </c>
      <c r="O2257" s="8" t="str">
        <f>VLOOKUP(Table1[CUSTOMER ID],'Hospitalisation Details'!$A$2:$I$2344,8,0)</f>
        <v>tier - 3</v>
      </c>
      <c r="P2257" s="8" t="str">
        <f>VLOOKUP(Table1[CUSTOMER ID],'Hospitalisation Details'!$A$2:$I$2344,9,0)</f>
        <v>R1011</v>
      </c>
      <c r="Q2257" s="8">
        <f ca="1">VLOOKUP(Table1[CUSTOMER ID],'Hospitalisation Details'!$A$2:$N$2344,13,0)</f>
        <v>21</v>
      </c>
    </row>
    <row r="2258" spans="1:17" ht="15.75" x14ac:dyDescent="0.25">
      <c r="A2258" s="1" t="s">
        <v>100</v>
      </c>
      <c r="B2258" s="8" t="str">
        <f>VLOOKUP(A2258:A4592,'Customer Names'!$A$2:$D$2336,2,0)</f>
        <v xml:space="preserve">  Cliff</v>
      </c>
      <c r="C2258" s="8">
        <f>VLOOKUP(A2258:A4592,'Medical Examinations'!$A$2:$H$2336,2,0)</f>
        <v>34.4</v>
      </c>
      <c r="D2258" s="8">
        <f>VLOOKUP(A2258:A4592,'Medical Examinations'!$A$2:$H$2336,3,0)</f>
        <v>5.7</v>
      </c>
      <c r="E2258" s="8" t="str">
        <f>VLOOKUP(A2258:A4592,'Medical Examinations'!$A$1:$M$2336,10,0)</f>
        <v>No</v>
      </c>
      <c r="F2258" s="8" t="str">
        <f>VLOOKUP(A2258:A4592,'Medical Examinations'!$A$2:$H$2336,5,0)</f>
        <v>No</v>
      </c>
      <c r="G2258" s="8" t="str">
        <f>VLOOKUP(A2258:A4592,'Medical Examinations'!$A$2:$H$2336,6,0)</f>
        <v>Yes</v>
      </c>
      <c r="H2258" s="8">
        <f>VLOOKUP(A2258:A4592,'Medical Examinations'!$A$2:$H$2336,7,0)</f>
        <v>1</v>
      </c>
      <c r="I2258" t="str">
        <f>VLOOKUP(A2258:A4592,'Medical Examinations'!$A$2:$K$2336,11,0)</f>
        <v>No</v>
      </c>
      <c r="J2258" s="8" t="str">
        <f>VLOOKUP(A2258:A4592,'Medical Examinations'!$A$2:$M$2336,12,0)</f>
        <v>Obesity</v>
      </c>
      <c r="K2258" s="8" t="str">
        <f>VLOOKUP(A2258:A4592,'Medical Examinations'!$A$2:$M$2336,13,0)</f>
        <v>Prediabetes</v>
      </c>
      <c r="L2258" s="8" t="str">
        <f>VLOOKUP(Table1[CUSTOMER ID],'Hospitalisation Details'!$A$1:$N$2344,12,0)</f>
        <v>15/Aug/2003</v>
      </c>
      <c r="M2258" s="22">
        <f>VLOOKUP(Table1[CUSTOMER ID],'Hospitalisation Details'!$A$2:$N$2344,14,0)</f>
        <v>1261.8599999999999</v>
      </c>
      <c r="N2258" s="8" t="str">
        <f>VLOOKUP(Table1[CUSTOMER ID],'Hospitalisation Details'!$A$2:$I$2344,7,0)</f>
        <v>tier - 2</v>
      </c>
      <c r="O2258" s="8" t="str">
        <f>VLOOKUP(Table1[CUSTOMER ID],'Hospitalisation Details'!$A$2:$I$2344,8,0)</f>
        <v>tier - 3</v>
      </c>
      <c r="P2258" s="8" t="str">
        <f>VLOOKUP(Table1[CUSTOMER ID],'Hospitalisation Details'!$A$2:$I$2344,9,0)</f>
        <v>R1011</v>
      </c>
      <c r="Q2258" s="8">
        <f ca="1">VLOOKUP(Table1[CUSTOMER ID],'Hospitalisation Details'!$A$2:$N$2344,13,0)</f>
        <v>21</v>
      </c>
    </row>
    <row r="2259" spans="1:17" ht="15.75" x14ac:dyDescent="0.25">
      <c r="A2259" s="1" t="s">
        <v>99</v>
      </c>
      <c r="B2259" s="8" t="str">
        <f>VLOOKUP(A2259:A4593,'Customer Names'!$A$2:$D$2336,2,0)</f>
        <v xml:space="preserve">  Blue</v>
      </c>
      <c r="C2259" s="8">
        <f>VLOOKUP(A2259:A4593,'Medical Examinations'!$A$2:$H$2336,2,0)</f>
        <v>34.1</v>
      </c>
      <c r="D2259" s="8">
        <f>VLOOKUP(A2259:A4593,'Medical Examinations'!$A$2:$H$2336,3,0)</f>
        <v>4.13</v>
      </c>
      <c r="E2259" s="8" t="str">
        <f>VLOOKUP(A2259:A4593,'Medical Examinations'!$A$1:$M$2336,10,0)</f>
        <v>No</v>
      </c>
      <c r="F2259" s="8" t="str">
        <f>VLOOKUP(A2259:A4593,'Medical Examinations'!$A$2:$H$2336,5,0)</f>
        <v>No</v>
      </c>
      <c r="G2259" s="8" t="str">
        <f>VLOOKUP(A2259:A4593,'Medical Examinations'!$A$2:$H$2336,6,0)</f>
        <v>Yes</v>
      </c>
      <c r="H2259" s="8">
        <f>VLOOKUP(A2259:A4593,'Medical Examinations'!$A$2:$H$2336,7,0)</f>
        <v>1</v>
      </c>
      <c r="I2259" t="str">
        <f>VLOOKUP(A2259:A4593,'Medical Examinations'!$A$2:$K$2336,11,0)</f>
        <v>No</v>
      </c>
      <c r="J2259" s="8" t="str">
        <f>VLOOKUP(A2259:A4593,'Medical Examinations'!$A$2:$M$2336,12,0)</f>
        <v>Obesity</v>
      </c>
      <c r="K2259" s="8" t="str">
        <f>VLOOKUP(A2259:A4593,'Medical Examinations'!$A$2:$M$2336,13,0)</f>
        <v>Normal</v>
      </c>
      <c r="L2259" s="8" t="str">
        <f>VLOOKUP(Table1[CUSTOMER ID],'Hospitalisation Details'!$A$1:$N$2344,12,0)</f>
        <v>30/Oct/2003</v>
      </c>
      <c r="M2259" s="22">
        <f>VLOOKUP(Table1[CUSTOMER ID],'Hospitalisation Details'!$A$2:$N$2344,14,0)</f>
        <v>1261.44</v>
      </c>
      <c r="N2259" s="8" t="str">
        <f>VLOOKUP(Table1[CUSTOMER ID],'Hospitalisation Details'!$A$2:$I$2344,7,0)</f>
        <v>tier - 2</v>
      </c>
      <c r="O2259" s="8" t="str">
        <f>VLOOKUP(Table1[CUSTOMER ID],'Hospitalisation Details'!$A$2:$I$2344,8,0)</f>
        <v>tier - 3</v>
      </c>
      <c r="P2259" s="8" t="str">
        <f>VLOOKUP(Table1[CUSTOMER ID],'Hospitalisation Details'!$A$2:$I$2344,9,0)</f>
        <v>R1011</v>
      </c>
      <c r="Q2259" s="8">
        <f ca="1">VLOOKUP(Table1[CUSTOMER ID],'Hospitalisation Details'!$A$2:$N$2344,13,0)</f>
        <v>21</v>
      </c>
    </row>
    <row r="2260" spans="1:17" ht="15.75" x14ac:dyDescent="0.25">
      <c r="A2260" s="1" t="s">
        <v>98</v>
      </c>
      <c r="B2260" s="8" t="str">
        <f>VLOOKUP(A2260:A4594,'Customer Names'!$A$2:$D$2336,2,0)</f>
        <v xml:space="preserve">  Jeffrey M</v>
      </c>
      <c r="C2260" s="8">
        <f>VLOOKUP(A2260:A4594,'Medical Examinations'!$A$2:$H$2336,2,0)</f>
        <v>30.4</v>
      </c>
      <c r="D2260" s="8">
        <f>VLOOKUP(A2260:A4594,'Medical Examinations'!$A$2:$H$2336,3,0)</f>
        <v>4.7699999999999996</v>
      </c>
      <c r="E2260" s="8" t="str">
        <f>VLOOKUP(A2260:A4594,'Medical Examinations'!$A$1:$M$2336,10,0)</f>
        <v>No</v>
      </c>
      <c r="F2260" s="8" t="str">
        <f>VLOOKUP(A2260:A4594,'Medical Examinations'!$A$2:$H$2336,5,0)</f>
        <v>No</v>
      </c>
      <c r="G2260" s="8" t="str">
        <f>VLOOKUP(A2260:A4594,'Medical Examinations'!$A$2:$H$2336,6,0)</f>
        <v>Yes</v>
      </c>
      <c r="H2260" s="8">
        <f>VLOOKUP(A2260:A4594,'Medical Examinations'!$A$2:$H$2336,7,0)</f>
        <v>1</v>
      </c>
      <c r="I2260" t="str">
        <f>VLOOKUP(A2260:A4594,'Medical Examinations'!$A$2:$K$2336,11,0)</f>
        <v>No</v>
      </c>
      <c r="J2260" s="8" t="str">
        <f>VLOOKUP(A2260:A4594,'Medical Examinations'!$A$2:$M$2336,12,0)</f>
        <v>Obesity</v>
      </c>
      <c r="K2260" s="8" t="str">
        <f>VLOOKUP(A2260:A4594,'Medical Examinations'!$A$2:$M$2336,13,0)</f>
        <v>Normal</v>
      </c>
      <c r="L2260" s="8" t="str">
        <f>VLOOKUP(Table1[CUSTOMER ID],'Hospitalisation Details'!$A$1:$N$2344,12,0)</f>
        <v>13/Oct/2003</v>
      </c>
      <c r="M2260" s="22">
        <f>VLOOKUP(Table1[CUSTOMER ID],'Hospitalisation Details'!$A$2:$N$2344,14,0)</f>
        <v>1256.3</v>
      </c>
      <c r="N2260" s="8" t="str">
        <f>VLOOKUP(Table1[CUSTOMER ID],'Hospitalisation Details'!$A$2:$I$2344,7,0)</f>
        <v>tier - 2</v>
      </c>
      <c r="O2260" s="8" t="str">
        <f>VLOOKUP(Table1[CUSTOMER ID],'Hospitalisation Details'!$A$2:$I$2344,8,0)</f>
        <v>tier - 3</v>
      </c>
      <c r="P2260" s="8" t="str">
        <f>VLOOKUP(Table1[CUSTOMER ID],'Hospitalisation Details'!$A$2:$I$2344,9,0)</f>
        <v>R1011</v>
      </c>
      <c r="Q2260" s="8">
        <f ca="1">VLOOKUP(Table1[CUSTOMER ID],'Hospitalisation Details'!$A$2:$N$2344,13,0)</f>
        <v>21</v>
      </c>
    </row>
    <row r="2261" spans="1:17" ht="15.75" x14ac:dyDescent="0.25">
      <c r="A2261" s="1" t="s">
        <v>97</v>
      </c>
      <c r="B2261" s="8" t="str">
        <f>VLOOKUP(A2261:A4595,'Customer Names'!$A$2:$D$2336,2,0)</f>
        <v xml:space="preserve">  Andrew</v>
      </c>
      <c r="C2261" s="8">
        <f>VLOOKUP(A2261:A4595,'Medical Examinations'!$A$2:$H$2336,2,0)</f>
        <v>28.7</v>
      </c>
      <c r="D2261" s="8">
        <f>VLOOKUP(A2261:A4595,'Medical Examinations'!$A$2:$H$2336,3,0)</f>
        <v>4.99</v>
      </c>
      <c r="E2261" s="8" t="str">
        <f>VLOOKUP(A2261:A4595,'Medical Examinations'!$A$1:$M$2336,10,0)</f>
        <v>No</v>
      </c>
      <c r="F2261" s="8" t="str">
        <f>VLOOKUP(A2261:A4595,'Medical Examinations'!$A$2:$H$2336,5,0)</f>
        <v>No</v>
      </c>
      <c r="G2261" s="8" t="str">
        <f>VLOOKUP(A2261:A4595,'Medical Examinations'!$A$2:$H$2336,6,0)</f>
        <v>Yes</v>
      </c>
      <c r="H2261" s="8">
        <f>VLOOKUP(A2261:A4595,'Medical Examinations'!$A$2:$H$2336,7,0)</f>
        <v>1</v>
      </c>
      <c r="I2261" t="str">
        <f>VLOOKUP(A2261:A4595,'Medical Examinations'!$A$2:$K$2336,11,0)</f>
        <v>No</v>
      </c>
      <c r="J2261" s="8" t="str">
        <f>VLOOKUP(A2261:A4595,'Medical Examinations'!$A$2:$M$2336,12,0)</f>
        <v>Overweight</v>
      </c>
      <c r="K2261" s="8" t="str">
        <f>VLOOKUP(A2261:A4595,'Medical Examinations'!$A$2:$M$2336,13,0)</f>
        <v>Normal</v>
      </c>
      <c r="L2261" s="8" t="str">
        <f>VLOOKUP(Table1[CUSTOMER ID],'Hospitalisation Details'!$A$1:$N$2344,12,0)</f>
        <v>10/Dec/2003</v>
      </c>
      <c r="M2261" s="22">
        <f>VLOOKUP(Table1[CUSTOMER ID],'Hospitalisation Details'!$A$2:$N$2344,14,0)</f>
        <v>1253.94</v>
      </c>
      <c r="N2261" s="8" t="str">
        <f>VLOOKUP(Table1[CUSTOMER ID],'Hospitalisation Details'!$A$2:$I$2344,7,0)</f>
        <v>tier - 2</v>
      </c>
      <c r="O2261" s="8" t="str">
        <f>VLOOKUP(Table1[CUSTOMER ID],'Hospitalisation Details'!$A$2:$I$2344,8,0)</f>
        <v>tier - 2</v>
      </c>
      <c r="P2261" s="8" t="str">
        <f>VLOOKUP(Table1[CUSTOMER ID],'Hospitalisation Details'!$A$2:$I$2344,9,0)</f>
        <v>R1011</v>
      </c>
      <c r="Q2261" s="8">
        <f ca="1">VLOOKUP(Table1[CUSTOMER ID],'Hospitalisation Details'!$A$2:$N$2344,13,0)</f>
        <v>20</v>
      </c>
    </row>
    <row r="2262" spans="1:17" ht="15.75" x14ac:dyDescent="0.25">
      <c r="A2262" s="1" t="s">
        <v>96</v>
      </c>
      <c r="B2262" s="8" t="str">
        <f>VLOOKUP(A2262:A4596,'Customer Names'!$A$2:$D$2336,2,0)</f>
        <v xml:space="preserve">  Julia</v>
      </c>
      <c r="C2262" s="8">
        <f>VLOOKUP(A2262:A4596,'Medical Examinations'!$A$2:$H$2336,2,0)</f>
        <v>17.440000000000001</v>
      </c>
      <c r="D2262" s="8">
        <f>VLOOKUP(A2262:A4596,'Medical Examinations'!$A$2:$H$2336,3,0)</f>
        <v>4.42</v>
      </c>
      <c r="E2262" s="8" t="str">
        <f>VLOOKUP(A2262:A4596,'Medical Examinations'!$A$1:$M$2336,10,0)</f>
        <v>Yes</v>
      </c>
      <c r="F2262" s="8" t="str">
        <f>VLOOKUP(A2262:A4596,'Medical Examinations'!$A$2:$H$2336,5,0)</f>
        <v>No</v>
      </c>
      <c r="G2262" s="8" t="str">
        <f>VLOOKUP(A2262:A4596,'Medical Examinations'!$A$2:$H$2336,6,0)</f>
        <v>Yes</v>
      </c>
      <c r="H2262" s="8">
        <f>VLOOKUP(A2262:A4596,'Medical Examinations'!$A$2:$H$2336,7,0)</f>
        <v>1</v>
      </c>
      <c r="I2262" t="str">
        <f>VLOOKUP(A2262:A4596,'Medical Examinations'!$A$2:$K$2336,11,0)</f>
        <v>No</v>
      </c>
      <c r="J2262" s="8" t="str">
        <f>VLOOKUP(A2262:A4596,'Medical Examinations'!$A$2:$M$2336,12,0)</f>
        <v>Underweight</v>
      </c>
      <c r="K2262" s="8" t="str">
        <f>VLOOKUP(A2262:A4596,'Medical Examinations'!$A$2:$M$2336,13,0)</f>
        <v>Normal</v>
      </c>
      <c r="L2262" s="8" t="str">
        <f>VLOOKUP(Table1[CUSTOMER ID],'Hospitalisation Details'!$A$1:$N$2344,12,0)</f>
        <v>4/Nov/1997</v>
      </c>
      <c r="M2262" s="22">
        <f>VLOOKUP(Table1[CUSTOMER ID],'Hospitalisation Details'!$A$2:$N$2344,14,0)</f>
        <v>1253</v>
      </c>
      <c r="N2262" s="8" t="str">
        <f>VLOOKUP(Table1[CUSTOMER ID],'Hospitalisation Details'!$A$2:$I$2344,7,0)</f>
        <v>tier - 2</v>
      </c>
      <c r="O2262" s="8" t="str">
        <f>VLOOKUP(Table1[CUSTOMER ID],'Hospitalisation Details'!$A$2:$I$2344,8,0)</f>
        <v>tier - 2</v>
      </c>
      <c r="P2262" s="8" t="str">
        <f>VLOOKUP(Table1[CUSTOMER ID],'Hospitalisation Details'!$A$2:$I$2344,9,0)</f>
        <v>R1013</v>
      </c>
      <c r="Q2262" s="8">
        <f ca="1">VLOOKUP(Table1[CUSTOMER ID],'Hospitalisation Details'!$A$2:$N$2344,13,0)</f>
        <v>27</v>
      </c>
    </row>
    <row r="2263" spans="1:17" ht="15.75" x14ac:dyDescent="0.25">
      <c r="A2263" s="1" t="s">
        <v>95</v>
      </c>
      <c r="B2263" s="8" t="str">
        <f>VLOOKUP(A2263:A4597,'Customer Names'!$A$2:$D$2336,2,0)</f>
        <v xml:space="preserve">  Daniel</v>
      </c>
      <c r="C2263" s="8">
        <f>VLOOKUP(A2263:A4597,'Medical Examinations'!$A$2:$H$2336,2,0)</f>
        <v>27.6</v>
      </c>
      <c r="D2263" s="8">
        <f>VLOOKUP(A2263:A4597,'Medical Examinations'!$A$2:$H$2336,3,0)</f>
        <v>4.01</v>
      </c>
      <c r="E2263" s="8" t="str">
        <f>VLOOKUP(A2263:A4597,'Medical Examinations'!$A$1:$M$2336,10,0)</f>
        <v>No</v>
      </c>
      <c r="F2263" s="8" t="str">
        <f>VLOOKUP(A2263:A4597,'Medical Examinations'!$A$2:$H$2336,5,0)</f>
        <v>No</v>
      </c>
      <c r="G2263" s="8" t="str">
        <f>VLOOKUP(A2263:A4597,'Medical Examinations'!$A$2:$H$2336,6,0)</f>
        <v>Yes</v>
      </c>
      <c r="H2263" s="8">
        <f>VLOOKUP(A2263:A4597,'Medical Examinations'!$A$2:$H$2336,7,0)</f>
        <v>1</v>
      </c>
      <c r="I2263" t="str">
        <f>VLOOKUP(A2263:A4597,'Medical Examinations'!$A$2:$K$2336,11,0)</f>
        <v>No</v>
      </c>
      <c r="J2263" s="8" t="str">
        <f>VLOOKUP(A2263:A4597,'Medical Examinations'!$A$2:$M$2336,12,0)</f>
        <v>Overweight</v>
      </c>
      <c r="K2263" s="8" t="str">
        <f>VLOOKUP(A2263:A4597,'Medical Examinations'!$A$2:$M$2336,13,0)</f>
        <v>Normal</v>
      </c>
      <c r="L2263" s="8" t="str">
        <f>VLOOKUP(Table1[CUSTOMER ID],'Hospitalisation Details'!$A$1:$N$2344,12,0)</f>
        <v>15/Sep/2003</v>
      </c>
      <c r="M2263" s="22">
        <f>VLOOKUP(Table1[CUSTOMER ID],'Hospitalisation Details'!$A$2:$N$2344,14,0)</f>
        <v>1252.4100000000001</v>
      </c>
      <c r="N2263" s="8" t="str">
        <f>VLOOKUP(Table1[CUSTOMER ID],'Hospitalisation Details'!$A$2:$I$2344,7,0)</f>
        <v>tier - 2</v>
      </c>
      <c r="O2263" s="8" t="str">
        <f>VLOOKUP(Table1[CUSTOMER ID],'Hospitalisation Details'!$A$2:$I$2344,8,0)</f>
        <v>tier - 3</v>
      </c>
      <c r="P2263" s="8" t="str">
        <f>VLOOKUP(Table1[CUSTOMER ID],'Hospitalisation Details'!$A$2:$I$2344,9,0)</f>
        <v>R1011</v>
      </c>
      <c r="Q2263" s="8">
        <f ca="1">VLOOKUP(Table1[CUSTOMER ID],'Hospitalisation Details'!$A$2:$N$2344,13,0)</f>
        <v>21</v>
      </c>
    </row>
    <row r="2264" spans="1:17" ht="15.75" x14ac:dyDescent="0.25">
      <c r="A2264" s="1" t="s">
        <v>94</v>
      </c>
      <c r="B2264" s="8" t="str">
        <f>VLOOKUP(A2264:A4598,'Customer Names'!$A$2:$D$2336,2,0)</f>
        <v xml:space="preserve">  Jaime</v>
      </c>
      <c r="C2264" s="8">
        <f>VLOOKUP(A2264:A4598,'Medical Examinations'!$A$2:$H$2336,2,0)</f>
        <v>20.7</v>
      </c>
      <c r="D2264" s="8">
        <f>VLOOKUP(A2264:A4598,'Medical Examinations'!$A$2:$H$2336,3,0)</f>
        <v>4.49</v>
      </c>
      <c r="E2264" s="8" t="str">
        <f>VLOOKUP(A2264:A4598,'Medical Examinations'!$A$1:$M$2336,10,0)</f>
        <v>No</v>
      </c>
      <c r="F2264" s="8" t="str">
        <f>VLOOKUP(A2264:A4598,'Medical Examinations'!$A$2:$H$2336,5,0)</f>
        <v>No</v>
      </c>
      <c r="G2264" s="8" t="str">
        <f>VLOOKUP(A2264:A4598,'Medical Examinations'!$A$2:$H$2336,6,0)</f>
        <v>Yes</v>
      </c>
      <c r="H2264" s="8">
        <f>VLOOKUP(A2264:A4598,'Medical Examinations'!$A$2:$H$2336,7,0)</f>
        <v>1</v>
      </c>
      <c r="I2264" t="str">
        <f>VLOOKUP(A2264:A4598,'Medical Examinations'!$A$2:$K$2336,11,0)</f>
        <v>No</v>
      </c>
      <c r="J2264" s="8" t="str">
        <f>VLOOKUP(A2264:A4598,'Medical Examinations'!$A$2:$M$2336,12,0)</f>
        <v>Normal Weight</v>
      </c>
      <c r="K2264" s="8" t="str">
        <f>VLOOKUP(A2264:A4598,'Medical Examinations'!$A$2:$M$2336,13,0)</f>
        <v>Normal</v>
      </c>
      <c r="L2264" s="8" t="str">
        <f>VLOOKUP(Table1[CUSTOMER ID],'Hospitalisation Details'!$A$1:$N$2344,12,0)</f>
        <v>8/Sep/2003</v>
      </c>
      <c r="M2264" s="22">
        <f>VLOOKUP(Table1[CUSTOMER ID],'Hospitalisation Details'!$A$2:$N$2344,14,0)</f>
        <v>1242.82</v>
      </c>
      <c r="N2264" s="8" t="str">
        <f>VLOOKUP(Table1[CUSTOMER ID],'Hospitalisation Details'!$A$2:$I$2344,7,0)</f>
        <v>tier - 2</v>
      </c>
      <c r="O2264" s="8" t="str">
        <f>VLOOKUP(Table1[CUSTOMER ID],'Hospitalisation Details'!$A$2:$I$2344,8,0)</f>
        <v>tier - 1</v>
      </c>
      <c r="P2264" s="8" t="str">
        <f>VLOOKUP(Table1[CUSTOMER ID],'Hospitalisation Details'!$A$2:$I$2344,9,0)</f>
        <v>R1011</v>
      </c>
      <c r="Q2264" s="8">
        <f ca="1">VLOOKUP(Table1[CUSTOMER ID],'Hospitalisation Details'!$A$2:$N$2344,13,0)</f>
        <v>21</v>
      </c>
    </row>
    <row r="2265" spans="1:17" ht="15.75" x14ac:dyDescent="0.25">
      <c r="A2265" s="1" t="s">
        <v>93</v>
      </c>
      <c r="B2265" s="8" t="str">
        <f>VLOOKUP(A2265:A4599,'Customer Names'!$A$2:$D$2336,2,0)</f>
        <v xml:space="preserve">  Mohd Syahidan</v>
      </c>
      <c r="C2265" s="8">
        <f>VLOOKUP(A2265:A4599,'Medical Examinations'!$A$2:$H$2336,2,0)</f>
        <v>20.3</v>
      </c>
      <c r="D2265" s="8">
        <f>VLOOKUP(A2265:A4599,'Medical Examinations'!$A$2:$H$2336,3,0)</f>
        <v>6.37</v>
      </c>
      <c r="E2265" s="8" t="str">
        <f>VLOOKUP(A2265:A4599,'Medical Examinations'!$A$1:$M$2336,10,0)</f>
        <v>No</v>
      </c>
      <c r="F2265" s="8" t="str">
        <f>VLOOKUP(A2265:A4599,'Medical Examinations'!$A$2:$H$2336,5,0)</f>
        <v>No</v>
      </c>
      <c r="G2265" s="8" t="str">
        <f>VLOOKUP(A2265:A4599,'Medical Examinations'!$A$2:$H$2336,6,0)</f>
        <v>Yes</v>
      </c>
      <c r="H2265" s="8">
        <f>VLOOKUP(A2265:A4599,'Medical Examinations'!$A$2:$H$2336,7,0)</f>
        <v>1</v>
      </c>
      <c r="I2265" t="str">
        <f>VLOOKUP(A2265:A4599,'Medical Examinations'!$A$2:$K$2336,11,0)</f>
        <v>No</v>
      </c>
      <c r="J2265" s="8" t="str">
        <f>VLOOKUP(A2265:A4599,'Medical Examinations'!$A$2:$M$2336,12,0)</f>
        <v>Normal Weight</v>
      </c>
      <c r="K2265" s="8" t="str">
        <f>VLOOKUP(A2265:A4599,'Medical Examinations'!$A$2:$M$2336,13,0)</f>
        <v>Prediabetes</v>
      </c>
      <c r="L2265" s="8" t="str">
        <f>VLOOKUP(Table1[CUSTOMER ID],'Hospitalisation Details'!$A$1:$N$2344,12,0)</f>
        <v>15/Sep/2003</v>
      </c>
      <c r="M2265" s="22">
        <f>VLOOKUP(Table1[CUSTOMER ID],'Hospitalisation Details'!$A$2:$N$2344,14,0)</f>
        <v>1242.26</v>
      </c>
      <c r="N2265" s="8" t="str">
        <f>VLOOKUP(Table1[CUSTOMER ID],'Hospitalisation Details'!$A$2:$I$2344,7,0)</f>
        <v>tier - 2</v>
      </c>
      <c r="O2265" s="8" t="str">
        <f>VLOOKUP(Table1[CUSTOMER ID],'Hospitalisation Details'!$A$2:$I$2344,8,0)</f>
        <v>tier - 1</v>
      </c>
      <c r="P2265" s="8" t="str">
        <f>VLOOKUP(Table1[CUSTOMER ID],'Hospitalisation Details'!$A$2:$I$2344,9,0)</f>
        <v>R1011</v>
      </c>
      <c r="Q2265" s="8">
        <f ca="1">VLOOKUP(Table1[CUSTOMER ID],'Hospitalisation Details'!$A$2:$N$2344,13,0)</f>
        <v>21</v>
      </c>
    </row>
    <row r="2266" spans="1:17" ht="15.75" x14ac:dyDescent="0.25">
      <c r="A2266" s="1" t="s">
        <v>92</v>
      </c>
      <c r="B2266" s="8" t="str">
        <f>VLOOKUP(A2266:A4600,'Customer Names'!$A$2:$D$2336,2,0)</f>
        <v xml:space="preserve">  Matthew</v>
      </c>
      <c r="C2266" s="8">
        <f>VLOOKUP(A2266:A4600,'Medical Examinations'!$A$2:$H$2336,2,0)</f>
        <v>19.8</v>
      </c>
      <c r="D2266" s="8">
        <f>VLOOKUP(A2266:A4600,'Medical Examinations'!$A$2:$H$2336,3,0)</f>
        <v>5.12</v>
      </c>
      <c r="E2266" s="8" t="str">
        <f>VLOOKUP(A2266:A4600,'Medical Examinations'!$A$1:$M$2336,10,0)</f>
        <v>No</v>
      </c>
      <c r="F2266" s="8" t="str">
        <f>VLOOKUP(A2266:A4600,'Medical Examinations'!$A$2:$H$2336,5,0)</f>
        <v>No</v>
      </c>
      <c r="G2266" s="8" t="str">
        <f>VLOOKUP(A2266:A4600,'Medical Examinations'!$A$2:$H$2336,6,0)</f>
        <v>Yes</v>
      </c>
      <c r="H2266" s="8">
        <f>VLOOKUP(A2266:A4600,'Medical Examinations'!$A$2:$H$2336,7,0)</f>
        <v>1</v>
      </c>
      <c r="I2266" t="str">
        <f>VLOOKUP(A2266:A4600,'Medical Examinations'!$A$2:$K$2336,11,0)</f>
        <v>No</v>
      </c>
      <c r="J2266" s="8" t="str">
        <f>VLOOKUP(A2266:A4600,'Medical Examinations'!$A$2:$M$2336,12,0)</f>
        <v>Normal Weight</v>
      </c>
      <c r="K2266" s="8" t="str">
        <f>VLOOKUP(A2266:A4600,'Medical Examinations'!$A$2:$M$2336,13,0)</f>
        <v>Normal</v>
      </c>
      <c r="L2266" s="8" t="str">
        <f>VLOOKUP(Table1[CUSTOMER ID],'Hospitalisation Details'!$A$1:$N$2344,12,0)</f>
        <v>2/Aug/2003</v>
      </c>
      <c r="M2266" s="22">
        <f>VLOOKUP(Table1[CUSTOMER ID],'Hospitalisation Details'!$A$2:$N$2344,14,0)</f>
        <v>1241.57</v>
      </c>
      <c r="N2266" s="8" t="str">
        <f>VLOOKUP(Table1[CUSTOMER ID],'Hospitalisation Details'!$A$2:$I$2344,7,0)</f>
        <v>tier - 2</v>
      </c>
      <c r="O2266" s="8" t="str">
        <f>VLOOKUP(Table1[CUSTOMER ID],'Hospitalisation Details'!$A$2:$I$2344,8,0)</f>
        <v>tier - 2</v>
      </c>
      <c r="P2266" s="8" t="str">
        <f>VLOOKUP(Table1[CUSTOMER ID],'Hospitalisation Details'!$A$2:$I$2344,9,0)</f>
        <v>R1011</v>
      </c>
      <c r="Q2266" s="8">
        <f ca="1">VLOOKUP(Table1[CUSTOMER ID],'Hospitalisation Details'!$A$2:$N$2344,13,0)</f>
        <v>21</v>
      </c>
    </row>
    <row r="2267" spans="1:17" ht="15.75" x14ac:dyDescent="0.25">
      <c r="A2267" s="1" t="s">
        <v>91</v>
      </c>
      <c r="B2267" s="8" t="str">
        <f>VLOOKUP(A2267:A4601,'Customer Names'!$A$2:$D$2336,2,0)</f>
        <v xml:space="preserve">  Elizabeth S</v>
      </c>
      <c r="C2267" s="8">
        <f>VLOOKUP(A2267:A4601,'Medical Examinations'!$A$2:$H$2336,2,0)</f>
        <v>21.87</v>
      </c>
      <c r="D2267" s="8">
        <f>VLOOKUP(A2267:A4601,'Medical Examinations'!$A$2:$H$2336,3,0)</f>
        <v>8.59</v>
      </c>
      <c r="E2267" s="8" t="str">
        <f>VLOOKUP(A2267:A4601,'Medical Examinations'!$A$1:$M$2336,10,0)</f>
        <v>No</v>
      </c>
      <c r="F2267" s="8" t="str">
        <f>VLOOKUP(A2267:A4601,'Medical Examinations'!$A$2:$H$2336,5,0)</f>
        <v>No</v>
      </c>
      <c r="G2267" s="8" t="str">
        <f>VLOOKUP(A2267:A4601,'Medical Examinations'!$A$2:$H$2336,6,0)</f>
        <v>No</v>
      </c>
      <c r="H2267" s="8">
        <f>VLOOKUP(A2267:A4601,'Medical Examinations'!$A$2:$H$2336,7,0)</f>
        <v>0</v>
      </c>
      <c r="I2267" t="str">
        <f>VLOOKUP(A2267:A4601,'Medical Examinations'!$A$2:$K$2336,11,0)</f>
        <v>No</v>
      </c>
      <c r="J2267" s="8" t="str">
        <f>VLOOKUP(A2267:A4601,'Medical Examinations'!$A$2:$M$2336,12,0)</f>
        <v>Normal Weight</v>
      </c>
      <c r="K2267" s="8" t="str">
        <f>VLOOKUP(A2267:A4601,'Medical Examinations'!$A$2:$M$2336,13,0)</f>
        <v>Diabetes</v>
      </c>
      <c r="L2267" s="8" t="str">
        <f>VLOOKUP(Table1[CUSTOMER ID],'Hospitalisation Details'!$A$1:$N$2344,12,0)</f>
        <v>1/Jul/2002</v>
      </c>
      <c r="M2267" s="22">
        <f>VLOOKUP(Table1[CUSTOMER ID],'Hospitalisation Details'!$A$2:$N$2344,14,0)</f>
        <v>1241</v>
      </c>
      <c r="N2267" s="8" t="str">
        <f>VLOOKUP(Table1[CUSTOMER ID],'Hospitalisation Details'!$A$2:$I$2344,7,0)</f>
        <v>tier - 2</v>
      </c>
      <c r="O2267" s="8" t="str">
        <f>VLOOKUP(Table1[CUSTOMER ID],'Hospitalisation Details'!$A$2:$I$2344,8,0)</f>
        <v>tier - 2</v>
      </c>
      <c r="P2267" s="8" t="str">
        <f>VLOOKUP(Table1[CUSTOMER ID],'Hospitalisation Details'!$A$2:$I$2344,9,0)</f>
        <v>R1013</v>
      </c>
      <c r="Q2267" s="8">
        <f ca="1">VLOOKUP(Table1[CUSTOMER ID],'Hospitalisation Details'!$A$2:$N$2344,13,0)</f>
        <v>22</v>
      </c>
    </row>
    <row r="2268" spans="1:17" ht="15.75" x14ac:dyDescent="0.25">
      <c r="A2268" s="1" t="s">
        <v>90</v>
      </c>
      <c r="B2268" s="8" t="str">
        <f>VLOOKUP(A2268:A4602,'Customer Names'!$A$2:$D$2336,2,0)</f>
        <v xml:space="preserve">  Katie</v>
      </c>
      <c r="C2268" s="8">
        <f>VLOOKUP(A2268:A4602,'Medical Examinations'!$A$2:$H$2336,2,0)</f>
        <v>16.600000000000001</v>
      </c>
      <c r="D2268" s="8">
        <f>VLOOKUP(A2268:A4602,'Medical Examinations'!$A$2:$H$2336,3,0)</f>
        <v>5.87</v>
      </c>
      <c r="E2268" s="8" t="str">
        <f>VLOOKUP(A2268:A4602,'Medical Examinations'!$A$1:$M$2336,10,0)</f>
        <v>No</v>
      </c>
      <c r="F2268" s="8" t="str">
        <f>VLOOKUP(A2268:A4602,'Medical Examinations'!$A$2:$H$2336,5,0)</f>
        <v>No</v>
      </c>
      <c r="G2268" s="8" t="str">
        <f>VLOOKUP(A2268:A4602,'Medical Examinations'!$A$2:$H$2336,6,0)</f>
        <v>No</v>
      </c>
      <c r="H2268" s="8">
        <f>VLOOKUP(A2268:A4602,'Medical Examinations'!$A$2:$H$2336,7,0)</f>
        <v>1</v>
      </c>
      <c r="I2268" t="str">
        <f>VLOOKUP(A2268:A4602,'Medical Examinations'!$A$2:$K$2336,11,0)</f>
        <v>No</v>
      </c>
      <c r="J2268" s="8" t="str">
        <f>VLOOKUP(A2268:A4602,'Medical Examinations'!$A$2:$M$2336,12,0)</f>
        <v>Underweight</v>
      </c>
      <c r="K2268" s="8" t="str">
        <f>VLOOKUP(A2268:A4602,'Medical Examinations'!$A$2:$M$2336,13,0)</f>
        <v>Prediabetes</v>
      </c>
      <c r="L2268" s="8" t="str">
        <f>VLOOKUP(Table1[CUSTOMER ID],'Hospitalisation Details'!$A$1:$N$2344,12,0)</f>
        <v>11/Oct/1998</v>
      </c>
      <c r="M2268" s="22">
        <f>VLOOKUP(Table1[CUSTOMER ID],'Hospitalisation Details'!$A$2:$N$2344,14,0)</f>
        <v>1240</v>
      </c>
      <c r="N2268" s="8" t="str">
        <f>VLOOKUP(Table1[CUSTOMER ID],'Hospitalisation Details'!$A$2:$I$2344,7,0)</f>
        <v>tier - 2</v>
      </c>
      <c r="O2268" s="8" t="str">
        <f>VLOOKUP(Table1[CUSTOMER ID],'Hospitalisation Details'!$A$2:$I$2344,8,0)</f>
        <v>tier - 1</v>
      </c>
      <c r="P2268" s="8" t="str">
        <f>VLOOKUP(Table1[CUSTOMER ID],'Hospitalisation Details'!$A$2:$I$2344,9,0)</f>
        <v>R1012</v>
      </c>
      <c r="Q2268" s="8">
        <f ca="1">VLOOKUP(Table1[CUSTOMER ID],'Hospitalisation Details'!$A$2:$N$2344,13,0)</f>
        <v>26</v>
      </c>
    </row>
    <row r="2269" spans="1:17" ht="15.75" x14ac:dyDescent="0.25">
      <c r="A2269" s="1" t="s">
        <v>89</v>
      </c>
      <c r="B2269" s="8" t="str">
        <f>VLOOKUP(A2269:A4603,'Customer Names'!$A$2:$D$2336,2,0)</f>
        <v xml:space="preserve">  Christi A</v>
      </c>
      <c r="C2269" s="8">
        <f>VLOOKUP(A2269:A4603,'Medical Examinations'!$A$2:$H$2336,2,0)</f>
        <v>21.98</v>
      </c>
      <c r="D2269" s="8">
        <f>VLOOKUP(A2269:A4603,'Medical Examinations'!$A$2:$H$2336,3,0)</f>
        <v>7.03</v>
      </c>
      <c r="E2269" s="8" t="str">
        <f>VLOOKUP(A2269:A4603,'Medical Examinations'!$A$1:$M$2336,10,0)</f>
        <v>No</v>
      </c>
      <c r="F2269" s="8" t="str">
        <f>VLOOKUP(A2269:A4603,'Medical Examinations'!$A$2:$H$2336,5,0)</f>
        <v>No</v>
      </c>
      <c r="G2269" s="8" t="str">
        <f>VLOOKUP(A2269:A4603,'Medical Examinations'!$A$2:$H$2336,6,0)</f>
        <v>No</v>
      </c>
      <c r="H2269" s="8">
        <f>VLOOKUP(A2269:A4603,'Medical Examinations'!$A$2:$H$2336,7,0)</f>
        <v>0</v>
      </c>
      <c r="I2269" t="str">
        <f>VLOOKUP(A2269:A4603,'Medical Examinations'!$A$2:$K$2336,11,0)</f>
        <v>No</v>
      </c>
      <c r="J2269" s="8" t="str">
        <f>VLOOKUP(A2269:A4603,'Medical Examinations'!$A$2:$M$2336,12,0)</f>
        <v>Normal Weight</v>
      </c>
      <c r="K2269" s="8" t="str">
        <f>VLOOKUP(A2269:A4603,'Medical Examinations'!$A$2:$M$2336,13,0)</f>
        <v>Diabetes</v>
      </c>
      <c r="L2269" s="8" t="str">
        <f>VLOOKUP(Table1[CUSTOMER ID],'Hospitalisation Details'!$A$1:$N$2344,12,0)</f>
        <v>12/Dec/2002</v>
      </c>
      <c r="M2269" s="22">
        <f>VLOOKUP(Table1[CUSTOMER ID],'Hospitalisation Details'!$A$2:$N$2344,14,0)</f>
        <v>1237</v>
      </c>
      <c r="N2269" s="8" t="str">
        <f>VLOOKUP(Table1[CUSTOMER ID],'Hospitalisation Details'!$A$2:$I$2344,7,0)</f>
        <v>tier - 2</v>
      </c>
      <c r="O2269" s="8" t="str">
        <f>VLOOKUP(Table1[CUSTOMER ID],'Hospitalisation Details'!$A$2:$I$2344,8,0)</f>
        <v>tier - 2</v>
      </c>
      <c r="P2269" s="8" t="str">
        <f>VLOOKUP(Table1[CUSTOMER ID],'Hospitalisation Details'!$A$2:$I$2344,9,0)</f>
        <v>R1013</v>
      </c>
      <c r="Q2269" s="8">
        <f ca="1">VLOOKUP(Table1[CUSTOMER ID],'Hospitalisation Details'!$A$2:$N$2344,13,0)</f>
        <v>21</v>
      </c>
    </row>
    <row r="2270" spans="1:17" ht="15.75" x14ac:dyDescent="0.25">
      <c r="A2270" s="1" t="s">
        <v>88</v>
      </c>
      <c r="B2270" s="8" t="str">
        <f>VLOOKUP(A2270:A4604,'Customer Names'!$A$2:$D$2336,2,0)</f>
        <v xml:space="preserve">  Sandra K</v>
      </c>
      <c r="C2270" s="8">
        <f>VLOOKUP(A2270:A4604,'Medical Examinations'!$A$2:$H$2336,2,0)</f>
        <v>19.7</v>
      </c>
      <c r="D2270" s="8">
        <f>VLOOKUP(A2270:A4604,'Medical Examinations'!$A$2:$H$2336,3,0)</f>
        <v>5.51</v>
      </c>
      <c r="E2270" s="8" t="str">
        <f>VLOOKUP(A2270:A4604,'Medical Examinations'!$A$1:$M$2336,10,0)</f>
        <v>No</v>
      </c>
      <c r="F2270" s="8" t="str">
        <f>VLOOKUP(A2270:A4604,'Medical Examinations'!$A$2:$H$2336,5,0)</f>
        <v>No</v>
      </c>
      <c r="G2270" s="8" t="str">
        <f>VLOOKUP(A2270:A4604,'Medical Examinations'!$A$2:$H$2336,6,0)</f>
        <v>No</v>
      </c>
      <c r="H2270" s="8">
        <f>VLOOKUP(A2270:A4604,'Medical Examinations'!$A$2:$H$2336,7,0)</f>
        <v>1</v>
      </c>
      <c r="I2270" t="str">
        <f>VLOOKUP(A2270:A4604,'Medical Examinations'!$A$2:$K$2336,11,0)</f>
        <v>No</v>
      </c>
      <c r="J2270" s="8" t="str">
        <f>VLOOKUP(A2270:A4604,'Medical Examinations'!$A$2:$M$2336,12,0)</f>
        <v>Normal Weight</v>
      </c>
      <c r="K2270" s="8" t="str">
        <f>VLOOKUP(A2270:A4604,'Medical Examinations'!$A$2:$M$2336,13,0)</f>
        <v>Normal</v>
      </c>
      <c r="L2270" s="8" t="str">
        <f>VLOOKUP(Table1[CUSTOMER ID],'Hospitalisation Details'!$A$1:$N$2344,12,0)</f>
        <v>13/Jul/1998</v>
      </c>
      <c r="M2270" s="22">
        <f>VLOOKUP(Table1[CUSTOMER ID],'Hospitalisation Details'!$A$2:$N$2344,14,0)</f>
        <v>1234</v>
      </c>
      <c r="N2270" s="8" t="str">
        <f>VLOOKUP(Table1[CUSTOMER ID],'Hospitalisation Details'!$A$2:$I$2344,7,0)</f>
        <v>tier - 2</v>
      </c>
      <c r="O2270" s="8" t="str">
        <f>VLOOKUP(Table1[CUSTOMER ID],'Hospitalisation Details'!$A$2:$I$2344,8,0)</f>
        <v>tier - 1</v>
      </c>
      <c r="P2270" s="8" t="str">
        <f>VLOOKUP(Table1[CUSTOMER ID],'Hospitalisation Details'!$A$2:$I$2344,9,0)</f>
        <v>R1013</v>
      </c>
      <c r="Q2270" s="8">
        <f ca="1">VLOOKUP(Table1[CUSTOMER ID],'Hospitalisation Details'!$A$2:$N$2344,13,0)</f>
        <v>26</v>
      </c>
    </row>
    <row r="2271" spans="1:17" ht="15.75" x14ac:dyDescent="0.25">
      <c r="A2271" s="1" t="s">
        <v>87</v>
      </c>
      <c r="B2271" s="8" t="str">
        <f>VLOOKUP(A2271:A4605,'Customer Names'!$A$2:$D$2336,2,0)</f>
        <v xml:space="preserve">  Katharine</v>
      </c>
      <c r="C2271" s="8">
        <f>VLOOKUP(A2271:A4605,'Medical Examinations'!$A$2:$H$2336,2,0)</f>
        <v>19.21</v>
      </c>
      <c r="D2271" s="8">
        <f>VLOOKUP(A2271:A4605,'Medical Examinations'!$A$2:$H$2336,3,0)</f>
        <v>4.76</v>
      </c>
      <c r="E2271" s="8" t="str">
        <f>VLOOKUP(A2271:A4605,'Medical Examinations'!$A$1:$M$2336,10,0)</f>
        <v>No</v>
      </c>
      <c r="F2271" s="8" t="str">
        <f>VLOOKUP(A2271:A4605,'Medical Examinations'!$A$2:$H$2336,5,0)</f>
        <v>yes</v>
      </c>
      <c r="G2271" s="8" t="str">
        <f>VLOOKUP(A2271:A4605,'Medical Examinations'!$A$2:$H$2336,6,0)</f>
        <v>No</v>
      </c>
      <c r="H2271" s="8">
        <f>VLOOKUP(A2271:A4605,'Medical Examinations'!$A$2:$H$2336,7,0)</f>
        <v>1</v>
      </c>
      <c r="I2271" t="str">
        <f>VLOOKUP(A2271:A4605,'Medical Examinations'!$A$2:$K$2336,11,0)</f>
        <v>No</v>
      </c>
      <c r="J2271" s="8" t="str">
        <f>VLOOKUP(A2271:A4605,'Medical Examinations'!$A$2:$M$2336,12,0)</f>
        <v>Normal Weight</v>
      </c>
      <c r="K2271" s="8" t="str">
        <f>VLOOKUP(A2271:A4605,'Medical Examinations'!$A$2:$M$2336,13,0)</f>
        <v>Normal</v>
      </c>
      <c r="L2271" s="8" t="str">
        <f>VLOOKUP(Table1[CUSTOMER ID],'Hospitalisation Details'!$A$1:$N$2344,12,0)</f>
        <v>16/Oct/2004</v>
      </c>
      <c r="M2271" s="22">
        <f>VLOOKUP(Table1[CUSTOMER ID],'Hospitalisation Details'!$A$2:$N$2344,14,0)</f>
        <v>1228</v>
      </c>
      <c r="N2271" s="8" t="str">
        <f>VLOOKUP(Table1[CUSTOMER ID],'Hospitalisation Details'!$A$2:$I$2344,7,0)</f>
        <v>tier - 2</v>
      </c>
      <c r="O2271" s="8" t="str">
        <f>VLOOKUP(Table1[CUSTOMER ID],'Hospitalisation Details'!$A$2:$I$2344,8,0)</f>
        <v>tier - 1</v>
      </c>
      <c r="P2271" s="8" t="str">
        <f>VLOOKUP(Table1[CUSTOMER ID],'Hospitalisation Details'!$A$2:$I$2344,9,0)</f>
        <v>R1012</v>
      </c>
      <c r="Q2271" s="8">
        <f ca="1">VLOOKUP(Table1[CUSTOMER ID],'Hospitalisation Details'!$A$2:$N$2344,13,0)</f>
        <v>20</v>
      </c>
    </row>
    <row r="2272" spans="1:17" ht="15.75" x14ac:dyDescent="0.25">
      <c r="A2272" s="1" t="s">
        <v>86</v>
      </c>
      <c r="B2272" s="8" t="str">
        <f>VLOOKUP(A2272:A4606,'Customer Names'!$A$2:$D$2336,2,0)</f>
        <v xml:space="preserve">  Jerome</v>
      </c>
      <c r="C2272" s="8">
        <f>VLOOKUP(A2272:A4606,'Medical Examinations'!$A$2:$H$2336,2,0)</f>
        <v>19.3</v>
      </c>
      <c r="D2272" s="8">
        <f>VLOOKUP(A2272:A4606,'Medical Examinations'!$A$2:$H$2336,3,0)</f>
        <v>4.7</v>
      </c>
      <c r="E2272" s="8" t="str">
        <f>VLOOKUP(A2272:A4606,'Medical Examinations'!$A$1:$M$2336,10,0)</f>
        <v>No</v>
      </c>
      <c r="F2272" s="8" t="str">
        <f>VLOOKUP(A2272:A4606,'Medical Examinations'!$A$2:$H$2336,5,0)</f>
        <v>yes</v>
      </c>
      <c r="G2272" s="8" t="str">
        <f>VLOOKUP(A2272:A4606,'Medical Examinations'!$A$2:$H$2336,6,0)</f>
        <v>No</v>
      </c>
      <c r="H2272" s="8">
        <f>VLOOKUP(A2272:A4606,'Medical Examinations'!$A$2:$H$2336,7,0)</f>
        <v>1</v>
      </c>
      <c r="I2272" t="str">
        <f>VLOOKUP(A2272:A4606,'Medical Examinations'!$A$2:$K$2336,11,0)</f>
        <v>No</v>
      </c>
      <c r="J2272" s="8" t="str">
        <f>VLOOKUP(A2272:A4606,'Medical Examinations'!$A$2:$M$2336,12,0)</f>
        <v>Normal Weight</v>
      </c>
      <c r="K2272" s="8" t="str">
        <f>VLOOKUP(A2272:A4606,'Medical Examinations'!$A$2:$M$2336,13,0)</f>
        <v>Normal</v>
      </c>
      <c r="L2272" s="8" t="str">
        <f>VLOOKUP(Table1[CUSTOMER ID],'Hospitalisation Details'!$A$1:$N$2344,12,0)</f>
        <v>9/Jul/2004</v>
      </c>
      <c r="M2272" s="22">
        <f>VLOOKUP(Table1[CUSTOMER ID],'Hospitalisation Details'!$A$2:$N$2344,14,0)</f>
        <v>1224</v>
      </c>
      <c r="N2272" s="8" t="str">
        <f>VLOOKUP(Table1[CUSTOMER ID],'Hospitalisation Details'!$A$2:$I$2344,7,0)</f>
        <v>tier - 2</v>
      </c>
      <c r="O2272" s="8" t="str">
        <f>VLOOKUP(Table1[CUSTOMER ID],'Hospitalisation Details'!$A$2:$I$2344,8,0)</f>
        <v>tier - 1</v>
      </c>
      <c r="P2272" s="8" t="str">
        <f>VLOOKUP(Table1[CUSTOMER ID],'Hospitalisation Details'!$A$2:$I$2344,9,0)</f>
        <v>R1013</v>
      </c>
      <c r="Q2272" s="8">
        <f ca="1">VLOOKUP(Table1[CUSTOMER ID],'Hospitalisation Details'!$A$2:$N$2344,13,0)</f>
        <v>20</v>
      </c>
    </row>
    <row r="2273" spans="1:17" ht="15.75" x14ac:dyDescent="0.25">
      <c r="A2273" s="1" t="s">
        <v>85</v>
      </c>
      <c r="B2273" s="8" t="str">
        <f>VLOOKUP(A2273:A4607,'Customer Names'!$A$2:$D$2336,2,0)</f>
        <v xml:space="preserve">  Julia R</v>
      </c>
      <c r="C2273" s="8">
        <f>VLOOKUP(A2273:A4607,'Medical Examinations'!$A$2:$H$2336,2,0)</f>
        <v>16.22</v>
      </c>
      <c r="D2273" s="8">
        <f>VLOOKUP(A2273:A4607,'Medical Examinations'!$A$2:$H$2336,3,0)</f>
        <v>6.21</v>
      </c>
      <c r="E2273" s="8" t="str">
        <f>VLOOKUP(A2273:A4607,'Medical Examinations'!$A$1:$M$2336,10,0)</f>
        <v>Yes</v>
      </c>
      <c r="F2273" s="8" t="str">
        <f>VLOOKUP(A2273:A4607,'Medical Examinations'!$A$2:$H$2336,5,0)</f>
        <v>No</v>
      </c>
      <c r="G2273" s="8" t="str">
        <f>VLOOKUP(A2273:A4607,'Medical Examinations'!$A$2:$H$2336,6,0)</f>
        <v>No</v>
      </c>
      <c r="H2273" s="8">
        <f>VLOOKUP(A2273:A4607,'Medical Examinations'!$A$2:$H$2336,7,0)</f>
        <v>0</v>
      </c>
      <c r="I2273" t="str">
        <f>VLOOKUP(A2273:A4607,'Medical Examinations'!$A$2:$K$2336,11,0)</f>
        <v>No</v>
      </c>
      <c r="J2273" s="8" t="str">
        <f>VLOOKUP(A2273:A4607,'Medical Examinations'!$A$2:$M$2336,12,0)</f>
        <v>Underweight</v>
      </c>
      <c r="K2273" s="8" t="str">
        <f>VLOOKUP(A2273:A4607,'Medical Examinations'!$A$2:$M$2336,13,0)</f>
        <v>Prediabetes</v>
      </c>
      <c r="L2273" s="8" t="str">
        <f>VLOOKUP(Table1[CUSTOMER ID],'Hospitalisation Details'!$A$1:$N$2344,12,0)</f>
        <v>4/Nov/1996</v>
      </c>
      <c r="M2273" s="22">
        <f>VLOOKUP(Table1[CUSTOMER ID],'Hospitalisation Details'!$A$2:$N$2344,14,0)</f>
        <v>1220</v>
      </c>
      <c r="N2273" s="8" t="str">
        <f>VLOOKUP(Table1[CUSTOMER ID],'Hospitalisation Details'!$A$2:$I$2344,7,0)</f>
        <v>tier - 2</v>
      </c>
      <c r="O2273" s="8" t="str">
        <f>VLOOKUP(Table1[CUSTOMER ID],'Hospitalisation Details'!$A$2:$I$2344,8,0)</f>
        <v>tier - 3</v>
      </c>
      <c r="P2273" s="8" t="str">
        <f>VLOOKUP(Table1[CUSTOMER ID],'Hospitalisation Details'!$A$2:$I$2344,9,0)</f>
        <v>R1012</v>
      </c>
      <c r="Q2273" s="8">
        <f ca="1">VLOOKUP(Table1[CUSTOMER ID],'Hospitalisation Details'!$A$2:$N$2344,13,0)</f>
        <v>28</v>
      </c>
    </row>
    <row r="2274" spans="1:17" ht="15.75" x14ac:dyDescent="0.25">
      <c r="A2274" s="1" t="s">
        <v>84</v>
      </c>
      <c r="B2274" s="8" t="str">
        <f>VLOOKUP(A2274:A4608,'Customer Names'!$A$2:$D$2336,2,0)</f>
        <v xml:space="preserve">  Sean Henry</v>
      </c>
      <c r="C2274" s="8">
        <f>VLOOKUP(A2274:A4608,'Medical Examinations'!$A$2:$H$2336,2,0)</f>
        <v>17.12</v>
      </c>
      <c r="D2274" s="8">
        <f>VLOOKUP(A2274:A4608,'Medical Examinations'!$A$2:$H$2336,3,0)</f>
        <v>4.5199999999999996</v>
      </c>
      <c r="E2274" s="8" t="str">
        <f>VLOOKUP(A2274:A4608,'Medical Examinations'!$A$1:$M$2336,10,0)</f>
        <v>No</v>
      </c>
      <c r="F2274" s="8" t="str">
        <f>VLOOKUP(A2274:A4608,'Medical Examinations'!$A$2:$H$2336,5,0)</f>
        <v>yes</v>
      </c>
      <c r="G2274" s="8" t="str">
        <f>VLOOKUP(A2274:A4608,'Medical Examinations'!$A$2:$H$2336,6,0)</f>
        <v>No</v>
      </c>
      <c r="H2274" s="8">
        <f>VLOOKUP(A2274:A4608,'Medical Examinations'!$A$2:$H$2336,7,0)</f>
        <v>1</v>
      </c>
      <c r="I2274" t="str">
        <f>VLOOKUP(A2274:A4608,'Medical Examinations'!$A$2:$K$2336,11,0)</f>
        <v>No</v>
      </c>
      <c r="J2274" s="8" t="str">
        <f>VLOOKUP(A2274:A4608,'Medical Examinations'!$A$2:$M$2336,12,0)</f>
        <v>Underweight</v>
      </c>
      <c r="K2274" s="8" t="str">
        <f>VLOOKUP(A2274:A4608,'Medical Examinations'!$A$2:$M$2336,13,0)</f>
        <v>Normal</v>
      </c>
      <c r="L2274" s="8" t="str">
        <f>VLOOKUP(Table1[CUSTOMER ID],'Hospitalisation Details'!$A$1:$N$2344,12,0)</f>
        <v>2/Jun/2004</v>
      </c>
      <c r="M2274" s="22">
        <f>VLOOKUP(Table1[CUSTOMER ID],'Hospitalisation Details'!$A$2:$N$2344,14,0)</f>
        <v>1210</v>
      </c>
      <c r="N2274" s="8" t="str">
        <f>VLOOKUP(Table1[CUSTOMER ID],'Hospitalisation Details'!$A$2:$I$2344,7,0)</f>
        <v>tier - 2</v>
      </c>
      <c r="O2274" s="8" t="str">
        <f>VLOOKUP(Table1[CUSTOMER ID],'Hospitalisation Details'!$A$2:$I$2344,8,0)</f>
        <v>tier - 1</v>
      </c>
      <c r="P2274" s="8" t="str">
        <f>VLOOKUP(Table1[CUSTOMER ID],'Hospitalisation Details'!$A$2:$I$2344,9,0)</f>
        <v>R1013</v>
      </c>
      <c r="Q2274" s="8">
        <f ca="1">VLOOKUP(Table1[CUSTOMER ID],'Hospitalisation Details'!$A$2:$N$2344,13,0)</f>
        <v>20</v>
      </c>
    </row>
    <row r="2275" spans="1:17" ht="15.75" x14ac:dyDescent="0.25">
      <c r="A2275" s="1" t="s">
        <v>83</v>
      </c>
      <c r="B2275" s="8" t="str">
        <f>VLOOKUP(A2275:A4609,'Customer Names'!$A$2:$D$2336,2,0)</f>
        <v xml:space="preserve">  Rachel A</v>
      </c>
      <c r="C2275" s="8">
        <f>VLOOKUP(A2275:A4609,'Medical Examinations'!$A$2:$H$2336,2,0)</f>
        <v>19.07</v>
      </c>
      <c r="D2275" s="8">
        <f>VLOOKUP(A2275:A4609,'Medical Examinations'!$A$2:$H$2336,3,0)</f>
        <v>5.45</v>
      </c>
      <c r="E2275" s="8" t="str">
        <f>VLOOKUP(A2275:A4609,'Medical Examinations'!$A$1:$M$2336,10,0)</f>
        <v>No</v>
      </c>
      <c r="F2275" s="8" t="str">
        <f>VLOOKUP(A2275:A4609,'Medical Examinations'!$A$2:$H$2336,5,0)</f>
        <v>No</v>
      </c>
      <c r="G2275" s="8" t="str">
        <f>VLOOKUP(A2275:A4609,'Medical Examinations'!$A$2:$H$2336,6,0)</f>
        <v>No</v>
      </c>
      <c r="H2275" s="8">
        <f>VLOOKUP(A2275:A4609,'Medical Examinations'!$A$2:$H$2336,7,0)</f>
        <v>1</v>
      </c>
      <c r="I2275" t="str">
        <f>VLOOKUP(A2275:A4609,'Medical Examinations'!$A$2:$K$2336,11,0)</f>
        <v>No</v>
      </c>
      <c r="J2275" s="8" t="str">
        <f>VLOOKUP(A2275:A4609,'Medical Examinations'!$A$2:$M$2336,12,0)</f>
        <v>Normal Weight</v>
      </c>
      <c r="K2275" s="8" t="str">
        <f>VLOOKUP(A2275:A4609,'Medical Examinations'!$A$2:$M$2336,13,0)</f>
        <v>Normal</v>
      </c>
      <c r="L2275" s="8" t="str">
        <f>VLOOKUP(Table1[CUSTOMER ID],'Hospitalisation Details'!$A$1:$N$2344,12,0)</f>
        <v>6/Oct/1992</v>
      </c>
      <c r="M2275" s="22">
        <f>VLOOKUP(Table1[CUSTOMER ID],'Hospitalisation Details'!$A$2:$N$2344,14,0)</f>
        <v>1200.55</v>
      </c>
      <c r="N2275" s="8" t="str">
        <f>VLOOKUP(Table1[CUSTOMER ID],'Hospitalisation Details'!$A$2:$I$2344,7,0)</f>
        <v>tier - 2</v>
      </c>
      <c r="O2275" s="8" t="str">
        <f>VLOOKUP(Table1[CUSTOMER ID],'Hospitalisation Details'!$A$2:$I$2344,8,0)</f>
        <v>tier - 3</v>
      </c>
      <c r="P2275" s="8" t="str">
        <f>VLOOKUP(Table1[CUSTOMER ID],'Hospitalisation Details'!$A$2:$I$2344,9,0)</f>
        <v>R1013</v>
      </c>
      <c r="Q2275" s="8">
        <f ca="1">VLOOKUP(Table1[CUSTOMER ID],'Hospitalisation Details'!$A$2:$N$2344,13,0)</f>
        <v>32</v>
      </c>
    </row>
    <row r="2276" spans="1:17" ht="15.75" x14ac:dyDescent="0.25">
      <c r="A2276" s="1" t="s">
        <v>82</v>
      </c>
      <c r="B2276" s="8" t="str">
        <f>VLOOKUP(A2276:A4610,'Customer Names'!$A$2:$D$2336,2,0)</f>
        <v xml:space="preserve">  Jim</v>
      </c>
      <c r="C2276" s="8">
        <f>VLOOKUP(A2276:A4610,'Medical Examinations'!$A$2:$H$2336,2,0)</f>
        <v>15.56</v>
      </c>
      <c r="D2276" s="8">
        <f>VLOOKUP(A2276:A4610,'Medical Examinations'!$A$2:$H$2336,3,0)</f>
        <v>4.42</v>
      </c>
      <c r="E2276" s="8" t="str">
        <f>VLOOKUP(A2276:A4610,'Medical Examinations'!$A$1:$M$2336,10,0)</f>
        <v>No</v>
      </c>
      <c r="F2276" s="8" t="str">
        <f>VLOOKUP(A2276:A4610,'Medical Examinations'!$A$2:$H$2336,5,0)</f>
        <v>No</v>
      </c>
      <c r="G2276" s="8" t="str">
        <f>VLOOKUP(A2276:A4610,'Medical Examinations'!$A$2:$H$2336,6,0)</f>
        <v>No</v>
      </c>
      <c r="H2276" s="8">
        <f>VLOOKUP(A2276:A4610,'Medical Examinations'!$A$2:$H$2336,7,0)</f>
        <v>0</v>
      </c>
      <c r="I2276" t="str">
        <f>VLOOKUP(A2276:A4610,'Medical Examinations'!$A$2:$K$2336,11,0)</f>
        <v>No</v>
      </c>
      <c r="J2276" s="8" t="str">
        <f>VLOOKUP(A2276:A4610,'Medical Examinations'!$A$2:$M$2336,12,0)</f>
        <v>Underweight</v>
      </c>
      <c r="K2276" s="8" t="str">
        <f>VLOOKUP(A2276:A4610,'Medical Examinations'!$A$2:$M$2336,13,0)</f>
        <v>Normal</v>
      </c>
      <c r="L2276" s="8" t="str">
        <f>VLOOKUP(Table1[CUSTOMER ID],'Hospitalisation Details'!$A$1:$N$2344,12,0)</f>
        <v>28/Jun/1999</v>
      </c>
      <c r="M2276" s="22">
        <f>VLOOKUP(Table1[CUSTOMER ID],'Hospitalisation Details'!$A$2:$N$2344,14,0)</f>
        <v>1200</v>
      </c>
      <c r="N2276" s="8" t="str">
        <f>VLOOKUP(Table1[CUSTOMER ID],'Hospitalisation Details'!$A$2:$I$2344,7,0)</f>
        <v>tier - 2</v>
      </c>
      <c r="O2276" s="8" t="str">
        <f>VLOOKUP(Table1[CUSTOMER ID],'Hospitalisation Details'!$A$2:$I$2344,8,0)</f>
        <v>tier - 3</v>
      </c>
      <c r="P2276" s="8" t="str">
        <f>VLOOKUP(Table1[CUSTOMER ID],'Hospitalisation Details'!$A$2:$I$2344,9,0)</f>
        <v>R1012</v>
      </c>
      <c r="Q2276" s="8">
        <f ca="1">VLOOKUP(Table1[CUSTOMER ID],'Hospitalisation Details'!$A$2:$N$2344,13,0)</f>
        <v>25</v>
      </c>
    </row>
    <row r="2277" spans="1:17" ht="15.75" x14ac:dyDescent="0.25">
      <c r="A2277" s="1" t="s">
        <v>81</v>
      </c>
      <c r="B2277" s="8" t="str">
        <f>VLOOKUP(A2277:A4611,'Customer Names'!$A$2:$D$2336,2,0)</f>
        <v xml:space="preserve">  Tim</v>
      </c>
      <c r="C2277" s="8">
        <f>VLOOKUP(A2277:A4611,'Medical Examinations'!$A$2:$H$2336,2,0)</f>
        <v>22.76</v>
      </c>
      <c r="D2277" s="8">
        <f>VLOOKUP(A2277:A4611,'Medical Examinations'!$A$2:$H$2336,3,0)</f>
        <v>9.44</v>
      </c>
      <c r="E2277" s="8" t="str">
        <f>VLOOKUP(A2277:A4611,'Medical Examinations'!$A$1:$M$2336,10,0)</f>
        <v>No</v>
      </c>
      <c r="F2277" s="8" t="str">
        <f>VLOOKUP(A2277:A4611,'Medical Examinations'!$A$2:$H$2336,5,0)</f>
        <v>No</v>
      </c>
      <c r="G2277" s="8" t="str">
        <f>VLOOKUP(A2277:A4611,'Medical Examinations'!$A$2:$H$2336,6,0)</f>
        <v>No</v>
      </c>
      <c r="H2277" s="8">
        <f>VLOOKUP(A2277:A4611,'Medical Examinations'!$A$2:$H$2336,7,0)</f>
        <v>0</v>
      </c>
      <c r="I2277" t="str">
        <f>VLOOKUP(A2277:A4611,'Medical Examinations'!$A$2:$K$2336,11,0)</f>
        <v>No</v>
      </c>
      <c r="J2277" s="8" t="str">
        <f>VLOOKUP(A2277:A4611,'Medical Examinations'!$A$2:$M$2336,12,0)</f>
        <v>Normal Weight</v>
      </c>
      <c r="K2277" s="8" t="str">
        <f>VLOOKUP(A2277:A4611,'Medical Examinations'!$A$2:$M$2336,13,0)</f>
        <v>Diabetes</v>
      </c>
      <c r="L2277" s="8" t="str">
        <f>VLOOKUP(Table1[CUSTOMER ID],'Hospitalisation Details'!$A$1:$N$2344,12,0)</f>
        <v>26/Aug/2002</v>
      </c>
      <c r="M2277" s="22">
        <f>VLOOKUP(Table1[CUSTOMER ID],'Hospitalisation Details'!$A$2:$N$2344,14,0)</f>
        <v>1191</v>
      </c>
      <c r="N2277" s="8" t="str">
        <f>VLOOKUP(Table1[CUSTOMER ID],'Hospitalisation Details'!$A$2:$I$2344,7,0)</f>
        <v>tier - 2</v>
      </c>
      <c r="O2277" s="8" t="str">
        <f>VLOOKUP(Table1[CUSTOMER ID],'Hospitalisation Details'!$A$2:$I$2344,8,0)</f>
        <v>tier - 1</v>
      </c>
      <c r="P2277" s="8" t="str">
        <f>VLOOKUP(Table1[CUSTOMER ID],'Hospitalisation Details'!$A$2:$I$2344,9,0)</f>
        <v>R1013</v>
      </c>
      <c r="Q2277" s="8">
        <f ca="1">VLOOKUP(Table1[CUSTOMER ID],'Hospitalisation Details'!$A$2:$N$2344,13,0)</f>
        <v>22</v>
      </c>
    </row>
    <row r="2278" spans="1:17" ht="15.75" x14ac:dyDescent="0.25">
      <c r="A2278" s="1" t="s">
        <v>80</v>
      </c>
      <c r="B2278" s="8" t="str">
        <f>VLOOKUP(A2278:A4612,'Customer Names'!$A$2:$D$2336,2,0)</f>
        <v xml:space="preserve">  Abby L</v>
      </c>
      <c r="C2278" s="8">
        <f>VLOOKUP(A2278:A4612,'Medical Examinations'!$A$2:$H$2336,2,0)</f>
        <v>22.79</v>
      </c>
      <c r="D2278" s="8">
        <f>VLOOKUP(A2278:A4612,'Medical Examinations'!$A$2:$H$2336,3,0)</f>
        <v>6.15</v>
      </c>
      <c r="E2278" s="8" t="str">
        <f>VLOOKUP(A2278:A4612,'Medical Examinations'!$A$1:$M$2336,10,0)</f>
        <v>Yes</v>
      </c>
      <c r="F2278" s="8" t="str">
        <f>VLOOKUP(A2278:A4612,'Medical Examinations'!$A$2:$H$2336,5,0)</f>
        <v>No</v>
      </c>
      <c r="G2278" s="8" t="str">
        <f>VLOOKUP(A2278:A4612,'Medical Examinations'!$A$2:$H$2336,6,0)</f>
        <v>Yes</v>
      </c>
      <c r="H2278" s="8">
        <f>VLOOKUP(A2278:A4612,'Medical Examinations'!$A$2:$H$2336,7,0)</f>
        <v>1</v>
      </c>
      <c r="I2278" t="str">
        <f>VLOOKUP(A2278:A4612,'Medical Examinations'!$A$2:$K$2336,11,0)</f>
        <v>No</v>
      </c>
      <c r="J2278" s="8" t="str">
        <f>VLOOKUP(A2278:A4612,'Medical Examinations'!$A$2:$M$2336,12,0)</f>
        <v>Normal Weight</v>
      </c>
      <c r="K2278" s="8" t="str">
        <f>VLOOKUP(A2278:A4612,'Medical Examinations'!$A$2:$M$2336,13,0)</f>
        <v>Prediabetes</v>
      </c>
      <c r="L2278" s="8" t="str">
        <f>VLOOKUP(Table1[CUSTOMER ID],'Hospitalisation Details'!$A$1:$N$2344,12,0)</f>
        <v>28/Jun/1997</v>
      </c>
      <c r="M2278" s="22">
        <f>VLOOKUP(Table1[CUSTOMER ID],'Hospitalisation Details'!$A$2:$N$2344,14,0)</f>
        <v>1178.07</v>
      </c>
      <c r="N2278" s="8" t="str">
        <f>VLOOKUP(Table1[CUSTOMER ID],'Hospitalisation Details'!$A$2:$I$2344,7,0)</f>
        <v>tier - 2</v>
      </c>
      <c r="O2278" s="8" t="str">
        <f>VLOOKUP(Table1[CUSTOMER ID],'Hospitalisation Details'!$A$2:$I$2344,8,0)</f>
        <v>tier - 2</v>
      </c>
      <c r="P2278" s="8" t="str">
        <f>VLOOKUP(Table1[CUSTOMER ID],'Hospitalisation Details'!$A$2:$I$2344,9,0)</f>
        <v>R1013</v>
      </c>
      <c r="Q2278" s="8">
        <f ca="1">VLOOKUP(Table1[CUSTOMER ID],'Hospitalisation Details'!$A$2:$N$2344,13,0)</f>
        <v>27</v>
      </c>
    </row>
    <row r="2279" spans="1:17" ht="15.75" x14ac:dyDescent="0.25">
      <c r="A2279" s="1" t="s">
        <v>79</v>
      </c>
      <c r="B2279" s="8" t="str">
        <f>VLOOKUP(A2279:A4613,'Customer Names'!$A$2:$D$2336,2,0)</f>
        <v xml:space="preserve">  Mark</v>
      </c>
      <c r="C2279" s="8">
        <f>VLOOKUP(A2279:A4613,'Medical Examinations'!$A$2:$H$2336,2,0)</f>
        <v>17.41</v>
      </c>
      <c r="D2279" s="8">
        <f>VLOOKUP(A2279:A4613,'Medical Examinations'!$A$2:$H$2336,3,0)</f>
        <v>5.13</v>
      </c>
      <c r="E2279" s="8" t="str">
        <f>VLOOKUP(A2279:A4613,'Medical Examinations'!$A$1:$M$2336,10,0)</f>
        <v>Yes</v>
      </c>
      <c r="F2279" s="8" t="str">
        <f>VLOOKUP(A2279:A4613,'Medical Examinations'!$A$2:$H$2336,5,0)</f>
        <v>No</v>
      </c>
      <c r="G2279" s="8" t="str">
        <f>VLOOKUP(A2279:A4613,'Medical Examinations'!$A$2:$H$2336,6,0)</f>
        <v>No</v>
      </c>
      <c r="H2279" s="8">
        <f>VLOOKUP(A2279:A4613,'Medical Examinations'!$A$2:$H$2336,7,0)</f>
        <v>0</v>
      </c>
      <c r="I2279" t="str">
        <f>VLOOKUP(A2279:A4613,'Medical Examinations'!$A$2:$K$2336,11,0)</f>
        <v>No</v>
      </c>
      <c r="J2279" s="8" t="str">
        <f>VLOOKUP(A2279:A4613,'Medical Examinations'!$A$2:$M$2336,12,0)</f>
        <v>Underweight</v>
      </c>
      <c r="K2279" s="8" t="str">
        <f>VLOOKUP(A2279:A4613,'Medical Examinations'!$A$2:$M$2336,13,0)</f>
        <v>Normal</v>
      </c>
      <c r="L2279" s="8" t="str">
        <f>VLOOKUP(Table1[CUSTOMER ID],'Hospitalisation Details'!$A$1:$N$2344,12,0)</f>
        <v>11/Aug/1996</v>
      </c>
      <c r="M2279" s="22">
        <f>VLOOKUP(Table1[CUSTOMER ID],'Hospitalisation Details'!$A$2:$N$2344,14,0)</f>
        <v>1178</v>
      </c>
      <c r="N2279" s="8" t="str">
        <f>VLOOKUP(Table1[CUSTOMER ID],'Hospitalisation Details'!$A$2:$I$2344,7,0)</f>
        <v>tier - 2</v>
      </c>
      <c r="O2279" s="8" t="str">
        <f>VLOOKUP(Table1[CUSTOMER ID],'Hospitalisation Details'!$A$2:$I$2344,8,0)</f>
        <v>tier - 3</v>
      </c>
      <c r="P2279" s="8" t="str">
        <f>VLOOKUP(Table1[CUSTOMER ID],'Hospitalisation Details'!$A$2:$I$2344,9,0)</f>
        <v>R1013</v>
      </c>
      <c r="Q2279" s="8">
        <f ca="1">VLOOKUP(Table1[CUSTOMER ID],'Hospitalisation Details'!$A$2:$N$2344,13,0)</f>
        <v>28</v>
      </c>
    </row>
    <row r="2280" spans="1:17" ht="15.75" x14ac:dyDescent="0.25">
      <c r="A2280" s="1" t="s">
        <v>78</v>
      </c>
      <c r="B2280" s="8" t="str">
        <f>VLOOKUP(A2280:A4614,'Customer Names'!$A$2:$D$2336,2,0)</f>
        <v xml:space="preserve">  Ali</v>
      </c>
      <c r="C2280" s="8">
        <f>VLOOKUP(A2280:A4614,'Medical Examinations'!$A$2:$H$2336,2,0)</f>
        <v>19.32</v>
      </c>
      <c r="D2280" s="8">
        <f>VLOOKUP(A2280:A4614,'Medical Examinations'!$A$2:$H$2336,3,0)</f>
        <v>4.96</v>
      </c>
      <c r="E2280" s="8" t="str">
        <f>VLOOKUP(A2280:A4614,'Medical Examinations'!$A$1:$M$2336,10,0)</f>
        <v>Yes</v>
      </c>
      <c r="F2280" s="8" t="str">
        <f>VLOOKUP(A2280:A4614,'Medical Examinations'!$A$2:$H$2336,5,0)</f>
        <v>No</v>
      </c>
      <c r="G2280" s="8" t="str">
        <f>VLOOKUP(A2280:A4614,'Medical Examinations'!$A$2:$H$2336,6,0)</f>
        <v>No</v>
      </c>
      <c r="H2280" s="8">
        <f>VLOOKUP(A2280:A4614,'Medical Examinations'!$A$2:$H$2336,7,0)</f>
        <v>0</v>
      </c>
      <c r="I2280" t="str">
        <f>VLOOKUP(A2280:A4614,'Medical Examinations'!$A$2:$K$2336,11,0)</f>
        <v>No</v>
      </c>
      <c r="J2280" s="8" t="str">
        <f>VLOOKUP(A2280:A4614,'Medical Examinations'!$A$2:$M$2336,12,0)</f>
        <v>Normal Weight</v>
      </c>
      <c r="K2280" s="8" t="str">
        <f>VLOOKUP(A2280:A4614,'Medical Examinations'!$A$2:$M$2336,13,0)</f>
        <v>Normal</v>
      </c>
      <c r="L2280" s="8" t="str">
        <f>VLOOKUP(Table1[CUSTOMER ID],'Hospitalisation Details'!$A$1:$N$2344,12,0)</f>
        <v>12/Nov/2001</v>
      </c>
      <c r="M2280" s="22">
        <f>VLOOKUP(Table1[CUSTOMER ID],'Hospitalisation Details'!$A$2:$N$2344,14,0)</f>
        <v>1167</v>
      </c>
      <c r="N2280" s="8" t="str">
        <f>VLOOKUP(Table1[CUSTOMER ID],'Hospitalisation Details'!$A$2:$I$2344,7,0)</f>
        <v>tier - 2</v>
      </c>
      <c r="O2280" s="8" t="str">
        <f>VLOOKUP(Table1[CUSTOMER ID],'Hospitalisation Details'!$A$2:$I$2344,8,0)</f>
        <v>tier - 1</v>
      </c>
      <c r="P2280" s="8" t="str">
        <f>VLOOKUP(Table1[CUSTOMER ID],'Hospitalisation Details'!$A$2:$I$2344,9,0)</f>
        <v>R1013</v>
      </c>
      <c r="Q2280" s="8">
        <f ca="1">VLOOKUP(Table1[CUSTOMER ID],'Hospitalisation Details'!$A$2:$N$2344,13,0)</f>
        <v>23</v>
      </c>
    </row>
    <row r="2281" spans="1:17" ht="15.75" x14ac:dyDescent="0.25">
      <c r="A2281" s="1" t="s">
        <v>77</v>
      </c>
      <c r="B2281" s="8" t="str">
        <f>VLOOKUP(A2281:A4615,'Customer Names'!$A$2:$D$2336,2,0)</f>
        <v xml:space="preserve">  Joshua</v>
      </c>
      <c r="C2281" s="8">
        <f>VLOOKUP(A2281:A4615,'Medical Examinations'!$A$2:$H$2336,2,0)</f>
        <v>18.25</v>
      </c>
      <c r="D2281" s="8">
        <f>VLOOKUP(A2281:A4615,'Medical Examinations'!$A$2:$H$2336,3,0)</f>
        <v>10.95</v>
      </c>
      <c r="E2281" s="8" t="str">
        <f>VLOOKUP(A2281:A4615,'Medical Examinations'!$A$1:$M$2336,10,0)</f>
        <v>No</v>
      </c>
      <c r="F2281" s="8" t="str">
        <f>VLOOKUP(A2281:A4615,'Medical Examinations'!$A$2:$H$2336,5,0)</f>
        <v>No</v>
      </c>
      <c r="G2281" s="8" t="str">
        <f>VLOOKUP(A2281:A4615,'Medical Examinations'!$A$2:$H$2336,6,0)</f>
        <v>No</v>
      </c>
      <c r="H2281" s="8">
        <f>VLOOKUP(A2281:A4615,'Medical Examinations'!$A$2:$H$2336,7,0)</f>
        <v>0</v>
      </c>
      <c r="I2281" t="str">
        <f>VLOOKUP(A2281:A4615,'Medical Examinations'!$A$2:$K$2336,11,0)</f>
        <v>No</v>
      </c>
      <c r="J2281" s="8" t="str">
        <f>VLOOKUP(A2281:A4615,'Medical Examinations'!$A$2:$M$2336,12,0)</f>
        <v>Underweight</v>
      </c>
      <c r="K2281" s="8" t="str">
        <f>VLOOKUP(A2281:A4615,'Medical Examinations'!$A$2:$M$2336,13,0)</f>
        <v>Diabetes</v>
      </c>
      <c r="L2281" s="8" t="str">
        <f>VLOOKUP(Table1[CUSTOMER ID],'Hospitalisation Details'!$A$1:$N$2344,12,0)</f>
        <v>11/Jun/2002</v>
      </c>
      <c r="M2281" s="22">
        <f>VLOOKUP(Table1[CUSTOMER ID],'Hospitalisation Details'!$A$2:$N$2344,14,0)</f>
        <v>1165</v>
      </c>
      <c r="N2281" s="8" t="str">
        <f>VLOOKUP(Table1[CUSTOMER ID],'Hospitalisation Details'!$A$2:$I$2344,7,0)</f>
        <v>tier - 2</v>
      </c>
      <c r="O2281" s="8" t="str">
        <f>VLOOKUP(Table1[CUSTOMER ID],'Hospitalisation Details'!$A$2:$I$2344,8,0)</f>
        <v>tier - 3</v>
      </c>
      <c r="P2281" s="8" t="str">
        <f>VLOOKUP(Table1[CUSTOMER ID],'Hospitalisation Details'!$A$2:$I$2344,9,0)</f>
        <v>R1012</v>
      </c>
      <c r="Q2281" s="8">
        <f ca="1">VLOOKUP(Table1[CUSTOMER ID],'Hospitalisation Details'!$A$2:$N$2344,13,0)</f>
        <v>22</v>
      </c>
    </row>
    <row r="2282" spans="1:17" ht="15.75" x14ac:dyDescent="0.25">
      <c r="A2282" s="1" t="s">
        <v>76</v>
      </c>
      <c r="B2282" s="8" t="str">
        <f>VLOOKUP(A2282:A4616,'Customer Names'!$A$2:$D$2336,2,0)</f>
        <v xml:space="preserve">  Pierre</v>
      </c>
      <c r="C2282" s="8">
        <f>VLOOKUP(A2282:A4616,'Medical Examinations'!$A$2:$H$2336,2,0)</f>
        <v>53.13</v>
      </c>
      <c r="D2282" s="8">
        <f>VLOOKUP(A2282:A4616,'Medical Examinations'!$A$2:$H$2336,3,0)</f>
        <v>4.4400000000000004</v>
      </c>
      <c r="E2282" s="8" t="str">
        <f>VLOOKUP(A2282:A4616,'Medical Examinations'!$A$1:$M$2336,10,0)</f>
        <v>No</v>
      </c>
      <c r="F2282" s="8" t="str">
        <f>VLOOKUP(A2282:A4616,'Medical Examinations'!$A$2:$H$2336,5,0)</f>
        <v>yes</v>
      </c>
      <c r="G2282" s="8" t="str">
        <f>VLOOKUP(A2282:A4616,'Medical Examinations'!$A$2:$H$2336,6,0)</f>
        <v>No</v>
      </c>
      <c r="H2282" s="8">
        <f>VLOOKUP(A2282:A4616,'Medical Examinations'!$A$2:$H$2336,7,0)</f>
        <v>1</v>
      </c>
      <c r="I2282" t="str">
        <f>VLOOKUP(A2282:A4616,'Medical Examinations'!$A$2:$K$2336,11,0)</f>
        <v>No</v>
      </c>
      <c r="J2282" s="8" t="str">
        <f>VLOOKUP(A2282:A4616,'Medical Examinations'!$A$2:$M$2336,12,0)</f>
        <v>Obesity</v>
      </c>
      <c r="K2282" s="8" t="str">
        <f>VLOOKUP(A2282:A4616,'Medical Examinations'!$A$2:$M$2336,13,0)</f>
        <v>Normal</v>
      </c>
      <c r="L2282" s="8" t="str">
        <f>VLOOKUP(Table1[CUSTOMER ID],'Hospitalisation Details'!$A$1:$N$2344,12,0)</f>
        <v>11/Nov/2004</v>
      </c>
      <c r="M2282" s="22">
        <f>VLOOKUP(Table1[CUSTOMER ID],'Hospitalisation Details'!$A$2:$N$2344,14,0)</f>
        <v>1163.46</v>
      </c>
      <c r="N2282" s="8" t="str">
        <f>VLOOKUP(Table1[CUSTOMER ID],'Hospitalisation Details'!$A$2:$I$2344,7,0)</f>
        <v>tier - 2</v>
      </c>
      <c r="O2282" s="8" t="str">
        <f>VLOOKUP(Table1[CUSTOMER ID],'Hospitalisation Details'!$A$2:$I$2344,8,0)</f>
        <v>tier - 3</v>
      </c>
      <c r="P2282" s="8" t="str">
        <f>VLOOKUP(Table1[CUSTOMER ID],'Hospitalisation Details'!$A$2:$I$2344,9,0)</f>
        <v>R1013</v>
      </c>
      <c r="Q2282" s="8">
        <f ca="1">VLOOKUP(Table1[CUSTOMER ID],'Hospitalisation Details'!$A$2:$N$2344,13,0)</f>
        <v>20</v>
      </c>
    </row>
    <row r="2283" spans="1:17" ht="15.75" x14ac:dyDescent="0.25">
      <c r="A2283" s="1" t="s">
        <v>75</v>
      </c>
      <c r="B2283" s="8" t="str">
        <f>VLOOKUP(A2283:A4617,'Customer Names'!$A$2:$D$2336,2,0)</f>
        <v xml:space="preserve">  Kate</v>
      </c>
      <c r="C2283" s="8">
        <f>VLOOKUP(A2283:A4617,'Medical Examinations'!$A$2:$H$2336,2,0)</f>
        <v>20.46</v>
      </c>
      <c r="D2283" s="8">
        <f>VLOOKUP(A2283:A4617,'Medical Examinations'!$A$2:$H$2336,3,0)</f>
        <v>4.0199999999999996</v>
      </c>
      <c r="E2283" s="8" t="str">
        <f>VLOOKUP(A2283:A4617,'Medical Examinations'!$A$1:$M$2336,10,0)</f>
        <v>No</v>
      </c>
      <c r="F2283" s="8" t="str">
        <f>VLOOKUP(A2283:A4617,'Medical Examinations'!$A$2:$H$2336,5,0)</f>
        <v>No</v>
      </c>
      <c r="G2283" s="8" t="str">
        <f>VLOOKUP(A2283:A4617,'Medical Examinations'!$A$2:$H$2336,6,0)</f>
        <v>No</v>
      </c>
      <c r="H2283" s="8">
        <f>VLOOKUP(A2283:A4617,'Medical Examinations'!$A$2:$H$2336,7,0)</f>
        <v>0</v>
      </c>
      <c r="I2283" t="str">
        <f>VLOOKUP(A2283:A4617,'Medical Examinations'!$A$2:$K$2336,11,0)</f>
        <v>No</v>
      </c>
      <c r="J2283" s="8" t="str">
        <f>VLOOKUP(A2283:A4617,'Medical Examinations'!$A$2:$M$2336,12,0)</f>
        <v>Normal Weight</v>
      </c>
      <c r="K2283" s="8" t="str">
        <f>VLOOKUP(A2283:A4617,'Medical Examinations'!$A$2:$M$2336,13,0)</f>
        <v>Normal</v>
      </c>
      <c r="L2283" s="8" t="str">
        <f>VLOOKUP(Table1[CUSTOMER ID],'Hospitalisation Details'!$A$1:$N$2344,12,0)</f>
        <v>26/Jul/1994</v>
      </c>
      <c r="M2283" s="22">
        <f>VLOOKUP(Table1[CUSTOMER ID],'Hospitalisation Details'!$A$2:$N$2344,14,0)</f>
        <v>1158.32</v>
      </c>
      <c r="N2283" s="8" t="str">
        <f>VLOOKUP(Table1[CUSTOMER ID],'Hospitalisation Details'!$A$2:$I$2344,7,0)</f>
        <v>tier - 2</v>
      </c>
      <c r="O2283" s="8" t="str">
        <f>VLOOKUP(Table1[CUSTOMER ID],'Hospitalisation Details'!$A$2:$I$2344,8,0)</f>
        <v>tier - 1</v>
      </c>
      <c r="P2283" s="8" t="str">
        <f>VLOOKUP(Table1[CUSTOMER ID],'Hospitalisation Details'!$A$2:$I$2344,9,0)</f>
        <v>R1013</v>
      </c>
      <c r="Q2283" s="8">
        <f ca="1">VLOOKUP(Table1[CUSTOMER ID],'Hospitalisation Details'!$A$2:$N$2344,13,0)</f>
        <v>30</v>
      </c>
    </row>
    <row r="2284" spans="1:17" ht="15.75" x14ac:dyDescent="0.25">
      <c r="A2284" s="1" t="s">
        <v>74</v>
      </c>
      <c r="B2284" s="8" t="str">
        <f>VLOOKUP(A2284:A4618,'Customer Names'!$A$2:$D$2336,2,0)</f>
        <v xml:space="preserve">  David</v>
      </c>
      <c r="C2284" s="8">
        <f>VLOOKUP(A2284:A4618,'Medical Examinations'!$A$2:$H$2336,2,0)</f>
        <v>43.01</v>
      </c>
      <c r="D2284" s="8">
        <f>VLOOKUP(A2284:A4618,'Medical Examinations'!$A$2:$H$2336,3,0)</f>
        <v>5.44</v>
      </c>
      <c r="E2284" s="8" t="str">
        <f>VLOOKUP(A2284:A4618,'Medical Examinations'!$A$1:$M$2336,10,0)</f>
        <v>No</v>
      </c>
      <c r="F2284" s="8" t="str">
        <f>VLOOKUP(A2284:A4618,'Medical Examinations'!$A$2:$H$2336,5,0)</f>
        <v>yes</v>
      </c>
      <c r="G2284" s="8" t="str">
        <f>VLOOKUP(A2284:A4618,'Medical Examinations'!$A$2:$H$2336,6,0)</f>
        <v>No</v>
      </c>
      <c r="H2284" s="8">
        <f>VLOOKUP(A2284:A4618,'Medical Examinations'!$A$2:$H$2336,7,0)</f>
        <v>1</v>
      </c>
      <c r="I2284" t="str">
        <f>VLOOKUP(A2284:A4618,'Medical Examinations'!$A$2:$K$2336,11,0)</f>
        <v>No</v>
      </c>
      <c r="J2284" s="8" t="str">
        <f>VLOOKUP(A2284:A4618,'Medical Examinations'!$A$2:$M$2336,12,0)</f>
        <v>Obesity</v>
      </c>
      <c r="K2284" s="8" t="str">
        <f>VLOOKUP(A2284:A4618,'Medical Examinations'!$A$2:$M$2336,13,0)</f>
        <v>Normal</v>
      </c>
      <c r="L2284" s="8" t="str">
        <f>VLOOKUP(Table1[CUSTOMER ID],'Hospitalisation Details'!$A$1:$N$2344,12,0)</f>
        <v>18/Jul/2004</v>
      </c>
      <c r="M2284" s="22">
        <f>VLOOKUP(Table1[CUSTOMER ID],'Hospitalisation Details'!$A$2:$N$2344,14,0)</f>
        <v>1149.4000000000001</v>
      </c>
      <c r="N2284" s="8" t="str">
        <f>VLOOKUP(Table1[CUSTOMER ID],'Hospitalisation Details'!$A$2:$I$2344,7,0)</f>
        <v>tier - 2</v>
      </c>
      <c r="O2284" s="8" t="str">
        <f>VLOOKUP(Table1[CUSTOMER ID],'Hospitalisation Details'!$A$2:$I$2344,8,0)</f>
        <v>tier - 2</v>
      </c>
      <c r="P2284" s="8" t="str">
        <f>VLOOKUP(Table1[CUSTOMER ID],'Hospitalisation Details'!$A$2:$I$2344,9,0)</f>
        <v>R1013</v>
      </c>
      <c r="Q2284" s="8">
        <f ca="1">VLOOKUP(Table1[CUSTOMER ID],'Hospitalisation Details'!$A$2:$N$2344,13,0)</f>
        <v>20</v>
      </c>
    </row>
    <row r="2285" spans="1:17" ht="15.75" x14ac:dyDescent="0.25">
      <c r="A2285" s="1" t="s">
        <v>73</v>
      </c>
      <c r="B2285" s="8" t="str">
        <f>VLOOKUP(A2285:A4619,'Customer Names'!$A$2:$D$2336,2,0)</f>
        <v xml:space="preserve">  Carla</v>
      </c>
      <c r="C2285" s="8">
        <f>VLOOKUP(A2285:A4619,'Medical Examinations'!$A$2:$H$2336,2,0)</f>
        <v>15.01</v>
      </c>
      <c r="D2285" s="8">
        <f>VLOOKUP(A2285:A4619,'Medical Examinations'!$A$2:$H$2336,3,0)</f>
        <v>4.1500000000000004</v>
      </c>
      <c r="E2285" s="8" t="str">
        <f>VLOOKUP(A2285:A4619,'Medical Examinations'!$A$1:$M$2336,10,0)</f>
        <v>No</v>
      </c>
      <c r="F2285" s="8" t="str">
        <f>VLOOKUP(A2285:A4619,'Medical Examinations'!$A$2:$H$2336,5,0)</f>
        <v>No</v>
      </c>
      <c r="G2285" s="8" t="str">
        <f>VLOOKUP(A2285:A4619,'Medical Examinations'!$A$2:$H$2336,6,0)</f>
        <v>Yes</v>
      </c>
      <c r="H2285" s="8">
        <f>VLOOKUP(A2285:A4619,'Medical Examinations'!$A$2:$H$2336,7,0)</f>
        <v>1</v>
      </c>
      <c r="I2285" t="str">
        <f>VLOOKUP(A2285:A4619,'Medical Examinations'!$A$2:$K$2336,11,0)</f>
        <v>No</v>
      </c>
      <c r="J2285" s="8" t="str">
        <f>VLOOKUP(A2285:A4619,'Medical Examinations'!$A$2:$M$2336,12,0)</f>
        <v>Underweight</v>
      </c>
      <c r="K2285" s="8" t="str">
        <f>VLOOKUP(A2285:A4619,'Medical Examinations'!$A$2:$M$2336,13,0)</f>
        <v>Normal</v>
      </c>
      <c r="L2285" s="8" t="str">
        <f>VLOOKUP(Table1[CUSTOMER ID],'Hospitalisation Details'!$A$1:$N$2344,12,0)</f>
        <v>12/Jun/2003</v>
      </c>
      <c r="M2285" s="22">
        <f>VLOOKUP(Table1[CUSTOMER ID],'Hospitalisation Details'!$A$2:$N$2344,14,0)</f>
        <v>1149</v>
      </c>
      <c r="N2285" s="8" t="str">
        <f>VLOOKUP(Table1[CUSTOMER ID],'Hospitalisation Details'!$A$2:$I$2344,7,0)</f>
        <v>tier - 2</v>
      </c>
      <c r="O2285" s="8" t="str">
        <f>VLOOKUP(Table1[CUSTOMER ID],'Hospitalisation Details'!$A$2:$I$2344,8,0)</f>
        <v>tier - 1</v>
      </c>
      <c r="P2285" s="8" t="str">
        <f>VLOOKUP(Table1[CUSTOMER ID],'Hospitalisation Details'!$A$2:$I$2344,9,0)</f>
        <v>R1012</v>
      </c>
      <c r="Q2285" s="8">
        <f ca="1">VLOOKUP(Table1[CUSTOMER ID],'Hospitalisation Details'!$A$2:$N$2344,13,0)</f>
        <v>21</v>
      </c>
    </row>
    <row r="2286" spans="1:17" ht="15.75" x14ac:dyDescent="0.25">
      <c r="A2286" s="1" t="s">
        <v>72</v>
      </c>
      <c r="B2286" s="8" t="str">
        <f>VLOOKUP(A2286:A4620,'Customer Names'!$A$2:$D$2336,2,0)</f>
        <v xml:space="preserve">  Alvaro Sr</v>
      </c>
      <c r="C2286" s="8">
        <f>VLOOKUP(A2286:A4620,'Medical Examinations'!$A$2:$H$2336,2,0)</f>
        <v>41.14</v>
      </c>
      <c r="D2286" s="8">
        <f>VLOOKUP(A2286:A4620,'Medical Examinations'!$A$2:$H$2336,3,0)</f>
        <v>6.02</v>
      </c>
      <c r="E2286" s="8" t="str">
        <f>VLOOKUP(A2286:A4620,'Medical Examinations'!$A$1:$M$2336,10,0)</f>
        <v>No</v>
      </c>
      <c r="F2286" s="8" t="str">
        <f>VLOOKUP(A2286:A4620,'Medical Examinations'!$A$2:$H$2336,5,0)</f>
        <v>yes</v>
      </c>
      <c r="G2286" s="8" t="str">
        <f>VLOOKUP(A2286:A4620,'Medical Examinations'!$A$2:$H$2336,6,0)</f>
        <v>No</v>
      </c>
      <c r="H2286" s="8">
        <f>VLOOKUP(A2286:A4620,'Medical Examinations'!$A$2:$H$2336,7,0)</f>
        <v>1</v>
      </c>
      <c r="I2286" t="str">
        <f>VLOOKUP(A2286:A4620,'Medical Examinations'!$A$2:$K$2336,11,0)</f>
        <v>No</v>
      </c>
      <c r="J2286" s="8" t="str">
        <f>VLOOKUP(A2286:A4620,'Medical Examinations'!$A$2:$M$2336,12,0)</f>
        <v>Obesity</v>
      </c>
      <c r="K2286" s="8" t="str">
        <f>VLOOKUP(A2286:A4620,'Medical Examinations'!$A$2:$M$2336,13,0)</f>
        <v>Prediabetes</v>
      </c>
      <c r="L2286" s="8" t="str">
        <f>VLOOKUP(Table1[CUSTOMER ID],'Hospitalisation Details'!$A$1:$N$2344,12,0)</f>
        <v>10/Jun/2004</v>
      </c>
      <c r="M2286" s="22">
        <f>VLOOKUP(Table1[CUSTOMER ID],'Hospitalisation Details'!$A$2:$N$2344,14,0)</f>
        <v>1146.8</v>
      </c>
      <c r="N2286" s="8" t="str">
        <f>VLOOKUP(Table1[CUSTOMER ID],'Hospitalisation Details'!$A$2:$I$2344,7,0)</f>
        <v>tier - 2</v>
      </c>
      <c r="O2286" s="8" t="str">
        <f>VLOOKUP(Table1[CUSTOMER ID],'Hospitalisation Details'!$A$2:$I$2344,8,0)</f>
        <v>tier - 2</v>
      </c>
      <c r="P2286" s="8" t="str">
        <f>VLOOKUP(Table1[CUSTOMER ID],'Hospitalisation Details'!$A$2:$I$2344,9,0)</f>
        <v>R1013</v>
      </c>
      <c r="Q2286" s="8">
        <f ca="1">VLOOKUP(Table1[CUSTOMER ID],'Hospitalisation Details'!$A$2:$N$2344,13,0)</f>
        <v>20</v>
      </c>
    </row>
    <row r="2287" spans="1:17" ht="15.75" x14ac:dyDescent="0.25">
      <c r="A2287" s="1" t="s">
        <v>71</v>
      </c>
      <c r="B2287" s="8" t="str">
        <f>VLOOKUP(A2287:A4621,'Customer Names'!$A$2:$D$2336,2,0)</f>
        <v xml:space="preserve">  Hope</v>
      </c>
      <c r="C2287" s="8">
        <f>VLOOKUP(A2287:A4621,'Medical Examinations'!$A$2:$H$2336,2,0)</f>
        <v>16.55</v>
      </c>
      <c r="D2287" s="8">
        <f>VLOOKUP(A2287:A4621,'Medical Examinations'!$A$2:$H$2336,3,0)</f>
        <v>7.73</v>
      </c>
      <c r="E2287" s="8" t="str">
        <f>VLOOKUP(A2287:A4621,'Medical Examinations'!$A$1:$M$2336,10,0)</f>
        <v>No</v>
      </c>
      <c r="F2287" s="8" t="str">
        <f>VLOOKUP(A2287:A4621,'Medical Examinations'!$A$2:$H$2336,5,0)</f>
        <v>No</v>
      </c>
      <c r="G2287" s="8" t="str">
        <f>VLOOKUP(A2287:A4621,'Medical Examinations'!$A$2:$H$2336,6,0)</f>
        <v>No</v>
      </c>
      <c r="H2287" s="8">
        <f>VLOOKUP(A2287:A4621,'Medical Examinations'!$A$2:$H$2336,7,0)</f>
        <v>0</v>
      </c>
      <c r="I2287" t="str">
        <f>VLOOKUP(A2287:A4621,'Medical Examinations'!$A$2:$K$2336,11,0)</f>
        <v>No</v>
      </c>
      <c r="J2287" s="8" t="str">
        <f>VLOOKUP(A2287:A4621,'Medical Examinations'!$A$2:$M$2336,12,0)</f>
        <v>Underweight</v>
      </c>
      <c r="K2287" s="8" t="str">
        <f>VLOOKUP(A2287:A4621,'Medical Examinations'!$A$2:$M$2336,13,0)</f>
        <v>Diabetes</v>
      </c>
      <c r="L2287" s="8" t="str">
        <f>VLOOKUP(Table1[CUSTOMER ID],'Hospitalisation Details'!$A$1:$N$2344,12,0)</f>
        <v>1/Oct/2002</v>
      </c>
      <c r="M2287" s="22">
        <f>VLOOKUP(Table1[CUSTOMER ID],'Hospitalisation Details'!$A$2:$N$2344,14,0)</f>
        <v>1142</v>
      </c>
      <c r="N2287" s="8" t="str">
        <f>VLOOKUP(Table1[CUSTOMER ID],'Hospitalisation Details'!$A$2:$I$2344,7,0)</f>
        <v>tier - 3</v>
      </c>
      <c r="O2287" s="8" t="str">
        <f>VLOOKUP(Table1[CUSTOMER ID],'Hospitalisation Details'!$A$2:$I$2344,8,0)</f>
        <v>tier - 2</v>
      </c>
      <c r="P2287" s="8" t="str">
        <f>VLOOKUP(Table1[CUSTOMER ID],'Hospitalisation Details'!$A$2:$I$2344,9,0)</f>
        <v>R1011</v>
      </c>
      <c r="Q2287" s="8">
        <f ca="1">VLOOKUP(Table1[CUSTOMER ID],'Hospitalisation Details'!$A$2:$N$2344,13,0)</f>
        <v>22</v>
      </c>
    </row>
    <row r="2288" spans="1:17" ht="15.75" x14ac:dyDescent="0.25">
      <c r="A2288" s="1" t="s">
        <v>70</v>
      </c>
      <c r="B2288" s="8" t="str">
        <f>VLOOKUP(A2288:A4622,'Customer Names'!$A$2:$D$2336,2,0)</f>
        <v xml:space="preserve">  Mark P</v>
      </c>
      <c r="C2288" s="8">
        <f>VLOOKUP(A2288:A4622,'Medical Examinations'!$A$2:$H$2336,2,0)</f>
        <v>37.29</v>
      </c>
      <c r="D2288" s="8">
        <f>VLOOKUP(A2288:A4622,'Medical Examinations'!$A$2:$H$2336,3,0)</f>
        <v>5.03</v>
      </c>
      <c r="E2288" s="8" t="str">
        <f>VLOOKUP(A2288:A4622,'Medical Examinations'!$A$1:$M$2336,10,0)</f>
        <v>No</v>
      </c>
      <c r="F2288" s="8" t="str">
        <f>VLOOKUP(A2288:A4622,'Medical Examinations'!$A$2:$H$2336,5,0)</f>
        <v>yes</v>
      </c>
      <c r="G2288" s="8" t="str">
        <f>VLOOKUP(A2288:A4622,'Medical Examinations'!$A$2:$H$2336,6,0)</f>
        <v>No</v>
      </c>
      <c r="H2288" s="8">
        <f>VLOOKUP(A2288:A4622,'Medical Examinations'!$A$2:$H$2336,7,0)</f>
        <v>1</v>
      </c>
      <c r="I2288" t="str">
        <f>VLOOKUP(A2288:A4622,'Medical Examinations'!$A$2:$K$2336,11,0)</f>
        <v>No</v>
      </c>
      <c r="J2288" s="8" t="str">
        <f>VLOOKUP(A2288:A4622,'Medical Examinations'!$A$2:$M$2336,12,0)</f>
        <v>Obesity</v>
      </c>
      <c r="K2288" s="8" t="str">
        <f>VLOOKUP(A2288:A4622,'Medical Examinations'!$A$2:$M$2336,13,0)</f>
        <v>Normal</v>
      </c>
      <c r="L2288" s="8" t="str">
        <f>VLOOKUP(Table1[CUSTOMER ID],'Hospitalisation Details'!$A$1:$N$2344,12,0)</f>
        <v>12/Sep/2004</v>
      </c>
      <c r="M2288" s="22">
        <f>VLOOKUP(Table1[CUSTOMER ID],'Hospitalisation Details'!$A$2:$N$2344,14,0)</f>
        <v>1141.45</v>
      </c>
      <c r="N2288" s="8" t="str">
        <f>VLOOKUP(Table1[CUSTOMER ID],'Hospitalisation Details'!$A$2:$I$2344,7,0)</f>
        <v>tier - 3</v>
      </c>
      <c r="O2288" s="8" t="str">
        <f>VLOOKUP(Table1[CUSTOMER ID],'Hospitalisation Details'!$A$2:$I$2344,8,0)</f>
        <v>tier - 3</v>
      </c>
      <c r="P2288" s="8" t="str">
        <f>VLOOKUP(Table1[CUSTOMER ID],'Hospitalisation Details'!$A$2:$I$2344,9,0)</f>
        <v>R1013</v>
      </c>
      <c r="Q2288" s="8">
        <f ca="1">VLOOKUP(Table1[CUSTOMER ID],'Hospitalisation Details'!$A$2:$N$2344,13,0)</f>
        <v>20</v>
      </c>
    </row>
    <row r="2289" spans="1:17" ht="15.75" x14ac:dyDescent="0.25">
      <c r="A2289" s="1" t="s">
        <v>69</v>
      </c>
      <c r="B2289" s="8" t="str">
        <f>VLOOKUP(A2289:A4623,'Customer Names'!$A$2:$D$2336,2,0)</f>
        <v xml:space="preserve">  Desiree</v>
      </c>
      <c r="C2289" s="8">
        <f>VLOOKUP(A2289:A4623,'Medical Examinations'!$A$2:$H$2336,2,0)</f>
        <v>16.739999999999998</v>
      </c>
      <c r="D2289" s="8">
        <f>VLOOKUP(A2289:A4623,'Medical Examinations'!$A$2:$H$2336,3,0)</f>
        <v>4.08</v>
      </c>
      <c r="E2289" s="8" t="str">
        <f>VLOOKUP(A2289:A4623,'Medical Examinations'!$A$1:$M$2336,10,0)</f>
        <v>Yes</v>
      </c>
      <c r="F2289" s="8" t="str">
        <f>VLOOKUP(A2289:A4623,'Medical Examinations'!$A$2:$H$2336,5,0)</f>
        <v>No</v>
      </c>
      <c r="G2289" s="8" t="str">
        <f>VLOOKUP(A2289:A4623,'Medical Examinations'!$A$2:$H$2336,6,0)</f>
        <v>No</v>
      </c>
      <c r="H2289" s="8">
        <f>VLOOKUP(A2289:A4623,'Medical Examinations'!$A$2:$H$2336,7,0)</f>
        <v>0</v>
      </c>
      <c r="I2289" t="str">
        <f>VLOOKUP(A2289:A4623,'Medical Examinations'!$A$2:$K$2336,11,0)</f>
        <v>No</v>
      </c>
      <c r="J2289" s="8" t="str">
        <f>VLOOKUP(A2289:A4623,'Medical Examinations'!$A$2:$M$2336,12,0)</f>
        <v>Underweight</v>
      </c>
      <c r="K2289" s="8" t="str">
        <f>VLOOKUP(A2289:A4623,'Medical Examinations'!$A$2:$M$2336,13,0)</f>
        <v>Normal</v>
      </c>
      <c r="L2289" s="8" t="str">
        <f>VLOOKUP(Table1[CUSTOMER ID],'Hospitalisation Details'!$A$1:$N$2344,12,0)</f>
        <v>25/Oct/2001</v>
      </c>
      <c r="M2289" s="22">
        <f>VLOOKUP(Table1[CUSTOMER ID],'Hospitalisation Details'!$A$2:$N$2344,14,0)</f>
        <v>1141</v>
      </c>
      <c r="N2289" s="8" t="str">
        <f>VLOOKUP(Table1[CUSTOMER ID],'Hospitalisation Details'!$A$2:$I$2344,7,0)</f>
        <v>tier - 3</v>
      </c>
      <c r="O2289" s="8" t="str">
        <f>VLOOKUP(Table1[CUSTOMER ID],'Hospitalisation Details'!$A$2:$I$2344,8,0)</f>
        <v>tier - 1</v>
      </c>
      <c r="P2289" s="8" t="str">
        <f>VLOOKUP(Table1[CUSTOMER ID],'Hospitalisation Details'!$A$2:$I$2344,9,0)</f>
        <v>R1013</v>
      </c>
      <c r="Q2289" s="8">
        <f ca="1">VLOOKUP(Table1[CUSTOMER ID],'Hospitalisation Details'!$A$2:$N$2344,13,0)</f>
        <v>23</v>
      </c>
    </row>
    <row r="2290" spans="1:17" ht="15.75" x14ac:dyDescent="0.25">
      <c r="A2290" s="1" t="s">
        <v>68</v>
      </c>
      <c r="B2290" s="8" t="str">
        <f>VLOOKUP(A2290:A4624,'Customer Names'!$A$2:$D$2336,2,0)</f>
        <v xml:space="preserve">  Mario Jr</v>
      </c>
      <c r="C2290" s="8">
        <f>VLOOKUP(A2290:A4624,'Medical Examinations'!$A$2:$H$2336,2,0)</f>
        <v>34.43</v>
      </c>
      <c r="D2290" s="8">
        <f>VLOOKUP(A2290:A4624,'Medical Examinations'!$A$2:$H$2336,3,0)</f>
        <v>4.2699999999999996</v>
      </c>
      <c r="E2290" s="8" t="str">
        <f>VLOOKUP(A2290:A4624,'Medical Examinations'!$A$1:$M$2336,10,0)</f>
        <v>No</v>
      </c>
      <c r="F2290" s="8" t="str">
        <f>VLOOKUP(A2290:A4624,'Medical Examinations'!$A$2:$H$2336,5,0)</f>
        <v>yes</v>
      </c>
      <c r="G2290" s="8" t="str">
        <f>VLOOKUP(A2290:A4624,'Medical Examinations'!$A$2:$H$2336,6,0)</f>
        <v>No</v>
      </c>
      <c r="H2290" s="8">
        <f>VLOOKUP(A2290:A4624,'Medical Examinations'!$A$2:$H$2336,7,0)</f>
        <v>1</v>
      </c>
      <c r="I2290" t="str">
        <f>VLOOKUP(A2290:A4624,'Medical Examinations'!$A$2:$K$2336,11,0)</f>
        <v>No</v>
      </c>
      <c r="J2290" s="8" t="str">
        <f>VLOOKUP(A2290:A4624,'Medical Examinations'!$A$2:$M$2336,12,0)</f>
        <v>Obesity</v>
      </c>
      <c r="K2290" s="8" t="str">
        <f>VLOOKUP(A2290:A4624,'Medical Examinations'!$A$2:$M$2336,13,0)</f>
        <v>Normal</v>
      </c>
      <c r="L2290" s="8" t="str">
        <f>VLOOKUP(Table1[CUSTOMER ID],'Hospitalisation Details'!$A$1:$N$2344,12,0)</f>
        <v>27/Nov/2004</v>
      </c>
      <c r="M2290" s="22">
        <f>VLOOKUP(Table1[CUSTOMER ID],'Hospitalisation Details'!$A$2:$N$2344,14,0)</f>
        <v>1137.47</v>
      </c>
      <c r="N2290" s="8" t="str">
        <f>VLOOKUP(Table1[CUSTOMER ID],'Hospitalisation Details'!$A$2:$I$2344,7,0)</f>
        <v>tier - 3</v>
      </c>
      <c r="O2290" s="8" t="str">
        <f>VLOOKUP(Table1[CUSTOMER ID],'Hospitalisation Details'!$A$2:$I$2344,8,0)</f>
        <v>tier - 2</v>
      </c>
      <c r="P2290" s="8" t="str">
        <f>VLOOKUP(Table1[CUSTOMER ID],'Hospitalisation Details'!$A$2:$I$2344,9,0)</f>
        <v>R1013</v>
      </c>
      <c r="Q2290" s="8">
        <f ca="1">VLOOKUP(Table1[CUSTOMER ID],'Hospitalisation Details'!$A$2:$N$2344,13,0)</f>
        <v>19</v>
      </c>
    </row>
    <row r="2291" spans="1:17" ht="15.75" x14ac:dyDescent="0.25">
      <c r="A2291" s="1" t="s">
        <v>67</v>
      </c>
      <c r="B2291" s="8" t="str">
        <f>VLOOKUP(A2291:A4625,'Customer Names'!$A$2:$D$2336,2,0)</f>
        <v xml:space="preserve">  Lusapho</v>
      </c>
      <c r="C2291" s="8">
        <f>VLOOKUP(A2291:A4625,'Medical Examinations'!$A$2:$H$2336,2,0)</f>
        <v>34.1</v>
      </c>
      <c r="D2291" s="8">
        <f>VLOOKUP(A2291:A4625,'Medical Examinations'!$A$2:$H$2336,3,0)</f>
        <v>4.07</v>
      </c>
      <c r="E2291" s="8" t="str">
        <f>VLOOKUP(A2291:A4625,'Medical Examinations'!$A$1:$M$2336,10,0)</f>
        <v>No</v>
      </c>
      <c r="F2291" s="8" t="str">
        <f>VLOOKUP(A2291:A4625,'Medical Examinations'!$A$2:$H$2336,5,0)</f>
        <v>yes</v>
      </c>
      <c r="G2291" s="8" t="str">
        <f>VLOOKUP(A2291:A4625,'Medical Examinations'!$A$2:$H$2336,6,0)</f>
        <v>No</v>
      </c>
      <c r="H2291" s="8">
        <f>VLOOKUP(A2291:A4625,'Medical Examinations'!$A$2:$H$2336,7,0)</f>
        <v>1</v>
      </c>
      <c r="I2291" t="str">
        <f>VLOOKUP(A2291:A4625,'Medical Examinations'!$A$2:$K$2336,11,0)</f>
        <v>No</v>
      </c>
      <c r="J2291" s="8" t="str">
        <f>VLOOKUP(A2291:A4625,'Medical Examinations'!$A$2:$M$2336,12,0)</f>
        <v>Obesity</v>
      </c>
      <c r="K2291" s="8" t="str">
        <f>VLOOKUP(A2291:A4625,'Medical Examinations'!$A$2:$M$2336,13,0)</f>
        <v>Normal</v>
      </c>
      <c r="L2291" s="8" t="str">
        <f>VLOOKUP(Table1[CUSTOMER ID],'Hospitalisation Details'!$A$1:$N$2344,12,0)</f>
        <v>15/Oct/2004</v>
      </c>
      <c r="M2291" s="22">
        <f>VLOOKUP(Table1[CUSTOMER ID],'Hospitalisation Details'!$A$2:$N$2344,14,0)</f>
        <v>1137.01</v>
      </c>
      <c r="N2291" s="8" t="str">
        <f>VLOOKUP(Table1[CUSTOMER ID],'Hospitalisation Details'!$A$2:$I$2344,7,0)</f>
        <v>tier - 3</v>
      </c>
      <c r="O2291" s="8" t="str">
        <f>VLOOKUP(Table1[CUSTOMER ID],'Hospitalisation Details'!$A$2:$I$2344,8,0)</f>
        <v>tier - 1</v>
      </c>
      <c r="P2291" s="8" t="str">
        <f>VLOOKUP(Table1[CUSTOMER ID],'Hospitalisation Details'!$A$2:$I$2344,9,0)</f>
        <v>R1013</v>
      </c>
      <c r="Q2291" s="8">
        <f ca="1">VLOOKUP(Table1[CUSTOMER ID],'Hospitalisation Details'!$A$2:$N$2344,13,0)</f>
        <v>20</v>
      </c>
    </row>
    <row r="2292" spans="1:17" ht="15.75" x14ac:dyDescent="0.25">
      <c r="A2292" s="1" t="s">
        <v>66</v>
      </c>
      <c r="B2292" s="8" t="str">
        <f>VLOOKUP(A2292:A4626,'Customer Names'!$A$2:$D$2336,2,0)</f>
        <v xml:space="preserve">  Erin C</v>
      </c>
      <c r="C2292" s="8">
        <f>VLOOKUP(A2292:A4626,'Medical Examinations'!$A$2:$H$2336,2,0)</f>
        <v>19.3</v>
      </c>
      <c r="D2292" s="8">
        <f>VLOOKUP(A2292:A4626,'Medical Examinations'!$A$2:$H$2336,3,0)</f>
        <v>10.36</v>
      </c>
      <c r="E2292" s="8" t="str">
        <f>VLOOKUP(A2292:A4626,'Medical Examinations'!$A$1:$M$2336,10,0)</f>
        <v>No</v>
      </c>
      <c r="F2292" s="8" t="str">
        <f>VLOOKUP(A2292:A4626,'Medical Examinations'!$A$2:$H$2336,5,0)</f>
        <v>No</v>
      </c>
      <c r="G2292" s="8" t="str">
        <f>VLOOKUP(A2292:A4626,'Medical Examinations'!$A$2:$H$2336,6,0)</f>
        <v>No</v>
      </c>
      <c r="H2292" s="8">
        <f>VLOOKUP(A2292:A4626,'Medical Examinations'!$A$2:$H$2336,7,0)</f>
        <v>0</v>
      </c>
      <c r="I2292" t="str">
        <f>VLOOKUP(A2292:A4626,'Medical Examinations'!$A$2:$K$2336,11,0)</f>
        <v>No</v>
      </c>
      <c r="J2292" s="8" t="str">
        <f>VLOOKUP(A2292:A4626,'Medical Examinations'!$A$2:$M$2336,12,0)</f>
        <v>Normal Weight</v>
      </c>
      <c r="K2292" s="8" t="str">
        <f>VLOOKUP(A2292:A4626,'Medical Examinations'!$A$2:$M$2336,13,0)</f>
        <v>Diabetes</v>
      </c>
      <c r="L2292" s="8" t="str">
        <f>VLOOKUP(Table1[CUSTOMER ID],'Hospitalisation Details'!$A$1:$N$2344,12,0)</f>
        <v>11/Aug/2002</v>
      </c>
      <c r="M2292" s="22">
        <f>VLOOKUP(Table1[CUSTOMER ID],'Hospitalisation Details'!$A$2:$N$2344,14,0)</f>
        <v>1137</v>
      </c>
      <c r="N2292" s="8" t="str">
        <f>VLOOKUP(Table1[CUSTOMER ID],'Hospitalisation Details'!$A$2:$I$2344,7,0)</f>
        <v>tier - 3</v>
      </c>
      <c r="O2292" s="8" t="str">
        <f>VLOOKUP(Table1[CUSTOMER ID],'Hospitalisation Details'!$A$2:$I$2344,8,0)</f>
        <v>tier - 1</v>
      </c>
      <c r="P2292" s="8" t="str">
        <f>VLOOKUP(Table1[CUSTOMER ID],'Hospitalisation Details'!$A$2:$I$2344,9,0)</f>
        <v>R1013</v>
      </c>
      <c r="Q2292" s="8">
        <f ca="1">VLOOKUP(Table1[CUSTOMER ID],'Hospitalisation Details'!$A$2:$N$2344,13,0)</f>
        <v>22</v>
      </c>
    </row>
    <row r="2293" spans="1:17" ht="15.75" x14ac:dyDescent="0.25">
      <c r="A2293" s="1" t="s">
        <v>65</v>
      </c>
      <c r="B2293" s="8" t="str">
        <f>VLOOKUP(A2293:A4627,'Customer Names'!$A$2:$D$2336,2,0)</f>
        <v xml:space="preserve">  Alan F</v>
      </c>
      <c r="C2293" s="8">
        <f>VLOOKUP(A2293:A4627,'Medical Examinations'!$A$2:$H$2336,2,0)</f>
        <v>33.659999999999997</v>
      </c>
      <c r="D2293" s="8">
        <f>VLOOKUP(A2293:A4627,'Medical Examinations'!$A$2:$H$2336,3,0)</f>
        <v>5.71</v>
      </c>
      <c r="E2293" s="8" t="str">
        <f>VLOOKUP(A2293:A4627,'Medical Examinations'!$A$1:$M$2336,10,0)</f>
        <v>No</v>
      </c>
      <c r="F2293" s="8" t="str">
        <f>VLOOKUP(A2293:A4627,'Medical Examinations'!$A$2:$H$2336,5,0)</f>
        <v>yes</v>
      </c>
      <c r="G2293" s="8" t="str">
        <f>VLOOKUP(A2293:A4627,'Medical Examinations'!$A$2:$H$2336,6,0)</f>
        <v>No</v>
      </c>
      <c r="H2293" s="8">
        <f>VLOOKUP(A2293:A4627,'Medical Examinations'!$A$2:$H$2336,7,0)</f>
        <v>1</v>
      </c>
      <c r="I2293" t="str">
        <f>VLOOKUP(A2293:A4627,'Medical Examinations'!$A$2:$K$2336,11,0)</f>
        <v>No</v>
      </c>
      <c r="J2293" s="8" t="str">
        <f>VLOOKUP(A2293:A4627,'Medical Examinations'!$A$2:$M$2336,12,0)</f>
        <v>Obesity</v>
      </c>
      <c r="K2293" s="8" t="str">
        <f>VLOOKUP(A2293:A4627,'Medical Examinations'!$A$2:$M$2336,13,0)</f>
        <v>Prediabetes</v>
      </c>
      <c r="L2293" s="8" t="str">
        <f>VLOOKUP(Table1[CUSTOMER ID],'Hospitalisation Details'!$A$1:$N$2344,12,0)</f>
        <v>28/Nov/2004</v>
      </c>
      <c r="M2293" s="22">
        <f>VLOOKUP(Table1[CUSTOMER ID],'Hospitalisation Details'!$A$2:$N$2344,14,0)</f>
        <v>1136.4000000000001</v>
      </c>
      <c r="N2293" s="8" t="str">
        <f>VLOOKUP(Table1[CUSTOMER ID],'Hospitalisation Details'!$A$2:$I$2344,7,0)</f>
        <v>tier - 3</v>
      </c>
      <c r="O2293" s="8" t="str">
        <f>VLOOKUP(Table1[CUSTOMER ID],'Hospitalisation Details'!$A$2:$I$2344,8,0)</f>
        <v>tier - 3</v>
      </c>
      <c r="P2293" s="8" t="str">
        <f>VLOOKUP(Table1[CUSTOMER ID],'Hospitalisation Details'!$A$2:$I$2344,9,0)</f>
        <v>R1013</v>
      </c>
      <c r="Q2293" s="8">
        <f ca="1">VLOOKUP(Table1[CUSTOMER ID],'Hospitalisation Details'!$A$2:$N$2344,13,0)</f>
        <v>19</v>
      </c>
    </row>
    <row r="2294" spans="1:17" ht="15.75" x14ac:dyDescent="0.25">
      <c r="A2294" s="1" t="s">
        <v>64</v>
      </c>
      <c r="B2294" s="8" t="str">
        <f>VLOOKUP(A2294:A4628,'Customer Names'!$A$2:$D$2336,2,0)</f>
        <v xml:space="preserve">  Ryan</v>
      </c>
      <c r="C2294" s="8">
        <f>VLOOKUP(A2294:A4628,'Medical Examinations'!$A$2:$H$2336,2,0)</f>
        <v>33.33</v>
      </c>
      <c r="D2294" s="8">
        <f>VLOOKUP(A2294:A4628,'Medical Examinations'!$A$2:$H$2336,3,0)</f>
        <v>6.08</v>
      </c>
      <c r="E2294" s="8" t="str">
        <f>VLOOKUP(A2294:A4628,'Medical Examinations'!$A$1:$M$2336,10,0)</f>
        <v>No</v>
      </c>
      <c r="F2294" s="8" t="str">
        <f>VLOOKUP(A2294:A4628,'Medical Examinations'!$A$2:$H$2336,5,0)</f>
        <v>yes</v>
      </c>
      <c r="G2294" s="8" t="str">
        <f>VLOOKUP(A2294:A4628,'Medical Examinations'!$A$2:$H$2336,6,0)</f>
        <v>No</v>
      </c>
      <c r="H2294" s="8">
        <f>VLOOKUP(A2294:A4628,'Medical Examinations'!$A$2:$H$2336,7,0)</f>
        <v>1</v>
      </c>
      <c r="I2294" t="str">
        <f>VLOOKUP(A2294:A4628,'Medical Examinations'!$A$2:$K$2336,11,0)</f>
        <v>No</v>
      </c>
      <c r="J2294" s="8" t="str">
        <f>VLOOKUP(A2294:A4628,'Medical Examinations'!$A$2:$M$2336,12,0)</f>
        <v>Obesity</v>
      </c>
      <c r="K2294" s="8" t="str">
        <f>VLOOKUP(A2294:A4628,'Medical Examinations'!$A$2:$M$2336,13,0)</f>
        <v>Prediabetes</v>
      </c>
      <c r="L2294" s="8" t="str">
        <f>VLOOKUP(Table1[CUSTOMER ID],'Hospitalisation Details'!$A$1:$N$2344,12,0)</f>
        <v>11/Jun/2004</v>
      </c>
      <c r="M2294" s="22">
        <f>VLOOKUP(Table1[CUSTOMER ID],'Hospitalisation Details'!$A$2:$N$2344,14,0)</f>
        <v>1135.94</v>
      </c>
      <c r="N2294" s="8" t="str">
        <f>VLOOKUP(Table1[CUSTOMER ID],'Hospitalisation Details'!$A$2:$I$2344,7,0)</f>
        <v>tier - 3</v>
      </c>
      <c r="O2294" s="8" t="str">
        <f>VLOOKUP(Table1[CUSTOMER ID],'Hospitalisation Details'!$A$2:$I$2344,8,0)</f>
        <v>tier - 3</v>
      </c>
      <c r="P2294" s="8" t="str">
        <f>VLOOKUP(Table1[CUSTOMER ID],'Hospitalisation Details'!$A$2:$I$2344,9,0)</f>
        <v>R1013</v>
      </c>
      <c r="Q2294" s="8">
        <f ca="1">VLOOKUP(Table1[CUSTOMER ID],'Hospitalisation Details'!$A$2:$N$2344,13,0)</f>
        <v>20</v>
      </c>
    </row>
    <row r="2295" spans="1:17" ht="15.75" x14ac:dyDescent="0.25">
      <c r="A2295" s="1" t="s">
        <v>63</v>
      </c>
      <c r="B2295" s="8" t="str">
        <f>VLOOKUP(A2295:A4629,'Customer Names'!$A$2:$D$2336,2,0)</f>
        <v xml:space="preserve">  Hope</v>
      </c>
      <c r="C2295" s="8">
        <f>VLOOKUP(A2295:A4629,'Medical Examinations'!$A$2:$H$2336,2,0)</f>
        <v>21.84</v>
      </c>
      <c r="D2295" s="8">
        <f>VLOOKUP(A2295:A4629,'Medical Examinations'!$A$2:$H$2336,3,0)</f>
        <v>5.71</v>
      </c>
      <c r="E2295" s="8" t="str">
        <f>VLOOKUP(A2295:A4629,'Medical Examinations'!$A$1:$M$2336,10,0)</f>
        <v>No</v>
      </c>
      <c r="F2295" s="8" t="str">
        <f>VLOOKUP(A2295:A4629,'Medical Examinations'!$A$2:$H$2336,5,0)</f>
        <v>yes</v>
      </c>
      <c r="G2295" s="8" t="str">
        <f>VLOOKUP(A2295:A4629,'Medical Examinations'!$A$2:$H$2336,6,0)</f>
        <v>No</v>
      </c>
      <c r="H2295" s="8">
        <f>VLOOKUP(A2295:A4629,'Medical Examinations'!$A$2:$H$2336,7,0)</f>
        <v>1</v>
      </c>
      <c r="I2295" t="str">
        <f>VLOOKUP(A2295:A4629,'Medical Examinations'!$A$2:$K$2336,11,0)</f>
        <v>No</v>
      </c>
      <c r="J2295" s="8" t="str">
        <f>VLOOKUP(A2295:A4629,'Medical Examinations'!$A$2:$M$2336,12,0)</f>
        <v>Normal Weight</v>
      </c>
      <c r="K2295" s="8" t="str">
        <f>VLOOKUP(A2295:A4629,'Medical Examinations'!$A$2:$M$2336,13,0)</f>
        <v>Prediabetes</v>
      </c>
      <c r="L2295" s="8" t="str">
        <f>VLOOKUP(Table1[CUSTOMER ID],'Hospitalisation Details'!$A$1:$N$2344,12,0)</f>
        <v>6/Oct/2004</v>
      </c>
      <c r="M2295" s="22">
        <f>VLOOKUP(Table1[CUSTOMER ID],'Hospitalisation Details'!$A$2:$N$2344,14,0)</f>
        <v>1135</v>
      </c>
      <c r="N2295" s="8" t="str">
        <f>VLOOKUP(Table1[CUSTOMER ID],'Hospitalisation Details'!$A$2:$I$2344,7,0)</f>
        <v>tier - 3</v>
      </c>
      <c r="O2295" s="8" t="str">
        <f>VLOOKUP(Table1[CUSTOMER ID],'Hospitalisation Details'!$A$2:$I$2344,8,0)</f>
        <v>tier - 3</v>
      </c>
      <c r="P2295" s="8" t="str">
        <f>VLOOKUP(Table1[CUSTOMER ID],'Hospitalisation Details'!$A$2:$I$2344,9,0)</f>
        <v>R1013</v>
      </c>
      <c r="Q2295" s="8">
        <f ca="1">VLOOKUP(Table1[CUSTOMER ID],'Hospitalisation Details'!$A$2:$N$2344,13,0)</f>
        <v>20</v>
      </c>
    </row>
    <row r="2296" spans="1:17" ht="15.75" x14ac:dyDescent="0.25">
      <c r="A2296" s="1" t="s">
        <v>62</v>
      </c>
      <c r="B2296" s="8" t="str">
        <f>VLOOKUP(A2296:A4630,'Customer Names'!$A$2:$D$2336,2,0)</f>
        <v xml:space="preserve">  Josh</v>
      </c>
      <c r="C2296" s="8">
        <f>VLOOKUP(A2296:A4630,'Medical Examinations'!$A$2:$H$2336,2,0)</f>
        <v>16.87</v>
      </c>
      <c r="D2296" s="8">
        <f>VLOOKUP(A2296:A4630,'Medical Examinations'!$A$2:$H$2336,3,0)</f>
        <v>9.1300000000000008</v>
      </c>
      <c r="E2296" s="8" t="str">
        <f>VLOOKUP(A2296:A4630,'Medical Examinations'!$A$1:$M$2336,10,0)</f>
        <v>No</v>
      </c>
      <c r="F2296" s="8" t="str">
        <f>VLOOKUP(A2296:A4630,'Medical Examinations'!$A$2:$H$2336,5,0)</f>
        <v>No</v>
      </c>
      <c r="G2296" s="8" t="str">
        <f>VLOOKUP(A2296:A4630,'Medical Examinations'!$A$2:$H$2336,6,0)</f>
        <v>No</v>
      </c>
      <c r="H2296" s="8">
        <f>VLOOKUP(A2296:A4630,'Medical Examinations'!$A$2:$H$2336,7,0)</f>
        <v>0</v>
      </c>
      <c r="I2296" t="str">
        <f>VLOOKUP(A2296:A4630,'Medical Examinations'!$A$2:$K$2336,11,0)</f>
        <v>No</v>
      </c>
      <c r="J2296" s="8" t="str">
        <f>VLOOKUP(A2296:A4630,'Medical Examinations'!$A$2:$M$2336,12,0)</f>
        <v>Underweight</v>
      </c>
      <c r="K2296" s="8" t="str">
        <f>VLOOKUP(A2296:A4630,'Medical Examinations'!$A$2:$M$2336,13,0)</f>
        <v>Diabetes</v>
      </c>
      <c r="L2296" s="8" t="str">
        <f>VLOOKUP(Table1[CUSTOMER ID],'Hospitalisation Details'!$A$1:$N$2344,12,0)</f>
        <v>19/Jul/2002</v>
      </c>
      <c r="M2296" s="22">
        <f>VLOOKUP(Table1[CUSTOMER ID],'Hospitalisation Details'!$A$2:$N$2344,14,0)</f>
        <v>1132</v>
      </c>
      <c r="N2296" s="8" t="str">
        <f>VLOOKUP(Table1[CUSTOMER ID],'Hospitalisation Details'!$A$2:$I$2344,7,0)</f>
        <v>tier - 3</v>
      </c>
      <c r="O2296" s="8" t="str">
        <f>VLOOKUP(Table1[CUSTOMER ID],'Hospitalisation Details'!$A$2:$I$2344,8,0)</f>
        <v>tier - 1</v>
      </c>
      <c r="P2296" s="8" t="str">
        <f>VLOOKUP(Table1[CUSTOMER ID],'Hospitalisation Details'!$A$2:$I$2344,9,0)</f>
        <v>R1013</v>
      </c>
      <c r="Q2296" s="8">
        <f ca="1">VLOOKUP(Table1[CUSTOMER ID],'Hospitalisation Details'!$A$2:$N$2344,13,0)</f>
        <v>22</v>
      </c>
    </row>
    <row r="2297" spans="1:17" ht="15.75" x14ac:dyDescent="0.25">
      <c r="A2297" s="1" t="s">
        <v>61</v>
      </c>
      <c r="B2297" s="8" t="str">
        <f>VLOOKUP(A2297:A4631,'Customer Names'!$A$2:$D$2336,2,0)</f>
        <v xml:space="preserve">  Jacob J</v>
      </c>
      <c r="C2297" s="8">
        <f>VLOOKUP(A2297:A4631,'Medical Examinations'!$A$2:$H$2336,2,0)</f>
        <v>30.14</v>
      </c>
      <c r="D2297" s="8">
        <f>VLOOKUP(A2297:A4631,'Medical Examinations'!$A$2:$H$2336,3,0)</f>
        <v>5.49</v>
      </c>
      <c r="E2297" s="8" t="str">
        <f>VLOOKUP(A2297:A4631,'Medical Examinations'!$A$1:$M$2336,10,0)</f>
        <v>No</v>
      </c>
      <c r="F2297" s="8" t="str">
        <f>VLOOKUP(A2297:A4631,'Medical Examinations'!$A$2:$H$2336,5,0)</f>
        <v>yes</v>
      </c>
      <c r="G2297" s="8" t="str">
        <f>VLOOKUP(A2297:A4631,'Medical Examinations'!$A$2:$H$2336,6,0)</f>
        <v>No</v>
      </c>
      <c r="H2297" s="8">
        <f>VLOOKUP(A2297:A4631,'Medical Examinations'!$A$2:$H$2336,7,0)</f>
        <v>1</v>
      </c>
      <c r="I2297" t="str">
        <f>VLOOKUP(A2297:A4631,'Medical Examinations'!$A$2:$K$2336,11,0)</f>
        <v>No</v>
      </c>
      <c r="J2297" s="8" t="str">
        <f>VLOOKUP(A2297:A4631,'Medical Examinations'!$A$2:$M$2336,12,0)</f>
        <v>Obesity</v>
      </c>
      <c r="K2297" s="8" t="str">
        <f>VLOOKUP(A2297:A4631,'Medical Examinations'!$A$2:$M$2336,13,0)</f>
        <v>Normal</v>
      </c>
      <c r="L2297" s="8" t="str">
        <f>VLOOKUP(Table1[CUSTOMER ID],'Hospitalisation Details'!$A$1:$N$2344,12,0)</f>
        <v>14/Jun/2004</v>
      </c>
      <c r="M2297" s="22">
        <f>VLOOKUP(Table1[CUSTOMER ID],'Hospitalisation Details'!$A$2:$N$2344,14,0)</f>
        <v>1131.51</v>
      </c>
      <c r="N2297" s="8" t="str">
        <f>VLOOKUP(Table1[CUSTOMER ID],'Hospitalisation Details'!$A$2:$I$2344,7,0)</f>
        <v>tier - 3</v>
      </c>
      <c r="O2297" s="8" t="str">
        <f>VLOOKUP(Table1[CUSTOMER ID],'Hospitalisation Details'!$A$2:$I$2344,8,0)</f>
        <v>tier - 1</v>
      </c>
      <c r="P2297" s="8" t="str">
        <f>VLOOKUP(Table1[CUSTOMER ID],'Hospitalisation Details'!$A$2:$I$2344,9,0)</f>
        <v>R1013</v>
      </c>
      <c r="Q2297" s="8">
        <f ca="1">VLOOKUP(Table1[CUSTOMER ID],'Hospitalisation Details'!$A$2:$N$2344,13,0)</f>
        <v>20</v>
      </c>
    </row>
    <row r="2298" spans="1:17" ht="15.75" x14ac:dyDescent="0.25">
      <c r="A2298" s="1" t="s">
        <v>60</v>
      </c>
      <c r="B2298" s="8" t="str">
        <f>VLOOKUP(A2298:A4632,'Customer Names'!$A$2:$D$2336,2,0)</f>
        <v xml:space="preserve">  Jose Tomas</v>
      </c>
      <c r="C2298" s="8">
        <f>VLOOKUP(A2298:A4632,'Medical Examinations'!$A$2:$H$2336,2,0)</f>
        <v>23.21</v>
      </c>
      <c r="D2298" s="8">
        <f>VLOOKUP(A2298:A4632,'Medical Examinations'!$A$2:$H$2336,3,0)</f>
        <v>4.37</v>
      </c>
      <c r="E2298" s="8" t="str">
        <f>VLOOKUP(A2298:A4632,'Medical Examinations'!$A$1:$M$2336,10,0)</f>
        <v>No</v>
      </c>
      <c r="F2298" s="8" t="str">
        <f>VLOOKUP(A2298:A4632,'Medical Examinations'!$A$2:$H$2336,5,0)</f>
        <v>yes</v>
      </c>
      <c r="G2298" s="8" t="str">
        <f>VLOOKUP(A2298:A4632,'Medical Examinations'!$A$2:$H$2336,6,0)</f>
        <v>No</v>
      </c>
      <c r="H2298" s="8">
        <f>VLOOKUP(A2298:A4632,'Medical Examinations'!$A$2:$H$2336,7,0)</f>
        <v>1</v>
      </c>
      <c r="I2298" t="str">
        <f>VLOOKUP(A2298:A4632,'Medical Examinations'!$A$2:$K$2336,11,0)</f>
        <v>No</v>
      </c>
      <c r="J2298" s="8" t="str">
        <f>VLOOKUP(A2298:A4632,'Medical Examinations'!$A$2:$M$2336,12,0)</f>
        <v>Normal Weight</v>
      </c>
      <c r="K2298" s="8" t="str">
        <f>VLOOKUP(A2298:A4632,'Medical Examinations'!$A$2:$M$2336,13,0)</f>
        <v>Normal</v>
      </c>
      <c r="L2298" s="8" t="str">
        <f>VLOOKUP(Table1[CUSTOMER ID],'Hospitalisation Details'!$A$1:$N$2344,12,0)</f>
        <v>12/Nov/2004</v>
      </c>
      <c r="M2298" s="22">
        <f>VLOOKUP(Table1[CUSTOMER ID],'Hospitalisation Details'!$A$2:$N$2344,14,0)</f>
        <v>1121.8699999999999</v>
      </c>
      <c r="N2298" s="8" t="str">
        <f>VLOOKUP(Table1[CUSTOMER ID],'Hospitalisation Details'!$A$2:$I$2344,7,0)</f>
        <v>tier - 3</v>
      </c>
      <c r="O2298" s="8" t="str">
        <f>VLOOKUP(Table1[CUSTOMER ID],'Hospitalisation Details'!$A$2:$I$2344,8,0)</f>
        <v>tier - 1</v>
      </c>
      <c r="P2298" s="8" t="str">
        <f>VLOOKUP(Table1[CUSTOMER ID],'Hospitalisation Details'!$A$2:$I$2344,9,0)</f>
        <v>R1013</v>
      </c>
      <c r="Q2298" s="8">
        <f ca="1">VLOOKUP(Table1[CUSTOMER ID],'Hospitalisation Details'!$A$2:$N$2344,13,0)</f>
        <v>20</v>
      </c>
    </row>
    <row r="2299" spans="1:17" ht="15.75" x14ac:dyDescent="0.25">
      <c r="A2299" s="1" t="s">
        <v>59</v>
      </c>
      <c r="B2299" s="8" t="str">
        <f>VLOOKUP(A2299:A4633,'Customer Names'!$A$2:$D$2336,2,0)</f>
        <v xml:space="preserve">  Mary Evan</v>
      </c>
      <c r="C2299" s="8">
        <f>VLOOKUP(A2299:A4633,'Medical Examinations'!$A$2:$H$2336,2,0)</f>
        <v>17.170000000000002</v>
      </c>
      <c r="D2299" s="8">
        <f>VLOOKUP(A2299:A4633,'Medical Examinations'!$A$2:$H$2336,3,0)</f>
        <v>8.4600000000000009</v>
      </c>
      <c r="E2299" s="8" t="str">
        <f>VLOOKUP(A2299:A4633,'Medical Examinations'!$A$1:$M$2336,10,0)</f>
        <v>No</v>
      </c>
      <c r="F2299" s="8" t="str">
        <f>VLOOKUP(A2299:A4633,'Medical Examinations'!$A$2:$H$2336,5,0)</f>
        <v>No</v>
      </c>
      <c r="G2299" s="8" t="str">
        <f>VLOOKUP(A2299:A4633,'Medical Examinations'!$A$2:$H$2336,6,0)</f>
        <v>No</v>
      </c>
      <c r="H2299" s="8">
        <f>VLOOKUP(A2299:A4633,'Medical Examinations'!$A$2:$H$2336,7,0)</f>
        <v>0</v>
      </c>
      <c r="I2299" t="str">
        <f>VLOOKUP(A2299:A4633,'Medical Examinations'!$A$2:$K$2336,11,0)</f>
        <v>No</v>
      </c>
      <c r="J2299" s="8" t="str">
        <f>VLOOKUP(A2299:A4633,'Medical Examinations'!$A$2:$M$2336,12,0)</f>
        <v>Underweight</v>
      </c>
      <c r="K2299" s="8" t="str">
        <f>VLOOKUP(A2299:A4633,'Medical Examinations'!$A$2:$M$2336,13,0)</f>
        <v>Diabetes</v>
      </c>
      <c r="L2299" s="8" t="str">
        <f>VLOOKUP(Table1[CUSTOMER ID],'Hospitalisation Details'!$A$1:$N$2344,12,0)</f>
        <v>13/Aug/2002</v>
      </c>
      <c r="M2299" s="22">
        <f>VLOOKUP(Table1[CUSTOMER ID],'Hospitalisation Details'!$A$2:$N$2344,14,0)</f>
        <v>1086</v>
      </c>
      <c r="N2299" s="8" t="str">
        <f>VLOOKUP(Table1[CUSTOMER ID],'Hospitalisation Details'!$A$2:$I$2344,7,0)</f>
        <v>tier - 3</v>
      </c>
      <c r="O2299" s="8" t="str">
        <f>VLOOKUP(Table1[CUSTOMER ID],'Hospitalisation Details'!$A$2:$I$2344,8,0)</f>
        <v>tier - 3</v>
      </c>
      <c r="P2299" s="8" t="str">
        <f>VLOOKUP(Table1[CUSTOMER ID],'Hospitalisation Details'!$A$2:$I$2344,9,0)</f>
        <v>R1013</v>
      </c>
      <c r="Q2299" s="8">
        <f ca="1">VLOOKUP(Table1[CUSTOMER ID],'Hospitalisation Details'!$A$2:$N$2344,13,0)</f>
        <v>22</v>
      </c>
    </row>
    <row r="2300" spans="1:17" ht="15.75" x14ac:dyDescent="0.25">
      <c r="A2300" s="1" t="s">
        <v>58</v>
      </c>
      <c r="B2300" s="8" t="str">
        <f>VLOOKUP(A2300:A4634,'Customer Names'!$A$2:$D$2336,2,0)</f>
        <v xml:space="preserve">  Justin K</v>
      </c>
      <c r="C2300" s="8">
        <f>VLOOKUP(A2300:A4634,'Medical Examinations'!$A$2:$H$2336,2,0)</f>
        <v>15.61</v>
      </c>
      <c r="D2300" s="8">
        <f>VLOOKUP(A2300:A4634,'Medical Examinations'!$A$2:$H$2336,3,0)</f>
        <v>5.28</v>
      </c>
      <c r="E2300" s="8" t="str">
        <f>VLOOKUP(A2300:A4634,'Medical Examinations'!$A$1:$M$2336,10,0)</f>
        <v>No</v>
      </c>
      <c r="F2300" s="8" t="str">
        <f>VLOOKUP(A2300:A4634,'Medical Examinations'!$A$2:$H$2336,5,0)</f>
        <v>No</v>
      </c>
      <c r="G2300" s="8" t="str">
        <f>VLOOKUP(A2300:A4634,'Medical Examinations'!$A$2:$H$2336,6,0)</f>
        <v>No</v>
      </c>
      <c r="H2300" s="8">
        <f>VLOOKUP(A2300:A4634,'Medical Examinations'!$A$2:$H$2336,7,0)</f>
        <v>1</v>
      </c>
      <c r="I2300" t="str">
        <f>VLOOKUP(A2300:A4634,'Medical Examinations'!$A$2:$K$2336,11,0)</f>
        <v>No</v>
      </c>
      <c r="J2300" s="8" t="str">
        <f>VLOOKUP(A2300:A4634,'Medical Examinations'!$A$2:$M$2336,12,0)</f>
        <v>Underweight</v>
      </c>
      <c r="K2300" s="8" t="str">
        <f>VLOOKUP(A2300:A4634,'Medical Examinations'!$A$2:$M$2336,13,0)</f>
        <v>Normal</v>
      </c>
      <c r="L2300" s="8" t="str">
        <f>VLOOKUP(Table1[CUSTOMER ID],'Hospitalisation Details'!$A$1:$N$2344,12,0)</f>
        <v>26/Dec/1998</v>
      </c>
      <c r="M2300" s="22">
        <f>VLOOKUP(Table1[CUSTOMER ID],'Hospitalisation Details'!$A$2:$N$2344,14,0)</f>
        <v>1082</v>
      </c>
      <c r="N2300" s="8" t="str">
        <f>VLOOKUP(Table1[CUSTOMER ID],'Hospitalisation Details'!$A$2:$I$2344,7,0)</f>
        <v>tier - 3</v>
      </c>
      <c r="O2300" s="8" t="str">
        <f>VLOOKUP(Table1[CUSTOMER ID],'Hospitalisation Details'!$A$2:$I$2344,8,0)</f>
        <v>tier - 2</v>
      </c>
      <c r="P2300" s="8" t="str">
        <f>VLOOKUP(Table1[CUSTOMER ID],'Hospitalisation Details'!$A$2:$I$2344,9,0)</f>
        <v>R1013</v>
      </c>
      <c r="Q2300" s="8">
        <f ca="1">VLOOKUP(Table1[CUSTOMER ID],'Hospitalisation Details'!$A$2:$N$2344,13,0)</f>
        <v>25</v>
      </c>
    </row>
    <row r="2301" spans="1:17" ht="15.75" x14ac:dyDescent="0.25">
      <c r="A2301" s="1" t="s">
        <v>57</v>
      </c>
      <c r="B2301" s="8" t="str">
        <f>VLOOKUP(A2301:A4635,'Customer Names'!$A$2:$D$2336,2,0)</f>
        <v xml:space="preserve">  Patrick</v>
      </c>
      <c r="C2301" s="8">
        <f>VLOOKUP(A2301:A4635,'Medical Examinations'!$A$2:$H$2336,2,0)</f>
        <v>17.98</v>
      </c>
      <c r="D2301" s="8">
        <f>VLOOKUP(A2301:A4635,'Medical Examinations'!$A$2:$H$2336,3,0)</f>
        <v>5.33</v>
      </c>
      <c r="E2301" s="8" t="str">
        <f>VLOOKUP(A2301:A4635,'Medical Examinations'!$A$1:$M$2336,10,0)</f>
        <v>Yes</v>
      </c>
      <c r="F2301" s="8" t="str">
        <f>VLOOKUP(A2301:A4635,'Medical Examinations'!$A$2:$H$2336,5,0)</f>
        <v>No</v>
      </c>
      <c r="G2301" s="8" t="str">
        <f>VLOOKUP(A2301:A4635,'Medical Examinations'!$A$2:$H$2336,6,0)</f>
        <v>Yes</v>
      </c>
      <c r="H2301" s="8">
        <f>VLOOKUP(A2301:A4635,'Medical Examinations'!$A$2:$H$2336,7,0)</f>
        <v>1</v>
      </c>
      <c r="I2301" t="str">
        <f>VLOOKUP(A2301:A4635,'Medical Examinations'!$A$2:$K$2336,11,0)</f>
        <v>No</v>
      </c>
      <c r="J2301" s="8" t="str">
        <f>VLOOKUP(A2301:A4635,'Medical Examinations'!$A$2:$M$2336,12,0)</f>
        <v>Underweight</v>
      </c>
      <c r="K2301" s="8" t="str">
        <f>VLOOKUP(A2301:A4635,'Medical Examinations'!$A$2:$M$2336,13,0)</f>
        <v>Normal</v>
      </c>
      <c r="L2301" s="8" t="str">
        <f>VLOOKUP(Table1[CUSTOMER ID],'Hospitalisation Details'!$A$1:$N$2344,12,0)</f>
        <v>13/Aug/1997</v>
      </c>
      <c r="M2301" s="22">
        <f>VLOOKUP(Table1[CUSTOMER ID],'Hospitalisation Details'!$A$2:$N$2344,14,0)</f>
        <v>1071</v>
      </c>
      <c r="N2301" s="8" t="str">
        <f>VLOOKUP(Table1[CUSTOMER ID],'Hospitalisation Details'!$A$2:$I$2344,7,0)</f>
        <v>tier - 3</v>
      </c>
      <c r="O2301" s="8" t="str">
        <f>VLOOKUP(Table1[CUSTOMER ID],'Hospitalisation Details'!$A$2:$I$2344,8,0)</f>
        <v>tier - 3</v>
      </c>
      <c r="P2301" s="8" t="str">
        <f>VLOOKUP(Table1[CUSTOMER ID],'Hospitalisation Details'!$A$2:$I$2344,9,0)</f>
        <v>R1013</v>
      </c>
      <c r="Q2301" s="8">
        <f ca="1">VLOOKUP(Table1[CUSTOMER ID],'Hospitalisation Details'!$A$2:$N$2344,13,0)</f>
        <v>27</v>
      </c>
    </row>
    <row r="2302" spans="1:17" ht="15.75" x14ac:dyDescent="0.25">
      <c r="A2302" s="1" t="s">
        <v>56</v>
      </c>
      <c r="B2302" s="8" t="str">
        <f>VLOOKUP(A2302:A4636,'Customer Names'!$A$2:$D$2336,2,0)</f>
        <v xml:space="preserve">  Roman</v>
      </c>
      <c r="C2302" s="8">
        <f>VLOOKUP(A2302:A4636,'Medical Examinations'!$A$2:$H$2336,2,0)</f>
        <v>21.64</v>
      </c>
      <c r="D2302" s="8">
        <f>VLOOKUP(A2302:A4636,'Medical Examinations'!$A$2:$H$2336,3,0)</f>
        <v>5.5</v>
      </c>
      <c r="E2302" s="8" t="str">
        <f>VLOOKUP(A2302:A4636,'Medical Examinations'!$A$1:$M$2336,10,0)</f>
        <v>No</v>
      </c>
      <c r="F2302" s="8" t="str">
        <f>VLOOKUP(A2302:A4636,'Medical Examinations'!$A$2:$H$2336,5,0)</f>
        <v>yes</v>
      </c>
      <c r="G2302" s="8" t="str">
        <f>VLOOKUP(A2302:A4636,'Medical Examinations'!$A$2:$H$2336,6,0)</f>
        <v>No</v>
      </c>
      <c r="H2302" s="8">
        <f>VLOOKUP(A2302:A4636,'Medical Examinations'!$A$2:$H$2336,7,0)</f>
        <v>1</v>
      </c>
      <c r="I2302" t="str">
        <f>VLOOKUP(A2302:A4636,'Medical Examinations'!$A$2:$K$2336,11,0)</f>
        <v>No</v>
      </c>
      <c r="J2302" s="8" t="str">
        <f>VLOOKUP(A2302:A4636,'Medical Examinations'!$A$2:$M$2336,12,0)</f>
        <v>Normal Weight</v>
      </c>
      <c r="K2302" s="8" t="str">
        <f>VLOOKUP(A2302:A4636,'Medical Examinations'!$A$2:$M$2336,13,0)</f>
        <v>Normal</v>
      </c>
      <c r="L2302" s="8" t="str">
        <f>VLOOKUP(Table1[CUSTOMER ID],'Hospitalisation Details'!$A$1:$N$2344,12,0)</f>
        <v>24/Aug/2004</v>
      </c>
      <c r="M2302" s="22">
        <f>VLOOKUP(Table1[CUSTOMER ID],'Hospitalisation Details'!$A$2:$N$2344,14,0)</f>
        <v>1070</v>
      </c>
      <c r="N2302" s="8" t="str">
        <f>VLOOKUP(Table1[CUSTOMER ID],'Hospitalisation Details'!$A$2:$I$2344,7,0)</f>
        <v>tier - 3</v>
      </c>
      <c r="O2302" s="8" t="str">
        <f>VLOOKUP(Table1[CUSTOMER ID],'Hospitalisation Details'!$A$2:$I$2344,8,0)</f>
        <v>tier - 3</v>
      </c>
      <c r="P2302" s="8" t="str">
        <f>VLOOKUP(Table1[CUSTOMER ID],'Hospitalisation Details'!$A$2:$I$2344,9,0)</f>
        <v>R1013</v>
      </c>
      <c r="Q2302" s="8">
        <f ca="1">VLOOKUP(Table1[CUSTOMER ID],'Hospitalisation Details'!$A$2:$N$2344,13,0)</f>
        <v>20</v>
      </c>
    </row>
    <row r="2303" spans="1:17" ht="15.75" x14ac:dyDescent="0.25">
      <c r="A2303" s="1" t="s">
        <v>55</v>
      </c>
      <c r="B2303" s="8" t="str">
        <f>VLOOKUP(A2303:A4637,'Customer Names'!$A$2:$D$2336,2,0)</f>
        <v xml:space="preserve">  David</v>
      </c>
      <c r="C2303" s="8">
        <f>VLOOKUP(A2303:A4637,'Medical Examinations'!$A$2:$H$2336,2,0)</f>
        <v>16.399999999999999</v>
      </c>
      <c r="D2303" s="8">
        <f>VLOOKUP(A2303:A4637,'Medical Examinations'!$A$2:$H$2336,3,0)</f>
        <v>5.4</v>
      </c>
      <c r="E2303" s="8" t="str">
        <f>VLOOKUP(A2303:A4637,'Medical Examinations'!$A$1:$M$2336,10,0)</f>
        <v>No</v>
      </c>
      <c r="F2303" s="8" t="str">
        <f>VLOOKUP(A2303:A4637,'Medical Examinations'!$A$2:$H$2336,5,0)</f>
        <v>No</v>
      </c>
      <c r="G2303" s="8" t="str">
        <f>VLOOKUP(A2303:A4637,'Medical Examinations'!$A$2:$H$2336,6,0)</f>
        <v>Yes</v>
      </c>
      <c r="H2303" s="8">
        <f>VLOOKUP(A2303:A4637,'Medical Examinations'!$A$2:$H$2336,7,0)</f>
        <v>1</v>
      </c>
      <c r="I2303" t="str">
        <f>VLOOKUP(A2303:A4637,'Medical Examinations'!$A$2:$K$2336,11,0)</f>
        <v>No</v>
      </c>
      <c r="J2303" s="8" t="str">
        <f>VLOOKUP(A2303:A4637,'Medical Examinations'!$A$2:$M$2336,12,0)</f>
        <v>Underweight</v>
      </c>
      <c r="K2303" s="8" t="str">
        <f>VLOOKUP(A2303:A4637,'Medical Examinations'!$A$2:$M$2336,13,0)</f>
        <v>Normal</v>
      </c>
      <c r="L2303" s="8" t="str">
        <f>VLOOKUP(Table1[CUSTOMER ID],'Hospitalisation Details'!$A$1:$N$2344,12,0)</f>
        <v>28/Sep/1993</v>
      </c>
      <c r="M2303" s="22">
        <f>VLOOKUP(Table1[CUSTOMER ID],'Hospitalisation Details'!$A$2:$N$2344,14,0)</f>
        <v>1068</v>
      </c>
      <c r="N2303" s="8" t="str">
        <f>VLOOKUP(Table1[CUSTOMER ID],'Hospitalisation Details'!$A$2:$I$2344,7,0)</f>
        <v>tier - 3</v>
      </c>
      <c r="O2303" s="8" t="str">
        <f>VLOOKUP(Table1[CUSTOMER ID],'Hospitalisation Details'!$A$2:$I$2344,8,0)</f>
        <v>tier - 1</v>
      </c>
      <c r="P2303" s="8" t="str">
        <f>VLOOKUP(Table1[CUSTOMER ID],'Hospitalisation Details'!$A$2:$I$2344,9,0)</f>
        <v>R1013</v>
      </c>
      <c r="Q2303" s="8">
        <f ca="1">VLOOKUP(Table1[CUSTOMER ID],'Hospitalisation Details'!$A$2:$N$2344,13,0)</f>
        <v>31</v>
      </c>
    </row>
    <row r="2304" spans="1:17" ht="15.75" x14ac:dyDescent="0.25">
      <c r="A2304" s="1" t="s">
        <v>54</v>
      </c>
      <c r="B2304" s="8" t="str">
        <f>VLOOKUP(A2304:A4638,'Customer Names'!$A$2:$D$2336,2,0)</f>
        <v xml:space="preserve">  Evelyn L</v>
      </c>
      <c r="C2304" s="8">
        <f>VLOOKUP(A2304:A4638,'Medical Examinations'!$A$2:$H$2336,2,0)</f>
        <v>15.77</v>
      </c>
      <c r="D2304" s="8">
        <f>VLOOKUP(A2304:A4638,'Medical Examinations'!$A$2:$H$2336,3,0)</f>
        <v>6.05</v>
      </c>
      <c r="E2304" s="8" t="str">
        <f>VLOOKUP(A2304:A4638,'Medical Examinations'!$A$1:$M$2336,10,0)</f>
        <v>Yes</v>
      </c>
      <c r="F2304" s="8" t="str">
        <f>VLOOKUP(A2304:A4638,'Medical Examinations'!$A$2:$H$2336,5,0)</f>
        <v>No</v>
      </c>
      <c r="G2304" s="8" t="str">
        <f>VLOOKUP(A2304:A4638,'Medical Examinations'!$A$2:$H$2336,6,0)</f>
        <v>No</v>
      </c>
      <c r="H2304" s="8">
        <f>VLOOKUP(A2304:A4638,'Medical Examinations'!$A$2:$H$2336,7,0)</f>
        <v>1</v>
      </c>
      <c r="I2304" t="str">
        <f>VLOOKUP(A2304:A4638,'Medical Examinations'!$A$2:$K$2336,11,0)</f>
        <v>No</v>
      </c>
      <c r="J2304" s="8" t="str">
        <f>VLOOKUP(A2304:A4638,'Medical Examinations'!$A$2:$M$2336,12,0)</f>
        <v>Underweight</v>
      </c>
      <c r="K2304" s="8" t="str">
        <f>VLOOKUP(A2304:A4638,'Medical Examinations'!$A$2:$M$2336,13,0)</f>
        <v>Prediabetes</v>
      </c>
      <c r="L2304" s="8" t="str">
        <f>VLOOKUP(Table1[CUSTOMER ID],'Hospitalisation Details'!$A$1:$N$2344,12,0)</f>
        <v>1/Jun/1995</v>
      </c>
      <c r="M2304" s="22">
        <f>VLOOKUP(Table1[CUSTOMER ID],'Hospitalisation Details'!$A$2:$N$2344,14,0)</f>
        <v>1056</v>
      </c>
      <c r="N2304" s="8" t="str">
        <f>VLOOKUP(Table1[CUSTOMER ID],'Hospitalisation Details'!$A$2:$I$2344,7,0)</f>
        <v>tier - 3</v>
      </c>
      <c r="O2304" s="8" t="str">
        <f>VLOOKUP(Table1[CUSTOMER ID],'Hospitalisation Details'!$A$2:$I$2344,8,0)</f>
        <v>tier - 2</v>
      </c>
      <c r="P2304" s="8" t="str">
        <f>VLOOKUP(Table1[CUSTOMER ID],'Hospitalisation Details'!$A$2:$I$2344,9,0)</f>
        <v>R1013</v>
      </c>
      <c r="Q2304" s="8">
        <f ca="1">VLOOKUP(Table1[CUSTOMER ID],'Hospitalisation Details'!$A$2:$N$2344,13,0)</f>
        <v>29</v>
      </c>
    </row>
    <row r="2305" spans="1:17" ht="15.75" x14ac:dyDescent="0.25">
      <c r="A2305" s="1" t="s">
        <v>53</v>
      </c>
      <c r="B2305" s="8" t="str">
        <f>VLOOKUP(A2305:A4639,'Customer Names'!$A$2:$D$2336,2,0)</f>
        <v xml:space="preserve">  Jim</v>
      </c>
      <c r="C2305" s="8">
        <f>VLOOKUP(A2305:A4639,'Medical Examinations'!$A$2:$H$2336,2,0)</f>
        <v>18.27</v>
      </c>
      <c r="D2305" s="8">
        <f>VLOOKUP(A2305:A4639,'Medical Examinations'!$A$2:$H$2336,3,0)</f>
        <v>11.46</v>
      </c>
      <c r="E2305" s="8" t="str">
        <f>VLOOKUP(A2305:A4639,'Medical Examinations'!$A$1:$M$2336,10,0)</f>
        <v>No</v>
      </c>
      <c r="F2305" s="8" t="str">
        <f>VLOOKUP(A2305:A4639,'Medical Examinations'!$A$2:$H$2336,5,0)</f>
        <v>No</v>
      </c>
      <c r="G2305" s="8" t="str">
        <f>VLOOKUP(A2305:A4639,'Medical Examinations'!$A$2:$H$2336,6,0)</f>
        <v>No</v>
      </c>
      <c r="H2305" s="8">
        <f>VLOOKUP(A2305:A4639,'Medical Examinations'!$A$2:$H$2336,7,0)</f>
        <v>0</v>
      </c>
      <c r="I2305" t="str">
        <f>VLOOKUP(A2305:A4639,'Medical Examinations'!$A$2:$K$2336,11,0)</f>
        <v>No</v>
      </c>
      <c r="J2305" s="8" t="str">
        <f>VLOOKUP(A2305:A4639,'Medical Examinations'!$A$2:$M$2336,12,0)</f>
        <v>Underweight</v>
      </c>
      <c r="K2305" s="8" t="str">
        <f>VLOOKUP(A2305:A4639,'Medical Examinations'!$A$2:$M$2336,13,0)</f>
        <v>Diabetes</v>
      </c>
      <c r="L2305" s="8" t="str">
        <f>VLOOKUP(Table1[CUSTOMER ID],'Hospitalisation Details'!$A$1:$N$2344,12,0)</f>
        <v>1/Jul/2002</v>
      </c>
      <c r="M2305" s="22">
        <f>VLOOKUP(Table1[CUSTOMER ID],'Hospitalisation Details'!$A$2:$N$2344,14,0)</f>
        <v>1049</v>
      </c>
      <c r="N2305" s="8" t="str">
        <f>VLOOKUP(Table1[CUSTOMER ID],'Hospitalisation Details'!$A$2:$I$2344,7,0)</f>
        <v>tier - 3</v>
      </c>
      <c r="O2305" s="8" t="str">
        <f>VLOOKUP(Table1[CUSTOMER ID],'Hospitalisation Details'!$A$2:$I$2344,8,0)</f>
        <v>tier - 2</v>
      </c>
      <c r="P2305" s="8" t="str">
        <f>VLOOKUP(Table1[CUSTOMER ID],'Hospitalisation Details'!$A$2:$I$2344,9,0)</f>
        <v>R1012</v>
      </c>
      <c r="Q2305" s="8">
        <f ca="1">VLOOKUP(Table1[CUSTOMER ID],'Hospitalisation Details'!$A$2:$N$2344,13,0)</f>
        <v>22</v>
      </c>
    </row>
    <row r="2306" spans="1:17" ht="15.75" x14ac:dyDescent="0.25">
      <c r="A2306" s="1" t="s">
        <v>52</v>
      </c>
      <c r="B2306" s="8" t="str">
        <f>VLOOKUP(A2306:A4640,'Customer Names'!$A$2:$D$2336,2,0)</f>
        <v xml:space="preserve">  Matthew S</v>
      </c>
      <c r="C2306" s="8">
        <f>VLOOKUP(A2306:A4640,'Medical Examinations'!$A$2:$H$2336,2,0)</f>
        <v>16.489999999999998</v>
      </c>
      <c r="D2306" s="8">
        <f>VLOOKUP(A2306:A4640,'Medical Examinations'!$A$2:$H$2336,3,0)</f>
        <v>8.48</v>
      </c>
      <c r="E2306" s="8" t="str">
        <f>VLOOKUP(A2306:A4640,'Medical Examinations'!$A$1:$M$2336,10,0)</f>
        <v>No</v>
      </c>
      <c r="F2306" s="8" t="str">
        <f>VLOOKUP(A2306:A4640,'Medical Examinations'!$A$2:$H$2336,5,0)</f>
        <v>No</v>
      </c>
      <c r="G2306" s="8" t="str">
        <f>VLOOKUP(A2306:A4640,'Medical Examinations'!$A$2:$H$2336,6,0)</f>
        <v>No</v>
      </c>
      <c r="H2306" s="8">
        <f>VLOOKUP(A2306:A4640,'Medical Examinations'!$A$2:$H$2336,7,0)</f>
        <v>0</v>
      </c>
      <c r="I2306" t="str">
        <f>VLOOKUP(A2306:A4640,'Medical Examinations'!$A$2:$K$2336,11,0)</f>
        <v>No</v>
      </c>
      <c r="J2306" s="8" t="str">
        <f>VLOOKUP(A2306:A4640,'Medical Examinations'!$A$2:$M$2336,12,0)</f>
        <v>Underweight</v>
      </c>
      <c r="K2306" s="8" t="str">
        <f>VLOOKUP(A2306:A4640,'Medical Examinations'!$A$2:$M$2336,13,0)</f>
        <v>Diabetes</v>
      </c>
      <c r="L2306" s="8" t="str">
        <f>VLOOKUP(Table1[CUSTOMER ID],'Hospitalisation Details'!$A$1:$N$2344,12,0)</f>
        <v>20/Jul/2002</v>
      </c>
      <c r="M2306" s="22">
        <f>VLOOKUP(Table1[CUSTOMER ID],'Hospitalisation Details'!$A$2:$N$2344,14,0)</f>
        <v>1047</v>
      </c>
      <c r="N2306" s="8" t="str">
        <f>VLOOKUP(Table1[CUSTOMER ID],'Hospitalisation Details'!$A$2:$I$2344,7,0)</f>
        <v>tier - 3</v>
      </c>
      <c r="O2306" s="8" t="str">
        <f>VLOOKUP(Table1[CUSTOMER ID],'Hospitalisation Details'!$A$2:$I$2344,8,0)</f>
        <v>tier - 1</v>
      </c>
      <c r="P2306" s="8" t="str">
        <f>VLOOKUP(Table1[CUSTOMER ID],'Hospitalisation Details'!$A$2:$I$2344,9,0)</f>
        <v>R1013</v>
      </c>
      <c r="Q2306" s="8">
        <f ca="1">VLOOKUP(Table1[CUSTOMER ID],'Hospitalisation Details'!$A$2:$N$2344,13,0)</f>
        <v>22</v>
      </c>
    </row>
    <row r="2307" spans="1:17" ht="15.75" x14ac:dyDescent="0.25">
      <c r="A2307" s="1" t="s">
        <v>51</v>
      </c>
      <c r="B2307" s="8" t="str">
        <f>VLOOKUP(A2307:A4641,'Customer Names'!$A$2:$D$2336,2,0)</f>
        <v xml:space="preserve">  Kenneth</v>
      </c>
      <c r="C2307" s="8">
        <f>VLOOKUP(A2307:A4641,'Medical Examinations'!$A$2:$H$2336,2,0)</f>
        <v>16.14</v>
      </c>
      <c r="D2307" s="8">
        <f>VLOOKUP(A2307:A4641,'Medical Examinations'!$A$2:$H$2336,3,0)</f>
        <v>4.8600000000000003</v>
      </c>
      <c r="E2307" s="8" t="str">
        <f>VLOOKUP(A2307:A4641,'Medical Examinations'!$A$1:$M$2336,10,0)</f>
        <v>No</v>
      </c>
      <c r="F2307" s="8" t="str">
        <f>VLOOKUP(A2307:A4641,'Medical Examinations'!$A$2:$H$2336,5,0)</f>
        <v>No</v>
      </c>
      <c r="G2307" s="8" t="str">
        <f>VLOOKUP(A2307:A4641,'Medical Examinations'!$A$2:$H$2336,6,0)</f>
        <v>No</v>
      </c>
      <c r="H2307" s="8">
        <f>VLOOKUP(A2307:A4641,'Medical Examinations'!$A$2:$H$2336,7,0)</f>
        <v>0</v>
      </c>
      <c r="I2307" t="str">
        <f>VLOOKUP(A2307:A4641,'Medical Examinations'!$A$2:$K$2336,11,0)</f>
        <v>No</v>
      </c>
      <c r="J2307" s="8" t="str">
        <f>VLOOKUP(A2307:A4641,'Medical Examinations'!$A$2:$M$2336,12,0)</f>
        <v>Underweight</v>
      </c>
      <c r="K2307" s="8" t="str">
        <f>VLOOKUP(A2307:A4641,'Medical Examinations'!$A$2:$M$2336,13,0)</f>
        <v>Normal</v>
      </c>
      <c r="L2307" s="8" t="str">
        <f>VLOOKUP(Table1[CUSTOMER ID],'Hospitalisation Details'!$A$1:$N$2344,12,0)</f>
        <v>17/Nov/1994</v>
      </c>
      <c r="M2307" s="22">
        <f>VLOOKUP(Table1[CUSTOMER ID],'Hospitalisation Details'!$A$2:$N$2344,14,0)</f>
        <v>1044</v>
      </c>
      <c r="N2307" s="8" t="str">
        <f>VLOOKUP(Table1[CUSTOMER ID],'Hospitalisation Details'!$A$2:$I$2344,7,0)</f>
        <v>tier - 3</v>
      </c>
      <c r="O2307" s="8" t="str">
        <f>VLOOKUP(Table1[CUSTOMER ID],'Hospitalisation Details'!$A$2:$I$2344,8,0)</f>
        <v>tier - 2</v>
      </c>
      <c r="P2307" s="8" t="str">
        <f>VLOOKUP(Table1[CUSTOMER ID],'Hospitalisation Details'!$A$2:$I$2344,9,0)</f>
        <v>R1013</v>
      </c>
      <c r="Q2307" s="8">
        <f ca="1">VLOOKUP(Table1[CUSTOMER ID],'Hospitalisation Details'!$A$2:$N$2344,13,0)</f>
        <v>30</v>
      </c>
    </row>
    <row r="2308" spans="1:17" ht="15.75" x14ac:dyDescent="0.25">
      <c r="A2308" s="1" t="s">
        <v>50</v>
      </c>
      <c r="B2308" s="8" t="str">
        <f>VLOOKUP(A2308:A4642,'Customer Names'!$A$2:$D$2336,2,0)</f>
        <v xml:space="preserve">  Andrea</v>
      </c>
      <c r="C2308" s="8">
        <f>VLOOKUP(A2308:A4642,'Medical Examinations'!$A$2:$H$2336,2,0)</f>
        <v>20.85</v>
      </c>
      <c r="D2308" s="8">
        <f>VLOOKUP(A2308:A4642,'Medical Examinations'!$A$2:$H$2336,3,0)</f>
        <v>4.45</v>
      </c>
      <c r="E2308" s="8" t="str">
        <f>VLOOKUP(A2308:A4642,'Medical Examinations'!$A$1:$M$2336,10,0)</f>
        <v>Yes</v>
      </c>
      <c r="F2308" s="8" t="str">
        <f>VLOOKUP(A2308:A4642,'Medical Examinations'!$A$2:$H$2336,5,0)</f>
        <v>No</v>
      </c>
      <c r="G2308" s="8" t="str">
        <f>VLOOKUP(A2308:A4642,'Medical Examinations'!$A$2:$H$2336,6,0)</f>
        <v>No</v>
      </c>
      <c r="H2308" s="8">
        <f>VLOOKUP(A2308:A4642,'Medical Examinations'!$A$2:$H$2336,7,0)</f>
        <v>1</v>
      </c>
      <c r="I2308" t="str">
        <f>VLOOKUP(A2308:A4642,'Medical Examinations'!$A$2:$K$2336,11,0)</f>
        <v>No</v>
      </c>
      <c r="J2308" s="8" t="str">
        <f>VLOOKUP(A2308:A4642,'Medical Examinations'!$A$2:$M$2336,12,0)</f>
        <v>Normal Weight</v>
      </c>
      <c r="K2308" s="8" t="str">
        <f>VLOOKUP(A2308:A4642,'Medical Examinations'!$A$2:$M$2336,13,0)</f>
        <v>Normal</v>
      </c>
      <c r="L2308" s="8" t="str">
        <f>VLOOKUP(Table1[CUSTOMER ID],'Hospitalisation Details'!$A$1:$N$2344,12,0)</f>
        <v>5/Oct/1995</v>
      </c>
      <c r="M2308" s="22">
        <f>VLOOKUP(Table1[CUSTOMER ID],'Hospitalisation Details'!$A$2:$N$2344,14,0)</f>
        <v>1033.74</v>
      </c>
      <c r="N2308" s="8" t="str">
        <f>VLOOKUP(Table1[CUSTOMER ID],'Hospitalisation Details'!$A$2:$I$2344,7,0)</f>
        <v>tier - 3</v>
      </c>
      <c r="O2308" s="8" t="str">
        <f>VLOOKUP(Table1[CUSTOMER ID],'Hospitalisation Details'!$A$2:$I$2344,8,0)</f>
        <v>tier - 1</v>
      </c>
      <c r="P2308" s="8" t="str">
        <f>VLOOKUP(Table1[CUSTOMER ID],'Hospitalisation Details'!$A$2:$I$2344,9,0)</f>
        <v>R1013</v>
      </c>
      <c r="Q2308" s="8">
        <f ca="1">VLOOKUP(Table1[CUSTOMER ID],'Hospitalisation Details'!$A$2:$N$2344,13,0)</f>
        <v>29</v>
      </c>
    </row>
    <row r="2309" spans="1:17" ht="15.75" x14ac:dyDescent="0.25">
      <c r="A2309" s="1" t="s">
        <v>49</v>
      </c>
      <c r="B2309" s="8" t="str">
        <f>VLOOKUP(A2309:A4643,'Customer Names'!$A$2:$D$2336,2,0)</f>
        <v xml:space="preserve">  Kristina</v>
      </c>
      <c r="C2309" s="8">
        <f>VLOOKUP(A2309:A4643,'Medical Examinations'!$A$2:$H$2336,2,0)</f>
        <v>15.88</v>
      </c>
      <c r="D2309" s="8">
        <f>VLOOKUP(A2309:A4643,'Medical Examinations'!$A$2:$H$2336,3,0)</f>
        <v>4.3600000000000003</v>
      </c>
      <c r="E2309" s="8" t="str">
        <f>VLOOKUP(A2309:A4643,'Medical Examinations'!$A$1:$M$2336,10,0)</f>
        <v>No</v>
      </c>
      <c r="F2309" s="8" t="str">
        <f>VLOOKUP(A2309:A4643,'Medical Examinations'!$A$2:$H$2336,5,0)</f>
        <v>No</v>
      </c>
      <c r="G2309" s="8" t="str">
        <f>VLOOKUP(A2309:A4643,'Medical Examinations'!$A$2:$H$2336,6,0)</f>
        <v>No</v>
      </c>
      <c r="H2309" s="8">
        <f>VLOOKUP(A2309:A4643,'Medical Examinations'!$A$2:$H$2336,7,0)</f>
        <v>0</v>
      </c>
      <c r="I2309" t="str">
        <f>VLOOKUP(A2309:A4643,'Medical Examinations'!$A$2:$K$2336,11,0)</f>
        <v>No</v>
      </c>
      <c r="J2309" s="8" t="str">
        <f>VLOOKUP(A2309:A4643,'Medical Examinations'!$A$2:$M$2336,12,0)</f>
        <v>Underweight</v>
      </c>
      <c r="K2309" s="8" t="str">
        <f>VLOOKUP(A2309:A4643,'Medical Examinations'!$A$2:$M$2336,13,0)</f>
        <v>Normal</v>
      </c>
      <c r="L2309" s="8" t="str">
        <f>VLOOKUP(Table1[CUSTOMER ID],'Hospitalisation Details'!$A$1:$N$2344,12,0)</f>
        <v>5/Aug/1999</v>
      </c>
      <c r="M2309" s="22">
        <f>VLOOKUP(Table1[CUSTOMER ID],'Hospitalisation Details'!$A$2:$N$2344,14,0)</f>
        <v>1019</v>
      </c>
      <c r="N2309" s="8" t="str">
        <f>VLOOKUP(Table1[CUSTOMER ID],'Hospitalisation Details'!$A$2:$I$2344,7,0)</f>
        <v>tier - 3</v>
      </c>
      <c r="O2309" s="8" t="str">
        <f>VLOOKUP(Table1[CUSTOMER ID],'Hospitalisation Details'!$A$2:$I$2344,8,0)</f>
        <v>tier - 2</v>
      </c>
      <c r="P2309" s="8" t="str">
        <f>VLOOKUP(Table1[CUSTOMER ID],'Hospitalisation Details'!$A$2:$I$2344,9,0)</f>
        <v>R1013</v>
      </c>
      <c r="Q2309" s="8">
        <f ca="1">VLOOKUP(Table1[CUSTOMER ID],'Hospitalisation Details'!$A$2:$N$2344,13,0)</f>
        <v>25</v>
      </c>
    </row>
    <row r="2310" spans="1:17" ht="15.75" x14ac:dyDescent="0.25">
      <c r="A2310" s="1" t="s">
        <v>48</v>
      </c>
      <c r="B2310" s="8" t="str">
        <f>VLOOKUP(A2310:A4644,'Customer Names'!$A$2:$D$2336,2,0)</f>
        <v xml:space="preserve">  Kristen</v>
      </c>
      <c r="C2310" s="8">
        <f>VLOOKUP(A2310:A4644,'Medical Examinations'!$A$2:$H$2336,2,0)</f>
        <v>20.66</v>
      </c>
      <c r="D2310" s="8">
        <f>VLOOKUP(A2310:A4644,'Medical Examinations'!$A$2:$H$2336,3,0)</f>
        <v>5.8</v>
      </c>
      <c r="E2310" s="8" t="str">
        <f>VLOOKUP(A2310:A4644,'Medical Examinations'!$A$1:$M$2336,10,0)</f>
        <v>No</v>
      </c>
      <c r="F2310" s="8" t="str">
        <f>VLOOKUP(A2310:A4644,'Medical Examinations'!$A$2:$H$2336,5,0)</f>
        <v>yes</v>
      </c>
      <c r="G2310" s="8" t="str">
        <f>VLOOKUP(A2310:A4644,'Medical Examinations'!$A$2:$H$2336,6,0)</f>
        <v>No</v>
      </c>
      <c r="H2310" s="8">
        <f>VLOOKUP(A2310:A4644,'Medical Examinations'!$A$2:$H$2336,7,0)</f>
        <v>1</v>
      </c>
      <c r="I2310" t="str">
        <f>VLOOKUP(A2310:A4644,'Medical Examinations'!$A$2:$K$2336,11,0)</f>
        <v>No</v>
      </c>
      <c r="J2310" s="8" t="str">
        <f>VLOOKUP(A2310:A4644,'Medical Examinations'!$A$2:$M$2336,12,0)</f>
        <v>Normal Weight</v>
      </c>
      <c r="K2310" s="8" t="str">
        <f>VLOOKUP(A2310:A4644,'Medical Examinations'!$A$2:$M$2336,13,0)</f>
        <v>Prediabetes</v>
      </c>
      <c r="L2310" s="8" t="str">
        <f>VLOOKUP(Table1[CUSTOMER ID],'Hospitalisation Details'!$A$1:$N$2344,12,0)</f>
        <v>9/Oct/2000</v>
      </c>
      <c r="M2310" s="22">
        <f>VLOOKUP(Table1[CUSTOMER ID],'Hospitalisation Details'!$A$2:$N$2344,14,0)</f>
        <v>1012</v>
      </c>
      <c r="N2310" s="8" t="str">
        <f>VLOOKUP(Table1[CUSTOMER ID],'Hospitalisation Details'!$A$2:$I$2344,7,0)</f>
        <v>tier - 3</v>
      </c>
      <c r="O2310" s="8" t="str">
        <f>VLOOKUP(Table1[CUSTOMER ID],'Hospitalisation Details'!$A$2:$I$2344,8,0)</f>
        <v>tier - 2</v>
      </c>
      <c r="P2310" s="8" t="str">
        <f>VLOOKUP(Table1[CUSTOMER ID],'Hospitalisation Details'!$A$2:$I$2344,9,0)</f>
        <v>R1013</v>
      </c>
      <c r="Q2310" s="8">
        <f ca="1">VLOOKUP(Table1[CUSTOMER ID],'Hospitalisation Details'!$A$2:$N$2344,13,0)</f>
        <v>24</v>
      </c>
    </row>
    <row r="2311" spans="1:17" ht="15.75" x14ac:dyDescent="0.25">
      <c r="A2311" s="1" t="s">
        <v>47</v>
      </c>
      <c r="B2311" s="8" t="str">
        <f>VLOOKUP(A2311:A4645,'Customer Names'!$A$2:$D$2336,2,0)</f>
        <v xml:space="preserve">  Matthew</v>
      </c>
      <c r="C2311" s="8">
        <f>VLOOKUP(A2311:A4645,'Medical Examinations'!$A$2:$H$2336,2,0)</f>
        <v>20.399999999999999</v>
      </c>
      <c r="D2311" s="8">
        <f>VLOOKUP(A2311:A4645,'Medical Examinations'!$A$2:$H$2336,3,0)</f>
        <v>5.27</v>
      </c>
      <c r="E2311" s="8" t="str">
        <f>VLOOKUP(A2311:A4645,'Medical Examinations'!$A$1:$M$2336,10,0)</f>
        <v>No</v>
      </c>
      <c r="F2311" s="8" t="str">
        <f>VLOOKUP(A2311:A4645,'Medical Examinations'!$A$2:$H$2336,5,0)</f>
        <v>No</v>
      </c>
      <c r="G2311" s="8" t="str">
        <f>VLOOKUP(A2311:A4645,'Medical Examinations'!$A$2:$H$2336,6,0)</f>
        <v>No</v>
      </c>
      <c r="H2311" s="8">
        <f>VLOOKUP(A2311:A4645,'Medical Examinations'!$A$2:$H$2336,7,0)</f>
        <v>0</v>
      </c>
      <c r="I2311" t="str">
        <f>VLOOKUP(A2311:A4645,'Medical Examinations'!$A$2:$K$2336,11,0)</f>
        <v>No</v>
      </c>
      <c r="J2311" s="8" t="str">
        <f>VLOOKUP(A2311:A4645,'Medical Examinations'!$A$2:$M$2336,12,0)</f>
        <v>Normal Weight</v>
      </c>
      <c r="K2311" s="8" t="str">
        <f>VLOOKUP(A2311:A4645,'Medical Examinations'!$A$2:$M$2336,13,0)</f>
        <v>Normal</v>
      </c>
      <c r="L2311" s="8" t="str">
        <f>VLOOKUP(Table1[CUSTOMER ID],'Hospitalisation Details'!$A$1:$N$2344,12,0)</f>
        <v>22/Nov/1994</v>
      </c>
      <c r="M2311" s="22">
        <f>VLOOKUP(Table1[CUSTOMER ID],'Hospitalisation Details'!$A$2:$N$2344,14,0)</f>
        <v>1006.65</v>
      </c>
      <c r="N2311" s="8" t="str">
        <f>VLOOKUP(Table1[CUSTOMER ID],'Hospitalisation Details'!$A$2:$I$2344,7,0)</f>
        <v>tier - 3</v>
      </c>
      <c r="O2311" s="8" t="str">
        <f>VLOOKUP(Table1[CUSTOMER ID],'Hospitalisation Details'!$A$2:$I$2344,8,0)</f>
        <v>tier - 2</v>
      </c>
      <c r="P2311" s="8" t="str">
        <f>VLOOKUP(Table1[CUSTOMER ID],'Hospitalisation Details'!$A$2:$I$2344,9,0)</f>
        <v>R1013</v>
      </c>
      <c r="Q2311" s="8">
        <f ca="1">VLOOKUP(Table1[CUSTOMER ID],'Hospitalisation Details'!$A$2:$N$2344,13,0)</f>
        <v>29</v>
      </c>
    </row>
    <row r="2312" spans="1:17" ht="15.75" x14ac:dyDescent="0.25">
      <c r="A2312" s="1" t="s">
        <v>46</v>
      </c>
      <c r="B2312" s="8" t="str">
        <f>VLOOKUP(A2312:A4646,'Customer Names'!$A$2:$D$2336,2,0)</f>
        <v xml:space="preserve">  Kathleen</v>
      </c>
      <c r="C2312" s="8">
        <f>VLOOKUP(A2312:A4646,'Medical Examinations'!$A$2:$H$2336,2,0)</f>
        <v>25.19</v>
      </c>
      <c r="D2312" s="8">
        <f>VLOOKUP(A2312:A4646,'Medical Examinations'!$A$2:$H$2336,3,0)</f>
        <v>5.64</v>
      </c>
      <c r="E2312" s="8" t="str">
        <f>VLOOKUP(A2312:A4646,'Medical Examinations'!$A$1:$M$2336,10,0)</f>
        <v>Yes</v>
      </c>
      <c r="F2312" s="8" t="str">
        <f>VLOOKUP(A2312:A4646,'Medical Examinations'!$A$2:$H$2336,5,0)</f>
        <v>No</v>
      </c>
      <c r="G2312" s="8" t="str">
        <f>VLOOKUP(A2312:A4646,'Medical Examinations'!$A$2:$H$2336,6,0)</f>
        <v>No</v>
      </c>
      <c r="H2312" s="8">
        <f>VLOOKUP(A2312:A4646,'Medical Examinations'!$A$2:$H$2336,7,0)</f>
        <v>0</v>
      </c>
      <c r="I2312" t="str">
        <f>VLOOKUP(A2312:A4646,'Medical Examinations'!$A$2:$K$2336,11,0)</f>
        <v>No</v>
      </c>
      <c r="J2312" s="8" t="str">
        <f>VLOOKUP(A2312:A4646,'Medical Examinations'!$A$2:$M$2336,12,0)</f>
        <v>Overweight</v>
      </c>
      <c r="K2312" s="8" t="str">
        <f>VLOOKUP(A2312:A4646,'Medical Examinations'!$A$2:$M$2336,13,0)</f>
        <v>Normal</v>
      </c>
      <c r="L2312" s="8" t="str">
        <f>VLOOKUP(Table1[CUSTOMER ID],'Hospitalisation Details'!$A$1:$N$2344,12,0)</f>
        <v>19/Aug/2001</v>
      </c>
      <c r="M2312" s="22">
        <f>VLOOKUP(Table1[CUSTOMER ID],'Hospitalisation Details'!$A$2:$N$2344,14,0)</f>
        <v>964.71</v>
      </c>
      <c r="N2312" s="8" t="str">
        <f>VLOOKUP(Table1[CUSTOMER ID],'Hospitalisation Details'!$A$2:$I$2344,7,0)</f>
        <v>tier - 3</v>
      </c>
      <c r="O2312" s="8" t="str">
        <f>VLOOKUP(Table1[CUSTOMER ID],'Hospitalisation Details'!$A$2:$I$2344,8,0)</f>
        <v>tier - 2</v>
      </c>
      <c r="P2312" s="8" t="str">
        <f>VLOOKUP(Table1[CUSTOMER ID],'Hospitalisation Details'!$A$2:$I$2344,9,0)</f>
        <v>R1013</v>
      </c>
      <c r="Q2312" s="8">
        <f ca="1">VLOOKUP(Table1[CUSTOMER ID],'Hospitalisation Details'!$A$2:$N$2344,13,0)</f>
        <v>23</v>
      </c>
    </row>
    <row r="2313" spans="1:17" ht="15.75" x14ac:dyDescent="0.25">
      <c r="A2313" s="1" t="s">
        <v>45</v>
      </c>
      <c r="B2313" s="8" t="str">
        <f>VLOOKUP(A2313:A4647,'Customer Names'!$A$2:$D$2336,2,0)</f>
        <v xml:space="preserve">  Lindsey</v>
      </c>
      <c r="C2313" s="8">
        <f>VLOOKUP(A2313:A4647,'Medical Examinations'!$A$2:$H$2336,2,0)</f>
        <v>20.54</v>
      </c>
      <c r="D2313" s="8">
        <f>VLOOKUP(A2313:A4647,'Medical Examinations'!$A$2:$H$2336,3,0)</f>
        <v>4.2</v>
      </c>
      <c r="E2313" s="8" t="str">
        <f>VLOOKUP(A2313:A4647,'Medical Examinations'!$A$1:$M$2336,10,0)</f>
        <v>Yes</v>
      </c>
      <c r="F2313" s="8" t="str">
        <f>VLOOKUP(A2313:A4647,'Medical Examinations'!$A$2:$H$2336,5,0)</f>
        <v>No</v>
      </c>
      <c r="G2313" s="8" t="str">
        <f>VLOOKUP(A2313:A4647,'Medical Examinations'!$A$2:$H$2336,6,0)</f>
        <v>No</v>
      </c>
      <c r="H2313" s="8">
        <f>VLOOKUP(A2313:A4647,'Medical Examinations'!$A$2:$H$2336,7,0)</f>
        <v>1</v>
      </c>
      <c r="I2313" t="str">
        <f>VLOOKUP(A2313:A4647,'Medical Examinations'!$A$2:$K$2336,11,0)</f>
        <v>No</v>
      </c>
      <c r="J2313" s="8" t="str">
        <f>VLOOKUP(A2313:A4647,'Medical Examinations'!$A$2:$M$2336,12,0)</f>
        <v>Normal Weight</v>
      </c>
      <c r="K2313" s="8" t="str">
        <f>VLOOKUP(A2313:A4647,'Medical Examinations'!$A$2:$M$2336,13,0)</f>
        <v>Normal</v>
      </c>
      <c r="L2313" s="8" t="str">
        <f>VLOOKUP(Table1[CUSTOMER ID],'Hospitalisation Details'!$A$1:$N$2344,12,0)</f>
        <v>28/Oct/1995</v>
      </c>
      <c r="M2313" s="22">
        <f>VLOOKUP(Table1[CUSTOMER ID],'Hospitalisation Details'!$A$2:$N$2344,14,0)</f>
        <v>928.59</v>
      </c>
      <c r="N2313" s="8" t="str">
        <f>VLOOKUP(Table1[CUSTOMER ID],'Hospitalisation Details'!$A$2:$I$2344,7,0)</f>
        <v>tier - 3</v>
      </c>
      <c r="O2313" s="8" t="str">
        <f>VLOOKUP(Table1[CUSTOMER ID],'Hospitalisation Details'!$A$2:$I$2344,8,0)</f>
        <v>tier - 1</v>
      </c>
      <c r="P2313" s="8" t="str">
        <f>VLOOKUP(Table1[CUSTOMER ID],'Hospitalisation Details'!$A$2:$I$2344,9,0)</f>
        <v>R1013</v>
      </c>
      <c r="Q2313" s="8">
        <f ca="1">VLOOKUP(Table1[CUSTOMER ID],'Hospitalisation Details'!$A$2:$N$2344,13,0)</f>
        <v>29</v>
      </c>
    </row>
    <row r="2314" spans="1:17" ht="15.75" x14ac:dyDescent="0.25">
      <c r="A2314" s="1" t="s">
        <v>44</v>
      </c>
      <c r="B2314" s="8" t="str">
        <f>VLOOKUP(A2314:A4648,'Customer Names'!$A$2:$D$2336,2,0)</f>
        <v xml:space="preserve">  Robert</v>
      </c>
      <c r="C2314" s="8">
        <f>VLOOKUP(A2314:A4648,'Medical Examinations'!$A$2:$H$2336,2,0)</f>
        <v>20.13</v>
      </c>
      <c r="D2314" s="8">
        <f>VLOOKUP(A2314:A4648,'Medical Examinations'!$A$2:$H$2336,3,0)</f>
        <v>5.42</v>
      </c>
      <c r="E2314" s="8" t="str">
        <f>VLOOKUP(A2314:A4648,'Medical Examinations'!$A$1:$M$2336,10,0)</f>
        <v>No</v>
      </c>
      <c r="F2314" s="8" t="str">
        <f>VLOOKUP(A2314:A4648,'Medical Examinations'!$A$2:$H$2336,5,0)</f>
        <v>No</v>
      </c>
      <c r="G2314" s="8" t="str">
        <f>VLOOKUP(A2314:A4648,'Medical Examinations'!$A$2:$H$2336,6,0)</f>
        <v>No</v>
      </c>
      <c r="H2314" s="8">
        <f>VLOOKUP(A2314:A4648,'Medical Examinations'!$A$2:$H$2336,7,0)</f>
        <v>0</v>
      </c>
      <c r="I2314" t="str">
        <f>VLOOKUP(A2314:A4648,'Medical Examinations'!$A$2:$K$2336,11,0)</f>
        <v>No</v>
      </c>
      <c r="J2314" s="8" t="str">
        <f>VLOOKUP(A2314:A4648,'Medical Examinations'!$A$2:$M$2336,12,0)</f>
        <v>Normal Weight</v>
      </c>
      <c r="K2314" s="8" t="str">
        <f>VLOOKUP(A2314:A4648,'Medical Examinations'!$A$2:$M$2336,13,0)</f>
        <v>Normal</v>
      </c>
      <c r="L2314" s="8" t="str">
        <f>VLOOKUP(Table1[CUSTOMER ID],'Hospitalisation Details'!$A$1:$N$2344,12,0)</f>
        <v>30/Oct/1994</v>
      </c>
      <c r="M2314" s="22">
        <f>VLOOKUP(Table1[CUSTOMER ID],'Hospitalisation Details'!$A$2:$N$2344,14,0)</f>
        <v>915.07</v>
      </c>
      <c r="N2314" s="8" t="str">
        <f>VLOOKUP(Table1[CUSTOMER ID],'Hospitalisation Details'!$A$2:$I$2344,7,0)</f>
        <v>tier - 3</v>
      </c>
      <c r="O2314" s="8" t="str">
        <f>VLOOKUP(Table1[CUSTOMER ID],'Hospitalisation Details'!$A$2:$I$2344,8,0)</f>
        <v>tier - 1</v>
      </c>
      <c r="P2314" s="8" t="str">
        <f>VLOOKUP(Table1[CUSTOMER ID],'Hospitalisation Details'!$A$2:$I$2344,9,0)</f>
        <v>R1013</v>
      </c>
      <c r="Q2314" s="8">
        <f ca="1">VLOOKUP(Table1[CUSTOMER ID],'Hospitalisation Details'!$A$2:$N$2344,13,0)</f>
        <v>30</v>
      </c>
    </row>
    <row r="2315" spans="1:17" ht="15.75" x14ac:dyDescent="0.25">
      <c r="A2315" s="1" t="s">
        <v>43</v>
      </c>
      <c r="B2315" s="8" t="str">
        <f>VLOOKUP(A2315:A4649,'Customer Names'!$A$2:$D$2336,2,0)</f>
        <v xml:space="preserve">  Sarah E</v>
      </c>
      <c r="C2315" s="8">
        <f>VLOOKUP(A2315:A4649,'Medical Examinations'!$A$2:$H$2336,2,0)</f>
        <v>18.93</v>
      </c>
      <c r="D2315" s="8">
        <f>VLOOKUP(A2315:A4649,'Medical Examinations'!$A$2:$H$2336,3,0)</f>
        <v>6.11</v>
      </c>
      <c r="E2315" s="8" t="str">
        <f>VLOOKUP(A2315:A4649,'Medical Examinations'!$A$1:$M$2336,10,0)</f>
        <v>No</v>
      </c>
      <c r="F2315" s="8" t="str">
        <f>VLOOKUP(A2315:A4649,'Medical Examinations'!$A$2:$H$2336,5,0)</f>
        <v>No</v>
      </c>
      <c r="G2315" s="8" t="str">
        <f>VLOOKUP(A2315:A4649,'Medical Examinations'!$A$2:$H$2336,6,0)</f>
        <v>Yes</v>
      </c>
      <c r="H2315" s="8">
        <f>VLOOKUP(A2315:A4649,'Medical Examinations'!$A$2:$H$2336,7,0)</f>
        <v>1</v>
      </c>
      <c r="I2315" t="str">
        <f>VLOOKUP(A2315:A4649,'Medical Examinations'!$A$2:$K$2336,11,0)</f>
        <v>No</v>
      </c>
      <c r="J2315" s="8" t="str">
        <f>VLOOKUP(A2315:A4649,'Medical Examinations'!$A$2:$M$2336,12,0)</f>
        <v>Normal Weight</v>
      </c>
      <c r="K2315" s="8" t="str">
        <f>VLOOKUP(A2315:A4649,'Medical Examinations'!$A$2:$M$2336,13,0)</f>
        <v>Prediabetes</v>
      </c>
      <c r="L2315" s="8" t="str">
        <f>VLOOKUP(Table1[CUSTOMER ID],'Hospitalisation Details'!$A$1:$N$2344,12,0)</f>
        <v>27/Nov/1993</v>
      </c>
      <c r="M2315" s="22">
        <f>VLOOKUP(Table1[CUSTOMER ID],'Hospitalisation Details'!$A$2:$N$2344,14,0)</f>
        <v>896.21</v>
      </c>
      <c r="N2315" s="8" t="str">
        <f>VLOOKUP(Table1[CUSTOMER ID],'Hospitalisation Details'!$A$2:$I$2344,7,0)</f>
        <v>tier - 3</v>
      </c>
      <c r="O2315" s="8" t="str">
        <f>VLOOKUP(Table1[CUSTOMER ID],'Hospitalisation Details'!$A$2:$I$2344,8,0)</f>
        <v>tier - 1</v>
      </c>
      <c r="P2315" s="8" t="str">
        <f>VLOOKUP(Table1[CUSTOMER ID],'Hospitalisation Details'!$A$2:$I$2344,9,0)</f>
        <v>R1013</v>
      </c>
      <c r="Q2315" s="8">
        <f ca="1">VLOOKUP(Table1[CUSTOMER ID],'Hospitalisation Details'!$A$2:$N$2344,13,0)</f>
        <v>30</v>
      </c>
    </row>
    <row r="2316" spans="1:17" ht="15.75" x14ac:dyDescent="0.25">
      <c r="A2316" s="1" t="s">
        <v>42</v>
      </c>
      <c r="B2316" s="8" t="str">
        <f>VLOOKUP(A2316:A4650,'Customer Names'!$A$2:$D$2336,2,0)</f>
        <v xml:space="preserve">  Flannery</v>
      </c>
      <c r="C2316" s="8">
        <f>VLOOKUP(A2316:A4650,'Medical Examinations'!$A$2:$H$2336,2,0)</f>
        <v>24.14</v>
      </c>
      <c r="D2316" s="8">
        <f>VLOOKUP(A2316:A4650,'Medical Examinations'!$A$2:$H$2336,3,0)</f>
        <v>5.29</v>
      </c>
      <c r="E2316" s="8" t="str">
        <f>VLOOKUP(A2316:A4650,'Medical Examinations'!$A$1:$M$2336,10,0)</f>
        <v>No</v>
      </c>
      <c r="F2316" s="8" t="str">
        <f>VLOOKUP(A2316:A4650,'Medical Examinations'!$A$2:$H$2336,5,0)</f>
        <v>yes</v>
      </c>
      <c r="G2316" s="8" t="str">
        <f>VLOOKUP(A2316:A4650,'Medical Examinations'!$A$2:$H$2336,6,0)</f>
        <v>No</v>
      </c>
      <c r="H2316" s="8">
        <f>VLOOKUP(A2316:A4650,'Medical Examinations'!$A$2:$H$2336,7,0)</f>
        <v>1</v>
      </c>
      <c r="I2316" t="str">
        <f>VLOOKUP(A2316:A4650,'Medical Examinations'!$A$2:$K$2336,11,0)</f>
        <v>No</v>
      </c>
      <c r="J2316" s="8" t="str">
        <f>VLOOKUP(A2316:A4650,'Medical Examinations'!$A$2:$M$2336,12,0)</f>
        <v>Normal Weight</v>
      </c>
      <c r="K2316" s="8" t="str">
        <f>VLOOKUP(A2316:A4650,'Medical Examinations'!$A$2:$M$2336,13,0)</f>
        <v>Normal</v>
      </c>
      <c r="L2316" s="8" t="str">
        <f>VLOOKUP(Table1[CUSTOMER ID],'Hospitalisation Details'!$A$1:$N$2344,12,0)</f>
        <v>18/Nov/2000</v>
      </c>
      <c r="M2316" s="22">
        <f>VLOOKUP(Table1[CUSTOMER ID],'Hospitalisation Details'!$A$2:$N$2344,14,0)</f>
        <v>865.41</v>
      </c>
      <c r="N2316" s="8" t="str">
        <f>VLOOKUP(Table1[CUSTOMER ID],'Hospitalisation Details'!$A$2:$I$2344,7,0)</f>
        <v>tier - 3</v>
      </c>
      <c r="O2316" s="8" t="str">
        <f>VLOOKUP(Table1[CUSTOMER ID],'Hospitalisation Details'!$A$2:$I$2344,8,0)</f>
        <v>tier - 1</v>
      </c>
      <c r="P2316" s="8" t="str">
        <f>VLOOKUP(Table1[CUSTOMER ID],'Hospitalisation Details'!$A$2:$I$2344,9,0)</f>
        <v>R1013</v>
      </c>
      <c r="Q2316" s="8">
        <f ca="1">VLOOKUP(Table1[CUSTOMER ID],'Hospitalisation Details'!$A$2:$N$2344,13,0)</f>
        <v>24</v>
      </c>
    </row>
    <row r="2317" spans="1:17" ht="15.75" x14ac:dyDescent="0.25">
      <c r="A2317" s="1" t="s">
        <v>40</v>
      </c>
      <c r="B2317" s="8" t="str">
        <f>VLOOKUP(A2317:A4651,'Customer Names'!$A$2:$D$2336,2,0)</f>
        <v xml:space="preserve">  John T</v>
      </c>
      <c r="C2317" s="8">
        <f>VLOOKUP(A2317:A4651,'Medical Examinations'!$A$2:$H$2336,2,0)</f>
        <v>25.03</v>
      </c>
      <c r="D2317" s="8">
        <f>VLOOKUP(A2317:A4651,'Medical Examinations'!$A$2:$H$2336,3,0)</f>
        <v>5.91</v>
      </c>
      <c r="E2317" s="8" t="str">
        <f>VLOOKUP(A2317:A4651,'Medical Examinations'!$A$1:$M$2336,10,0)</f>
        <v>No</v>
      </c>
      <c r="F2317" s="8" t="str">
        <f>VLOOKUP(A2317:A4651,'Medical Examinations'!$A$2:$H$2336,5,0)</f>
        <v>yes</v>
      </c>
      <c r="G2317" s="8" t="str">
        <f>VLOOKUP(A2317:A4651,'Medical Examinations'!$A$2:$H$2336,6,0)</f>
        <v>No</v>
      </c>
      <c r="H2317" s="8">
        <f>VLOOKUP(A2317:A4651,'Medical Examinations'!$A$2:$H$2336,7,0)</f>
        <v>1</v>
      </c>
      <c r="I2317" t="str">
        <f>VLOOKUP(A2317:A4651,'Medical Examinations'!$A$2:$K$2336,11,0)</f>
        <v>No</v>
      </c>
      <c r="J2317" s="8" t="str">
        <f>VLOOKUP(A2317:A4651,'Medical Examinations'!$A$2:$M$2336,12,0)</f>
        <v>Overweight</v>
      </c>
      <c r="K2317" s="8" t="str">
        <f>VLOOKUP(A2317:A4651,'Medical Examinations'!$A$2:$M$2336,13,0)</f>
        <v>Prediabetes</v>
      </c>
      <c r="L2317" s="8" t="str">
        <f>VLOOKUP(Table1[CUSTOMER ID],'Hospitalisation Details'!$A$1:$N$2344,12,0)</f>
        <v>7/Oct/2004</v>
      </c>
      <c r="M2317" s="22">
        <f>VLOOKUP(Table1[CUSTOMER ID],'Hospitalisation Details'!$A$2:$N$2344,14,0)</f>
        <v>830.52</v>
      </c>
      <c r="N2317" s="8" t="str">
        <f>VLOOKUP(Table1[CUSTOMER ID],'Hospitalisation Details'!$A$2:$I$2344,7,0)</f>
        <v>tier - 3</v>
      </c>
      <c r="O2317" s="8" t="str">
        <f>VLOOKUP(Table1[CUSTOMER ID],'Hospitalisation Details'!$A$2:$I$2344,8,0)</f>
        <v>tier - 2</v>
      </c>
      <c r="P2317" s="8" t="str">
        <f>VLOOKUP(Table1[CUSTOMER ID],'Hospitalisation Details'!$A$2:$I$2344,9,0)</f>
        <v>R1011</v>
      </c>
      <c r="Q2317" s="8">
        <f ca="1">VLOOKUP(Table1[CUSTOMER ID],'Hospitalisation Details'!$A$2:$N$2344,13,0)</f>
        <v>20</v>
      </c>
    </row>
    <row r="2318" spans="1:17" ht="15.75" x14ac:dyDescent="0.25">
      <c r="A2318" s="1" t="s">
        <v>39</v>
      </c>
      <c r="B2318" s="8" t="str">
        <f>VLOOKUP(A2318:A4652,'Customer Names'!$A$2:$D$2336,2,0)</f>
        <v xml:space="preserve">  Koji</v>
      </c>
      <c r="C2318" s="8">
        <f>VLOOKUP(A2318:A4652,'Medical Examinations'!$A$2:$H$2336,2,0)</f>
        <v>20.47</v>
      </c>
      <c r="D2318" s="8">
        <f>VLOOKUP(A2318:A4652,'Medical Examinations'!$A$2:$H$2336,3,0)</f>
        <v>5.81</v>
      </c>
      <c r="E2318" s="8" t="str">
        <f>VLOOKUP(A2318:A4652,'Medical Examinations'!$A$1:$M$2336,10,0)</f>
        <v>Yes</v>
      </c>
      <c r="F2318" s="8" t="str">
        <f>VLOOKUP(A2318:A4652,'Medical Examinations'!$A$2:$H$2336,5,0)</f>
        <v>No</v>
      </c>
      <c r="G2318" s="8" t="str">
        <f>VLOOKUP(A2318:A4652,'Medical Examinations'!$A$2:$H$2336,6,0)</f>
        <v>No</v>
      </c>
      <c r="H2318" s="8">
        <f>VLOOKUP(A2318:A4652,'Medical Examinations'!$A$2:$H$2336,7,0)</f>
        <v>1</v>
      </c>
      <c r="I2318" t="str">
        <f>VLOOKUP(A2318:A4652,'Medical Examinations'!$A$2:$K$2336,11,0)</f>
        <v>No</v>
      </c>
      <c r="J2318" s="8" t="str">
        <f>VLOOKUP(A2318:A4652,'Medical Examinations'!$A$2:$M$2336,12,0)</f>
        <v>Normal Weight</v>
      </c>
      <c r="K2318" s="8" t="str">
        <f>VLOOKUP(A2318:A4652,'Medical Examinations'!$A$2:$M$2336,13,0)</f>
        <v>Prediabetes</v>
      </c>
      <c r="L2318" s="8" t="str">
        <f>VLOOKUP(Table1[CUSTOMER ID],'Hospitalisation Details'!$A$1:$N$2344,12,0)</f>
        <v>7/Dec/1995</v>
      </c>
      <c r="M2318" s="22">
        <f>VLOOKUP(Table1[CUSTOMER ID],'Hospitalisation Details'!$A$2:$N$2344,14,0)</f>
        <v>773.54</v>
      </c>
      <c r="N2318" s="8" t="str">
        <f>VLOOKUP(Table1[CUSTOMER ID],'Hospitalisation Details'!$A$2:$I$2344,7,0)</f>
        <v>tier - 3</v>
      </c>
      <c r="O2318" s="8" t="str">
        <f>VLOOKUP(Table1[CUSTOMER ID],'Hospitalisation Details'!$A$2:$I$2344,8,0)</f>
        <v>tier - 2</v>
      </c>
      <c r="P2318" s="8" t="str">
        <f>VLOOKUP(Table1[CUSTOMER ID],'Hospitalisation Details'!$A$2:$I$2344,9,0)</f>
        <v>R1013</v>
      </c>
      <c r="Q2318" s="8">
        <f ca="1">VLOOKUP(Table1[CUSTOMER ID],'Hospitalisation Details'!$A$2:$N$2344,13,0)</f>
        <v>28</v>
      </c>
    </row>
    <row r="2319" spans="1:17" ht="15.75" x14ac:dyDescent="0.25">
      <c r="A2319" s="1" t="s">
        <v>38</v>
      </c>
      <c r="B2319" s="8" t="str">
        <f>VLOOKUP(A2319:A4653,'Customer Names'!$A$2:$D$2336,2,0)</f>
        <v xml:space="preserve">  Candice M</v>
      </c>
      <c r="C2319" s="8">
        <f>VLOOKUP(A2319:A4653,'Medical Examinations'!$A$2:$H$2336,2,0)</f>
        <v>18.82</v>
      </c>
      <c r="D2319" s="8">
        <f>VLOOKUP(A2319:A4653,'Medical Examinations'!$A$2:$H$2336,3,0)</f>
        <v>5.51</v>
      </c>
      <c r="E2319" s="8" t="str">
        <f>VLOOKUP(A2319:A4653,'Medical Examinations'!$A$1:$M$2336,10,0)</f>
        <v>Yes</v>
      </c>
      <c r="F2319" s="8" t="str">
        <f>VLOOKUP(A2319:A4653,'Medical Examinations'!$A$2:$H$2336,5,0)</f>
        <v>No</v>
      </c>
      <c r="G2319" s="8" t="str">
        <f>VLOOKUP(A2319:A4653,'Medical Examinations'!$A$2:$H$2336,6,0)</f>
        <v>No</v>
      </c>
      <c r="H2319" s="8">
        <f>VLOOKUP(A2319:A4653,'Medical Examinations'!$A$2:$H$2336,7,0)</f>
        <v>0</v>
      </c>
      <c r="I2319" t="str">
        <f>VLOOKUP(A2319:A4653,'Medical Examinations'!$A$2:$K$2336,11,0)</f>
        <v>No</v>
      </c>
      <c r="J2319" s="8" t="str">
        <f>VLOOKUP(A2319:A4653,'Medical Examinations'!$A$2:$M$2336,12,0)</f>
        <v>Normal Weight</v>
      </c>
      <c r="K2319" s="8" t="str">
        <f>VLOOKUP(A2319:A4653,'Medical Examinations'!$A$2:$M$2336,13,0)</f>
        <v>Normal</v>
      </c>
      <c r="L2319" s="8" t="str">
        <f>VLOOKUP(Table1[CUSTOMER ID],'Hospitalisation Details'!$A$1:$N$2344,12,0)</f>
        <v>18/Sep/1996</v>
      </c>
      <c r="M2319" s="22">
        <f>VLOOKUP(Table1[CUSTOMER ID],'Hospitalisation Details'!$A$2:$N$2344,14,0)</f>
        <v>770.38</v>
      </c>
      <c r="N2319" s="8" t="str">
        <f>VLOOKUP(Table1[CUSTOMER ID],'Hospitalisation Details'!$A$2:$I$2344,7,0)</f>
        <v>tier - 3</v>
      </c>
      <c r="O2319" s="8" t="str">
        <f>VLOOKUP(Table1[CUSTOMER ID],'Hospitalisation Details'!$A$2:$I$2344,8,0)</f>
        <v>tier - 2</v>
      </c>
      <c r="P2319" s="8" t="str">
        <f>VLOOKUP(Table1[CUSTOMER ID],'Hospitalisation Details'!$A$2:$I$2344,9,0)</f>
        <v>R1012</v>
      </c>
      <c r="Q2319" s="8">
        <f ca="1">VLOOKUP(Table1[CUSTOMER ID],'Hospitalisation Details'!$A$2:$N$2344,13,0)</f>
        <v>28</v>
      </c>
    </row>
    <row r="2320" spans="1:17" ht="15.75" x14ac:dyDescent="0.25">
      <c r="A2320" s="1" t="s">
        <v>37</v>
      </c>
      <c r="B2320" s="8" t="str">
        <f>VLOOKUP(A2320:A4654,'Customer Names'!$A$2:$D$2336,2,0)</f>
        <v xml:space="preserve">  Theodore A</v>
      </c>
      <c r="C2320" s="8">
        <f>VLOOKUP(A2320:A4654,'Medical Examinations'!$A$2:$H$2336,2,0)</f>
        <v>17.079999999999998</v>
      </c>
      <c r="D2320" s="8">
        <f>VLOOKUP(A2320:A4654,'Medical Examinations'!$A$2:$H$2336,3,0)</f>
        <v>5.73</v>
      </c>
      <c r="E2320" s="8" t="str">
        <f>VLOOKUP(A2320:A4654,'Medical Examinations'!$A$1:$M$2336,10,0)</f>
        <v>No</v>
      </c>
      <c r="F2320" s="8" t="str">
        <f>VLOOKUP(A2320:A4654,'Medical Examinations'!$A$2:$H$2336,5,0)</f>
        <v>No</v>
      </c>
      <c r="G2320" s="8" t="str">
        <f>VLOOKUP(A2320:A4654,'Medical Examinations'!$A$2:$H$2336,6,0)</f>
        <v>Yes</v>
      </c>
      <c r="H2320" s="8">
        <f>VLOOKUP(A2320:A4654,'Medical Examinations'!$A$2:$H$2336,7,0)</f>
        <v>1</v>
      </c>
      <c r="I2320" t="str">
        <f>VLOOKUP(A2320:A4654,'Medical Examinations'!$A$2:$K$2336,11,0)</f>
        <v>No</v>
      </c>
      <c r="J2320" s="8" t="str">
        <f>VLOOKUP(A2320:A4654,'Medical Examinations'!$A$2:$M$2336,12,0)</f>
        <v>Underweight</v>
      </c>
      <c r="K2320" s="8" t="str">
        <f>VLOOKUP(A2320:A4654,'Medical Examinations'!$A$2:$M$2336,13,0)</f>
        <v>Prediabetes</v>
      </c>
      <c r="L2320" s="8" t="str">
        <f>VLOOKUP(Table1[CUSTOMER ID],'Hospitalisation Details'!$A$1:$N$2344,12,0)</f>
        <v>28/Jun/1993</v>
      </c>
      <c r="M2320" s="22">
        <f>VLOOKUP(Table1[CUSTOMER ID],'Hospitalisation Details'!$A$2:$N$2344,14,0)</f>
        <v>770</v>
      </c>
      <c r="N2320" s="8" t="str">
        <f>VLOOKUP(Table1[CUSTOMER ID],'Hospitalisation Details'!$A$2:$I$2344,7,0)</f>
        <v>tier - 3</v>
      </c>
      <c r="O2320" s="8" t="str">
        <f>VLOOKUP(Table1[CUSTOMER ID],'Hospitalisation Details'!$A$2:$I$2344,8,0)</f>
        <v>tier - 3</v>
      </c>
      <c r="P2320" s="8" t="str">
        <f>VLOOKUP(Table1[CUSTOMER ID],'Hospitalisation Details'!$A$2:$I$2344,9,0)</f>
        <v>R1013</v>
      </c>
      <c r="Q2320" s="8">
        <f ca="1">VLOOKUP(Table1[CUSTOMER ID],'Hospitalisation Details'!$A$2:$N$2344,13,0)</f>
        <v>31</v>
      </c>
    </row>
    <row r="2321" spans="1:17" ht="15.75" x14ac:dyDescent="0.25">
      <c r="A2321" s="1" t="s">
        <v>35</v>
      </c>
      <c r="B2321" s="8" t="str">
        <f>VLOOKUP(A2321:A4655,'Customer Names'!$A$2:$D$2336,2,0)</f>
        <v xml:space="preserve">  Lindy</v>
      </c>
      <c r="C2321" s="8">
        <f>VLOOKUP(A2321:A4655,'Medical Examinations'!$A$2:$H$2336,2,0)</f>
        <v>19.21</v>
      </c>
      <c r="D2321" s="8">
        <f>VLOOKUP(A2321:A4655,'Medical Examinations'!$A$2:$H$2336,3,0)</f>
        <v>5.53</v>
      </c>
      <c r="E2321" s="8" t="str">
        <f>VLOOKUP(A2321:A4655,'Medical Examinations'!$A$1:$M$2336,10,0)</f>
        <v>Yes</v>
      </c>
      <c r="F2321" s="8" t="str">
        <f>VLOOKUP(A2321:A4655,'Medical Examinations'!$A$2:$H$2336,5,0)</f>
        <v>No</v>
      </c>
      <c r="G2321" s="8" t="str">
        <f>VLOOKUP(A2321:A4655,'Medical Examinations'!$A$2:$H$2336,6,0)</f>
        <v>No</v>
      </c>
      <c r="H2321" s="8">
        <f>VLOOKUP(A2321:A4655,'Medical Examinations'!$A$2:$H$2336,7,0)</f>
        <v>0</v>
      </c>
      <c r="I2321" t="str">
        <f>VLOOKUP(A2321:A4655,'Medical Examinations'!$A$2:$K$2336,11,0)</f>
        <v>No</v>
      </c>
      <c r="J2321" s="8" t="str">
        <f>VLOOKUP(A2321:A4655,'Medical Examinations'!$A$2:$M$2336,12,0)</f>
        <v>Normal Weight</v>
      </c>
      <c r="K2321" s="8" t="str">
        <f>VLOOKUP(A2321:A4655,'Medical Examinations'!$A$2:$M$2336,13,0)</f>
        <v>Normal</v>
      </c>
      <c r="L2321" s="8" t="str">
        <f>VLOOKUP(Table1[CUSTOMER ID],'Hospitalisation Details'!$A$1:$N$2344,12,0)</f>
        <v>22/Oct/1996</v>
      </c>
      <c r="M2321" s="22">
        <f>VLOOKUP(Table1[CUSTOMER ID],'Hospitalisation Details'!$A$2:$N$2344,14,0)</f>
        <v>760</v>
      </c>
      <c r="N2321" s="8" t="str">
        <f>VLOOKUP(Table1[CUSTOMER ID],'Hospitalisation Details'!$A$2:$I$2344,7,0)</f>
        <v>tier - 3</v>
      </c>
      <c r="O2321" s="8" t="str">
        <f>VLOOKUP(Table1[CUSTOMER ID],'Hospitalisation Details'!$A$2:$I$2344,8,0)</f>
        <v>tier - 3</v>
      </c>
      <c r="P2321" s="8" t="str">
        <f>VLOOKUP(Table1[CUSTOMER ID],'Hospitalisation Details'!$A$2:$I$2344,9,0)</f>
        <v>R1013</v>
      </c>
      <c r="Q2321" s="8">
        <f ca="1">VLOOKUP(Table1[CUSTOMER ID],'Hospitalisation Details'!$A$2:$N$2344,13,0)</f>
        <v>28</v>
      </c>
    </row>
    <row r="2322" spans="1:17" ht="15.75" x14ac:dyDescent="0.25">
      <c r="A2322" s="1" t="s">
        <v>33</v>
      </c>
      <c r="B2322" s="8" t="str">
        <f>VLOOKUP(A2322:A4656,'Customer Names'!$A$2:$D$2336,2,0)</f>
        <v xml:space="preserve">  Thomas</v>
      </c>
      <c r="C2322" s="8">
        <f>VLOOKUP(A2322:A4656,'Medical Examinations'!$A$2:$H$2336,2,0)</f>
        <v>17.86</v>
      </c>
      <c r="D2322" s="8">
        <f>VLOOKUP(A2322:A4656,'Medical Examinations'!$A$2:$H$2336,3,0)</f>
        <v>5.43</v>
      </c>
      <c r="E2322" s="8" t="str">
        <f>VLOOKUP(A2322:A4656,'Medical Examinations'!$A$1:$M$2336,10,0)</f>
        <v>No</v>
      </c>
      <c r="F2322" s="8" t="str">
        <f>VLOOKUP(A2322:A4656,'Medical Examinations'!$A$2:$H$2336,5,0)</f>
        <v>No</v>
      </c>
      <c r="G2322" s="8" t="str">
        <f>VLOOKUP(A2322:A4656,'Medical Examinations'!$A$2:$H$2336,6,0)</f>
        <v>Yes</v>
      </c>
      <c r="H2322" s="8">
        <f>VLOOKUP(A2322:A4656,'Medical Examinations'!$A$2:$H$2336,7,0)</f>
        <v>1</v>
      </c>
      <c r="I2322" t="str">
        <f>VLOOKUP(A2322:A4656,'Medical Examinations'!$A$2:$K$2336,11,0)</f>
        <v>No</v>
      </c>
      <c r="J2322" s="8" t="str">
        <f>VLOOKUP(A2322:A4656,'Medical Examinations'!$A$2:$M$2336,12,0)</f>
        <v>Underweight</v>
      </c>
      <c r="K2322" s="8" t="str">
        <f>VLOOKUP(A2322:A4656,'Medical Examinations'!$A$2:$M$2336,13,0)</f>
        <v>Normal</v>
      </c>
      <c r="L2322" s="8" t="str">
        <f>VLOOKUP(Table1[CUSTOMER ID],'Hospitalisation Details'!$A$1:$N$2344,12,0)</f>
        <v>9/Aug/1993</v>
      </c>
      <c r="M2322" s="22">
        <f>VLOOKUP(Table1[CUSTOMER ID],'Hospitalisation Details'!$A$2:$N$2344,14,0)</f>
        <v>760</v>
      </c>
      <c r="N2322" s="8" t="str">
        <f>VLOOKUP(Table1[CUSTOMER ID],'Hospitalisation Details'!$A$2:$I$2344,7,0)</f>
        <v>tier - 3</v>
      </c>
      <c r="O2322" s="8" t="str">
        <f>VLOOKUP(Table1[CUSTOMER ID],'Hospitalisation Details'!$A$2:$I$2344,8,0)</f>
        <v>tier - 1</v>
      </c>
      <c r="P2322" s="8" t="str">
        <f>VLOOKUP(Table1[CUSTOMER ID],'Hospitalisation Details'!$A$2:$I$2344,9,0)</f>
        <v>R1013</v>
      </c>
      <c r="Q2322" s="8">
        <f ca="1">VLOOKUP(Table1[CUSTOMER ID],'Hospitalisation Details'!$A$2:$N$2344,13,0)</f>
        <v>31</v>
      </c>
    </row>
    <row r="2323" spans="1:17" ht="15.75" x14ac:dyDescent="0.25">
      <c r="A2323" s="1" t="s">
        <v>32</v>
      </c>
      <c r="B2323" s="8" t="str">
        <f>VLOOKUP(A2323:A4657,'Customer Names'!$A$2:$D$2336,2,0)</f>
        <v xml:space="preserve">  Holly</v>
      </c>
      <c r="C2323" s="8">
        <f>VLOOKUP(A2323:A4657,'Medical Examinations'!$A$2:$H$2336,2,0)</f>
        <v>21.38</v>
      </c>
      <c r="D2323" s="8">
        <f>VLOOKUP(A2323:A4657,'Medical Examinations'!$A$2:$H$2336,3,0)</f>
        <v>8.01</v>
      </c>
      <c r="E2323" s="8" t="str">
        <f>VLOOKUP(A2323:A4657,'Medical Examinations'!$A$1:$M$2336,10,0)</f>
        <v>No</v>
      </c>
      <c r="F2323" s="8" t="str">
        <f>VLOOKUP(A2323:A4657,'Medical Examinations'!$A$2:$H$2336,5,0)</f>
        <v>No</v>
      </c>
      <c r="G2323" s="8" t="str">
        <f>VLOOKUP(A2323:A4657,'Medical Examinations'!$A$2:$H$2336,6,0)</f>
        <v>No</v>
      </c>
      <c r="H2323" s="8">
        <f>VLOOKUP(A2323:A4657,'Medical Examinations'!$A$2:$H$2336,7,0)</f>
        <v>0</v>
      </c>
      <c r="I2323" t="str">
        <f>VLOOKUP(A2323:A4657,'Medical Examinations'!$A$2:$K$2336,11,0)</f>
        <v>No</v>
      </c>
      <c r="J2323" s="8" t="str">
        <f>VLOOKUP(A2323:A4657,'Medical Examinations'!$A$2:$M$2336,12,0)</f>
        <v>Normal Weight</v>
      </c>
      <c r="K2323" s="8" t="str">
        <f>VLOOKUP(A2323:A4657,'Medical Examinations'!$A$2:$M$2336,13,0)</f>
        <v>Diabetes</v>
      </c>
      <c r="L2323" s="8" t="str">
        <f>VLOOKUP(Table1[CUSTOMER ID],'Hospitalisation Details'!$A$1:$N$2344,12,0)</f>
        <v>19/Sep/2002</v>
      </c>
      <c r="M2323" s="22">
        <f>VLOOKUP(Table1[CUSTOMER ID],'Hospitalisation Details'!$A$2:$N$2344,14,0)</f>
        <v>750</v>
      </c>
      <c r="N2323" s="8" t="str">
        <f>VLOOKUP(Table1[CUSTOMER ID],'Hospitalisation Details'!$A$2:$I$2344,7,0)</f>
        <v>tier - 3</v>
      </c>
      <c r="O2323" s="8" t="str">
        <f>VLOOKUP(Table1[CUSTOMER ID],'Hospitalisation Details'!$A$2:$I$2344,8,0)</f>
        <v>tier - 1</v>
      </c>
      <c r="P2323" s="8" t="str">
        <f>VLOOKUP(Table1[CUSTOMER ID],'Hospitalisation Details'!$A$2:$I$2344,9,0)</f>
        <v>R1012</v>
      </c>
      <c r="Q2323" s="8">
        <f ca="1">VLOOKUP(Table1[CUSTOMER ID],'Hospitalisation Details'!$A$2:$N$2344,13,0)</f>
        <v>22</v>
      </c>
    </row>
    <row r="2324" spans="1:17" ht="15.75" x14ac:dyDescent="0.25">
      <c r="A2324" s="1" t="s">
        <v>31</v>
      </c>
      <c r="B2324" s="8" t="str">
        <f>VLOOKUP(A2324:A4658,'Customer Names'!$A$2:$D$2336,2,0)</f>
        <v xml:space="preserve">  Matthew</v>
      </c>
      <c r="C2324" s="8">
        <f>VLOOKUP(A2324:A4658,'Medical Examinations'!$A$2:$H$2336,2,0)</f>
        <v>23.35</v>
      </c>
      <c r="D2324" s="8">
        <f>VLOOKUP(A2324:A4658,'Medical Examinations'!$A$2:$H$2336,3,0)</f>
        <v>5.94</v>
      </c>
      <c r="E2324" s="8" t="str">
        <f>VLOOKUP(A2324:A4658,'Medical Examinations'!$A$1:$M$2336,10,0)</f>
        <v>No</v>
      </c>
      <c r="F2324" s="8" t="str">
        <f>VLOOKUP(A2324:A4658,'Medical Examinations'!$A$2:$H$2336,5,0)</f>
        <v>No</v>
      </c>
      <c r="G2324" s="8" t="str">
        <f>VLOOKUP(A2324:A4658,'Medical Examinations'!$A$2:$H$2336,6,0)</f>
        <v>No</v>
      </c>
      <c r="H2324" s="8">
        <f>VLOOKUP(A2324:A4658,'Medical Examinations'!$A$2:$H$2336,7,0)</f>
        <v>0</v>
      </c>
      <c r="I2324" t="str">
        <f>VLOOKUP(A2324:A4658,'Medical Examinations'!$A$2:$K$2336,11,0)</f>
        <v>No</v>
      </c>
      <c r="J2324" s="8" t="str">
        <f>VLOOKUP(A2324:A4658,'Medical Examinations'!$A$2:$M$2336,12,0)</f>
        <v>Normal Weight</v>
      </c>
      <c r="K2324" s="8" t="str">
        <f>VLOOKUP(A2324:A4658,'Medical Examinations'!$A$2:$M$2336,13,0)</f>
        <v>Prediabetes</v>
      </c>
      <c r="L2324" s="8" t="str">
        <f>VLOOKUP(Table1[CUSTOMER ID],'Hospitalisation Details'!$A$1:$N$2344,12,0)</f>
        <v>14/Dec/1999</v>
      </c>
      <c r="M2324" s="22">
        <f>VLOOKUP(Table1[CUSTOMER ID],'Hospitalisation Details'!$A$2:$N$2344,14,0)</f>
        <v>722.99</v>
      </c>
      <c r="N2324" s="8" t="str">
        <f>VLOOKUP(Table1[CUSTOMER ID],'Hospitalisation Details'!$A$2:$I$2344,7,0)</f>
        <v>tier - 3</v>
      </c>
      <c r="O2324" s="8" t="str">
        <f>VLOOKUP(Table1[CUSTOMER ID],'Hospitalisation Details'!$A$2:$I$2344,8,0)</f>
        <v>tier - 1</v>
      </c>
      <c r="P2324" s="8" t="str">
        <f>VLOOKUP(Table1[CUSTOMER ID],'Hospitalisation Details'!$A$2:$I$2344,9,0)</f>
        <v>R1013</v>
      </c>
      <c r="Q2324" s="8">
        <f ca="1">VLOOKUP(Table1[CUSTOMER ID],'Hospitalisation Details'!$A$2:$N$2344,13,0)</f>
        <v>24</v>
      </c>
    </row>
    <row r="2325" spans="1:17" ht="15.75" x14ac:dyDescent="0.25">
      <c r="A2325" s="1" t="s">
        <v>29</v>
      </c>
      <c r="B2325" s="8" t="str">
        <f>VLOOKUP(A2325:A4659,'Customer Names'!$A$2:$D$2336,2,0)</f>
        <v xml:space="preserve">  Meghan K</v>
      </c>
      <c r="C2325" s="8">
        <f>VLOOKUP(A2325:A4659,'Medical Examinations'!$A$2:$H$2336,2,0)</f>
        <v>22.24</v>
      </c>
      <c r="D2325" s="8">
        <f>VLOOKUP(A2325:A4659,'Medical Examinations'!$A$2:$H$2336,3,0)</f>
        <v>5.04</v>
      </c>
      <c r="E2325" s="8" t="str">
        <f>VLOOKUP(A2325:A4659,'Medical Examinations'!$A$1:$M$2336,10,0)</f>
        <v>No</v>
      </c>
      <c r="F2325" s="8" t="str">
        <f>VLOOKUP(A2325:A4659,'Medical Examinations'!$A$2:$H$2336,5,0)</f>
        <v>No</v>
      </c>
      <c r="G2325" s="8" t="str">
        <f>VLOOKUP(A2325:A4659,'Medical Examinations'!$A$2:$H$2336,6,0)</f>
        <v>No</v>
      </c>
      <c r="H2325" s="8">
        <f>VLOOKUP(A2325:A4659,'Medical Examinations'!$A$2:$H$2336,7,0)</f>
        <v>0</v>
      </c>
      <c r="I2325" t="str">
        <f>VLOOKUP(A2325:A4659,'Medical Examinations'!$A$2:$K$2336,11,0)</f>
        <v>No</v>
      </c>
      <c r="J2325" s="8" t="str">
        <f>VLOOKUP(A2325:A4659,'Medical Examinations'!$A$2:$M$2336,12,0)</f>
        <v>Normal Weight</v>
      </c>
      <c r="K2325" s="8" t="str">
        <f>VLOOKUP(A2325:A4659,'Medical Examinations'!$A$2:$M$2336,13,0)</f>
        <v>Normal</v>
      </c>
      <c r="L2325" s="8" t="str">
        <f>VLOOKUP(Table1[CUSTOMER ID],'Hospitalisation Details'!$A$1:$N$2344,12,0)</f>
        <v>26/Dec/1999</v>
      </c>
      <c r="M2325" s="22">
        <f>VLOOKUP(Table1[CUSTOMER ID],'Hospitalisation Details'!$A$2:$N$2344,14,0)</f>
        <v>700</v>
      </c>
      <c r="N2325" s="8" t="str">
        <f>VLOOKUP(Table1[CUSTOMER ID],'Hospitalisation Details'!$A$2:$I$2344,7,0)</f>
        <v>tier - 2</v>
      </c>
      <c r="O2325" s="8" t="str">
        <f>VLOOKUP(Table1[CUSTOMER ID],'Hospitalisation Details'!$A$2:$I$2344,8,0)</f>
        <v>tier - 3</v>
      </c>
      <c r="P2325" s="8" t="str">
        <f>VLOOKUP(Table1[CUSTOMER ID],'Hospitalisation Details'!$A$2:$I$2344,9,0)</f>
        <v>R1013</v>
      </c>
      <c r="Q2325" s="8">
        <f ca="1">VLOOKUP(Table1[CUSTOMER ID],'Hospitalisation Details'!$A$2:$N$2344,13,0)</f>
        <v>24</v>
      </c>
    </row>
    <row r="2326" spans="1:17" ht="15.75" x14ac:dyDescent="0.25">
      <c r="A2326" s="1" t="s">
        <v>28</v>
      </c>
      <c r="B2326" s="8" t="str">
        <f>VLOOKUP(A2326:A4660,'Customer Names'!$A$2:$D$2336,2,0)</f>
        <v xml:space="preserve">  Fred</v>
      </c>
      <c r="C2326" s="8">
        <f>VLOOKUP(A2326:A4660,'Medical Examinations'!$A$2:$H$2336,2,0)</f>
        <v>24.76</v>
      </c>
      <c r="D2326" s="8">
        <f>VLOOKUP(A2326:A4660,'Medical Examinations'!$A$2:$H$2336,3,0)</f>
        <v>4.54</v>
      </c>
      <c r="E2326" s="8" t="str">
        <f>VLOOKUP(A2326:A4660,'Medical Examinations'!$A$1:$M$2336,10,0)</f>
        <v>Yes</v>
      </c>
      <c r="F2326" s="8" t="str">
        <f>VLOOKUP(A2326:A4660,'Medical Examinations'!$A$2:$H$2336,5,0)</f>
        <v>No</v>
      </c>
      <c r="G2326" s="8" t="str">
        <f>VLOOKUP(A2326:A4660,'Medical Examinations'!$A$2:$H$2336,6,0)</f>
        <v>No</v>
      </c>
      <c r="H2326" s="8">
        <f>VLOOKUP(A2326:A4660,'Medical Examinations'!$A$2:$H$2336,7,0)</f>
        <v>0</v>
      </c>
      <c r="I2326" t="str">
        <f>VLOOKUP(A2326:A4660,'Medical Examinations'!$A$2:$K$2336,11,0)</f>
        <v>No</v>
      </c>
      <c r="J2326" s="8" t="str">
        <f>VLOOKUP(A2326:A4660,'Medical Examinations'!$A$2:$M$2336,12,0)</f>
        <v>Normal Weight</v>
      </c>
      <c r="K2326" s="8" t="str">
        <f>VLOOKUP(A2326:A4660,'Medical Examinations'!$A$2:$M$2336,13,0)</f>
        <v>Normal</v>
      </c>
      <c r="L2326" s="8" t="str">
        <f>VLOOKUP(Table1[CUSTOMER ID],'Hospitalisation Details'!$A$1:$N$2344,12,0)</f>
        <v>12/Sep/2001</v>
      </c>
      <c r="M2326" s="22">
        <f>VLOOKUP(Table1[CUSTOMER ID],'Hospitalisation Details'!$A$2:$N$2344,14,0)</f>
        <v>687.54</v>
      </c>
      <c r="N2326" s="8" t="str">
        <f>VLOOKUP(Table1[CUSTOMER ID],'Hospitalisation Details'!$A$2:$I$2344,7,0)</f>
        <v>tier - 3</v>
      </c>
      <c r="O2326" s="8" t="str">
        <f>VLOOKUP(Table1[CUSTOMER ID],'Hospitalisation Details'!$A$2:$I$2344,8,0)</f>
        <v>tier - 2</v>
      </c>
      <c r="P2326" s="8" t="str">
        <f>VLOOKUP(Table1[CUSTOMER ID],'Hospitalisation Details'!$A$2:$I$2344,9,0)</f>
        <v>R1013</v>
      </c>
      <c r="Q2326" s="8">
        <f ca="1">VLOOKUP(Table1[CUSTOMER ID],'Hospitalisation Details'!$A$2:$N$2344,13,0)</f>
        <v>23</v>
      </c>
    </row>
    <row r="2327" spans="1:17" ht="15.75" x14ac:dyDescent="0.25">
      <c r="A2327" s="1" t="s">
        <v>27</v>
      </c>
      <c r="B2327" s="8" t="str">
        <f>VLOOKUP(A2327:A4661,'Customer Names'!$A$2:$D$2336,2,0)</f>
        <v xml:space="preserve">  Sebastian</v>
      </c>
      <c r="C2327" s="8">
        <f>VLOOKUP(A2327:A4661,'Medical Examinations'!$A$2:$H$2336,2,0)</f>
        <v>20.100000000000001</v>
      </c>
      <c r="D2327" s="8">
        <f>VLOOKUP(A2327:A4661,'Medical Examinations'!$A$2:$H$2336,3,0)</f>
        <v>5.6</v>
      </c>
      <c r="E2327" s="8" t="str">
        <f>VLOOKUP(A2327:A4661,'Medical Examinations'!$A$1:$M$2336,10,0)</f>
        <v>Yes</v>
      </c>
      <c r="F2327" s="8" t="str">
        <f>VLOOKUP(A2327:A4661,'Medical Examinations'!$A$2:$H$2336,5,0)</f>
        <v>No</v>
      </c>
      <c r="G2327" s="8" t="str">
        <f>VLOOKUP(A2327:A4661,'Medical Examinations'!$A$2:$H$2336,6,0)</f>
        <v>Yes</v>
      </c>
      <c r="H2327" s="8">
        <f>VLOOKUP(A2327:A4661,'Medical Examinations'!$A$2:$H$2336,7,0)</f>
        <v>1</v>
      </c>
      <c r="I2327" t="str">
        <f>VLOOKUP(A2327:A4661,'Medical Examinations'!$A$2:$K$2336,11,0)</f>
        <v>No</v>
      </c>
      <c r="J2327" s="8" t="str">
        <f>VLOOKUP(A2327:A4661,'Medical Examinations'!$A$2:$M$2336,12,0)</f>
        <v>Normal Weight</v>
      </c>
      <c r="K2327" s="8" t="str">
        <f>VLOOKUP(A2327:A4661,'Medical Examinations'!$A$2:$M$2336,13,0)</f>
        <v>Normal</v>
      </c>
      <c r="L2327" s="8" t="str">
        <f>VLOOKUP(Table1[CUSTOMER ID],'Hospitalisation Details'!$A$1:$N$2344,12,0)</f>
        <v>9/Nov/1997</v>
      </c>
      <c r="M2327" s="22">
        <f>VLOOKUP(Table1[CUSTOMER ID],'Hospitalisation Details'!$A$2:$N$2344,14,0)</f>
        <v>670</v>
      </c>
      <c r="N2327" s="8" t="str">
        <f>VLOOKUP(Table1[CUSTOMER ID],'Hospitalisation Details'!$A$2:$I$2344,7,0)</f>
        <v>tier - 3</v>
      </c>
      <c r="O2327" s="8" t="str">
        <f>VLOOKUP(Table1[CUSTOMER ID],'Hospitalisation Details'!$A$2:$I$2344,8,0)</f>
        <v>tier - 3</v>
      </c>
      <c r="P2327" s="8" t="str">
        <f>VLOOKUP(Table1[CUSTOMER ID],'Hospitalisation Details'!$A$2:$I$2344,9,0)</f>
        <v>R1013</v>
      </c>
      <c r="Q2327" s="8">
        <f ca="1">VLOOKUP(Table1[CUSTOMER ID],'Hospitalisation Details'!$A$2:$N$2344,13,0)</f>
        <v>27</v>
      </c>
    </row>
    <row r="2328" spans="1:17" ht="15.75" x14ac:dyDescent="0.25">
      <c r="A2328" s="1" t="s">
        <v>26</v>
      </c>
      <c r="B2328" s="8" t="str">
        <f>VLOOKUP(A2328:A4662,'Customer Names'!$A$2:$D$2336,2,0)</f>
        <v xml:space="preserve">  Laura</v>
      </c>
      <c r="C2328" s="8">
        <f>VLOOKUP(A2328:A4662,'Medical Examinations'!$A$2:$H$2336,2,0)</f>
        <v>21.77</v>
      </c>
      <c r="D2328" s="8">
        <f>VLOOKUP(A2328:A4662,'Medical Examinations'!$A$2:$H$2336,3,0)</f>
        <v>10.67</v>
      </c>
      <c r="E2328" s="8" t="str">
        <f>VLOOKUP(A2328:A4662,'Medical Examinations'!$A$1:$M$2336,10,0)</f>
        <v>No</v>
      </c>
      <c r="F2328" s="8" t="str">
        <f>VLOOKUP(A2328:A4662,'Medical Examinations'!$A$2:$H$2336,5,0)</f>
        <v>No</v>
      </c>
      <c r="G2328" s="8" t="str">
        <f>VLOOKUP(A2328:A4662,'Medical Examinations'!$A$2:$H$2336,6,0)</f>
        <v>No</v>
      </c>
      <c r="H2328" s="8">
        <f>VLOOKUP(A2328:A4662,'Medical Examinations'!$A$2:$H$2336,7,0)</f>
        <v>0</v>
      </c>
      <c r="I2328" t="str">
        <f>VLOOKUP(A2328:A4662,'Medical Examinations'!$A$2:$K$2336,11,0)</f>
        <v>No</v>
      </c>
      <c r="J2328" s="8" t="str">
        <f>VLOOKUP(A2328:A4662,'Medical Examinations'!$A$2:$M$2336,12,0)</f>
        <v>Normal Weight</v>
      </c>
      <c r="K2328" s="8" t="str">
        <f>VLOOKUP(A2328:A4662,'Medical Examinations'!$A$2:$M$2336,13,0)</f>
        <v>Diabetes</v>
      </c>
      <c r="L2328" s="8" t="str">
        <f>VLOOKUP(Table1[CUSTOMER ID],'Hospitalisation Details'!$A$1:$N$2344,12,0)</f>
        <v>29/Nov/2002</v>
      </c>
      <c r="M2328" s="22">
        <f>VLOOKUP(Table1[CUSTOMER ID],'Hospitalisation Details'!$A$2:$N$2344,14,0)</f>
        <v>668</v>
      </c>
      <c r="N2328" s="8" t="str">
        <f>VLOOKUP(Table1[CUSTOMER ID],'Hospitalisation Details'!$A$2:$I$2344,7,0)</f>
        <v>tier - 3</v>
      </c>
      <c r="O2328" s="8" t="str">
        <f>VLOOKUP(Table1[CUSTOMER ID],'Hospitalisation Details'!$A$2:$I$2344,8,0)</f>
        <v>tier - 2</v>
      </c>
      <c r="P2328" s="8" t="str">
        <f>VLOOKUP(Table1[CUSTOMER ID],'Hospitalisation Details'!$A$2:$I$2344,9,0)</f>
        <v>R1012</v>
      </c>
      <c r="Q2328" s="8">
        <f ca="1">VLOOKUP(Table1[CUSTOMER ID],'Hospitalisation Details'!$A$2:$N$2344,13,0)</f>
        <v>21</v>
      </c>
    </row>
    <row r="2329" spans="1:17" ht="15.75" x14ac:dyDescent="0.25">
      <c r="A2329" s="1" t="s">
        <v>25</v>
      </c>
      <c r="B2329" s="8" t="str">
        <f>VLOOKUP(A2329:A4663,'Customer Names'!$A$2:$D$2336,2,0)</f>
        <v xml:space="preserve">  Nicole</v>
      </c>
      <c r="C2329" s="8">
        <f>VLOOKUP(A2329:A4663,'Medical Examinations'!$A$2:$H$2336,2,0)</f>
        <v>17.82</v>
      </c>
      <c r="D2329" s="8">
        <f>VLOOKUP(A2329:A4663,'Medical Examinations'!$A$2:$H$2336,3,0)</f>
        <v>5.26</v>
      </c>
      <c r="E2329" s="8" t="str">
        <f>VLOOKUP(A2329:A4663,'Medical Examinations'!$A$1:$M$2336,10,0)</f>
        <v>Yes</v>
      </c>
      <c r="F2329" s="8" t="str">
        <f>VLOOKUP(A2329:A4663,'Medical Examinations'!$A$2:$H$2336,5,0)</f>
        <v>No</v>
      </c>
      <c r="G2329" s="8" t="str">
        <f>VLOOKUP(A2329:A4663,'Medical Examinations'!$A$2:$H$2336,6,0)</f>
        <v>No</v>
      </c>
      <c r="H2329" s="8">
        <f>VLOOKUP(A2329:A4663,'Medical Examinations'!$A$2:$H$2336,7,0)</f>
        <v>1</v>
      </c>
      <c r="I2329" t="str">
        <f>VLOOKUP(A2329:A4663,'Medical Examinations'!$A$2:$K$2336,11,0)</f>
        <v>No</v>
      </c>
      <c r="J2329" s="8" t="str">
        <f>VLOOKUP(A2329:A4663,'Medical Examinations'!$A$2:$M$2336,12,0)</f>
        <v>Underweight</v>
      </c>
      <c r="K2329" s="8" t="str">
        <f>VLOOKUP(A2329:A4663,'Medical Examinations'!$A$2:$M$2336,13,0)</f>
        <v>Normal</v>
      </c>
      <c r="L2329" s="8" t="str">
        <f>VLOOKUP(Table1[CUSTOMER ID],'Hospitalisation Details'!$A$1:$N$2344,12,0)</f>
        <v>4/Jul/1995</v>
      </c>
      <c r="M2329" s="22">
        <f>VLOOKUP(Table1[CUSTOMER ID],'Hospitalisation Details'!$A$2:$N$2344,14,0)</f>
        <v>650</v>
      </c>
      <c r="N2329" s="8" t="str">
        <f>VLOOKUP(Table1[CUSTOMER ID],'Hospitalisation Details'!$A$2:$I$2344,7,0)</f>
        <v>tier - 3</v>
      </c>
      <c r="O2329" s="8" t="str">
        <f>VLOOKUP(Table1[CUSTOMER ID],'Hospitalisation Details'!$A$2:$I$2344,8,0)</f>
        <v>tier - 3</v>
      </c>
      <c r="P2329" s="8" t="str">
        <f>VLOOKUP(Table1[CUSTOMER ID],'Hospitalisation Details'!$A$2:$I$2344,9,0)</f>
        <v>R1013</v>
      </c>
      <c r="Q2329" s="8">
        <f ca="1">VLOOKUP(Table1[CUSTOMER ID],'Hospitalisation Details'!$A$2:$N$2344,13,0)</f>
        <v>29</v>
      </c>
    </row>
    <row r="2330" spans="1:17" ht="15.75" x14ac:dyDescent="0.25">
      <c r="A2330" s="1" t="s">
        <v>24</v>
      </c>
      <c r="B2330" s="8" t="str">
        <f>VLOOKUP(A2330:A4664,'Customer Names'!$A$2:$D$2336,2,0)</f>
        <v xml:space="preserve">  Susan E</v>
      </c>
      <c r="C2330" s="8">
        <f>VLOOKUP(A2330:A4664,'Medical Examinations'!$A$2:$H$2336,2,0)</f>
        <v>17.07</v>
      </c>
      <c r="D2330" s="8">
        <f>VLOOKUP(A2330:A4664,'Medical Examinations'!$A$2:$H$2336,3,0)</f>
        <v>5.22</v>
      </c>
      <c r="E2330" s="8" t="str">
        <f>VLOOKUP(A2330:A4664,'Medical Examinations'!$A$1:$M$2336,10,0)</f>
        <v>No</v>
      </c>
      <c r="F2330" s="8" t="str">
        <f>VLOOKUP(A2330:A4664,'Medical Examinations'!$A$2:$H$2336,5,0)</f>
        <v>No</v>
      </c>
      <c r="G2330" s="8" t="str">
        <f>VLOOKUP(A2330:A4664,'Medical Examinations'!$A$2:$H$2336,6,0)</f>
        <v>Yes</v>
      </c>
      <c r="H2330" s="8">
        <f>VLOOKUP(A2330:A4664,'Medical Examinations'!$A$2:$H$2336,7,0)</f>
        <v>1</v>
      </c>
      <c r="I2330" t="str">
        <f>VLOOKUP(A2330:A4664,'Medical Examinations'!$A$2:$K$2336,11,0)</f>
        <v>No</v>
      </c>
      <c r="J2330" s="8" t="str">
        <f>VLOOKUP(A2330:A4664,'Medical Examinations'!$A$2:$M$2336,12,0)</f>
        <v>Underweight</v>
      </c>
      <c r="K2330" s="8" t="str">
        <f>VLOOKUP(A2330:A4664,'Medical Examinations'!$A$2:$M$2336,13,0)</f>
        <v>Normal</v>
      </c>
      <c r="L2330" s="8" t="str">
        <f>VLOOKUP(Table1[CUSTOMER ID],'Hospitalisation Details'!$A$1:$N$2344,12,0)</f>
        <v>1/Jun/1993</v>
      </c>
      <c r="M2330" s="22">
        <f>VLOOKUP(Table1[CUSTOMER ID],'Hospitalisation Details'!$A$2:$N$2344,14,0)</f>
        <v>650</v>
      </c>
      <c r="N2330" s="8" t="str">
        <f>VLOOKUP(Table1[CUSTOMER ID],'Hospitalisation Details'!$A$2:$I$2344,7,0)</f>
        <v>tier - 3</v>
      </c>
      <c r="O2330" s="8" t="str">
        <f>VLOOKUP(Table1[CUSTOMER ID],'Hospitalisation Details'!$A$2:$I$2344,8,0)</f>
        <v>tier - 3</v>
      </c>
      <c r="P2330" s="8" t="str">
        <f>VLOOKUP(Table1[CUSTOMER ID],'Hospitalisation Details'!$A$2:$I$2344,9,0)</f>
        <v>R1013</v>
      </c>
      <c r="Q2330" s="8">
        <f ca="1">VLOOKUP(Table1[CUSTOMER ID],'Hospitalisation Details'!$A$2:$N$2344,13,0)</f>
        <v>31</v>
      </c>
    </row>
    <row r="2331" spans="1:17" ht="15.75" x14ac:dyDescent="0.25">
      <c r="A2331" s="1" t="s">
        <v>22</v>
      </c>
      <c r="B2331" s="8" t="str">
        <f>VLOOKUP(A2331:A4665,'Customer Names'!$A$2:$D$2336,2,0)</f>
        <v xml:space="preserve">  Katy</v>
      </c>
      <c r="C2331" s="8">
        <f>VLOOKUP(A2331:A4665,'Medical Examinations'!$A$2:$H$2336,2,0)</f>
        <v>22.24</v>
      </c>
      <c r="D2331" s="8">
        <f>VLOOKUP(A2331:A4665,'Medical Examinations'!$A$2:$H$2336,3,0)</f>
        <v>4.29</v>
      </c>
      <c r="E2331" s="8" t="str">
        <f>VLOOKUP(A2331:A4665,'Medical Examinations'!$A$1:$M$2336,10,0)</f>
        <v>Yes</v>
      </c>
      <c r="F2331" s="8" t="str">
        <f>VLOOKUP(A2331:A4665,'Medical Examinations'!$A$2:$H$2336,5,0)</f>
        <v>No</v>
      </c>
      <c r="G2331" s="8" t="str">
        <f>VLOOKUP(A2331:A4665,'Medical Examinations'!$A$2:$H$2336,6,0)</f>
        <v>No</v>
      </c>
      <c r="H2331" s="8">
        <f>VLOOKUP(A2331:A4665,'Medical Examinations'!$A$2:$H$2336,7,0)</f>
        <v>0</v>
      </c>
      <c r="I2331" t="str">
        <f>VLOOKUP(A2331:A4665,'Medical Examinations'!$A$2:$K$2336,11,0)</f>
        <v>No</v>
      </c>
      <c r="J2331" s="8" t="str">
        <f>VLOOKUP(A2331:A4665,'Medical Examinations'!$A$2:$M$2336,12,0)</f>
        <v>Normal Weight</v>
      </c>
      <c r="K2331" s="8" t="str">
        <f>VLOOKUP(A2331:A4665,'Medical Examinations'!$A$2:$M$2336,13,0)</f>
        <v>Normal</v>
      </c>
      <c r="L2331" s="8" t="str">
        <f>VLOOKUP(Table1[CUSTOMER ID],'Hospitalisation Details'!$A$1:$N$2344,12,0)</f>
        <v>20/Nov/2001</v>
      </c>
      <c r="M2331" s="22">
        <f>VLOOKUP(Table1[CUSTOMER ID],'Hospitalisation Details'!$A$2:$N$2344,14,0)</f>
        <v>646.14</v>
      </c>
      <c r="N2331" s="8" t="str">
        <f>VLOOKUP(Table1[CUSTOMER ID],'Hospitalisation Details'!$A$2:$I$2344,7,0)</f>
        <v>tier - 3</v>
      </c>
      <c r="O2331" s="8" t="str">
        <f>VLOOKUP(Table1[CUSTOMER ID],'Hospitalisation Details'!$A$2:$I$2344,8,0)</f>
        <v>tier - 3</v>
      </c>
      <c r="P2331" s="8" t="str">
        <f>VLOOKUP(Table1[CUSTOMER ID],'Hospitalisation Details'!$A$2:$I$2344,9,0)</f>
        <v>R1012</v>
      </c>
      <c r="Q2331" s="8">
        <f ca="1">VLOOKUP(Table1[CUSTOMER ID],'Hospitalisation Details'!$A$2:$N$2344,13,0)</f>
        <v>23</v>
      </c>
    </row>
    <row r="2332" spans="1:17" ht="15.75" x14ac:dyDescent="0.25">
      <c r="A2332" s="1" t="s">
        <v>21</v>
      </c>
      <c r="B2332" s="8" t="str">
        <f>VLOOKUP(A2332:A4666,'Customer Names'!$A$2:$D$2336,2,0)</f>
        <v xml:space="preserve">  Jordan</v>
      </c>
      <c r="C2332" s="8">
        <f>VLOOKUP(A2332:A4666,'Medical Examinations'!$A$2:$H$2336,2,0)</f>
        <v>22.34</v>
      </c>
      <c r="D2332" s="8">
        <f>VLOOKUP(A2332:A4666,'Medical Examinations'!$A$2:$H$2336,3,0)</f>
        <v>5.57</v>
      </c>
      <c r="E2332" s="8" t="str">
        <f>VLOOKUP(A2332:A4666,'Medical Examinations'!$A$1:$M$2336,10,0)</f>
        <v>No</v>
      </c>
      <c r="F2332" s="8" t="str">
        <f>VLOOKUP(A2332:A4666,'Medical Examinations'!$A$2:$H$2336,5,0)</f>
        <v>No</v>
      </c>
      <c r="G2332" s="8" t="str">
        <f>VLOOKUP(A2332:A4666,'Medical Examinations'!$A$2:$H$2336,6,0)</f>
        <v>No</v>
      </c>
      <c r="H2332" s="8">
        <f>VLOOKUP(A2332:A4666,'Medical Examinations'!$A$2:$H$2336,7,0)</f>
        <v>1</v>
      </c>
      <c r="I2332" t="str">
        <f>VLOOKUP(A2332:A4666,'Medical Examinations'!$A$2:$K$2336,11,0)</f>
        <v>No</v>
      </c>
      <c r="J2332" s="8" t="str">
        <f>VLOOKUP(A2332:A4666,'Medical Examinations'!$A$2:$M$2336,12,0)</f>
        <v>Normal Weight</v>
      </c>
      <c r="K2332" s="8" t="str">
        <f>VLOOKUP(A2332:A4666,'Medical Examinations'!$A$2:$M$2336,13,0)</f>
        <v>Normal</v>
      </c>
      <c r="L2332" s="8" t="str">
        <f>VLOOKUP(Table1[CUSTOMER ID],'Hospitalisation Details'!$A$1:$N$2344,12,0)</f>
        <v>27/Jul/1998</v>
      </c>
      <c r="M2332" s="22">
        <f>VLOOKUP(Table1[CUSTOMER ID],'Hospitalisation Details'!$A$2:$N$2344,14,0)</f>
        <v>637.26</v>
      </c>
      <c r="N2332" s="8" t="str">
        <f>VLOOKUP(Table1[CUSTOMER ID],'Hospitalisation Details'!$A$2:$I$2344,7,0)</f>
        <v>tier - 3</v>
      </c>
      <c r="O2332" s="8" t="str">
        <f>VLOOKUP(Table1[CUSTOMER ID],'Hospitalisation Details'!$A$2:$I$2344,8,0)</f>
        <v>tier - 3</v>
      </c>
      <c r="P2332" s="8" t="str">
        <f>VLOOKUP(Table1[CUSTOMER ID],'Hospitalisation Details'!$A$2:$I$2344,9,0)</f>
        <v>R1013</v>
      </c>
      <c r="Q2332" s="8">
        <f ca="1">VLOOKUP(Table1[CUSTOMER ID],'Hospitalisation Details'!$A$2:$N$2344,13,0)</f>
        <v>26</v>
      </c>
    </row>
    <row r="2333" spans="1:17" ht="15.75" x14ac:dyDescent="0.25">
      <c r="A2333" s="1" t="s">
        <v>19</v>
      </c>
      <c r="B2333" s="8" t="str">
        <f>VLOOKUP(A2333:A4667,'Customer Names'!$A$2:$D$2336,2,0)</f>
        <v xml:space="preserve">  Juan D</v>
      </c>
      <c r="C2333" s="8">
        <f>VLOOKUP(A2333:A4667,'Medical Examinations'!$A$2:$H$2336,2,0)</f>
        <v>17.7</v>
      </c>
      <c r="D2333" s="8">
        <f>VLOOKUP(A2333:A4667,'Medical Examinations'!$A$2:$H$2336,3,0)</f>
        <v>6.28</v>
      </c>
      <c r="E2333" s="8" t="str">
        <f>VLOOKUP(A2333:A4667,'Medical Examinations'!$A$1:$M$2336,10,0)</f>
        <v>No</v>
      </c>
      <c r="F2333" s="8" t="str">
        <f>VLOOKUP(A2333:A4667,'Medical Examinations'!$A$2:$H$2336,5,0)</f>
        <v>No</v>
      </c>
      <c r="G2333" s="8" t="str">
        <f>VLOOKUP(A2333:A4667,'Medical Examinations'!$A$2:$H$2336,6,0)</f>
        <v>No</v>
      </c>
      <c r="H2333" s="8">
        <f>VLOOKUP(A2333:A4667,'Medical Examinations'!$A$2:$H$2336,7,0)</f>
        <v>1</v>
      </c>
      <c r="I2333" t="str">
        <f>VLOOKUP(A2333:A4667,'Medical Examinations'!$A$2:$K$2336,11,0)</f>
        <v>No</v>
      </c>
      <c r="J2333" s="8" t="str">
        <f>VLOOKUP(A2333:A4667,'Medical Examinations'!$A$2:$M$2336,12,0)</f>
        <v>Underweight</v>
      </c>
      <c r="K2333" s="8" t="str">
        <f>VLOOKUP(A2333:A4667,'Medical Examinations'!$A$2:$M$2336,13,0)</f>
        <v>Prediabetes</v>
      </c>
      <c r="L2333" s="8" t="str">
        <f>VLOOKUP(Table1[CUSTOMER ID],'Hospitalisation Details'!$A$1:$N$2344,12,0)</f>
        <v>13/Sep/1992</v>
      </c>
      <c r="M2333" s="22">
        <f>VLOOKUP(Table1[CUSTOMER ID],'Hospitalisation Details'!$A$2:$N$2344,14,0)</f>
        <v>604.54</v>
      </c>
      <c r="N2333" s="8" t="str">
        <f>VLOOKUP(Table1[CUSTOMER ID],'Hospitalisation Details'!$A$2:$I$2344,7,0)</f>
        <v>tier - 3</v>
      </c>
      <c r="O2333" s="8" t="str">
        <f>VLOOKUP(Table1[CUSTOMER ID],'Hospitalisation Details'!$A$2:$I$2344,8,0)</f>
        <v>tier - 3</v>
      </c>
      <c r="P2333" s="8" t="str">
        <f>VLOOKUP(Table1[CUSTOMER ID],'Hospitalisation Details'!$A$2:$I$2344,9,0)</f>
        <v>R1013</v>
      </c>
      <c r="Q2333" s="8">
        <f ca="1">VLOOKUP(Table1[CUSTOMER ID],'Hospitalisation Details'!$A$2:$N$2344,13,0)</f>
        <v>32</v>
      </c>
    </row>
    <row r="2334" spans="1:17" ht="15.75" x14ac:dyDescent="0.25">
      <c r="A2334" s="1" t="s">
        <v>17</v>
      </c>
      <c r="B2334" s="8" t="str">
        <f>VLOOKUP(A2334:A4668,'Customer Names'!$A$2:$D$2336,2,0)</f>
        <v xml:space="preserve">  Julie</v>
      </c>
      <c r="C2334" s="8">
        <f>VLOOKUP(A2334:A4668,'Medical Examinations'!$A$2:$H$2336,2,0)</f>
        <v>16.47</v>
      </c>
      <c r="D2334" s="8">
        <f>VLOOKUP(A2334:A4668,'Medical Examinations'!$A$2:$H$2336,3,0)</f>
        <v>6.35</v>
      </c>
      <c r="E2334" s="8" t="str">
        <f>VLOOKUP(A2334:A4668,'Medical Examinations'!$A$1:$M$2336,10,0)</f>
        <v>No</v>
      </c>
      <c r="F2334" s="8" t="str">
        <f>VLOOKUP(A2334:A4668,'Medical Examinations'!$A$2:$H$2336,5,0)</f>
        <v>No</v>
      </c>
      <c r="G2334" s="8" t="str">
        <f>VLOOKUP(A2334:A4668,'Medical Examinations'!$A$2:$H$2336,6,0)</f>
        <v>Yes</v>
      </c>
      <c r="H2334" s="8">
        <f>VLOOKUP(A2334:A4668,'Medical Examinations'!$A$2:$H$2336,7,0)</f>
        <v>1</v>
      </c>
      <c r="I2334" t="str">
        <f>VLOOKUP(A2334:A4668,'Medical Examinations'!$A$2:$K$2336,11,0)</f>
        <v>No</v>
      </c>
      <c r="J2334" s="8" t="str">
        <f>VLOOKUP(A2334:A4668,'Medical Examinations'!$A$2:$M$2336,12,0)</f>
        <v>Underweight</v>
      </c>
      <c r="K2334" s="8" t="str">
        <f>VLOOKUP(A2334:A4668,'Medical Examinations'!$A$2:$M$2336,13,0)</f>
        <v>Prediabetes</v>
      </c>
      <c r="L2334" s="8" t="str">
        <f>VLOOKUP(Table1[CUSTOMER ID],'Hospitalisation Details'!$A$1:$N$2344,12,0)</f>
        <v>30/Jun/1993</v>
      </c>
      <c r="M2334" s="22">
        <f>VLOOKUP(Table1[CUSTOMER ID],'Hospitalisation Details'!$A$2:$N$2344,14,0)</f>
        <v>600</v>
      </c>
      <c r="N2334" s="8" t="str">
        <f>VLOOKUP(Table1[CUSTOMER ID],'Hospitalisation Details'!$A$2:$I$2344,7,0)</f>
        <v>tier - 2</v>
      </c>
      <c r="O2334" s="8" t="str">
        <f>VLOOKUP(Table1[CUSTOMER ID],'Hospitalisation Details'!$A$2:$I$2344,8,0)</f>
        <v>tier - 1</v>
      </c>
      <c r="P2334" s="8" t="str">
        <f>VLOOKUP(Table1[CUSTOMER ID],'Hospitalisation Details'!$A$2:$I$2344,9,0)</f>
        <v>R1013</v>
      </c>
      <c r="Q2334" s="8">
        <f ca="1">VLOOKUP(Table1[CUSTOMER ID],'Hospitalisation Details'!$A$2:$N$2344,13,0)</f>
        <v>31</v>
      </c>
    </row>
    <row r="2335" spans="1:17" ht="15.75" x14ac:dyDescent="0.25">
      <c r="A2335" s="1" t="s">
        <v>14</v>
      </c>
      <c r="B2335" s="8" t="str">
        <f>VLOOKUP(A2335:A4669,'Customer Names'!$A$2:$D$2336,2,0)</f>
        <v xml:space="preserve">  Evan P</v>
      </c>
      <c r="C2335" s="8">
        <f>VLOOKUP(A2335:A4669,'Medical Examinations'!$A$2:$H$2336,2,0)</f>
        <v>17.600000000000001</v>
      </c>
      <c r="D2335" s="8">
        <f>VLOOKUP(A2335:A4669,'Medical Examinations'!$A$2:$H$2336,3,0)</f>
        <v>4.3899999999999997</v>
      </c>
      <c r="E2335" s="8" t="str">
        <f>VLOOKUP(A2335:A4669,'Medical Examinations'!$A$1:$M$2336,10,0)</f>
        <v>No</v>
      </c>
      <c r="F2335" s="8" t="str">
        <f>VLOOKUP(A2335:A4669,'Medical Examinations'!$A$2:$H$2336,5,0)</f>
        <v>No</v>
      </c>
      <c r="G2335" s="8" t="str">
        <f>VLOOKUP(A2335:A4669,'Medical Examinations'!$A$2:$H$2336,6,0)</f>
        <v>No</v>
      </c>
      <c r="H2335" s="8">
        <f>VLOOKUP(A2335:A4669,'Medical Examinations'!$A$2:$H$2336,7,0)</f>
        <v>1</v>
      </c>
      <c r="I2335" t="str">
        <f>VLOOKUP(A2335:A4669,'Medical Examinations'!$A$2:$K$2336,11,0)</f>
        <v>No</v>
      </c>
      <c r="J2335" s="8" t="str">
        <f>VLOOKUP(A2335:A4669,'Medical Examinations'!$A$2:$M$2336,12,0)</f>
        <v>Underweight</v>
      </c>
      <c r="K2335" s="8" t="str">
        <f>VLOOKUP(A2335:A4669,'Medical Examinations'!$A$2:$M$2336,13,0)</f>
        <v>Normal</v>
      </c>
      <c r="L2335" s="8" t="str">
        <f>VLOOKUP(Table1[CUSTOMER ID],'Hospitalisation Details'!$A$1:$N$2344,12,0)</f>
        <v>30/Nov/1992</v>
      </c>
      <c r="M2335" s="22">
        <f>VLOOKUP(Table1[CUSTOMER ID],'Hospitalisation Details'!$A$2:$N$2344,14,0)</f>
        <v>570.62</v>
      </c>
      <c r="N2335" s="8" t="str">
        <f>VLOOKUP(Table1[CUSTOMER ID],'Hospitalisation Details'!$A$2:$I$2344,7,0)</f>
        <v>tier - 2</v>
      </c>
      <c r="O2335" s="8" t="str">
        <f>VLOOKUP(Table1[CUSTOMER ID],'Hospitalisation Details'!$A$2:$I$2344,8,0)</f>
        <v>tier - 1</v>
      </c>
      <c r="P2335" s="8" t="str">
        <f>VLOOKUP(Table1[CUSTOMER ID],'Hospitalisation Details'!$A$2:$I$2344,9,0)</f>
        <v>R1013</v>
      </c>
      <c r="Q2335" s="8">
        <f ca="1">VLOOKUP(Table1[CUSTOMER ID],'Hospitalisation Details'!$A$2:$N$2344,13,0)</f>
        <v>31</v>
      </c>
    </row>
    <row r="2336" spans="1:17" ht="15.75" x14ac:dyDescent="0.25">
      <c r="A2336" s="1" t="s">
        <v>9</v>
      </c>
      <c r="B2336" s="8" t="str">
        <f>VLOOKUP(A2336:A4670,'Customer Names'!$A$2:$D$2336,2,0)</f>
        <v xml:space="preserve">  Aaron K</v>
      </c>
      <c r="C2336" s="8">
        <f>VLOOKUP(A2336:A4670,'Medical Examinations'!$A$2:$H$2336,2,0)</f>
        <v>17.579999999999998</v>
      </c>
      <c r="D2336" s="8">
        <f>VLOOKUP(A2336:A4670,'Medical Examinations'!$A$2:$H$2336,3,0)</f>
        <v>4.51</v>
      </c>
      <c r="E2336" s="8" t="str">
        <f>VLOOKUP(A2336:A4670,'Medical Examinations'!$A$1:$M$2336,10,0)</f>
        <v>No</v>
      </c>
      <c r="F2336" s="8" t="str">
        <f>VLOOKUP(A2336:A4670,'Medical Examinations'!$A$2:$H$2336,5,0)</f>
        <v>No</v>
      </c>
      <c r="G2336" s="8" t="str">
        <f>VLOOKUP(A2336:A4670,'Medical Examinations'!$A$2:$H$2336,6,0)</f>
        <v>No</v>
      </c>
      <c r="H2336" s="8">
        <f>VLOOKUP(A2336:A4670,'Medical Examinations'!$A$2:$H$2336,7,0)</f>
        <v>1</v>
      </c>
      <c r="I2336" t="str">
        <f>VLOOKUP(A2336:A4670,'Medical Examinations'!$A$2:$K$2336,11,0)</f>
        <v>No</v>
      </c>
      <c r="J2336" s="8" t="str">
        <f>VLOOKUP(A2336:A4670,'Medical Examinations'!$A$2:$M$2336,12,0)</f>
        <v>Underweight</v>
      </c>
      <c r="K2336" s="8" t="str">
        <f>VLOOKUP(A2336:A4670,'Medical Examinations'!$A$2:$M$2336,13,0)</f>
        <v>Normal</v>
      </c>
      <c r="L2336" s="8" t="str">
        <f>VLOOKUP(Table1[CUSTOMER ID],'Hospitalisation Details'!$A$1:$N$2344,12,0)</f>
        <v>9/Jul/1992</v>
      </c>
      <c r="M2336" s="22">
        <f>VLOOKUP(Table1[CUSTOMER ID],'Hospitalisation Details'!$A$2:$N$2344,14,0)</f>
        <v>563.84</v>
      </c>
      <c r="N2336" s="8" t="str">
        <f>VLOOKUP(Table1[CUSTOMER ID],'Hospitalisation Details'!$A$2:$I$2344,7,0)</f>
        <v>tier - 2</v>
      </c>
      <c r="O2336" s="8" t="str">
        <f>VLOOKUP(Table1[CUSTOMER ID],'Hospitalisation Details'!$A$2:$I$2344,8,0)</f>
        <v>tier - 3</v>
      </c>
      <c r="P2336" s="8" t="str">
        <f>VLOOKUP(Table1[CUSTOMER ID],'Hospitalisation Details'!$A$2:$I$2344,9,0)</f>
        <v>R1013</v>
      </c>
      <c r="Q2336" s="8">
        <f ca="1">VLOOKUP(Table1[CUSTOMER ID],'Hospitalisation Details'!$A$2:$N$2344,13,0)</f>
        <v>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FB32-532B-4E37-BB66-87E9182F6067}">
  <dimension ref="A3:C57"/>
  <sheetViews>
    <sheetView topLeftCell="A52" workbookViewId="0">
      <selection activeCell="C64" sqref="C64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17" bestFit="1" customWidth="1"/>
  </cols>
  <sheetData>
    <row r="3" spans="1:3" x14ac:dyDescent="0.25">
      <c r="A3" s="13" t="s">
        <v>6019</v>
      </c>
      <c r="B3" t="s">
        <v>6021</v>
      </c>
    </row>
    <row r="4" spans="1:3" x14ac:dyDescent="0.25">
      <c r="A4" s="14" t="s">
        <v>2379</v>
      </c>
      <c r="B4">
        <v>1944</v>
      </c>
    </row>
    <row r="5" spans="1:3" x14ac:dyDescent="0.25">
      <c r="A5" s="14" t="s">
        <v>2381</v>
      </c>
      <c r="B5">
        <v>391</v>
      </c>
    </row>
    <row r="6" spans="1:3" x14ac:dyDescent="0.25">
      <c r="A6" s="14" t="s">
        <v>6020</v>
      </c>
      <c r="B6">
        <v>2335</v>
      </c>
    </row>
    <row r="15" spans="1:3" x14ac:dyDescent="0.25">
      <c r="A15" s="13" t="s">
        <v>6019</v>
      </c>
      <c r="B15" t="s">
        <v>6022</v>
      </c>
      <c r="C15" t="s">
        <v>6023</v>
      </c>
    </row>
    <row r="16" spans="1:3" x14ac:dyDescent="0.25">
      <c r="A16" s="14" t="s">
        <v>2379</v>
      </c>
      <c r="B16">
        <v>1417</v>
      </c>
      <c r="C16" s="7">
        <v>6.6704427202190848</v>
      </c>
    </row>
    <row r="17" spans="1:3" x14ac:dyDescent="0.25">
      <c r="A17" s="14" t="s">
        <v>2380</v>
      </c>
      <c r="B17">
        <v>162</v>
      </c>
      <c r="C17" s="7">
        <v>5.1876388888888894</v>
      </c>
    </row>
    <row r="18" spans="1:3" x14ac:dyDescent="0.25">
      <c r="A18" s="14" t="s">
        <v>6020</v>
      </c>
      <c r="B18">
        <v>1579</v>
      </c>
      <c r="C18" s="7">
        <v>6.578997858672385</v>
      </c>
    </row>
    <row r="28" spans="1:3" x14ac:dyDescent="0.25">
      <c r="A28" s="13" t="s">
        <v>6019</v>
      </c>
      <c r="B28" t="s">
        <v>6024</v>
      </c>
    </row>
    <row r="29" spans="1:3" x14ac:dyDescent="0.25">
      <c r="A29" s="14" t="s">
        <v>6025</v>
      </c>
      <c r="B29">
        <v>4242121.96</v>
      </c>
    </row>
    <row r="30" spans="1:3" x14ac:dyDescent="0.25">
      <c r="A30" s="15" t="s">
        <v>6029</v>
      </c>
      <c r="B30">
        <v>1726354.4800000009</v>
      </c>
    </row>
    <row r="31" spans="1:3" x14ac:dyDescent="0.25">
      <c r="A31" s="15" t="s">
        <v>6030</v>
      </c>
      <c r="B31">
        <v>1674180.5099999998</v>
      </c>
    </row>
    <row r="32" spans="1:3" x14ac:dyDescent="0.25">
      <c r="A32" s="15" t="s">
        <v>6031</v>
      </c>
      <c r="B32">
        <v>841586.96999999962</v>
      </c>
    </row>
    <row r="33" spans="1:2" x14ac:dyDescent="0.25">
      <c r="A33" s="14" t="s">
        <v>6026</v>
      </c>
      <c r="B33">
        <v>20523672.919999994</v>
      </c>
    </row>
    <row r="34" spans="1:2" x14ac:dyDescent="0.25">
      <c r="A34" s="15" t="s">
        <v>6029</v>
      </c>
      <c r="B34">
        <v>8368678.5399999944</v>
      </c>
    </row>
    <row r="35" spans="1:2" x14ac:dyDescent="0.25">
      <c r="A35" s="15" t="s">
        <v>6030</v>
      </c>
      <c r="B35">
        <v>8546532.0700000003</v>
      </c>
    </row>
    <row r="36" spans="1:2" x14ac:dyDescent="0.25">
      <c r="A36" s="15" t="s">
        <v>6031</v>
      </c>
      <c r="B36">
        <v>3608462.3099999987</v>
      </c>
    </row>
    <row r="37" spans="1:2" x14ac:dyDescent="0.25">
      <c r="A37" s="14" t="s">
        <v>6027</v>
      </c>
      <c r="B37">
        <v>5612283.8499999987</v>
      </c>
    </row>
    <row r="38" spans="1:2" x14ac:dyDescent="0.25">
      <c r="A38" s="15" t="s">
        <v>6029</v>
      </c>
      <c r="B38">
        <v>2156107.5999999996</v>
      </c>
    </row>
    <row r="39" spans="1:2" x14ac:dyDescent="0.25">
      <c r="A39" s="15" t="s">
        <v>6030</v>
      </c>
      <c r="B39">
        <v>2451926.6199999992</v>
      </c>
    </row>
    <row r="40" spans="1:2" x14ac:dyDescent="0.25">
      <c r="A40" s="15" t="s">
        <v>6031</v>
      </c>
      <c r="B40">
        <v>1004249.6299999999</v>
      </c>
    </row>
    <row r="41" spans="1:2" x14ac:dyDescent="0.25">
      <c r="A41" s="14" t="s">
        <v>6028</v>
      </c>
      <c r="B41">
        <v>1214279.8800000001</v>
      </c>
    </row>
    <row r="42" spans="1:2" x14ac:dyDescent="0.25">
      <c r="A42" s="15" t="s">
        <v>6029</v>
      </c>
      <c r="B42">
        <v>490046.85000000003</v>
      </c>
    </row>
    <row r="43" spans="1:2" x14ac:dyDescent="0.25">
      <c r="A43" s="15" t="s">
        <v>6030</v>
      </c>
      <c r="B43">
        <v>566702.46000000008</v>
      </c>
    </row>
    <row r="44" spans="1:2" x14ac:dyDescent="0.25">
      <c r="A44" s="15" t="s">
        <v>6031</v>
      </c>
      <c r="B44">
        <v>157530.57</v>
      </c>
    </row>
    <row r="45" spans="1:2" x14ac:dyDescent="0.25">
      <c r="A45" s="14" t="s">
        <v>6020</v>
      </c>
      <c r="B45">
        <v>31592358.609999988</v>
      </c>
    </row>
    <row r="51" spans="1:2" x14ac:dyDescent="0.25">
      <c r="A51" s="13" t="s">
        <v>5997</v>
      </c>
      <c r="B51" t="s">
        <v>6033</v>
      </c>
    </row>
    <row r="53" spans="1:2" x14ac:dyDescent="0.25">
      <c r="A53" s="13" t="s">
        <v>6019</v>
      </c>
      <c r="B53" t="s">
        <v>6032</v>
      </c>
    </row>
    <row r="54" spans="1:2" x14ac:dyDescent="0.25">
      <c r="A54" s="14" t="s">
        <v>16</v>
      </c>
      <c r="B54">
        <v>30129.198585526356</v>
      </c>
    </row>
    <row r="55" spans="1:2" x14ac:dyDescent="0.25">
      <c r="A55" s="14" t="s">
        <v>11</v>
      </c>
      <c r="B55">
        <v>11865.268766816147</v>
      </c>
    </row>
    <row r="56" spans="1:2" x14ac:dyDescent="0.25">
      <c r="A56" s="14" t="s">
        <v>12</v>
      </c>
      <c r="B56">
        <v>9462.2693073593055</v>
      </c>
    </row>
    <row r="57" spans="1:2" x14ac:dyDescent="0.25">
      <c r="A57" s="14" t="s">
        <v>6020</v>
      </c>
      <c r="B57">
        <v>13529.918034261264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4B16A-92DF-44C1-B56C-CAA3C510A779}">
  <dimension ref="C1:Q2336"/>
  <sheetViews>
    <sheetView workbookViewId="0">
      <selection activeCell="AA20" sqref="AA20"/>
    </sheetView>
  </sheetViews>
  <sheetFormatPr defaultRowHeight="15" x14ac:dyDescent="0.25"/>
  <cols>
    <col min="3" max="3" width="7" style="8" bestFit="1" customWidth="1"/>
    <col min="4" max="4" width="6.85546875" style="8" bestFit="1" customWidth="1"/>
    <col min="5" max="5" width="10.7109375" style="8" customWidth="1"/>
    <col min="16" max="16" width="11.28515625" style="10" bestFit="1" customWidth="1"/>
    <col min="17" max="17" width="9.28515625" customWidth="1"/>
  </cols>
  <sheetData>
    <row r="1" spans="3:17" x14ac:dyDescent="0.25">
      <c r="C1" s="12" t="s">
        <v>2372</v>
      </c>
      <c r="D1" s="12" t="s">
        <v>2373</v>
      </c>
      <c r="E1" s="12" t="s">
        <v>5998</v>
      </c>
      <c r="P1" s="10" t="s">
        <v>5994</v>
      </c>
      <c r="Q1" t="s">
        <v>5998</v>
      </c>
    </row>
    <row r="2" spans="3:17" x14ac:dyDescent="0.25">
      <c r="C2" s="8">
        <v>47.41</v>
      </c>
      <c r="D2" s="8">
        <v>7.47</v>
      </c>
      <c r="E2" s="8">
        <v>56</v>
      </c>
      <c r="P2" s="10">
        <v>63770.43</v>
      </c>
      <c r="Q2">
        <v>56</v>
      </c>
    </row>
    <row r="3" spans="3:17" x14ac:dyDescent="0.25">
      <c r="C3" s="8">
        <v>30.36</v>
      </c>
      <c r="D3" s="8">
        <v>5.77</v>
      </c>
      <c r="E3" s="8">
        <v>47</v>
      </c>
      <c r="P3" s="10">
        <v>62592.87</v>
      </c>
      <c r="Q3">
        <v>47</v>
      </c>
    </row>
    <row r="4" spans="3:17" x14ac:dyDescent="0.25">
      <c r="C4" s="8">
        <v>34.484999999999999</v>
      </c>
      <c r="D4" s="8">
        <v>11.87</v>
      </c>
      <c r="E4" s="8">
        <v>54</v>
      </c>
      <c r="P4" s="10">
        <v>60021.4</v>
      </c>
      <c r="Q4">
        <v>54</v>
      </c>
    </row>
    <row r="5" spans="3:17" x14ac:dyDescent="0.25">
      <c r="C5" s="8">
        <v>38.094999999999999</v>
      </c>
      <c r="D5" s="8">
        <v>6.05</v>
      </c>
      <c r="E5" s="8">
        <v>33</v>
      </c>
      <c r="P5" s="10">
        <v>58571.07</v>
      </c>
      <c r="Q5">
        <v>33</v>
      </c>
    </row>
    <row r="6" spans="3:17" x14ac:dyDescent="0.25">
      <c r="C6" s="8">
        <v>35.53</v>
      </c>
      <c r="D6" s="8">
        <v>5.45</v>
      </c>
      <c r="E6" s="8">
        <v>35</v>
      </c>
      <c r="P6" s="10">
        <v>55135.4</v>
      </c>
      <c r="Q6">
        <v>35</v>
      </c>
    </row>
    <row r="7" spans="3:17" x14ac:dyDescent="0.25">
      <c r="C7" s="8">
        <v>32.799999999999997</v>
      </c>
      <c r="D7" s="8">
        <v>6.59</v>
      </c>
      <c r="E7" s="8">
        <v>62</v>
      </c>
      <c r="P7" s="10">
        <v>52590.83</v>
      </c>
      <c r="Q7">
        <v>62</v>
      </c>
    </row>
    <row r="8" spans="3:17" x14ac:dyDescent="0.25">
      <c r="C8" s="8">
        <v>36.4</v>
      </c>
      <c r="D8" s="8">
        <v>6.07</v>
      </c>
      <c r="E8" s="8">
        <v>30</v>
      </c>
      <c r="P8" s="10">
        <v>51194.559999999998</v>
      </c>
      <c r="Q8">
        <v>30</v>
      </c>
    </row>
    <row r="9" spans="3:17" x14ac:dyDescent="0.25">
      <c r="C9" s="8">
        <v>36.96</v>
      </c>
      <c r="D9" s="8">
        <v>7.93</v>
      </c>
      <c r="E9" s="8">
        <v>66</v>
      </c>
      <c r="P9" s="10">
        <v>49577.66</v>
      </c>
      <c r="Q9">
        <v>66</v>
      </c>
    </row>
    <row r="10" spans="3:17" x14ac:dyDescent="0.25">
      <c r="C10" s="8">
        <v>41.14</v>
      </c>
      <c r="D10" s="8">
        <v>9.58</v>
      </c>
      <c r="E10" s="8">
        <v>61</v>
      </c>
      <c r="P10" s="10">
        <v>48970.25</v>
      </c>
      <c r="Q10">
        <v>61</v>
      </c>
    </row>
    <row r="11" spans="3:17" x14ac:dyDescent="0.25">
      <c r="C11" s="8">
        <v>38.06</v>
      </c>
      <c r="D11" s="8">
        <v>10.79</v>
      </c>
      <c r="E11" s="8">
        <v>45</v>
      </c>
      <c r="P11" s="10">
        <v>48885.14</v>
      </c>
      <c r="Q11">
        <v>45</v>
      </c>
    </row>
    <row r="12" spans="3:17" x14ac:dyDescent="0.25">
      <c r="C12" s="8">
        <v>37.700000000000003</v>
      </c>
      <c r="D12" s="8">
        <v>5.96</v>
      </c>
      <c r="E12" s="8">
        <v>65</v>
      </c>
      <c r="P12" s="10">
        <v>48824.45</v>
      </c>
      <c r="Q12">
        <v>65</v>
      </c>
    </row>
    <row r="13" spans="3:17" x14ac:dyDescent="0.25">
      <c r="C13" s="8">
        <v>42.13</v>
      </c>
      <c r="D13" s="8">
        <v>11.9</v>
      </c>
      <c r="E13" s="8">
        <v>59</v>
      </c>
      <c r="P13" s="10">
        <v>48675.519999999997</v>
      </c>
      <c r="Q13">
        <v>59</v>
      </c>
    </row>
    <row r="14" spans="3:17" x14ac:dyDescent="0.25">
      <c r="C14" s="8">
        <v>40.92</v>
      </c>
      <c r="D14" s="8">
        <v>8.41</v>
      </c>
      <c r="E14" s="8">
        <v>62</v>
      </c>
      <c r="P14" s="10">
        <v>48673.56</v>
      </c>
      <c r="Q14">
        <v>62</v>
      </c>
    </row>
    <row r="15" spans="3:17" x14ac:dyDescent="0.25">
      <c r="C15" s="8">
        <v>40.564999999999998</v>
      </c>
      <c r="D15" s="8">
        <v>7.02</v>
      </c>
      <c r="E15" s="8">
        <v>55</v>
      </c>
      <c r="P15" s="10">
        <v>48549.18</v>
      </c>
      <c r="Q15">
        <v>55</v>
      </c>
    </row>
    <row r="16" spans="3:17" x14ac:dyDescent="0.25">
      <c r="C16" s="8">
        <v>36.384999999999998</v>
      </c>
      <c r="D16" s="8">
        <v>7.59</v>
      </c>
      <c r="E16" s="8">
        <v>62</v>
      </c>
      <c r="P16" s="10">
        <v>48517.56</v>
      </c>
      <c r="Q16">
        <v>62</v>
      </c>
    </row>
    <row r="17" spans="3:17" x14ac:dyDescent="0.25">
      <c r="C17" s="8">
        <v>39.9</v>
      </c>
      <c r="D17" s="8">
        <v>11.32</v>
      </c>
      <c r="E17" s="8">
        <v>62</v>
      </c>
      <c r="P17" s="10">
        <v>48173.36</v>
      </c>
      <c r="Q17">
        <v>62</v>
      </c>
    </row>
    <row r="18" spans="3:17" x14ac:dyDescent="0.25">
      <c r="C18" s="8">
        <v>33.799999999999997</v>
      </c>
      <c r="D18" s="8">
        <v>7.67</v>
      </c>
      <c r="E18" s="8">
        <v>65</v>
      </c>
      <c r="P18" s="10">
        <v>47928.03</v>
      </c>
      <c r="Q18">
        <v>65</v>
      </c>
    </row>
    <row r="19" spans="3:17" x14ac:dyDescent="0.25">
      <c r="C19" s="8">
        <v>36.765000000000001</v>
      </c>
      <c r="D19" s="8">
        <v>7.29</v>
      </c>
      <c r="E19" s="8">
        <v>61</v>
      </c>
      <c r="P19" s="10">
        <v>47896.79</v>
      </c>
      <c r="Q19">
        <v>61</v>
      </c>
    </row>
    <row r="20" spans="3:17" x14ac:dyDescent="0.25">
      <c r="C20" s="8">
        <v>36.954999999999998</v>
      </c>
      <c r="D20" s="8">
        <v>4.72</v>
      </c>
      <c r="E20" s="8">
        <v>60</v>
      </c>
      <c r="P20" s="10">
        <v>47496.49</v>
      </c>
      <c r="Q20">
        <v>60</v>
      </c>
    </row>
    <row r="21" spans="3:17" x14ac:dyDescent="0.25">
      <c r="C21" s="8">
        <v>42.9</v>
      </c>
      <c r="D21" s="8">
        <v>11.41</v>
      </c>
      <c r="E21" s="8">
        <v>53</v>
      </c>
      <c r="P21" s="10">
        <v>47462.89</v>
      </c>
      <c r="Q21">
        <v>53</v>
      </c>
    </row>
    <row r="22" spans="3:17" x14ac:dyDescent="0.25">
      <c r="C22" s="8">
        <v>36.299999999999997</v>
      </c>
      <c r="D22" s="8">
        <v>11.5</v>
      </c>
      <c r="E22" s="8">
        <v>63</v>
      </c>
      <c r="P22" s="10">
        <v>47403.88</v>
      </c>
      <c r="Q22">
        <v>63</v>
      </c>
    </row>
    <row r="23" spans="3:17" x14ac:dyDescent="0.25">
      <c r="C23" s="8">
        <v>32.200000000000003</v>
      </c>
      <c r="D23" s="8">
        <v>6.22</v>
      </c>
      <c r="E23" s="8">
        <v>65</v>
      </c>
      <c r="P23" s="10">
        <v>47305.31</v>
      </c>
      <c r="Q23">
        <v>65</v>
      </c>
    </row>
    <row r="24" spans="3:17" x14ac:dyDescent="0.25">
      <c r="C24" s="8">
        <v>31.3</v>
      </c>
      <c r="D24" s="8">
        <v>11.38</v>
      </c>
      <c r="E24" s="8">
        <v>66</v>
      </c>
      <c r="P24" s="10">
        <v>47291.06</v>
      </c>
      <c r="Q24">
        <v>66</v>
      </c>
    </row>
    <row r="25" spans="3:17" x14ac:dyDescent="0.25">
      <c r="C25" s="8">
        <v>41.8</v>
      </c>
      <c r="D25" s="8">
        <v>7.89</v>
      </c>
      <c r="E25" s="8">
        <v>53</v>
      </c>
      <c r="P25" s="10">
        <v>47269.85</v>
      </c>
      <c r="Q25">
        <v>53</v>
      </c>
    </row>
    <row r="26" spans="3:17" x14ac:dyDescent="0.25">
      <c r="C26" s="8">
        <v>35.090000000000003</v>
      </c>
      <c r="D26" s="8">
        <v>4.38</v>
      </c>
      <c r="E26" s="8">
        <v>65</v>
      </c>
      <c r="P26" s="10">
        <v>47055.53</v>
      </c>
      <c r="Q26">
        <v>65</v>
      </c>
    </row>
    <row r="27" spans="3:17" x14ac:dyDescent="0.25">
      <c r="C27" s="8">
        <v>33.880000000000003</v>
      </c>
      <c r="D27" s="8">
        <v>7.01</v>
      </c>
      <c r="E27" s="8">
        <v>66</v>
      </c>
      <c r="P27" s="10">
        <v>46889.26</v>
      </c>
      <c r="Q27">
        <v>66</v>
      </c>
    </row>
    <row r="28" spans="3:17" x14ac:dyDescent="0.25">
      <c r="C28" s="8">
        <v>30.875</v>
      </c>
      <c r="D28" s="8">
        <v>11.88</v>
      </c>
      <c r="E28" s="8">
        <v>63</v>
      </c>
      <c r="P28" s="10">
        <v>46718.16</v>
      </c>
      <c r="Q28">
        <v>63</v>
      </c>
    </row>
    <row r="29" spans="3:17" x14ac:dyDescent="0.25">
      <c r="C29" s="8">
        <v>36.86</v>
      </c>
      <c r="D29" s="8">
        <v>5.19</v>
      </c>
      <c r="E29" s="8">
        <v>55</v>
      </c>
      <c r="P29" s="10">
        <v>46661.440000000002</v>
      </c>
      <c r="Q29">
        <v>55</v>
      </c>
    </row>
    <row r="30" spans="3:17" x14ac:dyDescent="0.25">
      <c r="C30" s="8">
        <v>35.86</v>
      </c>
      <c r="D30" s="8">
        <v>6.74</v>
      </c>
      <c r="E30" s="8">
        <v>63</v>
      </c>
      <c r="P30" s="10">
        <v>46599.11</v>
      </c>
      <c r="Q30">
        <v>63</v>
      </c>
    </row>
    <row r="31" spans="3:17" x14ac:dyDescent="0.25">
      <c r="C31" s="8">
        <v>37.049999999999997</v>
      </c>
      <c r="D31" s="8">
        <v>8.44</v>
      </c>
      <c r="E31" s="8">
        <v>52</v>
      </c>
      <c r="P31" s="10">
        <v>46255.11</v>
      </c>
      <c r="Q31">
        <v>52</v>
      </c>
    </row>
    <row r="32" spans="3:17" x14ac:dyDescent="0.25">
      <c r="C32" s="8">
        <v>43.89</v>
      </c>
      <c r="D32" s="8">
        <v>8.7100000000000009</v>
      </c>
      <c r="E32" s="8">
        <v>46</v>
      </c>
      <c r="P32" s="10">
        <v>46200.99</v>
      </c>
      <c r="Q32">
        <v>46</v>
      </c>
    </row>
    <row r="33" spans="3:17" x14ac:dyDescent="0.25">
      <c r="C33" s="8">
        <v>42.35</v>
      </c>
      <c r="D33" s="8">
        <v>5.08</v>
      </c>
      <c r="E33" s="8">
        <v>47</v>
      </c>
      <c r="P33" s="10">
        <v>46151.12</v>
      </c>
      <c r="Q33">
        <v>47</v>
      </c>
    </row>
    <row r="34" spans="3:17" x14ac:dyDescent="0.25">
      <c r="C34" s="8">
        <v>31.35</v>
      </c>
      <c r="D34" s="8">
        <v>6.86</v>
      </c>
      <c r="E34" s="8">
        <v>61</v>
      </c>
      <c r="P34" s="10">
        <v>46130.53</v>
      </c>
      <c r="Q34">
        <v>61</v>
      </c>
    </row>
    <row r="35" spans="3:17" x14ac:dyDescent="0.25">
      <c r="C35" s="8">
        <v>47.6</v>
      </c>
      <c r="D35" s="8">
        <v>5.95</v>
      </c>
      <c r="E35" s="8">
        <v>39</v>
      </c>
      <c r="P35" s="10">
        <v>46113.51</v>
      </c>
      <c r="Q35">
        <v>39</v>
      </c>
    </row>
    <row r="36" spans="3:17" x14ac:dyDescent="0.25">
      <c r="C36" s="8">
        <v>46.2</v>
      </c>
      <c r="D36" s="8">
        <v>6.09</v>
      </c>
      <c r="E36" s="8">
        <v>45</v>
      </c>
      <c r="P36" s="10">
        <v>45863.21</v>
      </c>
      <c r="Q36">
        <v>45</v>
      </c>
    </row>
    <row r="37" spans="3:17" x14ac:dyDescent="0.25">
      <c r="C37" s="8">
        <v>32.015000000000001</v>
      </c>
      <c r="D37" s="8">
        <v>11.75</v>
      </c>
      <c r="E37" s="8">
        <v>63</v>
      </c>
      <c r="P37" s="10">
        <v>45710.21</v>
      </c>
      <c r="Q37">
        <v>63</v>
      </c>
    </row>
    <row r="38" spans="3:17" x14ac:dyDescent="0.25">
      <c r="C38" s="8">
        <v>40.564999999999998</v>
      </c>
      <c r="D38" s="8">
        <v>7.37</v>
      </c>
      <c r="E38" s="8">
        <v>50</v>
      </c>
      <c r="P38" s="10">
        <v>45702.02</v>
      </c>
      <c r="Q38">
        <v>50</v>
      </c>
    </row>
    <row r="39" spans="3:17" x14ac:dyDescent="0.25">
      <c r="C39" s="8">
        <v>32.450000000000003</v>
      </c>
      <c r="D39" s="8">
        <v>11.91</v>
      </c>
      <c r="E39" s="8">
        <v>61</v>
      </c>
      <c r="P39" s="10">
        <v>45008.959999999999</v>
      </c>
      <c r="Q39">
        <v>61</v>
      </c>
    </row>
    <row r="40" spans="3:17" x14ac:dyDescent="0.25">
      <c r="C40" s="8">
        <v>34.96</v>
      </c>
      <c r="D40" s="8">
        <v>6.52</v>
      </c>
      <c r="E40" s="8">
        <v>53</v>
      </c>
      <c r="P40" s="10">
        <v>44641.2</v>
      </c>
      <c r="Q40">
        <v>53</v>
      </c>
    </row>
    <row r="41" spans="3:17" x14ac:dyDescent="0.25">
      <c r="C41" s="8">
        <v>35.5</v>
      </c>
      <c r="D41" s="8">
        <v>5.14</v>
      </c>
      <c r="E41" s="8">
        <v>31</v>
      </c>
      <c r="P41" s="10">
        <v>44585.46</v>
      </c>
      <c r="Q41">
        <v>31</v>
      </c>
    </row>
    <row r="42" spans="3:17" x14ac:dyDescent="0.25">
      <c r="C42" s="8">
        <v>52.58</v>
      </c>
      <c r="D42" s="8">
        <v>4.1900000000000004</v>
      </c>
      <c r="E42" s="8">
        <v>24</v>
      </c>
      <c r="P42" s="10">
        <v>44501.4</v>
      </c>
      <c r="Q42">
        <v>24</v>
      </c>
    </row>
    <row r="43" spans="3:17" x14ac:dyDescent="0.25">
      <c r="C43" s="8">
        <v>35.200000000000003</v>
      </c>
      <c r="D43" s="8">
        <v>11.68</v>
      </c>
      <c r="E43" s="8">
        <v>57</v>
      </c>
      <c r="P43" s="10">
        <v>44423.8</v>
      </c>
      <c r="Q43">
        <v>57</v>
      </c>
    </row>
    <row r="44" spans="3:17" x14ac:dyDescent="0.25">
      <c r="C44" s="8">
        <v>38.06</v>
      </c>
      <c r="D44" s="8">
        <v>6.98</v>
      </c>
      <c r="E44" s="8">
        <v>53</v>
      </c>
      <c r="P44" s="10">
        <v>44400.41</v>
      </c>
      <c r="Q44">
        <v>53</v>
      </c>
    </row>
    <row r="45" spans="3:17" x14ac:dyDescent="0.25">
      <c r="C45" s="8">
        <v>34.21</v>
      </c>
      <c r="D45" s="8">
        <v>8.34</v>
      </c>
      <c r="E45" s="8">
        <v>55</v>
      </c>
      <c r="P45" s="10">
        <v>44260.75</v>
      </c>
      <c r="Q45">
        <v>55</v>
      </c>
    </row>
    <row r="46" spans="3:17" x14ac:dyDescent="0.25">
      <c r="C46" s="8">
        <v>38.94</v>
      </c>
      <c r="D46" s="8">
        <v>8.49</v>
      </c>
      <c r="E46" s="8">
        <v>49</v>
      </c>
      <c r="P46" s="10">
        <v>44202.65</v>
      </c>
      <c r="Q46">
        <v>49</v>
      </c>
    </row>
    <row r="47" spans="3:17" x14ac:dyDescent="0.25">
      <c r="C47" s="8">
        <v>30.21</v>
      </c>
      <c r="D47" s="8">
        <v>5.34</v>
      </c>
      <c r="E47" s="8">
        <v>36</v>
      </c>
      <c r="P47" s="10">
        <v>43943.88</v>
      </c>
      <c r="Q47">
        <v>36</v>
      </c>
    </row>
    <row r="48" spans="3:17" x14ac:dyDescent="0.25">
      <c r="C48" s="8">
        <v>33.630000000000003</v>
      </c>
      <c r="D48" s="8">
        <v>4.43</v>
      </c>
      <c r="E48" s="8">
        <v>58</v>
      </c>
      <c r="P48" s="10">
        <v>43921.18</v>
      </c>
      <c r="Q48">
        <v>58</v>
      </c>
    </row>
    <row r="49" spans="3:17" x14ac:dyDescent="0.25">
      <c r="C49" s="8">
        <v>40.369999999999997</v>
      </c>
      <c r="D49" s="8">
        <v>4.47</v>
      </c>
      <c r="E49" s="8">
        <v>44</v>
      </c>
      <c r="P49" s="10">
        <v>43896.38</v>
      </c>
      <c r="Q49">
        <v>44</v>
      </c>
    </row>
    <row r="50" spans="3:17" x14ac:dyDescent="0.25">
      <c r="C50" s="8">
        <v>53.09</v>
      </c>
      <c r="D50" s="8">
        <v>4.82</v>
      </c>
      <c r="E50" s="8">
        <v>58</v>
      </c>
      <c r="P50" s="10">
        <v>43817.45</v>
      </c>
      <c r="Q50">
        <v>58</v>
      </c>
    </row>
    <row r="51" spans="3:17" x14ac:dyDescent="0.25">
      <c r="C51" s="8">
        <v>31.79</v>
      </c>
      <c r="D51" s="8">
        <v>5.51</v>
      </c>
      <c r="E51" s="8">
        <v>58</v>
      </c>
      <c r="P51" s="10">
        <v>43813.87</v>
      </c>
      <c r="Q51">
        <v>58</v>
      </c>
    </row>
    <row r="52" spans="3:17" x14ac:dyDescent="0.25">
      <c r="C52" s="8">
        <v>41.895000000000003</v>
      </c>
      <c r="D52" s="8">
        <v>10.87</v>
      </c>
      <c r="E52" s="8">
        <v>37</v>
      </c>
      <c r="P52" s="10">
        <v>43753.34</v>
      </c>
      <c r="Q52">
        <v>37</v>
      </c>
    </row>
    <row r="53" spans="3:17" x14ac:dyDescent="0.25">
      <c r="C53" s="8">
        <v>31.16</v>
      </c>
      <c r="D53" s="8">
        <v>9.34</v>
      </c>
      <c r="E53" s="8">
        <v>59</v>
      </c>
      <c r="P53" s="10">
        <v>43578.94</v>
      </c>
      <c r="Q53">
        <v>59</v>
      </c>
    </row>
    <row r="54" spans="3:17" x14ac:dyDescent="0.25">
      <c r="C54" s="8">
        <v>34.104999999999997</v>
      </c>
      <c r="D54" s="8">
        <v>5.03</v>
      </c>
      <c r="E54" s="8">
        <v>54</v>
      </c>
      <c r="P54" s="10">
        <v>43254.42</v>
      </c>
      <c r="Q54">
        <v>54</v>
      </c>
    </row>
    <row r="55" spans="3:17" x14ac:dyDescent="0.25">
      <c r="C55" s="8">
        <v>51.93</v>
      </c>
      <c r="D55" s="8">
        <v>11.05</v>
      </c>
      <c r="E55" s="8">
        <v>58</v>
      </c>
      <c r="P55" s="10">
        <v>43073.760000000002</v>
      </c>
      <c r="Q55">
        <v>58</v>
      </c>
    </row>
    <row r="56" spans="3:17" x14ac:dyDescent="0.25">
      <c r="C56" s="8">
        <v>38.950000000000003</v>
      </c>
      <c r="D56" s="8">
        <v>11.95</v>
      </c>
      <c r="E56" s="8">
        <v>46</v>
      </c>
      <c r="P56" s="10">
        <v>42983.46</v>
      </c>
      <c r="Q56">
        <v>46</v>
      </c>
    </row>
    <row r="57" spans="3:17" x14ac:dyDescent="0.25">
      <c r="C57" s="8">
        <v>36.630000000000003</v>
      </c>
      <c r="D57" s="8">
        <v>7.72</v>
      </c>
      <c r="E57" s="8">
        <v>49</v>
      </c>
      <c r="P57" s="10">
        <v>42969.85</v>
      </c>
      <c r="Q57">
        <v>49</v>
      </c>
    </row>
    <row r="58" spans="3:17" x14ac:dyDescent="0.25">
      <c r="C58" s="8">
        <v>34.200000000000003</v>
      </c>
      <c r="D58" s="8">
        <v>5.75</v>
      </c>
      <c r="E58" s="8">
        <v>52</v>
      </c>
      <c r="P58" s="10">
        <v>42856.84</v>
      </c>
      <c r="Q58">
        <v>52</v>
      </c>
    </row>
    <row r="59" spans="3:17" x14ac:dyDescent="0.25">
      <c r="C59" s="8">
        <v>50.63</v>
      </c>
      <c r="D59" s="8">
        <v>11.89</v>
      </c>
      <c r="E59" s="8">
        <v>59</v>
      </c>
      <c r="P59" s="10">
        <v>42764.12</v>
      </c>
      <c r="Q59">
        <v>59</v>
      </c>
    </row>
    <row r="60" spans="3:17" x14ac:dyDescent="0.25">
      <c r="C60" s="8">
        <v>36.479999999999997</v>
      </c>
      <c r="D60" s="8">
        <v>6.2</v>
      </c>
      <c r="E60" s="8">
        <v>47</v>
      </c>
      <c r="P60" s="10">
        <v>42760.5</v>
      </c>
      <c r="Q60">
        <v>47</v>
      </c>
    </row>
    <row r="61" spans="3:17" x14ac:dyDescent="0.25">
      <c r="C61" s="8">
        <v>54.82</v>
      </c>
      <c r="D61" s="8">
        <v>10.61</v>
      </c>
      <c r="E61" s="8">
        <v>53</v>
      </c>
      <c r="P61" s="10">
        <v>42644.2</v>
      </c>
      <c r="Q61">
        <v>53</v>
      </c>
    </row>
    <row r="62" spans="3:17" x14ac:dyDescent="0.25">
      <c r="C62" s="8">
        <v>38.06</v>
      </c>
      <c r="D62" s="8">
        <v>6.04</v>
      </c>
      <c r="E62" s="8">
        <v>44</v>
      </c>
      <c r="P62" s="10">
        <v>42560.43</v>
      </c>
      <c r="Q62">
        <v>44</v>
      </c>
    </row>
    <row r="63" spans="3:17" x14ac:dyDescent="0.25">
      <c r="C63" s="8">
        <v>51.48</v>
      </c>
      <c r="D63" s="8">
        <v>9.33</v>
      </c>
      <c r="E63" s="8">
        <v>57</v>
      </c>
      <c r="P63" s="10">
        <v>42538.720000000001</v>
      </c>
      <c r="Q63">
        <v>57</v>
      </c>
    </row>
    <row r="64" spans="3:17" x14ac:dyDescent="0.25">
      <c r="C64" s="8">
        <v>52.06</v>
      </c>
      <c r="D64" s="8">
        <v>11.47</v>
      </c>
      <c r="E64" s="8">
        <v>56</v>
      </c>
      <c r="P64" s="10">
        <v>42478.6</v>
      </c>
      <c r="Q64">
        <v>56</v>
      </c>
    </row>
    <row r="65" spans="3:17" x14ac:dyDescent="0.25">
      <c r="C65" s="8">
        <v>30.684999999999999</v>
      </c>
      <c r="D65" s="8">
        <v>7.02</v>
      </c>
      <c r="E65" s="8">
        <v>57</v>
      </c>
      <c r="P65" s="10">
        <v>42303.69</v>
      </c>
      <c r="Q65">
        <v>57</v>
      </c>
    </row>
    <row r="66" spans="3:17" x14ac:dyDescent="0.25">
      <c r="C66" s="8">
        <v>36.08</v>
      </c>
      <c r="D66" s="8">
        <v>8.8000000000000007</v>
      </c>
      <c r="E66" s="8">
        <v>49</v>
      </c>
      <c r="P66" s="10">
        <v>42211.14</v>
      </c>
      <c r="Q66">
        <v>49</v>
      </c>
    </row>
    <row r="67" spans="3:17" x14ac:dyDescent="0.25">
      <c r="C67" s="8">
        <v>54.99</v>
      </c>
      <c r="D67" s="8">
        <v>8.68</v>
      </c>
      <c r="E67" s="8">
        <v>51</v>
      </c>
      <c r="P67" s="10">
        <v>42188.15</v>
      </c>
      <c r="Q67">
        <v>51</v>
      </c>
    </row>
    <row r="68" spans="3:17" x14ac:dyDescent="0.25">
      <c r="C68" s="8">
        <v>35.97</v>
      </c>
      <c r="D68" s="8">
        <v>6.12</v>
      </c>
      <c r="E68" s="8">
        <v>45</v>
      </c>
      <c r="P68" s="10">
        <v>42124.52</v>
      </c>
      <c r="Q68">
        <v>45</v>
      </c>
    </row>
    <row r="69" spans="3:17" x14ac:dyDescent="0.25">
      <c r="C69" s="8">
        <v>45.54</v>
      </c>
      <c r="D69" s="8">
        <v>5.4</v>
      </c>
      <c r="E69" s="8">
        <v>26</v>
      </c>
      <c r="P69" s="10">
        <v>42112.24</v>
      </c>
      <c r="Q69">
        <v>26</v>
      </c>
    </row>
    <row r="70" spans="3:17" x14ac:dyDescent="0.25">
      <c r="C70" s="8">
        <v>35.53</v>
      </c>
      <c r="D70" s="8">
        <v>4.3600000000000003</v>
      </c>
      <c r="E70" s="8">
        <v>47</v>
      </c>
      <c r="P70" s="10">
        <v>42111.66</v>
      </c>
      <c r="Q70">
        <v>47</v>
      </c>
    </row>
    <row r="71" spans="3:17" x14ac:dyDescent="0.25">
      <c r="C71" s="8">
        <v>30.8</v>
      </c>
      <c r="D71" s="8">
        <v>9.77</v>
      </c>
      <c r="E71" s="8">
        <v>55</v>
      </c>
      <c r="P71" s="10">
        <v>41999.519999999997</v>
      </c>
      <c r="Q71">
        <v>55</v>
      </c>
    </row>
    <row r="72" spans="3:17" x14ac:dyDescent="0.25">
      <c r="C72" s="8">
        <v>38.39</v>
      </c>
      <c r="D72" s="8">
        <v>4.25</v>
      </c>
      <c r="E72" s="8">
        <v>40</v>
      </c>
      <c r="P72" s="10">
        <v>41949.24</v>
      </c>
      <c r="Q72">
        <v>40</v>
      </c>
    </row>
    <row r="73" spans="3:17" x14ac:dyDescent="0.25">
      <c r="C73" s="8">
        <v>32.299999999999997</v>
      </c>
      <c r="D73" s="8">
        <v>4.76</v>
      </c>
      <c r="E73" s="8">
        <v>52</v>
      </c>
      <c r="P73" s="10">
        <v>41919.1</v>
      </c>
      <c r="Q73">
        <v>52</v>
      </c>
    </row>
    <row r="74" spans="3:17" x14ac:dyDescent="0.25">
      <c r="C74" s="8">
        <v>48.8</v>
      </c>
      <c r="D74" s="8">
        <v>6.22</v>
      </c>
      <c r="E74" s="8">
        <v>58</v>
      </c>
      <c r="P74" s="10">
        <v>41886.54</v>
      </c>
      <c r="Q74">
        <v>58</v>
      </c>
    </row>
    <row r="75" spans="3:17" x14ac:dyDescent="0.25">
      <c r="C75" s="8">
        <v>45.5</v>
      </c>
      <c r="D75" s="8">
        <v>7.96</v>
      </c>
      <c r="E75" s="8">
        <v>62</v>
      </c>
      <c r="P75" s="10">
        <v>41794.629999999997</v>
      </c>
      <c r="Q75">
        <v>62</v>
      </c>
    </row>
    <row r="76" spans="3:17" x14ac:dyDescent="0.25">
      <c r="C76" s="8">
        <v>53.61</v>
      </c>
      <c r="D76" s="8">
        <v>10.92</v>
      </c>
      <c r="E76" s="8">
        <v>49</v>
      </c>
      <c r="P76" s="10">
        <v>41681.86</v>
      </c>
      <c r="Q76">
        <v>49</v>
      </c>
    </row>
    <row r="77" spans="3:17" x14ac:dyDescent="0.25">
      <c r="C77" s="8">
        <v>36.19</v>
      </c>
      <c r="D77" s="8">
        <v>11.51</v>
      </c>
      <c r="E77" s="8">
        <v>48</v>
      </c>
      <c r="P77" s="10">
        <v>41676.080000000002</v>
      </c>
      <c r="Q77">
        <v>48</v>
      </c>
    </row>
    <row r="78" spans="3:17" x14ac:dyDescent="0.25">
      <c r="C78" s="8">
        <v>34.6</v>
      </c>
      <c r="D78" s="8">
        <v>5.99</v>
      </c>
      <c r="E78" s="8">
        <v>48</v>
      </c>
      <c r="P78" s="10">
        <v>41661.599999999999</v>
      </c>
      <c r="Q78">
        <v>48</v>
      </c>
    </row>
    <row r="79" spans="3:17" x14ac:dyDescent="0.25">
      <c r="C79" s="8">
        <v>54.12</v>
      </c>
      <c r="D79" s="8">
        <v>11.57</v>
      </c>
      <c r="E79" s="8">
        <v>49</v>
      </c>
      <c r="P79" s="10">
        <v>41636.199999999997</v>
      </c>
      <c r="Q79">
        <v>49</v>
      </c>
    </row>
    <row r="80" spans="3:17" x14ac:dyDescent="0.25">
      <c r="C80" s="8">
        <v>48.82</v>
      </c>
      <c r="D80" s="8">
        <v>6.67</v>
      </c>
      <c r="E80" s="8">
        <v>56</v>
      </c>
      <c r="P80" s="10">
        <v>41505.15</v>
      </c>
      <c r="Q80">
        <v>56</v>
      </c>
    </row>
    <row r="81" spans="3:17" x14ac:dyDescent="0.25">
      <c r="C81" s="8">
        <v>51.01</v>
      </c>
      <c r="D81" s="8">
        <v>9.1999999999999993</v>
      </c>
      <c r="E81" s="8">
        <v>53</v>
      </c>
      <c r="P81" s="10">
        <v>41351.879999999997</v>
      </c>
      <c r="Q81">
        <v>53</v>
      </c>
    </row>
    <row r="82" spans="3:17" x14ac:dyDescent="0.25">
      <c r="C82" s="8">
        <v>45.65</v>
      </c>
      <c r="D82" s="8">
        <v>5.1100000000000003</v>
      </c>
      <c r="E82" s="8">
        <v>60</v>
      </c>
      <c r="P82" s="10">
        <v>41331.79</v>
      </c>
      <c r="Q82">
        <v>60</v>
      </c>
    </row>
    <row r="83" spans="3:17" x14ac:dyDescent="0.25">
      <c r="C83" s="8">
        <v>52.9</v>
      </c>
      <c r="D83" s="8">
        <v>5.34</v>
      </c>
      <c r="E83" s="8">
        <v>47</v>
      </c>
      <c r="P83" s="10">
        <v>41271.5</v>
      </c>
      <c r="Q83">
        <v>47</v>
      </c>
    </row>
    <row r="84" spans="3:17" x14ac:dyDescent="0.25">
      <c r="C84" s="8">
        <v>45.41</v>
      </c>
      <c r="D84" s="8">
        <v>4.03</v>
      </c>
      <c r="E84" s="8">
        <v>60</v>
      </c>
      <c r="P84" s="10">
        <v>41250.39</v>
      </c>
      <c r="Q84">
        <v>60</v>
      </c>
    </row>
    <row r="85" spans="3:17" x14ac:dyDescent="0.25">
      <c r="C85" s="8">
        <v>49.41</v>
      </c>
      <c r="D85" s="8">
        <v>4.2300000000000004</v>
      </c>
      <c r="E85" s="8">
        <v>55</v>
      </c>
      <c r="P85" s="10">
        <v>41191.57</v>
      </c>
      <c r="Q85">
        <v>55</v>
      </c>
    </row>
    <row r="86" spans="3:17" x14ac:dyDescent="0.25">
      <c r="C86" s="8">
        <v>31.824999999999999</v>
      </c>
      <c r="D86" s="8">
        <v>4.0599999999999996</v>
      </c>
      <c r="E86" s="8">
        <v>52</v>
      </c>
      <c r="P86" s="10">
        <v>41097.160000000003</v>
      </c>
      <c r="Q86">
        <v>52</v>
      </c>
    </row>
    <row r="87" spans="3:17" x14ac:dyDescent="0.25">
      <c r="C87" s="8">
        <v>51.28</v>
      </c>
      <c r="D87" s="8">
        <v>4.68</v>
      </c>
      <c r="E87" s="8">
        <v>52</v>
      </c>
      <c r="P87" s="10">
        <v>41055.29</v>
      </c>
      <c r="Q87">
        <v>52</v>
      </c>
    </row>
    <row r="88" spans="3:17" x14ac:dyDescent="0.25">
      <c r="C88" s="8">
        <v>34.96</v>
      </c>
      <c r="D88" s="8">
        <v>4.34</v>
      </c>
      <c r="E88" s="8">
        <v>45</v>
      </c>
      <c r="P88" s="10">
        <v>41034.22</v>
      </c>
      <c r="Q88">
        <v>45</v>
      </c>
    </row>
    <row r="89" spans="3:17" x14ac:dyDescent="0.25">
      <c r="C89" s="8">
        <v>33.11</v>
      </c>
      <c r="D89" s="8">
        <v>10.51</v>
      </c>
      <c r="E89" s="8">
        <v>50</v>
      </c>
      <c r="P89" s="10">
        <v>40974.160000000003</v>
      </c>
      <c r="Q89">
        <v>50</v>
      </c>
    </row>
    <row r="90" spans="3:17" x14ac:dyDescent="0.25">
      <c r="C90" s="8">
        <v>54.74</v>
      </c>
      <c r="D90" s="8">
        <v>5.84</v>
      </c>
      <c r="E90" s="8">
        <v>41</v>
      </c>
      <c r="P90" s="10">
        <v>40961.29</v>
      </c>
      <c r="Q90">
        <v>41</v>
      </c>
    </row>
    <row r="91" spans="3:17" x14ac:dyDescent="0.25">
      <c r="C91" s="8">
        <v>32.56</v>
      </c>
      <c r="D91" s="8">
        <v>5.41</v>
      </c>
      <c r="E91" s="8">
        <v>45</v>
      </c>
      <c r="P91" s="10">
        <v>40941.29</v>
      </c>
      <c r="Q91">
        <v>45</v>
      </c>
    </row>
    <row r="92" spans="3:17" x14ac:dyDescent="0.25">
      <c r="C92" s="8">
        <v>39.049999999999997</v>
      </c>
      <c r="D92" s="8">
        <v>6.06</v>
      </c>
      <c r="E92" s="8">
        <v>32</v>
      </c>
      <c r="P92" s="10">
        <v>40932.43</v>
      </c>
      <c r="Q92">
        <v>32</v>
      </c>
    </row>
    <row r="93" spans="3:17" x14ac:dyDescent="0.25">
      <c r="C93" s="8">
        <v>42.75</v>
      </c>
      <c r="D93" s="8">
        <v>4.22</v>
      </c>
      <c r="E93" s="8">
        <v>25</v>
      </c>
      <c r="P93" s="10">
        <v>40904.199999999997</v>
      </c>
      <c r="Q93">
        <v>25</v>
      </c>
    </row>
    <row r="94" spans="3:17" x14ac:dyDescent="0.25">
      <c r="C94" s="8">
        <v>50.58</v>
      </c>
      <c r="D94" s="8">
        <v>5.12</v>
      </c>
      <c r="E94" s="8">
        <v>52</v>
      </c>
      <c r="P94" s="10">
        <v>40817.85</v>
      </c>
      <c r="Q94">
        <v>52</v>
      </c>
    </row>
    <row r="95" spans="3:17" x14ac:dyDescent="0.25">
      <c r="C95" s="8">
        <v>30.495000000000001</v>
      </c>
      <c r="D95" s="8">
        <v>4.57</v>
      </c>
      <c r="E95" s="8">
        <v>47</v>
      </c>
      <c r="P95" s="10">
        <v>40720.550000000003</v>
      </c>
      <c r="Q95">
        <v>47</v>
      </c>
    </row>
    <row r="96" spans="3:17" x14ac:dyDescent="0.25">
      <c r="C96" s="8">
        <v>48.31</v>
      </c>
      <c r="D96" s="8">
        <v>9.58</v>
      </c>
      <c r="E96" s="8">
        <v>54</v>
      </c>
      <c r="P96" s="10">
        <v>40692.910000000003</v>
      </c>
      <c r="Q96">
        <v>54</v>
      </c>
    </row>
    <row r="97" spans="3:17" x14ac:dyDescent="0.25">
      <c r="C97" s="8">
        <v>48.99</v>
      </c>
      <c r="D97" s="8">
        <v>9.7799999999999994</v>
      </c>
      <c r="E97" s="8">
        <v>49</v>
      </c>
      <c r="P97" s="10">
        <v>40590.550000000003</v>
      </c>
      <c r="Q97">
        <v>49</v>
      </c>
    </row>
    <row r="98" spans="3:17" x14ac:dyDescent="0.25">
      <c r="C98" s="8">
        <v>38.39</v>
      </c>
      <c r="D98" s="8">
        <v>4.1100000000000003</v>
      </c>
      <c r="E98" s="8">
        <v>39</v>
      </c>
      <c r="P98" s="10">
        <v>40419.019999999997</v>
      </c>
      <c r="Q98">
        <v>39</v>
      </c>
    </row>
    <row r="99" spans="3:17" x14ac:dyDescent="0.25">
      <c r="C99" s="8">
        <v>44.34</v>
      </c>
      <c r="D99" s="8">
        <v>4.0199999999999996</v>
      </c>
      <c r="E99" s="8">
        <v>58</v>
      </c>
      <c r="P99" s="10">
        <v>40373.74</v>
      </c>
      <c r="Q99">
        <v>58</v>
      </c>
    </row>
    <row r="100" spans="3:17" x14ac:dyDescent="0.25">
      <c r="C100" s="8">
        <v>41.51</v>
      </c>
      <c r="D100" s="8">
        <v>6.92</v>
      </c>
      <c r="E100" s="8">
        <v>62</v>
      </c>
      <c r="P100" s="10">
        <v>40309.93</v>
      </c>
      <c r="Q100">
        <v>62</v>
      </c>
    </row>
    <row r="101" spans="3:17" x14ac:dyDescent="0.25">
      <c r="C101" s="8">
        <v>48.2</v>
      </c>
      <c r="D101" s="8">
        <v>4.84</v>
      </c>
      <c r="E101" s="8">
        <v>47</v>
      </c>
      <c r="P101" s="10">
        <v>40284.379999999997</v>
      </c>
      <c r="Q101">
        <v>47</v>
      </c>
    </row>
    <row r="102" spans="3:17" x14ac:dyDescent="0.25">
      <c r="C102" s="8">
        <v>35.75</v>
      </c>
      <c r="D102" s="8">
        <v>8</v>
      </c>
      <c r="E102" s="8">
        <v>43</v>
      </c>
      <c r="P102" s="10">
        <v>40273.65</v>
      </c>
      <c r="Q102">
        <v>43</v>
      </c>
    </row>
    <row r="103" spans="3:17" x14ac:dyDescent="0.25">
      <c r="C103" s="8">
        <v>53.81</v>
      </c>
      <c r="D103" s="8">
        <v>8.77</v>
      </c>
      <c r="E103" s="8">
        <v>43</v>
      </c>
      <c r="P103" s="10">
        <v>40208.559999999998</v>
      </c>
      <c r="Q103">
        <v>43</v>
      </c>
    </row>
    <row r="104" spans="3:17" x14ac:dyDescent="0.25">
      <c r="C104" s="8">
        <v>49.48</v>
      </c>
      <c r="D104" s="8">
        <v>4.96</v>
      </c>
      <c r="E104" s="8">
        <v>45</v>
      </c>
      <c r="P104" s="10">
        <v>40204.83</v>
      </c>
      <c r="Q104">
        <v>45</v>
      </c>
    </row>
    <row r="105" spans="3:17" x14ac:dyDescent="0.25">
      <c r="C105" s="8">
        <v>34.1</v>
      </c>
      <c r="D105" s="8">
        <v>4.43</v>
      </c>
      <c r="E105" s="8">
        <v>39</v>
      </c>
      <c r="P105" s="10">
        <v>40182.25</v>
      </c>
      <c r="Q105">
        <v>39</v>
      </c>
    </row>
    <row r="106" spans="3:17" x14ac:dyDescent="0.25">
      <c r="C106" s="8">
        <v>35.299999999999997</v>
      </c>
      <c r="D106" s="8">
        <v>5.82</v>
      </c>
      <c r="E106" s="8">
        <v>41</v>
      </c>
      <c r="P106" s="10">
        <v>40103.89</v>
      </c>
      <c r="Q106">
        <v>41</v>
      </c>
    </row>
    <row r="107" spans="3:17" x14ac:dyDescent="0.25">
      <c r="C107" s="8">
        <v>43.83</v>
      </c>
      <c r="D107" s="8">
        <v>6.03</v>
      </c>
      <c r="E107" s="8">
        <v>58</v>
      </c>
      <c r="P107" s="10">
        <v>40069.440000000002</v>
      </c>
      <c r="Q107">
        <v>58</v>
      </c>
    </row>
    <row r="108" spans="3:17" x14ac:dyDescent="0.25">
      <c r="C108" s="8">
        <v>50.07</v>
      </c>
      <c r="D108" s="8">
        <v>9.27</v>
      </c>
      <c r="E108" s="8">
        <v>45</v>
      </c>
      <c r="P108" s="10">
        <v>40054.730000000003</v>
      </c>
      <c r="Q108">
        <v>45</v>
      </c>
    </row>
    <row r="109" spans="3:17" x14ac:dyDescent="0.25">
      <c r="C109" s="8">
        <v>32.774999999999999</v>
      </c>
      <c r="D109" s="8">
        <v>5.53</v>
      </c>
      <c r="E109" s="8">
        <v>41</v>
      </c>
      <c r="P109" s="10">
        <v>40003.33</v>
      </c>
      <c r="Q109">
        <v>41</v>
      </c>
    </row>
    <row r="110" spans="3:17" x14ac:dyDescent="0.25">
      <c r="C110" s="8">
        <v>34.104999999999997</v>
      </c>
      <c r="D110" s="8">
        <v>5.07</v>
      </c>
      <c r="E110" s="8">
        <v>37</v>
      </c>
      <c r="P110" s="10">
        <v>39983.43</v>
      </c>
      <c r="Q110">
        <v>37</v>
      </c>
    </row>
    <row r="111" spans="3:17" x14ac:dyDescent="0.25">
      <c r="C111" s="8">
        <v>48.93</v>
      </c>
      <c r="D111" s="8">
        <v>11.17</v>
      </c>
      <c r="E111" s="8">
        <v>48</v>
      </c>
      <c r="P111" s="10">
        <v>39963.120000000003</v>
      </c>
      <c r="Q111">
        <v>48</v>
      </c>
    </row>
    <row r="112" spans="3:17" x14ac:dyDescent="0.25">
      <c r="C112" s="8">
        <v>37.07</v>
      </c>
      <c r="D112" s="8">
        <v>6.14</v>
      </c>
      <c r="E112" s="8">
        <v>39</v>
      </c>
      <c r="P112" s="10">
        <v>39871.699999999997</v>
      </c>
      <c r="Q112">
        <v>39</v>
      </c>
    </row>
    <row r="113" spans="3:17" x14ac:dyDescent="0.25">
      <c r="C113" s="8">
        <v>51.51</v>
      </c>
      <c r="D113" s="8">
        <v>6.26</v>
      </c>
      <c r="E113" s="8">
        <v>41</v>
      </c>
      <c r="P113" s="10">
        <v>39865.699999999997</v>
      </c>
      <c r="Q113">
        <v>41</v>
      </c>
    </row>
    <row r="114" spans="3:17" x14ac:dyDescent="0.25">
      <c r="C114" s="8">
        <v>34.799999999999997</v>
      </c>
      <c r="D114" s="8">
        <v>4.72</v>
      </c>
      <c r="E114" s="8">
        <v>39</v>
      </c>
      <c r="P114" s="10">
        <v>39836.519999999997</v>
      </c>
      <c r="Q114">
        <v>39</v>
      </c>
    </row>
    <row r="115" spans="3:17" x14ac:dyDescent="0.25">
      <c r="C115" s="8">
        <v>36.67</v>
      </c>
      <c r="D115" s="8">
        <v>5.18</v>
      </c>
      <c r="E115" s="8">
        <v>37</v>
      </c>
      <c r="P115" s="10">
        <v>39774.28</v>
      </c>
      <c r="Q115">
        <v>37</v>
      </c>
    </row>
    <row r="116" spans="3:17" x14ac:dyDescent="0.25">
      <c r="C116" s="8">
        <v>30.9</v>
      </c>
      <c r="D116" s="8">
        <v>9.4</v>
      </c>
      <c r="E116" s="8">
        <v>50</v>
      </c>
      <c r="P116" s="10">
        <v>39727.61</v>
      </c>
      <c r="Q116">
        <v>50</v>
      </c>
    </row>
    <row r="117" spans="3:17" x14ac:dyDescent="0.25">
      <c r="C117" s="8">
        <v>30.495000000000001</v>
      </c>
      <c r="D117" s="8">
        <v>6.29</v>
      </c>
      <c r="E117" s="8">
        <v>47</v>
      </c>
      <c r="P117" s="10">
        <v>39725.519999999997</v>
      </c>
      <c r="Q117">
        <v>47</v>
      </c>
    </row>
    <row r="118" spans="3:17" x14ac:dyDescent="0.25">
      <c r="C118" s="8">
        <v>44.88</v>
      </c>
      <c r="D118" s="8">
        <v>6.04</v>
      </c>
      <c r="E118" s="8">
        <v>21</v>
      </c>
      <c r="P118" s="10">
        <v>39722.75</v>
      </c>
      <c r="Q118">
        <v>21</v>
      </c>
    </row>
    <row r="119" spans="3:17" x14ac:dyDescent="0.25">
      <c r="C119" s="8">
        <v>44.32</v>
      </c>
      <c r="D119" s="8">
        <v>10.55</v>
      </c>
      <c r="E119" s="8">
        <v>56</v>
      </c>
      <c r="P119" s="10">
        <v>39721.93</v>
      </c>
      <c r="Q119">
        <v>56</v>
      </c>
    </row>
    <row r="120" spans="3:17" x14ac:dyDescent="0.25">
      <c r="C120" s="8">
        <v>46.39</v>
      </c>
      <c r="D120" s="8">
        <v>5.09</v>
      </c>
      <c r="E120" s="8">
        <v>46</v>
      </c>
      <c r="P120" s="10">
        <v>39670.44</v>
      </c>
      <c r="Q120">
        <v>46</v>
      </c>
    </row>
    <row r="121" spans="3:17" x14ac:dyDescent="0.25">
      <c r="C121" s="8">
        <v>42.13</v>
      </c>
      <c r="D121" s="8">
        <v>5.2</v>
      </c>
      <c r="E121" s="8">
        <v>29</v>
      </c>
      <c r="P121" s="10">
        <v>39611.760000000002</v>
      </c>
      <c r="Q121">
        <v>29</v>
      </c>
    </row>
    <row r="122" spans="3:17" x14ac:dyDescent="0.25">
      <c r="C122" s="8">
        <v>30.78</v>
      </c>
      <c r="D122" s="8">
        <v>8.4499999999999993</v>
      </c>
      <c r="E122" s="8">
        <v>43</v>
      </c>
      <c r="P122" s="10">
        <v>39597.410000000003</v>
      </c>
      <c r="Q122">
        <v>43</v>
      </c>
    </row>
    <row r="123" spans="3:17" x14ac:dyDescent="0.25">
      <c r="C123" s="8">
        <v>31.35</v>
      </c>
      <c r="D123" s="8">
        <v>9.5399999999999991</v>
      </c>
      <c r="E123" s="8">
        <v>46</v>
      </c>
      <c r="P123" s="10">
        <v>39556.49</v>
      </c>
      <c r="Q123">
        <v>46</v>
      </c>
    </row>
    <row r="124" spans="3:17" x14ac:dyDescent="0.25">
      <c r="C124" s="8">
        <v>41.46</v>
      </c>
      <c r="D124" s="8">
        <v>4.99</v>
      </c>
      <c r="E124" s="8">
        <v>58</v>
      </c>
      <c r="P124" s="10">
        <v>39396.86</v>
      </c>
      <c r="Q124">
        <v>58</v>
      </c>
    </row>
    <row r="125" spans="3:17" x14ac:dyDescent="0.25">
      <c r="C125" s="8">
        <v>48</v>
      </c>
      <c r="D125" s="8">
        <v>10.54</v>
      </c>
      <c r="E125" s="8">
        <v>46</v>
      </c>
      <c r="P125" s="10">
        <v>39352.6</v>
      </c>
      <c r="Q125">
        <v>46</v>
      </c>
    </row>
    <row r="126" spans="3:17" x14ac:dyDescent="0.25">
      <c r="C126" s="8">
        <v>49.13</v>
      </c>
      <c r="D126" s="8">
        <v>4.54</v>
      </c>
      <c r="E126" s="8">
        <v>42</v>
      </c>
      <c r="P126" s="10">
        <v>39315.279999999999</v>
      </c>
      <c r="Q126">
        <v>42</v>
      </c>
    </row>
    <row r="127" spans="3:17" x14ac:dyDescent="0.25">
      <c r="C127" s="8">
        <v>37.799999999999997</v>
      </c>
      <c r="D127" s="8">
        <v>6.29</v>
      </c>
      <c r="E127" s="8">
        <v>31</v>
      </c>
      <c r="P127" s="10">
        <v>39241.440000000002</v>
      </c>
      <c r="Q127">
        <v>31</v>
      </c>
    </row>
    <row r="128" spans="3:17" x14ac:dyDescent="0.25">
      <c r="C128" s="8">
        <v>38.299999999999997</v>
      </c>
      <c r="D128" s="8">
        <v>9.51</v>
      </c>
      <c r="E128" s="8">
        <v>62</v>
      </c>
      <c r="P128" s="10">
        <v>39221.120000000003</v>
      </c>
      <c r="Q128">
        <v>62</v>
      </c>
    </row>
    <row r="129" spans="3:17" x14ac:dyDescent="0.25">
      <c r="C129" s="8">
        <v>32.774999999999999</v>
      </c>
      <c r="D129" s="8">
        <v>4.72</v>
      </c>
      <c r="E129" s="8">
        <v>42</v>
      </c>
      <c r="P129" s="10">
        <v>39125.33</v>
      </c>
      <c r="Q129">
        <v>42</v>
      </c>
    </row>
    <row r="130" spans="3:17" x14ac:dyDescent="0.25">
      <c r="C130" s="8">
        <v>34.200000000000003</v>
      </c>
      <c r="D130" s="8">
        <v>5.91</v>
      </c>
      <c r="E130" s="8">
        <v>39</v>
      </c>
      <c r="P130" s="10">
        <v>39047.29</v>
      </c>
      <c r="Q130">
        <v>39</v>
      </c>
    </row>
    <row r="131" spans="3:17" x14ac:dyDescent="0.25">
      <c r="C131" s="8">
        <v>30.2</v>
      </c>
      <c r="D131" s="8">
        <v>9.58</v>
      </c>
      <c r="E131" s="8">
        <v>46</v>
      </c>
      <c r="P131" s="10">
        <v>38998.550000000003</v>
      </c>
      <c r="Q131">
        <v>46</v>
      </c>
    </row>
    <row r="132" spans="3:17" x14ac:dyDescent="0.25">
      <c r="C132" s="8">
        <v>48.32</v>
      </c>
      <c r="D132" s="8">
        <v>5.77</v>
      </c>
      <c r="E132" s="8">
        <v>44</v>
      </c>
      <c r="P132" s="10">
        <v>38947.43</v>
      </c>
      <c r="Q132">
        <v>44</v>
      </c>
    </row>
    <row r="133" spans="3:17" x14ac:dyDescent="0.25">
      <c r="C133" s="8">
        <v>44.86</v>
      </c>
      <c r="D133" s="8">
        <v>4.38</v>
      </c>
      <c r="E133" s="8">
        <v>47</v>
      </c>
      <c r="P133" s="10">
        <v>38932.559999999998</v>
      </c>
      <c r="Q133">
        <v>47</v>
      </c>
    </row>
    <row r="134" spans="3:17" x14ac:dyDescent="0.25">
      <c r="C134" s="8">
        <v>52.15</v>
      </c>
      <c r="D134" s="8">
        <v>5.65</v>
      </c>
      <c r="E134" s="8">
        <v>37</v>
      </c>
      <c r="P134" s="10">
        <v>38924.04</v>
      </c>
      <c r="Q134">
        <v>37</v>
      </c>
    </row>
    <row r="135" spans="3:17" x14ac:dyDescent="0.25">
      <c r="C135" s="8">
        <v>41.12</v>
      </c>
      <c r="D135" s="8">
        <v>7.54</v>
      </c>
      <c r="E135" s="8">
        <v>57</v>
      </c>
      <c r="P135" s="10">
        <v>38893.360000000001</v>
      </c>
      <c r="Q135">
        <v>57</v>
      </c>
    </row>
    <row r="136" spans="3:17" x14ac:dyDescent="0.25">
      <c r="C136" s="8">
        <v>38.39</v>
      </c>
      <c r="D136" s="8">
        <v>5.1100000000000003</v>
      </c>
      <c r="E136" s="8">
        <v>60</v>
      </c>
      <c r="P136" s="10">
        <v>38869.25</v>
      </c>
      <c r="Q136">
        <v>60</v>
      </c>
    </row>
    <row r="137" spans="3:17" x14ac:dyDescent="0.25">
      <c r="C137" s="8">
        <v>46.85</v>
      </c>
      <c r="D137" s="8">
        <v>4.25</v>
      </c>
      <c r="E137" s="8">
        <v>44</v>
      </c>
      <c r="P137" s="10">
        <v>38836.980000000003</v>
      </c>
      <c r="Q137">
        <v>44</v>
      </c>
    </row>
    <row r="138" spans="3:17" x14ac:dyDescent="0.25">
      <c r="C138" s="8">
        <v>42.24</v>
      </c>
      <c r="D138" s="8">
        <v>5.55</v>
      </c>
      <c r="E138" s="8">
        <v>19</v>
      </c>
      <c r="P138" s="10">
        <v>38792.69</v>
      </c>
      <c r="Q138">
        <v>19</v>
      </c>
    </row>
    <row r="139" spans="3:17" x14ac:dyDescent="0.25">
      <c r="C139" s="8">
        <v>34.39</v>
      </c>
      <c r="D139" s="8">
        <v>5.78</v>
      </c>
      <c r="E139" s="8">
        <v>33</v>
      </c>
      <c r="P139" s="10">
        <v>38746.36</v>
      </c>
      <c r="Q139">
        <v>33</v>
      </c>
    </row>
    <row r="140" spans="3:17" x14ac:dyDescent="0.25">
      <c r="C140" s="8">
        <v>42.89</v>
      </c>
      <c r="D140" s="8">
        <v>5.28</v>
      </c>
      <c r="E140" s="8">
        <v>48</v>
      </c>
      <c r="P140" s="10">
        <v>38740.120000000003</v>
      </c>
      <c r="Q140">
        <v>48</v>
      </c>
    </row>
    <row r="141" spans="3:17" x14ac:dyDescent="0.25">
      <c r="C141" s="8">
        <v>36.299999999999997</v>
      </c>
      <c r="D141" s="8">
        <v>5.39</v>
      </c>
      <c r="E141" s="8">
        <v>33</v>
      </c>
      <c r="P141" s="10">
        <v>38711</v>
      </c>
      <c r="Q141">
        <v>33</v>
      </c>
    </row>
    <row r="142" spans="3:17" x14ac:dyDescent="0.25">
      <c r="C142" s="8">
        <v>35.200000000000003</v>
      </c>
      <c r="D142" s="8">
        <v>8.01</v>
      </c>
      <c r="E142" s="8">
        <v>38</v>
      </c>
      <c r="P142" s="10">
        <v>38709.18</v>
      </c>
      <c r="Q142">
        <v>38</v>
      </c>
    </row>
    <row r="143" spans="3:17" x14ac:dyDescent="0.25">
      <c r="C143" s="8">
        <v>53.62</v>
      </c>
      <c r="D143" s="8">
        <v>5.21</v>
      </c>
      <c r="E143" s="8">
        <v>34</v>
      </c>
      <c r="P143" s="10">
        <v>38652.089999999997</v>
      </c>
      <c r="Q143">
        <v>34</v>
      </c>
    </row>
    <row r="144" spans="3:17" x14ac:dyDescent="0.25">
      <c r="C144" s="8">
        <v>36.67</v>
      </c>
      <c r="D144" s="8">
        <v>6.27</v>
      </c>
      <c r="E144" s="8">
        <v>25</v>
      </c>
      <c r="P144" s="10">
        <v>38511.629999999997</v>
      </c>
      <c r="Q144">
        <v>25</v>
      </c>
    </row>
    <row r="145" spans="3:17" x14ac:dyDescent="0.25">
      <c r="C145" s="8">
        <v>33.4</v>
      </c>
      <c r="D145" s="8">
        <v>10.73</v>
      </c>
      <c r="E145" s="8">
        <v>38</v>
      </c>
      <c r="P145" s="10">
        <v>38415.47</v>
      </c>
      <c r="Q145">
        <v>38</v>
      </c>
    </row>
    <row r="146" spans="3:17" x14ac:dyDescent="0.25">
      <c r="C146" s="8">
        <v>42.71</v>
      </c>
      <c r="D146" s="8">
        <v>10.52</v>
      </c>
      <c r="E146" s="8">
        <v>52</v>
      </c>
      <c r="P146" s="10">
        <v>38405.26</v>
      </c>
      <c r="Q146">
        <v>52</v>
      </c>
    </row>
    <row r="147" spans="3:17" x14ac:dyDescent="0.25">
      <c r="C147" s="8">
        <v>41.52</v>
      </c>
      <c r="D147" s="8">
        <v>11.82</v>
      </c>
      <c r="E147" s="8">
        <v>54</v>
      </c>
      <c r="P147" s="10">
        <v>38389.79</v>
      </c>
      <c r="Q147">
        <v>54</v>
      </c>
    </row>
    <row r="148" spans="3:17" x14ac:dyDescent="0.25">
      <c r="C148" s="8">
        <v>39.4</v>
      </c>
      <c r="D148" s="8">
        <v>6.76</v>
      </c>
      <c r="E148" s="8">
        <v>22</v>
      </c>
      <c r="P148" s="10">
        <v>38344.57</v>
      </c>
      <c r="Q148">
        <v>22</v>
      </c>
    </row>
    <row r="149" spans="3:17" x14ac:dyDescent="0.25">
      <c r="C149" s="8">
        <v>46.45</v>
      </c>
      <c r="D149" s="8">
        <v>5.62</v>
      </c>
      <c r="E149" s="8">
        <v>44</v>
      </c>
      <c r="P149" s="10">
        <v>38313.129999999997</v>
      </c>
      <c r="Q149">
        <v>44</v>
      </c>
    </row>
    <row r="150" spans="3:17" x14ac:dyDescent="0.25">
      <c r="C150" s="8">
        <v>35.75</v>
      </c>
      <c r="D150" s="8">
        <v>4.1900000000000004</v>
      </c>
      <c r="E150" s="8">
        <v>35</v>
      </c>
      <c r="P150" s="10">
        <v>38282.75</v>
      </c>
      <c r="Q150">
        <v>35</v>
      </c>
    </row>
    <row r="151" spans="3:17" x14ac:dyDescent="0.25">
      <c r="C151" s="8">
        <v>26.07</v>
      </c>
      <c r="D151" s="8">
        <v>5.32</v>
      </c>
      <c r="E151" s="8">
        <v>44</v>
      </c>
      <c r="P151" s="10">
        <v>38245.589999999997</v>
      </c>
      <c r="Q151">
        <v>44</v>
      </c>
    </row>
    <row r="152" spans="3:17" x14ac:dyDescent="0.25">
      <c r="C152" s="8">
        <v>36.54</v>
      </c>
      <c r="D152" s="8">
        <v>4.46</v>
      </c>
      <c r="E152" s="8">
        <v>60</v>
      </c>
      <c r="P152" s="10">
        <v>38241.74</v>
      </c>
      <c r="Q152">
        <v>60</v>
      </c>
    </row>
    <row r="153" spans="3:17" x14ac:dyDescent="0.25">
      <c r="C153" s="8">
        <v>51.64</v>
      </c>
      <c r="D153" s="8">
        <v>5.65</v>
      </c>
      <c r="E153" s="8">
        <v>35</v>
      </c>
      <c r="P153" s="10">
        <v>38237.339999999997</v>
      </c>
      <c r="Q153">
        <v>35</v>
      </c>
    </row>
    <row r="154" spans="3:17" x14ac:dyDescent="0.25">
      <c r="C154" s="8">
        <v>42.83</v>
      </c>
      <c r="D154" s="8">
        <v>6.04</v>
      </c>
      <c r="E154" s="8">
        <v>51</v>
      </c>
      <c r="P154" s="10">
        <v>38189.1</v>
      </c>
      <c r="Q154">
        <v>51</v>
      </c>
    </row>
    <row r="155" spans="3:17" x14ac:dyDescent="0.25">
      <c r="C155" s="8">
        <v>40.15</v>
      </c>
      <c r="D155" s="8">
        <v>5.76</v>
      </c>
      <c r="E155" s="8">
        <v>26</v>
      </c>
      <c r="P155" s="10">
        <v>38126.25</v>
      </c>
      <c r="Q155">
        <v>26</v>
      </c>
    </row>
    <row r="156" spans="3:17" x14ac:dyDescent="0.25">
      <c r="C156" s="8">
        <v>27.8</v>
      </c>
      <c r="D156" s="8">
        <v>4.3600000000000003</v>
      </c>
      <c r="E156" s="8">
        <v>45</v>
      </c>
      <c r="P156" s="10">
        <v>37829.72</v>
      </c>
      <c r="Q156">
        <v>45</v>
      </c>
    </row>
    <row r="157" spans="3:17" x14ac:dyDescent="0.25">
      <c r="C157" s="8">
        <v>45.81</v>
      </c>
      <c r="D157" s="8">
        <v>4.76</v>
      </c>
      <c r="E157" s="8">
        <v>41</v>
      </c>
      <c r="P157" s="10">
        <v>37800.980000000003</v>
      </c>
      <c r="Q157">
        <v>41</v>
      </c>
    </row>
    <row r="158" spans="3:17" x14ac:dyDescent="0.25">
      <c r="C158" s="8">
        <v>34.43</v>
      </c>
      <c r="D158" s="8">
        <v>10.82</v>
      </c>
      <c r="E158" s="8">
        <v>38</v>
      </c>
      <c r="P158" s="10">
        <v>37742.58</v>
      </c>
      <c r="Q158">
        <v>38</v>
      </c>
    </row>
    <row r="159" spans="3:17" x14ac:dyDescent="0.25">
      <c r="C159" s="8">
        <v>41.33</v>
      </c>
      <c r="D159" s="8">
        <v>4.01</v>
      </c>
      <c r="E159" s="8">
        <v>48</v>
      </c>
      <c r="P159" s="10">
        <v>37735.199999999997</v>
      </c>
      <c r="Q159">
        <v>48</v>
      </c>
    </row>
    <row r="160" spans="3:17" x14ac:dyDescent="0.25">
      <c r="C160" s="8">
        <v>31.92</v>
      </c>
      <c r="D160" s="8">
        <v>5.12</v>
      </c>
      <c r="E160" s="8">
        <v>36</v>
      </c>
      <c r="P160" s="10">
        <v>37701.879999999997</v>
      </c>
      <c r="Q160">
        <v>36</v>
      </c>
    </row>
    <row r="161" spans="3:17" x14ac:dyDescent="0.25">
      <c r="C161" s="8">
        <v>39.799999999999997</v>
      </c>
      <c r="D161" s="8">
        <v>10.54</v>
      </c>
      <c r="E161" s="8">
        <v>54</v>
      </c>
      <c r="P161" s="10">
        <v>37675.06</v>
      </c>
      <c r="Q161">
        <v>54</v>
      </c>
    </row>
    <row r="162" spans="3:17" x14ac:dyDescent="0.25">
      <c r="C162" s="8">
        <v>42.82</v>
      </c>
      <c r="D162" s="8">
        <v>4.21</v>
      </c>
      <c r="E162" s="8">
        <v>42</v>
      </c>
      <c r="P162" s="10">
        <v>37650.74</v>
      </c>
      <c r="Q162">
        <v>42</v>
      </c>
    </row>
    <row r="163" spans="3:17" x14ac:dyDescent="0.25">
      <c r="C163" s="8">
        <v>33.630000000000003</v>
      </c>
      <c r="D163" s="8">
        <v>5.42</v>
      </c>
      <c r="E163" s="8">
        <v>33</v>
      </c>
      <c r="P163" s="10">
        <v>37607.53</v>
      </c>
      <c r="Q163">
        <v>33</v>
      </c>
    </row>
    <row r="164" spans="3:17" x14ac:dyDescent="0.25">
      <c r="C164" s="8">
        <v>37.07</v>
      </c>
      <c r="D164" s="8">
        <v>4.28</v>
      </c>
      <c r="E164" s="8">
        <v>24</v>
      </c>
      <c r="P164" s="10">
        <v>37484.449999999997</v>
      </c>
      <c r="Q164">
        <v>24</v>
      </c>
    </row>
    <row r="165" spans="3:17" x14ac:dyDescent="0.25">
      <c r="C165" s="8">
        <v>35.625</v>
      </c>
      <c r="D165" s="8">
        <v>8.9</v>
      </c>
      <c r="E165" s="8">
        <v>22</v>
      </c>
      <c r="P165" s="10">
        <v>37465.339999999997</v>
      </c>
      <c r="Q165">
        <v>22</v>
      </c>
    </row>
    <row r="166" spans="3:17" x14ac:dyDescent="0.25">
      <c r="C166" s="8">
        <v>42.69</v>
      </c>
      <c r="D166" s="8">
        <v>4.8899999999999997</v>
      </c>
      <c r="E166" s="8">
        <v>45</v>
      </c>
      <c r="P166" s="10">
        <v>37425.94</v>
      </c>
      <c r="Q166">
        <v>45</v>
      </c>
    </row>
    <row r="167" spans="3:17" x14ac:dyDescent="0.25">
      <c r="C167" s="8">
        <v>37.869999999999997</v>
      </c>
      <c r="D167" s="8">
        <v>4.29</v>
      </c>
      <c r="E167" s="8">
        <v>55</v>
      </c>
      <c r="P167" s="10">
        <v>37277.269999999997</v>
      </c>
      <c r="Q167">
        <v>55</v>
      </c>
    </row>
    <row r="168" spans="3:17" x14ac:dyDescent="0.25">
      <c r="C168" s="8">
        <v>40.61</v>
      </c>
      <c r="D168" s="8">
        <v>8</v>
      </c>
      <c r="E168" s="8">
        <v>49</v>
      </c>
      <c r="P168" s="10">
        <v>37272.339999999997</v>
      </c>
      <c r="Q168">
        <v>49</v>
      </c>
    </row>
    <row r="169" spans="3:17" x14ac:dyDescent="0.25">
      <c r="C169" s="8">
        <v>30.78</v>
      </c>
      <c r="D169" s="8">
        <v>4.67</v>
      </c>
      <c r="E169" s="8">
        <v>38</v>
      </c>
      <c r="P169" s="10">
        <v>37270.15</v>
      </c>
      <c r="Q169">
        <v>38</v>
      </c>
    </row>
    <row r="170" spans="3:17" x14ac:dyDescent="0.25">
      <c r="C170" s="8">
        <v>49.49</v>
      </c>
      <c r="D170" s="8">
        <v>4.5</v>
      </c>
      <c r="E170" s="8">
        <v>34</v>
      </c>
      <c r="P170" s="10">
        <v>37251.22</v>
      </c>
      <c r="Q170">
        <v>34</v>
      </c>
    </row>
    <row r="171" spans="3:17" x14ac:dyDescent="0.25">
      <c r="C171" s="8">
        <v>37.619999999999997</v>
      </c>
      <c r="D171" s="8">
        <v>6.32</v>
      </c>
      <c r="E171" s="8">
        <v>24</v>
      </c>
      <c r="P171" s="10">
        <v>37165.160000000003</v>
      </c>
      <c r="Q171">
        <v>24</v>
      </c>
    </row>
    <row r="172" spans="3:17" x14ac:dyDescent="0.25">
      <c r="C172" s="8">
        <v>36.08</v>
      </c>
      <c r="D172" s="8">
        <v>6.1</v>
      </c>
      <c r="E172" s="8">
        <v>29</v>
      </c>
      <c r="P172" s="10">
        <v>37133.9</v>
      </c>
      <c r="Q172">
        <v>29</v>
      </c>
    </row>
    <row r="173" spans="3:17" x14ac:dyDescent="0.25">
      <c r="C173" s="8">
        <v>33.5</v>
      </c>
      <c r="D173" s="8">
        <v>5.4</v>
      </c>
      <c r="E173" s="8">
        <v>35</v>
      </c>
      <c r="P173" s="10">
        <v>37079.370000000003</v>
      </c>
      <c r="Q173">
        <v>35</v>
      </c>
    </row>
    <row r="174" spans="3:17" x14ac:dyDescent="0.25">
      <c r="C174" s="8">
        <v>47.46</v>
      </c>
      <c r="D174" s="8">
        <v>6.24</v>
      </c>
      <c r="E174" s="8">
        <v>35</v>
      </c>
      <c r="P174" s="10">
        <v>37076.370000000003</v>
      </c>
      <c r="Q174">
        <v>35</v>
      </c>
    </row>
    <row r="175" spans="3:17" x14ac:dyDescent="0.25">
      <c r="C175" s="8">
        <v>49.24</v>
      </c>
      <c r="D175" s="8">
        <v>4.45</v>
      </c>
      <c r="E175" s="8">
        <v>33</v>
      </c>
      <c r="P175" s="10">
        <v>37040.879999999997</v>
      </c>
      <c r="Q175">
        <v>33</v>
      </c>
    </row>
    <row r="176" spans="3:17" x14ac:dyDescent="0.25">
      <c r="C176" s="8">
        <v>54.4</v>
      </c>
      <c r="D176" s="8">
        <v>5.22</v>
      </c>
      <c r="E176" s="8">
        <v>32</v>
      </c>
      <c r="P176" s="10">
        <v>36976.449999999997</v>
      </c>
      <c r="Q176">
        <v>32</v>
      </c>
    </row>
    <row r="177" spans="3:17" x14ac:dyDescent="0.25">
      <c r="C177" s="8">
        <v>35.53</v>
      </c>
      <c r="D177" s="8">
        <v>4.6100000000000003</v>
      </c>
      <c r="E177" s="8">
        <v>32</v>
      </c>
      <c r="P177" s="10">
        <v>36950.26</v>
      </c>
      <c r="Q177">
        <v>32</v>
      </c>
    </row>
    <row r="178" spans="3:17" x14ac:dyDescent="0.25">
      <c r="C178" s="8">
        <v>39.729999999999997</v>
      </c>
      <c r="D178" s="8">
        <v>6.24</v>
      </c>
      <c r="E178" s="8">
        <v>47</v>
      </c>
      <c r="P178" s="10">
        <v>36935.64</v>
      </c>
      <c r="Q178">
        <v>47</v>
      </c>
    </row>
    <row r="179" spans="3:17" x14ac:dyDescent="0.25">
      <c r="C179" s="8">
        <v>35.68</v>
      </c>
      <c r="D179" s="8">
        <v>10.039999999999999</v>
      </c>
      <c r="E179" s="8">
        <v>56</v>
      </c>
      <c r="P179" s="10">
        <v>36922.61</v>
      </c>
      <c r="Q179">
        <v>56</v>
      </c>
    </row>
    <row r="180" spans="3:17" x14ac:dyDescent="0.25">
      <c r="C180" s="8">
        <v>48.86</v>
      </c>
      <c r="D180" s="8">
        <v>6.09</v>
      </c>
      <c r="E180" s="8">
        <v>33</v>
      </c>
      <c r="P180" s="10">
        <v>36911.99</v>
      </c>
      <c r="Q180">
        <v>33</v>
      </c>
    </row>
    <row r="181" spans="3:17" x14ac:dyDescent="0.25">
      <c r="C181" s="8">
        <v>34.799999999999997</v>
      </c>
      <c r="D181" s="8">
        <v>11.4</v>
      </c>
      <c r="E181" s="8">
        <v>61</v>
      </c>
      <c r="P181" s="10">
        <v>36910.61</v>
      </c>
      <c r="Q181">
        <v>61</v>
      </c>
    </row>
    <row r="182" spans="3:17" x14ac:dyDescent="0.25">
      <c r="C182" s="8">
        <v>32.49</v>
      </c>
      <c r="D182" s="8">
        <v>4.29</v>
      </c>
      <c r="E182" s="8">
        <v>21</v>
      </c>
      <c r="P182" s="10">
        <v>36898.730000000003</v>
      </c>
      <c r="Q182">
        <v>21</v>
      </c>
    </row>
    <row r="183" spans="3:17" x14ac:dyDescent="0.25">
      <c r="C183" s="8">
        <v>39</v>
      </c>
      <c r="D183" s="8">
        <v>5.7</v>
      </c>
      <c r="E183" s="8">
        <v>51</v>
      </c>
      <c r="P183" s="10">
        <v>36889.99</v>
      </c>
      <c r="Q183">
        <v>51</v>
      </c>
    </row>
    <row r="184" spans="3:17" x14ac:dyDescent="0.25">
      <c r="C184" s="8">
        <v>35.299999999999997</v>
      </c>
      <c r="D184" s="8">
        <v>6.09</v>
      </c>
      <c r="E184" s="8">
        <v>32</v>
      </c>
      <c r="P184" s="10">
        <v>36837.47</v>
      </c>
      <c r="Q184">
        <v>32</v>
      </c>
    </row>
    <row r="185" spans="3:17" x14ac:dyDescent="0.25">
      <c r="C185" s="8">
        <v>33.42</v>
      </c>
      <c r="D185" s="8">
        <v>10.67</v>
      </c>
      <c r="E185" s="8">
        <v>58</v>
      </c>
      <c r="P185" s="10">
        <v>36795.29</v>
      </c>
      <c r="Q185">
        <v>58</v>
      </c>
    </row>
    <row r="186" spans="3:17" x14ac:dyDescent="0.25">
      <c r="C186" s="8">
        <v>37.18</v>
      </c>
      <c r="D186" s="8">
        <v>6.75</v>
      </c>
      <c r="E186" s="8">
        <v>54</v>
      </c>
      <c r="P186" s="10">
        <v>36786.370000000003</v>
      </c>
      <c r="Q186">
        <v>54</v>
      </c>
    </row>
    <row r="187" spans="3:17" x14ac:dyDescent="0.25">
      <c r="C187" s="8">
        <v>33.33</v>
      </c>
      <c r="D187" s="8">
        <v>9.26</v>
      </c>
      <c r="E187" s="8">
        <v>63</v>
      </c>
      <c r="P187" s="10">
        <v>36580.28</v>
      </c>
      <c r="Q187">
        <v>63</v>
      </c>
    </row>
    <row r="188" spans="3:17" x14ac:dyDescent="0.25">
      <c r="C188" s="8">
        <v>53.21</v>
      </c>
      <c r="D188" s="8">
        <v>4.2699999999999996</v>
      </c>
      <c r="E188" s="8">
        <v>32</v>
      </c>
      <c r="P188" s="10">
        <v>36572.800000000003</v>
      </c>
      <c r="Q188">
        <v>32</v>
      </c>
    </row>
    <row r="189" spans="3:17" x14ac:dyDescent="0.25">
      <c r="C189" s="8">
        <v>38.729999999999997</v>
      </c>
      <c r="D189" s="8">
        <v>11.51</v>
      </c>
      <c r="E189" s="8">
        <v>51</v>
      </c>
      <c r="P189" s="10">
        <v>36541.550000000003</v>
      </c>
      <c r="Q189">
        <v>51</v>
      </c>
    </row>
    <row r="190" spans="3:17" x14ac:dyDescent="0.25">
      <c r="C190" s="8">
        <v>29.73</v>
      </c>
      <c r="D190" s="8">
        <v>7.22</v>
      </c>
      <c r="E190" s="8">
        <v>61</v>
      </c>
      <c r="P190" s="10">
        <v>36445.550000000003</v>
      </c>
      <c r="Q190">
        <v>61</v>
      </c>
    </row>
    <row r="191" spans="3:17" x14ac:dyDescent="0.25">
      <c r="C191" s="8">
        <v>34.700000000000003</v>
      </c>
      <c r="D191" s="8">
        <v>4.37</v>
      </c>
      <c r="E191" s="8">
        <v>20</v>
      </c>
      <c r="P191" s="10">
        <v>36397.58</v>
      </c>
      <c r="Q191">
        <v>20</v>
      </c>
    </row>
    <row r="192" spans="3:17" x14ac:dyDescent="0.25">
      <c r="C192" s="8">
        <v>38.28</v>
      </c>
      <c r="D192" s="8">
        <v>11.56</v>
      </c>
      <c r="E192" s="8">
        <v>49</v>
      </c>
      <c r="P192" s="10">
        <v>36350.71</v>
      </c>
      <c r="Q192">
        <v>49</v>
      </c>
    </row>
    <row r="193" spans="3:17" x14ac:dyDescent="0.25">
      <c r="C193" s="8">
        <v>33.57</v>
      </c>
      <c r="D193" s="8">
        <v>8.82</v>
      </c>
      <c r="E193" s="8">
        <v>57</v>
      </c>
      <c r="P193" s="10">
        <v>36332.449999999997</v>
      </c>
      <c r="Q193">
        <v>57</v>
      </c>
    </row>
    <row r="194" spans="3:17" x14ac:dyDescent="0.25">
      <c r="C194" s="8">
        <v>52.06</v>
      </c>
      <c r="D194" s="8">
        <v>4.6900000000000004</v>
      </c>
      <c r="E194" s="8">
        <v>32</v>
      </c>
      <c r="P194" s="10">
        <v>36314.050000000003</v>
      </c>
      <c r="Q194">
        <v>32</v>
      </c>
    </row>
    <row r="195" spans="3:17" x14ac:dyDescent="0.25">
      <c r="C195" s="8">
        <v>38.17</v>
      </c>
      <c r="D195" s="8">
        <v>4.53</v>
      </c>
      <c r="E195" s="8">
        <v>19</v>
      </c>
      <c r="P195" s="10">
        <v>36307.800000000003</v>
      </c>
      <c r="Q195">
        <v>19</v>
      </c>
    </row>
    <row r="196" spans="3:17" x14ac:dyDescent="0.25">
      <c r="C196" s="8">
        <v>36.954999999999998</v>
      </c>
      <c r="D196" s="8">
        <v>5.84</v>
      </c>
      <c r="E196" s="8">
        <v>21</v>
      </c>
      <c r="P196" s="10">
        <v>36219.410000000003</v>
      </c>
      <c r="Q196">
        <v>21</v>
      </c>
    </row>
    <row r="197" spans="3:17" x14ac:dyDescent="0.25">
      <c r="C197" s="8">
        <v>34.4</v>
      </c>
      <c r="D197" s="8">
        <v>4.9000000000000004</v>
      </c>
      <c r="E197" s="8">
        <v>30</v>
      </c>
      <c r="P197" s="10">
        <v>36197.699999999997</v>
      </c>
      <c r="Q197">
        <v>30</v>
      </c>
    </row>
    <row r="198" spans="3:17" x14ac:dyDescent="0.25">
      <c r="C198" s="8">
        <v>31.73</v>
      </c>
      <c r="D198" s="8">
        <v>4.3</v>
      </c>
      <c r="E198" s="8">
        <v>25</v>
      </c>
      <c r="P198" s="10">
        <v>36189.1</v>
      </c>
      <c r="Q198">
        <v>25</v>
      </c>
    </row>
    <row r="199" spans="3:17" x14ac:dyDescent="0.25">
      <c r="C199" s="8">
        <v>36.64</v>
      </c>
      <c r="D199" s="8">
        <v>11.34</v>
      </c>
      <c r="E199" s="8">
        <v>49</v>
      </c>
      <c r="P199" s="10">
        <v>36182.870000000003</v>
      </c>
      <c r="Q199">
        <v>49</v>
      </c>
    </row>
    <row r="200" spans="3:17" x14ac:dyDescent="0.25">
      <c r="C200" s="8">
        <v>36.85</v>
      </c>
      <c r="D200" s="8">
        <v>5.88</v>
      </c>
      <c r="E200" s="8">
        <v>20</v>
      </c>
      <c r="P200" s="10">
        <v>36149.480000000003</v>
      </c>
      <c r="Q200">
        <v>20</v>
      </c>
    </row>
    <row r="201" spans="3:17" x14ac:dyDescent="0.25">
      <c r="C201" s="8">
        <v>33.33</v>
      </c>
      <c r="D201" s="8">
        <v>5.01</v>
      </c>
      <c r="E201" s="8">
        <v>27</v>
      </c>
      <c r="P201" s="10">
        <v>36124.57</v>
      </c>
      <c r="Q201">
        <v>27</v>
      </c>
    </row>
    <row r="202" spans="3:17" x14ac:dyDescent="0.25">
      <c r="C202" s="8">
        <v>39.14</v>
      </c>
      <c r="D202" s="8">
        <v>4.4000000000000004</v>
      </c>
      <c r="E202" s="8">
        <v>45</v>
      </c>
      <c r="P202" s="10">
        <v>36090.49</v>
      </c>
      <c r="Q202">
        <v>45</v>
      </c>
    </row>
    <row r="203" spans="3:17" x14ac:dyDescent="0.25">
      <c r="C203" s="8">
        <v>32.9</v>
      </c>
      <c r="D203" s="8">
        <v>6.26</v>
      </c>
      <c r="E203" s="8">
        <v>28</v>
      </c>
      <c r="P203" s="10">
        <v>36085.22</v>
      </c>
      <c r="Q203">
        <v>28</v>
      </c>
    </row>
    <row r="204" spans="3:17" x14ac:dyDescent="0.25">
      <c r="C204" s="8">
        <v>29.78</v>
      </c>
      <c r="D204" s="8">
        <v>10.27</v>
      </c>
      <c r="E204" s="8">
        <v>61</v>
      </c>
      <c r="P204" s="10">
        <v>36074.339999999997</v>
      </c>
      <c r="Q204">
        <v>61</v>
      </c>
    </row>
    <row r="205" spans="3:17" x14ac:dyDescent="0.25">
      <c r="C205" s="8">
        <v>32.78</v>
      </c>
      <c r="D205" s="8">
        <v>5.27</v>
      </c>
      <c r="E205" s="8">
        <v>25</v>
      </c>
      <c r="P205" s="10">
        <v>36021.01</v>
      </c>
      <c r="Q205">
        <v>25</v>
      </c>
    </row>
    <row r="206" spans="3:17" x14ac:dyDescent="0.25">
      <c r="C206" s="8">
        <v>41.65</v>
      </c>
      <c r="D206" s="8">
        <v>10.73</v>
      </c>
      <c r="E206" s="8">
        <v>42</v>
      </c>
      <c r="P206" s="10">
        <v>35952.65</v>
      </c>
      <c r="Q206">
        <v>42</v>
      </c>
    </row>
    <row r="207" spans="3:17" x14ac:dyDescent="0.25">
      <c r="C207" s="8">
        <v>50.79</v>
      </c>
      <c r="D207" s="8">
        <v>4.45</v>
      </c>
      <c r="E207" s="8">
        <v>32</v>
      </c>
      <c r="P207" s="10">
        <v>35883.269999999997</v>
      </c>
      <c r="Q207">
        <v>32</v>
      </c>
    </row>
    <row r="208" spans="3:17" x14ac:dyDescent="0.25">
      <c r="C208" s="8">
        <v>35.43</v>
      </c>
      <c r="D208" s="8">
        <v>5.25</v>
      </c>
      <c r="E208" s="8">
        <v>48</v>
      </c>
      <c r="P208" s="10">
        <v>35733.96</v>
      </c>
      <c r="Q208">
        <v>48</v>
      </c>
    </row>
    <row r="209" spans="3:17" x14ac:dyDescent="0.25">
      <c r="C209" s="8">
        <v>35.25</v>
      </c>
      <c r="D209" s="8">
        <v>9.51</v>
      </c>
      <c r="E209" s="8">
        <v>50</v>
      </c>
      <c r="P209" s="10">
        <v>35711.39</v>
      </c>
      <c r="Q209">
        <v>50</v>
      </c>
    </row>
    <row r="210" spans="3:17" x14ac:dyDescent="0.25">
      <c r="C210" s="8">
        <v>36.85</v>
      </c>
      <c r="D210" s="8">
        <v>11.12</v>
      </c>
      <c r="E210" s="8">
        <v>45</v>
      </c>
      <c r="P210" s="10">
        <v>35701.9</v>
      </c>
      <c r="Q210">
        <v>45</v>
      </c>
    </row>
    <row r="211" spans="3:17" x14ac:dyDescent="0.25">
      <c r="C211" s="8">
        <v>31.02</v>
      </c>
      <c r="D211" s="8">
        <v>4.5599999999999996</v>
      </c>
      <c r="E211" s="8">
        <v>23</v>
      </c>
      <c r="P211" s="10">
        <v>35595.589999999997</v>
      </c>
      <c r="Q211">
        <v>23</v>
      </c>
    </row>
    <row r="212" spans="3:17" x14ac:dyDescent="0.25">
      <c r="C212" s="8">
        <v>35.6</v>
      </c>
      <c r="D212" s="8">
        <v>4.0199999999999996</v>
      </c>
      <c r="E212" s="8">
        <v>23</v>
      </c>
      <c r="P212" s="10">
        <v>35585.58</v>
      </c>
      <c r="Q212">
        <v>23</v>
      </c>
    </row>
    <row r="213" spans="3:17" x14ac:dyDescent="0.25">
      <c r="C213" s="8">
        <v>34.39</v>
      </c>
      <c r="D213" s="8">
        <v>8.7200000000000006</v>
      </c>
      <c r="E213" s="8">
        <v>53</v>
      </c>
      <c r="P213" s="10">
        <v>35583.17</v>
      </c>
      <c r="Q213">
        <v>53</v>
      </c>
    </row>
    <row r="214" spans="3:17" x14ac:dyDescent="0.25">
      <c r="C214" s="8">
        <v>29.06</v>
      </c>
      <c r="D214" s="8">
        <v>6.25</v>
      </c>
      <c r="E214" s="8">
        <v>60</v>
      </c>
      <c r="P214" s="10">
        <v>35573.26</v>
      </c>
      <c r="Q214">
        <v>60</v>
      </c>
    </row>
    <row r="215" spans="3:17" x14ac:dyDescent="0.25">
      <c r="C215" s="8">
        <v>35.799999999999997</v>
      </c>
      <c r="D215" s="8">
        <v>7.32</v>
      </c>
      <c r="E215" s="8">
        <v>51</v>
      </c>
      <c r="P215" s="10">
        <v>35547.72</v>
      </c>
      <c r="Q215">
        <v>51</v>
      </c>
    </row>
    <row r="216" spans="3:17" x14ac:dyDescent="0.25">
      <c r="C216" s="8">
        <v>49.8</v>
      </c>
      <c r="D216" s="8">
        <v>4.24</v>
      </c>
      <c r="E216" s="8">
        <v>32</v>
      </c>
      <c r="P216" s="10">
        <v>35547.47</v>
      </c>
      <c r="Q216">
        <v>32</v>
      </c>
    </row>
    <row r="217" spans="3:17" x14ac:dyDescent="0.25">
      <c r="C217" s="8">
        <v>35.71</v>
      </c>
      <c r="D217" s="8">
        <v>6.84</v>
      </c>
      <c r="E217" s="8">
        <v>50</v>
      </c>
      <c r="P217" s="10">
        <v>35517.19</v>
      </c>
      <c r="Q217">
        <v>50</v>
      </c>
    </row>
    <row r="218" spans="3:17" x14ac:dyDescent="0.25">
      <c r="C218" s="8">
        <v>30.8</v>
      </c>
      <c r="D218" s="8">
        <v>5.23</v>
      </c>
      <c r="E218" s="8">
        <v>35</v>
      </c>
      <c r="P218" s="10">
        <v>35491.64</v>
      </c>
      <c r="Q218">
        <v>35</v>
      </c>
    </row>
    <row r="219" spans="3:17" x14ac:dyDescent="0.25">
      <c r="C219" s="8">
        <v>33.69</v>
      </c>
      <c r="D219" s="8">
        <v>9.68</v>
      </c>
      <c r="E219" s="8">
        <v>53</v>
      </c>
      <c r="P219" s="10">
        <v>35345.730000000003</v>
      </c>
      <c r="Q219">
        <v>53</v>
      </c>
    </row>
    <row r="220" spans="3:17" x14ac:dyDescent="0.25">
      <c r="C220" s="8">
        <v>42.27</v>
      </c>
      <c r="D220" s="8">
        <v>6.05</v>
      </c>
      <c r="E220" s="8">
        <v>36</v>
      </c>
      <c r="P220" s="10">
        <v>35315.96</v>
      </c>
      <c r="Q220">
        <v>36</v>
      </c>
    </row>
    <row r="221" spans="3:17" x14ac:dyDescent="0.25">
      <c r="C221" s="8">
        <v>53.25</v>
      </c>
      <c r="D221" s="8">
        <v>6.11</v>
      </c>
      <c r="E221" s="8">
        <v>27</v>
      </c>
      <c r="P221" s="10">
        <v>35302.089999999997</v>
      </c>
      <c r="Q221">
        <v>27</v>
      </c>
    </row>
    <row r="222" spans="3:17" x14ac:dyDescent="0.25">
      <c r="C222" s="8">
        <v>26.8</v>
      </c>
      <c r="D222" s="8">
        <v>10.93</v>
      </c>
      <c r="E222" s="8">
        <v>56</v>
      </c>
      <c r="P222" s="10">
        <v>35160.129999999997</v>
      </c>
      <c r="Q222">
        <v>56</v>
      </c>
    </row>
    <row r="223" spans="3:17" x14ac:dyDescent="0.25">
      <c r="C223" s="8">
        <v>28.5</v>
      </c>
      <c r="D223" s="8">
        <v>5.12</v>
      </c>
      <c r="E223" s="8">
        <v>25</v>
      </c>
      <c r="P223" s="10">
        <v>35147.53</v>
      </c>
      <c r="Q223">
        <v>25</v>
      </c>
    </row>
    <row r="224" spans="3:17" x14ac:dyDescent="0.25">
      <c r="C224" s="8">
        <v>22.895</v>
      </c>
      <c r="D224" s="8">
        <v>5.72</v>
      </c>
      <c r="E224" s="8">
        <v>47</v>
      </c>
      <c r="P224" s="10">
        <v>35069.370000000003</v>
      </c>
      <c r="Q224">
        <v>47</v>
      </c>
    </row>
    <row r="225" spans="3:17" x14ac:dyDescent="0.25">
      <c r="C225" s="8">
        <v>34.06</v>
      </c>
      <c r="D225" s="8">
        <v>11.83</v>
      </c>
      <c r="E225" s="8">
        <v>49</v>
      </c>
      <c r="P225" s="10">
        <v>35050.620000000003</v>
      </c>
      <c r="Q225">
        <v>49</v>
      </c>
    </row>
    <row r="226" spans="3:17" x14ac:dyDescent="0.25">
      <c r="C226" s="8">
        <v>36.409999999999997</v>
      </c>
      <c r="D226" s="8">
        <v>4.55</v>
      </c>
      <c r="E226" s="8">
        <v>42</v>
      </c>
      <c r="P226" s="10">
        <v>35000.730000000003</v>
      </c>
      <c r="Q226">
        <v>42</v>
      </c>
    </row>
    <row r="227" spans="3:17" x14ac:dyDescent="0.25">
      <c r="C227" s="8">
        <v>52.3</v>
      </c>
      <c r="D227" s="8">
        <v>4.87</v>
      </c>
      <c r="E227" s="8">
        <v>27</v>
      </c>
      <c r="P227" s="10">
        <v>34979.86</v>
      </c>
      <c r="Q227">
        <v>27</v>
      </c>
    </row>
    <row r="228" spans="3:17" x14ac:dyDescent="0.25">
      <c r="C228" s="8">
        <v>52.66</v>
      </c>
      <c r="D228" s="8">
        <v>4.45</v>
      </c>
      <c r="E228" s="8">
        <v>26</v>
      </c>
      <c r="P228" s="10">
        <v>34976.42</v>
      </c>
      <c r="Q228">
        <v>26</v>
      </c>
    </row>
    <row r="229" spans="3:17" x14ac:dyDescent="0.25">
      <c r="C229" s="8">
        <v>29.57</v>
      </c>
      <c r="D229" s="8">
        <v>9.42</v>
      </c>
      <c r="E229" s="8">
        <v>57</v>
      </c>
      <c r="P229" s="10">
        <v>34975.68</v>
      </c>
      <c r="Q229">
        <v>57</v>
      </c>
    </row>
    <row r="230" spans="3:17" x14ac:dyDescent="0.25">
      <c r="C230" s="8">
        <v>36.99</v>
      </c>
      <c r="D230" s="8">
        <v>5.37</v>
      </c>
      <c r="E230" s="8">
        <v>41</v>
      </c>
      <c r="P230" s="10">
        <v>34940.61</v>
      </c>
      <c r="Q230">
        <v>41</v>
      </c>
    </row>
    <row r="231" spans="3:17" x14ac:dyDescent="0.25">
      <c r="C231" s="8">
        <v>31.4</v>
      </c>
      <c r="D231" s="8">
        <v>4.5999999999999996</v>
      </c>
      <c r="E231" s="8">
        <v>29</v>
      </c>
      <c r="P231" s="10">
        <v>34838.870000000003</v>
      </c>
      <c r="Q231">
        <v>29</v>
      </c>
    </row>
    <row r="232" spans="3:17" x14ac:dyDescent="0.25">
      <c r="C232" s="8">
        <v>34.9</v>
      </c>
      <c r="D232" s="8">
        <v>6.22</v>
      </c>
      <c r="E232" s="8">
        <v>21</v>
      </c>
      <c r="P232" s="10">
        <v>34828.65</v>
      </c>
      <c r="Q232">
        <v>21</v>
      </c>
    </row>
    <row r="233" spans="3:17" x14ac:dyDescent="0.25">
      <c r="C233" s="8">
        <v>31.13</v>
      </c>
      <c r="D233" s="8">
        <v>4.5199999999999996</v>
      </c>
      <c r="E233" s="8">
        <v>28</v>
      </c>
      <c r="P233" s="10">
        <v>34806.47</v>
      </c>
      <c r="Q233">
        <v>28</v>
      </c>
    </row>
    <row r="234" spans="3:17" x14ac:dyDescent="0.25">
      <c r="C234" s="8">
        <v>34.799999999999997</v>
      </c>
      <c r="D234" s="8">
        <v>6.18</v>
      </c>
      <c r="E234" s="8">
        <v>21</v>
      </c>
      <c r="P234" s="10">
        <v>34779.620000000003</v>
      </c>
      <c r="Q234">
        <v>21</v>
      </c>
    </row>
    <row r="235" spans="3:17" x14ac:dyDescent="0.25">
      <c r="C235" s="8">
        <v>31.68</v>
      </c>
      <c r="D235" s="8">
        <v>4.4000000000000004</v>
      </c>
      <c r="E235" s="8">
        <v>30</v>
      </c>
      <c r="P235" s="10">
        <v>34672.15</v>
      </c>
      <c r="Q235">
        <v>30</v>
      </c>
    </row>
    <row r="236" spans="3:17" x14ac:dyDescent="0.25">
      <c r="C236" s="8">
        <v>33.534999999999997</v>
      </c>
      <c r="D236" s="8">
        <v>6.23</v>
      </c>
      <c r="E236" s="8">
        <v>20</v>
      </c>
      <c r="P236" s="10">
        <v>34617.839999999997</v>
      </c>
      <c r="Q236">
        <v>20</v>
      </c>
    </row>
    <row r="237" spans="3:17" x14ac:dyDescent="0.25">
      <c r="C237" s="8">
        <v>31.92</v>
      </c>
      <c r="D237" s="8">
        <v>5.33</v>
      </c>
      <c r="E237" s="8">
        <v>47</v>
      </c>
      <c r="P237" s="10">
        <v>34543.39</v>
      </c>
      <c r="Q237">
        <v>47</v>
      </c>
    </row>
    <row r="238" spans="3:17" x14ac:dyDescent="0.25">
      <c r="C238" s="8">
        <v>32.700000000000003</v>
      </c>
      <c r="D238" s="8">
        <v>4.09</v>
      </c>
      <c r="E238" s="8">
        <v>26</v>
      </c>
      <c r="P238" s="10">
        <v>34472.839999999997</v>
      </c>
      <c r="Q238">
        <v>26</v>
      </c>
    </row>
    <row r="239" spans="3:17" x14ac:dyDescent="0.25">
      <c r="C239" s="8">
        <v>41.25</v>
      </c>
      <c r="D239" s="8">
        <v>5.19</v>
      </c>
      <c r="E239" s="8">
        <v>34</v>
      </c>
      <c r="P239" s="10">
        <v>34456.269999999997</v>
      </c>
      <c r="Q239">
        <v>34</v>
      </c>
    </row>
    <row r="240" spans="3:17" x14ac:dyDescent="0.25">
      <c r="C240" s="8">
        <v>33.11</v>
      </c>
      <c r="D240" s="8">
        <v>4.12</v>
      </c>
      <c r="E240" s="8">
        <v>21</v>
      </c>
      <c r="P240" s="10">
        <v>34439.86</v>
      </c>
      <c r="Q240">
        <v>21</v>
      </c>
    </row>
    <row r="241" spans="3:17" x14ac:dyDescent="0.25">
      <c r="C241" s="8">
        <v>36.159999999999997</v>
      </c>
      <c r="D241" s="8">
        <v>5.0999999999999996</v>
      </c>
      <c r="E241" s="8">
        <v>40</v>
      </c>
      <c r="P241" s="10">
        <v>34402.22</v>
      </c>
      <c r="Q241">
        <v>40</v>
      </c>
    </row>
    <row r="242" spans="3:17" x14ac:dyDescent="0.25">
      <c r="C242" s="8">
        <v>33.72</v>
      </c>
      <c r="D242" s="8">
        <v>6.21</v>
      </c>
      <c r="E242" s="8">
        <v>41</v>
      </c>
      <c r="P242" s="10">
        <v>34307.22</v>
      </c>
      <c r="Q242">
        <v>41</v>
      </c>
    </row>
    <row r="243" spans="3:17" x14ac:dyDescent="0.25">
      <c r="C243" s="8">
        <v>37.74</v>
      </c>
      <c r="D243" s="8">
        <v>9.5299999999999994</v>
      </c>
      <c r="E243" s="8">
        <v>38</v>
      </c>
      <c r="P243" s="10">
        <v>34293.120000000003</v>
      </c>
      <c r="Q243">
        <v>38</v>
      </c>
    </row>
    <row r="244" spans="3:17" x14ac:dyDescent="0.25">
      <c r="C244" s="8">
        <v>48.75</v>
      </c>
      <c r="D244" s="8">
        <v>4.6399999999999997</v>
      </c>
      <c r="E244" s="8">
        <v>29</v>
      </c>
      <c r="P244" s="10">
        <v>34289.43</v>
      </c>
      <c r="Q244">
        <v>29</v>
      </c>
    </row>
    <row r="245" spans="3:17" x14ac:dyDescent="0.25">
      <c r="C245" s="8">
        <v>31.065000000000001</v>
      </c>
      <c r="D245" s="8">
        <v>5.05</v>
      </c>
      <c r="E245" s="8">
        <v>26</v>
      </c>
      <c r="P245" s="10">
        <v>34254.050000000003</v>
      </c>
      <c r="Q245">
        <v>26</v>
      </c>
    </row>
    <row r="246" spans="3:17" x14ac:dyDescent="0.25">
      <c r="C246" s="8">
        <v>23.55</v>
      </c>
      <c r="D246" s="8">
        <v>10.38</v>
      </c>
      <c r="E246" s="8">
        <v>62</v>
      </c>
      <c r="P246" s="10">
        <v>34218.019999999997</v>
      </c>
      <c r="Q246">
        <v>62</v>
      </c>
    </row>
    <row r="247" spans="3:17" x14ac:dyDescent="0.25">
      <c r="C247" s="8">
        <v>30.18</v>
      </c>
      <c r="D247" s="8">
        <v>8.31</v>
      </c>
      <c r="E247" s="8">
        <v>49</v>
      </c>
      <c r="P247" s="10">
        <v>34210.33</v>
      </c>
      <c r="Q247">
        <v>49</v>
      </c>
    </row>
    <row r="248" spans="3:17" x14ac:dyDescent="0.25">
      <c r="C248" s="8">
        <v>29.94</v>
      </c>
      <c r="D248" s="8">
        <v>7.59</v>
      </c>
      <c r="E248" s="8">
        <v>53</v>
      </c>
      <c r="P248" s="10">
        <v>34205.07</v>
      </c>
      <c r="Q248">
        <v>53</v>
      </c>
    </row>
    <row r="249" spans="3:17" x14ac:dyDescent="0.25">
      <c r="C249" s="8">
        <v>31.4</v>
      </c>
      <c r="D249" s="8">
        <v>5.49</v>
      </c>
      <c r="E249" s="8">
        <v>25</v>
      </c>
      <c r="P249" s="10">
        <v>34166.269999999997</v>
      </c>
      <c r="Q249">
        <v>25</v>
      </c>
    </row>
    <row r="250" spans="3:17" x14ac:dyDescent="0.25">
      <c r="C250" s="8">
        <v>53.06</v>
      </c>
      <c r="D250" s="8">
        <v>11.68</v>
      </c>
      <c r="E250" s="8">
        <v>21</v>
      </c>
      <c r="P250" s="10">
        <v>34084.68</v>
      </c>
      <c r="Q250">
        <v>21</v>
      </c>
    </row>
    <row r="251" spans="3:17" x14ac:dyDescent="0.25">
      <c r="C251" s="8">
        <v>30.25</v>
      </c>
      <c r="D251" s="8">
        <v>4.1900000000000004</v>
      </c>
      <c r="E251" s="8">
        <v>52</v>
      </c>
      <c r="P251" s="10">
        <v>34053.360000000001</v>
      </c>
      <c r="Q251">
        <v>52</v>
      </c>
    </row>
    <row r="252" spans="3:17" x14ac:dyDescent="0.25">
      <c r="C252" s="8">
        <v>46.68</v>
      </c>
      <c r="D252" s="8">
        <v>4.01</v>
      </c>
      <c r="E252" s="8">
        <v>30</v>
      </c>
      <c r="P252" s="10">
        <v>33975.47</v>
      </c>
      <c r="Q252">
        <v>30</v>
      </c>
    </row>
    <row r="253" spans="3:17" x14ac:dyDescent="0.25">
      <c r="C253" s="8">
        <v>30.4</v>
      </c>
      <c r="D253" s="8">
        <v>5.91</v>
      </c>
      <c r="E253" s="8">
        <v>23</v>
      </c>
      <c r="P253" s="10">
        <v>33907.550000000003</v>
      </c>
      <c r="Q253">
        <v>23</v>
      </c>
    </row>
    <row r="254" spans="3:17" x14ac:dyDescent="0.25">
      <c r="C254" s="8">
        <v>30.2</v>
      </c>
      <c r="D254" s="8">
        <v>4.47</v>
      </c>
      <c r="E254" s="8">
        <v>27</v>
      </c>
      <c r="P254" s="10">
        <v>33900.65</v>
      </c>
      <c r="Q254">
        <v>27</v>
      </c>
    </row>
    <row r="255" spans="3:17" x14ac:dyDescent="0.25">
      <c r="C255" s="8">
        <v>51.18</v>
      </c>
      <c r="D255" s="8">
        <v>4.5599999999999996</v>
      </c>
      <c r="E255" s="8">
        <v>24</v>
      </c>
      <c r="P255" s="10">
        <v>33829.39</v>
      </c>
      <c r="Q255">
        <v>24</v>
      </c>
    </row>
    <row r="256" spans="3:17" x14ac:dyDescent="0.25">
      <c r="C256" s="8">
        <v>22.18</v>
      </c>
      <c r="D256" s="8">
        <v>9.9</v>
      </c>
      <c r="E256" s="8">
        <v>61</v>
      </c>
      <c r="P256" s="10">
        <v>33753.32</v>
      </c>
      <c r="Q256">
        <v>61</v>
      </c>
    </row>
    <row r="257" spans="3:17" x14ac:dyDescent="0.25">
      <c r="C257" s="8">
        <v>31.92</v>
      </c>
      <c r="D257" s="8">
        <v>5.1100000000000003</v>
      </c>
      <c r="E257" s="8">
        <v>21</v>
      </c>
      <c r="P257" s="10">
        <v>33750.29</v>
      </c>
      <c r="Q257">
        <v>21</v>
      </c>
    </row>
    <row r="258" spans="3:17" x14ac:dyDescent="0.25">
      <c r="C258" s="8">
        <v>31.73</v>
      </c>
      <c r="D258" s="8">
        <v>5.73</v>
      </c>
      <c r="E258" s="8">
        <v>20</v>
      </c>
      <c r="P258" s="10">
        <v>33732.69</v>
      </c>
      <c r="Q258">
        <v>20</v>
      </c>
    </row>
    <row r="259" spans="3:17" x14ac:dyDescent="0.25">
      <c r="C259" s="8">
        <v>45.52</v>
      </c>
      <c r="D259" s="8">
        <v>6.04</v>
      </c>
      <c r="E259" s="8">
        <v>30</v>
      </c>
      <c r="P259" s="10">
        <v>33707.550000000003</v>
      </c>
      <c r="Q259">
        <v>30</v>
      </c>
    </row>
    <row r="260" spans="3:17" x14ac:dyDescent="0.25">
      <c r="C260" s="8">
        <v>52.81</v>
      </c>
      <c r="D260" s="8">
        <v>5.19</v>
      </c>
      <c r="E260" s="8">
        <v>21</v>
      </c>
      <c r="P260" s="10">
        <v>33611.71</v>
      </c>
      <c r="Q260">
        <v>21</v>
      </c>
    </row>
    <row r="261" spans="3:17" x14ac:dyDescent="0.25">
      <c r="C261" s="8">
        <v>33.58</v>
      </c>
      <c r="D261" s="8">
        <v>5.56</v>
      </c>
      <c r="E261" s="8">
        <v>40</v>
      </c>
      <c r="P261" s="10">
        <v>33527.1</v>
      </c>
      <c r="Q261">
        <v>40</v>
      </c>
    </row>
    <row r="262" spans="3:17" x14ac:dyDescent="0.25">
      <c r="C262" s="8">
        <v>30.684999999999999</v>
      </c>
      <c r="D262" s="8">
        <v>8.23</v>
      </c>
      <c r="E262" s="8">
        <v>22</v>
      </c>
      <c r="P262" s="10">
        <v>33475.82</v>
      </c>
      <c r="Q262">
        <v>22</v>
      </c>
    </row>
    <row r="263" spans="3:17" x14ac:dyDescent="0.25">
      <c r="C263" s="8">
        <v>37.524999999999999</v>
      </c>
      <c r="D263" s="8">
        <v>9.0299999999999994</v>
      </c>
      <c r="E263" s="8">
        <v>54</v>
      </c>
      <c r="P263" s="10">
        <v>33471.97</v>
      </c>
      <c r="Q263">
        <v>54</v>
      </c>
    </row>
    <row r="264" spans="3:17" x14ac:dyDescent="0.25">
      <c r="C264" s="8">
        <v>34.5</v>
      </c>
      <c r="D264" s="8">
        <v>4.07</v>
      </c>
      <c r="E264" s="8">
        <v>38</v>
      </c>
      <c r="P264" s="10">
        <v>33450.99</v>
      </c>
      <c r="Q264">
        <v>38</v>
      </c>
    </row>
    <row r="265" spans="3:17" x14ac:dyDescent="0.25">
      <c r="C265" s="8">
        <v>28.16</v>
      </c>
      <c r="D265" s="8">
        <v>5.77</v>
      </c>
      <c r="E265" s="8">
        <v>52</v>
      </c>
      <c r="P265" s="10">
        <v>33344.449999999997</v>
      </c>
      <c r="Q265">
        <v>52</v>
      </c>
    </row>
    <row r="266" spans="3:17" x14ac:dyDescent="0.25">
      <c r="C266" s="8">
        <v>30.02</v>
      </c>
      <c r="D266" s="8">
        <v>5.98</v>
      </c>
      <c r="E266" s="8">
        <v>20</v>
      </c>
      <c r="P266" s="10">
        <v>33307.550000000003</v>
      </c>
      <c r="Q266">
        <v>20</v>
      </c>
    </row>
    <row r="267" spans="3:17" x14ac:dyDescent="0.25">
      <c r="C267" s="8">
        <v>37.82</v>
      </c>
      <c r="D267" s="8">
        <v>6.01</v>
      </c>
      <c r="E267" s="8">
        <v>34</v>
      </c>
      <c r="P267" s="10">
        <v>33292.83</v>
      </c>
      <c r="Q267">
        <v>34</v>
      </c>
    </row>
    <row r="268" spans="3:17" x14ac:dyDescent="0.25">
      <c r="C268" s="8">
        <v>33.14</v>
      </c>
      <c r="D268" s="8">
        <v>5.67</v>
      </c>
      <c r="E268" s="8">
        <v>39</v>
      </c>
      <c r="P268" s="10">
        <v>33121</v>
      </c>
      <c r="Q268">
        <v>39</v>
      </c>
    </row>
    <row r="269" spans="3:17" x14ac:dyDescent="0.25">
      <c r="C269" s="8">
        <v>25.14</v>
      </c>
      <c r="D269" s="8">
        <v>6.02</v>
      </c>
      <c r="E269" s="8">
        <v>55</v>
      </c>
      <c r="P269" s="10">
        <v>33090.660000000003</v>
      </c>
      <c r="Q269">
        <v>55</v>
      </c>
    </row>
    <row r="270" spans="3:17" x14ac:dyDescent="0.25">
      <c r="C270" s="8">
        <v>20.18</v>
      </c>
      <c r="D270" s="8">
        <v>11.19</v>
      </c>
      <c r="E270" s="8">
        <v>62</v>
      </c>
      <c r="P270" s="10">
        <v>33074.94</v>
      </c>
      <c r="Q270">
        <v>62</v>
      </c>
    </row>
    <row r="271" spans="3:17" x14ac:dyDescent="0.25">
      <c r="C271" s="8">
        <v>44.36</v>
      </c>
      <c r="D271" s="8">
        <v>5.1100000000000003</v>
      </c>
      <c r="E271" s="8">
        <v>30</v>
      </c>
      <c r="P271" s="10">
        <v>33057.230000000003</v>
      </c>
      <c r="Q271">
        <v>30</v>
      </c>
    </row>
    <row r="272" spans="3:17" x14ac:dyDescent="0.25">
      <c r="C272" s="8">
        <v>23.82</v>
      </c>
      <c r="D272" s="8">
        <v>10.85</v>
      </c>
      <c r="E272" s="8">
        <v>57</v>
      </c>
      <c r="P272" s="10">
        <v>33025.32</v>
      </c>
      <c r="Q272">
        <v>57</v>
      </c>
    </row>
    <row r="273" spans="3:17" x14ac:dyDescent="0.25">
      <c r="C273" s="8">
        <v>45</v>
      </c>
      <c r="D273" s="8">
        <v>5.24</v>
      </c>
      <c r="E273" s="8">
        <v>29</v>
      </c>
      <c r="P273" s="10">
        <v>33017.46</v>
      </c>
      <c r="Q273">
        <v>29</v>
      </c>
    </row>
    <row r="274" spans="3:17" x14ac:dyDescent="0.25">
      <c r="C274" s="8">
        <v>26.62</v>
      </c>
      <c r="D274" s="8">
        <v>10.08</v>
      </c>
      <c r="E274" s="8">
        <v>53</v>
      </c>
      <c r="P274" s="10">
        <v>32947.629999999997</v>
      </c>
      <c r="Q274">
        <v>53</v>
      </c>
    </row>
    <row r="275" spans="3:17" x14ac:dyDescent="0.25">
      <c r="C275" s="8">
        <v>32.67</v>
      </c>
      <c r="D275" s="8">
        <v>10.97</v>
      </c>
      <c r="E275" s="8">
        <v>42</v>
      </c>
      <c r="P275" s="10">
        <v>32906.69</v>
      </c>
      <c r="Q275">
        <v>42</v>
      </c>
    </row>
    <row r="276" spans="3:17" x14ac:dyDescent="0.25">
      <c r="C276" s="8">
        <v>44.44</v>
      </c>
      <c r="D276" s="8">
        <v>4.9000000000000004</v>
      </c>
      <c r="E276" s="8">
        <v>28</v>
      </c>
      <c r="P276" s="10">
        <v>32827.51</v>
      </c>
      <c r="Q276">
        <v>28</v>
      </c>
    </row>
    <row r="277" spans="3:17" x14ac:dyDescent="0.25">
      <c r="C277" s="8">
        <v>28.31</v>
      </c>
      <c r="D277" s="8">
        <v>5.33</v>
      </c>
      <c r="E277" s="8">
        <v>43</v>
      </c>
      <c r="P277" s="10">
        <v>32787.46</v>
      </c>
      <c r="Q277">
        <v>43</v>
      </c>
    </row>
    <row r="278" spans="3:17" x14ac:dyDescent="0.25">
      <c r="C278" s="8">
        <v>25.05</v>
      </c>
      <c r="D278" s="8">
        <v>4.6100000000000003</v>
      </c>
      <c r="E278" s="8">
        <v>52</v>
      </c>
      <c r="P278" s="10">
        <v>32765.33</v>
      </c>
      <c r="Q278">
        <v>52</v>
      </c>
    </row>
    <row r="279" spans="3:17" x14ac:dyDescent="0.25">
      <c r="C279" s="8">
        <v>28.34</v>
      </c>
      <c r="D279" s="8">
        <v>8.18</v>
      </c>
      <c r="E279" s="8">
        <v>49</v>
      </c>
      <c r="P279" s="10">
        <v>32760.48</v>
      </c>
      <c r="Q279">
        <v>49</v>
      </c>
    </row>
    <row r="280" spans="3:17" x14ac:dyDescent="0.25">
      <c r="C280" s="8">
        <v>17.765000000000001</v>
      </c>
      <c r="D280" s="8">
        <v>5.62</v>
      </c>
      <c r="E280" s="8">
        <v>34</v>
      </c>
      <c r="P280" s="10">
        <v>32734.19</v>
      </c>
      <c r="Q280">
        <v>34</v>
      </c>
    </row>
    <row r="281" spans="3:17" x14ac:dyDescent="0.25">
      <c r="C281" s="8">
        <v>36.119999999999997</v>
      </c>
      <c r="D281" s="8">
        <v>5.82</v>
      </c>
      <c r="E281" s="8">
        <v>34</v>
      </c>
      <c r="P281" s="10">
        <v>32716.2</v>
      </c>
      <c r="Q281">
        <v>34</v>
      </c>
    </row>
    <row r="282" spans="3:17" x14ac:dyDescent="0.25">
      <c r="C282" s="8">
        <v>23.19</v>
      </c>
      <c r="D282" s="8">
        <v>7.66</v>
      </c>
      <c r="E282" s="8">
        <v>56</v>
      </c>
      <c r="P282" s="10">
        <v>32686.080000000002</v>
      </c>
      <c r="Q282">
        <v>56</v>
      </c>
    </row>
    <row r="283" spans="3:17" x14ac:dyDescent="0.25">
      <c r="C283" s="8">
        <v>35.99</v>
      </c>
      <c r="D283" s="8">
        <v>4.2300000000000004</v>
      </c>
      <c r="E283" s="8">
        <v>34</v>
      </c>
      <c r="P283" s="10">
        <v>32672.11</v>
      </c>
      <c r="Q283">
        <v>34</v>
      </c>
    </row>
    <row r="284" spans="3:17" x14ac:dyDescent="0.25">
      <c r="C284" s="8">
        <v>30.25</v>
      </c>
      <c r="D284" s="8">
        <v>5.58</v>
      </c>
      <c r="E284" s="8">
        <v>21</v>
      </c>
      <c r="P284" s="10">
        <v>32548.34</v>
      </c>
      <c r="Q284">
        <v>21</v>
      </c>
    </row>
    <row r="285" spans="3:17" x14ac:dyDescent="0.25">
      <c r="C285" s="8">
        <v>26.24</v>
      </c>
      <c r="D285" s="8">
        <v>6.26</v>
      </c>
      <c r="E285" s="8">
        <v>48</v>
      </c>
      <c r="P285" s="10">
        <v>32485.46</v>
      </c>
      <c r="Q285">
        <v>48</v>
      </c>
    </row>
    <row r="286" spans="3:17" x14ac:dyDescent="0.25">
      <c r="C286" s="8">
        <v>31.36</v>
      </c>
      <c r="D286" s="8">
        <v>10.6</v>
      </c>
      <c r="E286" s="8">
        <v>43</v>
      </c>
      <c r="P286" s="10">
        <v>32462.35</v>
      </c>
      <c r="Q286">
        <v>43</v>
      </c>
    </row>
    <row r="287" spans="3:17" x14ac:dyDescent="0.25">
      <c r="C287" s="8">
        <v>25.69</v>
      </c>
      <c r="D287" s="8">
        <v>4.78</v>
      </c>
      <c r="E287" s="8">
        <v>48</v>
      </c>
      <c r="P287" s="10">
        <v>32430.22</v>
      </c>
      <c r="Q287">
        <v>48</v>
      </c>
    </row>
    <row r="288" spans="3:17" x14ac:dyDescent="0.25">
      <c r="C288" s="8">
        <v>25.46</v>
      </c>
      <c r="D288" s="8">
        <v>6.03</v>
      </c>
      <c r="E288" s="8">
        <v>52</v>
      </c>
      <c r="P288" s="10">
        <v>32428.63</v>
      </c>
      <c r="Q288">
        <v>52</v>
      </c>
    </row>
    <row r="289" spans="3:17" x14ac:dyDescent="0.25">
      <c r="C289" s="8">
        <v>31.83</v>
      </c>
      <c r="D289" s="8">
        <v>11.55</v>
      </c>
      <c r="E289" s="8">
        <v>37</v>
      </c>
      <c r="P289" s="10">
        <v>32288.49</v>
      </c>
      <c r="Q289">
        <v>37</v>
      </c>
    </row>
    <row r="290" spans="3:17" x14ac:dyDescent="0.25">
      <c r="C290" s="8">
        <v>24.43</v>
      </c>
      <c r="D290" s="8">
        <v>7.59</v>
      </c>
      <c r="E290" s="8">
        <v>48</v>
      </c>
      <c r="P290" s="10">
        <v>32259.96</v>
      </c>
      <c r="Q290">
        <v>48</v>
      </c>
    </row>
    <row r="291" spans="3:17" x14ac:dyDescent="0.25">
      <c r="C291" s="8">
        <v>41.9</v>
      </c>
      <c r="D291" s="8">
        <v>4.26</v>
      </c>
      <c r="E291" s="8">
        <v>30</v>
      </c>
      <c r="P291" s="10">
        <v>32222.81</v>
      </c>
      <c r="Q291">
        <v>30</v>
      </c>
    </row>
    <row r="292" spans="3:17" x14ac:dyDescent="0.25">
      <c r="C292" s="8">
        <v>22.88</v>
      </c>
      <c r="D292" s="8">
        <v>5.9</v>
      </c>
      <c r="E292" s="8">
        <v>55</v>
      </c>
      <c r="P292" s="10">
        <v>32192.76</v>
      </c>
      <c r="Q292">
        <v>55</v>
      </c>
    </row>
    <row r="293" spans="3:17" x14ac:dyDescent="0.25">
      <c r="C293" s="8">
        <v>29.734999999999999</v>
      </c>
      <c r="D293" s="8">
        <v>7.79</v>
      </c>
      <c r="E293" s="8">
        <v>46</v>
      </c>
      <c r="P293" s="10">
        <v>32108.66</v>
      </c>
      <c r="Q293">
        <v>46</v>
      </c>
    </row>
    <row r="294" spans="3:17" x14ac:dyDescent="0.25">
      <c r="C294" s="8">
        <v>40.74</v>
      </c>
      <c r="D294" s="8">
        <v>5.28</v>
      </c>
      <c r="E294" s="8">
        <v>31</v>
      </c>
      <c r="P294" s="10">
        <v>32086.21</v>
      </c>
      <c r="Q294">
        <v>31</v>
      </c>
    </row>
    <row r="295" spans="3:17" x14ac:dyDescent="0.25">
      <c r="C295" s="8">
        <v>24.14</v>
      </c>
      <c r="D295" s="8">
        <v>5.87</v>
      </c>
      <c r="E295" s="8">
        <v>52</v>
      </c>
      <c r="P295" s="10">
        <v>31980.89</v>
      </c>
      <c r="Q295">
        <v>52</v>
      </c>
    </row>
    <row r="296" spans="3:17" x14ac:dyDescent="0.25">
      <c r="C296" s="8">
        <v>25.15</v>
      </c>
      <c r="D296" s="8">
        <v>9.08</v>
      </c>
      <c r="E296" s="8">
        <v>49</v>
      </c>
      <c r="P296" s="10">
        <v>31897.1</v>
      </c>
      <c r="Q296">
        <v>49</v>
      </c>
    </row>
    <row r="297" spans="3:17" x14ac:dyDescent="0.25">
      <c r="C297" s="8">
        <v>28.71</v>
      </c>
      <c r="D297" s="8">
        <v>5.2</v>
      </c>
      <c r="E297" s="8">
        <v>40</v>
      </c>
      <c r="P297" s="10">
        <v>31743.919999999998</v>
      </c>
      <c r="Q297">
        <v>40</v>
      </c>
    </row>
    <row r="298" spans="3:17" x14ac:dyDescent="0.25">
      <c r="C298" s="8">
        <v>23</v>
      </c>
      <c r="D298" s="8">
        <v>5.48</v>
      </c>
      <c r="E298" s="8">
        <v>47</v>
      </c>
      <c r="P298" s="10">
        <v>31736.7</v>
      </c>
      <c r="Q298">
        <v>47</v>
      </c>
    </row>
    <row r="299" spans="3:17" x14ac:dyDescent="0.25">
      <c r="C299" s="8">
        <v>36.86</v>
      </c>
      <c r="D299" s="8">
        <v>11.95</v>
      </c>
      <c r="E299" s="8">
        <v>63</v>
      </c>
      <c r="P299" s="10">
        <v>31620</v>
      </c>
      <c r="Q299">
        <v>63</v>
      </c>
    </row>
    <row r="300" spans="3:17" x14ac:dyDescent="0.25">
      <c r="C300" s="8">
        <v>24.25</v>
      </c>
      <c r="D300" s="8">
        <v>8.6999999999999993</v>
      </c>
      <c r="E300" s="8">
        <v>49</v>
      </c>
      <c r="P300" s="10">
        <v>31591.82</v>
      </c>
      <c r="Q300">
        <v>49</v>
      </c>
    </row>
    <row r="301" spans="3:17" x14ac:dyDescent="0.25">
      <c r="C301" s="8">
        <v>23.85</v>
      </c>
      <c r="D301" s="8">
        <v>7.84</v>
      </c>
      <c r="E301" s="8">
        <v>50</v>
      </c>
      <c r="P301" s="10">
        <v>31368.81</v>
      </c>
      <c r="Q301">
        <v>50</v>
      </c>
    </row>
    <row r="302" spans="3:17" x14ac:dyDescent="0.25">
      <c r="C302" s="8">
        <v>40.020000000000003</v>
      </c>
      <c r="D302" s="8">
        <v>5.19</v>
      </c>
      <c r="E302" s="8">
        <v>29</v>
      </c>
      <c r="P302" s="10">
        <v>31328.27</v>
      </c>
      <c r="Q302">
        <v>29</v>
      </c>
    </row>
    <row r="303" spans="3:17" x14ac:dyDescent="0.25">
      <c r="C303" s="8">
        <v>19.170000000000002</v>
      </c>
      <c r="D303" s="8">
        <v>8.41</v>
      </c>
      <c r="E303" s="8">
        <v>56</v>
      </c>
      <c r="P303" s="10">
        <v>31322.53</v>
      </c>
      <c r="Q303">
        <v>56</v>
      </c>
    </row>
    <row r="304" spans="3:17" x14ac:dyDescent="0.25">
      <c r="C304" s="8">
        <v>43.53</v>
      </c>
      <c r="D304" s="8">
        <v>5.86</v>
      </c>
      <c r="E304" s="8">
        <v>24</v>
      </c>
      <c r="P304" s="10">
        <v>31234.560000000001</v>
      </c>
      <c r="Q304">
        <v>24</v>
      </c>
    </row>
    <row r="305" spans="3:17" x14ac:dyDescent="0.25">
      <c r="C305" s="8">
        <v>46.06</v>
      </c>
      <c r="D305" s="8">
        <v>4.18</v>
      </c>
      <c r="E305" s="8">
        <v>20</v>
      </c>
      <c r="P305" s="10">
        <v>31196.61</v>
      </c>
      <c r="Q305">
        <v>20</v>
      </c>
    </row>
    <row r="306" spans="3:17" x14ac:dyDescent="0.25">
      <c r="C306" s="8">
        <v>29.92</v>
      </c>
      <c r="D306" s="8">
        <v>11.99</v>
      </c>
      <c r="E306" s="8">
        <v>63</v>
      </c>
      <c r="P306" s="10">
        <v>30942.19</v>
      </c>
      <c r="Q306">
        <v>63</v>
      </c>
    </row>
    <row r="307" spans="3:17" x14ac:dyDescent="0.25">
      <c r="C307" s="8">
        <v>28.46</v>
      </c>
      <c r="D307" s="8">
        <v>4.8499999999999996</v>
      </c>
      <c r="E307" s="8">
        <v>36</v>
      </c>
      <c r="P307" s="10">
        <v>30763.01</v>
      </c>
      <c r="Q307">
        <v>36</v>
      </c>
    </row>
    <row r="308" spans="3:17" x14ac:dyDescent="0.25">
      <c r="C308" s="8">
        <v>24.56</v>
      </c>
      <c r="D308" s="8">
        <v>6.18</v>
      </c>
      <c r="E308" s="8">
        <v>40</v>
      </c>
      <c r="P308" s="10">
        <v>30724.44</v>
      </c>
      <c r="Q308">
        <v>40</v>
      </c>
    </row>
    <row r="309" spans="3:17" x14ac:dyDescent="0.25">
      <c r="C309" s="8">
        <v>41.19</v>
      </c>
      <c r="D309" s="8">
        <v>6.37</v>
      </c>
      <c r="E309" s="8">
        <v>25</v>
      </c>
      <c r="P309" s="10">
        <v>30697.71</v>
      </c>
      <c r="Q309">
        <v>25</v>
      </c>
    </row>
    <row r="310" spans="3:17" x14ac:dyDescent="0.25">
      <c r="C310" s="8">
        <v>18.63</v>
      </c>
      <c r="D310" s="8">
        <v>9.81</v>
      </c>
      <c r="E310" s="8">
        <v>54</v>
      </c>
      <c r="P310" s="10">
        <v>30625.65</v>
      </c>
      <c r="Q310">
        <v>54</v>
      </c>
    </row>
    <row r="311" spans="3:17" x14ac:dyDescent="0.25">
      <c r="C311" s="8">
        <v>26.26</v>
      </c>
      <c r="D311" s="8">
        <v>11.8</v>
      </c>
      <c r="E311" s="8">
        <v>38</v>
      </c>
      <c r="P311" s="10">
        <v>30530.5</v>
      </c>
      <c r="Q311">
        <v>38</v>
      </c>
    </row>
    <row r="312" spans="3:17" x14ac:dyDescent="0.25">
      <c r="C312" s="8">
        <v>22.37</v>
      </c>
      <c r="D312" s="8">
        <v>5.86</v>
      </c>
      <c r="E312" s="8">
        <v>41</v>
      </c>
      <c r="P312" s="10">
        <v>30457.37</v>
      </c>
      <c r="Q312">
        <v>41</v>
      </c>
    </row>
    <row r="313" spans="3:17" x14ac:dyDescent="0.25">
      <c r="C313" s="8">
        <v>39.619999999999997</v>
      </c>
      <c r="D313" s="8">
        <v>4.28</v>
      </c>
      <c r="E313" s="8">
        <v>26</v>
      </c>
      <c r="P313" s="10">
        <v>30422.03</v>
      </c>
      <c r="Q313">
        <v>26</v>
      </c>
    </row>
    <row r="314" spans="3:17" x14ac:dyDescent="0.25">
      <c r="C314" s="8">
        <v>18.329999999999998</v>
      </c>
      <c r="D314" s="8">
        <v>4.16</v>
      </c>
      <c r="E314" s="8">
        <v>48</v>
      </c>
      <c r="P314" s="10">
        <v>30409.53</v>
      </c>
      <c r="Q314">
        <v>48</v>
      </c>
    </row>
    <row r="315" spans="3:17" x14ac:dyDescent="0.25">
      <c r="C315" s="8">
        <v>17.11</v>
      </c>
      <c r="D315" s="8">
        <v>4.9800000000000004</v>
      </c>
      <c r="E315" s="8">
        <v>55</v>
      </c>
      <c r="P315" s="10">
        <v>30366.93</v>
      </c>
      <c r="Q315">
        <v>55</v>
      </c>
    </row>
    <row r="316" spans="3:17" x14ac:dyDescent="0.25">
      <c r="C316" s="8">
        <v>43.5</v>
      </c>
      <c r="D316" s="8">
        <v>6.38</v>
      </c>
      <c r="E316" s="8">
        <v>20</v>
      </c>
      <c r="P316" s="10">
        <v>30328.27</v>
      </c>
      <c r="Q316">
        <v>20</v>
      </c>
    </row>
    <row r="317" spans="3:17" x14ac:dyDescent="0.25">
      <c r="C317" s="8">
        <v>25.364999999999998</v>
      </c>
      <c r="D317" s="8">
        <v>5.19</v>
      </c>
      <c r="E317" s="8">
        <v>52</v>
      </c>
      <c r="P317" s="10">
        <v>30284.639999999999</v>
      </c>
      <c r="Q317">
        <v>52</v>
      </c>
    </row>
    <row r="318" spans="3:17" x14ac:dyDescent="0.25">
      <c r="C318" s="8">
        <v>28.594999999999999</v>
      </c>
      <c r="D318" s="8">
        <v>10.210000000000001</v>
      </c>
      <c r="E318" s="8">
        <v>62</v>
      </c>
      <c r="P318" s="10">
        <v>30260</v>
      </c>
      <c r="Q318">
        <v>62</v>
      </c>
    </row>
    <row r="319" spans="3:17" x14ac:dyDescent="0.25">
      <c r="C319" s="8">
        <v>29.83</v>
      </c>
      <c r="D319" s="8">
        <v>9.6999999999999993</v>
      </c>
      <c r="E319" s="8">
        <v>61</v>
      </c>
      <c r="P319" s="10">
        <v>30184.94</v>
      </c>
      <c r="Q319">
        <v>61</v>
      </c>
    </row>
    <row r="320" spans="3:17" x14ac:dyDescent="0.25">
      <c r="C320" s="8">
        <v>24.7</v>
      </c>
      <c r="D320" s="8">
        <v>10.25</v>
      </c>
      <c r="E320" s="8">
        <v>66</v>
      </c>
      <c r="P320" s="10">
        <v>30166.62</v>
      </c>
      <c r="Q320">
        <v>66</v>
      </c>
    </row>
    <row r="321" spans="3:17" x14ac:dyDescent="0.25">
      <c r="C321" s="8">
        <v>17.940000000000001</v>
      </c>
      <c r="D321" s="8">
        <v>9.77</v>
      </c>
      <c r="E321" s="8">
        <v>52</v>
      </c>
      <c r="P321" s="10">
        <v>30134.75</v>
      </c>
      <c r="Q321">
        <v>52</v>
      </c>
    </row>
    <row r="322" spans="3:17" x14ac:dyDescent="0.25">
      <c r="C322" s="8">
        <v>21.08</v>
      </c>
      <c r="D322" s="8">
        <v>4.83</v>
      </c>
      <c r="E322" s="8">
        <v>45</v>
      </c>
      <c r="P322" s="10">
        <v>30095.97</v>
      </c>
      <c r="Q322">
        <v>45</v>
      </c>
    </row>
    <row r="323" spans="3:17" x14ac:dyDescent="0.25">
      <c r="C323" s="8">
        <v>37.715000000000003</v>
      </c>
      <c r="D323" s="8">
        <v>10.86</v>
      </c>
      <c r="E323" s="8">
        <v>57</v>
      </c>
      <c r="P323" s="10">
        <v>30063.58</v>
      </c>
      <c r="Q323">
        <v>57</v>
      </c>
    </row>
    <row r="324" spans="3:17" x14ac:dyDescent="0.25">
      <c r="C324" s="8">
        <v>22.39</v>
      </c>
      <c r="D324" s="8">
        <v>9.5299999999999994</v>
      </c>
      <c r="E324" s="8">
        <v>43</v>
      </c>
      <c r="P324" s="10">
        <v>30026.87</v>
      </c>
      <c r="Q324">
        <v>43</v>
      </c>
    </row>
    <row r="325" spans="3:17" x14ac:dyDescent="0.25">
      <c r="C325" s="8">
        <v>28.78</v>
      </c>
      <c r="D325" s="8">
        <v>5.68</v>
      </c>
      <c r="E325" s="8">
        <v>33</v>
      </c>
      <c r="P325" s="10">
        <v>29969.67</v>
      </c>
      <c r="Q325">
        <v>33</v>
      </c>
    </row>
    <row r="326" spans="3:17" x14ac:dyDescent="0.25">
      <c r="C326" s="8">
        <v>18.329999999999998</v>
      </c>
      <c r="D326" s="8">
        <v>5.57</v>
      </c>
      <c r="E326" s="8">
        <v>48</v>
      </c>
      <c r="P326" s="10">
        <v>29933.75</v>
      </c>
      <c r="Q326">
        <v>48</v>
      </c>
    </row>
    <row r="327" spans="3:17" x14ac:dyDescent="0.25">
      <c r="C327" s="8">
        <v>26.39</v>
      </c>
      <c r="D327" s="8">
        <v>4.58</v>
      </c>
      <c r="E327" s="8">
        <v>35</v>
      </c>
      <c r="P327" s="10">
        <v>29929.56</v>
      </c>
      <c r="Q327">
        <v>35</v>
      </c>
    </row>
    <row r="328" spans="3:17" x14ac:dyDescent="0.25">
      <c r="C328" s="8">
        <v>19.260000000000002</v>
      </c>
      <c r="D328" s="8">
        <v>8.9600000000000009</v>
      </c>
      <c r="E328" s="8">
        <v>49</v>
      </c>
      <c r="P328" s="10">
        <v>29899.25</v>
      </c>
      <c r="Q328">
        <v>49</v>
      </c>
    </row>
    <row r="329" spans="3:17" x14ac:dyDescent="0.25">
      <c r="C329" s="8">
        <v>26.92</v>
      </c>
      <c r="D329" s="8">
        <v>6.09</v>
      </c>
      <c r="E329" s="8">
        <v>34</v>
      </c>
      <c r="P329" s="10">
        <v>29852.48</v>
      </c>
      <c r="Q329">
        <v>34</v>
      </c>
    </row>
    <row r="330" spans="3:17" x14ac:dyDescent="0.25">
      <c r="C330" s="8">
        <v>19.73</v>
      </c>
      <c r="D330" s="8">
        <v>4.3600000000000003</v>
      </c>
      <c r="E330" s="8">
        <v>42</v>
      </c>
      <c r="P330" s="10">
        <v>29818.76</v>
      </c>
      <c r="Q330">
        <v>42</v>
      </c>
    </row>
    <row r="331" spans="3:17" x14ac:dyDescent="0.25">
      <c r="C331" s="8">
        <v>23.56</v>
      </c>
      <c r="D331" s="8">
        <v>11.74</v>
      </c>
      <c r="E331" s="8">
        <v>43</v>
      </c>
      <c r="P331" s="10">
        <v>29816.639999999999</v>
      </c>
      <c r="Q331">
        <v>43</v>
      </c>
    </row>
    <row r="332" spans="3:17" x14ac:dyDescent="0.25">
      <c r="C332" s="8">
        <v>37.67</v>
      </c>
      <c r="D332" s="8">
        <v>5.89</v>
      </c>
      <c r="E332" s="8">
        <v>26</v>
      </c>
      <c r="P332" s="10">
        <v>29760.6</v>
      </c>
      <c r="Q332">
        <v>26</v>
      </c>
    </row>
    <row r="333" spans="3:17" x14ac:dyDescent="0.25">
      <c r="C333" s="8">
        <v>18.73</v>
      </c>
      <c r="D333" s="8">
        <v>10.64</v>
      </c>
      <c r="E333" s="8">
        <v>51</v>
      </c>
      <c r="P333" s="10">
        <v>29757.69</v>
      </c>
      <c r="Q333">
        <v>51</v>
      </c>
    </row>
    <row r="334" spans="3:17" x14ac:dyDescent="0.25">
      <c r="C334" s="8">
        <v>33.090000000000003</v>
      </c>
      <c r="D334" s="8">
        <v>6.06</v>
      </c>
      <c r="E334" s="8">
        <v>31</v>
      </c>
      <c r="P334" s="10">
        <v>29622.69</v>
      </c>
      <c r="Q334">
        <v>31</v>
      </c>
    </row>
    <row r="335" spans="3:17" x14ac:dyDescent="0.25">
      <c r="C335" s="8">
        <v>18.329999999999998</v>
      </c>
      <c r="D335" s="8">
        <v>7.46</v>
      </c>
      <c r="E335" s="8">
        <v>49</v>
      </c>
      <c r="P335" s="10">
        <v>29583.8</v>
      </c>
      <c r="Q335">
        <v>49</v>
      </c>
    </row>
    <row r="336" spans="3:17" x14ac:dyDescent="0.25">
      <c r="C336" s="8">
        <v>27.74</v>
      </c>
      <c r="D336" s="8">
        <v>4.68</v>
      </c>
      <c r="E336" s="8">
        <v>65</v>
      </c>
      <c r="P336" s="10">
        <v>29523.17</v>
      </c>
      <c r="Q336">
        <v>65</v>
      </c>
    </row>
    <row r="337" spans="3:17" x14ac:dyDescent="0.25">
      <c r="C337" s="8">
        <v>24.2</v>
      </c>
      <c r="D337" s="8">
        <v>6.15</v>
      </c>
      <c r="E337" s="8">
        <v>37</v>
      </c>
      <c r="P337" s="10">
        <v>29443.59</v>
      </c>
      <c r="Q337">
        <v>37</v>
      </c>
    </row>
    <row r="338" spans="3:17" x14ac:dyDescent="0.25">
      <c r="C338" s="8">
        <v>22.03</v>
      </c>
      <c r="D338" s="8">
        <v>4.28</v>
      </c>
      <c r="E338" s="8">
        <v>39</v>
      </c>
      <c r="P338" s="10">
        <v>29352.560000000001</v>
      </c>
      <c r="Q338">
        <v>39</v>
      </c>
    </row>
    <row r="339" spans="3:17" x14ac:dyDescent="0.25">
      <c r="C339" s="8">
        <v>26.885000000000002</v>
      </c>
      <c r="D339" s="8">
        <v>9.86</v>
      </c>
      <c r="E339" s="8">
        <v>66</v>
      </c>
      <c r="P339" s="10">
        <v>29330.98</v>
      </c>
      <c r="Q339">
        <v>66</v>
      </c>
    </row>
    <row r="340" spans="3:17" x14ac:dyDescent="0.25">
      <c r="C340" s="8">
        <v>16.36</v>
      </c>
      <c r="D340" s="8">
        <v>11.19</v>
      </c>
      <c r="E340" s="8">
        <v>46</v>
      </c>
      <c r="P340" s="10">
        <v>29227.599999999999</v>
      </c>
      <c r="Q340">
        <v>46</v>
      </c>
    </row>
    <row r="341" spans="3:17" x14ac:dyDescent="0.25">
      <c r="C341" s="8">
        <v>32.299999999999997</v>
      </c>
      <c r="D341" s="8">
        <v>4.8899999999999997</v>
      </c>
      <c r="E341" s="8">
        <v>55</v>
      </c>
      <c r="P341" s="10">
        <v>29186.48</v>
      </c>
      <c r="Q341">
        <v>55</v>
      </c>
    </row>
    <row r="342" spans="3:17" x14ac:dyDescent="0.25">
      <c r="C342" s="8">
        <v>16.05</v>
      </c>
      <c r="D342" s="8">
        <v>4.3499999999999996</v>
      </c>
      <c r="E342" s="8">
        <v>48</v>
      </c>
      <c r="P342" s="10">
        <v>29160.39</v>
      </c>
      <c r="Q342">
        <v>48</v>
      </c>
    </row>
    <row r="343" spans="3:17" x14ac:dyDescent="0.25">
      <c r="C343" s="8">
        <v>29.07</v>
      </c>
      <c r="D343" s="8">
        <v>8.66</v>
      </c>
      <c r="E343" s="8">
        <v>62</v>
      </c>
      <c r="P343" s="10">
        <v>29141.360000000001</v>
      </c>
      <c r="Q343">
        <v>62</v>
      </c>
    </row>
    <row r="344" spans="3:17" x14ac:dyDescent="0.25">
      <c r="C344" s="8">
        <v>17.43</v>
      </c>
      <c r="D344" s="8">
        <v>8.64</v>
      </c>
      <c r="E344" s="8">
        <v>45</v>
      </c>
      <c r="P344" s="10">
        <v>29114.77</v>
      </c>
      <c r="Q344">
        <v>45</v>
      </c>
    </row>
    <row r="345" spans="3:17" x14ac:dyDescent="0.25">
      <c r="C345" s="8">
        <v>19.329999999999998</v>
      </c>
      <c r="D345" s="8">
        <v>4.2699999999999996</v>
      </c>
      <c r="E345" s="8">
        <v>44</v>
      </c>
      <c r="P345" s="10">
        <v>29114.21</v>
      </c>
      <c r="Q345">
        <v>44</v>
      </c>
    </row>
    <row r="346" spans="3:17" x14ac:dyDescent="0.25">
      <c r="C346" s="8">
        <v>30.52</v>
      </c>
      <c r="D346" s="8">
        <v>4.21</v>
      </c>
      <c r="E346" s="8">
        <v>32</v>
      </c>
      <c r="P346" s="10">
        <v>29007.82</v>
      </c>
      <c r="Q346">
        <v>32</v>
      </c>
    </row>
    <row r="347" spans="3:17" x14ac:dyDescent="0.25">
      <c r="C347" s="8">
        <v>39.21</v>
      </c>
      <c r="D347" s="8">
        <v>5.04</v>
      </c>
      <c r="E347" s="8">
        <v>21</v>
      </c>
      <c r="P347" s="10">
        <v>28998.68</v>
      </c>
      <c r="Q347">
        <v>21</v>
      </c>
    </row>
    <row r="348" spans="3:17" x14ac:dyDescent="0.25">
      <c r="C348" s="8">
        <v>26.98</v>
      </c>
      <c r="D348" s="8">
        <v>5.21</v>
      </c>
      <c r="E348" s="8">
        <v>64</v>
      </c>
      <c r="P348" s="10">
        <v>28950.47</v>
      </c>
      <c r="Q348">
        <v>64</v>
      </c>
    </row>
    <row r="349" spans="3:17" x14ac:dyDescent="0.25">
      <c r="C349" s="8">
        <v>25.84</v>
      </c>
      <c r="D349" s="8">
        <v>8.83</v>
      </c>
      <c r="E349" s="8">
        <v>62</v>
      </c>
      <c r="P349" s="10">
        <v>28923.14</v>
      </c>
      <c r="Q349">
        <v>62</v>
      </c>
    </row>
    <row r="350" spans="3:17" x14ac:dyDescent="0.25">
      <c r="C350" s="8">
        <v>28.31</v>
      </c>
      <c r="D350" s="8">
        <v>8.4700000000000006</v>
      </c>
      <c r="E350" s="8">
        <v>63</v>
      </c>
      <c r="P350" s="10">
        <v>28868.66</v>
      </c>
      <c r="Q350">
        <v>63</v>
      </c>
    </row>
    <row r="351" spans="3:17" x14ac:dyDescent="0.25">
      <c r="C351" s="8">
        <v>23.94</v>
      </c>
      <c r="D351" s="8">
        <v>4.2</v>
      </c>
      <c r="E351" s="8">
        <v>33</v>
      </c>
      <c r="P351" s="10">
        <v>28716.14</v>
      </c>
      <c r="Q351">
        <v>33</v>
      </c>
    </row>
    <row r="352" spans="3:17" x14ac:dyDescent="0.25">
      <c r="C352" s="8">
        <v>20.03</v>
      </c>
      <c r="D352" s="8">
        <v>6.14</v>
      </c>
      <c r="E352" s="8">
        <v>39</v>
      </c>
      <c r="P352" s="10">
        <v>28542.86</v>
      </c>
      <c r="Q352">
        <v>39</v>
      </c>
    </row>
    <row r="353" spans="3:17" x14ac:dyDescent="0.25">
      <c r="C353" s="8">
        <v>41.42</v>
      </c>
      <c r="D353" s="8">
        <v>6.07</v>
      </c>
      <c r="E353" s="8">
        <v>41</v>
      </c>
      <c r="P353" s="10">
        <v>28476.73</v>
      </c>
      <c r="Q353">
        <v>41</v>
      </c>
    </row>
    <row r="354" spans="3:17" x14ac:dyDescent="0.25">
      <c r="C354" s="8">
        <v>36.67</v>
      </c>
      <c r="D354" s="8">
        <v>10.210000000000001</v>
      </c>
      <c r="E354" s="8">
        <v>50</v>
      </c>
      <c r="P354" s="10">
        <v>28468.92</v>
      </c>
      <c r="Q354">
        <v>50</v>
      </c>
    </row>
    <row r="355" spans="3:17" x14ac:dyDescent="0.25">
      <c r="C355" s="8">
        <v>27.645</v>
      </c>
      <c r="D355" s="8">
        <v>4.6900000000000004</v>
      </c>
      <c r="E355" s="8">
        <v>46</v>
      </c>
      <c r="P355" s="10">
        <v>28340.19</v>
      </c>
      <c r="Q355">
        <v>46</v>
      </c>
    </row>
    <row r="356" spans="3:17" x14ac:dyDescent="0.25">
      <c r="C356" s="8">
        <v>22.72</v>
      </c>
      <c r="D356" s="8">
        <v>5.71</v>
      </c>
      <c r="E356" s="8">
        <v>33</v>
      </c>
      <c r="P356" s="10">
        <v>28302.33</v>
      </c>
      <c r="Q356">
        <v>33</v>
      </c>
    </row>
    <row r="357" spans="3:17" x14ac:dyDescent="0.25">
      <c r="C357" s="8">
        <v>36.520000000000003</v>
      </c>
      <c r="D357" s="8">
        <v>9.07</v>
      </c>
      <c r="E357" s="8">
        <v>60</v>
      </c>
      <c r="P357" s="10">
        <v>28287.9</v>
      </c>
      <c r="Q357">
        <v>60</v>
      </c>
    </row>
    <row r="358" spans="3:17" x14ac:dyDescent="0.25">
      <c r="C358" s="8">
        <v>33.96</v>
      </c>
      <c r="D358" s="8">
        <v>4.99</v>
      </c>
      <c r="E358" s="8">
        <v>25</v>
      </c>
      <c r="P358" s="10">
        <v>28245.34</v>
      </c>
      <c r="Q358">
        <v>25</v>
      </c>
    </row>
    <row r="359" spans="3:17" x14ac:dyDescent="0.25">
      <c r="C359" s="8">
        <v>26.695</v>
      </c>
      <c r="D359" s="8">
        <v>8.31</v>
      </c>
      <c r="E359" s="8">
        <v>63</v>
      </c>
      <c r="P359" s="10">
        <v>28101.33</v>
      </c>
      <c r="Q359">
        <v>63</v>
      </c>
    </row>
    <row r="360" spans="3:17" x14ac:dyDescent="0.25">
      <c r="C360" s="8">
        <v>18.45</v>
      </c>
      <c r="D360" s="8">
        <v>5.07</v>
      </c>
      <c r="E360" s="8">
        <v>38</v>
      </c>
      <c r="P360" s="10">
        <v>28006.94</v>
      </c>
      <c r="Q360">
        <v>38</v>
      </c>
    </row>
    <row r="361" spans="3:17" x14ac:dyDescent="0.25">
      <c r="C361" s="8">
        <v>33.18</v>
      </c>
      <c r="D361" s="8">
        <v>4.79</v>
      </c>
      <c r="E361" s="8">
        <v>24</v>
      </c>
      <c r="P361" s="10">
        <v>27980.77</v>
      </c>
      <c r="Q361">
        <v>24</v>
      </c>
    </row>
    <row r="362" spans="3:17" x14ac:dyDescent="0.25">
      <c r="C362" s="8">
        <v>36.1</v>
      </c>
      <c r="D362" s="8">
        <v>11.39</v>
      </c>
      <c r="E362" s="8">
        <v>63</v>
      </c>
      <c r="P362" s="10">
        <v>27941.29</v>
      </c>
      <c r="Q362">
        <v>63</v>
      </c>
    </row>
    <row r="363" spans="3:17" x14ac:dyDescent="0.25">
      <c r="C363" s="8">
        <v>22.77</v>
      </c>
      <c r="D363" s="8">
        <v>6</v>
      </c>
      <c r="E363" s="8">
        <v>33</v>
      </c>
      <c r="P363" s="10">
        <v>27931.11</v>
      </c>
      <c r="Q363">
        <v>33</v>
      </c>
    </row>
    <row r="364" spans="3:17" x14ac:dyDescent="0.25">
      <c r="C364" s="8">
        <v>21.24</v>
      </c>
      <c r="D364" s="8">
        <v>5.13</v>
      </c>
      <c r="E364" s="8">
        <v>34</v>
      </c>
      <c r="P364" s="10">
        <v>27925.86</v>
      </c>
      <c r="Q364">
        <v>34</v>
      </c>
    </row>
    <row r="365" spans="3:17" x14ac:dyDescent="0.25">
      <c r="C365" s="8">
        <v>17.600000000000001</v>
      </c>
      <c r="D365" s="8">
        <v>5.26</v>
      </c>
      <c r="E365" s="8">
        <v>38</v>
      </c>
      <c r="P365" s="10">
        <v>27849.94</v>
      </c>
      <c r="Q365">
        <v>38</v>
      </c>
    </row>
    <row r="366" spans="3:17" x14ac:dyDescent="0.25">
      <c r="C366" s="8">
        <v>26.29</v>
      </c>
      <c r="D366" s="8">
        <v>6.84</v>
      </c>
      <c r="E366" s="8">
        <v>64</v>
      </c>
      <c r="P366" s="10">
        <v>27808.73</v>
      </c>
      <c r="Q366">
        <v>64</v>
      </c>
    </row>
    <row r="367" spans="3:17" x14ac:dyDescent="0.25">
      <c r="C367" s="8">
        <v>35.31</v>
      </c>
      <c r="D367" s="8">
        <v>9.0399999999999991</v>
      </c>
      <c r="E367" s="8">
        <v>21</v>
      </c>
      <c r="P367" s="10">
        <v>27724.29</v>
      </c>
      <c r="Q367">
        <v>21</v>
      </c>
    </row>
    <row r="368" spans="3:17" x14ac:dyDescent="0.25">
      <c r="C368" s="8">
        <v>27.04</v>
      </c>
      <c r="D368" s="8">
        <v>4.0999999999999996</v>
      </c>
      <c r="E368" s="8">
        <v>32</v>
      </c>
      <c r="P368" s="10">
        <v>27696.11</v>
      </c>
      <c r="Q368">
        <v>32</v>
      </c>
    </row>
    <row r="369" spans="3:17" x14ac:dyDescent="0.25">
      <c r="C369" s="8">
        <v>30.23</v>
      </c>
      <c r="D369" s="8">
        <v>4.2300000000000004</v>
      </c>
      <c r="E369" s="8">
        <v>27</v>
      </c>
      <c r="P369" s="10">
        <v>27625.17</v>
      </c>
      <c r="Q369">
        <v>27</v>
      </c>
    </row>
    <row r="370" spans="3:17" x14ac:dyDescent="0.25">
      <c r="C370" s="8">
        <v>30.6</v>
      </c>
      <c r="D370" s="8">
        <v>6.48</v>
      </c>
      <c r="E370" s="8">
        <v>27</v>
      </c>
      <c r="P370" s="10">
        <v>27619.360000000001</v>
      </c>
      <c r="Q370">
        <v>27</v>
      </c>
    </row>
    <row r="371" spans="3:17" x14ac:dyDescent="0.25">
      <c r="C371" s="8">
        <v>26.8</v>
      </c>
      <c r="D371" s="8">
        <v>5.53</v>
      </c>
      <c r="E371" s="8">
        <v>32</v>
      </c>
      <c r="P371" s="10">
        <v>27614.71</v>
      </c>
      <c r="Q371">
        <v>32</v>
      </c>
    </row>
    <row r="372" spans="3:17" x14ac:dyDescent="0.25">
      <c r="C372" s="8">
        <v>16.86</v>
      </c>
      <c r="D372" s="8">
        <v>4.07</v>
      </c>
      <c r="E372" s="8">
        <v>39</v>
      </c>
      <c r="P372" s="10">
        <v>27598.93</v>
      </c>
      <c r="Q372">
        <v>39</v>
      </c>
    </row>
    <row r="373" spans="3:17" x14ac:dyDescent="0.25">
      <c r="C373" s="8">
        <v>16.3</v>
      </c>
      <c r="D373" s="8">
        <v>5.51</v>
      </c>
      <c r="E373" s="8">
        <v>40</v>
      </c>
      <c r="P373" s="10">
        <v>27534.53</v>
      </c>
      <c r="Q373">
        <v>40</v>
      </c>
    </row>
    <row r="374" spans="3:17" x14ac:dyDescent="0.25">
      <c r="C374" s="8">
        <v>29.81</v>
      </c>
      <c r="D374" s="8">
        <v>11.66</v>
      </c>
      <c r="E374" s="8">
        <v>59</v>
      </c>
      <c r="P374" s="10">
        <v>27533.91</v>
      </c>
      <c r="Q374">
        <v>59</v>
      </c>
    </row>
    <row r="375" spans="3:17" x14ac:dyDescent="0.25">
      <c r="C375" s="8">
        <v>16.329999999999998</v>
      </c>
      <c r="D375" s="8">
        <v>7.26</v>
      </c>
      <c r="E375" s="8">
        <v>43</v>
      </c>
      <c r="P375" s="10">
        <v>27495.59</v>
      </c>
      <c r="Q375">
        <v>43</v>
      </c>
    </row>
    <row r="376" spans="3:17" x14ac:dyDescent="0.25">
      <c r="C376" s="8">
        <v>16.37</v>
      </c>
      <c r="D376" s="8">
        <v>4.79</v>
      </c>
      <c r="E376" s="8">
        <v>38</v>
      </c>
      <c r="P376" s="10">
        <v>27432.73</v>
      </c>
      <c r="Q376">
        <v>38</v>
      </c>
    </row>
    <row r="377" spans="3:17" x14ac:dyDescent="0.25">
      <c r="C377" s="8">
        <v>22.42</v>
      </c>
      <c r="D377" s="8">
        <v>4.68</v>
      </c>
      <c r="E377" s="8">
        <v>36</v>
      </c>
      <c r="P377" s="10">
        <v>27375.9</v>
      </c>
      <c r="Q377">
        <v>36</v>
      </c>
    </row>
    <row r="378" spans="3:17" x14ac:dyDescent="0.25">
      <c r="C378" s="8">
        <v>31.35</v>
      </c>
      <c r="D378" s="8">
        <v>4.33</v>
      </c>
      <c r="E378" s="8">
        <v>55</v>
      </c>
      <c r="P378" s="10">
        <v>27346.04</v>
      </c>
      <c r="Q378">
        <v>55</v>
      </c>
    </row>
    <row r="379" spans="3:17" x14ac:dyDescent="0.25">
      <c r="C379" s="8">
        <v>31.9</v>
      </c>
      <c r="D379" s="8">
        <v>11.89</v>
      </c>
      <c r="E379" s="8">
        <v>56</v>
      </c>
      <c r="P379" s="10">
        <v>27322.73</v>
      </c>
      <c r="Q379">
        <v>56</v>
      </c>
    </row>
    <row r="380" spans="3:17" x14ac:dyDescent="0.25">
      <c r="C380" s="8">
        <v>30.6</v>
      </c>
      <c r="D380" s="8">
        <v>5.24</v>
      </c>
      <c r="E380" s="8">
        <v>24</v>
      </c>
      <c r="P380" s="10">
        <v>27236.959999999999</v>
      </c>
      <c r="Q380">
        <v>24</v>
      </c>
    </row>
    <row r="381" spans="3:17" x14ac:dyDescent="0.25">
      <c r="C381" s="8">
        <v>28.975000000000001</v>
      </c>
      <c r="D381" s="8">
        <v>7.63</v>
      </c>
      <c r="E381" s="8">
        <v>58</v>
      </c>
      <c r="P381" s="10">
        <v>27218.44</v>
      </c>
      <c r="Q381">
        <v>58</v>
      </c>
    </row>
    <row r="382" spans="3:17" x14ac:dyDescent="0.25">
      <c r="C382" s="8">
        <v>24.86</v>
      </c>
      <c r="D382" s="8">
        <v>8.92</v>
      </c>
      <c r="E382" s="8">
        <v>54</v>
      </c>
      <c r="P382" s="10">
        <v>27117.99</v>
      </c>
      <c r="Q382">
        <v>54</v>
      </c>
    </row>
    <row r="383" spans="3:17" x14ac:dyDescent="0.25">
      <c r="C383" s="8">
        <v>19.54</v>
      </c>
      <c r="D383" s="8">
        <v>5.37</v>
      </c>
      <c r="E383" s="8">
        <v>33</v>
      </c>
      <c r="P383" s="10">
        <v>27092.38</v>
      </c>
      <c r="Q383">
        <v>33</v>
      </c>
    </row>
    <row r="384" spans="3:17" x14ac:dyDescent="0.25">
      <c r="C384" s="8">
        <v>26.74</v>
      </c>
      <c r="D384" s="8">
        <v>4.3099999999999996</v>
      </c>
      <c r="E384" s="8">
        <v>30</v>
      </c>
      <c r="P384" s="10">
        <v>27080.639999999999</v>
      </c>
      <c r="Q384">
        <v>30</v>
      </c>
    </row>
    <row r="385" spans="3:17" x14ac:dyDescent="0.25">
      <c r="C385" s="8">
        <v>22.99</v>
      </c>
      <c r="D385" s="8">
        <v>10.46</v>
      </c>
      <c r="E385" s="8">
        <v>66</v>
      </c>
      <c r="P385" s="10">
        <v>27037.91</v>
      </c>
      <c r="Q385">
        <v>66</v>
      </c>
    </row>
    <row r="386" spans="3:17" x14ac:dyDescent="0.25">
      <c r="C386" s="8">
        <v>31.46</v>
      </c>
      <c r="D386" s="8">
        <v>7.39</v>
      </c>
      <c r="E386" s="8">
        <v>64</v>
      </c>
      <c r="P386" s="10">
        <v>27000.98</v>
      </c>
      <c r="Q386">
        <v>64</v>
      </c>
    </row>
    <row r="387" spans="3:17" x14ac:dyDescent="0.25">
      <c r="C387" s="8">
        <v>30.86</v>
      </c>
      <c r="D387" s="8">
        <v>6.18</v>
      </c>
      <c r="E387" s="8">
        <v>24</v>
      </c>
      <c r="P387" s="10">
        <v>26936.98</v>
      </c>
      <c r="Q387">
        <v>24</v>
      </c>
    </row>
    <row r="388" spans="3:17" x14ac:dyDescent="0.25">
      <c r="C388" s="8">
        <v>31.96</v>
      </c>
      <c r="D388" s="8">
        <v>8.86</v>
      </c>
      <c r="E388" s="8">
        <v>22</v>
      </c>
      <c r="P388" s="10">
        <v>26927.69</v>
      </c>
      <c r="Q388">
        <v>22</v>
      </c>
    </row>
    <row r="389" spans="3:17" x14ac:dyDescent="0.25">
      <c r="C389" s="8">
        <v>23.76</v>
      </c>
      <c r="D389" s="8">
        <v>10.96</v>
      </c>
      <c r="E389" s="8">
        <v>65</v>
      </c>
      <c r="P389" s="10">
        <v>26926.51</v>
      </c>
      <c r="Q389">
        <v>65</v>
      </c>
    </row>
    <row r="390" spans="3:17" x14ac:dyDescent="0.25">
      <c r="C390" s="8">
        <v>19.38</v>
      </c>
      <c r="D390" s="8">
        <v>6.28</v>
      </c>
      <c r="E390" s="8">
        <v>33</v>
      </c>
      <c r="P390" s="10">
        <v>26912.560000000001</v>
      </c>
      <c r="Q390">
        <v>33</v>
      </c>
    </row>
    <row r="391" spans="3:17" x14ac:dyDescent="0.25">
      <c r="C391" s="8">
        <v>16.21</v>
      </c>
      <c r="D391" s="8">
        <v>6.29</v>
      </c>
      <c r="E391" s="8">
        <v>36</v>
      </c>
      <c r="P391" s="10">
        <v>26607.89</v>
      </c>
      <c r="Q391">
        <v>36</v>
      </c>
    </row>
    <row r="392" spans="3:17" x14ac:dyDescent="0.25">
      <c r="C392" s="8">
        <v>32.54</v>
      </c>
      <c r="D392" s="8">
        <v>4.0199999999999996</v>
      </c>
      <c r="E392" s="8">
        <v>20</v>
      </c>
      <c r="P392" s="10">
        <v>26479.4</v>
      </c>
      <c r="Q392">
        <v>20</v>
      </c>
    </row>
    <row r="393" spans="3:17" x14ac:dyDescent="0.25">
      <c r="C393" s="8">
        <v>36.765000000000001</v>
      </c>
      <c r="D393" s="8">
        <v>11.95</v>
      </c>
      <c r="E393" s="8">
        <v>54</v>
      </c>
      <c r="P393" s="10">
        <v>26467.1</v>
      </c>
      <c r="Q393">
        <v>54</v>
      </c>
    </row>
    <row r="394" spans="3:17" x14ac:dyDescent="0.25">
      <c r="C394" s="8">
        <v>35.909999999999997</v>
      </c>
      <c r="D394" s="8">
        <v>8.7100000000000009</v>
      </c>
      <c r="E394" s="8">
        <v>50</v>
      </c>
      <c r="P394" s="10">
        <v>26392.26</v>
      </c>
      <c r="Q394">
        <v>50</v>
      </c>
    </row>
    <row r="395" spans="3:17" x14ac:dyDescent="0.25">
      <c r="C395" s="8">
        <v>32.06</v>
      </c>
      <c r="D395" s="8">
        <v>4.67</v>
      </c>
      <c r="E395" s="8">
        <v>19</v>
      </c>
      <c r="P395" s="10">
        <v>26316.59</v>
      </c>
      <c r="Q395">
        <v>19</v>
      </c>
    </row>
    <row r="396" spans="3:17" x14ac:dyDescent="0.25">
      <c r="C396" s="8">
        <v>24.1</v>
      </c>
      <c r="D396" s="8">
        <v>11.14</v>
      </c>
      <c r="E396" s="8">
        <v>49</v>
      </c>
      <c r="P396" s="10">
        <v>26236.58</v>
      </c>
      <c r="Q396">
        <v>49</v>
      </c>
    </row>
    <row r="397" spans="3:17" x14ac:dyDescent="0.25">
      <c r="C397" s="8">
        <v>27.1</v>
      </c>
      <c r="D397" s="8">
        <v>9.0500000000000007</v>
      </c>
      <c r="E397" s="8">
        <v>51</v>
      </c>
      <c r="P397" s="10">
        <v>26140.36</v>
      </c>
      <c r="Q397">
        <v>51</v>
      </c>
    </row>
    <row r="398" spans="3:17" x14ac:dyDescent="0.25">
      <c r="C398" s="8">
        <v>24.42</v>
      </c>
      <c r="D398" s="8">
        <v>11.31</v>
      </c>
      <c r="E398" s="8">
        <v>22</v>
      </c>
      <c r="P398" s="10">
        <v>26125.67</v>
      </c>
      <c r="Q398">
        <v>22</v>
      </c>
    </row>
    <row r="399" spans="3:17" x14ac:dyDescent="0.25">
      <c r="C399" s="8">
        <v>26.695</v>
      </c>
      <c r="D399" s="8">
        <v>4.68</v>
      </c>
      <c r="E399" s="8">
        <v>58</v>
      </c>
      <c r="P399" s="10">
        <v>26109.33</v>
      </c>
      <c r="Q399">
        <v>58</v>
      </c>
    </row>
    <row r="400" spans="3:17" x14ac:dyDescent="0.25">
      <c r="C400" s="8">
        <v>27.79</v>
      </c>
      <c r="D400" s="8">
        <v>6.05</v>
      </c>
      <c r="E400" s="8">
        <v>23</v>
      </c>
      <c r="P400" s="10">
        <v>26026.97</v>
      </c>
      <c r="Q400">
        <v>23</v>
      </c>
    </row>
    <row r="401" spans="3:17" x14ac:dyDescent="0.25">
      <c r="C401" s="8">
        <v>32.68</v>
      </c>
      <c r="D401" s="8">
        <v>4.68</v>
      </c>
      <c r="E401" s="8">
        <v>23</v>
      </c>
      <c r="P401" s="10">
        <v>26018.95</v>
      </c>
      <c r="Q401">
        <v>23</v>
      </c>
    </row>
    <row r="402" spans="3:17" x14ac:dyDescent="0.25">
      <c r="C402" s="8">
        <v>26.4</v>
      </c>
      <c r="D402" s="8">
        <v>9.5</v>
      </c>
      <c r="E402" s="8">
        <v>53</v>
      </c>
      <c r="P402" s="10">
        <v>25992.82</v>
      </c>
      <c r="Q402">
        <v>53</v>
      </c>
    </row>
    <row r="403" spans="3:17" x14ac:dyDescent="0.25">
      <c r="C403" s="8">
        <v>23.655000000000001</v>
      </c>
      <c r="D403" s="8">
        <v>10.84</v>
      </c>
      <c r="E403" s="8">
        <v>61</v>
      </c>
      <c r="P403" s="10">
        <v>25678.78</v>
      </c>
      <c r="Q403">
        <v>61</v>
      </c>
    </row>
    <row r="404" spans="3:17" x14ac:dyDescent="0.25">
      <c r="C404" s="8">
        <v>27.36</v>
      </c>
      <c r="D404" s="8">
        <v>5.88</v>
      </c>
      <c r="E404" s="8">
        <v>52</v>
      </c>
      <c r="P404" s="10">
        <v>25656.58</v>
      </c>
      <c r="Q404">
        <v>52</v>
      </c>
    </row>
    <row r="405" spans="3:17" x14ac:dyDescent="0.25">
      <c r="C405" s="8">
        <v>27.82</v>
      </c>
      <c r="D405" s="8">
        <v>5.24</v>
      </c>
      <c r="E405" s="8">
        <v>23</v>
      </c>
      <c r="P405" s="10">
        <v>25648.98</v>
      </c>
      <c r="Q405">
        <v>23</v>
      </c>
    </row>
    <row r="406" spans="3:17" x14ac:dyDescent="0.25">
      <c r="C406" s="8">
        <v>25.46</v>
      </c>
      <c r="D406" s="8">
        <v>11.75</v>
      </c>
      <c r="E406" s="8">
        <v>55</v>
      </c>
      <c r="P406" s="10">
        <v>25517.11</v>
      </c>
      <c r="Q406">
        <v>55</v>
      </c>
    </row>
    <row r="407" spans="3:17" x14ac:dyDescent="0.25">
      <c r="C407" s="8">
        <v>25.1</v>
      </c>
      <c r="D407" s="8">
        <v>6.97</v>
      </c>
      <c r="E407" s="8">
        <v>56</v>
      </c>
      <c r="P407" s="10">
        <v>25382.3</v>
      </c>
      <c r="Q407">
        <v>56</v>
      </c>
    </row>
    <row r="408" spans="3:17" x14ac:dyDescent="0.25">
      <c r="C408" s="8">
        <v>32.11</v>
      </c>
      <c r="D408" s="8">
        <v>4.76</v>
      </c>
      <c r="E408" s="8">
        <v>52</v>
      </c>
      <c r="P408" s="10">
        <v>25333.33</v>
      </c>
      <c r="Q408">
        <v>52</v>
      </c>
    </row>
    <row r="409" spans="3:17" x14ac:dyDescent="0.25">
      <c r="C409" s="8">
        <v>29.8</v>
      </c>
      <c r="D409" s="8">
        <v>8.24</v>
      </c>
      <c r="E409" s="8">
        <v>48</v>
      </c>
      <c r="P409" s="10">
        <v>25309.49</v>
      </c>
      <c r="Q409">
        <v>48</v>
      </c>
    </row>
    <row r="410" spans="3:17" x14ac:dyDescent="0.25">
      <c r="C410" s="8">
        <v>24.01</v>
      </c>
      <c r="D410" s="8">
        <v>4.76</v>
      </c>
      <c r="E410" s="8">
        <v>25</v>
      </c>
      <c r="P410" s="10">
        <v>25127.22</v>
      </c>
      <c r="Q410">
        <v>25</v>
      </c>
    </row>
    <row r="411" spans="3:17" x14ac:dyDescent="0.25">
      <c r="C411" s="8">
        <v>23.21</v>
      </c>
      <c r="D411" s="8">
        <v>6.03</v>
      </c>
      <c r="E411" s="8">
        <v>26</v>
      </c>
      <c r="P411" s="10">
        <v>25081.77</v>
      </c>
      <c r="Q411">
        <v>26</v>
      </c>
    </row>
    <row r="412" spans="3:17" x14ac:dyDescent="0.25">
      <c r="C412" s="8">
        <v>21.2</v>
      </c>
      <c r="D412" s="8">
        <v>4.07</v>
      </c>
      <c r="E412" s="8">
        <v>28</v>
      </c>
      <c r="P412" s="10">
        <v>25075.97</v>
      </c>
      <c r="Q412">
        <v>28</v>
      </c>
    </row>
    <row r="413" spans="3:17" x14ac:dyDescent="0.25">
      <c r="C413" s="8">
        <v>28.215</v>
      </c>
      <c r="D413" s="8">
        <v>8.26</v>
      </c>
      <c r="E413" s="8">
        <v>48</v>
      </c>
      <c r="P413" s="10">
        <v>24915.22</v>
      </c>
      <c r="Q413">
        <v>48</v>
      </c>
    </row>
    <row r="414" spans="3:17" x14ac:dyDescent="0.25">
      <c r="C414" s="8">
        <v>38.094999999999999</v>
      </c>
      <c r="D414" s="8">
        <v>4.76</v>
      </c>
      <c r="E414" s="8">
        <v>37</v>
      </c>
      <c r="P414" s="10">
        <v>24915.05</v>
      </c>
      <c r="Q414">
        <v>37</v>
      </c>
    </row>
    <row r="415" spans="3:17" x14ac:dyDescent="0.25">
      <c r="C415" s="8">
        <v>22.61</v>
      </c>
      <c r="D415" s="8">
        <v>6.13</v>
      </c>
      <c r="E415" s="8">
        <v>55</v>
      </c>
      <c r="P415" s="10">
        <v>24873.38</v>
      </c>
      <c r="Q415">
        <v>55</v>
      </c>
    </row>
    <row r="416" spans="3:17" x14ac:dyDescent="0.25">
      <c r="C416" s="8">
        <v>24.32</v>
      </c>
      <c r="D416" s="8">
        <v>10.47</v>
      </c>
      <c r="E416" s="8">
        <v>53</v>
      </c>
      <c r="P416" s="10">
        <v>24869.84</v>
      </c>
      <c r="Q416">
        <v>53</v>
      </c>
    </row>
    <row r="417" spans="3:17" x14ac:dyDescent="0.25">
      <c r="C417" s="8">
        <v>20.96</v>
      </c>
      <c r="D417" s="8">
        <v>4.04</v>
      </c>
      <c r="E417" s="8">
        <v>29</v>
      </c>
      <c r="P417" s="10">
        <v>24863.25</v>
      </c>
      <c r="Q417">
        <v>29</v>
      </c>
    </row>
    <row r="418" spans="3:17" x14ac:dyDescent="0.25">
      <c r="C418" s="8">
        <v>19.68</v>
      </c>
      <c r="D418" s="8">
        <v>5.74</v>
      </c>
      <c r="E418" s="8">
        <v>30</v>
      </c>
      <c r="P418" s="10">
        <v>24817.25</v>
      </c>
      <c r="Q418">
        <v>30</v>
      </c>
    </row>
    <row r="419" spans="3:17" x14ac:dyDescent="0.25">
      <c r="C419" s="8">
        <v>18.100000000000001</v>
      </c>
      <c r="D419" s="8">
        <v>6.33</v>
      </c>
      <c r="E419" s="8">
        <v>32</v>
      </c>
      <c r="P419" s="10">
        <v>24795.040000000001</v>
      </c>
      <c r="Q419">
        <v>32</v>
      </c>
    </row>
    <row r="420" spans="3:17" x14ac:dyDescent="0.25">
      <c r="C420" s="8">
        <v>29.64</v>
      </c>
      <c r="D420" s="8">
        <v>4.28</v>
      </c>
      <c r="E420" s="8">
        <v>28</v>
      </c>
      <c r="P420" s="10">
        <v>24671.66</v>
      </c>
      <c r="Q420">
        <v>28</v>
      </c>
    </row>
    <row r="421" spans="3:17" x14ac:dyDescent="0.25">
      <c r="C421" s="8">
        <v>25.3</v>
      </c>
      <c r="D421" s="8">
        <v>9.4700000000000006</v>
      </c>
      <c r="E421" s="8">
        <v>54</v>
      </c>
      <c r="P421" s="10">
        <v>24667.42</v>
      </c>
      <c r="Q421">
        <v>54</v>
      </c>
    </row>
    <row r="422" spans="3:17" x14ac:dyDescent="0.25">
      <c r="C422" s="8">
        <v>27.6</v>
      </c>
      <c r="D422" s="8">
        <v>4.8499999999999996</v>
      </c>
      <c r="E422" s="8">
        <v>48</v>
      </c>
      <c r="P422" s="10">
        <v>24603.05</v>
      </c>
      <c r="Q422">
        <v>48</v>
      </c>
    </row>
    <row r="423" spans="3:17" x14ac:dyDescent="0.25">
      <c r="C423" s="8">
        <v>27.645</v>
      </c>
      <c r="D423" s="8">
        <v>11.03</v>
      </c>
      <c r="E423" s="8">
        <v>49</v>
      </c>
      <c r="P423" s="10">
        <v>24535.7</v>
      </c>
      <c r="Q423">
        <v>49</v>
      </c>
    </row>
    <row r="424" spans="3:17" x14ac:dyDescent="0.25">
      <c r="C424" s="8">
        <v>27.6</v>
      </c>
      <c r="D424" s="8">
        <v>5.22</v>
      </c>
      <c r="E424" s="8">
        <v>52</v>
      </c>
      <c r="P424" s="10">
        <v>24520.26</v>
      </c>
      <c r="Q424">
        <v>52</v>
      </c>
    </row>
    <row r="425" spans="3:17" x14ac:dyDescent="0.25">
      <c r="C425" s="8">
        <v>25.08</v>
      </c>
      <c r="D425" s="8">
        <v>9.52</v>
      </c>
      <c r="E425" s="8">
        <v>63</v>
      </c>
      <c r="P425" s="10">
        <v>24513.09</v>
      </c>
      <c r="Q425">
        <v>63</v>
      </c>
    </row>
    <row r="426" spans="3:17" x14ac:dyDescent="0.25">
      <c r="C426" s="8">
        <v>30.02</v>
      </c>
      <c r="D426" s="8">
        <v>11.09</v>
      </c>
      <c r="E426" s="8">
        <v>56</v>
      </c>
      <c r="P426" s="10">
        <v>24476.48</v>
      </c>
      <c r="Q426">
        <v>56</v>
      </c>
    </row>
    <row r="427" spans="3:17" x14ac:dyDescent="0.25">
      <c r="C427" s="8">
        <v>27.36</v>
      </c>
      <c r="D427" s="8">
        <v>9.4499999999999993</v>
      </c>
      <c r="E427" s="8">
        <v>53</v>
      </c>
      <c r="P427" s="10">
        <v>24393.62</v>
      </c>
      <c r="Q427">
        <v>53</v>
      </c>
    </row>
    <row r="428" spans="3:17" x14ac:dyDescent="0.25">
      <c r="C428" s="8">
        <v>22.2</v>
      </c>
      <c r="D428" s="8">
        <v>5.51</v>
      </c>
      <c r="E428" s="8">
        <v>25</v>
      </c>
      <c r="P428" s="10">
        <v>24387.74</v>
      </c>
      <c r="Q428">
        <v>25</v>
      </c>
    </row>
    <row r="429" spans="3:17" x14ac:dyDescent="0.25">
      <c r="C429" s="8">
        <v>25.71</v>
      </c>
      <c r="D429" s="8">
        <v>4.18</v>
      </c>
      <c r="E429" s="8">
        <v>20</v>
      </c>
      <c r="P429" s="10">
        <v>24294.02</v>
      </c>
      <c r="Q429">
        <v>20</v>
      </c>
    </row>
    <row r="430" spans="3:17" x14ac:dyDescent="0.25">
      <c r="C430" s="8">
        <v>41.91</v>
      </c>
      <c r="D430" s="8">
        <v>5.98</v>
      </c>
      <c r="E430" s="8">
        <v>59</v>
      </c>
      <c r="P430" s="10">
        <v>24227.34</v>
      </c>
      <c r="Q430">
        <v>59</v>
      </c>
    </row>
    <row r="431" spans="3:17" x14ac:dyDescent="0.25">
      <c r="C431" s="8">
        <v>25.85</v>
      </c>
      <c r="D431" s="8">
        <v>10.16</v>
      </c>
      <c r="E431" s="8">
        <v>50</v>
      </c>
      <c r="P431" s="10">
        <v>24180.93</v>
      </c>
      <c r="Q431">
        <v>50</v>
      </c>
    </row>
    <row r="432" spans="3:17" x14ac:dyDescent="0.25">
      <c r="C432" s="8">
        <v>23.844999999999999</v>
      </c>
      <c r="D432" s="8">
        <v>11.71</v>
      </c>
      <c r="E432" s="8">
        <v>51</v>
      </c>
      <c r="P432" s="10">
        <v>24106.91</v>
      </c>
      <c r="Q432">
        <v>51</v>
      </c>
    </row>
    <row r="433" spans="3:17" x14ac:dyDescent="0.25">
      <c r="C433" s="8">
        <v>30.59</v>
      </c>
      <c r="D433" s="8">
        <v>5.23</v>
      </c>
      <c r="E433" s="8">
        <v>20</v>
      </c>
      <c r="P433" s="10">
        <v>24059.68</v>
      </c>
      <c r="Q433">
        <v>20</v>
      </c>
    </row>
    <row r="434" spans="3:17" x14ac:dyDescent="0.25">
      <c r="C434" s="8">
        <v>24.795000000000002</v>
      </c>
      <c r="D434" s="8">
        <v>6.85</v>
      </c>
      <c r="E434" s="8">
        <v>53</v>
      </c>
      <c r="P434" s="10">
        <v>23967.38</v>
      </c>
      <c r="Q434">
        <v>53</v>
      </c>
    </row>
    <row r="435" spans="3:17" x14ac:dyDescent="0.25">
      <c r="C435" s="8">
        <v>24.13</v>
      </c>
      <c r="D435" s="8">
        <v>7.05</v>
      </c>
      <c r="E435" s="8">
        <v>54</v>
      </c>
      <c r="P435" s="10">
        <v>23887.66</v>
      </c>
      <c r="Q435">
        <v>54</v>
      </c>
    </row>
    <row r="436" spans="3:17" x14ac:dyDescent="0.25">
      <c r="C436" s="8">
        <v>25.84</v>
      </c>
      <c r="D436" s="8">
        <v>11.64</v>
      </c>
      <c r="E436" s="8">
        <v>51</v>
      </c>
      <c r="P436" s="10">
        <v>23807.24</v>
      </c>
      <c r="Q436">
        <v>51</v>
      </c>
    </row>
    <row r="437" spans="3:17" x14ac:dyDescent="0.25">
      <c r="C437" s="8">
        <v>28</v>
      </c>
      <c r="D437" s="8">
        <v>10.52</v>
      </c>
      <c r="E437" s="8">
        <v>50</v>
      </c>
      <c r="P437" s="10">
        <v>23568.27</v>
      </c>
      <c r="Q437">
        <v>50</v>
      </c>
    </row>
    <row r="438" spans="3:17" x14ac:dyDescent="0.25">
      <c r="C438" s="8">
        <v>34.1</v>
      </c>
      <c r="D438" s="8">
        <v>4.01</v>
      </c>
      <c r="E438" s="8">
        <v>41</v>
      </c>
      <c r="P438" s="10">
        <v>23563.02</v>
      </c>
      <c r="Q438">
        <v>41</v>
      </c>
    </row>
    <row r="439" spans="3:17" x14ac:dyDescent="0.25">
      <c r="C439" s="8">
        <v>26.125</v>
      </c>
      <c r="D439" s="8">
        <v>8.56</v>
      </c>
      <c r="E439" s="8">
        <v>49</v>
      </c>
      <c r="P439" s="10">
        <v>23401.31</v>
      </c>
      <c r="Q439">
        <v>49</v>
      </c>
    </row>
    <row r="440" spans="3:17" x14ac:dyDescent="0.25">
      <c r="C440" s="8">
        <v>25.6</v>
      </c>
      <c r="D440" s="8">
        <v>10.5</v>
      </c>
      <c r="E440" s="8">
        <v>51</v>
      </c>
      <c r="P440" s="10">
        <v>23306.55</v>
      </c>
      <c r="Q440">
        <v>51</v>
      </c>
    </row>
    <row r="441" spans="3:17" x14ac:dyDescent="0.25">
      <c r="C441" s="8">
        <v>24.32</v>
      </c>
      <c r="D441" s="8">
        <v>6.39</v>
      </c>
      <c r="E441" s="8">
        <v>30</v>
      </c>
      <c r="P441" s="10">
        <v>23288.93</v>
      </c>
      <c r="Q441">
        <v>30</v>
      </c>
    </row>
    <row r="442" spans="3:17" x14ac:dyDescent="0.25">
      <c r="C442" s="8">
        <v>22.88</v>
      </c>
      <c r="D442" s="8">
        <v>5.71</v>
      </c>
      <c r="E442" s="8">
        <v>54</v>
      </c>
      <c r="P442" s="10">
        <v>23244.79</v>
      </c>
      <c r="Q442">
        <v>54</v>
      </c>
    </row>
    <row r="443" spans="3:17" x14ac:dyDescent="0.25">
      <c r="C443" s="8">
        <v>24.984999999999999</v>
      </c>
      <c r="D443" s="8">
        <v>4.43</v>
      </c>
      <c r="E443" s="8">
        <v>27</v>
      </c>
      <c r="P443" s="10">
        <v>23241.47</v>
      </c>
      <c r="Q443">
        <v>27</v>
      </c>
    </row>
    <row r="444" spans="3:17" x14ac:dyDescent="0.25">
      <c r="C444" s="8">
        <v>33.1</v>
      </c>
      <c r="D444" s="8">
        <v>5.52</v>
      </c>
      <c r="E444" s="8">
        <v>20</v>
      </c>
      <c r="P444" s="10">
        <v>23082.959999999999</v>
      </c>
      <c r="Q444">
        <v>20</v>
      </c>
    </row>
    <row r="445" spans="3:17" x14ac:dyDescent="0.25">
      <c r="C445" s="8">
        <v>27.83</v>
      </c>
      <c r="D445" s="8">
        <v>9.1999999999999993</v>
      </c>
      <c r="E445" s="8">
        <v>49</v>
      </c>
      <c r="P445" s="10">
        <v>23065.42</v>
      </c>
      <c r="Q445">
        <v>49</v>
      </c>
    </row>
    <row r="446" spans="3:17" x14ac:dyDescent="0.25">
      <c r="C446" s="8">
        <v>30.875</v>
      </c>
      <c r="D446" s="8">
        <v>10.97</v>
      </c>
      <c r="E446" s="8">
        <v>54</v>
      </c>
      <c r="P446" s="10">
        <v>23045.57</v>
      </c>
      <c r="Q446">
        <v>54</v>
      </c>
    </row>
    <row r="447" spans="3:17" x14ac:dyDescent="0.25">
      <c r="C447" s="8">
        <v>27.265000000000001</v>
      </c>
      <c r="D447" s="8">
        <v>4.25</v>
      </c>
      <c r="E447" s="8">
        <v>21</v>
      </c>
      <c r="P447" s="10">
        <v>22493.66</v>
      </c>
      <c r="Q447">
        <v>21</v>
      </c>
    </row>
    <row r="448" spans="3:17" x14ac:dyDescent="0.25">
      <c r="C448" s="8">
        <v>26.7</v>
      </c>
      <c r="D448" s="8">
        <v>5.23</v>
      </c>
      <c r="E448" s="8">
        <v>44</v>
      </c>
      <c r="P448" s="10">
        <v>22478.6</v>
      </c>
      <c r="Q448">
        <v>44</v>
      </c>
    </row>
    <row r="449" spans="3:17" x14ac:dyDescent="0.25">
      <c r="C449" s="8">
        <v>29.925000000000001</v>
      </c>
      <c r="D449" s="8">
        <v>5.96</v>
      </c>
      <c r="E449" s="8">
        <v>40</v>
      </c>
      <c r="P449" s="10">
        <v>22462.04</v>
      </c>
      <c r="Q449">
        <v>40</v>
      </c>
    </row>
    <row r="450" spans="3:17" x14ac:dyDescent="0.25">
      <c r="C450" s="8">
        <v>19.95</v>
      </c>
      <c r="D450" s="8">
        <v>4.29</v>
      </c>
      <c r="E450" s="8">
        <v>58</v>
      </c>
      <c r="P450" s="10">
        <v>22412.65</v>
      </c>
      <c r="Q450">
        <v>58</v>
      </c>
    </row>
    <row r="451" spans="3:17" x14ac:dyDescent="0.25">
      <c r="C451" s="8">
        <v>24.225000000000001</v>
      </c>
      <c r="D451" s="8">
        <v>4.09</v>
      </c>
      <c r="E451" s="8">
        <v>25</v>
      </c>
      <c r="P451" s="10">
        <v>22395.74</v>
      </c>
      <c r="Q451">
        <v>25</v>
      </c>
    </row>
    <row r="452" spans="3:17" x14ac:dyDescent="0.25">
      <c r="C452" s="8">
        <v>28.12</v>
      </c>
      <c r="D452" s="8">
        <v>4.88</v>
      </c>
      <c r="E452" s="8">
        <v>41</v>
      </c>
      <c r="P452" s="10">
        <v>22331.57</v>
      </c>
      <c r="Q452">
        <v>41</v>
      </c>
    </row>
    <row r="453" spans="3:17" x14ac:dyDescent="0.25">
      <c r="C453" s="8">
        <v>23.21</v>
      </c>
      <c r="D453" s="8">
        <v>6.76</v>
      </c>
      <c r="E453" s="8">
        <v>53</v>
      </c>
      <c r="P453" s="10">
        <v>22218.11</v>
      </c>
      <c r="Q453">
        <v>53</v>
      </c>
    </row>
    <row r="454" spans="3:17" x14ac:dyDescent="0.25">
      <c r="C454" s="8">
        <v>23.98</v>
      </c>
      <c r="D454" s="8">
        <v>10.67</v>
      </c>
      <c r="E454" s="8">
        <v>59</v>
      </c>
      <c r="P454" s="10">
        <v>22192.44</v>
      </c>
      <c r="Q454">
        <v>59</v>
      </c>
    </row>
    <row r="455" spans="3:17" x14ac:dyDescent="0.25">
      <c r="C455" s="8">
        <v>30</v>
      </c>
      <c r="D455" s="8">
        <v>6.21</v>
      </c>
      <c r="E455" s="8">
        <v>44</v>
      </c>
      <c r="P455" s="10">
        <v>22144.03</v>
      </c>
      <c r="Q455">
        <v>44</v>
      </c>
    </row>
    <row r="456" spans="3:17" x14ac:dyDescent="0.25">
      <c r="C456" s="8">
        <v>17.350000000000001</v>
      </c>
      <c r="D456" s="8">
        <v>5.03</v>
      </c>
      <c r="E456" s="8">
        <v>23</v>
      </c>
      <c r="P456" s="10">
        <v>22097.62</v>
      </c>
      <c r="Q456">
        <v>23</v>
      </c>
    </row>
    <row r="457" spans="3:17" x14ac:dyDescent="0.25">
      <c r="C457" s="8">
        <v>22.704999999999998</v>
      </c>
      <c r="D457" s="8">
        <v>5.27</v>
      </c>
      <c r="E457" s="8">
        <v>35</v>
      </c>
      <c r="P457" s="10">
        <v>21984.47</v>
      </c>
      <c r="Q457">
        <v>35</v>
      </c>
    </row>
    <row r="458" spans="3:17" x14ac:dyDescent="0.25">
      <c r="C458" s="8">
        <v>25.41</v>
      </c>
      <c r="D458" s="8">
        <v>10.53</v>
      </c>
      <c r="E458" s="8">
        <v>48</v>
      </c>
      <c r="P458" s="10">
        <v>21978.68</v>
      </c>
      <c r="Q458">
        <v>48</v>
      </c>
    </row>
    <row r="459" spans="3:17" x14ac:dyDescent="0.25">
      <c r="C459" s="8">
        <v>18.23</v>
      </c>
      <c r="D459" s="8">
        <v>5.78</v>
      </c>
      <c r="E459" s="8">
        <v>21</v>
      </c>
      <c r="P459" s="10">
        <v>21882.400000000001</v>
      </c>
      <c r="Q459">
        <v>21</v>
      </c>
    </row>
    <row r="460" spans="3:17" x14ac:dyDescent="0.25">
      <c r="C460" s="8">
        <v>24.7</v>
      </c>
      <c r="D460" s="8">
        <v>4.3600000000000003</v>
      </c>
      <c r="E460" s="8">
        <v>45</v>
      </c>
      <c r="P460" s="10">
        <v>21880.82</v>
      </c>
      <c r="Q460">
        <v>45</v>
      </c>
    </row>
    <row r="461" spans="3:17" x14ac:dyDescent="0.25">
      <c r="C461" s="8">
        <v>37.4</v>
      </c>
      <c r="D461" s="8">
        <v>9.7200000000000006</v>
      </c>
      <c r="E461" s="8">
        <v>61</v>
      </c>
      <c r="P461" s="10">
        <v>21797</v>
      </c>
      <c r="Q461">
        <v>61</v>
      </c>
    </row>
    <row r="462" spans="3:17" x14ac:dyDescent="0.25">
      <c r="C462" s="8">
        <v>26.885000000000002</v>
      </c>
      <c r="D462" s="8">
        <v>5.18</v>
      </c>
      <c r="E462" s="8">
        <v>45</v>
      </c>
      <c r="P462" s="10">
        <v>21774.32</v>
      </c>
      <c r="Q462">
        <v>45</v>
      </c>
    </row>
    <row r="463" spans="3:17" x14ac:dyDescent="0.25">
      <c r="C463" s="8">
        <v>25.27</v>
      </c>
      <c r="D463" s="8">
        <v>5.29</v>
      </c>
      <c r="E463" s="8">
        <v>45</v>
      </c>
      <c r="P463" s="10">
        <v>21771.34</v>
      </c>
      <c r="Q463">
        <v>45</v>
      </c>
    </row>
    <row r="464" spans="3:17" x14ac:dyDescent="0.25">
      <c r="C464" s="8">
        <v>23.655000000000001</v>
      </c>
      <c r="D464" s="8">
        <v>4.8600000000000003</v>
      </c>
      <c r="E464" s="8">
        <v>48</v>
      </c>
      <c r="P464" s="10">
        <v>21677.279999999999</v>
      </c>
      <c r="Q464">
        <v>48</v>
      </c>
    </row>
    <row r="465" spans="3:17" x14ac:dyDescent="0.25">
      <c r="C465" s="8">
        <v>55.05</v>
      </c>
      <c r="D465" s="8">
        <v>7.66</v>
      </c>
      <c r="E465" s="8">
        <v>61</v>
      </c>
      <c r="P465" s="10">
        <v>21661.16</v>
      </c>
      <c r="Q465">
        <v>61</v>
      </c>
    </row>
    <row r="466" spans="3:17" x14ac:dyDescent="0.25">
      <c r="C466" s="8">
        <v>24.89</v>
      </c>
      <c r="D466" s="8">
        <v>6.1</v>
      </c>
      <c r="E466" s="8">
        <v>40</v>
      </c>
      <c r="P466" s="10">
        <v>21659.93</v>
      </c>
      <c r="Q466">
        <v>40</v>
      </c>
    </row>
    <row r="467" spans="3:17" x14ac:dyDescent="0.25">
      <c r="C467" s="8">
        <v>18.715</v>
      </c>
      <c r="D467" s="8">
        <v>4.4400000000000004</v>
      </c>
      <c r="E467" s="8">
        <v>25</v>
      </c>
      <c r="P467" s="10">
        <v>21595.38</v>
      </c>
      <c r="Q467">
        <v>25</v>
      </c>
    </row>
    <row r="468" spans="3:17" x14ac:dyDescent="0.25">
      <c r="C468" s="8">
        <v>28.12</v>
      </c>
      <c r="D468" s="8">
        <v>6.15</v>
      </c>
      <c r="E468" s="8">
        <v>33</v>
      </c>
      <c r="P468" s="10">
        <v>21472.48</v>
      </c>
      <c r="Q468">
        <v>33</v>
      </c>
    </row>
    <row r="469" spans="3:17" x14ac:dyDescent="0.25">
      <c r="C469" s="8">
        <v>26.6</v>
      </c>
      <c r="D469" s="8">
        <v>4.53</v>
      </c>
      <c r="E469" s="8">
        <v>44</v>
      </c>
      <c r="P469" s="10">
        <v>21348.71</v>
      </c>
      <c r="Q469">
        <v>44</v>
      </c>
    </row>
    <row r="470" spans="3:17" x14ac:dyDescent="0.25">
      <c r="C470" s="8">
        <v>30.114999999999998</v>
      </c>
      <c r="D470" s="8">
        <v>5.48</v>
      </c>
      <c r="E470" s="8">
        <v>20</v>
      </c>
      <c r="P470" s="10">
        <v>21344.85</v>
      </c>
      <c r="Q470">
        <v>20</v>
      </c>
    </row>
    <row r="471" spans="3:17" x14ac:dyDescent="0.25">
      <c r="C471" s="8">
        <v>24.605</v>
      </c>
      <c r="D471" s="8">
        <v>5.48</v>
      </c>
      <c r="E471" s="8">
        <v>43</v>
      </c>
      <c r="P471" s="10">
        <v>21259.38</v>
      </c>
      <c r="Q471">
        <v>43</v>
      </c>
    </row>
    <row r="472" spans="3:17" x14ac:dyDescent="0.25">
      <c r="C472" s="8">
        <v>29.6</v>
      </c>
      <c r="D472" s="8">
        <v>8.1</v>
      </c>
      <c r="E472" s="8">
        <v>50</v>
      </c>
      <c r="P472" s="10">
        <v>21232.18</v>
      </c>
      <c r="Q472">
        <v>50</v>
      </c>
    </row>
    <row r="473" spans="3:17" x14ac:dyDescent="0.25">
      <c r="C473" s="8">
        <v>24.42</v>
      </c>
      <c r="D473" s="8">
        <v>7.16</v>
      </c>
      <c r="E473" s="8">
        <v>50</v>
      </c>
      <c r="P473" s="10">
        <v>21223.68</v>
      </c>
      <c r="Q473">
        <v>50</v>
      </c>
    </row>
    <row r="474" spans="3:17" x14ac:dyDescent="0.25">
      <c r="C474" s="8">
        <v>20.9</v>
      </c>
      <c r="D474" s="8">
        <v>4.55</v>
      </c>
      <c r="E474" s="8">
        <v>55</v>
      </c>
      <c r="P474" s="10">
        <v>21195.82</v>
      </c>
      <c r="Q474">
        <v>55</v>
      </c>
    </row>
    <row r="475" spans="3:17" x14ac:dyDescent="0.25">
      <c r="C475" s="8">
        <v>22.895</v>
      </c>
      <c r="D475" s="8">
        <v>6.03</v>
      </c>
      <c r="E475" s="8">
        <v>46</v>
      </c>
      <c r="P475" s="10">
        <v>21098.55</v>
      </c>
      <c r="Q475">
        <v>46</v>
      </c>
    </row>
    <row r="476" spans="3:17" x14ac:dyDescent="0.25">
      <c r="C476" s="8">
        <v>28.3</v>
      </c>
      <c r="D476" s="8">
        <v>5.47</v>
      </c>
      <c r="E476" s="8">
        <v>41</v>
      </c>
      <c r="P476" s="10">
        <v>21082.16</v>
      </c>
      <c r="Q476">
        <v>41</v>
      </c>
    </row>
    <row r="477" spans="3:17" x14ac:dyDescent="0.25">
      <c r="C477" s="8">
        <v>54.3</v>
      </c>
      <c r="D477" s="8">
        <v>4.1500000000000004</v>
      </c>
      <c r="E477" s="8">
        <v>59</v>
      </c>
      <c r="P477" s="10">
        <v>20893.060000000001</v>
      </c>
      <c r="Q477">
        <v>59</v>
      </c>
    </row>
    <row r="478" spans="3:17" x14ac:dyDescent="0.25">
      <c r="C478" s="8">
        <v>33.344999999999999</v>
      </c>
      <c r="D478" s="8">
        <v>11.32</v>
      </c>
      <c r="E478" s="8">
        <v>48</v>
      </c>
      <c r="P478" s="10">
        <v>20878.78</v>
      </c>
      <c r="Q478">
        <v>48</v>
      </c>
    </row>
    <row r="479" spans="3:17" x14ac:dyDescent="0.25">
      <c r="C479" s="8">
        <v>33</v>
      </c>
      <c r="D479" s="8">
        <v>9.51</v>
      </c>
      <c r="E479" s="8">
        <v>57</v>
      </c>
      <c r="P479" s="10">
        <v>20781.490000000002</v>
      </c>
      <c r="Q479">
        <v>57</v>
      </c>
    </row>
    <row r="480" spans="3:17" x14ac:dyDescent="0.25">
      <c r="C480" s="8">
        <v>28.024999999999999</v>
      </c>
      <c r="D480" s="8">
        <v>7.67</v>
      </c>
      <c r="E480" s="8">
        <v>38</v>
      </c>
      <c r="P480" s="10">
        <v>20773.63</v>
      </c>
      <c r="Q480">
        <v>38</v>
      </c>
    </row>
    <row r="481" spans="3:17" x14ac:dyDescent="0.25">
      <c r="C481" s="8">
        <v>28.69</v>
      </c>
      <c r="D481" s="8">
        <v>6.23</v>
      </c>
      <c r="E481" s="8">
        <v>32</v>
      </c>
      <c r="P481" s="10">
        <v>20745.990000000002</v>
      </c>
      <c r="Q481">
        <v>32</v>
      </c>
    </row>
    <row r="482" spans="3:17" x14ac:dyDescent="0.25">
      <c r="C482" s="8">
        <v>40.28</v>
      </c>
      <c r="D482" s="8">
        <v>8.9</v>
      </c>
      <c r="E482" s="8">
        <v>59</v>
      </c>
      <c r="P482" s="10">
        <v>20709.02</v>
      </c>
      <c r="Q482">
        <v>59</v>
      </c>
    </row>
    <row r="483" spans="3:17" x14ac:dyDescent="0.25">
      <c r="C483" s="8">
        <v>37.299999999999997</v>
      </c>
      <c r="D483" s="8">
        <v>7.79</v>
      </c>
      <c r="E483" s="8">
        <v>56</v>
      </c>
      <c r="P483" s="10">
        <v>20630.28</v>
      </c>
      <c r="Q483">
        <v>56</v>
      </c>
    </row>
    <row r="484" spans="3:17" x14ac:dyDescent="0.25">
      <c r="C484" s="8">
        <v>54.47</v>
      </c>
      <c r="D484" s="8">
        <v>4.49</v>
      </c>
      <c r="E484" s="8">
        <v>58</v>
      </c>
      <c r="P484" s="10">
        <v>20568.32</v>
      </c>
      <c r="Q484">
        <v>58</v>
      </c>
    </row>
    <row r="485" spans="3:17" x14ac:dyDescent="0.25">
      <c r="C485" s="8">
        <v>38.06</v>
      </c>
      <c r="D485" s="8">
        <v>5.24</v>
      </c>
      <c r="E485" s="8">
        <v>55</v>
      </c>
      <c r="P485" s="10">
        <v>20463</v>
      </c>
      <c r="Q485">
        <v>55</v>
      </c>
    </row>
    <row r="486" spans="3:17" x14ac:dyDescent="0.25">
      <c r="C486" s="8">
        <v>51.47</v>
      </c>
      <c r="D486" s="8">
        <v>9.6</v>
      </c>
      <c r="E486" s="8">
        <v>62</v>
      </c>
      <c r="P486" s="10">
        <v>20446.849999999999</v>
      </c>
      <c r="Q486">
        <v>62</v>
      </c>
    </row>
    <row r="487" spans="3:17" x14ac:dyDescent="0.25">
      <c r="C487" s="8">
        <v>29.8</v>
      </c>
      <c r="D487" s="8">
        <v>5.78</v>
      </c>
      <c r="E487" s="8">
        <v>39</v>
      </c>
      <c r="P487" s="10">
        <v>20420.599999999999</v>
      </c>
      <c r="Q487">
        <v>39</v>
      </c>
    </row>
    <row r="488" spans="3:17" x14ac:dyDescent="0.25">
      <c r="C488" s="8">
        <v>49.77</v>
      </c>
      <c r="D488" s="8">
        <v>7.02</v>
      </c>
      <c r="E488" s="8">
        <v>62</v>
      </c>
      <c r="P488" s="10">
        <v>20354.5</v>
      </c>
      <c r="Q488">
        <v>62</v>
      </c>
    </row>
    <row r="489" spans="3:17" x14ac:dyDescent="0.25">
      <c r="C489" s="8">
        <v>25.555</v>
      </c>
      <c r="D489" s="8">
        <v>4.09</v>
      </c>
      <c r="E489" s="8">
        <v>39</v>
      </c>
      <c r="P489" s="10">
        <v>20296.86</v>
      </c>
      <c r="Q489">
        <v>39</v>
      </c>
    </row>
    <row r="490" spans="3:17" x14ac:dyDescent="0.25">
      <c r="C490" s="8">
        <v>29.64</v>
      </c>
      <c r="D490" s="8">
        <v>4.93</v>
      </c>
      <c r="E490" s="8">
        <v>31</v>
      </c>
      <c r="P490" s="10">
        <v>20277.810000000001</v>
      </c>
      <c r="Q490">
        <v>31</v>
      </c>
    </row>
    <row r="491" spans="3:17" x14ac:dyDescent="0.25">
      <c r="C491" s="8">
        <v>53.93</v>
      </c>
      <c r="D491" s="8">
        <v>5.34</v>
      </c>
      <c r="E491" s="8">
        <v>58</v>
      </c>
      <c r="P491" s="10">
        <v>20253.84</v>
      </c>
      <c r="Q491">
        <v>58</v>
      </c>
    </row>
    <row r="492" spans="3:17" x14ac:dyDescent="0.25">
      <c r="C492" s="8">
        <v>28.024999999999999</v>
      </c>
      <c r="D492" s="8">
        <v>5.65</v>
      </c>
      <c r="E492" s="8">
        <v>37</v>
      </c>
      <c r="P492" s="10">
        <v>20234.849999999999</v>
      </c>
      <c r="Q492">
        <v>37</v>
      </c>
    </row>
    <row r="493" spans="3:17" x14ac:dyDescent="0.25">
      <c r="C493" s="8">
        <v>27.5</v>
      </c>
      <c r="D493" s="8">
        <v>4.49</v>
      </c>
      <c r="E493" s="8">
        <v>30</v>
      </c>
      <c r="P493" s="10">
        <v>20177.669999999998</v>
      </c>
      <c r="Q493">
        <v>30</v>
      </c>
    </row>
    <row r="494" spans="3:17" x14ac:dyDescent="0.25">
      <c r="C494" s="8">
        <v>21.8</v>
      </c>
      <c r="D494" s="8">
        <v>10.55</v>
      </c>
      <c r="E494" s="8">
        <v>22</v>
      </c>
      <c r="P494" s="10">
        <v>20167.34</v>
      </c>
      <c r="Q494">
        <v>22</v>
      </c>
    </row>
    <row r="495" spans="3:17" x14ac:dyDescent="0.25">
      <c r="C495" s="8">
        <v>26.41</v>
      </c>
      <c r="D495" s="8">
        <v>4.92</v>
      </c>
      <c r="E495" s="8">
        <v>41</v>
      </c>
      <c r="P495" s="10">
        <v>20149.32</v>
      </c>
      <c r="Q495">
        <v>41</v>
      </c>
    </row>
    <row r="496" spans="3:17" x14ac:dyDescent="0.25">
      <c r="C496" s="8">
        <v>27.835000000000001</v>
      </c>
      <c r="D496" s="8">
        <v>5.9</v>
      </c>
      <c r="E496" s="8">
        <v>36</v>
      </c>
      <c r="P496" s="10">
        <v>20009.63</v>
      </c>
      <c r="Q496">
        <v>36</v>
      </c>
    </row>
    <row r="497" spans="3:17" x14ac:dyDescent="0.25">
      <c r="C497" s="8">
        <v>51.74</v>
      </c>
      <c r="D497" s="8">
        <v>4.9800000000000004</v>
      </c>
      <c r="E497" s="8">
        <v>58</v>
      </c>
      <c r="P497" s="10">
        <v>19995.29</v>
      </c>
      <c r="Q497">
        <v>58</v>
      </c>
    </row>
    <row r="498" spans="3:17" x14ac:dyDescent="0.25">
      <c r="C498" s="8">
        <v>23.37</v>
      </c>
      <c r="D498" s="8">
        <v>5.8</v>
      </c>
      <c r="E498" s="8">
        <v>44</v>
      </c>
      <c r="P498" s="10">
        <v>19964.75</v>
      </c>
      <c r="Q498">
        <v>44</v>
      </c>
    </row>
    <row r="499" spans="3:17" x14ac:dyDescent="0.25">
      <c r="C499" s="8">
        <v>29.7</v>
      </c>
      <c r="D499" s="8">
        <v>6.21</v>
      </c>
      <c r="E499" s="8">
        <v>27</v>
      </c>
      <c r="P499" s="10">
        <v>19933.46</v>
      </c>
      <c r="Q499">
        <v>27</v>
      </c>
    </row>
    <row r="500" spans="3:17" x14ac:dyDescent="0.25">
      <c r="C500" s="8">
        <v>20.045000000000002</v>
      </c>
      <c r="D500" s="8">
        <v>6.17</v>
      </c>
      <c r="E500" s="8">
        <v>45</v>
      </c>
      <c r="P500" s="10">
        <v>19798.05</v>
      </c>
      <c r="Q500">
        <v>45</v>
      </c>
    </row>
    <row r="501" spans="3:17" x14ac:dyDescent="0.25">
      <c r="C501" s="8">
        <v>27.83</v>
      </c>
      <c r="D501" s="8">
        <v>5.36</v>
      </c>
      <c r="E501" s="8">
        <v>52</v>
      </c>
      <c r="P501" s="10">
        <v>19749.38</v>
      </c>
      <c r="Q501">
        <v>52</v>
      </c>
    </row>
    <row r="502" spans="3:17" x14ac:dyDescent="0.25">
      <c r="C502" s="8">
        <v>28.93</v>
      </c>
      <c r="D502" s="8">
        <v>5.2</v>
      </c>
      <c r="E502" s="8">
        <v>34</v>
      </c>
      <c r="P502" s="10">
        <v>19719.689999999999</v>
      </c>
      <c r="Q502">
        <v>34</v>
      </c>
    </row>
    <row r="503" spans="3:17" x14ac:dyDescent="0.25">
      <c r="C503" s="8">
        <v>33.82</v>
      </c>
      <c r="D503" s="8">
        <v>5.42</v>
      </c>
      <c r="E503" s="8">
        <v>30</v>
      </c>
      <c r="P503" s="10">
        <v>19673.34</v>
      </c>
      <c r="Q503">
        <v>30</v>
      </c>
    </row>
    <row r="504" spans="3:17" x14ac:dyDescent="0.25">
      <c r="C504" s="8">
        <v>20.234999999999999</v>
      </c>
      <c r="D504" s="8">
        <v>6.84</v>
      </c>
      <c r="E504" s="8">
        <v>46</v>
      </c>
      <c r="P504" s="10">
        <v>19594.810000000001</v>
      </c>
      <c r="Q504">
        <v>46</v>
      </c>
    </row>
    <row r="505" spans="3:17" x14ac:dyDescent="0.25">
      <c r="C505" s="8">
        <v>49.2</v>
      </c>
      <c r="D505" s="8">
        <v>10.9</v>
      </c>
      <c r="E505" s="8">
        <v>61</v>
      </c>
      <c r="P505" s="10">
        <v>19551.34</v>
      </c>
      <c r="Q505">
        <v>61</v>
      </c>
    </row>
    <row r="506" spans="3:17" x14ac:dyDescent="0.25">
      <c r="C506" s="8">
        <v>26.4</v>
      </c>
      <c r="D506" s="8">
        <v>4.87</v>
      </c>
      <c r="E506" s="8">
        <v>39</v>
      </c>
      <c r="P506" s="10">
        <v>19539.240000000002</v>
      </c>
      <c r="Q506">
        <v>39</v>
      </c>
    </row>
    <row r="507" spans="3:17" x14ac:dyDescent="0.25">
      <c r="C507" s="8">
        <v>28.38</v>
      </c>
      <c r="D507" s="8">
        <v>6.07</v>
      </c>
      <c r="E507" s="8">
        <v>32</v>
      </c>
      <c r="P507" s="10">
        <v>19521.97</v>
      </c>
      <c r="Q507">
        <v>32</v>
      </c>
    </row>
    <row r="508" spans="3:17" x14ac:dyDescent="0.25">
      <c r="C508" s="8">
        <v>24.64</v>
      </c>
      <c r="D508" s="8">
        <v>4.33</v>
      </c>
      <c r="E508" s="8">
        <v>44</v>
      </c>
      <c r="P508" s="10">
        <v>19515.54</v>
      </c>
      <c r="Q508">
        <v>44</v>
      </c>
    </row>
    <row r="509" spans="3:17" x14ac:dyDescent="0.25">
      <c r="C509" s="8">
        <v>39.71</v>
      </c>
      <c r="D509" s="8">
        <v>5.83</v>
      </c>
      <c r="E509" s="8">
        <v>36</v>
      </c>
      <c r="P509" s="10">
        <v>19496.72</v>
      </c>
      <c r="Q509">
        <v>36</v>
      </c>
    </row>
    <row r="510" spans="3:17" x14ac:dyDescent="0.25">
      <c r="C510" s="8">
        <v>22.22</v>
      </c>
      <c r="D510" s="8">
        <v>5.5</v>
      </c>
      <c r="E510" s="8">
        <v>41</v>
      </c>
      <c r="P510" s="10">
        <v>19444.27</v>
      </c>
      <c r="Q510">
        <v>41</v>
      </c>
    </row>
    <row r="511" spans="3:17" x14ac:dyDescent="0.25">
      <c r="C511" s="8">
        <v>33.344999999999999</v>
      </c>
      <c r="D511" s="8">
        <v>4.79</v>
      </c>
      <c r="E511" s="8">
        <v>31</v>
      </c>
      <c r="P511" s="10">
        <v>19442.349999999999</v>
      </c>
      <c r="Q511">
        <v>31</v>
      </c>
    </row>
    <row r="512" spans="3:17" x14ac:dyDescent="0.25">
      <c r="C512" s="8">
        <v>24.42</v>
      </c>
      <c r="D512" s="8">
        <v>5.81</v>
      </c>
      <c r="E512" s="8">
        <v>37</v>
      </c>
      <c r="P512" s="10">
        <v>19362</v>
      </c>
      <c r="Q512">
        <v>37</v>
      </c>
    </row>
    <row r="513" spans="3:17" x14ac:dyDescent="0.25">
      <c r="C513" s="8">
        <v>29.81</v>
      </c>
      <c r="D513" s="8">
        <v>5.58</v>
      </c>
      <c r="E513" s="8">
        <v>33</v>
      </c>
      <c r="P513" s="10">
        <v>19350.37</v>
      </c>
      <c r="Q513">
        <v>33</v>
      </c>
    </row>
    <row r="514" spans="3:17" x14ac:dyDescent="0.25">
      <c r="C514" s="8">
        <v>51.18</v>
      </c>
      <c r="D514" s="8">
        <v>4.4000000000000004</v>
      </c>
      <c r="E514" s="8">
        <v>57</v>
      </c>
      <c r="P514" s="10">
        <v>19321.060000000001</v>
      </c>
      <c r="Q514">
        <v>57</v>
      </c>
    </row>
    <row r="515" spans="3:17" x14ac:dyDescent="0.25">
      <c r="C515" s="8">
        <v>51.37</v>
      </c>
      <c r="D515" s="8">
        <v>8.18</v>
      </c>
      <c r="E515" s="8">
        <v>57</v>
      </c>
      <c r="P515" s="10">
        <v>19259.96</v>
      </c>
      <c r="Q515">
        <v>57</v>
      </c>
    </row>
    <row r="516" spans="3:17" x14ac:dyDescent="0.25">
      <c r="C516" s="8">
        <v>36.19</v>
      </c>
      <c r="D516" s="8">
        <v>5.52</v>
      </c>
      <c r="E516" s="8">
        <v>38</v>
      </c>
      <c r="P516" s="10">
        <v>19214.71</v>
      </c>
      <c r="Q516">
        <v>38</v>
      </c>
    </row>
    <row r="517" spans="3:17" x14ac:dyDescent="0.25">
      <c r="C517" s="8">
        <v>25.9</v>
      </c>
      <c r="D517" s="8">
        <v>4.84</v>
      </c>
      <c r="E517" s="8">
        <v>33</v>
      </c>
      <c r="P517" s="10">
        <v>19199.939999999999</v>
      </c>
      <c r="Q517">
        <v>33</v>
      </c>
    </row>
    <row r="518" spans="3:17" x14ac:dyDescent="0.25">
      <c r="C518" s="8">
        <v>35.72</v>
      </c>
      <c r="D518" s="8">
        <v>4.08</v>
      </c>
      <c r="E518" s="8">
        <v>45</v>
      </c>
      <c r="P518" s="10">
        <v>19144.580000000002</v>
      </c>
      <c r="Q518">
        <v>45</v>
      </c>
    </row>
    <row r="519" spans="3:17" x14ac:dyDescent="0.25">
      <c r="C519" s="8">
        <v>27.94</v>
      </c>
      <c r="D519" s="8">
        <v>4.4800000000000004</v>
      </c>
      <c r="E519" s="8">
        <v>31</v>
      </c>
      <c r="P519" s="10">
        <v>19107.78</v>
      </c>
      <c r="Q519">
        <v>31</v>
      </c>
    </row>
    <row r="520" spans="3:17" x14ac:dyDescent="0.25">
      <c r="C520" s="8">
        <v>27.1</v>
      </c>
      <c r="D520" s="8">
        <v>5.73</v>
      </c>
      <c r="E520" s="8">
        <v>35</v>
      </c>
      <c r="P520" s="10">
        <v>19040.88</v>
      </c>
      <c r="Q520">
        <v>35</v>
      </c>
    </row>
    <row r="521" spans="3:17" x14ac:dyDescent="0.25">
      <c r="C521" s="8">
        <v>18.3</v>
      </c>
      <c r="D521" s="8">
        <v>5.46</v>
      </c>
      <c r="E521" s="8">
        <v>40</v>
      </c>
      <c r="P521" s="10">
        <v>19023.259999999998</v>
      </c>
      <c r="Q521">
        <v>40</v>
      </c>
    </row>
    <row r="522" spans="3:17" x14ac:dyDescent="0.25">
      <c r="C522" s="8">
        <v>25.3</v>
      </c>
      <c r="D522" s="8">
        <v>5.0199999999999996</v>
      </c>
      <c r="E522" s="8">
        <v>36</v>
      </c>
      <c r="P522" s="10">
        <v>18972.5</v>
      </c>
      <c r="Q522">
        <v>36</v>
      </c>
    </row>
    <row r="523" spans="3:17" x14ac:dyDescent="0.25">
      <c r="C523" s="8">
        <v>38.83</v>
      </c>
      <c r="D523" s="8">
        <v>6.36</v>
      </c>
      <c r="E523" s="8">
        <v>31</v>
      </c>
      <c r="P523" s="10">
        <v>18963.169999999998</v>
      </c>
      <c r="Q523">
        <v>31</v>
      </c>
    </row>
    <row r="524" spans="3:17" x14ac:dyDescent="0.25">
      <c r="C524" s="8">
        <v>27.6</v>
      </c>
      <c r="D524" s="8">
        <v>5.36</v>
      </c>
      <c r="E524" s="8">
        <v>26</v>
      </c>
      <c r="P524" s="10">
        <v>18955.22</v>
      </c>
      <c r="Q524">
        <v>26</v>
      </c>
    </row>
    <row r="525" spans="3:17" x14ac:dyDescent="0.25">
      <c r="C525" s="8">
        <v>46.4</v>
      </c>
      <c r="D525" s="8">
        <v>8.3699999999999992</v>
      </c>
      <c r="E525" s="8">
        <v>61</v>
      </c>
      <c r="P525" s="10">
        <v>18954.560000000001</v>
      </c>
      <c r="Q525">
        <v>61</v>
      </c>
    </row>
    <row r="526" spans="3:17" x14ac:dyDescent="0.25">
      <c r="C526" s="8">
        <v>51.92</v>
      </c>
      <c r="D526" s="8">
        <v>5.18</v>
      </c>
      <c r="E526" s="8">
        <v>55</v>
      </c>
      <c r="P526" s="10">
        <v>18932.810000000001</v>
      </c>
      <c r="Q526">
        <v>55</v>
      </c>
    </row>
    <row r="527" spans="3:17" x14ac:dyDescent="0.25">
      <c r="C527" s="8">
        <v>32.395000000000003</v>
      </c>
      <c r="D527" s="8">
        <v>5.68</v>
      </c>
      <c r="E527" s="8">
        <v>29</v>
      </c>
      <c r="P527" s="10">
        <v>18903.490000000002</v>
      </c>
      <c r="Q527">
        <v>29</v>
      </c>
    </row>
    <row r="528" spans="3:17" x14ac:dyDescent="0.25">
      <c r="C528" s="8">
        <v>46.19</v>
      </c>
      <c r="D528" s="8">
        <v>7.31</v>
      </c>
      <c r="E528" s="8">
        <v>60</v>
      </c>
      <c r="P528" s="10">
        <v>18883.330000000002</v>
      </c>
      <c r="Q528">
        <v>60</v>
      </c>
    </row>
    <row r="529" spans="3:17" x14ac:dyDescent="0.25">
      <c r="C529" s="8">
        <v>27.93</v>
      </c>
      <c r="D529" s="8">
        <v>4.67</v>
      </c>
      <c r="E529" s="8">
        <v>21</v>
      </c>
      <c r="P529" s="10">
        <v>18838.7</v>
      </c>
      <c r="Q529">
        <v>21</v>
      </c>
    </row>
    <row r="530" spans="3:17" x14ac:dyDescent="0.25">
      <c r="C530" s="8">
        <v>45.62</v>
      </c>
      <c r="D530" s="8">
        <v>6.87</v>
      </c>
      <c r="E530" s="8">
        <v>61</v>
      </c>
      <c r="P530" s="10">
        <v>18815.53</v>
      </c>
      <c r="Q530">
        <v>61</v>
      </c>
    </row>
    <row r="531" spans="3:17" x14ac:dyDescent="0.25">
      <c r="C531" s="8">
        <v>35.31</v>
      </c>
      <c r="D531" s="8">
        <v>5.87</v>
      </c>
      <c r="E531" s="8">
        <v>45</v>
      </c>
      <c r="P531" s="10">
        <v>18806.150000000001</v>
      </c>
      <c r="Q531">
        <v>45</v>
      </c>
    </row>
    <row r="532" spans="3:17" x14ac:dyDescent="0.25">
      <c r="C532" s="8">
        <v>30.4</v>
      </c>
      <c r="D532" s="8">
        <v>4.07</v>
      </c>
      <c r="E532" s="8">
        <v>28</v>
      </c>
      <c r="P532" s="10">
        <v>18804.75</v>
      </c>
      <c r="Q532">
        <v>28</v>
      </c>
    </row>
    <row r="533" spans="3:17" x14ac:dyDescent="0.25">
      <c r="C533" s="8">
        <v>20.13</v>
      </c>
      <c r="D533" s="8">
        <v>6.47</v>
      </c>
      <c r="E533" s="8">
        <v>44</v>
      </c>
      <c r="P533" s="10">
        <v>18767.740000000002</v>
      </c>
      <c r="Q533">
        <v>44</v>
      </c>
    </row>
    <row r="534" spans="3:17" x14ac:dyDescent="0.25">
      <c r="C534" s="8">
        <v>23.655000000000001</v>
      </c>
      <c r="D534" s="8">
        <v>5.14</v>
      </c>
      <c r="E534" s="8">
        <v>31</v>
      </c>
      <c r="P534" s="10">
        <v>18765.88</v>
      </c>
      <c r="Q534">
        <v>31</v>
      </c>
    </row>
    <row r="535" spans="3:17" x14ac:dyDescent="0.25">
      <c r="C535" s="8">
        <v>49.05</v>
      </c>
      <c r="D535" s="8">
        <v>9.77</v>
      </c>
      <c r="E535" s="8">
        <v>57</v>
      </c>
      <c r="P535" s="10">
        <v>18694.689999999999</v>
      </c>
      <c r="Q535">
        <v>57</v>
      </c>
    </row>
    <row r="536" spans="3:17" x14ac:dyDescent="0.25">
      <c r="C536" s="8">
        <v>51.94</v>
      </c>
      <c r="D536" s="8">
        <v>8.8000000000000007</v>
      </c>
      <c r="E536" s="8">
        <v>54</v>
      </c>
      <c r="P536" s="10">
        <v>18682.740000000002</v>
      </c>
      <c r="Q536">
        <v>54</v>
      </c>
    </row>
    <row r="537" spans="3:17" x14ac:dyDescent="0.25">
      <c r="C537" s="8">
        <v>29.83</v>
      </c>
      <c r="D537" s="8">
        <v>5.84</v>
      </c>
      <c r="E537" s="8">
        <v>26</v>
      </c>
      <c r="P537" s="10">
        <v>18648.419999999998</v>
      </c>
      <c r="Q537">
        <v>26</v>
      </c>
    </row>
    <row r="538" spans="3:17" x14ac:dyDescent="0.25">
      <c r="C538" s="8">
        <v>22.6</v>
      </c>
      <c r="D538" s="8">
        <v>10.43</v>
      </c>
      <c r="E538" s="8">
        <v>38</v>
      </c>
      <c r="P538" s="10">
        <v>18608.259999999998</v>
      </c>
      <c r="Q538">
        <v>38</v>
      </c>
    </row>
    <row r="539" spans="3:17" x14ac:dyDescent="0.25">
      <c r="C539" s="8">
        <v>46.69</v>
      </c>
      <c r="D539" s="8">
        <v>4.25</v>
      </c>
      <c r="E539" s="8">
        <v>60</v>
      </c>
      <c r="P539" s="10">
        <v>18443.11</v>
      </c>
      <c r="Q539">
        <v>60</v>
      </c>
    </row>
    <row r="540" spans="3:17" x14ac:dyDescent="0.25">
      <c r="C540" s="8">
        <v>28.49</v>
      </c>
      <c r="D540" s="8">
        <v>4.8899999999999997</v>
      </c>
      <c r="E540" s="8">
        <v>24</v>
      </c>
      <c r="P540" s="10">
        <v>18328.240000000002</v>
      </c>
      <c r="Q540">
        <v>24</v>
      </c>
    </row>
    <row r="541" spans="3:17" x14ac:dyDescent="0.25">
      <c r="C541" s="8">
        <v>28.5</v>
      </c>
      <c r="D541" s="8">
        <v>5.55</v>
      </c>
      <c r="E541" s="8">
        <v>29</v>
      </c>
      <c r="P541" s="10">
        <v>18310.740000000002</v>
      </c>
      <c r="Q541">
        <v>29</v>
      </c>
    </row>
    <row r="542" spans="3:17" x14ac:dyDescent="0.25">
      <c r="C542" s="8">
        <v>24.4</v>
      </c>
      <c r="D542" s="8">
        <v>4.5199999999999996</v>
      </c>
      <c r="E542" s="8">
        <v>31</v>
      </c>
      <c r="P542" s="10">
        <v>18259.22</v>
      </c>
      <c r="Q542">
        <v>31</v>
      </c>
    </row>
    <row r="543" spans="3:17" x14ac:dyDescent="0.25">
      <c r="C543" s="8">
        <v>29.15</v>
      </c>
      <c r="D543" s="8">
        <v>4.45</v>
      </c>
      <c r="E543" s="8">
        <v>29</v>
      </c>
      <c r="P543" s="10">
        <v>18246.5</v>
      </c>
      <c r="Q543">
        <v>29</v>
      </c>
    </row>
    <row r="544" spans="3:17" x14ac:dyDescent="0.25">
      <c r="C544" s="8">
        <v>27.28</v>
      </c>
      <c r="D544" s="8">
        <v>4.72</v>
      </c>
      <c r="E544" s="8">
        <v>20</v>
      </c>
      <c r="P544" s="10">
        <v>18223.45</v>
      </c>
      <c r="Q544">
        <v>20</v>
      </c>
    </row>
    <row r="545" spans="3:17" x14ac:dyDescent="0.25">
      <c r="C545" s="8">
        <v>32.229999999999997</v>
      </c>
      <c r="D545" s="8">
        <v>4.6500000000000004</v>
      </c>
      <c r="E545" s="8">
        <v>27</v>
      </c>
      <c r="P545" s="10">
        <v>18218.16</v>
      </c>
      <c r="Q545">
        <v>27</v>
      </c>
    </row>
    <row r="546" spans="3:17" x14ac:dyDescent="0.25">
      <c r="C546" s="8">
        <v>44.2</v>
      </c>
      <c r="D546" s="8">
        <v>11.34</v>
      </c>
      <c r="E546" s="8">
        <v>61</v>
      </c>
      <c r="P546" s="10">
        <v>18208.34</v>
      </c>
      <c r="Q546">
        <v>61</v>
      </c>
    </row>
    <row r="547" spans="3:17" x14ac:dyDescent="0.25">
      <c r="C547" s="8">
        <v>29.734999999999999</v>
      </c>
      <c r="D547" s="8">
        <v>4.53</v>
      </c>
      <c r="E547" s="8">
        <v>31</v>
      </c>
      <c r="P547" s="10">
        <v>18157.88</v>
      </c>
      <c r="Q547">
        <v>31</v>
      </c>
    </row>
    <row r="548" spans="3:17" x14ac:dyDescent="0.25">
      <c r="C548" s="8">
        <v>28.31</v>
      </c>
      <c r="D548" s="8">
        <v>6.35</v>
      </c>
      <c r="E548" s="8">
        <v>25</v>
      </c>
      <c r="P548" s="10">
        <v>18033.97</v>
      </c>
      <c r="Q548">
        <v>25</v>
      </c>
    </row>
    <row r="549" spans="3:17" x14ac:dyDescent="0.25">
      <c r="C549" s="8">
        <v>46.62</v>
      </c>
      <c r="D549" s="8">
        <v>8.51</v>
      </c>
      <c r="E549" s="8">
        <v>59</v>
      </c>
      <c r="P549" s="10">
        <v>18031.189999999999</v>
      </c>
      <c r="Q549">
        <v>59</v>
      </c>
    </row>
    <row r="550" spans="3:17" x14ac:dyDescent="0.25">
      <c r="C550" s="8">
        <v>51.75</v>
      </c>
      <c r="D550" s="8">
        <v>8.59</v>
      </c>
      <c r="E550" s="8">
        <v>49</v>
      </c>
      <c r="P550" s="10">
        <v>18031.16</v>
      </c>
      <c r="Q550">
        <v>49</v>
      </c>
    </row>
    <row r="551" spans="3:17" x14ac:dyDescent="0.25">
      <c r="C551" s="8">
        <v>25.7</v>
      </c>
      <c r="D551" s="8">
        <v>4.13</v>
      </c>
      <c r="E551" s="8">
        <v>23</v>
      </c>
      <c r="P551" s="10">
        <v>17942.11</v>
      </c>
      <c r="Q551">
        <v>23</v>
      </c>
    </row>
    <row r="552" spans="3:17" x14ac:dyDescent="0.25">
      <c r="C552" s="8">
        <v>31.79</v>
      </c>
      <c r="D552" s="8">
        <v>4.55</v>
      </c>
      <c r="E552" s="8">
        <v>47</v>
      </c>
      <c r="P552" s="10">
        <v>17929.3</v>
      </c>
      <c r="Q552">
        <v>47</v>
      </c>
    </row>
    <row r="553" spans="3:17" x14ac:dyDescent="0.25">
      <c r="C553" s="8">
        <v>24.795000000000002</v>
      </c>
      <c r="D553" s="8">
        <v>4.5199999999999996</v>
      </c>
      <c r="E553" s="8">
        <v>34</v>
      </c>
      <c r="P553" s="10">
        <v>17904.53</v>
      </c>
      <c r="Q553">
        <v>34</v>
      </c>
    </row>
    <row r="554" spans="3:17" x14ac:dyDescent="0.25">
      <c r="C554" s="8">
        <v>53.98</v>
      </c>
      <c r="D554" s="8">
        <v>5.07</v>
      </c>
      <c r="E554" s="8">
        <v>45</v>
      </c>
      <c r="P554" s="10">
        <v>17882.669999999998</v>
      </c>
      <c r="Q554">
        <v>45</v>
      </c>
    </row>
    <row r="555" spans="3:17" x14ac:dyDescent="0.25">
      <c r="C555" s="8">
        <v>41.325000000000003</v>
      </c>
      <c r="D555" s="8">
        <v>4.04</v>
      </c>
      <c r="E555" s="8">
        <v>27</v>
      </c>
      <c r="P555" s="10">
        <v>17878.900000000001</v>
      </c>
      <c r="Q555">
        <v>27</v>
      </c>
    </row>
    <row r="556" spans="3:17" x14ac:dyDescent="0.25">
      <c r="C556" s="8">
        <v>51.65</v>
      </c>
      <c r="D556" s="8">
        <v>5.3</v>
      </c>
      <c r="E556" s="8">
        <v>47</v>
      </c>
      <c r="P556" s="10">
        <v>17862.919999999998</v>
      </c>
      <c r="Q556">
        <v>47</v>
      </c>
    </row>
    <row r="557" spans="3:17" x14ac:dyDescent="0.25">
      <c r="C557" s="8">
        <v>44.52</v>
      </c>
      <c r="D557" s="8">
        <v>8.64</v>
      </c>
      <c r="E557" s="8">
        <v>60</v>
      </c>
      <c r="P557" s="10">
        <v>17832.599999999999</v>
      </c>
      <c r="Q557">
        <v>60</v>
      </c>
    </row>
    <row r="558" spans="3:17" x14ac:dyDescent="0.25">
      <c r="C558" s="8">
        <v>53.29</v>
      </c>
      <c r="D558" s="8">
        <v>4.03</v>
      </c>
      <c r="E558" s="8">
        <v>45</v>
      </c>
      <c r="P558" s="10">
        <v>17779.939999999999</v>
      </c>
      <c r="Q558">
        <v>45</v>
      </c>
    </row>
    <row r="559" spans="3:17" x14ac:dyDescent="0.25">
      <c r="C559" s="8">
        <v>46.63</v>
      </c>
      <c r="D559" s="8">
        <v>4.26</v>
      </c>
      <c r="E559" s="8">
        <v>58</v>
      </c>
      <c r="P559" s="10">
        <v>17777.73</v>
      </c>
      <c r="Q559">
        <v>58</v>
      </c>
    </row>
    <row r="560" spans="3:17" x14ac:dyDescent="0.25">
      <c r="C560" s="8">
        <v>28.88</v>
      </c>
      <c r="D560" s="8">
        <v>5.35</v>
      </c>
      <c r="E560" s="8">
        <v>21</v>
      </c>
      <c r="P560" s="10">
        <v>17748.509999999998</v>
      </c>
      <c r="Q560">
        <v>21</v>
      </c>
    </row>
    <row r="561" spans="3:17" x14ac:dyDescent="0.25">
      <c r="C561" s="8">
        <v>23.98</v>
      </c>
      <c r="D561" s="8">
        <v>4.9000000000000004</v>
      </c>
      <c r="E561" s="8">
        <v>30</v>
      </c>
      <c r="P561" s="10">
        <v>17663.14</v>
      </c>
      <c r="Q561">
        <v>30</v>
      </c>
    </row>
    <row r="562" spans="3:17" x14ac:dyDescent="0.25">
      <c r="C562" s="8">
        <v>23.65</v>
      </c>
      <c r="D562" s="8">
        <v>4.5</v>
      </c>
      <c r="E562" s="8">
        <v>34</v>
      </c>
      <c r="P562" s="10">
        <v>17626.240000000002</v>
      </c>
      <c r="Q562">
        <v>34</v>
      </c>
    </row>
    <row r="563" spans="3:17" x14ac:dyDescent="0.25">
      <c r="C563" s="8">
        <v>49.09</v>
      </c>
      <c r="D563" s="8">
        <v>8.3800000000000008</v>
      </c>
      <c r="E563" s="8">
        <v>54</v>
      </c>
      <c r="P563" s="10">
        <v>17584.72</v>
      </c>
      <c r="Q563">
        <v>54</v>
      </c>
    </row>
    <row r="564" spans="3:17" x14ac:dyDescent="0.25">
      <c r="C564" s="8">
        <v>28.024999999999999</v>
      </c>
      <c r="D564" s="8">
        <v>7.03</v>
      </c>
      <c r="E564" s="8">
        <v>22</v>
      </c>
      <c r="P564" s="10">
        <v>17560.38</v>
      </c>
      <c r="Q564">
        <v>22</v>
      </c>
    </row>
    <row r="565" spans="3:17" x14ac:dyDescent="0.25">
      <c r="C565" s="8">
        <v>43.32</v>
      </c>
      <c r="D565" s="8">
        <v>8.75</v>
      </c>
      <c r="E565" s="8">
        <v>60</v>
      </c>
      <c r="P565" s="10">
        <v>17556.88</v>
      </c>
      <c r="Q565">
        <v>60</v>
      </c>
    </row>
    <row r="566" spans="3:17" x14ac:dyDescent="0.25">
      <c r="C566" s="8">
        <v>45.92</v>
      </c>
      <c r="D566" s="8">
        <v>9.51</v>
      </c>
      <c r="E566" s="8">
        <v>56</v>
      </c>
      <c r="P566" s="10">
        <v>17507.47</v>
      </c>
      <c r="Q566">
        <v>56</v>
      </c>
    </row>
    <row r="567" spans="3:17" x14ac:dyDescent="0.25">
      <c r="C567" s="8">
        <v>44.03</v>
      </c>
      <c r="D567" s="8">
        <v>9.36</v>
      </c>
      <c r="E567" s="8">
        <v>59</v>
      </c>
      <c r="P567" s="10">
        <v>17505.650000000001</v>
      </c>
      <c r="Q567">
        <v>59</v>
      </c>
    </row>
    <row r="568" spans="3:17" x14ac:dyDescent="0.25">
      <c r="C568" s="8">
        <v>24.6</v>
      </c>
      <c r="D568" s="8">
        <v>4.8099999999999996</v>
      </c>
      <c r="E568" s="8">
        <v>33</v>
      </c>
      <c r="P568" s="10">
        <v>17496.310000000001</v>
      </c>
      <c r="Q568">
        <v>33</v>
      </c>
    </row>
    <row r="569" spans="3:17" x14ac:dyDescent="0.25">
      <c r="C569" s="8">
        <v>49.15</v>
      </c>
      <c r="D569" s="8">
        <v>8.08</v>
      </c>
      <c r="E569" s="8">
        <v>53</v>
      </c>
      <c r="P569" s="10">
        <v>17479.53</v>
      </c>
      <c r="Q569">
        <v>53</v>
      </c>
    </row>
    <row r="570" spans="3:17" x14ac:dyDescent="0.25">
      <c r="C570" s="8">
        <v>28.31</v>
      </c>
      <c r="D570" s="8">
        <v>6.29</v>
      </c>
      <c r="E570" s="8">
        <v>21</v>
      </c>
      <c r="P570" s="10">
        <v>17468.98</v>
      </c>
      <c r="Q570">
        <v>21</v>
      </c>
    </row>
    <row r="571" spans="3:17" x14ac:dyDescent="0.25">
      <c r="C571" s="8">
        <v>22.99</v>
      </c>
      <c r="D571" s="8">
        <v>6.29</v>
      </c>
      <c r="E571" s="8">
        <v>32</v>
      </c>
      <c r="P571" s="10">
        <v>17361.77</v>
      </c>
      <c r="Q571">
        <v>32</v>
      </c>
    </row>
    <row r="572" spans="3:17" x14ac:dyDescent="0.25">
      <c r="C572" s="8">
        <v>29.07</v>
      </c>
      <c r="D572" s="8">
        <v>5.12</v>
      </c>
      <c r="E572" s="8">
        <v>21</v>
      </c>
      <c r="P572" s="10">
        <v>17352.68</v>
      </c>
      <c r="Q572">
        <v>21</v>
      </c>
    </row>
    <row r="573" spans="3:17" x14ac:dyDescent="0.25">
      <c r="C573" s="8">
        <v>42.02</v>
      </c>
      <c r="D573" s="8">
        <v>9.9499999999999993</v>
      </c>
      <c r="E573" s="8">
        <v>61</v>
      </c>
      <c r="P573" s="10">
        <v>17337.580000000002</v>
      </c>
      <c r="Q573">
        <v>61</v>
      </c>
    </row>
    <row r="574" spans="3:17" x14ac:dyDescent="0.25">
      <c r="C574" s="8">
        <v>49.07</v>
      </c>
      <c r="D574" s="8">
        <v>9.08</v>
      </c>
      <c r="E574" s="8">
        <v>49</v>
      </c>
      <c r="P574" s="10">
        <v>17253.43</v>
      </c>
      <c r="Q574">
        <v>49</v>
      </c>
    </row>
    <row r="575" spans="3:17" x14ac:dyDescent="0.25">
      <c r="C575" s="8">
        <v>19.8</v>
      </c>
      <c r="D575" s="8">
        <v>4.82</v>
      </c>
      <c r="E575" s="8">
        <v>42</v>
      </c>
      <c r="P575" s="10">
        <v>17179.52</v>
      </c>
      <c r="Q575">
        <v>42</v>
      </c>
    </row>
    <row r="576" spans="3:17" x14ac:dyDescent="0.25">
      <c r="C576" s="8">
        <v>27.36</v>
      </c>
      <c r="D576" s="8">
        <v>4.6500000000000004</v>
      </c>
      <c r="E576" s="8">
        <v>20</v>
      </c>
      <c r="P576" s="10">
        <v>17178.68</v>
      </c>
      <c r="Q576">
        <v>20</v>
      </c>
    </row>
    <row r="577" spans="3:17" x14ac:dyDescent="0.25">
      <c r="C577" s="8">
        <v>42.95</v>
      </c>
      <c r="D577" s="8">
        <v>5.16</v>
      </c>
      <c r="E577" s="8">
        <v>60</v>
      </c>
      <c r="P577" s="10">
        <v>17174.52</v>
      </c>
      <c r="Q577">
        <v>60</v>
      </c>
    </row>
    <row r="578" spans="3:17" x14ac:dyDescent="0.25">
      <c r="C578" s="8">
        <v>42.66</v>
      </c>
      <c r="D578" s="8">
        <v>10.44</v>
      </c>
      <c r="E578" s="8">
        <v>59</v>
      </c>
      <c r="P578" s="10">
        <v>17172.27</v>
      </c>
      <c r="Q578">
        <v>59</v>
      </c>
    </row>
    <row r="579" spans="3:17" x14ac:dyDescent="0.25">
      <c r="C579" s="8">
        <v>33.630000000000003</v>
      </c>
      <c r="D579" s="8">
        <v>5.69</v>
      </c>
      <c r="E579" s="8">
        <v>26</v>
      </c>
      <c r="P579" s="10">
        <v>17128.43</v>
      </c>
      <c r="Q579">
        <v>26</v>
      </c>
    </row>
    <row r="580" spans="3:17" x14ac:dyDescent="0.25">
      <c r="C580" s="8">
        <v>26.84</v>
      </c>
      <c r="D580" s="8">
        <v>6.5</v>
      </c>
      <c r="E580" s="8">
        <v>22</v>
      </c>
      <c r="P580" s="10">
        <v>17085.27</v>
      </c>
      <c r="Q580">
        <v>22</v>
      </c>
    </row>
    <row r="581" spans="3:17" x14ac:dyDescent="0.25">
      <c r="C581" s="8">
        <v>28.3</v>
      </c>
      <c r="D581" s="8">
        <v>5.73</v>
      </c>
      <c r="E581" s="8">
        <v>20</v>
      </c>
      <c r="P581" s="10">
        <v>17081.080000000002</v>
      </c>
      <c r="Q581">
        <v>20</v>
      </c>
    </row>
    <row r="582" spans="3:17" x14ac:dyDescent="0.25">
      <c r="C582" s="8">
        <v>27.06</v>
      </c>
      <c r="D582" s="8">
        <v>5.74</v>
      </c>
      <c r="E582" s="8">
        <v>28</v>
      </c>
      <c r="P582" s="10">
        <v>17043.34</v>
      </c>
      <c r="Q582">
        <v>28</v>
      </c>
    </row>
    <row r="583" spans="3:17" x14ac:dyDescent="0.25">
      <c r="C583" s="8">
        <v>47.13</v>
      </c>
      <c r="D583" s="8">
        <v>8.6999999999999993</v>
      </c>
      <c r="E583" s="8">
        <v>53</v>
      </c>
      <c r="P583" s="10">
        <v>17016.009999999998</v>
      </c>
      <c r="Q583">
        <v>53</v>
      </c>
    </row>
    <row r="584" spans="3:17" x14ac:dyDescent="0.25">
      <c r="C584" s="8">
        <v>51.72</v>
      </c>
      <c r="D584" s="8">
        <v>5.09</v>
      </c>
      <c r="E584" s="8">
        <v>44</v>
      </c>
      <c r="P584" s="10">
        <v>16990.55</v>
      </c>
      <c r="Q584">
        <v>44</v>
      </c>
    </row>
    <row r="585" spans="3:17" x14ac:dyDescent="0.25">
      <c r="C585" s="8">
        <v>48.59</v>
      </c>
      <c r="D585" s="8">
        <v>5.57</v>
      </c>
      <c r="E585" s="8">
        <v>47</v>
      </c>
      <c r="P585" s="10">
        <v>16921.09</v>
      </c>
      <c r="Q585">
        <v>47</v>
      </c>
    </row>
    <row r="586" spans="3:17" x14ac:dyDescent="0.25">
      <c r="C586" s="8">
        <v>45.18</v>
      </c>
      <c r="D586" s="8">
        <v>10.87</v>
      </c>
      <c r="E586" s="8">
        <v>56</v>
      </c>
      <c r="P586" s="10">
        <v>16903.5</v>
      </c>
      <c r="Q586">
        <v>56</v>
      </c>
    </row>
    <row r="587" spans="3:17" x14ac:dyDescent="0.25">
      <c r="C587" s="8">
        <v>27.9</v>
      </c>
      <c r="D587" s="8">
        <v>6.02</v>
      </c>
      <c r="E587" s="8">
        <v>21</v>
      </c>
      <c r="P587" s="10">
        <v>16884.919999999998</v>
      </c>
      <c r="Q587">
        <v>21</v>
      </c>
    </row>
    <row r="588" spans="3:17" x14ac:dyDescent="0.25">
      <c r="C588" s="8">
        <v>51.33</v>
      </c>
      <c r="D588" s="8">
        <v>7</v>
      </c>
      <c r="E588" s="8">
        <v>50</v>
      </c>
      <c r="P588" s="10">
        <v>16841.32</v>
      </c>
      <c r="Q588">
        <v>50</v>
      </c>
    </row>
    <row r="589" spans="3:17" x14ac:dyDescent="0.25">
      <c r="C589" s="8">
        <v>30.59</v>
      </c>
      <c r="D589" s="8">
        <v>5.56</v>
      </c>
      <c r="E589" s="8">
        <v>29</v>
      </c>
      <c r="P589" s="10">
        <v>16796.41</v>
      </c>
      <c r="Q589">
        <v>29</v>
      </c>
    </row>
    <row r="590" spans="3:17" x14ac:dyDescent="0.25">
      <c r="C590" s="8">
        <v>39.229999999999997</v>
      </c>
      <c r="D590" s="8">
        <v>8.4499999999999993</v>
      </c>
      <c r="E590" s="8">
        <v>62</v>
      </c>
      <c r="P590" s="10">
        <v>16779.400000000001</v>
      </c>
      <c r="Q590">
        <v>62</v>
      </c>
    </row>
    <row r="591" spans="3:17" x14ac:dyDescent="0.25">
      <c r="C591" s="8">
        <v>19.094999999999999</v>
      </c>
      <c r="D591" s="8">
        <v>6.19</v>
      </c>
      <c r="E591" s="8">
        <v>35</v>
      </c>
      <c r="P591" s="10">
        <v>16776.3</v>
      </c>
      <c r="Q591">
        <v>35</v>
      </c>
    </row>
    <row r="592" spans="3:17" x14ac:dyDescent="0.25">
      <c r="C592" s="8">
        <v>49.72</v>
      </c>
      <c r="D592" s="8">
        <v>7.71</v>
      </c>
      <c r="E592" s="8">
        <v>50</v>
      </c>
      <c r="P592" s="10">
        <v>16770.990000000002</v>
      </c>
      <c r="Q592">
        <v>50</v>
      </c>
    </row>
    <row r="593" spans="3:17" x14ac:dyDescent="0.25">
      <c r="C593" s="8">
        <v>21.754999999999999</v>
      </c>
      <c r="D593" s="8">
        <v>4.63</v>
      </c>
      <c r="E593" s="8">
        <v>31</v>
      </c>
      <c r="P593" s="10">
        <v>16657.72</v>
      </c>
      <c r="Q593">
        <v>31</v>
      </c>
    </row>
    <row r="594" spans="3:17" x14ac:dyDescent="0.25">
      <c r="C594" s="8">
        <v>48.39</v>
      </c>
      <c r="D594" s="8">
        <v>4.6100000000000003</v>
      </c>
      <c r="E594" s="8">
        <v>47</v>
      </c>
      <c r="P594" s="10">
        <v>16631.61</v>
      </c>
      <c r="Q594">
        <v>47</v>
      </c>
    </row>
    <row r="595" spans="3:17" x14ac:dyDescent="0.25">
      <c r="C595" s="8">
        <v>47.15</v>
      </c>
      <c r="D595" s="8">
        <v>9.5299999999999994</v>
      </c>
      <c r="E595" s="8">
        <v>49</v>
      </c>
      <c r="P595" s="10">
        <v>16602.18</v>
      </c>
      <c r="Q595">
        <v>49</v>
      </c>
    </row>
    <row r="596" spans="3:17" x14ac:dyDescent="0.25">
      <c r="C596" s="8">
        <v>47.59</v>
      </c>
      <c r="D596" s="8">
        <v>11.43</v>
      </c>
      <c r="E596" s="8">
        <v>54</v>
      </c>
      <c r="P596" s="10">
        <v>16600.16</v>
      </c>
      <c r="Q596">
        <v>54</v>
      </c>
    </row>
    <row r="597" spans="3:17" x14ac:dyDescent="0.25">
      <c r="C597" s="8">
        <v>39.81</v>
      </c>
      <c r="D597" s="8">
        <v>7.65</v>
      </c>
      <c r="E597" s="8">
        <v>61</v>
      </c>
      <c r="P597" s="10">
        <v>16587.96</v>
      </c>
      <c r="Q597">
        <v>61</v>
      </c>
    </row>
    <row r="598" spans="3:17" x14ac:dyDescent="0.25">
      <c r="C598" s="8">
        <v>31.02</v>
      </c>
      <c r="D598" s="8">
        <v>5.87</v>
      </c>
      <c r="E598" s="8">
        <v>23</v>
      </c>
      <c r="P598" s="10">
        <v>16586.5</v>
      </c>
      <c r="Q598">
        <v>23</v>
      </c>
    </row>
    <row r="599" spans="3:17" x14ac:dyDescent="0.25">
      <c r="C599" s="8">
        <v>24.75</v>
      </c>
      <c r="D599" s="8">
        <v>4.3600000000000003</v>
      </c>
      <c r="E599" s="8">
        <v>28</v>
      </c>
      <c r="P599" s="10">
        <v>16577.78</v>
      </c>
      <c r="Q599">
        <v>28</v>
      </c>
    </row>
    <row r="600" spans="3:17" x14ac:dyDescent="0.25">
      <c r="C600" s="8">
        <v>30.114999999999998</v>
      </c>
      <c r="D600" s="8">
        <v>10.119999999999999</v>
      </c>
      <c r="E600" s="8">
        <v>66</v>
      </c>
      <c r="P600" s="10">
        <v>16455.71</v>
      </c>
      <c r="Q600">
        <v>66</v>
      </c>
    </row>
    <row r="601" spans="3:17" x14ac:dyDescent="0.25">
      <c r="C601" s="8">
        <v>26.03</v>
      </c>
      <c r="D601" s="8">
        <v>4.01</v>
      </c>
      <c r="E601" s="8">
        <v>20</v>
      </c>
      <c r="P601" s="10">
        <v>16450.89</v>
      </c>
      <c r="Q601">
        <v>20</v>
      </c>
    </row>
    <row r="602" spans="3:17" x14ac:dyDescent="0.25">
      <c r="C602" s="8">
        <v>20.045000000000002</v>
      </c>
      <c r="D602" s="8">
        <v>4.7699999999999996</v>
      </c>
      <c r="E602" s="8">
        <v>29</v>
      </c>
      <c r="P602" s="10">
        <v>16420.490000000002</v>
      </c>
      <c r="Q602">
        <v>29</v>
      </c>
    </row>
    <row r="603" spans="3:17" x14ac:dyDescent="0.25">
      <c r="C603" s="8">
        <v>40.24</v>
      </c>
      <c r="D603" s="8">
        <v>6.83</v>
      </c>
      <c r="E603" s="8">
        <v>58</v>
      </c>
      <c r="P603" s="10">
        <v>16351.42</v>
      </c>
      <c r="Q603">
        <v>58</v>
      </c>
    </row>
    <row r="604" spans="3:17" x14ac:dyDescent="0.25">
      <c r="C604" s="8">
        <v>43.15</v>
      </c>
      <c r="D604" s="8">
        <v>6.14</v>
      </c>
      <c r="E604" s="8">
        <v>55</v>
      </c>
      <c r="P604" s="10">
        <v>16311.05</v>
      </c>
      <c r="Q604">
        <v>55</v>
      </c>
    </row>
    <row r="605" spans="3:17" x14ac:dyDescent="0.25">
      <c r="C605" s="8">
        <v>27.7</v>
      </c>
      <c r="D605" s="8">
        <v>5.6</v>
      </c>
      <c r="E605" s="8">
        <v>21</v>
      </c>
      <c r="P605" s="10">
        <v>16297.85</v>
      </c>
      <c r="Q605">
        <v>21</v>
      </c>
    </row>
    <row r="606" spans="3:17" x14ac:dyDescent="0.25">
      <c r="C606" s="8">
        <v>45.68</v>
      </c>
      <c r="D606" s="8">
        <v>4.8</v>
      </c>
      <c r="E606" s="8">
        <v>52</v>
      </c>
      <c r="P606" s="10">
        <v>16267.32</v>
      </c>
      <c r="Q606">
        <v>52</v>
      </c>
    </row>
    <row r="607" spans="3:17" x14ac:dyDescent="0.25">
      <c r="C607" s="8">
        <v>27.3</v>
      </c>
      <c r="D607" s="8">
        <v>11.89</v>
      </c>
      <c r="E607" s="8">
        <v>22</v>
      </c>
      <c r="P607" s="10">
        <v>16232.85</v>
      </c>
      <c r="Q607">
        <v>22</v>
      </c>
    </row>
    <row r="608" spans="3:17" x14ac:dyDescent="0.25">
      <c r="C608" s="8">
        <v>54.45</v>
      </c>
      <c r="D608" s="8">
        <v>4.7300000000000004</v>
      </c>
      <c r="E608" s="8">
        <v>36</v>
      </c>
      <c r="P608" s="10">
        <v>16205.88</v>
      </c>
      <c r="Q608">
        <v>36</v>
      </c>
    </row>
    <row r="609" spans="3:17" x14ac:dyDescent="0.25">
      <c r="C609" s="8">
        <v>54.43</v>
      </c>
      <c r="D609" s="8">
        <v>4.6100000000000003</v>
      </c>
      <c r="E609" s="8">
        <v>36</v>
      </c>
      <c r="P609" s="10">
        <v>16199.1</v>
      </c>
      <c r="Q609">
        <v>36</v>
      </c>
    </row>
    <row r="610" spans="3:17" x14ac:dyDescent="0.25">
      <c r="C610" s="8">
        <v>48.01</v>
      </c>
      <c r="D610" s="8">
        <v>7.3</v>
      </c>
      <c r="E610" s="8">
        <v>50</v>
      </c>
      <c r="P610" s="10">
        <v>16190.97</v>
      </c>
      <c r="Q610">
        <v>50</v>
      </c>
    </row>
    <row r="611" spans="3:17" x14ac:dyDescent="0.25">
      <c r="C611" s="8">
        <v>48.32</v>
      </c>
      <c r="D611" s="8">
        <v>5.88</v>
      </c>
      <c r="E611" s="8">
        <v>42</v>
      </c>
      <c r="P611" s="10">
        <v>16152.04</v>
      </c>
      <c r="Q611">
        <v>42</v>
      </c>
    </row>
    <row r="612" spans="3:17" x14ac:dyDescent="0.25">
      <c r="C612" s="8">
        <v>22.895</v>
      </c>
      <c r="D612" s="8">
        <v>4.0599999999999996</v>
      </c>
      <c r="E612" s="8">
        <v>30</v>
      </c>
      <c r="P612" s="10">
        <v>16138.76</v>
      </c>
      <c r="Q612">
        <v>30</v>
      </c>
    </row>
    <row r="613" spans="3:17" x14ac:dyDescent="0.25">
      <c r="C613" s="8">
        <v>54.85</v>
      </c>
      <c r="D613" s="8">
        <v>4.9000000000000004</v>
      </c>
      <c r="E613" s="8">
        <v>37</v>
      </c>
      <c r="P613" s="10">
        <v>16122.65</v>
      </c>
      <c r="Q613">
        <v>37</v>
      </c>
    </row>
    <row r="614" spans="3:17" x14ac:dyDescent="0.25">
      <c r="C614" s="8">
        <v>21.85</v>
      </c>
      <c r="D614" s="8">
        <v>5.52</v>
      </c>
      <c r="E614" s="8">
        <v>31</v>
      </c>
      <c r="P614" s="10">
        <v>16115.3</v>
      </c>
      <c r="Q614">
        <v>31</v>
      </c>
    </row>
    <row r="615" spans="3:17" x14ac:dyDescent="0.25">
      <c r="C615" s="8">
        <v>51.86</v>
      </c>
      <c r="D615" s="8">
        <v>5.2</v>
      </c>
      <c r="E615" s="8">
        <v>39</v>
      </c>
      <c r="P615" s="10">
        <v>16097.94</v>
      </c>
      <c r="Q615">
        <v>39</v>
      </c>
    </row>
    <row r="616" spans="3:17" x14ac:dyDescent="0.25">
      <c r="C616" s="8">
        <v>39.049999999999997</v>
      </c>
      <c r="D616" s="8">
        <v>7.59</v>
      </c>
      <c r="E616" s="8">
        <v>66</v>
      </c>
      <c r="P616" s="10">
        <v>16085.13</v>
      </c>
      <c r="Q616">
        <v>66</v>
      </c>
    </row>
    <row r="617" spans="3:17" x14ac:dyDescent="0.25">
      <c r="C617" s="8">
        <v>31.824999999999999</v>
      </c>
      <c r="D617" s="8">
        <v>8.2799999999999994</v>
      </c>
      <c r="E617" s="8">
        <v>66</v>
      </c>
      <c r="P617" s="10">
        <v>16069.08</v>
      </c>
      <c r="Q617">
        <v>66</v>
      </c>
    </row>
    <row r="618" spans="3:17" x14ac:dyDescent="0.25">
      <c r="C618" s="8">
        <v>46.43</v>
      </c>
      <c r="D618" s="8">
        <v>6.72</v>
      </c>
      <c r="E618" s="8">
        <v>46</v>
      </c>
      <c r="P618" s="10">
        <v>16062.89</v>
      </c>
      <c r="Q618">
        <v>46</v>
      </c>
    </row>
    <row r="619" spans="3:17" x14ac:dyDescent="0.25">
      <c r="C619" s="8">
        <v>53.63</v>
      </c>
      <c r="D619" s="8">
        <v>5.47</v>
      </c>
      <c r="E619" s="8">
        <v>35</v>
      </c>
      <c r="P619" s="10">
        <v>16059.06</v>
      </c>
      <c r="Q619">
        <v>35</v>
      </c>
    </row>
    <row r="620" spans="3:17" x14ac:dyDescent="0.25">
      <c r="C620" s="8">
        <v>48.7</v>
      </c>
      <c r="D620" s="8">
        <v>4.71</v>
      </c>
      <c r="E620" s="8">
        <v>44</v>
      </c>
      <c r="P620" s="10">
        <v>15966.19</v>
      </c>
      <c r="Q620">
        <v>44</v>
      </c>
    </row>
    <row r="621" spans="3:17" x14ac:dyDescent="0.25">
      <c r="C621" s="8">
        <v>48.81</v>
      </c>
      <c r="D621" s="8">
        <v>5.49</v>
      </c>
      <c r="E621" s="8">
        <v>42</v>
      </c>
      <c r="P621" s="10">
        <v>15965.29</v>
      </c>
      <c r="Q621">
        <v>42</v>
      </c>
    </row>
    <row r="622" spans="3:17" x14ac:dyDescent="0.25">
      <c r="C622" s="8">
        <v>47.53</v>
      </c>
      <c r="D622" s="8">
        <v>4.72</v>
      </c>
      <c r="E622" s="8">
        <v>44</v>
      </c>
      <c r="P622" s="10">
        <v>15922.29</v>
      </c>
      <c r="Q622">
        <v>44</v>
      </c>
    </row>
    <row r="623" spans="3:17" x14ac:dyDescent="0.25">
      <c r="C623" s="8">
        <v>36.85</v>
      </c>
      <c r="D623" s="8">
        <v>6.7</v>
      </c>
      <c r="E623" s="8">
        <v>61</v>
      </c>
      <c r="P623" s="10">
        <v>15840.81</v>
      </c>
      <c r="Q623">
        <v>61</v>
      </c>
    </row>
    <row r="624" spans="3:17" x14ac:dyDescent="0.25">
      <c r="C624" s="8">
        <v>29.3</v>
      </c>
      <c r="D624" s="8">
        <v>5.5</v>
      </c>
      <c r="E624" s="8">
        <v>42</v>
      </c>
      <c r="P624" s="10">
        <v>15828.82</v>
      </c>
      <c r="Q624">
        <v>42</v>
      </c>
    </row>
    <row r="625" spans="3:17" x14ac:dyDescent="0.25">
      <c r="C625" s="8">
        <v>19.3</v>
      </c>
      <c r="D625" s="8">
        <v>4.46</v>
      </c>
      <c r="E625" s="8">
        <v>40</v>
      </c>
      <c r="P625" s="10">
        <v>15820.7</v>
      </c>
      <c r="Q625">
        <v>40</v>
      </c>
    </row>
    <row r="626" spans="3:17" x14ac:dyDescent="0.25">
      <c r="C626" s="8">
        <v>24.13</v>
      </c>
      <c r="D626" s="8">
        <v>5.29</v>
      </c>
      <c r="E626" s="8">
        <v>27</v>
      </c>
      <c r="P626" s="10">
        <v>15817.99</v>
      </c>
      <c r="Q626">
        <v>27</v>
      </c>
    </row>
    <row r="627" spans="3:17" x14ac:dyDescent="0.25">
      <c r="C627" s="8">
        <v>46.7</v>
      </c>
      <c r="D627" s="8">
        <v>10.99</v>
      </c>
      <c r="E627" s="8">
        <v>50</v>
      </c>
      <c r="P627" s="10">
        <v>15746.62</v>
      </c>
      <c r="Q627">
        <v>50</v>
      </c>
    </row>
    <row r="628" spans="3:17" x14ac:dyDescent="0.25">
      <c r="C628" s="8">
        <v>45.27</v>
      </c>
      <c r="D628" s="8">
        <v>5.2</v>
      </c>
      <c r="E628" s="8">
        <v>48</v>
      </c>
      <c r="P628" s="10">
        <v>15698.86</v>
      </c>
      <c r="Q628">
        <v>48</v>
      </c>
    </row>
    <row r="629" spans="3:17" x14ac:dyDescent="0.25">
      <c r="C629" s="8">
        <v>44.29</v>
      </c>
      <c r="D629" s="8">
        <v>9.66</v>
      </c>
      <c r="E629" s="8">
        <v>51</v>
      </c>
      <c r="P629" s="10">
        <v>15670.3</v>
      </c>
      <c r="Q629">
        <v>51</v>
      </c>
    </row>
    <row r="630" spans="3:17" x14ac:dyDescent="0.25">
      <c r="C630" s="8">
        <v>54.59</v>
      </c>
      <c r="D630" s="8">
        <v>4.22</v>
      </c>
      <c r="E630" s="8">
        <v>35</v>
      </c>
      <c r="P630" s="10">
        <v>15646.28</v>
      </c>
      <c r="Q630">
        <v>35</v>
      </c>
    </row>
    <row r="631" spans="3:17" x14ac:dyDescent="0.25">
      <c r="C631" s="8">
        <v>32.965000000000003</v>
      </c>
      <c r="D631" s="8">
        <v>11.78</v>
      </c>
      <c r="E631" s="8">
        <v>64</v>
      </c>
      <c r="P631" s="10">
        <v>15612.19</v>
      </c>
      <c r="Q631">
        <v>64</v>
      </c>
    </row>
    <row r="632" spans="3:17" x14ac:dyDescent="0.25">
      <c r="C632" s="8">
        <v>38.049999999999997</v>
      </c>
      <c r="D632" s="8">
        <v>9.6199999999999992</v>
      </c>
      <c r="E632" s="8">
        <v>59</v>
      </c>
      <c r="P632" s="10">
        <v>15608.58</v>
      </c>
      <c r="Q632">
        <v>59</v>
      </c>
    </row>
    <row r="633" spans="3:17" x14ac:dyDescent="0.25">
      <c r="C633" s="8">
        <v>46.14</v>
      </c>
      <c r="D633" s="8">
        <v>10.78</v>
      </c>
      <c r="E633" s="8">
        <v>50</v>
      </c>
      <c r="P633" s="10">
        <v>15556.67</v>
      </c>
      <c r="Q633">
        <v>50</v>
      </c>
    </row>
    <row r="634" spans="3:17" x14ac:dyDescent="0.25">
      <c r="C634" s="8">
        <v>41.325000000000003</v>
      </c>
      <c r="D634" s="8">
        <v>5.1100000000000003</v>
      </c>
      <c r="E634" s="8">
        <v>65</v>
      </c>
      <c r="P634" s="10">
        <v>15555.19</v>
      </c>
      <c r="Q634">
        <v>65</v>
      </c>
    </row>
    <row r="635" spans="3:17" x14ac:dyDescent="0.25">
      <c r="C635" s="8">
        <v>44.64</v>
      </c>
      <c r="D635" s="8">
        <v>7.18</v>
      </c>
      <c r="E635" s="8">
        <v>50</v>
      </c>
      <c r="P635" s="10">
        <v>15532.16</v>
      </c>
      <c r="Q635">
        <v>50</v>
      </c>
    </row>
    <row r="636" spans="3:17" x14ac:dyDescent="0.25">
      <c r="C636" s="8">
        <v>25.175000000000001</v>
      </c>
      <c r="D636" s="8">
        <v>4.96</v>
      </c>
      <c r="E636" s="8">
        <v>20</v>
      </c>
      <c r="P636" s="10">
        <v>15518.18</v>
      </c>
      <c r="Q636">
        <v>20</v>
      </c>
    </row>
    <row r="637" spans="3:17" x14ac:dyDescent="0.25">
      <c r="C637" s="8">
        <v>43.11</v>
      </c>
      <c r="D637" s="8">
        <v>4.67</v>
      </c>
      <c r="E637" s="8">
        <v>48</v>
      </c>
      <c r="P637" s="10">
        <v>15450.48</v>
      </c>
      <c r="Q637">
        <v>48</v>
      </c>
    </row>
    <row r="638" spans="3:17" x14ac:dyDescent="0.25">
      <c r="C638" s="8">
        <v>53.32</v>
      </c>
      <c r="D638" s="8">
        <v>5.0599999999999996</v>
      </c>
      <c r="E638" s="8">
        <v>34</v>
      </c>
      <c r="P638" s="10">
        <v>15440.2</v>
      </c>
      <c r="Q638">
        <v>34</v>
      </c>
    </row>
    <row r="639" spans="3:17" x14ac:dyDescent="0.25">
      <c r="C639" s="8">
        <v>38.04</v>
      </c>
      <c r="D639" s="8">
        <v>5.0199999999999996</v>
      </c>
      <c r="E639" s="8">
        <v>60</v>
      </c>
      <c r="P639" s="10">
        <v>15377.77</v>
      </c>
      <c r="Q639">
        <v>60</v>
      </c>
    </row>
    <row r="640" spans="3:17" x14ac:dyDescent="0.25">
      <c r="C640" s="8">
        <v>37.9</v>
      </c>
      <c r="D640" s="8">
        <v>7.76</v>
      </c>
      <c r="E640" s="8">
        <v>62</v>
      </c>
      <c r="P640" s="10">
        <v>15368.22</v>
      </c>
      <c r="Q640">
        <v>62</v>
      </c>
    </row>
    <row r="641" spans="3:17" x14ac:dyDescent="0.25">
      <c r="C641" s="8">
        <v>39.6</v>
      </c>
      <c r="D641" s="8">
        <v>9.32</v>
      </c>
      <c r="E641" s="8">
        <v>56</v>
      </c>
      <c r="P641" s="10">
        <v>15363.77</v>
      </c>
      <c r="Q641">
        <v>56</v>
      </c>
    </row>
    <row r="642" spans="3:17" x14ac:dyDescent="0.25">
      <c r="C642" s="8">
        <v>50.92</v>
      </c>
      <c r="D642" s="8">
        <v>5.31</v>
      </c>
      <c r="E642" s="8">
        <v>35</v>
      </c>
      <c r="P642" s="10">
        <v>15361.5</v>
      </c>
      <c r="Q642">
        <v>35</v>
      </c>
    </row>
    <row r="643" spans="3:17" x14ac:dyDescent="0.25">
      <c r="C643" s="8">
        <v>21.85</v>
      </c>
      <c r="D643" s="8">
        <v>5.56</v>
      </c>
      <c r="E643" s="8">
        <v>23</v>
      </c>
      <c r="P643" s="10">
        <v>15359.1</v>
      </c>
      <c r="Q643">
        <v>23</v>
      </c>
    </row>
    <row r="644" spans="3:17" x14ac:dyDescent="0.25">
      <c r="C644" s="8">
        <v>36.08</v>
      </c>
      <c r="D644" s="8">
        <v>7.11</v>
      </c>
      <c r="E644" s="8">
        <v>60</v>
      </c>
      <c r="P644" s="10">
        <v>15322.77</v>
      </c>
      <c r="Q644">
        <v>60</v>
      </c>
    </row>
    <row r="645" spans="3:17" x14ac:dyDescent="0.25">
      <c r="C645" s="8">
        <v>40.44</v>
      </c>
      <c r="D645" s="8">
        <v>5.13</v>
      </c>
      <c r="E645" s="8">
        <v>55</v>
      </c>
      <c r="P645" s="10">
        <v>15260.52</v>
      </c>
      <c r="Q645">
        <v>55</v>
      </c>
    </row>
    <row r="646" spans="3:17" x14ac:dyDescent="0.25">
      <c r="C646" s="8">
        <v>38.094999999999999</v>
      </c>
      <c r="D646" s="8">
        <v>10.199999999999999</v>
      </c>
      <c r="E646" s="8">
        <v>64</v>
      </c>
      <c r="P646" s="10">
        <v>15230.32</v>
      </c>
      <c r="Q646">
        <v>64</v>
      </c>
    </row>
    <row r="647" spans="3:17" x14ac:dyDescent="0.25">
      <c r="C647" s="8">
        <v>44.95</v>
      </c>
      <c r="D647" s="8">
        <v>10.4</v>
      </c>
      <c r="E647" s="8">
        <v>45</v>
      </c>
      <c r="P647" s="10">
        <v>15207.92</v>
      </c>
      <c r="Q647">
        <v>45</v>
      </c>
    </row>
    <row r="648" spans="3:17" x14ac:dyDescent="0.25">
      <c r="C648" s="8">
        <v>35.54</v>
      </c>
      <c r="D648" s="8">
        <v>10.67</v>
      </c>
      <c r="E648" s="8">
        <v>62</v>
      </c>
      <c r="P648" s="10">
        <v>15174.81</v>
      </c>
      <c r="Q648">
        <v>62</v>
      </c>
    </row>
    <row r="649" spans="3:17" x14ac:dyDescent="0.25">
      <c r="C649" s="8">
        <v>39.799999999999997</v>
      </c>
      <c r="D649" s="8">
        <v>4.6500000000000004</v>
      </c>
      <c r="E649" s="8">
        <v>64</v>
      </c>
      <c r="P649" s="10">
        <v>15170.07</v>
      </c>
      <c r="Q649">
        <v>64</v>
      </c>
    </row>
    <row r="650" spans="3:17" x14ac:dyDescent="0.25">
      <c r="C650" s="8">
        <v>33.659999999999997</v>
      </c>
      <c r="D650" s="8">
        <v>5.65</v>
      </c>
      <c r="E650" s="8">
        <v>65</v>
      </c>
      <c r="P650" s="10">
        <v>15161.53</v>
      </c>
      <c r="Q650">
        <v>65</v>
      </c>
    </row>
    <row r="651" spans="3:17" x14ac:dyDescent="0.25">
      <c r="C651" s="8">
        <v>35.5</v>
      </c>
      <c r="D651" s="8">
        <v>11.97</v>
      </c>
      <c r="E651" s="8">
        <v>62</v>
      </c>
      <c r="P651" s="10">
        <v>15161.25</v>
      </c>
      <c r="Q651">
        <v>62</v>
      </c>
    </row>
    <row r="652" spans="3:17" x14ac:dyDescent="0.25">
      <c r="C652" s="8">
        <v>41.63</v>
      </c>
      <c r="D652" s="8">
        <v>6.71</v>
      </c>
      <c r="E652" s="8">
        <v>52</v>
      </c>
      <c r="P652" s="10">
        <v>15150.44</v>
      </c>
      <c r="Q652">
        <v>52</v>
      </c>
    </row>
    <row r="653" spans="3:17" x14ac:dyDescent="0.25">
      <c r="C653" s="8">
        <v>46.49</v>
      </c>
      <c r="D653" s="8">
        <v>11.92</v>
      </c>
      <c r="E653" s="8">
        <v>46</v>
      </c>
      <c r="P653" s="10">
        <v>15123.19</v>
      </c>
      <c r="Q653">
        <v>46</v>
      </c>
    </row>
    <row r="654" spans="3:17" x14ac:dyDescent="0.25">
      <c r="C654" s="8">
        <v>43.29</v>
      </c>
      <c r="D654" s="8">
        <v>5.35</v>
      </c>
      <c r="E654" s="8">
        <v>52</v>
      </c>
      <c r="P654" s="10">
        <v>15103.69</v>
      </c>
      <c r="Q654">
        <v>52</v>
      </c>
    </row>
    <row r="655" spans="3:17" x14ac:dyDescent="0.25">
      <c r="C655" s="8">
        <v>43.08</v>
      </c>
      <c r="D655" s="8">
        <v>8.9600000000000009</v>
      </c>
      <c r="E655" s="8">
        <v>49</v>
      </c>
      <c r="P655" s="10">
        <v>15090.35</v>
      </c>
      <c r="Q655">
        <v>49</v>
      </c>
    </row>
    <row r="656" spans="3:17" x14ac:dyDescent="0.25">
      <c r="C656" s="8">
        <v>39.07</v>
      </c>
      <c r="D656" s="8">
        <v>11.93</v>
      </c>
      <c r="E656" s="8">
        <v>56</v>
      </c>
      <c r="P656" s="10">
        <v>15052.68</v>
      </c>
      <c r="Q656">
        <v>56</v>
      </c>
    </row>
    <row r="657" spans="3:17" x14ac:dyDescent="0.25">
      <c r="C657" s="8">
        <v>41.3</v>
      </c>
      <c r="D657" s="8">
        <v>9.59</v>
      </c>
      <c r="E657" s="8">
        <v>53</v>
      </c>
      <c r="P657" s="10">
        <v>15038.51</v>
      </c>
      <c r="Q657">
        <v>53</v>
      </c>
    </row>
    <row r="658" spans="3:17" x14ac:dyDescent="0.25">
      <c r="C658" s="8">
        <v>42.95</v>
      </c>
      <c r="D658" s="8">
        <v>11.88</v>
      </c>
      <c r="E658" s="8">
        <v>54</v>
      </c>
      <c r="P658" s="10">
        <v>15026.3</v>
      </c>
      <c r="Q658">
        <v>54</v>
      </c>
    </row>
    <row r="659" spans="3:17" x14ac:dyDescent="0.25">
      <c r="C659" s="8">
        <v>46.96</v>
      </c>
      <c r="D659" s="8">
        <v>4.6399999999999997</v>
      </c>
      <c r="E659" s="8">
        <v>44</v>
      </c>
      <c r="P659" s="10">
        <v>15025.76</v>
      </c>
      <c r="Q659">
        <v>44</v>
      </c>
    </row>
    <row r="660" spans="3:17" x14ac:dyDescent="0.25">
      <c r="C660" s="8">
        <v>30.495000000000001</v>
      </c>
      <c r="D660" s="8">
        <v>9.5299999999999994</v>
      </c>
      <c r="E660" s="8">
        <v>64</v>
      </c>
      <c r="P660" s="10">
        <v>15019.76</v>
      </c>
      <c r="Q660">
        <v>64</v>
      </c>
    </row>
    <row r="661" spans="3:17" x14ac:dyDescent="0.25">
      <c r="C661" s="8">
        <v>17.954999999999998</v>
      </c>
      <c r="D661" s="8">
        <v>5.29</v>
      </c>
      <c r="E661" s="8">
        <v>29</v>
      </c>
      <c r="P661" s="10">
        <v>15006.58</v>
      </c>
      <c r="Q661">
        <v>29</v>
      </c>
    </row>
    <row r="662" spans="3:17" x14ac:dyDescent="0.25">
      <c r="C662" s="8">
        <v>25.6</v>
      </c>
      <c r="D662" s="8">
        <v>10.95</v>
      </c>
      <c r="E662" s="8">
        <v>66</v>
      </c>
      <c r="P662" s="10">
        <v>14988.43</v>
      </c>
      <c r="Q662">
        <v>66</v>
      </c>
    </row>
    <row r="663" spans="3:17" x14ac:dyDescent="0.25">
      <c r="C663" s="8">
        <v>34.21</v>
      </c>
      <c r="D663" s="8">
        <v>9.17</v>
      </c>
      <c r="E663" s="8">
        <v>61</v>
      </c>
      <c r="P663" s="10">
        <v>14945.34</v>
      </c>
      <c r="Q663">
        <v>61</v>
      </c>
    </row>
    <row r="664" spans="3:17" x14ac:dyDescent="0.25">
      <c r="C664" s="8">
        <v>39.74</v>
      </c>
      <c r="D664" s="8">
        <v>7.39</v>
      </c>
      <c r="E664" s="8">
        <v>56</v>
      </c>
      <c r="P664" s="10">
        <v>14926.97</v>
      </c>
      <c r="Q664">
        <v>56</v>
      </c>
    </row>
    <row r="665" spans="3:17" x14ac:dyDescent="0.25">
      <c r="C665" s="8">
        <v>49.53</v>
      </c>
      <c r="D665" s="8">
        <v>9.1300000000000008</v>
      </c>
      <c r="E665" s="8">
        <v>43</v>
      </c>
      <c r="P665" s="10">
        <v>14908.27</v>
      </c>
      <c r="Q665">
        <v>43</v>
      </c>
    </row>
    <row r="666" spans="3:17" x14ac:dyDescent="0.25">
      <c r="C666" s="8">
        <v>39.33</v>
      </c>
      <c r="D666" s="8">
        <v>10.4</v>
      </c>
      <c r="E666" s="8">
        <v>66</v>
      </c>
      <c r="P666" s="10">
        <v>14901.52</v>
      </c>
      <c r="Q666">
        <v>66</v>
      </c>
    </row>
    <row r="667" spans="3:17" x14ac:dyDescent="0.25">
      <c r="C667" s="8">
        <v>39.979999999999997</v>
      </c>
      <c r="D667" s="8">
        <v>9.4600000000000009</v>
      </c>
      <c r="E667" s="8">
        <v>54</v>
      </c>
      <c r="P667" s="10">
        <v>14847.63</v>
      </c>
      <c r="Q667">
        <v>54</v>
      </c>
    </row>
    <row r="668" spans="3:17" x14ac:dyDescent="0.25">
      <c r="C668" s="8">
        <v>46.51</v>
      </c>
      <c r="D668" s="8">
        <v>8.69</v>
      </c>
      <c r="E668" s="8">
        <v>43</v>
      </c>
      <c r="P668" s="10">
        <v>14843.96</v>
      </c>
      <c r="Q668">
        <v>43</v>
      </c>
    </row>
    <row r="669" spans="3:17" x14ac:dyDescent="0.25">
      <c r="C669" s="8">
        <v>43.58</v>
      </c>
      <c r="D669" s="8">
        <v>4.2300000000000004</v>
      </c>
      <c r="E669" s="8">
        <v>45</v>
      </c>
      <c r="P669" s="10">
        <v>14839.34</v>
      </c>
      <c r="Q669">
        <v>45</v>
      </c>
    </row>
    <row r="670" spans="3:17" x14ac:dyDescent="0.25">
      <c r="C670" s="8">
        <v>42.28</v>
      </c>
      <c r="D670" s="8">
        <v>9.16</v>
      </c>
      <c r="E670" s="8">
        <v>48</v>
      </c>
      <c r="P670" s="10">
        <v>14819</v>
      </c>
      <c r="Q670">
        <v>48</v>
      </c>
    </row>
    <row r="671" spans="3:17" x14ac:dyDescent="0.25">
      <c r="C671" s="8">
        <v>35.520000000000003</v>
      </c>
      <c r="D671" s="8">
        <v>8.26</v>
      </c>
      <c r="E671" s="8">
        <v>59</v>
      </c>
      <c r="P671" s="10">
        <v>14750.42</v>
      </c>
      <c r="Q671">
        <v>59</v>
      </c>
    </row>
    <row r="672" spans="3:17" x14ac:dyDescent="0.25">
      <c r="C672" s="8">
        <v>33.6</v>
      </c>
      <c r="D672" s="8">
        <v>11.25</v>
      </c>
      <c r="E672" s="8">
        <v>62</v>
      </c>
      <c r="P672" s="10">
        <v>14738.43</v>
      </c>
      <c r="Q672">
        <v>62</v>
      </c>
    </row>
    <row r="673" spans="3:17" x14ac:dyDescent="0.25">
      <c r="C673" s="8">
        <v>22.42</v>
      </c>
      <c r="D673" s="8">
        <v>6.74</v>
      </c>
      <c r="E673" s="8">
        <v>22</v>
      </c>
      <c r="P673" s="10">
        <v>14711.74</v>
      </c>
      <c r="Q673">
        <v>22</v>
      </c>
    </row>
    <row r="674" spans="3:17" x14ac:dyDescent="0.25">
      <c r="C674" s="8">
        <v>46.86</v>
      </c>
      <c r="D674" s="8">
        <v>4.87</v>
      </c>
      <c r="E674" s="8">
        <v>42</v>
      </c>
      <c r="P674" s="10">
        <v>14696.77</v>
      </c>
      <c r="Q674">
        <v>42</v>
      </c>
    </row>
    <row r="675" spans="3:17" x14ac:dyDescent="0.25">
      <c r="C675" s="8">
        <v>32.965000000000003</v>
      </c>
      <c r="D675" s="8">
        <v>6.68</v>
      </c>
      <c r="E675" s="8">
        <v>66</v>
      </c>
      <c r="P675" s="10">
        <v>14692.67</v>
      </c>
      <c r="Q675">
        <v>66</v>
      </c>
    </row>
    <row r="676" spans="3:17" x14ac:dyDescent="0.25">
      <c r="C676" s="8">
        <v>39.340000000000003</v>
      </c>
      <c r="D676" s="8">
        <v>5.0199999999999996</v>
      </c>
      <c r="E676" s="8">
        <v>55</v>
      </c>
      <c r="P676" s="10">
        <v>14665.75</v>
      </c>
      <c r="Q676">
        <v>55</v>
      </c>
    </row>
    <row r="677" spans="3:17" x14ac:dyDescent="0.25">
      <c r="C677" s="8">
        <v>47</v>
      </c>
      <c r="D677" s="8">
        <v>10.64</v>
      </c>
      <c r="E677" s="8">
        <v>43</v>
      </c>
      <c r="P677" s="10">
        <v>14657.2</v>
      </c>
      <c r="Q677">
        <v>43</v>
      </c>
    </row>
    <row r="678" spans="3:17" x14ac:dyDescent="0.25">
      <c r="C678" s="8">
        <v>36.71</v>
      </c>
      <c r="D678" s="8">
        <v>8.74</v>
      </c>
      <c r="E678" s="8">
        <v>57</v>
      </c>
      <c r="P678" s="10">
        <v>14640.35</v>
      </c>
      <c r="Q678">
        <v>57</v>
      </c>
    </row>
    <row r="679" spans="3:17" x14ac:dyDescent="0.25">
      <c r="C679" s="8">
        <v>53.48</v>
      </c>
      <c r="D679" s="8">
        <v>5.64</v>
      </c>
      <c r="E679" s="8">
        <v>33</v>
      </c>
      <c r="P679" s="10">
        <v>14630.52</v>
      </c>
      <c r="Q679">
        <v>33</v>
      </c>
    </row>
    <row r="680" spans="3:17" x14ac:dyDescent="0.25">
      <c r="C680" s="8">
        <v>35.5</v>
      </c>
      <c r="D680" s="8">
        <v>10.37</v>
      </c>
      <c r="E680" s="8">
        <v>59</v>
      </c>
      <c r="P680" s="10">
        <v>14612.33</v>
      </c>
      <c r="Q680">
        <v>59</v>
      </c>
    </row>
    <row r="681" spans="3:17" x14ac:dyDescent="0.25">
      <c r="C681" s="8">
        <v>36.979999999999997</v>
      </c>
      <c r="D681" s="8">
        <v>9.56</v>
      </c>
      <c r="E681" s="8">
        <v>57</v>
      </c>
      <c r="P681" s="10">
        <v>14600.62</v>
      </c>
      <c r="Q681">
        <v>57</v>
      </c>
    </row>
    <row r="682" spans="3:17" x14ac:dyDescent="0.25">
      <c r="C682" s="8">
        <v>32.395000000000003</v>
      </c>
      <c r="D682" s="8">
        <v>8.23</v>
      </c>
      <c r="E682" s="8">
        <v>61</v>
      </c>
      <c r="P682" s="10">
        <v>14590.63</v>
      </c>
      <c r="Q682">
        <v>61</v>
      </c>
    </row>
    <row r="683" spans="3:17" x14ac:dyDescent="0.25">
      <c r="C683" s="8">
        <v>32.729999999999997</v>
      </c>
      <c r="D683" s="8">
        <v>7.03</v>
      </c>
      <c r="E683" s="8">
        <v>61</v>
      </c>
      <c r="P683" s="10">
        <v>14574.64</v>
      </c>
      <c r="Q683">
        <v>61</v>
      </c>
    </row>
    <row r="684" spans="3:17" x14ac:dyDescent="0.25">
      <c r="C684" s="8">
        <v>20.52</v>
      </c>
      <c r="D684" s="8">
        <v>5.45</v>
      </c>
      <c r="E684" s="8">
        <v>26</v>
      </c>
      <c r="P684" s="10">
        <v>14571.89</v>
      </c>
      <c r="Q684">
        <v>26</v>
      </c>
    </row>
    <row r="685" spans="3:17" x14ac:dyDescent="0.25">
      <c r="C685" s="8">
        <v>51.72</v>
      </c>
      <c r="D685" s="8">
        <v>5.76</v>
      </c>
      <c r="E685" s="8">
        <v>35</v>
      </c>
      <c r="P685" s="10">
        <v>14547.26</v>
      </c>
      <c r="Q685">
        <v>35</v>
      </c>
    </row>
    <row r="686" spans="3:17" x14ac:dyDescent="0.25">
      <c r="C686" s="8">
        <v>50.2</v>
      </c>
      <c r="D686" s="8">
        <v>5.4</v>
      </c>
      <c r="E686" s="8">
        <v>35</v>
      </c>
      <c r="P686" s="10">
        <v>14507.46</v>
      </c>
      <c r="Q686">
        <v>35</v>
      </c>
    </row>
    <row r="687" spans="3:17" x14ac:dyDescent="0.25">
      <c r="C687" s="8">
        <v>25.52</v>
      </c>
      <c r="D687" s="8">
        <v>6.35</v>
      </c>
      <c r="E687" s="8">
        <v>45</v>
      </c>
      <c r="P687" s="10">
        <v>14478.33</v>
      </c>
      <c r="Q687">
        <v>45</v>
      </c>
    </row>
    <row r="688" spans="3:17" x14ac:dyDescent="0.25">
      <c r="C688" s="8">
        <v>35.200000000000003</v>
      </c>
      <c r="D688" s="8">
        <v>6.26</v>
      </c>
      <c r="E688" s="8">
        <v>64</v>
      </c>
      <c r="P688" s="10">
        <v>14474.68</v>
      </c>
      <c r="Q688">
        <v>64</v>
      </c>
    </row>
    <row r="689" spans="3:17" x14ac:dyDescent="0.25">
      <c r="C689" s="8">
        <v>41.26</v>
      </c>
      <c r="D689" s="8">
        <v>5.97</v>
      </c>
      <c r="E689" s="8">
        <v>47</v>
      </c>
      <c r="P689" s="10">
        <v>14470.01</v>
      </c>
      <c r="Q689">
        <v>47</v>
      </c>
    </row>
    <row r="690" spans="3:17" x14ac:dyDescent="0.25">
      <c r="C690" s="8">
        <v>17.195</v>
      </c>
      <c r="D690" s="8">
        <v>5.29</v>
      </c>
      <c r="E690" s="8">
        <v>28</v>
      </c>
      <c r="P690" s="10">
        <v>14455.64</v>
      </c>
      <c r="Q690">
        <v>28</v>
      </c>
    </row>
    <row r="691" spans="3:17" x14ac:dyDescent="0.25">
      <c r="C691" s="8">
        <v>23.085000000000001</v>
      </c>
      <c r="D691" s="8">
        <v>4.2699999999999996</v>
      </c>
      <c r="E691" s="8">
        <v>65</v>
      </c>
      <c r="P691" s="10">
        <v>14451.84</v>
      </c>
      <c r="Q691">
        <v>65</v>
      </c>
    </row>
    <row r="692" spans="3:17" x14ac:dyDescent="0.25">
      <c r="C692" s="8">
        <v>21.66</v>
      </c>
      <c r="D692" s="8">
        <v>5.2</v>
      </c>
      <c r="E692" s="8">
        <v>65</v>
      </c>
      <c r="P692" s="10">
        <v>14449.85</v>
      </c>
      <c r="Q692">
        <v>65</v>
      </c>
    </row>
    <row r="693" spans="3:17" x14ac:dyDescent="0.25">
      <c r="C693" s="8">
        <v>36.47</v>
      </c>
      <c r="D693" s="8">
        <v>8.23</v>
      </c>
      <c r="E693" s="8">
        <v>57</v>
      </c>
      <c r="P693" s="10">
        <v>14427.63</v>
      </c>
      <c r="Q693">
        <v>57</v>
      </c>
    </row>
    <row r="694" spans="3:17" x14ac:dyDescent="0.25">
      <c r="C694" s="8">
        <v>36.08</v>
      </c>
      <c r="D694" s="8">
        <v>10.33</v>
      </c>
      <c r="E694" s="8">
        <v>57</v>
      </c>
      <c r="P694" s="10">
        <v>14426.66</v>
      </c>
      <c r="Q694">
        <v>57</v>
      </c>
    </row>
    <row r="695" spans="3:17" x14ac:dyDescent="0.25">
      <c r="C695" s="8">
        <v>23.18</v>
      </c>
      <c r="D695" s="8">
        <v>6.13</v>
      </c>
      <c r="E695" s="8">
        <v>25</v>
      </c>
      <c r="P695" s="10">
        <v>14426.07</v>
      </c>
      <c r="Q695">
        <v>25</v>
      </c>
    </row>
    <row r="696" spans="3:17" x14ac:dyDescent="0.25">
      <c r="C696" s="8">
        <v>39.159999999999997</v>
      </c>
      <c r="D696" s="8">
        <v>8.08</v>
      </c>
      <c r="E696" s="8">
        <v>66</v>
      </c>
      <c r="P696" s="10">
        <v>14418.28</v>
      </c>
      <c r="Q696">
        <v>66</v>
      </c>
    </row>
    <row r="697" spans="3:17" x14ac:dyDescent="0.25">
      <c r="C697" s="8">
        <v>38.19</v>
      </c>
      <c r="D697" s="8">
        <v>10.49</v>
      </c>
      <c r="E697" s="8">
        <v>66</v>
      </c>
      <c r="P697" s="10">
        <v>14410.93</v>
      </c>
      <c r="Q697">
        <v>66</v>
      </c>
    </row>
    <row r="698" spans="3:17" x14ac:dyDescent="0.25">
      <c r="C698" s="8">
        <v>26.41</v>
      </c>
      <c r="D698" s="8">
        <v>8.11</v>
      </c>
      <c r="E698" s="8">
        <v>66</v>
      </c>
      <c r="P698" s="10">
        <v>14394.56</v>
      </c>
      <c r="Q698">
        <v>66</v>
      </c>
    </row>
    <row r="699" spans="3:17" x14ac:dyDescent="0.25">
      <c r="C699" s="8">
        <v>28.785</v>
      </c>
      <c r="D699" s="8">
        <v>6.6</v>
      </c>
      <c r="E699" s="8">
        <v>59</v>
      </c>
      <c r="P699" s="10">
        <v>14394.4</v>
      </c>
      <c r="Q699">
        <v>59</v>
      </c>
    </row>
    <row r="700" spans="3:17" x14ac:dyDescent="0.25">
      <c r="C700" s="8">
        <v>26.695</v>
      </c>
      <c r="D700" s="8">
        <v>10.14</v>
      </c>
      <c r="E700" s="8">
        <v>61</v>
      </c>
      <c r="P700" s="10">
        <v>14382.71</v>
      </c>
      <c r="Q700">
        <v>61</v>
      </c>
    </row>
    <row r="701" spans="3:17" x14ac:dyDescent="0.25">
      <c r="C701" s="8">
        <v>32.799999999999997</v>
      </c>
      <c r="D701" s="8">
        <v>6.06</v>
      </c>
      <c r="E701" s="8">
        <v>35</v>
      </c>
      <c r="P701" s="10">
        <v>14358.36</v>
      </c>
      <c r="Q701">
        <v>35</v>
      </c>
    </row>
    <row r="702" spans="3:17" x14ac:dyDescent="0.25">
      <c r="C702" s="8">
        <v>35.869999999999997</v>
      </c>
      <c r="D702" s="8">
        <v>9.91</v>
      </c>
      <c r="E702" s="8">
        <v>57</v>
      </c>
      <c r="P702" s="10">
        <v>14355.43</v>
      </c>
      <c r="Q702">
        <v>57</v>
      </c>
    </row>
    <row r="703" spans="3:17" x14ac:dyDescent="0.25">
      <c r="C703" s="8">
        <v>21.66</v>
      </c>
      <c r="D703" s="8">
        <v>4.1399999999999997</v>
      </c>
      <c r="E703" s="8">
        <v>64</v>
      </c>
      <c r="P703" s="10">
        <v>14349.85</v>
      </c>
      <c r="Q703">
        <v>64</v>
      </c>
    </row>
    <row r="704" spans="3:17" x14ac:dyDescent="0.25">
      <c r="C704" s="8">
        <v>37.72</v>
      </c>
      <c r="D704" s="8">
        <v>4.38</v>
      </c>
      <c r="E704" s="8">
        <v>55</v>
      </c>
      <c r="P704" s="10">
        <v>14337.91</v>
      </c>
      <c r="Q704">
        <v>55</v>
      </c>
    </row>
    <row r="705" spans="3:17" x14ac:dyDescent="0.25">
      <c r="C705" s="8">
        <v>39.700000000000003</v>
      </c>
      <c r="D705" s="8">
        <v>9.83</v>
      </c>
      <c r="E705" s="8">
        <v>66</v>
      </c>
      <c r="P705" s="10">
        <v>14319.03</v>
      </c>
      <c r="Q705">
        <v>66</v>
      </c>
    </row>
    <row r="706" spans="3:17" x14ac:dyDescent="0.25">
      <c r="C706" s="8">
        <v>35.97</v>
      </c>
      <c r="D706" s="8">
        <v>11.08</v>
      </c>
      <c r="E706" s="8">
        <v>66</v>
      </c>
      <c r="P706" s="10">
        <v>14313.85</v>
      </c>
      <c r="Q706">
        <v>66</v>
      </c>
    </row>
    <row r="707" spans="3:17" x14ac:dyDescent="0.25">
      <c r="C707" s="8">
        <v>37.85</v>
      </c>
      <c r="D707" s="8">
        <v>11.01</v>
      </c>
      <c r="E707" s="8">
        <v>55</v>
      </c>
      <c r="P707" s="10">
        <v>14285.9</v>
      </c>
      <c r="Q707">
        <v>55</v>
      </c>
    </row>
    <row r="708" spans="3:17" x14ac:dyDescent="0.25">
      <c r="C708" s="8">
        <v>21.66</v>
      </c>
      <c r="D708" s="8">
        <v>4.37</v>
      </c>
      <c r="E708" s="8">
        <v>20</v>
      </c>
      <c r="P708" s="10">
        <v>14283.46</v>
      </c>
      <c r="Q708">
        <v>20</v>
      </c>
    </row>
    <row r="709" spans="3:17" x14ac:dyDescent="0.25">
      <c r="C709" s="8">
        <v>39.369999999999997</v>
      </c>
      <c r="D709" s="8">
        <v>5.91</v>
      </c>
      <c r="E709" s="8">
        <v>52</v>
      </c>
      <c r="P709" s="10">
        <v>14258.33</v>
      </c>
      <c r="Q709">
        <v>52</v>
      </c>
    </row>
    <row r="710" spans="3:17" x14ac:dyDescent="0.25">
      <c r="C710" s="8">
        <v>40.880000000000003</v>
      </c>
      <c r="D710" s="8">
        <v>7.65</v>
      </c>
      <c r="E710" s="8">
        <v>49</v>
      </c>
      <c r="P710" s="10">
        <v>14256.79</v>
      </c>
      <c r="Q710">
        <v>49</v>
      </c>
    </row>
    <row r="711" spans="3:17" x14ac:dyDescent="0.25">
      <c r="C711" s="8">
        <v>26.22</v>
      </c>
      <c r="D711" s="8">
        <v>5.37</v>
      </c>
      <c r="E711" s="8">
        <v>65</v>
      </c>
      <c r="P711" s="10">
        <v>14256.19</v>
      </c>
      <c r="Q711">
        <v>65</v>
      </c>
    </row>
    <row r="712" spans="3:17" x14ac:dyDescent="0.25">
      <c r="C712" s="8">
        <v>25.08</v>
      </c>
      <c r="D712" s="8">
        <v>5.75</v>
      </c>
      <c r="E712" s="8">
        <v>65</v>
      </c>
      <c r="P712" s="10">
        <v>14254.61</v>
      </c>
      <c r="Q712">
        <v>65</v>
      </c>
    </row>
    <row r="713" spans="3:17" x14ac:dyDescent="0.25">
      <c r="C713" s="8">
        <v>39.1</v>
      </c>
      <c r="D713" s="8">
        <v>6.79</v>
      </c>
      <c r="E713" s="8">
        <v>63</v>
      </c>
      <c r="P713" s="10">
        <v>14235.07</v>
      </c>
      <c r="Q713">
        <v>63</v>
      </c>
    </row>
    <row r="714" spans="3:17" x14ac:dyDescent="0.25">
      <c r="C714" s="8">
        <v>37.905000000000001</v>
      </c>
      <c r="D714" s="8">
        <v>7.03</v>
      </c>
      <c r="E714" s="8">
        <v>66</v>
      </c>
      <c r="P714" s="10">
        <v>14210.54</v>
      </c>
      <c r="Q714">
        <v>66</v>
      </c>
    </row>
    <row r="715" spans="3:17" x14ac:dyDescent="0.25">
      <c r="C715" s="8">
        <v>43.35</v>
      </c>
      <c r="D715" s="8">
        <v>5.41</v>
      </c>
      <c r="E715" s="8">
        <v>40</v>
      </c>
      <c r="P715" s="10">
        <v>14209.4</v>
      </c>
      <c r="Q715">
        <v>40</v>
      </c>
    </row>
    <row r="716" spans="3:17" x14ac:dyDescent="0.25">
      <c r="C716" s="8">
        <v>36.15</v>
      </c>
      <c r="D716" s="8">
        <v>8.0500000000000007</v>
      </c>
      <c r="E716" s="8">
        <v>55</v>
      </c>
      <c r="P716" s="10">
        <v>14193.55</v>
      </c>
      <c r="Q716">
        <v>55</v>
      </c>
    </row>
    <row r="717" spans="3:17" x14ac:dyDescent="0.25">
      <c r="C717" s="8">
        <v>44.98</v>
      </c>
      <c r="D717" s="8">
        <v>5.94</v>
      </c>
      <c r="E717" s="8">
        <v>40</v>
      </c>
      <c r="P717" s="10">
        <v>14152.46</v>
      </c>
      <c r="Q717">
        <v>40</v>
      </c>
    </row>
    <row r="718" spans="3:17" x14ac:dyDescent="0.25">
      <c r="C718" s="8">
        <v>38.28</v>
      </c>
      <c r="D718" s="8">
        <v>5.51</v>
      </c>
      <c r="E718" s="8">
        <v>20</v>
      </c>
      <c r="P718" s="10">
        <v>14133.04</v>
      </c>
      <c r="Q718">
        <v>20</v>
      </c>
    </row>
    <row r="719" spans="3:17" x14ac:dyDescent="0.25">
      <c r="C719" s="8">
        <v>32.299999999999997</v>
      </c>
      <c r="D719" s="8">
        <v>6.55</v>
      </c>
      <c r="E719" s="8">
        <v>63</v>
      </c>
      <c r="P719" s="10">
        <v>14119.62</v>
      </c>
      <c r="Q719">
        <v>63</v>
      </c>
    </row>
    <row r="720" spans="3:17" x14ac:dyDescent="0.25">
      <c r="C720" s="8">
        <v>39.51</v>
      </c>
      <c r="D720" s="8">
        <v>5.79</v>
      </c>
      <c r="E720" s="8">
        <v>48</v>
      </c>
      <c r="P720" s="10">
        <v>14098.07</v>
      </c>
      <c r="Q720">
        <v>48</v>
      </c>
    </row>
    <row r="721" spans="3:17" x14ac:dyDescent="0.25">
      <c r="C721" s="8">
        <v>50.46</v>
      </c>
      <c r="D721" s="8">
        <v>4.5599999999999996</v>
      </c>
      <c r="E721" s="8">
        <v>33</v>
      </c>
      <c r="P721" s="10">
        <v>14081.93</v>
      </c>
      <c r="Q721">
        <v>33</v>
      </c>
    </row>
    <row r="722" spans="3:17" x14ac:dyDescent="0.25">
      <c r="C722" s="8">
        <v>31.73</v>
      </c>
      <c r="D722" s="8">
        <v>7</v>
      </c>
      <c r="E722" s="8">
        <v>64</v>
      </c>
      <c r="P722" s="10">
        <v>14043.48</v>
      </c>
      <c r="Q722">
        <v>64</v>
      </c>
    </row>
    <row r="723" spans="3:17" x14ac:dyDescent="0.25">
      <c r="C723" s="8">
        <v>32.1</v>
      </c>
      <c r="D723" s="8">
        <v>6.57</v>
      </c>
      <c r="E723" s="8">
        <v>61</v>
      </c>
      <c r="P723" s="10">
        <v>14007.22</v>
      </c>
      <c r="Q723">
        <v>61</v>
      </c>
    </row>
    <row r="724" spans="3:17" x14ac:dyDescent="0.25">
      <c r="C724" s="8">
        <v>27.83</v>
      </c>
      <c r="D724" s="8">
        <v>11.61</v>
      </c>
      <c r="E724" s="8">
        <v>61</v>
      </c>
      <c r="P724" s="10">
        <v>14001.29</v>
      </c>
      <c r="Q724">
        <v>61</v>
      </c>
    </row>
    <row r="725" spans="3:17" x14ac:dyDescent="0.25">
      <c r="C725" s="8">
        <v>27.72</v>
      </c>
      <c r="D725" s="8">
        <v>8.16</v>
      </c>
      <c r="E725" s="8">
        <v>60</v>
      </c>
      <c r="P725" s="10">
        <v>14001.13</v>
      </c>
      <c r="Q725">
        <v>60</v>
      </c>
    </row>
    <row r="726" spans="3:17" x14ac:dyDescent="0.25">
      <c r="C726" s="8">
        <v>36.765000000000001</v>
      </c>
      <c r="D726" s="8">
        <v>4.4800000000000004</v>
      </c>
      <c r="E726" s="8">
        <v>65</v>
      </c>
      <c r="P726" s="10">
        <v>13981.85</v>
      </c>
      <c r="Q726">
        <v>65</v>
      </c>
    </row>
    <row r="727" spans="3:17" x14ac:dyDescent="0.25">
      <c r="C727" s="8">
        <v>48.36</v>
      </c>
      <c r="D727" s="8">
        <v>4.08</v>
      </c>
      <c r="E727" s="8">
        <v>34</v>
      </c>
      <c r="P727" s="10">
        <v>13979.45</v>
      </c>
      <c r="Q727">
        <v>34</v>
      </c>
    </row>
    <row r="728" spans="3:17" x14ac:dyDescent="0.25">
      <c r="C728" s="8">
        <v>31.445</v>
      </c>
      <c r="D728" s="8">
        <v>4.4000000000000004</v>
      </c>
      <c r="E728" s="8">
        <v>65</v>
      </c>
      <c r="P728" s="10">
        <v>13974.46</v>
      </c>
      <c r="Q728">
        <v>65</v>
      </c>
    </row>
    <row r="729" spans="3:17" x14ac:dyDescent="0.25">
      <c r="C729" s="8">
        <v>27.55</v>
      </c>
      <c r="D729" s="8">
        <v>9.02</v>
      </c>
      <c r="E729" s="8">
        <v>64</v>
      </c>
      <c r="P729" s="10">
        <v>13937.67</v>
      </c>
      <c r="Q729">
        <v>64</v>
      </c>
    </row>
    <row r="730" spans="3:17" x14ac:dyDescent="0.25">
      <c r="C730" s="8">
        <v>33.11</v>
      </c>
      <c r="D730" s="8">
        <v>8.06</v>
      </c>
      <c r="E730" s="8">
        <v>62</v>
      </c>
      <c r="P730" s="10">
        <v>13919.82</v>
      </c>
      <c r="Q730">
        <v>62</v>
      </c>
    </row>
    <row r="731" spans="3:17" x14ac:dyDescent="0.25">
      <c r="C731" s="8">
        <v>36.85</v>
      </c>
      <c r="D731" s="8">
        <v>6.21</v>
      </c>
      <c r="E731" s="8">
        <v>65</v>
      </c>
      <c r="P731" s="10">
        <v>13887.97</v>
      </c>
      <c r="Q731">
        <v>65</v>
      </c>
    </row>
    <row r="732" spans="3:17" x14ac:dyDescent="0.25">
      <c r="C732" s="8">
        <v>36.299999999999997</v>
      </c>
      <c r="D732" s="8">
        <v>5.79</v>
      </c>
      <c r="E732" s="8">
        <v>64</v>
      </c>
      <c r="P732" s="10">
        <v>13887.2</v>
      </c>
      <c r="Q732">
        <v>64</v>
      </c>
    </row>
    <row r="733" spans="3:17" x14ac:dyDescent="0.25">
      <c r="C733" s="8">
        <v>45.34</v>
      </c>
      <c r="D733" s="8">
        <v>5.69</v>
      </c>
      <c r="E733" s="8">
        <v>39</v>
      </c>
      <c r="P733" s="10">
        <v>13886.4</v>
      </c>
      <c r="Q733">
        <v>39</v>
      </c>
    </row>
    <row r="734" spans="3:17" x14ac:dyDescent="0.25">
      <c r="C734" s="8">
        <v>31.8</v>
      </c>
      <c r="D734" s="8">
        <v>5.36</v>
      </c>
      <c r="E734" s="8">
        <v>65</v>
      </c>
      <c r="P734" s="10">
        <v>13880.95</v>
      </c>
      <c r="Q734">
        <v>65</v>
      </c>
    </row>
    <row r="735" spans="3:17" x14ac:dyDescent="0.25">
      <c r="C735" s="8">
        <v>41.02</v>
      </c>
      <c r="D735" s="8">
        <v>11.37</v>
      </c>
      <c r="E735" s="8">
        <v>45</v>
      </c>
      <c r="P735" s="10">
        <v>13874.89</v>
      </c>
      <c r="Q735">
        <v>45</v>
      </c>
    </row>
    <row r="736" spans="3:17" x14ac:dyDescent="0.25">
      <c r="C736" s="8">
        <v>32.68</v>
      </c>
      <c r="D736" s="8">
        <v>11.87</v>
      </c>
      <c r="E736" s="8">
        <v>64</v>
      </c>
      <c r="P736" s="10">
        <v>13844.8</v>
      </c>
      <c r="Q736">
        <v>64</v>
      </c>
    </row>
    <row r="737" spans="3:17" x14ac:dyDescent="0.25">
      <c r="C737" s="8">
        <v>21.7</v>
      </c>
      <c r="D737" s="8">
        <v>4.9000000000000004</v>
      </c>
      <c r="E737" s="8">
        <v>21</v>
      </c>
      <c r="P737" s="10">
        <v>13844.51</v>
      </c>
      <c r="Q737">
        <v>21</v>
      </c>
    </row>
    <row r="738" spans="3:17" x14ac:dyDescent="0.25">
      <c r="C738" s="8">
        <v>40.479999999999997</v>
      </c>
      <c r="D738" s="8">
        <v>6.7</v>
      </c>
      <c r="E738" s="8">
        <v>65</v>
      </c>
      <c r="P738" s="10">
        <v>13831.12</v>
      </c>
      <c r="Q738">
        <v>65</v>
      </c>
    </row>
    <row r="739" spans="3:17" x14ac:dyDescent="0.25">
      <c r="C739" s="8">
        <v>34.5</v>
      </c>
      <c r="D739" s="8">
        <v>10.3</v>
      </c>
      <c r="E739" s="8">
        <v>65</v>
      </c>
      <c r="P739" s="10">
        <v>13822.8</v>
      </c>
      <c r="Q739">
        <v>65</v>
      </c>
    </row>
    <row r="740" spans="3:17" x14ac:dyDescent="0.25">
      <c r="C740" s="8">
        <v>45.9</v>
      </c>
      <c r="D740" s="8">
        <v>11.14</v>
      </c>
      <c r="E740" s="8">
        <v>37</v>
      </c>
      <c r="P740" s="10">
        <v>13819.49</v>
      </c>
      <c r="Q740">
        <v>37</v>
      </c>
    </row>
    <row r="741" spans="3:17" x14ac:dyDescent="0.25">
      <c r="C741" s="8">
        <v>33.479999999999997</v>
      </c>
      <c r="D741" s="8">
        <v>4.74</v>
      </c>
      <c r="E741" s="8">
        <v>58</v>
      </c>
      <c r="P741" s="10">
        <v>13801.61</v>
      </c>
      <c r="Q741">
        <v>58</v>
      </c>
    </row>
    <row r="742" spans="3:17" x14ac:dyDescent="0.25">
      <c r="C742" s="8">
        <v>28.31</v>
      </c>
      <c r="D742" s="8">
        <v>5.96</v>
      </c>
      <c r="E742" s="8">
        <v>65</v>
      </c>
      <c r="P742" s="10">
        <v>13770.1</v>
      </c>
      <c r="Q742">
        <v>65</v>
      </c>
    </row>
    <row r="743" spans="3:17" x14ac:dyDescent="0.25">
      <c r="C743" s="8">
        <v>21.565000000000001</v>
      </c>
      <c r="D743" s="8">
        <v>4.95</v>
      </c>
      <c r="E743" s="8">
        <v>20</v>
      </c>
      <c r="P743" s="10">
        <v>13747.87</v>
      </c>
      <c r="Q743">
        <v>20</v>
      </c>
    </row>
    <row r="744" spans="3:17" x14ac:dyDescent="0.25">
      <c r="C744" s="8">
        <v>35.590000000000003</v>
      </c>
      <c r="D744" s="8">
        <v>5.21</v>
      </c>
      <c r="E744" s="8">
        <v>55</v>
      </c>
      <c r="P744" s="10">
        <v>13746.74</v>
      </c>
      <c r="Q744">
        <v>55</v>
      </c>
    </row>
    <row r="745" spans="3:17" x14ac:dyDescent="0.25">
      <c r="C745" s="8">
        <v>43.44</v>
      </c>
      <c r="D745" s="8">
        <v>4.8600000000000003</v>
      </c>
      <c r="E745" s="8">
        <v>39</v>
      </c>
      <c r="P745" s="10">
        <v>13726.21</v>
      </c>
      <c r="Q745">
        <v>39</v>
      </c>
    </row>
    <row r="746" spans="3:17" x14ac:dyDescent="0.25">
      <c r="C746" s="8">
        <v>21.754999999999999</v>
      </c>
      <c r="D746" s="8">
        <v>7.79</v>
      </c>
      <c r="E746" s="8">
        <v>43</v>
      </c>
      <c r="P746" s="10">
        <v>13725.47</v>
      </c>
      <c r="Q746">
        <v>43</v>
      </c>
    </row>
    <row r="747" spans="3:17" x14ac:dyDescent="0.25">
      <c r="C747" s="8">
        <v>44.55</v>
      </c>
      <c r="D747" s="8">
        <v>7.12</v>
      </c>
      <c r="E747" s="8">
        <v>37</v>
      </c>
      <c r="P747" s="10">
        <v>13714.55</v>
      </c>
      <c r="Q747">
        <v>37</v>
      </c>
    </row>
    <row r="748" spans="3:17" x14ac:dyDescent="0.25">
      <c r="C748" s="8">
        <v>43.32</v>
      </c>
      <c r="D748" s="8">
        <v>4.67</v>
      </c>
      <c r="E748" s="8">
        <v>39</v>
      </c>
      <c r="P748" s="10">
        <v>13685.51</v>
      </c>
      <c r="Q748">
        <v>39</v>
      </c>
    </row>
    <row r="749" spans="3:17" x14ac:dyDescent="0.25">
      <c r="C749" s="8">
        <v>31.23</v>
      </c>
      <c r="D749" s="8">
        <v>9.1199999999999992</v>
      </c>
      <c r="E749" s="8">
        <v>61</v>
      </c>
      <c r="P749" s="10">
        <v>13677.68</v>
      </c>
      <c r="Q749">
        <v>61</v>
      </c>
    </row>
    <row r="750" spans="3:17" x14ac:dyDescent="0.25">
      <c r="C750" s="8">
        <v>42.81</v>
      </c>
      <c r="D750" s="8">
        <v>4.1500000000000004</v>
      </c>
      <c r="E750" s="8">
        <v>40</v>
      </c>
      <c r="P750" s="10">
        <v>13638.06</v>
      </c>
      <c r="Q750">
        <v>40</v>
      </c>
    </row>
    <row r="751" spans="3:17" x14ac:dyDescent="0.25">
      <c r="C751" s="8">
        <v>35.909999999999997</v>
      </c>
      <c r="D751" s="8">
        <v>6.72</v>
      </c>
      <c r="E751" s="8">
        <v>62</v>
      </c>
      <c r="P751" s="10">
        <v>13635.64</v>
      </c>
      <c r="Q751">
        <v>62</v>
      </c>
    </row>
    <row r="752" spans="3:17" x14ac:dyDescent="0.25">
      <c r="C752" s="8">
        <v>36.65</v>
      </c>
      <c r="D752" s="8">
        <v>5.01</v>
      </c>
      <c r="E752" s="8">
        <v>55</v>
      </c>
      <c r="P752" s="10">
        <v>13622.01</v>
      </c>
      <c r="Q752">
        <v>55</v>
      </c>
    </row>
    <row r="753" spans="3:17" x14ac:dyDescent="0.25">
      <c r="C753" s="8">
        <v>22.04</v>
      </c>
      <c r="D753" s="8">
        <v>10.9</v>
      </c>
      <c r="E753" s="8">
        <v>62</v>
      </c>
      <c r="P753" s="10">
        <v>13616.36</v>
      </c>
      <c r="Q753">
        <v>62</v>
      </c>
    </row>
    <row r="754" spans="3:17" x14ac:dyDescent="0.25">
      <c r="C754" s="8">
        <v>31.824999999999999</v>
      </c>
      <c r="D754" s="8">
        <v>5.52</v>
      </c>
      <c r="E754" s="8">
        <v>60</v>
      </c>
      <c r="P754" s="10">
        <v>13607.37</v>
      </c>
      <c r="Q754">
        <v>60</v>
      </c>
    </row>
    <row r="755" spans="3:17" x14ac:dyDescent="0.25">
      <c r="C755" s="8">
        <v>53.58</v>
      </c>
      <c r="D755" s="8">
        <v>4.55</v>
      </c>
      <c r="E755" s="8">
        <v>32</v>
      </c>
      <c r="P755" s="10">
        <v>13588.17</v>
      </c>
      <c r="Q755">
        <v>32</v>
      </c>
    </row>
    <row r="756" spans="3:17" x14ac:dyDescent="0.25">
      <c r="C756" s="8">
        <v>34.299999999999997</v>
      </c>
      <c r="D756" s="8">
        <v>11.76</v>
      </c>
      <c r="E756" s="8">
        <v>56</v>
      </c>
      <c r="P756" s="10">
        <v>13566.04</v>
      </c>
      <c r="Q756">
        <v>56</v>
      </c>
    </row>
    <row r="757" spans="3:17" x14ac:dyDescent="0.25">
      <c r="C757" s="8">
        <v>32.11</v>
      </c>
      <c r="D757" s="8">
        <v>7.06</v>
      </c>
      <c r="E757" s="8">
        <v>64</v>
      </c>
      <c r="P757" s="10">
        <v>13555</v>
      </c>
      <c r="Q757">
        <v>64</v>
      </c>
    </row>
    <row r="758" spans="3:17" x14ac:dyDescent="0.25">
      <c r="C758" s="8">
        <v>31.78</v>
      </c>
      <c r="D758" s="8">
        <v>11.35</v>
      </c>
      <c r="E758" s="8">
        <v>61</v>
      </c>
      <c r="P758" s="10">
        <v>13511.28</v>
      </c>
      <c r="Q758">
        <v>61</v>
      </c>
    </row>
    <row r="759" spans="3:17" x14ac:dyDescent="0.25">
      <c r="C759" s="8">
        <v>46.89</v>
      </c>
      <c r="D759" s="8">
        <v>5.52</v>
      </c>
      <c r="E759" s="8">
        <v>34</v>
      </c>
      <c r="P759" s="10">
        <v>13480.83</v>
      </c>
      <c r="Q759">
        <v>34</v>
      </c>
    </row>
    <row r="760" spans="3:17" x14ac:dyDescent="0.25">
      <c r="C760" s="8">
        <v>39.35</v>
      </c>
      <c r="D760" s="8">
        <v>7.86</v>
      </c>
      <c r="E760" s="8">
        <v>49</v>
      </c>
      <c r="P760" s="10">
        <v>13472.19</v>
      </c>
      <c r="Q760">
        <v>49</v>
      </c>
    </row>
    <row r="761" spans="3:17" x14ac:dyDescent="0.25">
      <c r="C761" s="8">
        <v>39.200000000000003</v>
      </c>
      <c r="D761" s="8">
        <v>11.38</v>
      </c>
      <c r="E761" s="8">
        <v>64</v>
      </c>
      <c r="P761" s="10">
        <v>13470.86</v>
      </c>
      <c r="Q761">
        <v>64</v>
      </c>
    </row>
    <row r="762" spans="3:17" x14ac:dyDescent="0.25">
      <c r="C762" s="8">
        <v>39.159999999999997</v>
      </c>
      <c r="D762" s="8">
        <v>10.48</v>
      </c>
      <c r="E762" s="8">
        <v>64</v>
      </c>
      <c r="P762" s="10">
        <v>13470.8</v>
      </c>
      <c r="Q762">
        <v>64</v>
      </c>
    </row>
    <row r="763" spans="3:17" x14ac:dyDescent="0.25">
      <c r="C763" s="8">
        <v>44.1</v>
      </c>
      <c r="D763" s="8">
        <v>5.04</v>
      </c>
      <c r="E763" s="8">
        <v>39</v>
      </c>
      <c r="P763" s="10">
        <v>13465.8</v>
      </c>
      <c r="Q763">
        <v>39</v>
      </c>
    </row>
    <row r="764" spans="3:17" x14ac:dyDescent="0.25">
      <c r="C764" s="8">
        <v>33.200000000000003</v>
      </c>
      <c r="D764" s="8">
        <v>9.06</v>
      </c>
      <c r="E764" s="8">
        <v>63</v>
      </c>
      <c r="P764" s="10">
        <v>13462.52</v>
      </c>
      <c r="Q764">
        <v>63</v>
      </c>
    </row>
    <row r="765" spans="3:17" x14ac:dyDescent="0.25">
      <c r="C765" s="8">
        <v>29.92</v>
      </c>
      <c r="D765" s="8">
        <v>11.07</v>
      </c>
      <c r="E765" s="8">
        <v>64</v>
      </c>
      <c r="P765" s="10">
        <v>13457.96</v>
      </c>
      <c r="Q765">
        <v>64</v>
      </c>
    </row>
    <row r="766" spans="3:17" x14ac:dyDescent="0.25">
      <c r="C766" s="8">
        <v>25</v>
      </c>
      <c r="D766" s="8">
        <v>10.45</v>
      </c>
      <c r="E766" s="8">
        <v>64</v>
      </c>
      <c r="P766" s="10">
        <v>13451.12</v>
      </c>
      <c r="Q766">
        <v>64</v>
      </c>
    </row>
    <row r="767" spans="3:17" x14ac:dyDescent="0.25">
      <c r="C767" s="8">
        <v>38.869999999999997</v>
      </c>
      <c r="D767" s="8">
        <v>8.6300000000000008</v>
      </c>
      <c r="E767" s="8">
        <v>49</v>
      </c>
      <c r="P767" s="10">
        <v>13440.7</v>
      </c>
      <c r="Q767">
        <v>49</v>
      </c>
    </row>
    <row r="768" spans="3:17" x14ac:dyDescent="0.25">
      <c r="C768" s="8">
        <v>32.299999999999997</v>
      </c>
      <c r="D768" s="8">
        <v>5.28</v>
      </c>
      <c r="E768" s="8">
        <v>57</v>
      </c>
      <c r="P768" s="10">
        <v>13430.27</v>
      </c>
      <c r="Q768">
        <v>57</v>
      </c>
    </row>
    <row r="769" spans="3:17" x14ac:dyDescent="0.25">
      <c r="C769" s="8">
        <v>31.16</v>
      </c>
      <c r="D769" s="8">
        <v>7.49</v>
      </c>
      <c r="E769" s="8">
        <v>63</v>
      </c>
      <c r="P769" s="10">
        <v>13429.04</v>
      </c>
      <c r="Q769">
        <v>63</v>
      </c>
    </row>
    <row r="770" spans="3:17" x14ac:dyDescent="0.25">
      <c r="C770" s="8">
        <v>54.59</v>
      </c>
      <c r="D770" s="8">
        <v>4.2699999999999996</v>
      </c>
      <c r="E770" s="8">
        <v>30</v>
      </c>
      <c r="P770" s="10">
        <v>13417.05</v>
      </c>
      <c r="Q770">
        <v>30</v>
      </c>
    </row>
    <row r="771" spans="3:17" x14ac:dyDescent="0.25">
      <c r="C771" s="8">
        <v>21.09</v>
      </c>
      <c r="D771" s="8">
        <v>9.2200000000000006</v>
      </c>
      <c r="E771" s="8">
        <v>63</v>
      </c>
      <c r="P771" s="10">
        <v>13415.04</v>
      </c>
      <c r="Q771">
        <v>63</v>
      </c>
    </row>
    <row r="772" spans="3:17" x14ac:dyDescent="0.25">
      <c r="C772" s="8">
        <v>52.41</v>
      </c>
      <c r="D772" s="8">
        <v>5.99</v>
      </c>
      <c r="E772" s="8">
        <v>31</v>
      </c>
      <c r="P772" s="10">
        <v>13412.97</v>
      </c>
      <c r="Q772">
        <v>31</v>
      </c>
    </row>
    <row r="773" spans="3:17" x14ac:dyDescent="0.25">
      <c r="C773" s="8">
        <v>41.47</v>
      </c>
      <c r="D773" s="8">
        <v>5.86</v>
      </c>
      <c r="E773" s="8">
        <v>64</v>
      </c>
      <c r="P773" s="10">
        <v>13405.39</v>
      </c>
      <c r="Q773">
        <v>64</v>
      </c>
    </row>
    <row r="774" spans="3:17" x14ac:dyDescent="0.25">
      <c r="C774" s="8">
        <v>33.1</v>
      </c>
      <c r="D774" s="8">
        <v>5.19</v>
      </c>
      <c r="E774" s="8">
        <v>64</v>
      </c>
      <c r="P774" s="10">
        <v>13393.76</v>
      </c>
      <c r="Q774">
        <v>64</v>
      </c>
    </row>
    <row r="775" spans="3:17" x14ac:dyDescent="0.25">
      <c r="C775" s="8">
        <v>30.8</v>
      </c>
      <c r="D775" s="8">
        <v>4.37</v>
      </c>
      <c r="E775" s="8">
        <v>64</v>
      </c>
      <c r="P775" s="10">
        <v>13390.56</v>
      </c>
      <c r="Q775">
        <v>64</v>
      </c>
    </row>
    <row r="776" spans="3:17" x14ac:dyDescent="0.25">
      <c r="C776" s="8">
        <v>42.06</v>
      </c>
      <c r="D776" s="8">
        <v>5.32</v>
      </c>
      <c r="E776" s="8">
        <v>40</v>
      </c>
      <c r="P776" s="10">
        <v>13383.67</v>
      </c>
      <c r="Q776">
        <v>40</v>
      </c>
    </row>
    <row r="777" spans="3:17" x14ac:dyDescent="0.25">
      <c r="C777" s="8">
        <v>39.270000000000003</v>
      </c>
      <c r="D777" s="8">
        <v>5.64</v>
      </c>
      <c r="E777" s="8">
        <v>45</v>
      </c>
      <c r="P777" s="10">
        <v>13377.41</v>
      </c>
      <c r="Q777">
        <v>45</v>
      </c>
    </row>
    <row r="778" spans="3:17" x14ac:dyDescent="0.25">
      <c r="C778" s="8">
        <v>30.71</v>
      </c>
      <c r="D778" s="8">
        <v>5.59</v>
      </c>
      <c r="E778" s="8">
        <v>60</v>
      </c>
      <c r="P778" s="10">
        <v>13375.76</v>
      </c>
      <c r="Q778">
        <v>60</v>
      </c>
    </row>
    <row r="779" spans="3:17" x14ac:dyDescent="0.25">
      <c r="C779" s="8">
        <v>47.19</v>
      </c>
      <c r="D779" s="8">
        <v>5.29</v>
      </c>
      <c r="E779" s="8">
        <v>34</v>
      </c>
      <c r="P779" s="10">
        <v>13360.94</v>
      </c>
      <c r="Q779">
        <v>34</v>
      </c>
    </row>
    <row r="780" spans="3:17" x14ac:dyDescent="0.25">
      <c r="C780" s="8">
        <v>30.02</v>
      </c>
      <c r="D780" s="8">
        <v>6.65</v>
      </c>
      <c r="E780" s="8">
        <v>64</v>
      </c>
      <c r="P780" s="10">
        <v>13352.1</v>
      </c>
      <c r="Q780">
        <v>64</v>
      </c>
    </row>
    <row r="781" spans="3:17" x14ac:dyDescent="0.25">
      <c r="C781" s="8">
        <v>37.909999999999997</v>
      </c>
      <c r="D781" s="8">
        <v>5.68</v>
      </c>
      <c r="E781" s="8">
        <v>48</v>
      </c>
      <c r="P781" s="10">
        <v>13333.71</v>
      </c>
      <c r="Q781">
        <v>48</v>
      </c>
    </row>
    <row r="782" spans="3:17" x14ac:dyDescent="0.25">
      <c r="C782" s="8">
        <v>54.61</v>
      </c>
      <c r="D782" s="8">
        <v>4.49</v>
      </c>
      <c r="E782" s="8">
        <v>30</v>
      </c>
      <c r="P782" s="10">
        <v>13292.52</v>
      </c>
      <c r="Q782">
        <v>30</v>
      </c>
    </row>
    <row r="783" spans="3:17" x14ac:dyDescent="0.25">
      <c r="C783" s="8">
        <v>36.005000000000003</v>
      </c>
      <c r="D783" s="8">
        <v>6.9</v>
      </c>
      <c r="E783" s="8">
        <v>62</v>
      </c>
      <c r="P783" s="10">
        <v>13228.85</v>
      </c>
      <c r="Q783">
        <v>62</v>
      </c>
    </row>
    <row r="784" spans="3:17" x14ac:dyDescent="0.25">
      <c r="C784" s="8">
        <v>28.7</v>
      </c>
      <c r="D784" s="8">
        <v>11.52</v>
      </c>
      <c r="E784" s="8">
        <v>61</v>
      </c>
      <c r="P784" s="10">
        <v>13224.69</v>
      </c>
      <c r="Q784">
        <v>61</v>
      </c>
    </row>
    <row r="785" spans="3:17" x14ac:dyDescent="0.25">
      <c r="C785" s="8">
        <v>34.295000000000002</v>
      </c>
      <c r="D785" s="8">
        <v>11.24</v>
      </c>
      <c r="E785" s="8">
        <v>59</v>
      </c>
      <c r="P785" s="10">
        <v>13224.06</v>
      </c>
      <c r="Q785">
        <v>59</v>
      </c>
    </row>
    <row r="786" spans="3:17" x14ac:dyDescent="0.25">
      <c r="C786" s="8">
        <v>27.55</v>
      </c>
      <c r="D786" s="8">
        <v>10.98</v>
      </c>
      <c r="E786" s="8">
        <v>61</v>
      </c>
      <c r="P786" s="10">
        <v>13217.09</v>
      </c>
      <c r="Q786">
        <v>61</v>
      </c>
    </row>
    <row r="787" spans="3:17" x14ac:dyDescent="0.25">
      <c r="C787" s="8">
        <v>40.700000000000003</v>
      </c>
      <c r="D787" s="8">
        <v>5.42</v>
      </c>
      <c r="E787" s="8">
        <v>42</v>
      </c>
      <c r="P787" s="10">
        <v>13214.43</v>
      </c>
      <c r="Q787">
        <v>42</v>
      </c>
    </row>
    <row r="788" spans="3:17" x14ac:dyDescent="0.25">
      <c r="C788" s="8">
        <v>18.335000000000001</v>
      </c>
      <c r="D788" s="8">
        <v>10.97</v>
      </c>
      <c r="E788" s="8">
        <v>62</v>
      </c>
      <c r="P788" s="10">
        <v>13204.29</v>
      </c>
      <c r="Q788">
        <v>62</v>
      </c>
    </row>
    <row r="789" spans="3:17" x14ac:dyDescent="0.25">
      <c r="C789" s="8">
        <v>33.914999999999999</v>
      </c>
      <c r="D789" s="8">
        <v>9.56</v>
      </c>
      <c r="E789" s="8">
        <v>62</v>
      </c>
      <c r="P789" s="10">
        <v>13143.86</v>
      </c>
      <c r="Q789">
        <v>62</v>
      </c>
    </row>
    <row r="790" spans="3:17" x14ac:dyDescent="0.25">
      <c r="C790" s="8">
        <v>33.534999999999997</v>
      </c>
      <c r="D790" s="8">
        <v>9.4</v>
      </c>
      <c r="E790" s="8">
        <v>62</v>
      </c>
      <c r="P790" s="10">
        <v>13143.34</v>
      </c>
      <c r="Q790">
        <v>62</v>
      </c>
    </row>
    <row r="791" spans="3:17" x14ac:dyDescent="0.25">
      <c r="C791" s="8">
        <v>23.655000000000001</v>
      </c>
      <c r="D791" s="8">
        <v>8.48</v>
      </c>
      <c r="E791" s="8">
        <v>63</v>
      </c>
      <c r="P791" s="10">
        <v>13129.6</v>
      </c>
      <c r="Q791">
        <v>63</v>
      </c>
    </row>
    <row r="792" spans="3:17" x14ac:dyDescent="0.25">
      <c r="C792" s="8">
        <v>28</v>
      </c>
      <c r="D792" s="8">
        <v>5.57</v>
      </c>
      <c r="E792" s="8">
        <v>25</v>
      </c>
      <c r="P792" s="10">
        <v>13126.68</v>
      </c>
      <c r="Q792">
        <v>25</v>
      </c>
    </row>
    <row r="793" spans="3:17" x14ac:dyDescent="0.25">
      <c r="C793" s="8">
        <v>30.23</v>
      </c>
      <c r="D793" s="8">
        <v>6.94</v>
      </c>
      <c r="E793" s="8">
        <v>61</v>
      </c>
      <c r="P793" s="10">
        <v>13116.84</v>
      </c>
      <c r="Q793">
        <v>61</v>
      </c>
    </row>
    <row r="794" spans="3:17" x14ac:dyDescent="0.25">
      <c r="C794" s="8">
        <v>51.14</v>
      </c>
      <c r="D794" s="8">
        <v>4.05</v>
      </c>
      <c r="E794" s="8">
        <v>32</v>
      </c>
      <c r="P794" s="10">
        <v>13113.51</v>
      </c>
      <c r="Q794">
        <v>32</v>
      </c>
    </row>
    <row r="795" spans="3:17" x14ac:dyDescent="0.25">
      <c r="C795" s="8">
        <v>24.32</v>
      </c>
      <c r="D795" s="8">
        <v>10.220000000000001</v>
      </c>
      <c r="E795" s="8">
        <v>62</v>
      </c>
      <c r="P795" s="10">
        <v>13112.6</v>
      </c>
      <c r="Q795">
        <v>62</v>
      </c>
    </row>
    <row r="796" spans="3:17" x14ac:dyDescent="0.25">
      <c r="C796" s="8">
        <v>38.06</v>
      </c>
      <c r="D796" s="8">
        <v>9.24</v>
      </c>
      <c r="E796" s="8">
        <v>53</v>
      </c>
      <c r="P796" s="10">
        <v>13110.79</v>
      </c>
      <c r="Q796">
        <v>53</v>
      </c>
    </row>
    <row r="797" spans="3:17" x14ac:dyDescent="0.25">
      <c r="C797" s="8">
        <v>37.700000000000003</v>
      </c>
      <c r="D797" s="8">
        <v>8.6</v>
      </c>
      <c r="E797" s="8">
        <v>46</v>
      </c>
      <c r="P797" s="10">
        <v>13101.74</v>
      </c>
      <c r="Q797">
        <v>46</v>
      </c>
    </row>
    <row r="798" spans="3:17" x14ac:dyDescent="0.25">
      <c r="C798" s="8">
        <v>44</v>
      </c>
      <c r="D798" s="8">
        <v>9.32</v>
      </c>
      <c r="E798" s="8">
        <v>63</v>
      </c>
      <c r="P798" s="10">
        <v>13063.88</v>
      </c>
      <c r="Q798">
        <v>63</v>
      </c>
    </row>
    <row r="799" spans="3:17" x14ac:dyDescent="0.25">
      <c r="C799" s="8">
        <v>41.45</v>
      </c>
      <c r="D799" s="8">
        <v>6.12</v>
      </c>
      <c r="E799" s="8">
        <v>39</v>
      </c>
      <c r="P799" s="10">
        <v>13051.22</v>
      </c>
      <c r="Q799">
        <v>39</v>
      </c>
    </row>
    <row r="800" spans="3:17" x14ac:dyDescent="0.25">
      <c r="C800" s="8">
        <v>25.364999999999998</v>
      </c>
      <c r="D800" s="8">
        <v>9.19</v>
      </c>
      <c r="E800" s="8">
        <v>57</v>
      </c>
      <c r="P800" s="10">
        <v>13047.33</v>
      </c>
      <c r="Q800">
        <v>57</v>
      </c>
    </row>
    <row r="801" spans="3:17" x14ac:dyDescent="0.25">
      <c r="C801" s="8">
        <v>34.56</v>
      </c>
      <c r="D801" s="8">
        <v>5.84</v>
      </c>
      <c r="E801" s="8">
        <v>55</v>
      </c>
      <c r="P801" s="10">
        <v>13044.41</v>
      </c>
      <c r="Q801">
        <v>55</v>
      </c>
    </row>
    <row r="802" spans="3:17" x14ac:dyDescent="0.25">
      <c r="C802" s="8">
        <v>28.2</v>
      </c>
      <c r="D802" s="8">
        <v>7.19</v>
      </c>
      <c r="E802" s="8">
        <v>63</v>
      </c>
      <c r="P802" s="10">
        <v>13041.92</v>
      </c>
      <c r="Q802">
        <v>63</v>
      </c>
    </row>
    <row r="803" spans="3:17" x14ac:dyDescent="0.25">
      <c r="C803" s="8">
        <v>30.43</v>
      </c>
      <c r="D803" s="8">
        <v>9.39</v>
      </c>
      <c r="E803" s="8">
        <v>59</v>
      </c>
      <c r="P803" s="10">
        <v>13023.93</v>
      </c>
      <c r="Q803">
        <v>59</v>
      </c>
    </row>
    <row r="804" spans="3:17" x14ac:dyDescent="0.25">
      <c r="C804" s="8">
        <v>32.395000000000003</v>
      </c>
      <c r="D804" s="8">
        <v>4.2699999999999996</v>
      </c>
      <c r="E804" s="8">
        <v>60</v>
      </c>
      <c r="P804" s="10">
        <v>13019.16</v>
      </c>
      <c r="Q804">
        <v>60</v>
      </c>
    </row>
    <row r="805" spans="3:17" x14ac:dyDescent="0.25">
      <c r="C805" s="8">
        <v>24.035</v>
      </c>
      <c r="D805" s="8">
        <v>11.71</v>
      </c>
      <c r="E805" s="8">
        <v>62</v>
      </c>
      <c r="P805" s="10">
        <v>13012.21</v>
      </c>
      <c r="Q805">
        <v>62</v>
      </c>
    </row>
    <row r="806" spans="3:17" x14ac:dyDescent="0.25">
      <c r="C806" s="8">
        <v>37.119999999999997</v>
      </c>
      <c r="D806" s="8">
        <v>5.29</v>
      </c>
      <c r="E806" s="8">
        <v>52</v>
      </c>
      <c r="P806" s="10">
        <v>13010.86</v>
      </c>
      <c r="Q806">
        <v>52</v>
      </c>
    </row>
    <row r="807" spans="3:17" x14ac:dyDescent="0.25">
      <c r="C807" s="8">
        <v>34.840000000000003</v>
      </c>
      <c r="D807" s="8">
        <v>6</v>
      </c>
      <c r="E807" s="8">
        <v>54</v>
      </c>
      <c r="P807" s="10">
        <v>13008.07</v>
      </c>
      <c r="Q807">
        <v>54</v>
      </c>
    </row>
    <row r="808" spans="3:17" x14ac:dyDescent="0.25">
      <c r="C808" s="8">
        <v>29.53</v>
      </c>
      <c r="D808" s="8">
        <v>10.64</v>
      </c>
      <c r="E808" s="8">
        <v>62</v>
      </c>
      <c r="P808" s="10">
        <v>13004.95</v>
      </c>
      <c r="Q808">
        <v>62</v>
      </c>
    </row>
    <row r="809" spans="3:17" x14ac:dyDescent="0.25">
      <c r="C809" s="8">
        <v>42.51</v>
      </c>
      <c r="D809" s="8">
        <v>8.2100000000000009</v>
      </c>
      <c r="E809" s="8">
        <v>43</v>
      </c>
      <c r="P809" s="10">
        <v>13002.91</v>
      </c>
      <c r="Q809">
        <v>43</v>
      </c>
    </row>
    <row r="810" spans="3:17" x14ac:dyDescent="0.25">
      <c r="C810" s="8">
        <v>38.14</v>
      </c>
      <c r="D810" s="8">
        <v>5.58</v>
      </c>
      <c r="E810" s="8">
        <v>44</v>
      </c>
      <c r="P810" s="10">
        <v>12994.12</v>
      </c>
      <c r="Q810">
        <v>44</v>
      </c>
    </row>
    <row r="811" spans="3:17" x14ac:dyDescent="0.25">
      <c r="C811" s="8">
        <v>39.93</v>
      </c>
      <c r="D811" s="8">
        <v>8.75</v>
      </c>
      <c r="E811" s="8">
        <v>63</v>
      </c>
      <c r="P811" s="10">
        <v>12982.87</v>
      </c>
      <c r="Q811">
        <v>63</v>
      </c>
    </row>
    <row r="812" spans="3:17" x14ac:dyDescent="0.25">
      <c r="C812" s="8">
        <v>38.83</v>
      </c>
      <c r="D812" s="8">
        <v>11.86</v>
      </c>
      <c r="E812" s="8">
        <v>64</v>
      </c>
      <c r="P812" s="10">
        <v>12981.35</v>
      </c>
      <c r="Q812">
        <v>64</v>
      </c>
    </row>
    <row r="813" spans="3:17" x14ac:dyDescent="0.25">
      <c r="C813" s="8">
        <v>37.4</v>
      </c>
      <c r="D813" s="8">
        <v>11.46</v>
      </c>
      <c r="E813" s="8">
        <v>64</v>
      </c>
      <c r="P813" s="10">
        <v>12979.36</v>
      </c>
      <c r="Q813">
        <v>64</v>
      </c>
    </row>
    <row r="814" spans="3:17" x14ac:dyDescent="0.25">
      <c r="C814" s="8">
        <v>21.4</v>
      </c>
      <c r="D814" s="8">
        <v>9.0299999999999994</v>
      </c>
      <c r="E814" s="8">
        <v>64</v>
      </c>
      <c r="P814" s="10">
        <v>12957.12</v>
      </c>
      <c r="Q814">
        <v>64</v>
      </c>
    </row>
    <row r="815" spans="3:17" x14ac:dyDescent="0.25">
      <c r="C815" s="8">
        <v>38.380000000000003</v>
      </c>
      <c r="D815" s="8">
        <v>8.26</v>
      </c>
      <c r="E815" s="8">
        <v>63</v>
      </c>
      <c r="P815" s="10">
        <v>12950.07</v>
      </c>
      <c r="Q815">
        <v>63</v>
      </c>
    </row>
    <row r="816" spans="3:17" x14ac:dyDescent="0.25">
      <c r="C816" s="8">
        <v>33.659999999999997</v>
      </c>
      <c r="D816" s="8">
        <v>5.42</v>
      </c>
      <c r="E816" s="8">
        <v>57</v>
      </c>
      <c r="P816" s="10">
        <v>12949.16</v>
      </c>
      <c r="Q816">
        <v>57</v>
      </c>
    </row>
    <row r="817" spans="3:17" x14ac:dyDescent="0.25">
      <c r="C817" s="8">
        <v>31.79</v>
      </c>
      <c r="D817" s="8">
        <v>11.33</v>
      </c>
      <c r="E817" s="8">
        <v>61</v>
      </c>
      <c r="P817" s="10">
        <v>12928.79</v>
      </c>
      <c r="Q817">
        <v>61</v>
      </c>
    </row>
    <row r="818" spans="3:17" x14ac:dyDescent="0.25">
      <c r="C818" s="8">
        <v>29.7</v>
      </c>
      <c r="D818" s="8">
        <v>7.69</v>
      </c>
      <c r="E818" s="8">
        <v>61</v>
      </c>
      <c r="P818" s="10">
        <v>12925.89</v>
      </c>
      <c r="Q818">
        <v>61</v>
      </c>
    </row>
    <row r="819" spans="3:17" x14ac:dyDescent="0.25">
      <c r="C819" s="8">
        <v>25.46</v>
      </c>
      <c r="D819" s="8">
        <v>8.77</v>
      </c>
      <c r="E819" s="8">
        <v>61</v>
      </c>
      <c r="P819" s="10">
        <v>12913.99</v>
      </c>
      <c r="Q819">
        <v>61</v>
      </c>
    </row>
    <row r="820" spans="3:17" x14ac:dyDescent="0.25">
      <c r="C820" s="8">
        <v>39.14</v>
      </c>
      <c r="D820" s="8">
        <v>4.91</v>
      </c>
      <c r="E820" s="8">
        <v>20</v>
      </c>
      <c r="P820" s="10">
        <v>12890.06</v>
      </c>
      <c r="Q820">
        <v>20</v>
      </c>
    </row>
    <row r="821" spans="3:17" x14ac:dyDescent="0.25">
      <c r="C821" s="8">
        <v>41.2</v>
      </c>
      <c r="D821" s="8">
        <v>4.95</v>
      </c>
      <c r="E821" s="8">
        <v>40</v>
      </c>
      <c r="P821" s="10">
        <v>12870.31</v>
      </c>
      <c r="Q821">
        <v>40</v>
      </c>
    </row>
    <row r="822" spans="3:17" x14ac:dyDescent="0.25">
      <c r="C822" s="8">
        <v>28.81</v>
      </c>
      <c r="D822" s="8">
        <v>10.8</v>
      </c>
      <c r="E822" s="8">
        <v>61</v>
      </c>
      <c r="P822" s="10">
        <v>12856.84</v>
      </c>
      <c r="Q822">
        <v>61</v>
      </c>
    </row>
    <row r="823" spans="3:17" x14ac:dyDescent="0.25">
      <c r="C823" s="8">
        <v>37.409999999999997</v>
      </c>
      <c r="D823" s="8">
        <v>7.21</v>
      </c>
      <c r="E823" s="8">
        <v>51</v>
      </c>
      <c r="P823" s="10">
        <v>12852.37</v>
      </c>
      <c r="Q823">
        <v>51</v>
      </c>
    </row>
    <row r="824" spans="3:17" x14ac:dyDescent="0.25">
      <c r="C824" s="8">
        <v>52.54</v>
      </c>
      <c r="D824" s="8">
        <v>5.12</v>
      </c>
      <c r="E824" s="8">
        <v>31</v>
      </c>
      <c r="P824" s="10">
        <v>12847.24</v>
      </c>
      <c r="Q824">
        <v>31</v>
      </c>
    </row>
    <row r="825" spans="3:17" x14ac:dyDescent="0.25">
      <c r="C825" s="8">
        <v>17.29</v>
      </c>
      <c r="D825" s="8">
        <v>4.62</v>
      </c>
      <c r="E825" s="8">
        <v>20</v>
      </c>
      <c r="P825" s="10">
        <v>12829.46</v>
      </c>
      <c r="Q825">
        <v>20</v>
      </c>
    </row>
    <row r="826" spans="3:17" x14ac:dyDescent="0.25">
      <c r="C826" s="8">
        <v>31.74</v>
      </c>
      <c r="D826" s="8">
        <v>7.68</v>
      </c>
      <c r="E826" s="8">
        <v>57</v>
      </c>
      <c r="P826" s="10">
        <v>12823.25</v>
      </c>
      <c r="Q826">
        <v>57</v>
      </c>
    </row>
    <row r="827" spans="3:17" x14ac:dyDescent="0.25">
      <c r="C827" s="8">
        <v>26.504999999999999</v>
      </c>
      <c r="D827" s="8">
        <v>6.79</v>
      </c>
      <c r="E827" s="8">
        <v>61</v>
      </c>
      <c r="P827" s="10">
        <v>12815.44</v>
      </c>
      <c r="Q827">
        <v>61</v>
      </c>
    </row>
    <row r="828" spans="3:17" x14ac:dyDescent="0.25">
      <c r="C828" s="8">
        <v>36.479999999999997</v>
      </c>
      <c r="D828" s="8">
        <v>11.09</v>
      </c>
      <c r="E828" s="8">
        <v>46</v>
      </c>
      <c r="P828" s="10">
        <v>12797.21</v>
      </c>
      <c r="Q828">
        <v>46</v>
      </c>
    </row>
    <row r="829" spans="3:17" x14ac:dyDescent="0.25">
      <c r="C829" s="8">
        <v>39.159999999999997</v>
      </c>
      <c r="D829" s="8">
        <v>5.24</v>
      </c>
      <c r="E829" s="8">
        <v>41</v>
      </c>
      <c r="P829" s="10">
        <v>12788.18</v>
      </c>
      <c r="Q829">
        <v>41</v>
      </c>
    </row>
    <row r="830" spans="3:17" x14ac:dyDescent="0.25">
      <c r="C830" s="8">
        <v>28.22</v>
      </c>
      <c r="D830" s="8">
        <v>7.51</v>
      </c>
      <c r="E830" s="8">
        <v>60</v>
      </c>
      <c r="P830" s="10">
        <v>12788.03</v>
      </c>
      <c r="Q830">
        <v>60</v>
      </c>
    </row>
    <row r="831" spans="3:17" x14ac:dyDescent="0.25">
      <c r="C831" s="8">
        <v>35</v>
      </c>
      <c r="D831" s="8">
        <v>4.13</v>
      </c>
      <c r="E831" s="8">
        <v>52</v>
      </c>
      <c r="P831" s="10">
        <v>12776.05</v>
      </c>
      <c r="Q831">
        <v>52</v>
      </c>
    </row>
    <row r="832" spans="3:17" x14ac:dyDescent="0.25">
      <c r="C832" s="8">
        <v>36.24</v>
      </c>
      <c r="D832" s="8">
        <v>8.3800000000000008</v>
      </c>
      <c r="E832" s="8">
        <v>49</v>
      </c>
      <c r="P832" s="10">
        <v>12770.27</v>
      </c>
      <c r="Q832">
        <v>49</v>
      </c>
    </row>
    <row r="833" spans="3:17" x14ac:dyDescent="0.25">
      <c r="C833" s="8">
        <v>36.954999999999998</v>
      </c>
      <c r="D833" s="8">
        <v>8.07</v>
      </c>
      <c r="E833" s="8">
        <v>62</v>
      </c>
      <c r="P833" s="10">
        <v>12741.17</v>
      </c>
      <c r="Q833">
        <v>62</v>
      </c>
    </row>
    <row r="834" spans="3:17" x14ac:dyDescent="0.25">
      <c r="C834" s="8">
        <v>29.64</v>
      </c>
      <c r="D834" s="8">
        <v>8.9499999999999993</v>
      </c>
      <c r="E834" s="8">
        <v>62</v>
      </c>
      <c r="P834" s="10">
        <v>12731</v>
      </c>
      <c r="Q834">
        <v>62</v>
      </c>
    </row>
    <row r="835" spans="3:17" x14ac:dyDescent="0.25">
      <c r="C835" s="8">
        <v>42.74</v>
      </c>
      <c r="D835" s="8">
        <v>6.31</v>
      </c>
      <c r="E835" s="8">
        <v>36</v>
      </c>
      <c r="P835" s="10">
        <v>12718.21</v>
      </c>
      <c r="Q835">
        <v>36</v>
      </c>
    </row>
    <row r="836" spans="3:17" x14ac:dyDescent="0.25">
      <c r="C836" s="8">
        <v>36.130000000000003</v>
      </c>
      <c r="D836" s="8">
        <v>7.19</v>
      </c>
      <c r="E836" s="8">
        <v>54</v>
      </c>
      <c r="P836" s="10">
        <v>12713</v>
      </c>
      <c r="Q836">
        <v>54</v>
      </c>
    </row>
    <row r="837" spans="3:17" x14ac:dyDescent="0.25">
      <c r="C837" s="8">
        <v>31.55</v>
      </c>
      <c r="D837" s="8">
        <v>6.11</v>
      </c>
      <c r="E837" s="8">
        <v>59</v>
      </c>
      <c r="P837" s="10">
        <v>12700.63</v>
      </c>
      <c r="Q837">
        <v>59</v>
      </c>
    </row>
    <row r="838" spans="3:17" x14ac:dyDescent="0.25">
      <c r="C838" s="8">
        <v>52.75</v>
      </c>
      <c r="D838" s="8">
        <v>6.02</v>
      </c>
      <c r="E838" s="8">
        <v>32</v>
      </c>
      <c r="P838" s="10">
        <v>12699.56</v>
      </c>
      <c r="Q838">
        <v>32</v>
      </c>
    </row>
    <row r="839" spans="3:17" x14ac:dyDescent="0.25">
      <c r="C839" s="8">
        <v>36.67</v>
      </c>
      <c r="D839" s="8">
        <v>11.86</v>
      </c>
      <c r="E839" s="8">
        <v>50</v>
      </c>
      <c r="P839" s="10">
        <v>12697.48</v>
      </c>
      <c r="Q839">
        <v>50</v>
      </c>
    </row>
    <row r="840" spans="3:17" x14ac:dyDescent="0.25">
      <c r="C840" s="8">
        <v>38.06</v>
      </c>
      <c r="D840" s="8">
        <v>8.25</v>
      </c>
      <c r="E840" s="8">
        <v>62</v>
      </c>
      <c r="P840" s="10">
        <v>12648.7</v>
      </c>
      <c r="Q840">
        <v>62</v>
      </c>
    </row>
    <row r="841" spans="3:17" x14ac:dyDescent="0.25">
      <c r="C841" s="8">
        <v>38</v>
      </c>
      <c r="D841" s="8">
        <v>8.1300000000000008</v>
      </c>
      <c r="E841" s="8">
        <v>59</v>
      </c>
      <c r="P841" s="10">
        <v>12646.21</v>
      </c>
      <c r="Q841">
        <v>59</v>
      </c>
    </row>
    <row r="842" spans="3:17" x14ac:dyDescent="0.25">
      <c r="C842" s="8">
        <v>35.1</v>
      </c>
      <c r="D842" s="8">
        <v>10.1</v>
      </c>
      <c r="E842" s="8">
        <v>62</v>
      </c>
      <c r="P842" s="10">
        <v>12644.59</v>
      </c>
      <c r="Q842">
        <v>62</v>
      </c>
    </row>
    <row r="843" spans="3:17" x14ac:dyDescent="0.25">
      <c r="C843" s="8">
        <v>33.82</v>
      </c>
      <c r="D843" s="8">
        <v>5.89</v>
      </c>
      <c r="E843" s="8">
        <v>57</v>
      </c>
      <c r="P843" s="10">
        <v>12643.38</v>
      </c>
      <c r="Q843">
        <v>57</v>
      </c>
    </row>
    <row r="844" spans="3:17" x14ac:dyDescent="0.25">
      <c r="C844" s="8">
        <v>37.43</v>
      </c>
      <c r="D844" s="8">
        <v>4.97</v>
      </c>
      <c r="E844" s="8">
        <v>52</v>
      </c>
      <c r="P844" s="10">
        <v>12640.24</v>
      </c>
      <c r="Q844">
        <v>52</v>
      </c>
    </row>
    <row r="845" spans="3:17" x14ac:dyDescent="0.25">
      <c r="C845" s="8">
        <v>30.5</v>
      </c>
      <c r="D845" s="8">
        <v>9.9</v>
      </c>
      <c r="E845" s="8">
        <v>62</v>
      </c>
      <c r="P845" s="10">
        <v>12638.2</v>
      </c>
      <c r="Q845">
        <v>62</v>
      </c>
    </row>
    <row r="846" spans="3:17" x14ac:dyDescent="0.25">
      <c r="C846" s="8">
        <v>24.53</v>
      </c>
      <c r="D846" s="8">
        <v>9.0500000000000007</v>
      </c>
      <c r="E846" s="8">
        <v>61</v>
      </c>
      <c r="P846" s="10">
        <v>12629.9</v>
      </c>
      <c r="Q846">
        <v>61</v>
      </c>
    </row>
    <row r="847" spans="3:17" x14ac:dyDescent="0.25">
      <c r="C847" s="8">
        <v>25.74</v>
      </c>
      <c r="D847" s="8">
        <v>10.93</v>
      </c>
      <c r="E847" s="8">
        <v>59</v>
      </c>
      <c r="P847" s="10">
        <v>12629.17</v>
      </c>
      <c r="Q847">
        <v>59</v>
      </c>
    </row>
    <row r="848" spans="3:17" x14ac:dyDescent="0.25">
      <c r="C848" s="8">
        <v>34.08</v>
      </c>
      <c r="D848" s="8">
        <v>7.58</v>
      </c>
      <c r="E848" s="8">
        <v>53</v>
      </c>
      <c r="P848" s="10">
        <v>12624.74</v>
      </c>
      <c r="Q848">
        <v>53</v>
      </c>
    </row>
    <row r="849" spans="3:17" x14ac:dyDescent="0.25">
      <c r="C849" s="8">
        <v>31.35</v>
      </c>
      <c r="D849" s="8">
        <v>11</v>
      </c>
      <c r="E849" s="8">
        <v>61</v>
      </c>
      <c r="P849" s="10">
        <v>12622.18</v>
      </c>
      <c r="Q849">
        <v>61</v>
      </c>
    </row>
    <row r="850" spans="3:17" x14ac:dyDescent="0.25">
      <c r="C850" s="8">
        <v>26.79</v>
      </c>
      <c r="D850" s="8">
        <v>5.0599999999999996</v>
      </c>
      <c r="E850" s="8">
        <v>25</v>
      </c>
      <c r="P850" s="10">
        <v>12609.89</v>
      </c>
      <c r="Q850">
        <v>25</v>
      </c>
    </row>
    <row r="851" spans="3:17" x14ac:dyDescent="0.25">
      <c r="C851" s="8">
        <v>42.78</v>
      </c>
      <c r="D851" s="8">
        <v>6.11</v>
      </c>
      <c r="E851" s="8">
        <v>36</v>
      </c>
      <c r="P851" s="10">
        <v>12600.46</v>
      </c>
      <c r="Q851">
        <v>36</v>
      </c>
    </row>
    <row r="852" spans="3:17" x14ac:dyDescent="0.25">
      <c r="C852" s="8">
        <v>46.75</v>
      </c>
      <c r="D852" s="8">
        <v>6.66</v>
      </c>
      <c r="E852" s="8">
        <v>54</v>
      </c>
      <c r="P852" s="10">
        <v>12592.53</v>
      </c>
      <c r="Q852">
        <v>54</v>
      </c>
    </row>
    <row r="853" spans="3:17" x14ac:dyDescent="0.25">
      <c r="C853" s="8">
        <v>32.15</v>
      </c>
      <c r="D853" s="8">
        <v>4.0199999999999996</v>
      </c>
      <c r="E853" s="8">
        <v>54</v>
      </c>
      <c r="P853" s="10">
        <v>12579.92</v>
      </c>
      <c r="Q853">
        <v>54</v>
      </c>
    </row>
    <row r="854" spans="3:17" x14ac:dyDescent="0.25">
      <c r="C854" s="8">
        <v>43.4</v>
      </c>
      <c r="D854" s="8">
        <v>8.81</v>
      </c>
      <c r="E854" s="8">
        <v>62</v>
      </c>
      <c r="P854" s="10">
        <v>12574.05</v>
      </c>
      <c r="Q854">
        <v>62</v>
      </c>
    </row>
    <row r="855" spans="3:17" x14ac:dyDescent="0.25">
      <c r="C855" s="8">
        <v>31.57</v>
      </c>
      <c r="D855" s="8">
        <v>7.92</v>
      </c>
      <c r="E855" s="8">
        <v>62</v>
      </c>
      <c r="P855" s="10">
        <v>12557.61</v>
      </c>
      <c r="Q855">
        <v>62</v>
      </c>
    </row>
    <row r="856" spans="3:17" x14ac:dyDescent="0.25">
      <c r="C856" s="8">
        <v>24.32</v>
      </c>
      <c r="D856" s="8">
        <v>7.48</v>
      </c>
      <c r="E856" s="8">
        <v>62</v>
      </c>
      <c r="P856" s="10">
        <v>12523.6</v>
      </c>
      <c r="Q856">
        <v>62</v>
      </c>
    </row>
    <row r="857" spans="3:17" x14ac:dyDescent="0.25">
      <c r="C857" s="8">
        <v>31.07</v>
      </c>
      <c r="D857" s="8">
        <v>4.62</v>
      </c>
      <c r="E857" s="8">
        <v>58</v>
      </c>
      <c r="P857" s="10">
        <v>12499.88</v>
      </c>
      <c r="Q857">
        <v>58</v>
      </c>
    </row>
    <row r="858" spans="3:17" x14ac:dyDescent="0.25">
      <c r="C858" s="8">
        <v>35.814999999999998</v>
      </c>
      <c r="D858" s="8">
        <v>8.4700000000000006</v>
      </c>
      <c r="E858" s="8">
        <v>55</v>
      </c>
      <c r="P858" s="10">
        <v>12495.29</v>
      </c>
      <c r="Q858">
        <v>55</v>
      </c>
    </row>
    <row r="859" spans="3:17" x14ac:dyDescent="0.25">
      <c r="C859" s="8">
        <v>40.81</v>
      </c>
      <c r="D859" s="8">
        <v>10.58</v>
      </c>
      <c r="E859" s="8">
        <v>57</v>
      </c>
      <c r="P859" s="10">
        <v>12485.8</v>
      </c>
      <c r="Q859">
        <v>57</v>
      </c>
    </row>
    <row r="860" spans="3:17" x14ac:dyDescent="0.25">
      <c r="C860" s="8">
        <v>24.605</v>
      </c>
      <c r="D860" s="8">
        <v>7.48</v>
      </c>
      <c r="E860" s="8">
        <v>56</v>
      </c>
      <c r="P860" s="10">
        <v>12479.71</v>
      </c>
      <c r="Q860">
        <v>56</v>
      </c>
    </row>
    <row r="861" spans="3:17" x14ac:dyDescent="0.25">
      <c r="C861" s="8">
        <v>21.47</v>
      </c>
      <c r="D861" s="8">
        <v>7.82</v>
      </c>
      <c r="E861" s="8">
        <v>55</v>
      </c>
      <c r="P861" s="10">
        <v>12475.35</v>
      </c>
      <c r="Q861">
        <v>55</v>
      </c>
    </row>
    <row r="862" spans="3:17" x14ac:dyDescent="0.25">
      <c r="C862" s="8">
        <v>52.89</v>
      </c>
      <c r="D862" s="8">
        <v>4.96</v>
      </c>
      <c r="E862" s="8">
        <v>29</v>
      </c>
      <c r="P862" s="10">
        <v>12452.25</v>
      </c>
      <c r="Q862">
        <v>29</v>
      </c>
    </row>
    <row r="863" spans="3:17" x14ac:dyDescent="0.25">
      <c r="C863" s="8">
        <v>32.965000000000003</v>
      </c>
      <c r="D863" s="8">
        <v>6.15</v>
      </c>
      <c r="E863" s="8">
        <v>60</v>
      </c>
      <c r="P863" s="10">
        <v>12430.95</v>
      </c>
      <c r="Q863">
        <v>60</v>
      </c>
    </row>
    <row r="864" spans="3:17" x14ac:dyDescent="0.25">
      <c r="C864" s="8">
        <v>36.799999999999997</v>
      </c>
      <c r="D864" s="8">
        <v>4.62</v>
      </c>
      <c r="E864" s="8">
        <v>45</v>
      </c>
      <c r="P864" s="10">
        <v>12408.29</v>
      </c>
      <c r="Q864">
        <v>45</v>
      </c>
    </row>
    <row r="865" spans="3:17" x14ac:dyDescent="0.25">
      <c r="C865" s="8">
        <v>34.299999999999997</v>
      </c>
      <c r="D865" s="8">
        <v>4.87</v>
      </c>
      <c r="E865" s="8">
        <v>52</v>
      </c>
      <c r="P865" s="10">
        <v>12407.3</v>
      </c>
      <c r="Q865">
        <v>52</v>
      </c>
    </row>
    <row r="866" spans="3:17" x14ac:dyDescent="0.25">
      <c r="C866" s="8">
        <v>35.244999999999997</v>
      </c>
      <c r="D866" s="8">
        <v>4.63</v>
      </c>
      <c r="E866" s="8">
        <v>34</v>
      </c>
      <c r="P866" s="10">
        <v>12404.88</v>
      </c>
      <c r="Q866">
        <v>34</v>
      </c>
    </row>
    <row r="867" spans="3:17" x14ac:dyDescent="0.25">
      <c r="C867" s="8">
        <v>26.23</v>
      </c>
      <c r="D867" s="8">
        <v>11.93</v>
      </c>
      <c r="E867" s="8">
        <v>62</v>
      </c>
      <c r="P867" s="10">
        <v>12369.89</v>
      </c>
      <c r="Q867">
        <v>62</v>
      </c>
    </row>
    <row r="868" spans="3:17" x14ac:dyDescent="0.25">
      <c r="C868" s="8">
        <v>36.1</v>
      </c>
      <c r="D868" s="8">
        <v>5.65</v>
      </c>
      <c r="E868" s="8">
        <v>57</v>
      </c>
      <c r="P868" s="10">
        <v>12363.55</v>
      </c>
      <c r="Q868">
        <v>57</v>
      </c>
    </row>
    <row r="869" spans="3:17" x14ac:dyDescent="0.25">
      <c r="C869" s="8">
        <v>37.1</v>
      </c>
      <c r="D869" s="8">
        <v>11.21</v>
      </c>
      <c r="E869" s="8">
        <v>61</v>
      </c>
      <c r="P869" s="10">
        <v>12347.17</v>
      </c>
      <c r="Q869">
        <v>61</v>
      </c>
    </row>
    <row r="870" spans="3:17" x14ac:dyDescent="0.25">
      <c r="C870" s="8">
        <v>27.5</v>
      </c>
      <c r="D870" s="8">
        <v>10.62</v>
      </c>
      <c r="E870" s="8">
        <v>61</v>
      </c>
      <c r="P870" s="10">
        <v>12333.83</v>
      </c>
      <c r="Q870">
        <v>61</v>
      </c>
    </row>
    <row r="871" spans="3:17" x14ac:dyDescent="0.25">
      <c r="C871" s="8">
        <v>24.7</v>
      </c>
      <c r="D871" s="8">
        <v>10.7</v>
      </c>
      <c r="E871" s="8">
        <v>61</v>
      </c>
      <c r="P871" s="10">
        <v>12323.94</v>
      </c>
      <c r="Q871">
        <v>61</v>
      </c>
    </row>
    <row r="872" spans="3:17" x14ac:dyDescent="0.25">
      <c r="C872" s="8">
        <v>26.78</v>
      </c>
      <c r="D872" s="8">
        <v>10.02</v>
      </c>
      <c r="E872" s="8">
        <v>61</v>
      </c>
      <c r="P872" s="10">
        <v>12299.59</v>
      </c>
      <c r="Q872">
        <v>61</v>
      </c>
    </row>
    <row r="873" spans="3:17" x14ac:dyDescent="0.25">
      <c r="C873" s="8">
        <v>45.8</v>
      </c>
      <c r="D873" s="8">
        <v>4.8499999999999996</v>
      </c>
      <c r="E873" s="8">
        <v>34</v>
      </c>
      <c r="P873" s="10">
        <v>12282.38</v>
      </c>
      <c r="Q873">
        <v>34</v>
      </c>
    </row>
    <row r="874" spans="3:17" x14ac:dyDescent="0.25">
      <c r="C874" s="8">
        <v>29</v>
      </c>
      <c r="D874" s="8">
        <v>4.3899999999999997</v>
      </c>
      <c r="E874" s="8">
        <v>57</v>
      </c>
      <c r="P874" s="10">
        <v>12282.03</v>
      </c>
      <c r="Q874">
        <v>57</v>
      </c>
    </row>
    <row r="875" spans="3:17" x14ac:dyDescent="0.25">
      <c r="C875" s="8">
        <v>33.534999999999997</v>
      </c>
      <c r="D875" s="8">
        <v>8.24</v>
      </c>
      <c r="E875" s="8">
        <v>57</v>
      </c>
      <c r="P875" s="10">
        <v>12269.69</v>
      </c>
      <c r="Q875">
        <v>57</v>
      </c>
    </row>
    <row r="876" spans="3:17" x14ac:dyDescent="0.25">
      <c r="C876" s="8">
        <v>32.774999999999999</v>
      </c>
      <c r="D876" s="8">
        <v>9.77</v>
      </c>
      <c r="E876" s="8">
        <v>56</v>
      </c>
      <c r="P876" s="10">
        <v>12268.63</v>
      </c>
      <c r="Q876">
        <v>56</v>
      </c>
    </row>
    <row r="877" spans="3:17" x14ac:dyDescent="0.25">
      <c r="C877" s="8">
        <v>37.51</v>
      </c>
      <c r="D877" s="8">
        <v>5.5</v>
      </c>
      <c r="E877" s="8">
        <v>57</v>
      </c>
      <c r="P877" s="10">
        <v>12265.51</v>
      </c>
      <c r="Q877">
        <v>57</v>
      </c>
    </row>
    <row r="878" spans="3:17" x14ac:dyDescent="0.25">
      <c r="C878" s="8">
        <v>39.86</v>
      </c>
      <c r="D878" s="8">
        <v>11.84</v>
      </c>
      <c r="E878" s="8">
        <v>38</v>
      </c>
      <c r="P878" s="10">
        <v>12255.04</v>
      </c>
      <c r="Q878">
        <v>38</v>
      </c>
    </row>
    <row r="879" spans="3:17" x14ac:dyDescent="0.25">
      <c r="C879" s="8">
        <v>42.13</v>
      </c>
      <c r="D879" s="8">
        <v>4.66</v>
      </c>
      <c r="E879" s="8">
        <v>34</v>
      </c>
      <c r="P879" s="10">
        <v>12254.44</v>
      </c>
      <c r="Q879">
        <v>34</v>
      </c>
    </row>
    <row r="880" spans="3:17" x14ac:dyDescent="0.25">
      <c r="C880" s="8">
        <v>35.99</v>
      </c>
      <c r="D880" s="8">
        <v>11.11</v>
      </c>
      <c r="E880" s="8">
        <v>50</v>
      </c>
      <c r="P880" s="10">
        <v>12245.17</v>
      </c>
      <c r="Q880">
        <v>50</v>
      </c>
    </row>
    <row r="881" spans="3:17" x14ac:dyDescent="0.25">
      <c r="C881" s="8">
        <v>35.200000000000003</v>
      </c>
      <c r="D881" s="8">
        <v>7.72</v>
      </c>
      <c r="E881" s="8">
        <v>61</v>
      </c>
      <c r="P881" s="10">
        <v>12244.53</v>
      </c>
      <c r="Q881">
        <v>61</v>
      </c>
    </row>
    <row r="882" spans="3:17" x14ac:dyDescent="0.25">
      <c r="C882" s="8">
        <v>29.91</v>
      </c>
      <c r="D882" s="8">
        <v>5.55</v>
      </c>
      <c r="E882" s="8">
        <v>58</v>
      </c>
      <c r="P882" s="10">
        <v>12237.73</v>
      </c>
      <c r="Q882">
        <v>58</v>
      </c>
    </row>
    <row r="883" spans="3:17" x14ac:dyDescent="0.25">
      <c r="C883" s="8">
        <v>36.479999999999997</v>
      </c>
      <c r="D883" s="8">
        <v>5.05</v>
      </c>
      <c r="E883" s="8">
        <v>60</v>
      </c>
      <c r="P883" s="10">
        <v>12235.84</v>
      </c>
      <c r="Q883">
        <v>60</v>
      </c>
    </row>
    <row r="884" spans="3:17" x14ac:dyDescent="0.25">
      <c r="C884" s="8">
        <v>27.5</v>
      </c>
      <c r="D884" s="8">
        <v>8.69</v>
      </c>
      <c r="E884" s="8">
        <v>61</v>
      </c>
      <c r="P884" s="10">
        <v>12233.83</v>
      </c>
      <c r="Q884">
        <v>61</v>
      </c>
    </row>
    <row r="885" spans="3:17" x14ac:dyDescent="0.25">
      <c r="C885" s="8">
        <v>33.44</v>
      </c>
      <c r="D885" s="8">
        <v>5.9</v>
      </c>
      <c r="E885" s="8">
        <v>60</v>
      </c>
      <c r="P885" s="10">
        <v>12231.61</v>
      </c>
      <c r="Q885">
        <v>60</v>
      </c>
    </row>
    <row r="886" spans="3:17" x14ac:dyDescent="0.25">
      <c r="C886" s="8">
        <v>28.215</v>
      </c>
      <c r="D886" s="8">
        <v>6.29</v>
      </c>
      <c r="E886" s="8">
        <v>60</v>
      </c>
      <c r="P886" s="10">
        <v>12224.35</v>
      </c>
      <c r="Q886">
        <v>60</v>
      </c>
    </row>
    <row r="887" spans="3:17" x14ac:dyDescent="0.25">
      <c r="C887" s="8">
        <v>27.17</v>
      </c>
      <c r="D887" s="8">
        <v>5.84</v>
      </c>
      <c r="E887" s="8">
        <v>60</v>
      </c>
      <c r="P887" s="10">
        <v>12222.9</v>
      </c>
      <c r="Q887">
        <v>60</v>
      </c>
    </row>
    <row r="888" spans="3:17" x14ac:dyDescent="0.25">
      <c r="C888" s="8">
        <v>35.380000000000003</v>
      </c>
      <c r="D888" s="8">
        <v>6.12</v>
      </c>
      <c r="E888" s="8">
        <v>47</v>
      </c>
      <c r="P888" s="10">
        <v>12218.7</v>
      </c>
      <c r="Q888">
        <v>47</v>
      </c>
    </row>
    <row r="889" spans="3:17" x14ac:dyDescent="0.25">
      <c r="C889" s="8">
        <v>43.48</v>
      </c>
      <c r="D889" s="8">
        <v>6.24</v>
      </c>
      <c r="E889" s="8">
        <v>33</v>
      </c>
      <c r="P889" s="10">
        <v>12198.64</v>
      </c>
      <c r="Q889">
        <v>33</v>
      </c>
    </row>
    <row r="890" spans="3:17" x14ac:dyDescent="0.25">
      <c r="C890" s="8">
        <v>41.73</v>
      </c>
      <c r="D890" s="8">
        <v>6.25</v>
      </c>
      <c r="E890" s="8">
        <v>37</v>
      </c>
      <c r="P890" s="10">
        <v>12148.2</v>
      </c>
      <c r="Q890">
        <v>37</v>
      </c>
    </row>
    <row r="891" spans="3:17" x14ac:dyDescent="0.25">
      <c r="C891" s="8">
        <v>28.9</v>
      </c>
      <c r="D891" s="8">
        <v>11.96</v>
      </c>
      <c r="E891" s="8">
        <v>62</v>
      </c>
      <c r="P891" s="10">
        <v>12146.97</v>
      </c>
      <c r="Q891">
        <v>62</v>
      </c>
    </row>
    <row r="892" spans="3:17" x14ac:dyDescent="0.25">
      <c r="C892" s="8">
        <v>25.74</v>
      </c>
      <c r="D892" s="8">
        <v>7.69</v>
      </c>
      <c r="E892" s="8">
        <v>62</v>
      </c>
      <c r="P892" s="10">
        <v>12142.58</v>
      </c>
      <c r="Q892">
        <v>62</v>
      </c>
    </row>
    <row r="893" spans="3:17" x14ac:dyDescent="0.25">
      <c r="C893" s="8">
        <v>36.06</v>
      </c>
      <c r="D893" s="8">
        <v>8.83</v>
      </c>
      <c r="E893" s="8">
        <v>50</v>
      </c>
      <c r="P893" s="10">
        <v>12137.6</v>
      </c>
      <c r="Q893">
        <v>50</v>
      </c>
    </row>
    <row r="894" spans="3:17" x14ac:dyDescent="0.25">
      <c r="C894" s="8">
        <v>43.28</v>
      </c>
      <c r="D894" s="8">
        <v>4.41</v>
      </c>
      <c r="E894" s="8">
        <v>33</v>
      </c>
      <c r="P894" s="10">
        <v>12130.8</v>
      </c>
      <c r="Q894">
        <v>33</v>
      </c>
    </row>
    <row r="895" spans="3:17" x14ac:dyDescent="0.25">
      <c r="C895" s="8">
        <v>28.785</v>
      </c>
      <c r="D895" s="8">
        <v>9.1</v>
      </c>
      <c r="E895" s="8">
        <v>61</v>
      </c>
      <c r="P895" s="10">
        <v>12129.61</v>
      </c>
      <c r="Q895">
        <v>61</v>
      </c>
    </row>
    <row r="896" spans="3:17" x14ac:dyDescent="0.25">
      <c r="C896" s="8">
        <v>25.46</v>
      </c>
      <c r="D896" s="8">
        <v>11.52</v>
      </c>
      <c r="E896" s="8">
        <v>61</v>
      </c>
      <c r="P896" s="10">
        <v>12124.99</v>
      </c>
      <c r="Q896">
        <v>61</v>
      </c>
    </row>
    <row r="897" spans="3:17" x14ac:dyDescent="0.25">
      <c r="C897" s="8">
        <v>30.8</v>
      </c>
      <c r="D897" s="8">
        <v>10.95</v>
      </c>
      <c r="E897" s="8">
        <v>56</v>
      </c>
      <c r="P897" s="10">
        <v>12105.32</v>
      </c>
      <c r="Q897">
        <v>56</v>
      </c>
    </row>
    <row r="898" spans="3:17" x14ac:dyDescent="0.25">
      <c r="C898" s="8">
        <v>28.88</v>
      </c>
      <c r="D898" s="8">
        <v>11.5</v>
      </c>
      <c r="E898" s="8">
        <v>55</v>
      </c>
      <c r="P898" s="10">
        <v>12096.65</v>
      </c>
      <c r="Q898">
        <v>55</v>
      </c>
    </row>
    <row r="899" spans="3:17" x14ac:dyDescent="0.25">
      <c r="C899" s="8">
        <v>23</v>
      </c>
      <c r="D899" s="8">
        <v>9.8800000000000008</v>
      </c>
      <c r="E899" s="8">
        <v>56</v>
      </c>
      <c r="P899" s="10">
        <v>12094.48</v>
      </c>
      <c r="Q899">
        <v>56</v>
      </c>
    </row>
    <row r="900" spans="3:17" x14ac:dyDescent="0.25">
      <c r="C900" s="8">
        <v>38.25</v>
      </c>
      <c r="D900" s="8">
        <v>6.2</v>
      </c>
      <c r="E900" s="8">
        <v>40</v>
      </c>
      <c r="P900" s="10">
        <v>12091.34</v>
      </c>
      <c r="Q900">
        <v>40</v>
      </c>
    </row>
    <row r="901" spans="3:17" x14ac:dyDescent="0.25">
      <c r="C901" s="8">
        <v>39.25</v>
      </c>
      <c r="D901" s="8">
        <v>8.41</v>
      </c>
      <c r="E901" s="8">
        <v>38</v>
      </c>
      <c r="P901" s="10">
        <v>12048.13</v>
      </c>
      <c r="Q901">
        <v>38</v>
      </c>
    </row>
    <row r="902" spans="3:17" x14ac:dyDescent="0.25">
      <c r="C902" s="8">
        <v>26.6</v>
      </c>
      <c r="D902" s="8">
        <v>5.07</v>
      </c>
      <c r="E902" s="8">
        <v>57</v>
      </c>
      <c r="P902" s="10">
        <v>12044.34</v>
      </c>
      <c r="Q902">
        <v>57</v>
      </c>
    </row>
    <row r="903" spans="3:17" x14ac:dyDescent="0.25">
      <c r="C903" s="8">
        <v>35.700000000000003</v>
      </c>
      <c r="D903" s="8">
        <v>4.0599999999999996</v>
      </c>
      <c r="E903" s="8">
        <v>45</v>
      </c>
      <c r="P903" s="10">
        <v>12035.18</v>
      </c>
      <c r="Q903">
        <v>45</v>
      </c>
    </row>
    <row r="904" spans="3:17" x14ac:dyDescent="0.25">
      <c r="C904" s="8">
        <v>20.100000000000001</v>
      </c>
      <c r="D904" s="8">
        <v>10.52</v>
      </c>
      <c r="E904" s="8">
        <v>59</v>
      </c>
      <c r="P904" s="10">
        <v>12032.33</v>
      </c>
      <c r="Q904">
        <v>59</v>
      </c>
    </row>
    <row r="905" spans="3:17" x14ac:dyDescent="0.25">
      <c r="C905" s="8">
        <v>22.23</v>
      </c>
      <c r="D905" s="8">
        <v>9.65</v>
      </c>
      <c r="E905" s="8">
        <v>59</v>
      </c>
      <c r="P905" s="10">
        <v>12029.29</v>
      </c>
      <c r="Q905">
        <v>59</v>
      </c>
    </row>
    <row r="906" spans="3:17" x14ac:dyDescent="0.25">
      <c r="C906" s="8">
        <v>36.47</v>
      </c>
      <c r="D906" s="8">
        <v>6.21</v>
      </c>
      <c r="E906" s="8">
        <v>42</v>
      </c>
      <c r="P906" s="10">
        <v>12001.29</v>
      </c>
      <c r="Q906">
        <v>42</v>
      </c>
    </row>
    <row r="907" spans="3:17" x14ac:dyDescent="0.25">
      <c r="C907" s="8">
        <v>49.64</v>
      </c>
      <c r="D907" s="8">
        <v>4.76</v>
      </c>
      <c r="E907" s="8">
        <v>30</v>
      </c>
      <c r="P907" s="10">
        <v>11994.89</v>
      </c>
      <c r="Q907">
        <v>30</v>
      </c>
    </row>
    <row r="908" spans="3:17" x14ac:dyDescent="0.25">
      <c r="C908" s="8">
        <v>36.799999999999997</v>
      </c>
      <c r="D908" s="8">
        <v>5.73</v>
      </c>
      <c r="E908" s="8">
        <v>41</v>
      </c>
      <c r="P908" s="10">
        <v>11987.68</v>
      </c>
      <c r="Q908">
        <v>41</v>
      </c>
    </row>
    <row r="909" spans="3:17" x14ac:dyDescent="0.25">
      <c r="C909" s="8">
        <v>33.880000000000003</v>
      </c>
      <c r="D909" s="8">
        <v>10.78</v>
      </c>
      <c r="E909" s="8">
        <v>56</v>
      </c>
      <c r="P909" s="10">
        <v>11987.17</v>
      </c>
      <c r="Q909">
        <v>56</v>
      </c>
    </row>
    <row r="910" spans="3:17" x14ac:dyDescent="0.25">
      <c r="C910" s="8">
        <v>32.01</v>
      </c>
      <c r="D910" s="8">
        <v>5.08</v>
      </c>
      <c r="E910" s="8">
        <v>60</v>
      </c>
      <c r="P910" s="10">
        <v>11946.63</v>
      </c>
      <c r="Q910">
        <v>60</v>
      </c>
    </row>
    <row r="911" spans="3:17" x14ac:dyDescent="0.25">
      <c r="C911" s="8">
        <v>33.630000000000003</v>
      </c>
      <c r="D911" s="8">
        <v>11.39</v>
      </c>
      <c r="E911" s="8">
        <v>59</v>
      </c>
      <c r="P911" s="10">
        <v>11945.13</v>
      </c>
      <c r="Q911">
        <v>59</v>
      </c>
    </row>
    <row r="912" spans="3:17" x14ac:dyDescent="0.25">
      <c r="C912" s="8">
        <v>34.865000000000002</v>
      </c>
      <c r="D912" s="8">
        <v>5.35</v>
      </c>
      <c r="E912" s="8">
        <v>59</v>
      </c>
      <c r="P912" s="10">
        <v>11944.59</v>
      </c>
      <c r="Q912">
        <v>59</v>
      </c>
    </row>
    <row r="913" spans="3:17" x14ac:dyDescent="0.25">
      <c r="C913" s="8">
        <v>43.11</v>
      </c>
      <c r="D913" s="8">
        <v>5.6</v>
      </c>
      <c r="E913" s="8">
        <v>33</v>
      </c>
      <c r="P913" s="10">
        <v>11941.83</v>
      </c>
      <c r="Q913">
        <v>33</v>
      </c>
    </row>
    <row r="914" spans="3:17" x14ac:dyDescent="0.25">
      <c r="C914" s="8">
        <v>30.305</v>
      </c>
      <c r="D914" s="8">
        <v>4.2699999999999996</v>
      </c>
      <c r="E914" s="8">
        <v>60</v>
      </c>
      <c r="P914" s="10">
        <v>11938.26</v>
      </c>
      <c r="Q914">
        <v>60</v>
      </c>
    </row>
    <row r="915" spans="3:17" x14ac:dyDescent="0.25">
      <c r="C915" s="8">
        <v>25.175000000000001</v>
      </c>
      <c r="D915" s="8">
        <v>5.57</v>
      </c>
      <c r="E915" s="8">
        <v>59</v>
      </c>
      <c r="P915" s="10">
        <v>11931.13</v>
      </c>
      <c r="Q915">
        <v>59</v>
      </c>
    </row>
    <row r="916" spans="3:17" x14ac:dyDescent="0.25">
      <c r="C916" s="8">
        <v>26.8</v>
      </c>
      <c r="D916" s="8">
        <v>5.68</v>
      </c>
      <c r="E916" s="8">
        <v>59</v>
      </c>
      <c r="P916" s="10">
        <v>11918.2</v>
      </c>
      <c r="Q916">
        <v>59</v>
      </c>
    </row>
    <row r="917" spans="3:17" x14ac:dyDescent="0.25">
      <c r="C917" s="8">
        <v>21.78</v>
      </c>
      <c r="D917" s="8">
        <v>5.3</v>
      </c>
      <c r="E917" s="8">
        <v>20</v>
      </c>
      <c r="P917" s="10">
        <v>11884.05</v>
      </c>
      <c r="Q917">
        <v>20</v>
      </c>
    </row>
    <row r="918" spans="3:17" x14ac:dyDescent="0.25">
      <c r="C918" s="8">
        <v>30.14</v>
      </c>
      <c r="D918" s="8">
        <v>9.4499999999999993</v>
      </c>
      <c r="E918" s="8">
        <v>57</v>
      </c>
      <c r="P918" s="10">
        <v>11881.97</v>
      </c>
      <c r="Q918">
        <v>57</v>
      </c>
    </row>
    <row r="919" spans="3:17" x14ac:dyDescent="0.25">
      <c r="C919" s="8">
        <v>29.7</v>
      </c>
      <c r="D919" s="8">
        <v>6.79</v>
      </c>
      <c r="E919" s="8">
        <v>57</v>
      </c>
      <c r="P919" s="10">
        <v>11881.36</v>
      </c>
      <c r="Q919">
        <v>57</v>
      </c>
    </row>
    <row r="920" spans="3:17" x14ac:dyDescent="0.25">
      <c r="C920" s="8">
        <v>32.395000000000003</v>
      </c>
      <c r="D920" s="8">
        <v>11.1</v>
      </c>
      <c r="E920" s="8">
        <v>57</v>
      </c>
      <c r="P920" s="10">
        <v>11879.1</v>
      </c>
      <c r="Q920">
        <v>57</v>
      </c>
    </row>
    <row r="921" spans="3:17" x14ac:dyDescent="0.25">
      <c r="C921" s="8">
        <v>36.64</v>
      </c>
      <c r="D921" s="8">
        <v>7.26</v>
      </c>
      <c r="E921" s="8">
        <v>50</v>
      </c>
      <c r="P921" s="10">
        <v>11858.56</v>
      </c>
      <c r="Q921">
        <v>50</v>
      </c>
    </row>
    <row r="922" spans="3:17" x14ac:dyDescent="0.25">
      <c r="C922" s="8">
        <v>39.049999999999997</v>
      </c>
      <c r="D922" s="8">
        <v>5.27</v>
      </c>
      <c r="E922" s="8">
        <v>60</v>
      </c>
      <c r="P922" s="10">
        <v>11856.41</v>
      </c>
      <c r="Q922">
        <v>60</v>
      </c>
    </row>
    <row r="923" spans="3:17" x14ac:dyDescent="0.25">
      <c r="C923" s="8">
        <v>33.1</v>
      </c>
      <c r="D923" s="8">
        <v>5.46</v>
      </c>
      <c r="E923" s="8">
        <v>60</v>
      </c>
      <c r="P923" s="10">
        <v>11848.14</v>
      </c>
      <c r="Q923">
        <v>60</v>
      </c>
    </row>
    <row r="924" spans="3:17" x14ac:dyDescent="0.25">
      <c r="C924" s="8">
        <v>31.824999999999999</v>
      </c>
      <c r="D924" s="8">
        <v>8.1300000000000008</v>
      </c>
      <c r="E924" s="8">
        <v>59</v>
      </c>
      <c r="P924" s="10">
        <v>11842.62</v>
      </c>
      <c r="Q924">
        <v>59</v>
      </c>
    </row>
    <row r="925" spans="3:17" x14ac:dyDescent="0.25">
      <c r="C925" s="8">
        <v>29</v>
      </c>
      <c r="D925" s="8">
        <v>4.25</v>
      </c>
      <c r="E925" s="8">
        <v>60</v>
      </c>
      <c r="P925" s="10">
        <v>11842.44</v>
      </c>
      <c r="Q925">
        <v>60</v>
      </c>
    </row>
    <row r="926" spans="3:17" x14ac:dyDescent="0.25">
      <c r="C926" s="8">
        <v>30.495000000000001</v>
      </c>
      <c r="D926" s="8">
        <v>8.68</v>
      </c>
      <c r="E926" s="8">
        <v>59</v>
      </c>
      <c r="P926" s="10">
        <v>11840.78</v>
      </c>
      <c r="Q926">
        <v>59</v>
      </c>
    </row>
    <row r="927" spans="3:17" x14ac:dyDescent="0.25">
      <c r="C927" s="8">
        <v>25.2</v>
      </c>
      <c r="D927" s="8">
        <v>6.25</v>
      </c>
      <c r="E927" s="8">
        <v>60</v>
      </c>
      <c r="P927" s="10">
        <v>11837.16</v>
      </c>
      <c r="Q927">
        <v>60</v>
      </c>
    </row>
    <row r="928" spans="3:17" x14ac:dyDescent="0.25">
      <c r="C928" s="8">
        <v>22.77</v>
      </c>
      <c r="D928" s="8">
        <v>4.47</v>
      </c>
      <c r="E928" s="8">
        <v>60</v>
      </c>
      <c r="P928" s="10">
        <v>11833.78</v>
      </c>
      <c r="Q928">
        <v>60</v>
      </c>
    </row>
    <row r="929" spans="3:17" x14ac:dyDescent="0.25">
      <c r="C929" s="8">
        <v>23.18</v>
      </c>
      <c r="D929" s="8">
        <v>8.31</v>
      </c>
      <c r="E929" s="8">
        <v>59</v>
      </c>
      <c r="P929" s="10">
        <v>11830.61</v>
      </c>
      <c r="Q929">
        <v>59</v>
      </c>
    </row>
    <row r="930" spans="3:17" x14ac:dyDescent="0.25">
      <c r="C930" s="8">
        <v>35.409999999999997</v>
      </c>
      <c r="D930" s="8">
        <v>5.68</v>
      </c>
      <c r="E930" s="8">
        <v>41</v>
      </c>
      <c r="P930" s="10">
        <v>11773.06</v>
      </c>
      <c r="Q930">
        <v>41</v>
      </c>
    </row>
    <row r="931" spans="3:17" x14ac:dyDescent="0.25">
      <c r="C931" s="8">
        <v>32.11</v>
      </c>
      <c r="D931" s="8">
        <v>4.75</v>
      </c>
      <c r="E931" s="8">
        <v>58</v>
      </c>
      <c r="P931" s="10">
        <v>11763</v>
      </c>
      <c r="Q931">
        <v>58</v>
      </c>
    </row>
    <row r="932" spans="3:17" x14ac:dyDescent="0.25">
      <c r="C932" s="8">
        <v>34.479999999999997</v>
      </c>
      <c r="D932" s="8">
        <v>6.31</v>
      </c>
      <c r="E932" s="8">
        <v>45</v>
      </c>
      <c r="P932" s="10">
        <v>11752.68</v>
      </c>
      <c r="Q932">
        <v>45</v>
      </c>
    </row>
    <row r="933" spans="3:17" x14ac:dyDescent="0.25">
      <c r="C933" s="8">
        <v>34.39</v>
      </c>
      <c r="D933" s="8">
        <v>6.28</v>
      </c>
      <c r="E933" s="8">
        <v>59</v>
      </c>
      <c r="P933" s="10">
        <v>11743.93</v>
      </c>
      <c r="Q933">
        <v>59</v>
      </c>
    </row>
    <row r="934" spans="3:17" x14ac:dyDescent="0.25">
      <c r="C934" s="8">
        <v>26.4</v>
      </c>
      <c r="D934" s="8">
        <v>9.2899999999999991</v>
      </c>
      <c r="E934" s="8">
        <v>61</v>
      </c>
      <c r="P934" s="10">
        <v>11743.3</v>
      </c>
      <c r="Q934">
        <v>61</v>
      </c>
    </row>
    <row r="935" spans="3:17" x14ac:dyDescent="0.25">
      <c r="C935" s="8">
        <v>28.1</v>
      </c>
      <c r="D935" s="8">
        <v>5.79</v>
      </c>
      <c r="E935" s="8">
        <v>55</v>
      </c>
      <c r="P935" s="10">
        <v>11741.73</v>
      </c>
      <c r="Q935">
        <v>55</v>
      </c>
    </row>
    <row r="936" spans="3:17" x14ac:dyDescent="0.25">
      <c r="C936" s="8">
        <v>27</v>
      </c>
      <c r="D936" s="8">
        <v>4.54</v>
      </c>
      <c r="E936" s="8">
        <v>36</v>
      </c>
      <c r="P936" s="10">
        <v>11737.85</v>
      </c>
      <c r="Q936">
        <v>36</v>
      </c>
    </row>
    <row r="937" spans="3:17" x14ac:dyDescent="0.25">
      <c r="C937" s="8">
        <v>28.594999999999999</v>
      </c>
      <c r="D937" s="8">
        <v>4.68</v>
      </c>
      <c r="E937" s="8">
        <v>60</v>
      </c>
      <c r="P937" s="10">
        <v>11735.88</v>
      </c>
      <c r="Q937">
        <v>60</v>
      </c>
    </row>
    <row r="938" spans="3:17" x14ac:dyDescent="0.25">
      <c r="C938" s="8">
        <v>36.799999999999997</v>
      </c>
      <c r="D938" s="8">
        <v>5.88</v>
      </c>
      <c r="E938" s="8">
        <v>39</v>
      </c>
      <c r="P938" s="10">
        <v>11730.82</v>
      </c>
      <c r="Q938">
        <v>39</v>
      </c>
    </row>
    <row r="939" spans="3:17" x14ac:dyDescent="0.25">
      <c r="C939" s="8">
        <v>23.75</v>
      </c>
      <c r="D939" s="8">
        <v>5.42</v>
      </c>
      <c r="E939" s="8">
        <v>55</v>
      </c>
      <c r="P939" s="10">
        <v>11729.68</v>
      </c>
      <c r="Q939">
        <v>55</v>
      </c>
    </row>
    <row r="940" spans="3:17" x14ac:dyDescent="0.25">
      <c r="C940" s="8">
        <v>35.619999999999997</v>
      </c>
      <c r="D940" s="8">
        <v>4.16</v>
      </c>
      <c r="E940" s="8">
        <v>42</v>
      </c>
      <c r="P940" s="10">
        <v>11712.97</v>
      </c>
      <c r="Q940">
        <v>42</v>
      </c>
    </row>
    <row r="941" spans="3:17" x14ac:dyDescent="0.25">
      <c r="C941" s="8">
        <v>30.69</v>
      </c>
      <c r="D941" s="8">
        <v>7.05</v>
      </c>
      <c r="E941" s="8">
        <v>53</v>
      </c>
      <c r="P941" s="10">
        <v>11696.52</v>
      </c>
      <c r="Q941">
        <v>53</v>
      </c>
    </row>
    <row r="942" spans="3:17" x14ac:dyDescent="0.25">
      <c r="C942" s="8">
        <v>35.799999999999997</v>
      </c>
      <c r="D942" s="8">
        <v>5.63</v>
      </c>
      <c r="E942" s="8">
        <v>58</v>
      </c>
      <c r="P942" s="10">
        <v>11674.13</v>
      </c>
      <c r="Q942">
        <v>58</v>
      </c>
    </row>
    <row r="943" spans="3:17" x14ac:dyDescent="0.25">
      <c r="C943" s="8">
        <v>28.785</v>
      </c>
      <c r="D943" s="8">
        <v>4.24</v>
      </c>
      <c r="E943" s="8">
        <v>58</v>
      </c>
      <c r="P943" s="10">
        <v>11658.38</v>
      </c>
      <c r="Q943">
        <v>58</v>
      </c>
    </row>
    <row r="944" spans="3:17" x14ac:dyDescent="0.25">
      <c r="C944" s="8">
        <v>28.594999999999999</v>
      </c>
      <c r="D944" s="8">
        <v>4.96</v>
      </c>
      <c r="E944" s="8">
        <v>58</v>
      </c>
      <c r="P944" s="10">
        <v>11658.12</v>
      </c>
      <c r="Q944">
        <v>58</v>
      </c>
    </row>
    <row r="945" spans="3:17" x14ac:dyDescent="0.25">
      <c r="C945" s="8">
        <v>48.75</v>
      </c>
      <c r="D945" s="8">
        <v>4.34</v>
      </c>
      <c r="E945" s="8">
        <v>30</v>
      </c>
      <c r="P945" s="10">
        <v>11657.81</v>
      </c>
      <c r="Q945">
        <v>30</v>
      </c>
    </row>
    <row r="946" spans="3:17" x14ac:dyDescent="0.25">
      <c r="C946" s="8">
        <v>28.31</v>
      </c>
      <c r="D946" s="8">
        <v>5.43</v>
      </c>
      <c r="E946" s="8">
        <v>58</v>
      </c>
      <c r="P946" s="10">
        <v>11657.72</v>
      </c>
      <c r="Q946">
        <v>58</v>
      </c>
    </row>
    <row r="947" spans="3:17" x14ac:dyDescent="0.25">
      <c r="C947" s="8">
        <v>38.39</v>
      </c>
      <c r="D947" s="8">
        <v>8.33</v>
      </c>
      <c r="E947" s="8">
        <v>38</v>
      </c>
      <c r="P947" s="10">
        <v>11625.11</v>
      </c>
      <c r="Q947">
        <v>38</v>
      </c>
    </row>
    <row r="948" spans="3:17" x14ac:dyDescent="0.25">
      <c r="C948" s="8">
        <v>25.87</v>
      </c>
      <c r="D948" s="8">
        <v>5.63</v>
      </c>
      <c r="E948" s="8">
        <v>60</v>
      </c>
      <c r="P948" s="10">
        <v>11602.75</v>
      </c>
      <c r="Q948">
        <v>60</v>
      </c>
    </row>
    <row r="949" spans="3:17" x14ac:dyDescent="0.25">
      <c r="C949" s="8">
        <v>43.7</v>
      </c>
      <c r="D949" s="8">
        <v>7.23</v>
      </c>
      <c r="E949" s="8">
        <v>59</v>
      </c>
      <c r="P949" s="10">
        <v>11576.13</v>
      </c>
      <c r="Q949">
        <v>59</v>
      </c>
    </row>
    <row r="950" spans="3:17" x14ac:dyDescent="0.25">
      <c r="C950" s="8">
        <v>40.945</v>
      </c>
      <c r="D950" s="8">
        <v>10.57</v>
      </c>
      <c r="E950" s="8">
        <v>58</v>
      </c>
      <c r="P950" s="10">
        <v>11566.3</v>
      </c>
      <c r="Q950">
        <v>58</v>
      </c>
    </row>
    <row r="951" spans="3:17" x14ac:dyDescent="0.25">
      <c r="C951" s="8">
        <v>27.94</v>
      </c>
      <c r="D951" s="8">
        <v>7.92</v>
      </c>
      <c r="E951" s="8">
        <v>59</v>
      </c>
      <c r="P951" s="10">
        <v>11554.22</v>
      </c>
      <c r="Q951">
        <v>59</v>
      </c>
    </row>
    <row r="952" spans="3:17" x14ac:dyDescent="0.25">
      <c r="C952" s="8">
        <v>31.9</v>
      </c>
      <c r="D952" s="8">
        <v>10.119999999999999</v>
      </c>
      <c r="E952" s="8">
        <v>51</v>
      </c>
      <c r="P952" s="10">
        <v>11552.9</v>
      </c>
      <c r="Q952">
        <v>51</v>
      </c>
    </row>
    <row r="953" spans="3:17" x14ac:dyDescent="0.25">
      <c r="C953" s="8">
        <v>31.64</v>
      </c>
      <c r="D953" s="8">
        <v>7.91</v>
      </c>
      <c r="E953" s="8">
        <v>52</v>
      </c>
      <c r="P953" s="10">
        <v>11540.25</v>
      </c>
      <c r="Q953">
        <v>52</v>
      </c>
    </row>
    <row r="954" spans="3:17" x14ac:dyDescent="0.25">
      <c r="C954" s="8">
        <v>46.7</v>
      </c>
      <c r="D954" s="8">
        <v>10.9</v>
      </c>
      <c r="E954" s="8">
        <v>55</v>
      </c>
      <c r="P954" s="10">
        <v>11538.42</v>
      </c>
      <c r="Q954">
        <v>55</v>
      </c>
    </row>
    <row r="955" spans="3:17" x14ac:dyDescent="0.25">
      <c r="C955" s="8">
        <v>18.335000000000001</v>
      </c>
      <c r="D955" s="8">
        <v>11.83</v>
      </c>
      <c r="E955" s="8">
        <v>59</v>
      </c>
      <c r="P955" s="10">
        <v>11534.87</v>
      </c>
      <c r="Q955">
        <v>59</v>
      </c>
    </row>
    <row r="956" spans="3:17" x14ac:dyDescent="0.25">
      <c r="C956" s="8">
        <v>31.24</v>
      </c>
      <c r="D956" s="8">
        <v>7.42</v>
      </c>
      <c r="E956" s="8">
        <v>54</v>
      </c>
      <c r="P956" s="10">
        <v>11530.12</v>
      </c>
      <c r="Q956">
        <v>54</v>
      </c>
    </row>
    <row r="957" spans="3:17" x14ac:dyDescent="0.25">
      <c r="C957" s="8">
        <v>39.22</v>
      </c>
      <c r="D957" s="8">
        <v>5.62</v>
      </c>
      <c r="E957" s="8">
        <v>36</v>
      </c>
      <c r="P957" s="10">
        <v>11524.25</v>
      </c>
      <c r="Q957">
        <v>36</v>
      </c>
    </row>
    <row r="958" spans="3:17" x14ac:dyDescent="0.25">
      <c r="C958" s="8">
        <v>24.414999999999999</v>
      </c>
      <c r="D958" s="8">
        <v>7.16</v>
      </c>
      <c r="E958" s="8">
        <v>52</v>
      </c>
      <c r="P958" s="10">
        <v>11520.1</v>
      </c>
      <c r="Q958">
        <v>52</v>
      </c>
    </row>
    <row r="959" spans="3:17" x14ac:dyDescent="0.25">
      <c r="C959" s="8">
        <v>32.299999999999997</v>
      </c>
      <c r="D959" s="8">
        <v>9.89</v>
      </c>
      <c r="E959" s="8">
        <v>56</v>
      </c>
      <c r="P959" s="10">
        <v>11512.41</v>
      </c>
      <c r="Q959">
        <v>56</v>
      </c>
    </row>
    <row r="960" spans="3:17" x14ac:dyDescent="0.25">
      <c r="C960" s="8">
        <v>39.94</v>
      </c>
      <c r="D960" s="8">
        <v>5.14</v>
      </c>
      <c r="E960" s="8">
        <v>35</v>
      </c>
      <c r="P960" s="10">
        <v>11511.61</v>
      </c>
      <c r="Q960">
        <v>35</v>
      </c>
    </row>
    <row r="961" spans="3:17" x14ac:dyDescent="0.25">
      <c r="C961" s="8">
        <v>30</v>
      </c>
      <c r="D961" s="8">
        <v>5.61</v>
      </c>
      <c r="E961" s="8">
        <v>55</v>
      </c>
      <c r="P961" s="10">
        <v>11497.69</v>
      </c>
      <c r="Q961">
        <v>55</v>
      </c>
    </row>
    <row r="962" spans="3:17" x14ac:dyDescent="0.25">
      <c r="C962" s="8">
        <v>35.340000000000003</v>
      </c>
      <c r="D962" s="8">
        <v>5.51</v>
      </c>
      <c r="E962" s="8">
        <v>41</v>
      </c>
      <c r="P962" s="10">
        <v>11492.46</v>
      </c>
      <c r="Q962">
        <v>41</v>
      </c>
    </row>
    <row r="963" spans="3:17" x14ac:dyDescent="0.25">
      <c r="C963" s="8">
        <v>32.204999999999998</v>
      </c>
      <c r="D963" s="8">
        <v>8.3800000000000008</v>
      </c>
      <c r="E963" s="8">
        <v>54</v>
      </c>
      <c r="P963" s="10">
        <v>11488.32</v>
      </c>
      <c r="Q963">
        <v>54</v>
      </c>
    </row>
    <row r="964" spans="3:17" x14ac:dyDescent="0.25">
      <c r="C964" s="8">
        <v>33.880000000000003</v>
      </c>
      <c r="D964" s="8">
        <v>4.68</v>
      </c>
      <c r="E964" s="8">
        <v>20</v>
      </c>
      <c r="P964" s="10">
        <v>11482.63</v>
      </c>
      <c r="Q964">
        <v>20</v>
      </c>
    </row>
    <row r="965" spans="3:17" x14ac:dyDescent="0.25">
      <c r="C965" s="8">
        <v>26.63</v>
      </c>
      <c r="D965" s="8">
        <v>4.3600000000000003</v>
      </c>
      <c r="E965" s="8">
        <v>58</v>
      </c>
      <c r="P965" s="10">
        <v>11478.14</v>
      </c>
      <c r="Q965">
        <v>58</v>
      </c>
    </row>
    <row r="966" spans="3:17" x14ac:dyDescent="0.25">
      <c r="C966" s="8">
        <v>28.7</v>
      </c>
      <c r="D966" s="8">
        <v>7.74</v>
      </c>
      <c r="E966" s="8">
        <v>59</v>
      </c>
      <c r="P966" s="10">
        <v>11455.28</v>
      </c>
      <c r="Q966">
        <v>59</v>
      </c>
    </row>
    <row r="967" spans="3:17" x14ac:dyDescent="0.25">
      <c r="C967" s="8">
        <v>25.65</v>
      </c>
      <c r="D967" s="8">
        <v>4.05</v>
      </c>
      <c r="E967" s="8">
        <v>58</v>
      </c>
      <c r="P967" s="10">
        <v>11454.02</v>
      </c>
      <c r="Q967">
        <v>58</v>
      </c>
    </row>
    <row r="968" spans="3:17" x14ac:dyDescent="0.25">
      <c r="C968" s="8">
        <v>36.384999999999998</v>
      </c>
      <c r="D968" s="8">
        <v>11.49</v>
      </c>
      <c r="E968" s="8">
        <v>53</v>
      </c>
      <c r="P968" s="10">
        <v>11436.74</v>
      </c>
      <c r="Q968">
        <v>53</v>
      </c>
    </row>
    <row r="969" spans="3:17" x14ac:dyDescent="0.25">
      <c r="C969" s="8">
        <v>34.69</v>
      </c>
      <c r="D969" s="8">
        <v>5.65</v>
      </c>
      <c r="E969" s="8">
        <v>44</v>
      </c>
      <c r="P969" s="10">
        <v>11435.74</v>
      </c>
      <c r="Q969">
        <v>44</v>
      </c>
    </row>
    <row r="970" spans="3:17" x14ac:dyDescent="0.25">
      <c r="C970" s="8">
        <v>37.68</v>
      </c>
      <c r="D970" s="8">
        <v>4.29</v>
      </c>
      <c r="E970" s="8">
        <v>39</v>
      </c>
      <c r="P970" s="10">
        <v>11419.49</v>
      </c>
      <c r="Q970">
        <v>39</v>
      </c>
    </row>
    <row r="971" spans="3:17" x14ac:dyDescent="0.25">
      <c r="C971" s="8">
        <v>35.49</v>
      </c>
      <c r="D971" s="8">
        <v>4.74</v>
      </c>
      <c r="E971" s="8">
        <v>41</v>
      </c>
      <c r="P971" s="10">
        <v>11412.02</v>
      </c>
      <c r="Q971">
        <v>41</v>
      </c>
    </row>
    <row r="972" spans="3:17" x14ac:dyDescent="0.25">
      <c r="C972" s="8">
        <v>44.7</v>
      </c>
      <c r="D972" s="8">
        <v>7.6</v>
      </c>
      <c r="E972" s="8">
        <v>54</v>
      </c>
      <c r="P972" s="10">
        <v>11411.69</v>
      </c>
      <c r="Q972">
        <v>54</v>
      </c>
    </row>
    <row r="973" spans="3:17" x14ac:dyDescent="0.25">
      <c r="C973" s="8">
        <v>38.380000000000003</v>
      </c>
      <c r="D973" s="8">
        <v>8.5</v>
      </c>
      <c r="E973" s="8">
        <v>54</v>
      </c>
      <c r="P973" s="10">
        <v>11396.9</v>
      </c>
      <c r="Q973">
        <v>54</v>
      </c>
    </row>
    <row r="974" spans="3:17" x14ac:dyDescent="0.25">
      <c r="C974" s="8">
        <v>35.244999999999997</v>
      </c>
      <c r="D974" s="8">
        <v>11.22</v>
      </c>
      <c r="E974" s="8">
        <v>56</v>
      </c>
      <c r="P974" s="10">
        <v>11394.07</v>
      </c>
      <c r="Q974">
        <v>56</v>
      </c>
    </row>
    <row r="975" spans="3:17" x14ac:dyDescent="0.25">
      <c r="C975" s="8">
        <v>49.84</v>
      </c>
      <c r="D975" s="8">
        <v>5.0999999999999996</v>
      </c>
      <c r="E975" s="8">
        <v>27</v>
      </c>
      <c r="P975" s="10">
        <v>11388.27</v>
      </c>
      <c r="Q975">
        <v>27</v>
      </c>
    </row>
    <row r="976" spans="3:17" x14ac:dyDescent="0.25">
      <c r="C976" s="8">
        <v>49.06</v>
      </c>
      <c r="D976" s="8">
        <v>5.43</v>
      </c>
      <c r="E976" s="8">
        <v>60</v>
      </c>
      <c r="P976" s="10">
        <v>11381.33</v>
      </c>
      <c r="Q976">
        <v>60</v>
      </c>
    </row>
    <row r="977" spans="3:17" x14ac:dyDescent="0.25">
      <c r="C977" s="8">
        <v>30.88</v>
      </c>
      <c r="D977" s="8">
        <v>5.82</v>
      </c>
      <c r="E977" s="8">
        <v>51</v>
      </c>
      <c r="P977" s="10">
        <v>11378.57</v>
      </c>
      <c r="Q977">
        <v>51</v>
      </c>
    </row>
    <row r="978" spans="3:17" x14ac:dyDescent="0.25">
      <c r="C978" s="8">
        <v>33.35</v>
      </c>
      <c r="D978" s="8">
        <v>6.05</v>
      </c>
      <c r="E978" s="8">
        <v>45</v>
      </c>
      <c r="P978" s="10">
        <v>11369.39</v>
      </c>
      <c r="Q978">
        <v>45</v>
      </c>
    </row>
    <row r="979" spans="3:17" x14ac:dyDescent="0.25">
      <c r="C979" s="8">
        <v>38</v>
      </c>
      <c r="D979" s="8">
        <v>6.38</v>
      </c>
      <c r="E979" s="8">
        <v>59</v>
      </c>
      <c r="P979" s="10">
        <v>11365.95</v>
      </c>
      <c r="Q979">
        <v>59</v>
      </c>
    </row>
    <row r="980" spans="3:17" x14ac:dyDescent="0.25">
      <c r="C980" s="8">
        <v>36.08</v>
      </c>
      <c r="D980" s="8">
        <v>5.73</v>
      </c>
      <c r="E980" s="8">
        <v>60</v>
      </c>
      <c r="P980" s="10">
        <v>11363.28</v>
      </c>
      <c r="Q980">
        <v>60</v>
      </c>
    </row>
    <row r="981" spans="3:17" x14ac:dyDescent="0.25">
      <c r="C981" s="8">
        <v>35.700000000000003</v>
      </c>
      <c r="D981" s="8">
        <v>5.47</v>
      </c>
      <c r="E981" s="8">
        <v>60</v>
      </c>
      <c r="P981" s="10">
        <v>11362.76</v>
      </c>
      <c r="Q981">
        <v>60</v>
      </c>
    </row>
    <row r="982" spans="3:17" x14ac:dyDescent="0.25">
      <c r="C982" s="8">
        <v>34.01</v>
      </c>
      <c r="D982" s="8">
        <v>11.3</v>
      </c>
      <c r="E982" s="8">
        <v>59</v>
      </c>
      <c r="P982" s="10">
        <v>11356.66</v>
      </c>
      <c r="Q982">
        <v>59</v>
      </c>
    </row>
    <row r="983" spans="3:17" x14ac:dyDescent="0.25">
      <c r="C983" s="8">
        <v>31.54</v>
      </c>
      <c r="D983" s="8">
        <v>6.72</v>
      </c>
      <c r="E983" s="8">
        <v>58</v>
      </c>
      <c r="P983" s="10">
        <v>11353.23</v>
      </c>
      <c r="Q983">
        <v>58</v>
      </c>
    </row>
    <row r="984" spans="3:17" x14ac:dyDescent="0.25">
      <c r="C984" s="8">
        <v>23.3</v>
      </c>
      <c r="D984" s="8">
        <v>5.36</v>
      </c>
      <c r="E984" s="8">
        <v>60</v>
      </c>
      <c r="P984" s="10">
        <v>11345.52</v>
      </c>
      <c r="Q984">
        <v>60</v>
      </c>
    </row>
    <row r="985" spans="3:17" x14ac:dyDescent="0.25">
      <c r="C985" s="8">
        <v>27.75</v>
      </c>
      <c r="D985" s="8">
        <v>9.8800000000000008</v>
      </c>
      <c r="E985" s="8">
        <v>56</v>
      </c>
      <c r="P985" s="10">
        <v>11344.32</v>
      </c>
      <c r="Q985">
        <v>56</v>
      </c>
    </row>
    <row r="986" spans="3:17" x14ac:dyDescent="0.25">
      <c r="C986" s="8">
        <v>42.46</v>
      </c>
      <c r="D986" s="8">
        <v>4.1100000000000003</v>
      </c>
      <c r="E986" s="8">
        <v>35</v>
      </c>
      <c r="P986" s="10">
        <v>11326.71</v>
      </c>
      <c r="Q986">
        <v>35</v>
      </c>
    </row>
    <row r="987" spans="3:17" x14ac:dyDescent="0.25">
      <c r="C987" s="8">
        <v>54.47</v>
      </c>
      <c r="D987" s="8">
        <v>7.48</v>
      </c>
      <c r="E987" s="8">
        <v>22</v>
      </c>
      <c r="P987" s="10">
        <v>11321.49</v>
      </c>
      <c r="Q987">
        <v>22</v>
      </c>
    </row>
    <row r="988" spans="3:17" x14ac:dyDescent="0.25">
      <c r="C988" s="8">
        <v>24.93</v>
      </c>
      <c r="D988" s="8">
        <v>9.18</v>
      </c>
      <c r="E988" s="8">
        <v>61</v>
      </c>
      <c r="P988" s="10">
        <v>11319.12</v>
      </c>
      <c r="Q988">
        <v>61</v>
      </c>
    </row>
    <row r="989" spans="3:17" x14ac:dyDescent="0.25">
      <c r="C989" s="8">
        <v>48.12</v>
      </c>
      <c r="D989" s="8">
        <v>4.51</v>
      </c>
      <c r="E989" s="8">
        <v>28</v>
      </c>
      <c r="P989" s="10">
        <v>11318.57</v>
      </c>
      <c r="Q989">
        <v>28</v>
      </c>
    </row>
    <row r="990" spans="3:17" x14ac:dyDescent="0.25">
      <c r="C990" s="8">
        <v>24.91</v>
      </c>
      <c r="D990" s="8">
        <v>7.33</v>
      </c>
      <c r="E990" s="8">
        <v>60</v>
      </c>
      <c r="P990" s="10">
        <v>11312.33</v>
      </c>
      <c r="Q990">
        <v>60</v>
      </c>
    </row>
    <row r="991" spans="3:17" x14ac:dyDescent="0.25">
      <c r="C991" s="8">
        <v>27.645</v>
      </c>
      <c r="D991" s="8">
        <v>10.56</v>
      </c>
      <c r="E991" s="8">
        <v>56</v>
      </c>
      <c r="P991" s="10">
        <v>11305.93</v>
      </c>
      <c r="Q991">
        <v>56</v>
      </c>
    </row>
    <row r="992" spans="3:17" x14ac:dyDescent="0.25">
      <c r="C992" s="8">
        <v>33.700000000000003</v>
      </c>
      <c r="D992" s="8">
        <v>4.01</v>
      </c>
      <c r="E992" s="8">
        <v>52</v>
      </c>
      <c r="P992" s="10">
        <v>11299.34</v>
      </c>
      <c r="Q992">
        <v>52</v>
      </c>
    </row>
    <row r="993" spans="3:17" x14ac:dyDescent="0.25">
      <c r="C993" s="8">
        <v>38.93</v>
      </c>
      <c r="D993" s="8">
        <v>5.64</v>
      </c>
      <c r="E993" s="8">
        <v>35</v>
      </c>
      <c r="P993" s="10">
        <v>11294.57</v>
      </c>
      <c r="Q993">
        <v>35</v>
      </c>
    </row>
    <row r="994" spans="3:17" x14ac:dyDescent="0.25">
      <c r="C994" s="8">
        <v>32.774999999999999</v>
      </c>
      <c r="D994" s="8">
        <v>8.02</v>
      </c>
      <c r="E994" s="8">
        <v>54</v>
      </c>
      <c r="P994" s="10">
        <v>11289.11</v>
      </c>
      <c r="Q994">
        <v>54</v>
      </c>
    </row>
    <row r="995" spans="3:17" x14ac:dyDescent="0.25">
      <c r="C995" s="8">
        <v>29.83</v>
      </c>
      <c r="D995" s="8">
        <v>7.2</v>
      </c>
      <c r="E995" s="8">
        <v>57</v>
      </c>
      <c r="P995" s="10">
        <v>11286.54</v>
      </c>
      <c r="Q995">
        <v>57</v>
      </c>
    </row>
    <row r="996" spans="3:17" x14ac:dyDescent="0.25">
      <c r="C996" s="8">
        <v>28.31</v>
      </c>
      <c r="D996" s="8">
        <v>4.55</v>
      </c>
      <c r="E996" s="8">
        <v>20</v>
      </c>
      <c r="P996" s="10">
        <v>11272.33</v>
      </c>
      <c r="Q996">
        <v>20</v>
      </c>
    </row>
    <row r="997" spans="3:17" x14ac:dyDescent="0.25">
      <c r="C997" s="8">
        <v>29.79</v>
      </c>
      <c r="D997" s="8">
        <v>9.0299999999999994</v>
      </c>
      <c r="E997" s="8">
        <v>52</v>
      </c>
      <c r="P997" s="10">
        <v>11265.71</v>
      </c>
      <c r="Q997">
        <v>52</v>
      </c>
    </row>
    <row r="998" spans="3:17" x14ac:dyDescent="0.25">
      <c r="C998" s="8">
        <v>36.6</v>
      </c>
      <c r="D998" s="8">
        <v>5.2</v>
      </c>
      <c r="E998" s="8">
        <v>55</v>
      </c>
      <c r="P998" s="10">
        <v>11264.54</v>
      </c>
      <c r="Q998">
        <v>55</v>
      </c>
    </row>
    <row r="999" spans="3:17" x14ac:dyDescent="0.25">
      <c r="C999" s="8">
        <v>35.93</v>
      </c>
      <c r="D999" s="8">
        <v>8.3000000000000007</v>
      </c>
      <c r="E999" s="8">
        <v>43</v>
      </c>
      <c r="P999" s="10">
        <v>11255.29</v>
      </c>
      <c r="Q999">
        <v>43</v>
      </c>
    </row>
    <row r="1000" spans="3:17" x14ac:dyDescent="0.25">
      <c r="C1000" s="8">
        <v>28.6</v>
      </c>
      <c r="D1000" s="8">
        <v>5.56</v>
      </c>
      <c r="E1000" s="8">
        <v>55</v>
      </c>
      <c r="P1000" s="10">
        <v>11253.42</v>
      </c>
      <c r="Q1000">
        <v>55</v>
      </c>
    </row>
    <row r="1001" spans="3:17" x14ac:dyDescent="0.25">
      <c r="C1001" s="8">
        <v>39.17</v>
      </c>
      <c r="D1001" s="8">
        <v>4.1500000000000004</v>
      </c>
      <c r="E1001" s="8">
        <v>34</v>
      </c>
      <c r="P1001" s="10">
        <v>11250.43</v>
      </c>
      <c r="Q1001">
        <v>34</v>
      </c>
    </row>
    <row r="1002" spans="3:17" x14ac:dyDescent="0.25">
      <c r="C1002" s="8">
        <v>26.41</v>
      </c>
      <c r="D1002" s="8">
        <v>5.99</v>
      </c>
      <c r="E1002" s="8">
        <v>54</v>
      </c>
      <c r="P1002" s="10">
        <v>11244.38</v>
      </c>
      <c r="Q1002">
        <v>54</v>
      </c>
    </row>
    <row r="1003" spans="3:17" x14ac:dyDescent="0.25">
      <c r="C1003" s="8">
        <v>30.63</v>
      </c>
      <c r="D1003" s="8">
        <v>5.8</v>
      </c>
      <c r="E1003" s="8">
        <v>48</v>
      </c>
      <c r="P1003" s="10">
        <v>11217.35</v>
      </c>
      <c r="Q1003">
        <v>48</v>
      </c>
    </row>
    <row r="1004" spans="3:17" x14ac:dyDescent="0.25">
      <c r="C1004" s="8">
        <v>31.73</v>
      </c>
      <c r="D1004" s="8">
        <v>7.32</v>
      </c>
      <c r="E1004" s="8">
        <v>54</v>
      </c>
      <c r="P1004" s="10">
        <v>11187.66</v>
      </c>
      <c r="Q1004">
        <v>54</v>
      </c>
    </row>
    <row r="1005" spans="3:17" x14ac:dyDescent="0.25">
      <c r="C1005" s="8">
        <v>30.7</v>
      </c>
      <c r="D1005" s="8">
        <v>5.16</v>
      </c>
      <c r="E1005" s="8">
        <v>52</v>
      </c>
      <c r="P1005" s="10">
        <v>11186.2</v>
      </c>
      <c r="Q1005">
        <v>52</v>
      </c>
    </row>
    <row r="1006" spans="3:17" x14ac:dyDescent="0.25">
      <c r="C1006" s="8">
        <v>25.934999999999999</v>
      </c>
      <c r="D1006" s="8">
        <v>5.96</v>
      </c>
      <c r="E1006" s="8">
        <v>58</v>
      </c>
      <c r="P1006" s="10">
        <v>11165.42</v>
      </c>
      <c r="Q1006">
        <v>58</v>
      </c>
    </row>
    <row r="1007" spans="3:17" x14ac:dyDescent="0.25">
      <c r="C1007" s="8">
        <v>35.9</v>
      </c>
      <c r="D1007" s="8">
        <v>4.8499999999999996</v>
      </c>
      <c r="E1007" s="8">
        <v>55</v>
      </c>
      <c r="P1007" s="10">
        <v>11163.57</v>
      </c>
      <c r="Q1007">
        <v>55</v>
      </c>
    </row>
    <row r="1008" spans="3:17" x14ac:dyDescent="0.25">
      <c r="C1008" s="8">
        <v>26.7</v>
      </c>
      <c r="D1008" s="8">
        <v>5.09</v>
      </c>
      <c r="E1008" s="8">
        <v>54</v>
      </c>
      <c r="P1008" s="10">
        <v>11150.78</v>
      </c>
      <c r="Q1008">
        <v>54</v>
      </c>
    </row>
    <row r="1009" spans="3:17" x14ac:dyDescent="0.25">
      <c r="C1009" s="8">
        <v>33.71</v>
      </c>
      <c r="D1009" s="8">
        <v>4.9400000000000004</v>
      </c>
      <c r="E1009" s="8">
        <v>44</v>
      </c>
      <c r="P1009" s="10">
        <v>11103.33</v>
      </c>
      <c r="Q1009">
        <v>44</v>
      </c>
    </row>
    <row r="1010" spans="3:17" x14ac:dyDescent="0.25">
      <c r="C1010" s="8">
        <v>41.91</v>
      </c>
      <c r="D1010" s="8">
        <v>4.92</v>
      </c>
      <c r="E1010" s="8">
        <v>58</v>
      </c>
      <c r="P1010" s="10">
        <v>11093.62</v>
      </c>
      <c r="Q1010">
        <v>58</v>
      </c>
    </row>
    <row r="1011" spans="3:17" x14ac:dyDescent="0.25">
      <c r="C1011" s="8">
        <v>39.82</v>
      </c>
      <c r="D1011" s="8">
        <v>6.05</v>
      </c>
      <c r="E1011" s="8">
        <v>58</v>
      </c>
      <c r="P1011" s="10">
        <v>11090.72</v>
      </c>
      <c r="Q1011">
        <v>58</v>
      </c>
    </row>
    <row r="1012" spans="3:17" x14ac:dyDescent="0.25">
      <c r="C1012" s="8">
        <v>28.12</v>
      </c>
      <c r="D1012" s="8">
        <v>4.67</v>
      </c>
      <c r="E1012" s="8">
        <v>52</v>
      </c>
      <c r="P1012" s="10">
        <v>11085.59</v>
      </c>
      <c r="Q1012">
        <v>52</v>
      </c>
    </row>
    <row r="1013" spans="3:17" x14ac:dyDescent="0.25">
      <c r="C1013" s="8">
        <v>26.98</v>
      </c>
      <c r="D1013" s="8">
        <v>9.81</v>
      </c>
      <c r="E1013" s="8">
        <v>57</v>
      </c>
      <c r="P1013" s="10">
        <v>11082.58</v>
      </c>
      <c r="Q1013">
        <v>57</v>
      </c>
    </row>
    <row r="1014" spans="3:17" x14ac:dyDescent="0.25">
      <c r="C1014" s="8">
        <v>27.2</v>
      </c>
      <c r="D1014" s="8">
        <v>6.06</v>
      </c>
      <c r="E1014" s="8">
        <v>57</v>
      </c>
      <c r="P1014" s="10">
        <v>11073.18</v>
      </c>
      <c r="Q1014">
        <v>57</v>
      </c>
    </row>
    <row r="1015" spans="3:17" x14ac:dyDescent="0.25">
      <c r="C1015" s="8">
        <v>25.3</v>
      </c>
      <c r="D1015" s="8">
        <v>5.19</v>
      </c>
      <c r="E1015" s="8">
        <v>58</v>
      </c>
      <c r="P1015" s="10">
        <v>11070.54</v>
      </c>
      <c r="Q1015">
        <v>58</v>
      </c>
    </row>
    <row r="1016" spans="3:17" x14ac:dyDescent="0.25">
      <c r="C1016" s="8">
        <v>30.25</v>
      </c>
      <c r="D1016" s="8">
        <v>10.16</v>
      </c>
      <c r="E1016" s="8">
        <v>53</v>
      </c>
      <c r="P1016" s="10">
        <v>11068.77</v>
      </c>
      <c r="Q1016">
        <v>53</v>
      </c>
    </row>
    <row r="1017" spans="3:17" x14ac:dyDescent="0.25">
      <c r="C1017" s="8">
        <v>54</v>
      </c>
      <c r="D1017" s="8">
        <v>4.68</v>
      </c>
      <c r="E1017" s="8">
        <v>24</v>
      </c>
      <c r="P1017" s="10">
        <v>11068.7</v>
      </c>
      <c r="Q1017">
        <v>24</v>
      </c>
    </row>
    <row r="1018" spans="3:17" x14ac:dyDescent="0.25">
      <c r="C1018" s="8">
        <v>51.86</v>
      </c>
      <c r="D1018" s="8">
        <v>5.32</v>
      </c>
      <c r="E1018" s="8">
        <v>22</v>
      </c>
      <c r="P1018" s="10">
        <v>11046.02</v>
      </c>
      <c r="Q1018">
        <v>22</v>
      </c>
    </row>
    <row r="1019" spans="3:17" x14ac:dyDescent="0.25">
      <c r="C1019" s="8">
        <v>31.39</v>
      </c>
      <c r="D1019" s="8">
        <v>6.99</v>
      </c>
      <c r="E1019" s="8">
        <v>50</v>
      </c>
      <c r="P1019" s="10">
        <v>11037.85</v>
      </c>
      <c r="Q1019">
        <v>50</v>
      </c>
    </row>
    <row r="1020" spans="3:17" x14ac:dyDescent="0.25">
      <c r="C1020" s="8">
        <v>39.97</v>
      </c>
      <c r="D1020" s="8">
        <v>5.55</v>
      </c>
      <c r="E1020" s="8">
        <v>35</v>
      </c>
      <c r="P1020" s="10">
        <v>11037.51</v>
      </c>
      <c r="Q1020">
        <v>35</v>
      </c>
    </row>
    <row r="1021" spans="3:17" x14ac:dyDescent="0.25">
      <c r="C1021" s="8">
        <v>41.23</v>
      </c>
      <c r="D1021" s="8">
        <v>6.94</v>
      </c>
      <c r="E1021" s="8">
        <v>49</v>
      </c>
      <c r="P1021" s="10">
        <v>11033.66</v>
      </c>
      <c r="Q1021">
        <v>49</v>
      </c>
    </row>
    <row r="1022" spans="3:17" x14ac:dyDescent="0.25">
      <c r="C1022" s="8">
        <v>49.45</v>
      </c>
      <c r="D1022" s="8">
        <v>4.2</v>
      </c>
      <c r="E1022" s="8">
        <v>28</v>
      </c>
      <c r="P1022" s="10">
        <v>11028.56</v>
      </c>
      <c r="Q1022">
        <v>28</v>
      </c>
    </row>
    <row r="1023" spans="3:17" x14ac:dyDescent="0.25">
      <c r="C1023" s="8">
        <v>41.04</v>
      </c>
      <c r="D1023" s="8">
        <v>5.59</v>
      </c>
      <c r="E1023" s="8">
        <v>33</v>
      </c>
      <c r="P1023" s="10">
        <v>11018.05</v>
      </c>
      <c r="Q1023">
        <v>33</v>
      </c>
    </row>
    <row r="1024" spans="3:17" x14ac:dyDescent="0.25">
      <c r="C1024" s="8">
        <v>27.93</v>
      </c>
      <c r="D1024" s="8">
        <v>9.9600000000000009</v>
      </c>
      <c r="E1024" s="8">
        <v>49</v>
      </c>
      <c r="P1024" s="10">
        <v>11015.17</v>
      </c>
      <c r="Q1024">
        <v>49</v>
      </c>
    </row>
    <row r="1025" spans="3:17" x14ac:dyDescent="0.25">
      <c r="C1025" s="8">
        <v>21.01</v>
      </c>
      <c r="D1025" s="8">
        <v>7.37</v>
      </c>
      <c r="E1025" s="8">
        <v>56</v>
      </c>
      <c r="P1025" s="10">
        <v>11013.71</v>
      </c>
      <c r="Q1025">
        <v>56</v>
      </c>
    </row>
    <row r="1026" spans="3:17" x14ac:dyDescent="0.25">
      <c r="C1026" s="8">
        <v>52.37</v>
      </c>
      <c r="D1026" s="8">
        <v>5.0599999999999996</v>
      </c>
      <c r="E1026" s="8">
        <v>24</v>
      </c>
      <c r="P1026" s="10">
        <v>10991.58</v>
      </c>
      <c r="Q1026">
        <v>24</v>
      </c>
    </row>
    <row r="1027" spans="3:17" x14ac:dyDescent="0.25">
      <c r="C1027" s="8">
        <v>40.369999999999997</v>
      </c>
      <c r="D1027" s="8">
        <v>8.2100000000000009</v>
      </c>
      <c r="E1027" s="8">
        <v>58</v>
      </c>
      <c r="P1027" s="10">
        <v>10982.5</v>
      </c>
      <c r="Q1027">
        <v>58</v>
      </c>
    </row>
    <row r="1028" spans="3:17" x14ac:dyDescent="0.25">
      <c r="C1028" s="8">
        <v>41.47</v>
      </c>
      <c r="D1028" s="8">
        <v>10.34</v>
      </c>
      <c r="E1028" s="8">
        <v>51</v>
      </c>
      <c r="P1028" s="10">
        <v>10977.21</v>
      </c>
      <c r="Q1028">
        <v>51</v>
      </c>
    </row>
    <row r="1029" spans="3:17" x14ac:dyDescent="0.25">
      <c r="C1029" s="8">
        <v>33.725000000000001</v>
      </c>
      <c r="D1029" s="8">
        <v>5.51</v>
      </c>
      <c r="E1029" s="8">
        <v>58</v>
      </c>
      <c r="P1029" s="10">
        <v>10976.25</v>
      </c>
      <c r="Q1029">
        <v>58</v>
      </c>
    </row>
    <row r="1030" spans="3:17" x14ac:dyDescent="0.25">
      <c r="C1030" s="8">
        <v>28.1</v>
      </c>
      <c r="D1030" s="8">
        <v>11.2</v>
      </c>
      <c r="E1030" s="8">
        <v>59</v>
      </c>
      <c r="P1030" s="10">
        <v>10965.45</v>
      </c>
      <c r="Q1030">
        <v>59</v>
      </c>
    </row>
    <row r="1031" spans="3:17" x14ac:dyDescent="0.25">
      <c r="C1031" s="8">
        <v>37.43</v>
      </c>
      <c r="D1031" s="8">
        <v>4.3499999999999996</v>
      </c>
      <c r="E1031" s="8">
        <v>55</v>
      </c>
      <c r="P1031" s="10">
        <v>10959.69</v>
      </c>
      <c r="Q1031">
        <v>55</v>
      </c>
    </row>
    <row r="1032" spans="3:17" x14ac:dyDescent="0.25">
      <c r="C1032" s="8">
        <v>23.7</v>
      </c>
      <c r="D1032" s="8">
        <v>10.45</v>
      </c>
      <c r="E1032" s="8">
        <v>58</v>
      </c>
      <c r="P1032" s="10">
        <v>10959.33</v>
      </c>
      <c r="Q1032">
        <v>58</v>
      </c>
    </row>
    <row r="1033" spans="3:17" x14ac:dyDescent="0.25">
      <c r="C1033" s="8">
        <v>24.795000000000002</v>
      </c>
      <c r="D1033" s="8">
        <v>4.07</v>
      </c>
      <c r="E1033" s="8">
        <v>55</v>
      </c>
      <c r="P1033" s="10">
        <v>10942.13</v>
      </c>
      <c r="Q1033">
        <v>55</v>
      </c>
    </row>
    <row r="1034" spans="3:17" x14ac:dyDescent="0.25">
      <c r="C1034" s="8">
        <v>31.9</v>
      </c>
      <c r="D1034" s="8">
        <v>8.34</v>
      </c>
      <c r="E1034" s="8">
        <v>56</v>
      </c>
      <c r="P1034" s="10">
        <v>10928.85</v>
      </c>
      <c r="Q1034">
        <v>56</v>
      </c>
    </row>
    <row r="1035" spans="3:17" x14ac:dyDescent="0.25">
      <c r="C1035" s="8">
        <v>32.68</v>
      </c>
      <c r="D1035" s="8">
        <v>7.41</v>
      </c>
      <c r="E1035" s="8">
        <v>56</v>
      </c>
      <c r="P1035" s="10">
        <v>10923.93</v>
      </c>
      <c r="Q1035">
        <v>56</v>
      </c>
    </row>
    <row r="1036" spans="3:17" x14ac:dyDescent="0.25">
      <c r="C1036" s="8">
        <v>47.13</v>
      </c>
      <c r="D1036" s="8">
        <v>4.3099999999999996</v>
      </c>
      <c r="E1036" s="8">
        <v>30</v>
      </c>
      <c r="P1036" s="10">
        <v>10886.66</v>
      </c>
      <c r="Q1036">
        <v>30</v>
      </c>
    </row>
    <row r="1037" spans="3:17" x14ac:dyDescent="0.25">
      <c r="C1037" s="8">
        <v>36.67</v>
      </c>
      <c r="D1037" s="8">
        <v>10.83</v>
      </c>
      <c r="E1037" s="8">
        <v>52</v>
      </c>
      <c r="P1037" s="10">
        <v>10848.13</v>
      </c>
      <c r="Q1037">
        <v>52</v>
      </c>
    </row>
    <row r="1038" spans="3:17" x14ac:dyDescent="0.25">
      <c r="C1038" s="8">
        <v>33.630000000000003</v>
      </c>
      <c r="D1038" s="8">
        <v>11.31</v>
      </c>
      <c r="E1038" s="8">
        <v>56</v>
      </c>
      <c r="P1038" s="10">
        <v>10825.25</v>
      </c>
      <c r="Q1038">
        <v>56</v>
      </c>
    </row>
    <row r="1039" spans="3:17" x14ac:dyDescent="0.25">
      <c r="C1039" s="8">
        <v>32.67</v>
      </c>
      <c r="D1039" s="8">
        <v>11.81</v>
      </c>
      <c r="E1039" s="8">
        <v>57</v>
      </c>
      <c r="P1039" s="10">
        <v>10807.49</v>
      </c>
      <c r="Q1039">
        <v>57</v>
      </c>
    </row>
    <row r="1040" spans="3:17" x14ac:dyDescent="0.25">
      <c r="C1040" s="8">
        <v>33.299999999999997</v>
      </c>
      <c r="D1040" s="8">
        <v>8.26</v>
      </c>
      <c r="E1040" s="8">
        <v>53</v>
      </c>
      <c r="P1040" s="10">
        <v>10806.84</v>
      </c>
      <c r="Q1040">
        <v>53</v>
      </c>
    </row>
    <row r="1041" spans="3:17" x14ac:dyDescent="0.25">
      <c r="C1041" s="8">
        <v>30.78</v>
      </c>
      <c r="D1041" s="8">
        <v>10.74</v>
      </c>
      <c r="E1041" s="8">
        <v>54</v>
      </c>
      <c r="P1041" s="10">
        <v>10797.34</v>
      </c>
      <c r="Q1041">
        <v>54</v>
      </c>
    </row>
    <row r="1042" spans="3:17" x14ac:dyDescent="0.25">
      <c r="C1042" s="8">
        <v>28.975000000000001</v>
      </c>
      <c r="D1042" s="8">
        <v>7.69</v>
      </c>
      <c r="E1042" s="8">
        <v>57</v>
      </c>
      <c r="P1042" s="10">
        <v>10796.35</v>
      </c>
      <c r="Q1042">
        <v>57</v>
      </c>
    </row>
    <row r="1043" spans="3:17" x14ac:dyDescent="0.25">
      <c r="C1043" s="8">
        <v>33.4</v>
      </c>
      <c r="D1043" s="8">
        <v>4.84</v>
      </c>
      <c r="E1043" s="8">
        <v>24</v>
      </c>
      <c r="P1043" s="10">
        <v>10795.94</v>
      </c>
      <c r="Q1043">
        <v>24</v>
      </c>
    </row>
    <row r="1044" spans="3:17" x14ac:dyDescent="0.25">
      <c r="C1044" s="8">
        <v>21.5</v>
      </c>
      <c r="D1044" s="8">
        <v>9.77</v>
      </c>
      <c r="E1044" s="8">
        <v>57</v>
      </c>
      <c r="P1044" s="10">
        <v>10791.96</v>
      </c>
      <c r="Q1044">
        <v>57</v>
      </c>
    </row>
    <row r="1045" spans="3:17" x14ac:dyDescent="0.25">
      <c r="C1045" s="8">
        <v>38.14</v>
      </c>
      <c r="D1045" s="8">
        <v>5.84</v>
      </c>
      <c r="E1045" s="8">
        <v>34</v>
      </c>
      <c r="P1045" s="10">
        <v>10769.75</v>
      </c>
      <c r="Q1045">
        <v>34</v>
      </c>
    </row>
    <row r="1046" spans="3:17" x14ac:dyDescent="0.25">
      <c r="C1046" s="8">
        <v>35.42</v>
      </c>
      <c r="D1046" s="8">
        <v>8.6999999999999993</v>
      </c>
      <c r="E1046" s="8">
        <v>38</v>
      </c>
      <c r="P1046" s="10">
        <v>10749.02</v>
      </c>
      <c r="Q1046">
        <v>38</v>
      </c>
    </row>
    <row r="1047" spans="3:17" x14ac:dyDescent="0.25">
      <c r="C1047" s="8">
        <v>35.625</v>
      </c>
      <c r="D1047" s="8">
        <v>10.79</v>
      </c>
      <c r="E1047" s="8">
        <v>49</v>
      </c>
      <c r="P1047" s="10">
        <v>10736.87</v>
      </c>
      <c r="Q1047">
        <v>49</v>
      </c>
    </row>
    <row r="1048" spans="3:17" x14ac:dyDescent="0.25">
      <c r="C1048" s="8">
        <v>45.51</v>
      </c>
      <c r="D1048" s="8">
        <v>4.32</v>
      </c>
      <c r="E1048" s="8">
        <v>32</v>
      </c>
      <c r="P1048" s="10">
        <v>10719.57</v>
      </c>
      <c r="Q1048">
        <v>32</v>
      </c>
    </row>
    <row r="1049" spans="3:17" x14ac:dyDescent="0.25">
      <c r="C1049" s="8">
        <v>37.1</v>
      </c>
      <c r="D1049" s="8">
        <v>7.19</v>
      </c>
      <c r="E1049" s="8">
        <v>57</v>
      </c>
      <c r="P1049" s="10">
        <v>10713.64</v>
      </c>
      <c r="Q1049">
        <v>57</v>
      </c>
    </row>
    <row r="1050" spans="3:17" x14ac:dyDescent="0.25">
      <c r="C1050" s="8">
        <v>30.5</v>
      </c>
      <c r="D1050" s="8">
        <v>11.94</v>
      </c>
      <c r="E1050" s="8">
        <v>57</v>
      </c>
      <c r="P1050" s="10">
        <v>10704.47</v>
      </c>
      <c r="Q1050">
        <v>57</v>
      </c>
    </row>
    <row r="1051" spans="3:17" x14ac:dyDescent="0.25">
      <c r="C1051" s="8">
        <v>28.16</v>
      </c>
      <c r="D1051" s="8">
        <v>5.56</v>
      </c>
      <c r="E1051" s="8">
        <v>52</v>
      </c>
      <c r="P1051" s="10">
        <v>10702.64</v>
      </c>
      <c r="Q1051">
        <v>52</v>
      </c>
    </row>
    <row r="1052" spans="3:17" x14ac:dyDescent="0.25">
      <c r="C1052" s="8">
        <v>29.1</v>
      </c>
      <c r="D1052" s="8">
        <v>5.64</v>
      </c>
      <c r="E1052" s="8">
        <v>48</v>
      </c>
      <c r="P1052" s="10">
        <v>10698.38</v>
      </c>
      <c r="Q1052">
        <v>48</v>
      </c>
    </row>
    <row r="1053" spans="3:17" x14ac:dyDescent="0.25">
      <c r="C1053" s="8">
        <v>30.22</v>
      </c>
      <c r="D1053" s="8">
        <v>4.6500000000000004</v>
      </c>
      <c r="E1053" s="8">
        <v>47</v>
      </c>
      <c r="P1053" s="10">
        <v>10690.11</v>
      </c>
      <c r="Q1053">
        <v>47</v>
      </c>
    </row>
    <row r="1054" spans="3:17" x14ac:dyDescent="0.25">
      <c r="C1054" s="8">
        <v>24.29</v>
      </c>
      <c r="D1054" s="8">
        <v>9.0500000000000007</v>
      </c>
      <c r="E1054" s="8">
        <v>62</v>
      </c>
      <c r="P1054" s="10">
        <v>10676.83</v>
      </c>
      <c r="Q1054">
        <v>62</v>
      </c>
    </row>
    <row r="1055" spans="3:17" x14ac:dyDescent="0.25">
      <c r="C1055" s="8">
        <v>29.39</v>
      </c>
      <c r="D1055" s="8">
        <v>4.5199999999999996</v>
      </c>
      <c r="E1055" s="8">
        <v>47</v>
      </c>
      <c r="P1055" s="10">
        <v>10665.44</v>
      </c>
      <c r="Q1055">
        <v>47</v>
      </c>
    </row>
    <row r="1056" spans="3:17" x14ac:dyDescent="0.25">
      <c r="C1056" s="8">
        <v>25.66</v>
      </c>
      <c r="D1056" s="8">
        <v>4.62</v>
      </c>
      <c r="E1056" s="8">
        <v>60</v>
      </c>
      <c r="P1056" s="10">
        <v>10627.81</v>
      </c>
      <c r="Q1056">
        <v>60</v>
      </c>
    </row>
    <row r="1057" spans="3:17" x14ac:dyDescent="0.25">
      <c r="C1057" s="8">
        <v>39.11</v>
      </c>
      <c r="D1057" s="8">
        <v>5.87</v>
      </c>
      <c r="E1057" s="8">
        <v>34</v>
      </c>
      <c r="P1057" s="10">
        <v>10620.26</v>
      </c>
      <c r="Q1057">
        <v>34</v>
      </c>
    </row>
    <row r="1058" spans="3:17" x14ac:dyDescent="0.25">
      <c r="C1058" s="8">
        <v>43.78</v>
      </c>
      <c r="D1058" s="8">
        <v>5.71</v>
      </c>
      <c r="E1058" s="8">
        <v>32</v>
      </c>
      <c r="P1058" s="10">
        <v>10617.04</v>
      </c>
      <c r="Q1058">
        <v>32</v>
      </c>
    </row>
    <row r="1059" spans="3:17" x14ac:dyDescent="0.25">
      <c r="C1059" s="8">
        <v>24.35</v>
      </c>
      <c r="D1059" s="8">
        <v>9.08</v>
      </c>
      <c r="E1059" s="8">
        <v>59</v>
      </c>
      <c r="P1059" s="10">
        <v>10608.67</v>
      </c>
      <c r="Q1059">
        <v>59</v>
      </c>
    </row>
    <row r="1060" spans="3:17" x14ac:dyDescent="0.25">
      <c r="C1060" s="8">
        <v>40.299999999999997</v>
      </c>
      <c r="D1060" s="8">
        <v>5.3</v>
      </c>
      <c r="E1060" s="8">
        <v>58</v>
      </c>
      <c r="P1060" s="10">
        <v>10602.39</v>
      </c>
      <c r="Q1060">
        <v>58</v>
      </c>
    </row>
    <row r="1061" spans="3:17" x14ac:dyDescent="0.25">
      <c r="C1061" s="8">
        <v>32.774999999999999</v>
      </c>
      <c r="D1061" s="8">
        <v>11.76</v>
      </c>
      <c r="E1061" s="8">
        <v>57</v>
      </c>
      <c r="P1061" s="10">
        <v>10601.63</v>
      </c>
      <c r="Q1061">
        <v>57</v>
      </c>
    </row>
    <row r="1062" spans="3:17" x14ac:dyDescent="0.25">
      <c r="C1062" s="8">
        <v>39.6</v>
      </c>
      <c r="D1062" s="8">
        <v>5.1100000000000003</v>
      </c>
      <c r="E1062" s="8">
        <v>58</v>
      </c>
      <c r="P1062" s="10">
        <v>10601.41</v>
      </c>
      <c r="Q1062">
        <v>58</v>
      </c>
    </row>
    <row r="1063" spans="3:17" x14ac:dyDescent="0.25">
      <c r="C1063" s="8">
        <v>30.97</v>
      </c>
      <c r="D1063" s="8">
        <v>5.54</v>
      </c>
      <c r="E1063" s="8">
        <v>51</v>
      </c>
      <c r="P1063" s="10">
        <v>10600.55</v>
      </c>
      <c r="Q1063">
        <v>51</v>
      </c>
    </row>
    <row r="1064" spans="3:17" x14ac:dyDescent="0.25">
      <c r="C1064" s="8">
        <v>27.645</v>
      </c>
      <c r="D1064" s="8">
        <v>8.8699999999999992</v>
      </c>
      <c r="E1064" s="8">
        <v>56</v>
      </c>
      <c r="P1064" s="10">
        <v>10594.5</v>
      </c>
      <c r="Q1064">
        <v>56</v>
      </c>
    </row>
    <row r="1065" spans="3:17" x14ac:dyDescent="0.25">
      <c r="C1065" s="8">
        <v>34.43</v>
      </c>
      <c r="D1065" s="8">
        <v>5.96</v>
      </c>
      <c r="E1065" s="8">
        <v>58</v>
      </c>
      <c r="P1065" s="10">
        <v>10594.23</v>
      </c>
      <c r="Q1065">
        <v>58</v>
      </c>
    </row>
    <row r="1066" spans="3:17" x14ac:dyDescent="0.25">
      <c r="C1066" s="8">
        <v>39.6</v>
      </c>
      <c r="D1066" s="8">
        <v>4.4400000000000004</v>
      </c>
      <c r="E1066" s="8">
        <v>54</v>
      </c>
      <c r="P1066" s="10">
        <v>10579.71</v>
      </c>
      <c r="Q1066">
        <v>54</v>
      </c>
    </row>
    <row r="1067" spans="3:17" x14ac:dyDescent="0.25">
      <c r="C1067" s="8">
        <v>22.1</v>
      </c>
      <c r="D1067" s="8">
        <v>4.6500000000000004</v>
      </c>
      <c r="E1067" s="8">
        <v>57</v>
      </c>
      <c r="P1067" s="10">
        <v>10577.09</v>
      </c>
      <c r="Q1067">
        <v>57</v>
      </c>
    </row>
    <row r="1068" spans="3:17" x14ac:dyDescent="0.25">
      <c r="C1068" s="8">
        <v>33.25</v>
      </c>
      <c r="D1068" s="8">
        <v>5.64</v>
      </c>
      <c r="E1068" s="8">
        <v>55</v>
      </c>
      <c r="P1068" s="10">
        <v>10564.88</v>
      </c>
      <c r="Q1068">
        <v>55</v>
      </c>
    </row>
    <row r="1069" spans="3:17" x14ac:dyDescent="0.25">
      <c r="C1069" s="8">
        <v>33.33</v>
      </c>
      <c r="D1069" s="8">
        <v>10.19</v>
      </c>
      <c r="E1069" s="8">
        <v>53</v>
      </c>
      <c r="P1069" s="10">
        <v>10560.49</v>
      </c>
      <c r="Q1069">
        <v>53</v>
      </c>
    </row>
    <row r="1070" spans="3:17" x14ac:dyDescent="0.25">
      <c r="C1070" s="8">
        <v>30.5</v>
      </c>
      <c r="D1070" s="8">
        <v>10.79</v>
      </c>
      <c r="E1070" s="8">
        <v>53</v>
      </c>
      <c r="P1070" s="10">
        <v>10546.48</v>
      </c>
      <c r="Q1070">
        <v>53</v>
      </c>
    </row>
    <row r="1071" spans="3:17" x14ac:dyDescent="0.25">
      <c r="C1071" s="8">
        <v>30.3</v>
      </c>
      <c r="D1071" s="8">
        <v>4.24</v>
      </c>
      <c r="E1071" s="8">
        <v>47</v>
      </c>
      <c r="P1071" s="10">
        <v>10495.6</v>
      </c>
      <c r="Q1071">
        <v>47</v>
      </c>
    </row>
    <row r="1072" spans="3:17" x14ac:dyDescent="0.25">
      <c r="C1072" s="8">
        <v>26.22</v>
      </c>
      <c r="D1072" s="8">
        <v>5.83</v>
      </c>
      <c r="E1072" s="8">
        <v>52</v>
      </c>
      <c r="P1072" s="10">
        <v>10493.95</v>
      </c>
      <c r="Q1072">
        <v>52</v>
      </c>
    </row>
    <row r="1073" spans="3:17" x14ac:dyDescent="0.25">
      <c r="C1073" s="8">
        <v>29.99</v>
      </c>
      <c r="D1073" s="8">
        <v>11.85</v>
      </c>
      <c r="E1073" s="8">
        <v>46</v>
      </c>
      <c r="P1073" s="10">
        <v>10486.55</v>
      </c>
      <c r="Q1073">
        <v>46</v>
      </c>
    </row>
    <row r="1074" spans="3:17" x14ac:dyDescent="0.25">
      <c r="C1074" s="8">
        <v>36.380000000000003</v>
      </c>
      <c r="D1074" s="8">
        <v>5.98</v>
      </c>
      <c r="E1074" s="8">
        <v>37</v>
      </c>
      <c r="P1074" s="10">
        <v>10464.83</v>
      </c>
      <c r="Q1074">
        <v>37</v>
      </c>
    </row>
    <row r="1075" spans="3:17" x14ac:dyDescent="0.25">
      <c r="C1075" s="8">
        <v>31.16</v>
      </c>
      <c r="D1075" s="8">
        <v>4.26</v>
      </c>
      <c r="E1075" s="8">
        <v>55</v>
      </c>
      <c r="P1075" s="10">
        <v>10461.98</v>
      </c>
      <c r="Q1075">
        <v>55</v>
      </c>
    </row>
    <row r="1076" spans="3:17" x14ac:dyDescent="0.25">
      <c r="C1076" s="8">
        <v>25.55</v>
      </c>
      <c r="D1076" s="8">
        <v>4.96</v>
      </c>
      <c r="E1076" s="8">
        <v>60</v>
      </c>
      <c r="P1076" s="10">
        <v>10459.19</v>
      </c>
      <c r="Q1076">
        <v>60</v>
      </c>
    </row>
    <row r="1077" spans="3:17" x14ac:dyDescent="0.25">
      <c r="C1077" s="8">
        <v>28.77</v>
      </c>
      <c r="D1077" s="8">
        <v>4</v>
      </c>
      <c r="E1077" s="8">
        <v>48</v>
      </c>
      <c r="P1077" s="10">
        <v>10455.14</v>
      </c>
      <c r="Q1077">
        <v>48</v>
      </c>
    </row>
    <row r="1078" spans="3:17" x14ac:dyDescent="0.25">
      <c r="C1078" s="8">
        <v>23.14</v>
      </c>
      <c r="D1078" s="8">
        <v>4.1500000000000004</v>
      </c>
      <c r="E1078" s="8">
        <v>60</v>
      </c>
      <c r="P1078" s="10">
        <v>10455.1</v>
      </c>
      <c r="Q1078">
        <v>60</v>
      </c>
    </row>
    <row r="1079" spans="3:17" x14ac:dyDescent="0.25">
      <c r="C1079" s="8">
        <v>39.6</v>
      </c>
      <c r="D1079" s="8">
        <v>11.36</v>
      </c>
      <c r="E1079" s="8">
        <v>56</v>
      </c>
      <c r="P1079" s="10">
        <v>10450.549999999999</v>
      </c>
      <c r="Q1079">
        <v>56</v>
      </c>
    </row>
    <row r="1080" spans="3:17" x14ac:dyDescent="0.25">
      <c r="C1080" s="8">
        <v>29.2</v>
      </c>
      <c r="D1080" s="8">
        <v>7.53</v>
      </c>
      <c r="E1080" s="8">
        <v>56</v>
      </c>
      <c r="P1080" s="10">
        <v>10436.1</v>
      </c>
      <c r="Q1080">
        <v>56</v>
      </c>
    </row>
    <row r="1081" spans="3:17" x14ac:dyDescent="0.25">
      <c r="C1081" s="8">
        <v>32.774999999999999</v>
      </c>
      <c r="D1081" s="8">
        <v>7.95</v>
      </c>
      <c r="E1081" s="8">
        <v>56</v>
      </c>
      <c r="P1081" s="10">
        <v>10435.07</v>
      </c>
      <c r="Q1081">
        <v>56</v>
      </c>
    </row>
    <row r="1082" spans="3:17" x14ac:dyDescent="0.25">
      <c r="C1082" s="8">
        <v>24.035</v>
      </c>
      <c r="D1082" s="8">
        <v>8.5</v>
      </c>
      <c r="E1082" s="8">
        <v>55</v>
      </c>
      <c r="P1082" s="10">
        <v>10422.92</v>
      </c>
      <c r="Q1082">
        <v>55</v>
      </c>
    </row>
    <row r="1083" spans="3:17" x14ac:dyDescent="0.25">
      <c r="C1083" s="8">
        <v>30.55</v>
      </c>
      <c r="D1083" s="8">
        <v>5.89</v>
      </c>
      <c r="E1083" s="8">
        <v>44</v>
      </c>
      <c r="P1083" s="10">
        <v>10419.65</v>
      </c>
      <c r="Q1083">
        <v>44</v>
      </c>
    </row>
    <row r="1084" spans="3:17" x14ac:dyDescent="0.25">
      <c r="C1084" s="8">
        <v>28.81</v>
      </c>
      <c r="D1084" s="8">
        <v>8.76</v>
      </c>
      <c r="E1084" s="8">
        <v>51</v>
      </c>
      <c r="P1084" s="10">
        <v>10419.59</v>
      </c>
      <c r="Q1084">
        <v>51</v>
      </c>
    </row>
    <row r="1085" spans="3:17" x14ac:dyDescent="0.25">
      <c r="C1085" s="8">
        <v>31.66</v>
      </c>
      <c r="D1085" s="8">
        <v>4.1100000000000003</v>
      </c>
      <c r="E1085" s="8">
        <v>44</v>
      </c>
      <c r="P1085" s="10">
        <v>10407.98</v>
      </c>
      <c r="Q1085">
        <v>44</v>
      </c>
    </row>
    <row r="1086" spans="3:17" x14ac:dyDescent="0.25">
      <c r="C1086" s="8">
        <v>28.215</v>
      </c>
      <c r="D1086" s="8">
        <v>7.56</v>
      </c>
      <c r="E1086" s="8">
        <v>49</v>
      </c>
      <c r="P1086" s="10">
        <v>10407.09</v>
      </c>
      <c r="Q1086">
        <v>49</v>
      </c>
    </row>
    <row r="1087" spans="3:17" x14ac:dyDescent="0.25">
      <c r="C1087" s="8">
        <v>26.12</v>
      </c>
      <c r="D1087" s="8">
        <v>4.17</v>
      </c>
      <c r="E1087" s="8">
        <v>55</v>
      </c>
      <c r="P1087" s="10">
        <v>10403.27</v>
      </c>
      <c r="Q1087">
        <v>55</v>
      </c>
    </row>
    <row r="1088" spans="3:17" x14ac:dyDescent="0.25">
      <c r="C1088" s="8">
        <v>36.630000000000003</v>
      </c>
      <c r="D1088" s="8">
        <v>11.42</v>
      </c>
      <c r="E1088" s="8">
        <v>51</v>
      </c>
      <c r="P1088" s="10">
        <v>10381.48</v>
      </c>
      <c r="Q1088">
        <v>51</v>
      </c>
    </row>
    <row r="1089" spans="3:17" x14ac:dyDescent="0.25">
      <c r="C1089" s="8">
        <v>33.344999999999999</v>
      </c>
      <c r="D1089" s="8">
        <v>7.33</v>
      </c>
      <c r="E1089" s="8">
        <v>51</v>
      </c>
      <c r="P1089" s="10">
        <v>10370.91</v>
      </c>
      <c r="Q1089">
        <v>51</v>
      </c>
    </row>
    <row r="1090" spans="3:17" x14ac:dyDescent="0.25">
      <c r="C1090" s="8">
        <v>27.11</v>
      </c>
      <c r="D1090" s="8">
        <v>6.7</v>
      </c>
      <c r="E1090" s="8">
        <v>53</v>
      </c>
      <c r="P1090" s="10">
        <v>10356.67</v>
      </c>
      <c r="Q1090">
        <v>53</v>
      </c>
    </row>
    <row r="1091" spans="3:17" x14ac:dyDescent="0.25">
      <c r="C1091" s="8">
        <v>26.6</v>
      </c>
      <c r="D1091" s="8">
        <v>5.27</v>
      </c>
      <c r="E1091" s="8">
        <v>55</v>
      </c>
      <c r="P1091" s="10">
        <v>10355.64</v>
      </c>
      <c r="Q1091">
        <v>55</v>
      </c>
    </row>
    <row r="1092" spans="3:17" x14ac:dyDescent="0.25">
      <c r="C1092" s="8">
        <v>30.41</v>
      </c>
      <c r="D1092" s="8">
        <v>7.72</v>
      </c>
      <c r="E1092" s="8">
        <v>50</v>
      </c>
      <c r="P1092" s="10">
        <v>10352.48</v>
      </c>
      <c r="Q1092">
        <v>50</v>
      </c>
    </row>
    <row r="1093" spans="3:17" x14ac:dyDescent="0.25">
      <c r="C1093" s="8">
        <v>28.98</v>
      </c>
      <c r="D1093" s="8">
        <v>8.68</v>
      </c>
      <c r="E1093" s="8">
        <v>51</v>
      </c>
      <c r="P1093" s="10">
        <v>10345.93</v>
      </c>
      <c r="Q1093">
        <v>51</v>
      </c>
    </row>
    <row r="1094" spans="3:17" x14ac:dyDescent="0.25">
      <c r="C1094" s="8">
        <v>31.24</v>
      </c>
      <c r="D1094" s="8">
        <v>9.8000000000000007</v>
      </c>
      <c r="E1094" s="8">
        <v>56</v>
      </c>
      <c r="P1094" s="10">
        <v>10338.93</v>
      </c>
      <c r="Q1094">
        <v>56</v>
      </c>
    </row>
    <row r="1095" spans="3:17" x14ac:dyDescent="0.25">
      <c r="C1095" s="8">
        <v>31.54</v>
      </c>
      <c r="D1095" s="8">
        <v>4.4400000000000004</v>
      </c>
      <c r="E1095" s="8">
        <v>42</v>
      </c>
      <c r="P1095" s="10">
        <v>10329.06</v>
      </c>
      <c r="Q1095">
        <v>42</v>
      </c>
    </row>
    <row r="1096" spans="3:17" x14ac:dyDescent="0.25">
      <c r="C1096" s="8">
        <v>38.6</v>
      </c>
      <c r="D1096" s="8">
        <v>7.19</v>
      </c>
      <c r="E1096" s="8">
        <v>53</v>
      </c>
      <c r="P1096" s="10">
        <v>10325.209999999999</v>
      </c>
      <c r="Q1096">
        <v>53</v>
      </c>
    </row>
    <row r="1097" spans="3:17" x14ac:dyDescent="0.25">
      <c r="C1097" s="8">
        <v>37.950000000000003</v>
      </c>
      <c r="D1097" s="8">
        <v>6.06</v>
      </c>
      <c r="E1097" s="8">
        <v>33</v>
      </c>
      <c r="P1097" s="10">
        <v>10322.9</v>
      </c>
      <c r="Q1097">
        <v>33</v>
      </c>
    </row>
    <row r="1098" spans="3:17" x14ac:dyDescent="0.25">
      <c r="C1098" s="8">
        <v>38.97</v>
      </c>
      <c r="D1098" s="8">
        <v>5.12</v>
      </c>
      <c r="E1098" s="8">
        <v>32</v>
      </c>
      <c r="P1098" s="10">
        <v>10315.91</v>
      </c>
      <c r="Q1098">
        <v>32</v>
      </c>
    </row>
    <row r="1099" spans="3:17" x14ac:dyDescent="0.25">
      <c r="C1099" s="8">
        <v>21.2</v>
      </c>
      <c r="D1099" s="8">
        <v>10.72</v>
      </c>
      <c r="E1099" s="8">
        <v>62</v>
      </c>
      <c r="P1099" s="10">
        <v>10310.780000000001</v>
      </c>
      <c r="Q1099">
        <v>62</v>
      </c>
    </row>
    <row r="1100" spans="3:17" x14ac:dyDescent="0.25">
      <c r="C1100" s="8">
        <v>23.96</v>
      </c>
      <c r="D1100" s="8">
        <v>9.58</v>
      </c>
      <c r="E1100" s="8">
        <v>61</v>
      </c>
      <c r="P1100" s="10">
        <v>10308.040000000001</v>
      </c>
      <c r="Q1100">
        <v>61</v>
      </c>
    </row>
    <row r="1101" spans="3:17" x14ac:dyDescent="0.25">
      <c r="C1101" s="8">
        <v>35.93</v>
      </c>
      <c r="D1101" s="8">
        <v>6.4</v>
      </c>
      <c r="E1101" s="8">
        <v>36</v>
      </c>
      <c r="P1101" s="10">
        <v>10276.99</v>
      </c>
      <c r="Q1101">
        <v>36</v>
      </c>
    </row>
    <row r="1102" spans="3:17" x14ac:dyDescent="0.25">
      <c r="C1102" s="8">
        <v>26.11</v>
      </c>
      <c r="D1102" s="8">
        <v>6.8</v>
      </c>
      <c r="E1102" s="8">
        <v>54</v>
      </c>
      <c r="P1102" s="10">
        <v>10274.33</v>
      </c>
      <c r="Q1102">
        <v>54</v>
      </c>
    </row>
    <row r="1103" spans="3:17" x14ac:dyDescent="0.25">
      <c r="C1103" s="8">
        <v>32.299999999999997</v>
      </c>
      <c r="D1103" s="8">
        <v>9.48</v>
      </c>
      <c r="E1103" s="8">
        <v>50</v>
      </c>
      <c r="P1103" s="10">
        <v>10269.459999999999</v>
      </c>
      <c r="Q1103">
        <v>50</v>
      </c>
    </row>
    <row r="1104" spans="3:17" x14ac:dyDescent="0.25">
      <c r="C1104" s="8">
        <v>28.69</v>
      </c>
      <c r="D1104" s="8">
        <v>7.45</v>
      </c>
      <c r="E1104" s="8">
        <v>51</v>
      </c>
      <c r="P1104" s="10">
        <v>10264.44</v>
      </c>
      <c r="Q1104">
        <v>51</v>
      </c>
    </row>
    <row r="1105" spans="3:17" x14ac:dyDescent="0.25">
      <c r="C1105" s="8">
        <v>31.28</v>
      </c>
      <c r="D1105" s="8">
        <v>6.94</v>
      </c>
      <c r="E1105" s="8">
        <v>49</v>
      </c>
      <c r="P1105" s="10">
        <v>10259.129999999999</v>
      </c>
      <c r="Q1105">
        <v>49</v>
      </c>
    </row>
    <row r="1106" spans="3:17" x14ac:dyDescent="0.25">
      <c r="C1106" s="8">
        <v>30.21</v>
      </c>
      <c r="D1106" s="8">
        <v>7.83</v>
      </c>
      <c r="E1106" s="8">
        <v>56</v>
      </c>
      <c r="P1106" s="10">
        <v>10231.5</v>
      </c>
      <c r="Q1106">
        <v>56</v>
      </c>
    </row>
    <row r="1107" spans="3:17" x14ac:dyDescent="0.25">
      <c r="C1107" s="8">
        <v>38.28</v>
      </c>
      <c r="D1107" s="8">
        <v>10.17</v>
      </c>
      <c r="E1107" s="8">
        <v>57</v>
      </c>
      <c r="P1107" s="10">
        <v>10226.280000000001</v>
      </c>
      <c r="Q1107">
        <v>57</v>
      </c>
    </row>
    <row r="1108" spans="3:17" x14ac:dyDescent="0.25">
      <c r="C1108" s="8">
        <v>29.9</v>
      </c>
      <c r="D1108" s="8">
        <v>8.9600000000000009</v>
      </c>
      <c r="E1108" s="8">
        <v>57</v>
      </c>
      <c r="P1108" s="10">
        <v>10214.64</v>
      </c>
      <c r="Q1108">
        <v>57</v>
      </c>
    </row>
    <row r="1109" spans="3:17" x14ac:dyDescent="0.25">
      <c r="C1109" s="8">
        <v>23.18</v>
      </c>
      <c r="D1109" s="8">
        <v>6.96</v>
      </c>
      <c r="E1109" s="8">
        <v>53</v>
      </c>
      <c r="P1109" s="10">
        <v>10197.77</v>
      </c>
      <c r="Q1109">
        <v>53</v>
      </c>
    </row>
    <row r="1110" spans="3:17" x14ac:dyDescent="0.25">
      <c r="C1110" s="8">
        <v>33.020000000000003</v>
      </c>
      <c r="D1110" s="8">
        <v>5.07</v>
      </c>
      <c r="E1110" s="8">
        <v>39</v>
      </c>
      <c r="P1110" s="10">
        <v>10191.82</v>
      </c>
      <c r="Q1110">
        <v>39</v>
      </c>
    </row>
    <row r="1111" spans="3:17" x14ac:dyDescent="0.25">
      <c r="C1111" s="8">
        <v>27.29</v>
      </c>
      <c r="D1111" s="8">
        <v>5.85</v>
      </c>
      <c r="E1111" s="8">
        <v>52</v>
      </c>
      <c r="P1111" s="10">
        <v>10160.870000000001</v>
      </c>
      <c r="Q1111">
        <v>52</v>
      </c>
    </row>
    <row r="1112" spans="3:17" x14ac:dyDescent="0.25">
      <c r="C1112" s="8">
        <v>23.18</v>
      </c>
      <c r="D1112" s="8">
        <v>10.56</v>
      </c>
      <c r="E1112" s="8">
        <v>51</v>
      </c>
      <c r="P1112" s="10">
        <v>10156.780000000001</v>
      </c>
      <c r="Q1112">
        <v>51</v>
      </c>
    </row>
    <row r="1113" spans="3:17" x14ac:dyDescent="0.25">
      <c r="C1113" s="8">
        <v>32.659999999999997</v>
      </c>
      <c r="D1113" s="8">
        <v>8.92</v>
      </c>
      <c r="E1113" s="8">
        <v>43</v>
      </c>
      <c r="P1113" s="10">
        <v>10146.129999999999</v>
      </c>
      <c r="Q1113">
        <v>43</v>
      </c>
    </row>
    <row r="1114" spans="3:17" x14ac:dyDescent="0.25">
      <c r="C1114" s="8">
        <v>30.78</v>
      </c>
      <c r="D1114" s="8">
        <v>8.6300000000000008</v>
      </c>
      <c r="E1114" s="8">
        <v>49</v>
      </c>
      <c r="P1114" s="10">
        <v>10141.14</v>
      </c>
      <c r="Q1114">
        <v>49</v>
      </c>
    </row>
    <row r="1115" spans="3:17" x14ac:dyDescent="0.25">
      <c r="C1115" s="8">
        <v>47.2</v>
      </c>
      <c r="D1115" s="8">
        <v>6.29</v>
      </c>
      <c r="E1115" s="8">
        <v>27</v>
      </c>
      <c r="P1115" s="10">
        <v>10139.84</v>
      </c>
      <c r="Q1115">
        <v>27</v>
      </c>
    </row>
    <row r="1116" spans="3:17" x14ac:dyDescent="0.25">
      <c r="C1116" s="8">
        <v>31.6</v>
      </c>
      <c r="D1116" s="8">
        <v>5.75</v>
      </c>
      <c r="E1116" s="8">
        <v>51</v>
      </c>
      <c r="P1116" s="10">
        <v>10118.42</v>
      </c>
      <c r="Q1116">
        <v>51</v>
      </c>
    </row>
    <row r="1117" spans="3:17" x14ac:dyDescent="0.25">
      <c r="C1117" s="8">
        <v>33.914999999999999</v>
      </c>
      <c r="D1117" s="8">
        <v>6.66</v>
      </c>
      <c r="E1117" s="8">
        <v>49</v>
      </c>
      <c r="P1117" s="10">
        <v>10115.01</v>
      </c>
      <c r="Q1117">
        <v>49</v>
      </c>
    </row>
    <row r="1118" spans="3:17" x14ac:dyDescent="0.25">
      <c r="C1118" s="8">
        <v>23.54</v>
      </c>
      <c r="D1118" s="8">
        <v>5.0999999999999996</v>
      </c>
      <c r="E1118" s="8">
        <v>52</v>
      </c>
      <c r="P1118" s="10">
        <v>10107.219999999999</v>
      </c>
      <c r="Q1118">
        <v>52</v>
      </c>
    </row>
    <row r="1119" spans="3:17" x14ac:dyDescent="0.25">
      <c r="C1119" s="8">
        <v>27.074999999999999</v>
      </c>
      <c r="D1119" s="8">
        <v>4.41</v>
      </c>
      <c r="E1119" s="8">
        <v>52</v>
      </c>
      <c r="P1119" s="10">
        <v>10106.129999999999</v>
      </c>
      <c r="Q1119">
        <v>52</v>
      </c>
    </row>
    <row r="1120" spans="3:17" x14ac:dyDescent="0.25">
      <c r="C1120" s="8">
        <v>25.8</v>
      </c>
      <c r="D1120" s="8">
        <v>5.52</v>
      </c>
      <c r="E1120" s="8">
        <v>47</v>
      </c>
      <c r="P1120" s="10">
        <v>10096.969999999999</v>
      </c>
      <c r="Q1120">
        <v>47</v>
      </c>
    </row>
    <row r="1121" spans="3:17" x14ac:dyDescent="0.25">
      <c r="C1121" s="8">
        <v>36.1</v>
      </c>
      <c r="D1121" s="8">
        <v>4.62</v>
      </c>
      <c r="E1121" s="8">
        <v>55</v>
      </c>
      <c r="P1121" s="10">
        <v>10085.85</v>
      </c>
      <c r="Q1121">
        <v>55</v>
      </c>
    </row>
    <row r="1122" spans="3:17" x14ac:dyDescent="0.25">
      <c r="C1122" s="8">
        <v>30.495000000000001</v>
      </c>
      <c r="D1122" s="8">
        <v>5.74</v>
      </c>
      <c r="E1122" s="8">
        <v>55</v>
      </c>
      <c r="P1122" s="10">
        <v>10072.06</v>
      </c>
      <c r="Q1122">
        <v>55</v>
      </c>
    </row>
    <row r="1123" spans="3:17" x14ac:dyDescent="0.25">
      <c r="C1123" s="8">
        <v>21.4</v>
      </c>
      <c r="D1123" s="8">
        <v>6.3</v>
      </c>
      <c r="E1123" s="8">
        <v>55</v>
      </c>
      <c r="P1123" s="10">
        <v>10065.41</v>
      </c>
      <c r="Q1123">
        <v>55</v>
      </c>
    </row>
    <row r="1124" spans="3:17" x14ac:dyDescent="0.25">
      <c r="C1124" s="8">
        <v>32.299999999999997</v>
      </c>
      <c r="D1124" s="8">
        <v>10.27</v>
      </c>
      <c r="E1124" s="8">
        <v>50</v>
      </c>
      <c r="P1124" s="10">
        <v>10043.25</v>
      </c>
      <c r="Q1124">
        <v>50</v>
      </c>
    </row>
    <row r="1125" spans="3:17" x14ac:dyDescent="0.25">
      <c r="C1125" s="8">
        <v>29.78</v>
      </c>
      <c r="D1125" s="8">
        <v>5.85</v>
      </c>
      <c r="E1125" s="8">
        <v>44</v>
      </c>
      <c r="P1125" s="10">
        <v>10027.15</v>
      </c>
      <c r="Q1125">
        <v>44</v>
      </c>
    </row>
    <row r="1126" spans="3:17" x14ac:dyDescent="0.25">
      <c r="C1126" s="8">
        <v>34.76</v>
      </c>
      <c r="D1126" s="8">
        <v>5.92</v>
      </c>
      <c r="E1126" s="8">
        <v>36</v>
      </c>
      <c r="P1126" s="10">
        <v>10011.44</v>
      </c>
      <c r="Q1126">
        <v>36</v>
      </c>
    </row>
    <row r="1127" spans="3:17" x14ac:dyDescent="0.25">
      <c r="C1127" s="8">
        <v>18.335000000000001</v>
      </c>
      <c r="D1127" s="8">
        <v>10.01</v>
      </c>
      <c r="E1127" s="8">
        <v>54</v>
      </c>
      <c r="P1127" s="10">
        <v>9991.0400000000009</v>
      </c>
      <c r="Q1127">
        <v>54</v>
      </c>
    </row>
    <row r="1128" spans="3:17" x14ac:dyDescent="0.25">
      <c r="C1128" s="8">
        <v>32.299999999999997</v>
      </c>
      <c r="D1128" s="8">
        <v>9.59</v>
      </c>
      <c r="E1128" s="8">
        <v>53</v>
      </c>
      <c r="P1128" s="10">
        <v>9964.06</v>
      </c>
      <c r="Q1128">
        <v>53</v>
      </c>
    </row>
    <row r="1129" spans="3:17" x14ac:dyDescent="0.25">
      <c r="C1129" s="8">
        <v>27.74</v>
      </c>
      <c r="D1129" s="8">
        <v>10.37</v>
      </c>
      <c r="E1129" s="8">
        <v>52</v>
      </c>
      <c r="P1129" s="10">
        <v>9957.7199999999993</v>
      </c>
      <c r="Q1129">
        <v>52</v>
      </c>
    </row>
    <row r="1130" spans="3:17" x14ac:dyDescent="0.25">
      <c r="C1130" s="8">
        <v>24</v>
      </c>
      <c r="D1130" s="8">
        <v>4.01</v>
      </c>
      <c r="E1130" s="8">
        <v>60</v>
      </c>
      <c r="P1130" s="10">
        <v>9933.44</v>
      </c>
      <c r="Q1130">
        <v>60</v>
      </c>
    </row>
    <row r="1131" spans="3:17" x14ac:dyDescent="0.25">
      <c r="C1131" s="8">
        <v>31.78</v>
      </c>
      <c r="D1131" s="8">
        <v>4.24</v>
      </c>
      <c r="E1131" s="8">
        <v>40</v>
      </c>
      <c r="P1131" s="10">
        <v>9931.9599999999991</v>
      </c>
      <c r="Q1131">
        <v>40</v>
      </c>
    </row>
    <row r="1132" spans="3:17" x14ac:dyDescent="0.25">
      <c r="C1132" s="8">
        <v>32.25</v>
      </c>
      <c r="D1132" s="8">
        <v>5.36</v>
      </c>
      <c r="E1132" s="8">
        <v>39</v>
      </c>
      <c r="P1132" s="10">
        <v>9930.64</v>
      </c>
      <c r="Q1132">
        <v>39</v>
      </c>
    </row>
    <row r="1133" spans="3:17" x14ac:dyDescent="0.25">
      <c r="C1133" s="8">
        <v>30.114999999999998</v>
      </c>
      <c r="D1133" s="8">
        <v>4.99</v>
      </c>
      <c r="E1133" s="8">
        <v>52</v>
      </c>
      <c r="P1133" s="10">
        <v>9910.36</v>
      </c>
      <c r="Q1133">
        <v>52</v>
      </c>
    </row>
    <row r="1134" spans="3:17" x14ac:dyDescent="0.25">
      <c r="C1134" s="8">
        <v>22.41</v>
      </c>
      <c r="D1134" s="8">
        <v>8.68</v>
      </c>
      <c r="E1134" s="8">
        <v>62</v>
      </c>
      <c r="P1134" s="10">
        <v>9907.83</v>
      </c>
      <c r="Q1134">
        <v>62</v>
      </c>
    </row>
    <row r="1135" spans="3:17" x14ac:dyDescent="0.25">
      <c r="C1135" s="8">
        <v>45.72</v>
      </c>
      <c r="D1135" s="8">
        <v>4.2300000000000004</v>
      </c>
      <c r="E1135" s="8">
        <v>28</v>
      </c>
      <c r="P1135" s="10">
        <v>9894.69</v>
      </c>
      <c r="Q1135">
        <v>28</v>
      </c>
    </row>
    <row r="1136" spans="3:17" x14ac:dyDescent="0.25">
      <c r="C1136" s="8">
        <v>25</v>
      </c>
      <c r="D1136" s="8">
        <v>5.32</v>
      </c>
      <c r="E1136" s="8">
        <v>58</v>
      </c>
      <c r="P1136" s="10">
        <v>9890.23</v>
      </c>
      <c r="Q1136">
        <v>58</v>
      </c>
    </row>
    <row r="1137" spans="3:17" x14ac:dyDescent="0.25">
      <c r="C1137" s="8">
        <v>39.5</v>
      </c>
      <c r="D1137" s="8">
        <v>6.66</v>
      </c>
      <c r="E1137" s="8">
        <v>53</v>
      </c>
      <c r="P1137" s="10">
        <v>9880.07</v>
      </c>
      <c r="Q1137">
        <v>53</v>
      </c>
    </row>
    <row r="1138" spans="3:17" x14ac:dyDescent="0.25">
      <c r="C1138" s="8">
        <v>37.729999999999997</v>
      </c>
      <c r="D1138" s="8">
        <v>7.4</v>
      </c>
      <c r="E1138" s="8">
        <v>53</v>
      </c>
      <c r="P1138" s="10">
        <v>9877.61</v>
      </c>
      <c r="Q1138">
        <v>53</v>
      </c>
    </row>
    <row r="1139" spans="3:17" x14ac:dyDescent="0.25">
      <c r="C1139" s="8">
        <v>40.659999999999997</v>
      </c>
      <c r="D1139" s="8">
        <v>10.08</v>
      </c>
      <c r="E1139" s="8">
        <v>53</v>
      </c>
      <c r="P1139" s="10">
        <v>9875.68</v>
      </c>
      <c r="Q1139">
        <v>53</v>
      </c>
    </row>
    <row r="1140" spans="3:17" x14ac:dyDescent="0.25">
      <c r="C1140" s="8">
        <v>34.200000000000003</v>
      </c>
      <c r="D1140" s="8">
        <v>8.58</v>
      </c>
      <c r="E1140" s="8">
        <v>52</v>
      </c>
      <c r="P1140" s="10">
        <v>9872.7000000000007</v>
      </c>
      <c r="Q1140">
        <v>52</v>
      </c>
    </row>
    <row r="1141" spans="3:17" x14ac:dyDescent="0.25">
      <c r="C1141" s="8">
        <v>46.51</v>
      </c>
      <c r="D1141" s="8">
        <v>5.84</v>
      </c>
      <c r="E1141" s="8">
        <v>26</v>
      </c>
      <c r="P1141" s="10">
        <v>9870.59</v>
      </c>
      <c r="Q1141">
        <v>26</v>
      </c>
    </row>
    <row r="1142" spans="3:17" x14ac:dyDescent="0.25">
      <c r="C1142" s="8">
        <v>28.88</v>
      </c>
      <c r="D1142" s="8">
        <v>4.8600000000000003</v>
      </c>
      <c r="E1142" s="8">
        <v>55</v>
      </c>
      <c r="P1142" s="10">
        <v>9869.81</v>
      </c>
      <c r="Q1142">
        <v>55</v>
      </c>
    </row>
    <row r="1143" spans="3:17" x14ac:dyDescent="0.25">
      <c r="C1143" s="8">
        <v>33.914999999999999</v>
      </c>
      <c r="D1143" s="8">
        <v>11.52</v>
      </c>
      <c r="E1143" s="8">
        <v>53</v>
      </c>
      <c r="P1143" s="10">
        <v>9866.2999999999993</v>
      </c>
      <c r="Q1143">
        <v>53</v>
      </c>
    </row>
    <row r="1144" spans="3:17" x14ac:dyDescent="0.25">
      <c r="C1144" s="8">
        <v>24.32</v>
      </c>
      <c r="D1144" s="8">
        <v>6.15</v>
      </c>
      <c r="E1144" s="8">
        <v>55</v>
      </c>
      <c r="P1144" s="10">
        <v>9863.4699999999993</v>
      </c>
      <c r="Q1144">
        <v>55</v>
      </c>
    </row>
    <row r="1145" spans="3:17" x14ac:dyDescent="0.25">
      <c r="C1145" s="8">
        <v>25.8</v>
      </c>
      <c r="D1145" s="8">
        <v>9.94</v>
      </c>
      <c r="E1145" s="8">
        <v>53</v>
      </c>
      <c r="P1145" s="10">
        <v>9861.0300000000007</v>
      </c>
      <c r="Q1145">
        <v>53</v>
      </c>
    </row>
    <row r="1146" spans="3:17" x14ac:dyDescent="0.25">
      <c r="C1146" s="8">
        <v>21.56</v>
      </c>
      <c r="D1146" s="8">
        <v>10.56</v>
      </c>
      <c r="E1146" s="8">
        <v>53</v>
      </c>
      <c r="P1146" s="10">
        <v>9855.1299999999992</v>
      </c>
      <c r="Q1146">
        <v>53</v>
      </c>
    </row>
    <row r="1147" spans="3:17" x14ac:dyDescent="0.25">
      <c r="C1147" s="8">
        <v>31.6</v>
      </c>
      <c r="D1147" s="8">
        <v>6.79</v>
      </c>
      <c r="E1147" s="8">
        <v>56</v>
      </c>
      <c r="P1147" s="10">
        <v>9850.43</v>
      </c>
      <c r="Q1147">
        <v>56</v>
      </c>
    </row>
    <row r="1148" spans="3:17" x14ac:dyDescent="0.25">
      <c r="C1148" s="8">
        <v>42.93</v>
      </c>
      <c r="D1148" s="8">
        <v>4.8</v>
      </c>
      <c r="E1148" s="8">
        <v>32</v>
      </c>
      <c r="P1148" s="10">
        <v>9844.4500000000007</v>
      </c>
      <c r="Q1148">
        <v>32</v>
      </c>
    </row>
    <row r="1149" spans="3:17" x14ac:dyDescent="0.25">
      <c r="C1149" s="8">
        <v>26.72</v>
      </c>
      <c r="D1149" s="8">
        <v>5.75</v>
      </c>
      <c r="E1149" s="8">
        <v>52</v>
      </c>
      <c r="P1149" s="10">
        <v>9836.2099999999991</v>
      </c>
      <c r="Q1149">
        <v>52</v>
      </c>
    </row>
    <row r="1150" spans="3:17" x14ac:dyDescent="0.25">
      <c r="C1150" s="8">
        <v>26.67</v>
      </c>
      <c r="D1150" s="8">
        <v>5.81</v>
      </c>
      <c r="E1150" s="8">
        <v>52</v>
      </c>
      <c r="P1150" s="10">
        <v>9819.25</v>
      </c>
      <c r="Q1150">
        <v>52</v>
      </c>
    </row>
    <row r="1151" spans="3:17" x14ac:dyDescent="0.25">
      <c r="C1151" s="8">
        <v>42.68</v>
      </c>
      <c r="D1151" s="8">
        <v>9.2799999999999994</v>
      </c>
      <c r="E1151" s="8">
        <v>51</v>
      </c>
      <c r="P1151" s="10">
        <v>9800.89</v>
      </c>
      <c r="Q1151">
        <v>51</v>
      </c>
    </row>
    <row r="1152" spans="3:17" x14ac:dyDescent="0.25">
      <c r="C1152" s="8">
        <v>24.31</v>
      </c>
      <c r="D1152" s="8">
        <v>6.37</v>
      </c>
      <c r="E1152" s="8">
        <v>47</v>
      </c>
      <c r="P1152" s="10">
        <v>9788.8700000000008</v>
      </c>
      <c r="Q1152">
        <v>47</v>
      </c>
    </row>
    <row r="1153" spans="3:17" x14ac:dyDescent="0.25">
      <c r="C1153" s="8">
        <v>44.75</v>
      </c>
      <c r="D1153" s="8">
        <v>5.09</v>
      </c>
      <c r="E1153" s="8">
        <v>28</v>
      </c>
      <c r="P1153" s="10">
        <v>9787.32</v>
      </c>
      <c r="Q1153">
        <v>28</v>
      </c>
    </row>
    <row r="1154" spans="3:17" x14ac:dyDescent="0.25">
      <c r="C1154" s="8">
        <v>30.78</v>
      </c>
      <c r="D1154" s="8">
        <v>7.94</v>
      </c>
      <c r="E1154" s="8">
        <v>51</v>
      </c>
      <c r="P1154" s="10">
        <v>9778.35</v>
      </c>
      <c r="Q1154">
        <v>51</v>
      </c>
    </row>
    <row r="1155" spans="3:17" x14ac:dyDescent="0.25">
      <c r="C1155" s="8">
        <v>21.86</v>
      </c>
      <c r="D1155" s="8">
        <v>10.95</v>
      </c>
      <c r="E1155" s="8">
        <v>59</v>
      </c>
      <c r="P1155" s="10">
        <v>9764.08</v>
      </c>
      <c r="Q1155">
        <v>59</v>
      </c>
    </row>
    <row r="1156" spans="3:17" x14ac:dyDescent="0.25">
      <c r="C1156" s="8">
        <v>49.09</v>
      </c>
      <c r="D1156" s="8">
        <v>6.3</v>
      </c>
      <c r="E1156" s="8">
        <v>23</v>
      </c>
      <c r="P1156" s="10">
        <v>9753.49</v>
      </c>
      <c r="Q1156">
        <v>23</v>
      </c>
    </row>
    <row r="1157" spans="3:17" x14ac:dyDescent="0.25">
      <c r="C1157" s="8">
        <v>47.74</v>
      </c>
      <c r="D1157" s="8">
        <v>8.0500000000000007</v>
      </c>
      <c r="E1157" s="8">
        <v>54</v>
      </c>
      <c r="P1157" s="10">
        <v>9748.91</v>
      </c>
      <c r="Q1157">
        <v>54</v>
      </c>
    </row>
    <row r="1158" spans="3:17" x14ac:dyDescent="0.25">
      <c r="C1158" s="8">
        <v>30.2</v>
      </c>
      <c r="D1158" s="8">
        <v>9.8800000000000008</v>
      </c>
      <c r="E1158" s="8">
        <v>54</v>
      </c>
      <c r="P1158" s="10">
        <v>9724.5300000000007</v>
      </c>
      <c r="Q1158">
        <v>54</v>
      </c>
    </row>
    <row r="1159" spans="3:17" x14ac:dyDescent="0.25">
      <c r="C1159" s="8">
        <v>33.25</v>
      </c>
      <c r="D1159" s="8">
        <v>7.42</v>
      </c>
      <c r="E1159" s="8">
        <v>54</v>
      </c>
      <c r="P1159" s="10">
        <v>9722.77</v>
      </c>
      <c r="Q1159">
        <v>54</v>
      </c>
    </row>
    <row r="1160" spans="3:17" x14ac:dyDescent="0.25">
      <c r="C1160" s="8">
        <v>26.6</v>
      </c>
      <c r="D1160" s="8">
        <v>8.4499999999999993</v>
      </c>
      <c r="E1160" s="8">
        <v>49</v>
      </c>
      <c r="P1160" s="10">
        <v>9715.84</v>
      </c>
      <c r="Q1160">
        <v>49</v>
      </c>
    </row>
    <row r="1161" spans="3:17" x14ac:dyDescent="0.25">
      <c r="C1161" s="8">
        <v>26.35</v>
      </c>
      <c r="D1161" s="8">
        <v>6.21</v>
      </c>
      <c r="E1161" s="8">
        <v>52</v>
      </c>
      <c r="P1161" s="10">
        <v>9710.7099999999991</v>
      </c>
      <c r="Q1161">
        <v>52</v>
      </c>
    </row>
    <row r="1162" spans="3:17" x14ac:dyDescent="0.25">
      <c r="C1162" s="8">
        <v>39.994999999999997</v>
      </c>
      <c r="D1162" s="8">
        <v>4.6500000000000004</v>
      </c>
      <c r="E1162" s="8">
        <v>47</v>
      </c>
      <c r="P1162" s="10">
        <v>9704.67</v>
      </c>
      <c r="Q1162">
        <v>47</v>
      </c>
    </row>
    <row r="1163" spans="3:17" x14ac:dyDescent="0.25">
      <c r="C1163" s="8">
        <v>22.92</v>
      </c>
      <c r="D1163" s="8">
        <v>5.87</v>
      </c>
      <c r="E1163" s="8">
        <v>60</v>
      </c>
      <c r="P1163" s="10">
        <v>9698.42</v>
      </c>
      <c r="Q1163">
        <v>60</v>
      </c>
    </row>
    <row r="1164" spans="3:17" x14ac:dyDescent="0.25">
      <c r="C1164" s="8">
        <v>24.78</v>
      </c>
      <c r="D1164" s="8">
        <v>4.24</v>
      </c>
      <c r="E1164" s="8">
        <v>58</v>
      </c>
      <c r="P1164" s="10">
        <v>9684.2900000000009</v>
      </c>
      <c r="Q1164">
        <v>58</v>
      </c>
    </row>
    <row r="1165" spans="3:17" x14ac:dyDescent="0.25">
      <c r="C1165" s="8">
        <v>34.07</v>
      </c>
      <c r="D1165" s="8">
        <v>7.81</v>
      </c>
      <c r="E1165" s="8">
        <v>43</v>
      </c>
      <c r="P1165" s="10">
        <v>9664.34</v>
      </c>
      <c r="Q1165">
        <v>43</v>
      </c>
    </row>
    <row r="1166" spans="3:17" x14ac:dyDescent="0.25">
      <c r="C1166" s="8">
        <v>30.14</v>
      </c>
      <c r="D1166" s="8">
        <v>9.85</v>
      </c>
      <c r="E1166" s="8">
        <v>50</v>
      </c>
      <c r="P1166" s="10">
        <v>9653.81</v>
      </c>
      <c r="Q1166">
        <v>50</v>
      </c>
    </row>
    <row r="1167" spans="3:17" x14ac:dyDescent="0.25">
      <c r="C1167" s="8">
        <v>18.05</v>
      </c>
      <c r="D1167" s="8">
        <v>6.94</v>
      </c>
      <c r="E1167" s="8">
        <v>53</v>
      </c>
      <c r="P1167" s="10">
        <v>9644.25</v>
      </c>
      <c r="Q1167">
        <v>53</v>
      </c>
    </row>
    <row r="1168" spans="3:17" x14ac:dyDescent="0.25">
      <c r="C1168" s="8">
        <v>37.4</v>
      </c>
      <c r="D1168" s="8">
        <v>11.3</v>
      </c>
      <c r="E1168" s="8">
        <v>54</v>
      </c>
      <c r="P1168" s="10">
        <v>9634.5400000000009</v>
      </c>
      <c r="Q1168">
        <v>54</v>
      </c>
    </row>
    <row r="1169" spans="3:17" x14ac:dyDescent="0.25">
      <c r="C1169" s="8">
        <v>25.75</v>
      </c>
      <c r="D1169" s="8">
        <v>9.23</v>
      </c>
      <c r="E1169" s="8">
        <v>56</v>
      </c>
      <c r="P1169" s="10">
        <v>9630.91</v>
      </c>
      <c r="Q1169">
        <v>56</v>
      </c>
    </row>
    <row r="1170" spans="3:17" x14ac:dyDescent="0.25">
      <c r="C1170" s="8">
        <v>32.299999999999997</v>
      </c>
      <c r="D1170" s="8">
        <v>4.37</v>
      </c>
      <c r="E1170" s="8">
        <v>52</v>
      </c>
      <c r="P1170" s="10">
        <v>9630.4</v>
      </c>
      <c r="Q1170">
        <v>52</v>
      </c>
    </row>
    <row r="1171" spans="3:17" x14ac:dyDescent="0.25">
      <c r="C1171" s="8">
        <v>28.61</v>
      </c>
      <c r="D1171" s="8">
        <v>5.76</v>
      </c>
      <c r="E1171" s="8">
        <v>44</v>
      </c>
      <c r="P1171" s="10">
        <v>9630.2999999999993</v>
      </c>
      <c r="Q1171">
        <v>44</v>
      </c>
    </row>
    <row r="1172" spans="3:17" x14ac:dyDescent="0.25">
      <c r="C1172" s="8">
        <v>45.41</v>
      </c>
      <c r="D1172" s="8">
        <v>4.96</v>
      </c>
      <c r="E1172" s="8">
        <v>26</v>
      </c>
      <c r="P1172" s="10">
        <v>9628.7900000000009</v>
      </c>
      <c r="Q1172">
        <v>26</v>
      </c>
    </row>
    <row r="1173" spans="3:17" x14ac:dyDescent="0.25">
      <c r="C1173" s="8">
        <v>31.2</v>
      </c>
      <c r="D1173" s="8">
        <v>11.04</v>
      </c>
      <c r="E1173" s="8">
        <v>53</v>
      </c>
      <c r="P1173" s="10">
        <v>9625.92</v>
      </c>
      <c r="Q1173">
        <v>53</v>
      </c>
    </row>
    <row r="1174" spans="3:17" x14ac:dyDescent="0.25">
      <c r="C1174" s="8">
        <v>29.83</v>
      </c>
      <c r="D1174" s="8">
        <v>7.81</v>
      </c>
      <c r="E1174" s="8">
        <v>49</v>
      </c>
      <c r="P1174" s="10">
        <v>9620.33</v>
      </c>
      <c r="Q1174">
        <v>49</v>
      </c>
    </row>
    <row r="1175" spans="3:17" x14ac:dyDescent="0.25">
      <c r="C1175" s="8">
        <v>29.06</v>
      </c>
      <c r="D1175" s="8">
        <v>4.55</v>
      </c>
      <c r="E1175" s="8">
        <v>42</v>
      </c>
      <c r="P1175" s="10">
        <v>9619.18</v>
      </c>
      <c r="Q1175">
        <v>42</v>
      </c>
    </row>
    <row r="1176" spans="3:17" x14ac:dyDescent="0.25">
      <c r="C1176" s="8">
        <v>27.454999999999998</v>
      </c>
      <c r="D1176" s="8">
        <v>6.13</v>
      </c>
      <c r="E1176" s="8">
        <v>51</v>
      </c>
      <c r="P1176" s="10">
        <v>9617.66</v>
      </c>
      <c r="Q1176">
        <v>51</v>
      </c>
    </row>
    <row r="1177" spans="3:17" x14ac:dyDescent="0.25">
      <c r="C1177" s="8">
        <v>23.01</v>
      </c>
      <c r="D1177" s="8">
        <v>6.04</v>
      </c>
      <c r="E1177" s="8">
        <v>59</v>
      </c>
      <c r="P1177" s="10">
        <v>9597.6299999999992</v>
      </c>
      <c r="Q1177">
        <v>59</v>
      </c>
    </row>
    <row r="1178" spans="3:17" x14ac:dyDescent="0.25">
      <c r="C1178" s="8">
        <v>31.39</v>
      </c>
      <c r="D1178" s="8">
        <v>8.85</v>
      </c>
      <c r="E1178" s="8">
        <v>43</v>
      </c>
      <c r="P1178" s="10">
        <v>9584.0400000000009</v>
      </c>
      <c r="Q1178">
        <v>43</v>
      </c>
    </row>
    <row r="1179" spans="3:17" x14ac:dyDescent="0.25">
      <c r="C1179" s="8">
        <v>34.770000000000003</v>
      </c>
      <c r="D1179" s="8">
        <v>10.54</v>
      </c>
      <c r="E1179" s="8">
        <v>50</v>
      </c>
      <c r="P1179" s="10">
        <v>9583.89</v>
      </c>
      <c r="Q1179">
        <v>50</v>
      </c>
    </row>
    <row r="1180" spans="3:17" x14ac:dyDescent="0.25">
      <c r="C1180" s="8">
        <v>24.48</v>
      </c>
      <c r="D1180" s="8">
        <v>4.37</v>
      </c>
      <c r="E1180" s="8">
        <v>57</v>
      </c>
      <c r="P1180" s="10">
        <v>9582.5400000000009</v>
      </c>
      <c r="Q1180">
        <v>57</v>
      </c>
    </row>
    <row r="1181" spans="3:17" x14ac:dyDescent="0.25">
      <c r="C1181" s="8">
        <v>22.61</v>
      </c>
      <c r="D1181" s="8">
        <v>9.6300000000000008</v>
      </c>
      <c r="E1181" s="8">
        <v>50</v>
      </c>
      <c r="P1181" s="10">
        <v>9566.99</v>
      </c>
      <c r="Q1181">
        <v>50</v>
      </c>
    </row>
    <row r="1182" spans="3:17" x14ac:dyDescent="0.25">
      <c r="C1182" s="8">
        <v>34.299999999999997</v>
      </c>
      <c r="D1182" s="8">
        <v>10.37</v>
      </c>
      <c r="E1182" s="8">
        <v>50</v>
      </c>
      <c r="P1182" s="10">
        <v>9563.0300000000007</v>
      </c>
      <c r="Q1182">
        <v>50</v>
      </c>
    </row>
    <row r="1183" spans="3:17" x14ac:dyDescent="0.25">
      <c r="C1183" s="8">
        <v>46.09</v>
      </c>
      <c r="D1183" s="8">
        <v>5.44</v>
      </c>
      <c r="E1183" s="8">
        <v>52</v>
      </c>
      <c r="P1183" s="10">
        <v>9549.57</v>
      </c>
      <c r="Q1183">
        <v>52</v>
      </c>
    </row>
    <row r="1184" spans="3:17" x14ac:dyDescent="0.25">
      <c r="C1184" s="8">
        <v>44.744999999999997</v>
      </c>
      <c r="D1184" s="8">
        <v>5.19</v>
      </c>
      <c r="E1184" s="8">
        <v>52</v>
      </c>
      <c r="P1184" s="10">
        <v>9541.7000000000007</v>
      </c>
      <c r="Q1184">
        <v>52</v>
      </c>
    </row>
    <row r="1185" spans="3:17" x14ac:dyDescent="0.25">
      <c r="C1185" s="8">
        <v>26.33</v>
      </c>
      <c r="D1185" s="8">
        <v>11.8</v>
      </c>
      <c r="E1185" s="8">
        <v>49</v>
      </c>
      <c r="P1185" s="10">
        <v>9540.17</v>
      </c>
      <c r="Q1185">
        <v>49</v>
      </c>
    </row>
    <row r="1186" spans="3:17" x14ac:dyDescent="0.25">
      <c r="C1186" s="8">
        <v>26.6</v>
      </c>
      <c r="D1186" s="8">
        <v>8.3800000000000008</v>
      </c>
      <c r="E1186" s="8">
        <v>50</v>
      </c>
      <c r="P1186" s="10">
        <v>9538.65</v>
      </c>
      <c r="Q1186">
        <v>50</v>
      </c>
    </row>
    <row r="1187" spans="3:17" x14ac:dyDescent="0.25">
      <c r="C1187" s="8">
        <v>27.5</v>
      </c>
      <c r="D1187" s="8">
        <v>7.58</v>
      </c>
      <c r="E1187" s="8">
        <v>52</v>
      </c>
      <c r="P1187" s="10">
        <v>9528.9</v>
      </c>
      <c r="Q1187">
        <v>52</v>
      </c>
    </row>
    <row r="1188" spans="3:17" x14ac:dyDescent="0.25">
      <c r="C1188" s="8">
        <v>41.55</v>
      </c>
      <c r="D1188" s="8">
        <v>4.6100000000000003</v>
      </c>
      <c r="E1188" s="8">
        <v>32</v>
      </c>
      <c r="P1188" s="10">
        <v>9507.68</v>
      </c>
      <c r="Q1188">
        <v>32</v>
      </c>
    </row>
    <row r="1189" spans="3:17" x14ac:dyDescent="0.25">
      <c r="C1189" s="8">
        <v>41.47</v>
      </c>
      <c r="D1189" s="8">
        <v>4.7</v>
      </c>
      <c r="E1189" s="8">
        <v>55</v>
      </c>
      <c r="P1189" s="10">
        <v>9504.31</v>
      </c>
      <c r="Q1189">
        <v>55</v>
      </c>
    </row>
    <row r="1190" spans="3:17" x14ac:dyDescent="0.25">
      <c r="C1190" s="8">
        <v>24.795000000000002</v>
      </c>
      <c r="D1190" s="8">
        <v>6.05</v>
      </c>
      <c r="E1190" s="8">
        <v>47</v>
      </c>
      <c r="P1190" s="10">
        <v>9500.57</v>
      </c>
      <c r="Q1190">
        <v>47</v>
      </c>
    </row>
    <row r="1191" spans="3:17" x14ac:dyDescent="0.25">
      <c r="C1191" s="8">
        <v>29.48</v>
      </c>
      <c r="D1191" s="8">
        <v>5.63</v>
      </c>
      <c r="E1191" s="8">
        <v>55</v>
      </c>
      <c r="P1191" s="10">
        <v>9487.64</v>
      </c>
      <c r="Q1191">
        <v>55</v>
      </c>
    </row>
    <row r="1192" spans="3:17" x14ac:dyDescent="0.25">
      <c r="C1192" s="8">
        <v>28.09</v>
      </c>
      <c r="D1192" s="8">
        <v>6.06</v>
      </c>
      <c r="E1192" s="8">
        <v>45</v>
      </c>
      <c r="P1192" s="10">
        <v>9453.92</v>
      </c>
      <c r="Q1192">
        <v>45</v>
      </c>
    </row>
    <row r="1193" spans="3:17" x14ac:dyDescent="0.25">
      <c r="C1193" s="8">
        <v>32.729999999999997</v>
      </c>
      <c r="D1193" s="8">
        <v>5.19</v>
      </c>
      <c r="E1193" s="8">
        <v>36</v>
      </c>
      <c r="P1193" s="10">
        <v>9448.42</v>
      </c>
      <c r="Q1193">
        <v>36</v>
      </c>
    </row>
    <row r="1194" spans="3:17" x14ac:dyDescent="0.25">
      <c r="C1194" s="8">
        <v>27.36</v>
      </c>
      <c r="D1194" s="8">
        <v>8.9600000000000009</v>
      </c>
      <c r="E1194" s="8">
        <v>50</v>
      </c>
      <c r="P1194" s="10">
        <v>9447.3799999999992</v>
      </c>
      <c r="Q1194">
        <v>50</v>
      </c>
    </row>
    <row r="1195" spans="3:17" x14ac:dyDescent="0.25">
      <c r="C1195" s="8">
        <v>27.265000000000001</v>
      </c>
      <c r="D1195" s="8">
        <v>11.39</v>
      </c>
      <c r="E1195" s="8">
        <v>49</v>
      </c>
      <c r="P1195" s="10">
        <v>9447.25</v>
      </c>
      <c r="Q1195">
        <v>49</v>
      </c>
    </row>
    <row r="1196" spans="3:17" x14ac:dyDescent="0.25">
      <c r="C1196" s="8">
        <v>48.07</v>
      </c>
      <c r="D1196" s="8">
        <v>4.0599999999999996</v>
      </c>
      <c r="E1196" s="8">
        <v>48</v>
      </c>
      <c r="P1196" s="10">
        <v>9432.93</v>
      </c>
      <c r="Q1196">
        <v>48</v>
      </c>
    </row>
    <row r="1197" spans="3:17" x14ac:dyDescent="0.25">
      <c r="C1197" s="8">
        <v>30.8</v>
      </c>
      <c r="D1197" s="8">
        <v>5.23</v>
      </c>
      <c r="E1197" s="8">
        <v>48</v>
      </c>
      <c r="P1197" s="10">
        <v>9414.92</v>
      </c>
      <c r="Q1197">
        <v>48</v>
      </c>
    </row>
    <row r="1198" spans="3:17" x14ac:dyDescent="0.25">
      <c r="C1198" s="8">
        <v>32.299999999999997</v>
      </c>
      <c r="D1198" s="8">
        <v>5.05</v>
      </c>
      <c r="E1198" s="8">
        <v>48</v>
      </c>
      <c r="P1198" s="10">
        <v>9411.01</v>
      </c>
      <c r="Q1198">
        <v>48</v>
      </c>
    </row>
    <row r="1199" spans="3:17" x14ac:dyDescent="0.25">
      <c r="C1199" s="8">
        <v>39.700000000000003</v>
      </c>
      <c r="D1199" s="8">
        <v>7.34</v>
      </c>
      <c r="E1199" s="8">
        <v>53</v>
      </c>
      <c r="P1199" s="10">
        <v>9391.35</v>
      </c>
      <c r="Q1199">
        <v>53</v>
      </c>
    </row>
    <row r="1200" spans="3:17" x14ac:dyDescent="0.25">
      <c r="C1200" s="8">
        <v>35.97</v>
      </c>
      <c r="D1200" s="8">
        <v>8.1300000000000008</v>
      </c>
      <c r="E1200" s="8">
        <v>52</v>
      </c>
      <c r="P1200" s="10">
        <v>9386.16</v>
      </c>
      <c r="Q1200">
        <v>52</v>
      </c>
    </row>
    <row r="1201" spans="3:17" x14ac:dyDescent="0.25">
      <c r="C1201" s="8">
        <v>25.86</v>
      </c>
      <c r="D1201" s="8">
        <v>6.68</v>
      </c>
      <c r="E1201" s="8">
        <v>48</v>
      </c>
      <c r="P1201" s="10">
        <v>9380.75</v>
      </c>
      <c r="Q1201">
        <v>48</v>
      </c>
    </row>
    <row r="1202" spans="3:17" x14ac:dyDescent="0.25">
      <c r="C1202" s="8">
        <v>30.03</v>
      </c>
      <c r="D1202" s="8">
        <v>11.51</v>
      </c>
      <c r="E1202" s="8">
        <v>52</v>
      </c>
      <c r="P1202" s="10">
        <v>9377.9</v>
      </c>
      <c r="Q1202">
        <v>52</v>
      </c>
    </row>
    <row r="1203" spans="3:17" x14ac:dyDescent="0.25">
      <c r="C1203" s="8">
        <v>25.76</v>
      </c>
      <c r="D1203" s="8">
        <v>6.02</v>
      </c>
      <c r="E1203" s="8">
        <v>54</v>
      </c>
      <c r="P1203" s="10">
        <v>9377.4500000000007</v>
      </c>
      <c r="Q1203">
        <v>54</v>
      </c>
    </row>
    <row r="1204" spans="3:17" x14ac:dyDescent="0.25">
      <c r="C1204" s="8">
        <v>22.42</v>
      </c>
      <c r="D1204" s="8">
        <v>7.96</v>
      </c>
      <c r="E1204" s="8">
        <v>53</v>
      </c>
      <c r="P1204" s="10">
        <v>9361.33</v>
      </c>
      <c r="Q1204">
        <v>53</v>
      </c>
    </row>
    <row r="1205" spans="3:17" x14ac:dyDescent="0.25">
      <c r="C1205" s="8">
        <v>33.18</v>
      </c>
      <c r="D1205" s="8">
        <v>6.01</v>
      </c>
      <c r="E1205" s="8">
        <v>36</v>
      </c>
      <c r="P1205" s="10">
        <v>9344.2000000000007</v>
      </c>
      <c r="Q1205">
        <v>36</v>
      </c>
    </row>
    <row r="1206" spans="3:17" x14ac:dyDescent="0.25">
      <c r="C1206" s="8">
        <v>43.04</v>
      </c>
      <c r="D1206" s="8">
        <v>5.9</v>
      </c>
      <c r="E1206" s="8">
        <v>28</v>
      </c>
      <c r="P1206" s="10">
        <v>9338.61</v>
      </c>
      <c r="Q1206">
        <v>28</v>
      </c>
    </row>
    <row r="1207" spans="3:17" x14ac:dyDescent="0.25">
      <c r="C1207" s="8">
        <v>34.15</v>
      </c>
      <c r="D1207" s="8">
        <v>4.49</v>
      </c>
      <c r="E1207" s="8">
        <v>36</v>
      </c>
      <c r="P1207" s="10">
        <v>9320.26</v>
      </c>
      <c r="Q1207">
        <v>36</v>
      </c>
    </row>
    <row r="1208" spans="3:17" x14ac:dyDescent="0.25">
      <c r="C1208" s="8">
        <v>25.78</v>
      </c>
      <c r="D1208" s="8">
        <v>6.25</v>
      </c>
      <c r="E1208" s="8">
        <v>47</v>
      </c>
      <c r="P1208" s="10">
        <v>9315.41</v>
      </c>
      <c r="Q1208">
        <v>47</v>
      </c>
    </row>
    <row r="1209" spans="3:17" x14ac:dyDescent="0.25">
      <c r="C1209" s="8">
        <v>21.02</v>
      </c>
      <c r="D1209" s="8">
        <v>9.6199999999999992</v>
      </c>
      <c r="E1209" s="8">
        <v>61</v>
      </c>
      <c r="P1209" s="10">
        <v>9310.81</v>
      </c>
      <c r="Q1209">
        <v>61</v>
      </c>
    </row>
    <row r="1210" spans="3:17" x14ac:dyDescent="0.25">
      <c r="C1210" s="8">
        <v>37.51</v>
      </c>
      <c r="D1210" s="8">
        <v>11.06</v>
      </c>
      <c r="E1210" s="8">
        <v>51</v>
      </c>
      <c r="P1210" s="10">
        <v>9304.7000000000007</v>
      </c>
      <c r="Q1210">
        <v>51</v>
      </c>
    </row>
    <row r="1211" spans="3:17" x14ac:dyDescent="0.25">
      <c r="C1211" s="8">
        <v>25.745000000000001</v>
      </c>
      <c r="D1211" s="8">
        <v>6.11</v>
      </c>
      <c r="E1211" s="8">
        <v>48</v>
      </c>
      <c r="P1211" s="10">
        <v>9301.89</v>
      </c>
      <c r="Q1211">
        <v>48</v>
      </c>
    </row>
    <row r="1212" spans="3:17" x14ac:dyDescent="0.25">
      <c r="C1212" s="8">
        <v>31.35</v>
      </c>
      <c r="D1212" s="8">
        <v>11.49</v>
      </c>
      <c r="E1212" s="8">
        <v>51</v>
      </c>
      <c r="P1212" s="10">
        <v>9290.14</v>
      </c>
      <c r="Q1212">
        <v>51</v>
      </c>
    </row>
    <row r="1213" spans="3:17" x14ac:dyDescent="0.25">
      <c r="C1213" s="8">
        <v>29.83</v>
      </c>
      <c r="D1213" s="8">
        <v>8.68</v>
      </c>
      <c r="E1213" s="8">
        <v>51</v>
      </c>
      <c r="P1213" s="10">
        <v>9288.0300000000007</v>
      </c>
      <c r="Q1213">
        <v>51</v>
      </c>
    </row>
    <row r="1214" spans="3:17" x14ac:dyDescent="0.25">
      <c r="C1214" s="8">
        <v>25.49</v>
      </c>
      <c r="D1214" s="8">
        <v>5.68</v>
      </c>
      <c r="E1214" s="8">
        <v>54</v>
      </c>
      <c r="P1214" s="10">
        <v>9285.8700000000008</v>
      </c>
      <c r="Q1214">
        <v>54</v>
      </c>
    </row>
    <row r="1215" spans="3:17" x14ac:dyDescent="0.25">
      <c r="C1215" s="8">
        <v>34.1</v>
      </c>
      <c r="D1215" s="8">
        <v>8.4499999999999993</v>
      </c>
      <c r="E1215" s="8">
        <v>53</v>
      </c>
      <c r="P1215" s="10">
        <v>9283.56</v>
      </c>
      <c r="Q1215">
        <v>53</v>
      </c>
    </row>
    <row r="1216" spans="3:17" x14ac:dyDescent="0.25">
      <c r="C1216" s="8">
        <v>25.84</v>
      </c>
      <c r="D1216" s="8">
        <v>8.51</v>
      </c>
      <c r="E1216" s="8">
        <v>51</v>
      </c>
      <c r="P1216" s="10">
        <v>9282.48</v>
      </c>
      <c r="Q1216">
        <v>51</v>
      </c>
    </row>
    <row r="1217" spans="3:17" x14ac:dyDescent="0.25">
      <c r="C1217" s="8">
        <v>20.6</v>
      </c>
      <c r="D1217" s="8">
        <v>7.62</v>
      </c>
      <c r="E1217" s="8">
        <v>53</v>
      </c>
      <c r="P1217" s="10">
        <v>9264.7999999999993</v>
      </c>
      <c r="Q1217">
        <v>53</v>
      </c>
    </row>
    <row r="1218" spans="3:17" x14ac:dyDescent="0.25">
      <c r="C1218" s="8">
        <v>28.88</v>
      </c>
      <c r="D1218" s="8">
        <v>10.18</v>
      </c>
      <c r="E1218" s="8">
        <v>50</v>
      </c>
      <c r="P1218" s="10">
        <v>9249.5</v>
      </c>
      <c r="Q1218">
        <v>50</v>
      </c>
    </row>
    <row r="1219" spans="3:17" x14ac:dyDescent="0.25">
      <c r="C1219" s="8">
        <v>28.24</v>
      </c>
      <c r="D1219" s="8">
        <v>5.36</v>
      </c>
      <c r="E1219" s="8">
        <v>44</v>
      </c>
      <c r="P1219" s="10">
        <v>9247.94</v>
      </c>
      <c r="Q1219">
        <v>44</v>
      </c>
    </row>
    <row r="1220" spans="3:17" x14ac:dyDescent="0.25">
      <c r="C1220" s="8">
        <v>25.46</v>
      </c>
      <c r="D1220" s="8">
        <v>11.78</v>
      </c>
      <c r="E1220" s="8">
        <v>48</v>
      </c>
      <c r="P1220" s="10">
        <v>9225.26</v>
      </c>
      <c r="Q1220">
        <v>48</v>
      </c>
    </row>
    <row r="1221" spans="3:17" x14ac:dyDescent="0.25">
      <c r="C1221" s="8">
        <v>29.64</v>
      </c>
      <c r="D1221" s="8">
        <v>10.82</v>
      </c>
      <c r="E1221" s="8">
        <v>42</v>
      </c>
      <c r="P1221" s="10">
        <v>9222.4</v>
      </c>
      <c r="Q1221">
        <v>42</v>
      </c>
    </row>
    <row r="1222" spans="3:17" x14ac:dyDescent="0.25">
      <c r="C1222" s="8">
        <v>31.27</v>
      </c>
      <c r="D1222" s="8">
        <v>7.73</v>
      </c>
      <c r="E1222" s="8">
        <v>37</v>
      </c>
      <c r="P1222" s="10">
        <v>9210.06</v>
      </c>
      <c r="Q1222">
        <v>37</v>
      </c>
    </row>
    <row r="1223" spans="3:17" x14ac:dyDescent="0.25">
      <c r="C1223" s="8">
        <v>19.95</v>
      </c>
      <c r="D1223" s="8">
        <v>6.24</v>
      </c>
      <c r="E1223" s="8">
        <v>48</v>
      </c>
      <c r="P1223" s="10">
        <v>9193.84</v>
      </c>
      <c r="Q1223">
        <v>48</v>
      </c>
    </row>
    <row r="1224" spans="3:17" x14ac:dyDescent="0.25">
      <c r="C1224" s="8">
        <v>21.3</v>
      </c>
      <c r="D1224" s="8">
        <v>10.42</v>
      </c>
      <c r="E1224" s="8">
        <v>50</v>
      </c>
      <c r="P1224" s="10">
        <v>9182.17</v>
      </c>
      <c r="Q1224">
        <v>50</v>
      </c>
    </row>
    <row r="1225" spans="3:17" x14ac:dyDescent="0.25">
      <c r="C1225" s="8">
        <v>31.635000000000002</v>
      </c>
      <c r="D1225" s="8">
        <v>11.11</v>
      </c>
      <c r="E1225" s="8">
        <v>52</v>
      </c>
      <c r="P1225" s="10">
        <v>9174.14</v>
      </c>
      <c r="Q1225">
        <v>52</v>
      </c>
    </row>
    <row r="1226" spans="3:17" x14ac:dyDescent="0.25">
      <c r="C1226" s="8">
        <v>23.9</v>
      </c>
      <c r="D1226" s="8">
        <v>7.67</v>
      </c>
      <c r="E1226" s="8">
        <v>54</v>
      </c>
      <c r="P1226" s="10">
        <v>9171.75</v>
      </c>
      <c r="Q1226">
        <v>54</v>
      </c>
    </row>
    <row r="1227" spans="3:17" x14ac:dyDescent="0.25">
      <c r="C1227" s="8">
        <v>34.15</v>
      </c>
      <c r="D1227" s="8">
        <v>6.15</v>
      </c>
      <c r="E1227" s="8">
        <v>34</v>
      </c>
      <c r="P1227" s="10">
        <v>9159.51</v>
      </c>
      <c r="Q1227">
        <v>34</v>
      </c>
    </row>
    <row r="1228" spans="3:17" x14ac:dyDescent="0.25">
      <c r="C1228" s="8">
        <v>28.71</v>
      </c>
      <c r="D1228" s="8">
        <v>5.71</v>
      </c>
      <c r="E1228" s="8">
        <v>41</v>
      </c>
      <c r="P1228" s="10">
        <v>9147.5</v>
      </c>
      <c r="Q1228">
        <v>41</v>
      </c>
    </row>
    <row r="1229" spans="3:17" x14ac:dyDescent="0.25">
      <c r="C1229" s="8">
        <v>36.700000000000003</v>
      </c>
      <c r="D1229" s="8">
        <v>8.6999999999999993</v>
      </c>
      <c r="E1229" s="8">
        <v>54</v>
      </c>
      <c r="P1229" s="10">
        <v>9144.57</v>
      </c>
      <c r="Q1229">
        <v>54</v>
      </c>
    </row>
    <row r="1230" spans="3:17" x14ac:dyDescent="0.25">
      <c r="C1230" s="8">
        <v>34.1</v>
      </c>
      <c r="D1230" s="8">
        <v>9.0399999999999991</v>
      </c>
      <c r="E1230" s="8">
        <v>54</v>
      </c>
      <c r="P1230" s="10">
        <v>9140.9500000000007</v>
      </c>
      <c r="Q1230">
        <v>54</v>
      </c>
    </row>
    <row r="1231" spans="3:17" x14ac:dyDescent="0.25">
      <c r="C1231" s="8">
        <v>25.7</v>
      </c>
      <c r="D1231" s="8">
        <v>5.61</v>
      </c>
      <c r="E1231" s="8">
        <v>46</v>
      </c>
      <c r="P1231" s="10">
        <v>9101.7999999999993</v>
      </c>
      <c r="Q1231">
        <v>46</v>
      </c>
    </row>
    <row r="1232" spans="3:17" x14ac:dyDescent="0.25">
      <c r="C1232" s="8">
        <v>21.68</v>
      </c>
      <c r="D1232" s="8">
        <v>8.1199999999999992</v>
      </c>
      <c r="E1232" s="8">
        <v>59</v>
      </c>
      <c r="P1232" s="10">
        <v>9095.94</v>
      </c>
      <c r="Q1232">
        <v>59</v>
      </c>
    </row>
    <row r="1233" spans="3:17" x14ac:dyDescent="0.25">
      <c r="C1233" s="8">
        <v>25.175000000000001</v>
      </c>
      <c r="D1233" s="8">
        <v>4.74</v>
      </c>
      <c r="E1233" s="8">
        <v>47</v>
      </c>
      <c r="P1233" s="10">
        <v>9095.07</v>
      </c>
      <c r="Q1233">
        <v>47</v>
      </c>
    </row>
    <row r="1234" spans="3:17" x14ac:dyDescent="0.25">
      <c r="C1234" s="8">
        <v>44.77</v>
      </c>
      <c r="D1234" s="8">
        <v>4.0599999999999996</v>
      </c>
      <c r="E1234" s="8">
        <v>51</v>
      </c>
      <c r="P1234" s="10">
        <v>9058.73</v>
      </c>
      <c r="Q1234">
        <v>51</v>
      </c>
    </row>
    <row r="1235" spans="3:17" x14ac:dyDescent="0.25">
      <c r="C1235" s="8">
        <v>37.07</v>
      </c>
      <c r="D1235" s="8">
        <v>5.69</v>
      </c>
      <c r="E1235" s="8">
        <v>51</v>
      </c>
      <c r="P1235" s="10">
        <v>9048.0300000000007</v>
      </c>
      <c r="Q1235">
        <v>51</v>
      </c>
    </row>
    <row r="1236" spans="3:17" x14ac:dyDescent="0.25">
      <c r="C1236" s="8">
        <v>39.799999999999997</v>
      </c>
      <c r="D1236" s="8">
        <v>5.66</v>
      </c>
      <c r="E1236" s="8">
        <v>30</v>
      </c>
      <c r="P1236" s="10">
        <v>9010.2000000000007</v>
      </c>
      <c r="Q1236">
        <v>30</v>
      </c>
    </row>
    <row r="1237" spans="3:17" x14ac:dyDescent="0.25">
      <c r="C1237" s="8">
        <v>26.36</v>
      </c>
      <c r="D1237" s="8">
        <v>4.32</v>
      </c>
      <c r="E1237" s="8">
        <v>44</v>
      </c>
      <c r="P1237" s="10">
        <v>8998.43</v>
      </c>
      <c r="Q1237">
        <v>44</v>
      </c>
    </row>
    <row r="1238" spans="3:17" x14ac:dyDescent="0.25">
      <c r="C1238" s="8">
        <v>29.925000000000001</v>
      </c>
      <c r="D1238" s="8">
        <v>8.2899999999999991</v>
      </c>
      <c r="E1238" s="8">
        <v>51</v>
      </c>
      <c r="P1238" s="10">
        <v>8988.16</v>
      </c>
      <c r="Q1238">
        <v>51</v>
      </c>
    </row>
    <row r="1239" spans="3:17" x14ac:dyDescent="0.25">
      <c r="C1239" s="8">
        <v>37.29</v>
      </c>
      <c r="D1239" s="8">
        <v>10.46</v>
      </c>
      <c r="E1239" s="8">
        <v>50</v>
      </c>
      <c r="P1239" s="10">
        <v>8978.19</v>
      </c>
      <c r="Q1239">
        <v>50</v>
      </c>
    </row>
    <row r="1240" spans="3:17" x14ac:dyDescent="0.25">
      <c r="C1240" s="8">
        <v>30.2</v>
      </c>
      <c r="D1240" s="8">
        <v>11.96</v>
      </c>
      <c r="E1240" s="8">
        <v>50</v>
      </c>
      <c r="P1240" s="10">
        <v>8968.33</v>
      </c>
      <c r="Q1240">
        <v>50</v>
      </c>
    </row>
    <row r="1241" spans="3:17" x14ac:dyDescent="0.25">
      <c r="C1241" s="8">
        <v>24.225000000000001</v>
      </c>
      <c r="D1241" s="8">
        <v>4.25</v>
      </c>
      <c r="E1241" s="8">
        <v>41</v>
      </c>
      <c r="P1241" s="10">
        <v>8965.7999999999993</v>
      </c>
      <c r="Q1241">
        <v>41</v>
      </c>
    </row>
    <row r="1242" spans="3:17" x14ac:dyDescent="0.25">
      <c r="C1242" s="8">
        <v>31.445</v>
      </c>
      <c r="D1242" s="8">
        <v>8.33</v>
      </c>
      <c r="E1242" s="8">
        <v>50</v>
      </c>
      <c r="P1242" s="10">
        <v>8964.06</v>
      </c>
      <c r="Q1242">
        <v>50</v>
      </c>
    </row>
    <row r="1243" spans="3:17" x14ac:dyDescent="0.25">
      <c r="C1243" s="8">
        <v>38.880000000000003</v>
      </c>
      <c r="D1243" s="8">
        <v>4.29</v>
      </c>
      <c r="E1243" s="8">
        <v>32</v>
      </c>
      <c r="P1243" s="10">
        <v>8954.99</v>
      </c>
      <c r="Q1243">
        <v>32</v>
      </c>
    </row>
    <row r="1244" spans="3:17" x14ac:dyDescent="0.25">
      <c r="C1244" s="8">
        <v>43.89</v>
      </c>
      <c r="D1244" s="8">
        <v>6.32</v>
      </c>
      <c r="E1244" s="8">
        <v>47</v>
      </c>
      <c r="P1244" s="10">
        <v>8944.1200000000008</v>
      </c>
      <c r="Q1244">
        <v>47</v>
      </c>
    </row>
    <row r="1245" spans="3:17" x14ac:dyDescent="0.25">
      <c r="C1245" s="8">
        <v>25.6</v>
      </c>
      <c r="D1245" s="8">
        <v>5.65</v>
      </c>
      <c r="E1245" s="8">
        <v>52</v>
      </c>
      <c r="P1245" s="10">
        <v>8932.08</v>
      </c>
      <c r="Q1245">
        <v>52</v>
      </c>
    </row>
    <row r="1246" spans="3:17" x14ac:dyDescent="0.25">
      <c r="C1246" s="8">
        <v>29.545000000000002</v>
      </c>
      <c r="D1246" s="8">
        <v>8.41</v>
      </c>
      <c r="E1246" s="8">
        <v>49</v>
      </c>
      <c r="P1246" s="10">
        <v>8930.93</v>
      </c>
      <c r="Q1246">
        <v>49</v>
      </c>
    </row>
    <row r="1247" spans="3:17" x14ac:dyDescent="0.25">
      <c r="C1247" s="8">
        <v>23.25</v>
      </c>
      <c r="D1247" s="8">
        <v>11.96</v>
      </c>
      <c r="E1247" s="8">
        <v>57</v>
      </c>
      <c r="P1247" s="10">
        <v>8908.4699999999993</v>
      </c>
      <c r="Q1247">
        <v>57</v>
      </c>
    </row>
    <row r="1248" spans="3:17" x14ac:dyDescent="0.25">
      <c r="C1248" s="8">
        <v>43.95</v>
      </c>
      <c r="D1248" s="8">
        <v>5.17</v>
      </c>
      <c r="E1248" s="8">
        <v>26</v>
      </c>
      <c r="P1248" s="10">
        <v>8906.14</v>
      </c>
      <c r="Q1248">
        <v>26</v>
      </c>
    </row>
    <row r="1249" spans="3:17" x14ac:dyDescent="0.25">
      <c r="C1249" s="8">
        <v>21.85</v>
      </c>
      <c r="D1249" s="8">
        <v>8.76</v>
      </c>
      <c r="E1249" s="8">
        <v>45</v>
      </c>
      <c r="P1249" s="10">
        <v>8891.14</v>
      </c>
      <c r="Q1249">
        <v>45</v>
      </c>
    </row>
    <row r="1250" spans="3:17" x14ac:dyDescent="0.25">
      <c r="C1250" s="8">
        <v>25.73</v>
      </c>
      <c r="D1250" s="8">
        <v>7.99</v>
      </c>
      <c r="E1250" s="8">
        <v>51</v>
      </c>
      <c r="P1250" s="10">
        <v>8890.59</v>
      </c>
      <c r="Q1250">
        <v>51</v>
      </c>
    </row>
    <row r="1251" spans="3:17" x14ac:dyDescent="0.25">
      <c r="C1251" s="8">
        <v>32.229999999999997</v>
      </c>
      <c r="D1251" s="8">
        <v>8.59</v>
      </c>
      <c r="E1251" s="8">
        <v>50</v>
      </c>
      <c r="P1251" s="10">
        <v>8871.15</v>
      </c>
      <c r="Q1251">
        <v>50</v>
      </c>
    </row>
    <row r="1252" spans="3:17" x14ac:dyDescent="0.25">
      <c r="C1252" s="8">
        <v>32.204999999999998</v>
      </c>
      <c r="D1252" s="8">
        <v>6.14</v>
      </c>
      <c r="E1252" s="8">
        <v>51</v>
      </c>
      <c r="P1252" s="10">
        <v>8835.26</v>
      </c>
      <c r="Q1252">
        <v>51</v>
      </c>
    </row>
    <row r="1253" spans="3:17" x14ac:dyDescent="0.25">
      <c r="C1253" s="8">
        <v>26.41</v>
      </c>
      <c r="D1253" s="8">
        <v>4.08</v>
      </c>
      <c r="E1253" s="8">
        <v>51</v>
      </c>
      <c r="P1253" s="10">
        <v>8827.2099999999991</v>
      </c>
      <c r="Q1253">
        <v>51</v>
      </c>
    </row>
    <row r="1254" spans="3:17" x14ac:dyDescent="0.25">
      <c r="C1254" s="8">
        <v>30.2</v>
      </c>
      <c r="D1254" s="8">
        <v>6.25</v>
      </c>
      <c r="E1254" s="8">
        <v>48</v>
      </c>
      <c r="P1254" s="10">
        <v>8825.09</v>
      </c>
      <c r="Q1254">
        <v>48</v>
      </c>
    </row>
    <row r="1255" spans="3:17" x14ac:dyDescent="0.25">
      <c r="C1255" s="8">
        <v>31.26</v>
      </c>
      <c r="D1255" s="8">
        <v>5.94</v>
      </c>
      <c r="E1255" s="8">
        <v>36</v>
      </c>
      <c r="P1255" s="10">
        <v>8824.27</v>
      </c>
      <c r="Q1255">
        <v>36</v>
      </c>
    </row>
    <row r="1256" spans="3:17" x14ac:dyDescent="0.25">
      <c r="C1256" s="8">
        <v>33.725000000000001</v>
      </c>
      <c r="D1256" s="8">
        <v>6.45</v>
      </c>
      <c r="E1256" s="8">
        <v>48</v>
      </c>
      <c r="P1256" s="10">
        <v>8823.99</v>
      </c>
      <c r="Q1256">
        <v>48</v>
      </c>
    </row>
    <row r="1257" spans="3:17" x14ac:dyDescent="0.25">
      <c r="C1257" s="8">
        <v>28.9</v>
      </c>
      <c r="D1257" s="8">
        <v>5.74</v>
      </c>
      <c r="E1257" s="8">
        <v>48</v>
      </c>
      <c r="P1257" s="10">
        <v>8823.2800000000007</v>
      </c>
      <c r="Q1257">
        <v>48</v>
      </c>
    </row>
    <row r="1258" spans="3:17" x14ac:dyDescent="0.25">
      <c r="C1258" s="8">
        <v>45.69</v>
      </c>
      <c r="D1258" s="8">
        <v>4.43</v>
      </c>
      <c r="E1258" s="8">
        <v>23</v>
      </c>
      <c r="P1258" s="10">
        <v>8821.8799999999992</v>
      </c>
      <c r="Q1258">
        <v>23</v>
      </c>
    </row>
    <row r="1259" spans="3:17" x14ac:dyDescent="0.25">
      <c r="C1259" s="8">
        <v>21.03</v>
      </c>
      <c r="D1259" s="8">
        <v>6.5</v>
      </c>
      <c r="E1259" s="8">
        <v>59</v>
      </c>
      <c r="P1259" s="10">
        <v>8800.49</v>
      </c>
      <c r="Q1259">
        <v>59</v>
      </c>
    </row>
    <row r="1260" spans="3:17" x14ac:dyDescent="0.25">
      <c r="C1260" s="8">
        <v>37</v>
      </c>
      <c r="D1260" s="8">
        <v>8.75</v>
      </c>
      <c r="E1260" s="8">
        <v>53</v>
      </c>
      <c r="P1260" s="10">
        <v>8798.59</v>
      </c>
      <c r="Q1260">
        <v>53</v>
      </c>
    </row>
    <row r="1261" spans="3:17" x14ac:dyDescent="0.25">
      <c r="C1261" s="8">
        <v>25.4</v>
      </c>
      <c r="D1261" s="8">
        <v>11.96</v>
      </c>
      <c r="E1261" s="8">
        <v>53</v>
      </c>
      <c r="P1261" s="10">
        <v>8782.4699999999993</v>
      </c>
      <c r="Q1261">
        <v>53</v>
      </c>
    </row>
    <row r="1262" spans="3:17" x14ac:dyDescent="0.25">
      <c r="C1262" s="8">
        <v>32.299999999999997</v>
      </c>
      <c r="D1262" s="8">
        <v>10.54</v>
      </c>
      <c r="E1262" s="8">
        <v>50</v>
      </c>
      <c r="P1262" s="10">
        <v>8765.25</v>
      </c>
      <c r="Q1262">
        <v>50</v>
      </c>
    </row>
    <row r="1263" spans="3:17" x14ac:dyDescent="0.25">
      <c r="C1263" s="8">
        <v>23.94</v>
      </c>
      <c r="D1263" s="8">
        <v>4.54</v>
      </c>
      <c r="E1263" s="8">
        <v>55</v>
      </c>
      <c r="P1263" s="10">
        <v>8760.1200000000008</v>
      </c>
      <c r="Q1263">
        <v>55</v>
      </c>
    </row>
    <row r="1264" spans="3:17" x14ac:dyDescent="0.25">
      <c r="C1264" s="8">
        <v>46.4</v>
      </c>
      <c r="D1264" s="8">
        <v>5.71</v>
      </c>
      <c r="E1264" s="8">
        <v>25</v>
      </c>
      <c r="P1264" s="10">
        <v>8747.68</v>
      </c>
      <c r="Q1264">
        <v>25</v>
      </c>
    </row>
    <row r="1265" spans="3:17" x14ac:dyDescent="0.25">
      <c r="C1265" s="8">
        <v>40.375</v>
      </c>
      <c r="D1265" s="8">
        <v>6.25</v>
      </c>
      <c r="E1265" s="8">
        <v>48</v>
      </c>
      <c r="P1265" s="10">
        <v>8733.23</v>
      </c>
      <c r="Q1265">
        <v>48</v>
      </c>
    </row>
    <row r="1266" spans="3:17" x14ac:dyDescent="0.25">
      <c r="C1266" s="8">
        <v>28.7</v>
      </c>
      <c r="D1266" s="8">
        <v>9.4700000000000006</v>
      </c>
      <c r="E1266" s="8">
        <v>51</v>
      </c>
      <c r="P1266" s="10">
        <v>8703.4599999999991</v>
      </c>
      <c r="Q1266">
        <v>51</v>
      </c>
    </row>
    <row r="1267" spans="3:17" x14ac:dyDescent="0.25">
      <c r="C1267" s="8">
        <v>26.63</v>
      </c>
      <c r="D1267" s="8">
        <v>5.7</v>
      </c>
      <c r="E1267" s="8">
        <v>44</v>
      </c>
      <c r="P1267" s="10">
        <v>8701.84</v>
      </c>
      <c r="Q1267">
        <v>44</v>
      </c>
    </row>
    <row r="1268" spans="3:17" x14ac:dyDescent="0.25">
      <c r="C1268" s="8">
        <v>22.515000000000001</v>
      </c>
      <c r="D1268" s="8">
        <v>11.18</v>
      </c>
      <c r="E1268" s="8">
        <v>51</v>
      </c>
      <c r="P1268" s="10">
        <v>8688.86</v>
      </c>
      <c r="Q1268">
        <v>51</v>
      </c>
    </row>
    <row r="1269" spans="3:17" x14ac:dyDescent="0.25">
      <c r="C1269" s="8">
        <v>36.575000000000003</v>
      </c>
      <c r="D1269" s="8">
        <v>10.98</v>
      </c>
      <c r="E1269" s="8">
        <v>50</v>
      </c>
      <c r="P1269" s="10">
        <v>8671.19</v>
      </c>
      <c r="Q1269">
        <v>50</v>
      </c>
    </row>
    <row r="1270" spans="3:17" x14ac:dyDescent="0.25">
      <c r="C1270" s="8">
        <v>23.66</v>
      </c>
      <c r="D1270" s="8">
        <v>5.1100000000000003</v>
      </c>
      <c r="E1270" s="8">
        <v>55</v>
      </c>
      <c r="P1270" s="10">
        <v>8665.14</v>
      </c>
      <c r="Q1270">
        <v>55</v>
      </c>
    </row>
    <row r="1271" spans="3:17" x14ac:dyDescent="0.25">
      <c r="C1271" s="8">
        <v>18.62</v>
      </c>
      <c r="D1271" s="8">
        <v>10.24</v>
      </c>
      <c r="E1271" s="8">
        <v>59</v>
      </c>
      <c r="P1271" s="10">
        <v>8665.09</v>
      </c>
      <c r="Q1271">
        <v>59</v>
      </c>
    </row>
    <row r="1272" spans="3:17" x14ac:dyDescent="0.25">
      <c r="C1272" s="8">
        <v>19.190000000000001</v>
      </c>
      <c r="D1272" s="8">
        <v>7.71</v>
      </c>
      <c r="E1272" s="8">
        <v>49</v>
      </c>
      <c r="P1272" s="10">
        <v>8627.5400000000009</v>
      </c>
      <c r="Q1272">
        <v>49</v>
      </c>
    </row>
    <row r="1273" spans="3:17" x14ac:dyDescent="0.25">
      <c r="C1273" s="8">
        <v>27.5</v>
      </c>
      <c r="D1273" s="8">
        <v>6.03</v>
      </c>
      <c r="E1273" s="8">
        <v>47</v>
      </c>
      <c r="P1273" s="10">
        <v>8615.2999999999993</v>
      </c>
      <c r="Q1273">
        <v>47</v>
      </c>
    </row>
    <row r="1274" spans="3:17" x14ac:dyDescent="0.25">
      <c r="C1274" s="8">
        <v>27.36</v>
      </c>
      <c r="D1274" s="8">
        <v>5.96</v>
      </c>
      <c r="E1274" s="8">
        <v>45</v>
      </c>
      <c r="P1274" s="10">
        <v>8606.2199999999993</v>
      </c>
      <c r="Q1274">
        <v>45</v>
      </c>
    </row>
    <row r="1275" spans="3:17" x14ac:dyDescent="0.25">
      <c r="C1275" s="8">
        <v>20.350000000000001</v>
      </c>
      <c r="D1275" s="8">
        <v>4.16</v>
      </c>
      <c r="E1275" s="8">
        <v>47</v>
      </c>
      <c r="P1275" s="10">
        <v>8605.36</v>
      </c>
      <c r="Q1275">
        <v>47</v>
      </c>
    </row>
    <row r="1276" spans="3:17" x14ac:dyDescent="0.25">
      <c r="C1276" s="8">
        <v>24.035</v>
      </c>
      <c r="D1276" s="8">
        <v>6.11</v>
      </c>
      <c r="E1276" s="8">
        <v>47</v>
      </c>
      <c r="P1276" s="10">
        <v>8604.48</v>
      </c>
      <c r="Q1276">
        <v>47</v>
      </c>
    </row>
    <row r="1277" spans="3:17" x14ac:dyDescent="0.25">
      <c r="C1277" s="8">
        <v>23.56</v>
      </c>
      <c r="D1277" s="8">
        <v>5.97</v>
      </c>
      <c r="E1277" s="8">
        <v>47</v>
      </c>
      <c r="P1277" s="10">
        <v>8603.82</v>
      </c>
      <c r="Q1277">
        <v>47</v>
      </c>
    </row>
    <row r="1278" spans="3:17" x14ac:dyDescent="0.25">
      <c r="C1278" s="8">
        <v>27.17</v>
      </c>
      <c r="D1278" s="8">
        <v>10.81</v>
      </c>
      <c r="E1278" s="8">
        <v>51</v>
      </c>
      <c r="P1278" s="10">
        <v>8601.33</v>
      </c>
      <c r="Q1278">
        <v>51</v>
      </c>
    </row>
    <row r="1279" spans="3:17" x14ac:dyDescent="0.25">
      <c r="C1279" s="8">
        <v>34.32</v>
      </c>
      <c r="D1279" s="8">
        <v>5.7</v>
      </c>
      <c r="E1279" s="8">
        <v>41</v>
      </c>
      <c r="P1279" s="10">
        <v>8596.83</v>
      </c>
      <c r="Q1279">
        <v>41</v>
      </c>
    </row>
    <row r="1280" spans="3:17" x14ac:dyDescent="0.25">
      <c r="C1280" s="8">
        <v>23.87</v>
      </c>
      <c r="D1280" s="8">
        <v>4.7699999999999996</v>
      </c>
      <c r="E1280" s="8">
        <v>40</v>
      </c>
      <c r="P1280" s="10">
        <v>8582.2999999999993</v>
      </c>
      <c r="Q1280">
        <v>40</v>
      </c>
    </row>
    <row r="1281" spans="3:17" x14ac:dyDescent="0.25">
      <c r="C1281" s="8">
        <v>30.15</v>
      </c>
      <c r="D1281" s="8">
        <v>4.25</v>
      </c>
      <c r="E1281" s="8">
        <v>37</v>
      </c>
      <c r="P1281" s="10">
        <v>8573.2999999999993</v>
      </c>
      <c r="Q1281">
        <v>37</v>
      </c>
    </row>
    <row r="1282" spans="3:17" x14ac:dyDescent="0.25">
      <c r="C1282" s="8">
        <v>26.36</v>
      </c>
      <c r="D1282" s="8">
        <v>5.52</v>
      </c>
      <c r="E1282" s="8">
        <v>41</v>
      </c>
      <c r="P1282" s="10">
        <v>8572.0400000000009</v>
      </c>
      <c r="Q1282">
        <v>41</v>
      </c>
    </row>
    <row r="1283" spans="3:17" x14ac:dyDescent="0.25">
      <c r="C1283" s="8">
        <v>45.32</v>
      </c>
      <c r="D1283" s="8">
        <v>6.53</v>
      </c>
      <c r="E1283" s="8">
        <v>49</v>
      </c>
      <c r="P1283" s="10">
        <v>8569.86</v>
      </c>
      <c r="Q1283">
        <v>49</v>
      </c>
    </row>
    <row r="1284" spans="3:17" x14ac:dyDescent="0.25">
      <c r="C1284" s="8">
        <v>31.93</v>
      </c>
      <c r="D1284" s="8">
        <v>4.82</v>
      </c>
      <c r="E1284" s="8">
        <v>36</v>
      </c>
      <c r="P1284" s="10">
        <v>8567.25</v>
      </c>
      <c r="Q1284">
        <v>36</v>
      </c>
    </row>
    <row r="1285" spans="3:17" x14ac:dyDescent="0.25">
      <c r="C1285" s="8">
        <v>36</v>
      </c>
      <c r="D1285" s="8">
        <v>11.94</v>
      </c>
      <c r="E1285" s="8">
        <v>49</v>
      </c>
      <c r="P1285" s="10">
        <v>8556.91</v>
      </c>
      <c r="Q1285">
        <v>49</v>
      </c>
    </row>
    <row r="1286" spans="3:17" x14ac:dyDescent="0.25">
      <c r="C1286" s="8">
        <v>32</v>
      </c>
      <c r="D1286" s="8">
        <v>7.85</v>
      </c>
      <c r="E1286" s="8">
        <v>49</v>
      </c>
      <c r="P1286" s="10">
        <v>8551.35</v>
      </c>
      <c r="Q1286">
        <v>49</v>
      </c>
    </row>
    <row r="1287" spans="3:17" x14ac:dyDescent="0.25">
      <c r="C1287" s="8">
        <v>29.37</v>
      </c>
      <c r="D1287" s="8">
        <v>8.01</v>
      </c>
      <c r="E1287" s="8">
        <v>40</v>
      </c>
      <c r="P1287" s="10">
        <v>8547.69</v>
      </c>
      <c r="Q1287">
        <v>40</v>
      </c>
    </row>
    <row r="1288" spans="3:17" x14ac:dyDescent="0.25">
      <c r="C1288" s="8">
        <v>23.6</v>
      </c>
      <c r="D1288" s="8">
        <v>7.4</v>
      </c>
      <c r="E1288" s="8">
        <v>49</v>
      </c>
      <c r="P1288" s="10">
        <v>8539.67</v>
      </c>
      <c r="Q1288">
        <v>49</v>
      </c>
    </row>
    <row r="1289" spans="3:17" x14ac:dyDescent="0.25">
      <c r="C1289" s="8">
        <v>33.155000000000001</v>
      </c>
      <c r="D1289" s="8">
        <v>8.3800000000000008</v>
      </c>
      <c r="E1289" s="8">
        <v>42</v>
      </c>
      <c r="P1289" s="10">
        <v>8538.2900000000009</v>
      </c>
      <c r="Q1289">
        <v>42</v>
      </c>
    </row>
    <row r="1290" spans="3:17" x14ac:dyDescent="0.25">
      <c r="C1290" s="8">
        <v>24.32</v>
      </c>
      <c r="D1290" s="8">
        <v>11.56</v>
      </c>
      <c r="E1290" s="8">
        <v>41</v>
      </c>
      <c r="P1290" s="10">
        <v>8534.67</v>
      </c>
      <c r="Q1290">
        <v>41</v>
      </c>
    </row>
    <row r="1291" spans="3:17" x14ac:dyDescent="0.25">
      <c r="C1291" s="8">
        <v>36.299999999999997</v>
      </c>
      <c r="D1291" s="8">
        <v>4.6100000000000003</v>
      </c>
      <c r="E1291" s="8">
        <v>47</v>
      </c>
      <c r="P1291" s="10">
        <v>8527.5300000000007</v>
      </c>
      <c r="Q1291">
        <v>47</v>
      </c>
    </row>
    <row r="1292" spans="3:17" x14ac:dyDescent="0.25">
      <c r="C1292" s="8">
        <v>34.4</v>
      </c>
      <c r="D1292" s="8">
        <v>4.95</v>
      </c>
      <c r="E1292" s="8">
        <v>45</v>
      </c>
      <c r="P1292" s="10">
        <v>8522</v>
      </c>
      <c r="Q1292">
        <v>45</v>
      </c>
    </row>
    <row r="1293" spans="3:17" x14ac:dyDescent="0.25">
      <c r="C1293" s="8">
        <v>30.9</v>
      </c>
      <c r="D1293" s="8">
        <v>5.04</v>
      </c>
      <c r="E1293" s="8">
        <v>46</v>
      </c>
      <c r="P1293" s="10">
        <v>8520.0300000000007</v>
      </c>
      <c r="Q1293">
        <v>46</v>
      </c>
    </row>
    <row r="1294" spans="3:17" x14ac:dyDescent="0.25">
      <c r="C1294" s="8">
        <v>28.6</v>
      </c>
      <c r="D1294" s="8">
        <v>5.42</v>
      </c>
      <c r="E1294" s="8">
        <v>47</v>
      </c>
      <c r="P1294" s="10">
        <v>8516.83</v>
      </c>
      <c r="Q1294">
        <v>47</v>
      </c>
    </row>
    <row r="1295" spans="3:17" x14ac:dyDescent="0.25">
      <c r="C1295" s="8">
        <v>27.83</v>
      </c>
      <c r="D1295" s="8">
        <v>5.39</v>
      </c>
      <c r="E1295" s="8">
        <v>46</v>
      </c>
      <c r="P1295" s="10">
        <v>8515.76</v>
      </c>
      <c r="Q1295">
        <v>46</v>
      </c>
    </row>
    <row r="1296" spans="3:17" x14ac:dyDescent="0.25">
      <c r="C1296" s="8">
        <v>39.64</v>
      </c>
      <c r="D1296" s="8">
        <v>6</v>
      </c>
      <c r="E1296" s="8">
        <v>31</v>
      </c>
      <c r="P1296" s="10">
        <v>8471.65</v>
      </c>
      <c r="Q1296">
        <v>31</v>
      </c>
    </row>
    <row r="1297" spans="3:17" x14ac:dyDescent="0.25">
      <c r="C1297" s="8">
        <v>38.479999999999997</v>
      </c>
      <c r="D1297" s="8">
        <v>6.02</v>
      </c>
      <c r="E1297" s="8">
        <v>32</v>
      </c>
      <c r="P1297" s="10">
        <v>8466.35</v>
      </c>
      <c r="Q1297">
        <v>32</v>
      </c>
    </row>
    <row r="1298" spans="3:17" x14ac:dyDescent="0.25">
      <c r="C1298" s="8">
        <v>36.200000000000003</v>
      </c>
      <c r="D1298" s="8">
        <v>4.62</v>
      </c>
      <c r="E1298" s="8">
        <v>51</v>
      </c>
      <c r="P1298" s="10">
        <v>8457.82</v>
      </c>
      <c r="Q1298">
        <v>51</v>
      </c>
    </row>
    <row r="1299" spans="3:17" x14ac:dyDescent="0.25">
      <c r="C1299" s="8">
        <v>27.13</v>
      </c>
      <c r="D1299" s="8">
        <v>5.59</v>
      </c>
      <c r="E1299" s="8">
        <v>40</v>
      </c>
      <c r="P1299" s="10">
        <v>8450.82</v>
      </c>
      <c r="Q1299">
        <v>40</v>
      </c>
    </row>
    <row r="1300" spans="3:17" x14ac:dyDescent="0.25">
      <c r="C1300" s="8">
        <v>20.75</v>
      </c>
      <c r="D1300" s="8">
        <v>5.18</v>
      </c>
      <c r="E1300" s="8">
        <v>58</v>
      </c>
      <c r="P1300" s="10">
        <v>8448.66</v>
      </c>
      <c r="Q1300">
        <v>58</v>
      </c>
    </row>
    <row r="1301" spans="3:17" x14ac:dyDescent="0.25">
      <c r="C1301" s="8">
        <v>26.6</v>
      </c>
      <c r="D1301" s="8">
        <v>6.29</v>
      </c>
      <c r="E1301" s="8">
        <v>52</v>
      </c>
      <c r="P1301" s="10">
        <v>8444.4699999999993</v>
      </c>
      <c r="Q1301">
        <v>52</v>
      </c>
    </row>
    <row r="1302" spans="3:17" x14ac:dyDescent="0.25">
      <c r="C1302" s="8">
        <v>25.3</v>
      </c>
      <c r="D1302" s="8">
        <v>4.49</v>
      </c>
      <c r="E1302" s="8">
        <v>52</v>
      </c>
      <c r="P1302" s="10">
        <v>8442.67</v>
      </c>
      <c r="Q1302">
        <v>52</v>
      </c>
    </row>
    <row r="1303" spans="3:17" x14ac:dyDescent="0.25">
      <c r="C1303" s="8">
        <v>18.84</v>
      </c>
      <c r="D1303" s="8">
        <v>11.82</v>
      </c>
      <c r="E1303" s="8">
        <v>61</v>
      </c>
      <c r="P1303" s="10">
        <v>8440.0499999999993</v>
      </c>
      <c r="Q1303">
        <v>61</v>
      </c>
    </row>
    <row r="1304" spans="3:17" x14ac:dyDescent="0.25">
      <c r="C1304" s="8">
        <v>19.57</v>
      </c>
      <c r="D1304" s="8">
        <v>7.41</v>
      </c>
      <c r="E1304" s="8">
        <v>49</v>
      </c>
      <c r="P1304" s="10">
        <v>8428.07</v>
      </c>
      <c r="Q1304">
        <v>49</v>
      </c>
    </row>
    <row r="1305" spans="3:17" x14ac:dyDescent="0.25">
      <c r="C1305" s="8">
        <v>30.495000000000001</v>
      </c>
      <c r="D1305" s="8">
        <v>5.97</v>
      </c>
      <c r="E1305" s="8">
        <v>47</v>
      </c>
      <c r="P1305" s="10">
        <v>8413.4599999999991</v>
      </c>
      <c r="Q1305">
        <v>47</v>
      </c>
    </row>
    <row r="1306" spans="3:17" x14ac:dyDescent="0.25">
      <c r="C1306" s="8">
        <v>30.114999999999998</v>
      </c>
      <c r="D1306" s="8">
        <v>5.74</v>
      </c>
      <c r="E1306" s="8">
        <v>45</v>
      </c>
      <c r="P1306" s="10">
        <v>8410.0499999999993</v>
      </c>
      <c r="Q1306">
        <v>45</v>
      </c>
    </row>
    <row r="1307" spans="3:17" x14ac:dyDescent="0.25">
      <c r="C1307" s="8">
        <v>24.78</v>
      </c>
      <c r="D1307" s="8">
        <v>9.85</v>
      </c>
      <c r="E1307" s="8">
        <v>53</v>
      </c>
      <c r="P1307" s="10">
        <v>8400.01</v>
      </c>
      <c r="Q1307">
        <v>53</v>
      </c>
    </row>
    <row r="1308" spans="3:17" x14ac:dyDescent="0.25">
      <c r="C1308" s="8">
        <v>24.77</v>
      </c>
      <c r="D1308" s="8">
        <v>7.59</v>
      </c>
      <c r="E1308" s="8">
        <v>53</v>
      </c>
      <c r="P1308" s="10">
        <v>8396.6200000000008</v>
      </c>
      <c r="Q1308">
        <v>53</v>
      </c>
    </row>
    <row r="1309" spans="3:17" x14ac:dyDescent="0.25">
      <c r="C1309" s="8">
        <v>16.579999999999998</v>
      </c>
      <c r="D1309" s="8">
        <v>6.98</v>
      </c>
      <c r="E1309" s="8">
        <v>61</v>
      </c>
      <c r="P1309" s="10">
        <v>8355.5400000000009</v>
      </c>
      <c r="Q1309">
        <v>61</v>
      </c>
    </row>
    <row r="1310" spans="3:17" x14ac:dyDescent="0.25">
      <c r="C1310" s="8">
        <v>38.17</v>
      </c>
      <c r="D1310" s="8">
        <v>4.7300000000000004</v>
      </c>
      <c r="E1310" s="8">
        <v>48</v>
      </c>
      <c r="P1310" s="10">
        <v>8347.16</v>
      </c>
      <c r="Q1310">
        <v>48</v>
      </c>
    </row>
    <row r="1311" spans="3:17" x14ac:dyDescent="0.25">
      <c r="C1311" s="8">
        <v>39.424999999999997</v>
      </c>
      <c r="D1311" s="8">
        <v>4.76</v>
      </c>
      <c r="E1311" s="8">
        <v>48</v>
      </c>
      <c r="P1311" s="10">
        <v>8342.91</v>
      </c>
      <c r="Q1311">
        <v>48</v>
      </c>
    </row>
    <row r="1312" spans="3:17" x14ac:dyDescent="0.25">
      <c r="C1312" s="8">
        <v>33.44</v>
      </c>
      <c r="D1312" s="8">
        <v>6.24</v>
      </c>
      <c r="E1312" s="8">
        <v>48</v>
      </c>
      <c r="P1312" s="10">
        <v>8334.59</v>
      </c>
      <c r="Q1312">
        <v>48</v>
      </c>
    </row>
    <row r="1313" spans="3:17" x14ac:dyDescent="0.25">
      <c r="C1313" s="8">
        <v>33.344999999999999</v>
      </c>
      <c r="D1313" s="8">
        <v>5.44</v>
      </c>
      <c r="E1313" s="8">
        <v>48</v>
      </c>
      <c r="P1313" s="10">
        <v>8334.4599999999991</v>
      </c>
      <c r="Q1313">
        <v>48</v>
      </c>
    </row>
    <row r="1314" spans="3:17" x14ac:dyDescent="0.25">
      <c r="C1314" s="8">
        <v>38.79</v>
      </c>
      <c r="D1314" s="8">
        <v>5.08</v>
      </c>
      <c r="E1314" s="8">
        <v>31</v>
      </c>
      <c r="P1314" s="10">
        <v>8314.65</v>
      </c>
      <c r="Q1314">
        <v>31</v>
      </c>
    </row>
    <row r="1315" spans="3:17" x14ac:dyDescent="0.25">
      <c r="C1315" s="8">
        <v>30.684999999999999</v>
      </c>
      <c r="D1315" s="8">
        <v>4.87</v>
      </c>
      <c r="E1315" s="8">
        <v>45</v>
      </c>
      <c r="P1315" s="10">
        <v>8310.84</v>
      </c>
      <c r="Q1315">
        <v>45</v>
      </c>
    </row>
    <row r="1316" spans="3:17" x14ac:dyDescent="0.25">
      <c r="C1316" s="8">
        <v>22.135000000000002</v>
      </c>
      <c r="D1316" s="8">
        <v>8.17</v>
      </c>
      <c r="E1316" s="8">
        <v>46</v>
      </c>
      <c r="P1316" s="10">
        <v>8302.5400000000009</v>
      </c>
      <c r="Q1316">
        <v>46</v>
      </c>
    </row>
    <row r="1317" spans="3:17" x14ac:dyDescent="0.25">
      <c r="C1317" s="8">
        <v>33.33</v>
      </c>
      <c r="D1317" s="8">
        <v>7.61</v>
      </c>
      <c r="E1317" s="8">
        <v>50</v>
      </c>
      <c r="P1317" s="10">
        <v>8283.68</v>
      </c>
      <c r="Q1317">
        <v>50</v>
      </c>
    </row>
    <row r="1318" spans="3:17" x14ac:dyDescent="0.25">
      <c r="C1318" s="8">
        <v>31.13</v>
      </c>
      <c r="D1318" s="8">
        <v>10.1</v>
      </c>
      <c r="E1318" s="8">
        <v>49</v>
      </c>
      <c r="P1318" s="10">
        <v>8280.6200000000008</v>
      </c>
      <c r="Q1318">
        <v>49</v>
      </c>
    </row>
    <row r="1319" spans="3:17" x14ac:dyDescent="0.25">
      <c r="C1319" s="8">
        <v>28.9</v>
      </c>
      <c r="D1319" s="8">
        <v>11.24</v>
      </c>
      <c r="E1319" s="8">
        <v>50</v>
      </c>
      <c r="P1319" s="10">
        <v>8277.52</v>
      </c>
      <c r="Q1319">
        <v>50</v>
      </c>
    </row>
    <row r="1320" spans="3:17" x14ac:dyDescent="0.25">
      <c r="C1320" s="8">
        <v>43.31</v>
      </c>
      <c r="D1320" s="8">
        <v>6.1</v>
      </c>
      <c r="E1320" s="8">
        <v>23</v>
      </c>
      <c r="P1320" s="10">
        <v>8271.4599999999991</v>
      </c>
      <c r="Q1320">
        <v>23</v>
      </c>
    </row>
    <row r="1321" spans="3:17" x14ac:dyDescent="0.25">
      <c r="C1321" s="8">
        <v>22.8</v>
      </c>
      <c r="D1321" s="8">
        <v>6.98</v>
      </c>
      <c r="E1321" s="8">
        <v>50</v>
      </c>
      <c r="P1321" s="10">
        <v>8269.0400000000009</v>
      </c>
      <c r="Q1321">
        <v>50</v>
      </c>
    </row>
    <row r="1322" spans="3:17" x14ac:dyDescent="0.25">
      <c r="C1322" s="8">
        <v>19.09</v>
      </c>
      <c r="D1322" s="8">
        <v>4</v>
      </c>
      <c r="E1322" s="8">
        <v>60</v>
      </c>
      <c r="P1322" s="10">
        <v>8268</v>
      </c>
      <c r="Q1322">
        <v>60</v>
      </c>
    </row>
    <row r="1323" spans="3:17" x14ac:dyDescent="0.25">
      <c r="C1323" s="8">
        <v>23.37</v>
      </c>
      <c r="D1323" s="8">
        <v>4.2300000000000004</v>
      </c>
      <c r="E1323" s="8">
        <v>42</v>
      </c>
      <c r="P1323" s="10">
        <v>8252.2800000000007</v>
      </c>
      <c r="Q1323">
        <v>42</v>
      </c>
    </row>
    <row r="1324" spans="3:17" x14ac:dyDescent="0.25">
      <c r="C1324" s="8">
        <v>33.44</v>
      </c>
      <c r="D1324" s="8">
        <v>4.72</v>
      </c>
      <c r="E1324" s="8">
        <v>48</v>
      </c>
      <c r="P1324" s="10">
        <v>8240.59</v>
      </c>
      <c r="Q1324">
        <v>48</v>
      </c>
    </row>
    <row r="1325" spans="3:17" x14ac:dyDescent="0.25">
      <c r="C1325" s="8">
        <v>28.05</v>
      </c>
      <c r="D1325" s="8">
        <v>5.63</v>
      </c>
      <c r="E1325" s="8">
        <v>48</v>
      </c>
      <c r="P1325" s="10">
        <v>8233.1</v>
      </c>
      <c r="Q1325">
        <v>48</v>
      </c>
    </row>
    <row r="1326" spans="3:17" x14ac:dyDescent="0.25">
      <c r="C1326" s="8">
        <v>27.72</v>
      </c>
      <c r="D1326" s="8">
        <v>5.83</v>
      </c>
      <c r="E1326" s="8">
        <v>48</v>
      </c>
      <c r="P1326" s="10">
        <v>8232.64</v>
      </c>
      <c r="Q1326">
        <v>48</v>
      </c>
    </row>
    <row r="1327" spans="3:17" x14ac:dyDescent="0.25">
      <c r="C1327" s="8">
        <v>29.81</v>
      </c>
      <c r="D1327" s="8">
        <v>9.23</v>
      </c>
      <c r="E1327" s="8">
        <v>46</v>
      </c>
      <c r="P1327" s="10">
        <v>8219.2000000000007</v>
      </c>
      <c r="Q1327">
        <v>46</v>
      </c>
    </row>
    <row r="1328" spans="3:17" x14ac:dyDescent="0.25">
      <c r="C1328" s="8">
        <v>23.98</v>
      </c>
      <c r="D1328" s="8">
        <v>9.89</v>
      </c>
      <c r="E1328" s="8">
        <v>46</v>
      </c>
      <c r="P1328" s="10">
        <v>8211.1</v>
      </c>
      <c r="Q1328">
        <v>46</v>
      </c>
    </row>
    <row r="1329" spans="3:17" x14ac:dyDescent="0.25">
      <c r="C1329" s="8">
        <v>17.34</v>
      </c>
      <c r="D1329" s="8">
        <v>12</v>
      </c>
      <c r="E1329" s="8">
        <v>61</v>
      </c>
      <c r="P1329" s="10">
        <v>8188.12</v>
      </c>
      <c r="Q1329">
        <v>61</v>
      </c>
    </row>
    <row r="1330" spans="3:17" x14ac:dyDescent="0.25">
      <c r="C1330" s="8">
        <v>40.39</v>
      </c>
      <c r="D1330" s="8">
        <v>4.24</v>
      </c>
      <c r="E1330" s="8">
        <v>27</v>
      </c>
      <c r="P1330" s="10">
        <v>8182.89</v>
      </c>
      <c r="Q1330">
        <v>27</v>
      </c>
    </row>
    <row r="1331" spans="3:17" x14ac:dyDescent="0.25">
      <c r="C1331" s="8">
        <v>25.96</v>
      </c>
      <c r="D1331" s="8">
        <v>4.68</v>
      </c>
      <c r="E1331" s="8">
        <v>41</v>
      </c>
      <c r="P1331" s="10">
        <v>8179.51</v>
      </c>
      <c r="Q1331">
        <v>41</v>
      </c>
    </row>
    <row r="1332" spans="3:17" x14ac:dyDescent="0.25">
      <c r="C1332" s="8">
        <v>17.68</v>
      </c>
      <c r="D1332" s="8">
        <v>8.57</v>
      </c>
      <c r="E1332" s="8">
        <v>61</v>
      </c>
      <c r="P1332" s="10">
        <v>8177.9</v>
      </c>
      <c r="Q1332">
        <v>61</v>
      </c>
    </row>
    <row r="1333" spans="3:17" x14ac:dyDescent="0.25">
      <c r="C1333" s="8">
        <v>30.875</v>
      </c>
      <c r="D1333" s="8">
        <v>4.0999999999999996</v>
      </c>
      <c r="E1333" s="8">
        <v>42</v>
      </c>
      <c r="P1333" s="10">
        <v>8162.72</v>
      </c>
      <c r="Q1333">
        <v>42</v>
      </c>
    </row>
    <row r="1334" spans="3:17" x14ac:dyDescent="0.25">
      <c r="C1334" s="8">
        <v>30.81</v>
      </c>
      <c r="D1334" s="8">
        <v>4.49</v>
      </c>
      <c r="E1334" s="8">
        <v>34</v>
      </c>
      <c r="P1334" s="10">
        <v>8157.92</v>
      </c>
      <c r="Q1334">
        <v>34</v>
      </c>
    </row>
    <row r="1335" spans="3:17" x14ac:dyDescent="0.25">
      <c r="C1335" s="8">
        <v>36.85</v>
      </c>
      <c r="D1335" s="8">
        <v>8.8000000000000007</v>
      </c>
      <c r="E1335" s="8">
        <v>51</v>
      </c>
      <c r="P1335" s="10">
        <v>8125.78</v>
      </c>
      <c r="Q1335">
        <v>51</v>
      </c>
    </row>
    <row r="1336" spans="3:17" x14ac:dyDescent="0.25">
      <c r="C1336" s="8">
        <v>35.86</v>
      </c>
      <c r="D1336" s="8">
        <v>7.93</v>
      </c>
      <c r="E1336" s="8">
        <v>51</v>
      </c>
      <c r="P1336" s="10">
        <v>8124.41</v>
      </c>
      <c r="Q1336">
        <v>51</v>
      </c>
    </row>
    <row r="1337" spans="3:17" x14ac:dyDescent="0.25">
      <c r="C1337" s="8">
        <v>30.3</v>
      </c>
      <c r="D1337" s="8">
        <v>9.4499999999999993</v>
      </c>
      <c r="E1337" s="8">
        <v>50</v>
      </c>
      <c r="P1337" s="10">
        <v>8116.68</v>
      </c>
      <c r="Q1337">
        <v>50</v>
      </c>
    </row>
    <row r="1338" spans="3:17" x14ac:dyDescent="0.25">
      <c r="C1338" s="8">
        <v>32.015000000000001</v>
      </c>
      <c r="D1338" s="8">
        <v>7.67</v>
      </c>
      <c r="E1338" s="8">
        <v>46</v>
      </c>
      <c r="P1338" s="10">
        <v>8116.27</v>
      </c>
      <c r="Q1338">
        <v>46</v>
      </c>
    </row>
    <row r="1339" spans="3:17" x14ac:dyDescent="0.25">
      <c r="C1339" s="8">
        <v>25.06</v>
      </c>
      <c r="D1339" s="8">
        <v>10.53</v>
      </c>
      <c r="E1339" s="8">
        <v>51</v>
      </c>
      <c r="P1339" s="10">
        <v>8112.59</v>
      </c>
      <c r="Q1339">
        <v>51</v>
      </c>
    </row>
    <row r="1340" spans="3:17" x14ac:dyDescent="0.25">
      <c r="C1340" s="8">
        <v>18.829999999999998</v>
      </c>
      <c r="D1340" s="8">
        <v>10.08</v>
      </c>
      <c r="E1340" s="8">
        <v>57</v>
      </c>
      <c r="P1340" s="10">
        <v>8091.3</v>
      </c>
      <c r="Q1340">
        <v>57</v>
      </c>
    </row>
    <row r="1341" spans="3:17" x14ac:dyDescent="0.25">
      <c r="C1341" s="8">
        <v>47.52</v>
      </c>
      <c r="D1341" s="8">
        <v>11.39</v>
      </c>
      <c r="E1341" s="8">
        <v>48</v>
      </c>
      <c r="P1341" s="10">
        <v>8083.92</v>
      </c>
      <c r="Q1341">
        <v>48</v>
      </c>
    </row>
    <row r="1342" spans="3:17" x14ac:dyDescent="0.25">
      <c r="C1342" s="8">
        <v>37.82</v>
      </c>
      <c r="D1342" s="8">
        <v>6.36</v>
      </c>
      <c r="E1342" s="8">
        <v>30</v>
      </c>
      <c r="P1342" s="10">
        <v>8081.74</v>
      </c>
      <c r="Q1342">
        <v>30</v>
      </c>
    </row>
    <row r="1343" spans="3:17" x14ac:dyDescent="0.25">
      <c r="C1343" s="8">
        <v>44.16</v>
      </c>
      <c r="D1343" s="8">
        <v>5.31</v>
      </c>
      <c r="E1343" s="8">
        <v>23</v>
      </c>
      <c r="P1343" s="10">
        <v>8081.26</v>
      </c>
      <c r="Q1343">
        <v>23</v>
      </c>
    </row>
    <row r="1344" spans="3:17" x14ac:dyDescent="0.25">
      <c r="C1344" s="8">
        <v>37.049999999999997</v>
      </c>
      <c r="D1344" s="8">
        <v>4.74</v>
      </c>
      <c r="E1344" s="8">
        <v>31</v>
      </c>
      <c r="P1344" s="10">
        <v>8077.41</v>
      </c>
      <c r="Q1344">
        <v>31</v>
      </c>
    </row>
    <row r="1345" spans="3:17" x14ac:dyDescent="0.25">
      <c r="C1345" s="8">
        <v>18.66</v>
      </c>
      <c r="D1345" s="8">
        <v>11.35</v>
      </c>
      <c r="E1345" s="8">
        <v>59</v>
      </c>
      <c r="P1345" s="10">
        <v>8071.57</v>
      </c>
      <c r="Q1345">
        <v>59</v>
      </c>
    </row>
    <row r="1346" spans="3:17" x14ac:dyDescent="0.25">
      <c r="C1346" s="8">
        <v>36.200000000000003</v>
      </c>
      <c r="D1346" s="8">
        <v>6.81</v>
      </c>
      <c r="E1346" s="8">
        <v>48</v>
      </c>
      <c r="P1346" s="10">
        <v>8068.19</v>
      </c>
      <c r="Q1346">
        <v>48</v>
      </c>
    </row>
    <row r="1347" spans="3:17" x14ac:dyDescent="0.25">
      <c r="C1347" s="8">
        <v>18.87</v>
      </c>
      <c r="D1347" s="8">
        <v>8.06</v>
      </c>
      <c r="E1347" s="8">
        <v>59</v>
      </c>
      <c r="P1347" s="10">
        <v>8067.83</v>
      </c>
      <c r="Q1347">
        <v>59</v>
      </c>
    </row>
    <row r="1348" spans="3:17" x14ac:dyDescent="0.25">
      <c r="C1348" s="8">
        <v>32.299999999999997</v>
      </c>
      <c r="D1348" s="8">
        <v>6.74</v>
      </c>
      <c r="E1348" s="8">
        <v>49</v>
      </c>
      <c r="P1348" s="10">
        <v>8062.76</v>
      </c>
      <c r="Q1348">
        <v>49</v>
      </c>
    </row>
    <row r="1349" spans="3:17" x14ac:dyDescent="0.25">
      <c r="C1349" s="8">
        <v>22.64</v>
      </c>
      <c r="D1349" s="8">
        <v>6.54</v>
      </c>
      <c r="E1349" s="8">
        <v>53</v>
      </c>
      <c r="P1349" s="10">
        <v>8062.31</v>
      </c>
      <c r="Q1349">
        <v>53</v>
      </c>
    </row>
    <row r="1350" spans="3:17" x14ac:dyDescent="0.25">
      <c r="C1350" s="8">
        <v>28.69</v>
      </c>
      <c r="D1350" s="8">
        <v>5.4</v>
      </c>
      <c r="E1350" s="8">
        <v>41</v>
      </c>
      <c r="P1350" s="10">
        <v>8059.68</v>
      </c>
      <c r="Q1350">
        <v>41</v>
      </c>
    </row>
    <row r="1351" spans="3:17" x14ac:dyDescent="0.25">
      <c r="C1351" s="8">
        <v>28.16</v>
      </c>
      <c r="D1351" s="8">
        <v>5.58</v>
      </c>
      <c r="E1351" s="8">
        <v>38</v>
      </c>
      <c r="P1351" s="10">
        <v>8059.06</v>
      </c>
      <c r="Q1351">
        <v>38</v>
      </c>
    </row>
    <row r="1352" spans="3:17" x14ac:dyDescent="0.25">
      <c r="C1352" s="8">
        <v>45.54</v>
      </c>
      <c r="D1352" s="8">
        <v>5.84</v>
      </c>
      <c r="E1352" s="8">
        <v>20</v>
      </c>
      <c r="P1352" s="10">
        <v>8035.64</v>
      </c>
      <c r="Q1352">
        <v>20</v>
      </c>
    </row>
    <row r="1353" spans="3:17" x14ac:dyDescent="0.25">
      <c r="C1353" s="8">
        <v>28.7</v>
      </c>
      <c r="D1353" s="8">
        <v>4.2</v>
      </c>
      <c r="E1353" s="8">
        <v>47</v>
      </c>
      <c r="P1353" s="10">
        <v>8027.97</v>
      </c>
      <c r="Q1353">
        <v>47</v>
      </c>
    </row>
    <row r="1354" spans="3:17" x14ac:dyDescent="0.25">
      <c r="C1354" s="8">
        <v>27.74</v>
      </c>
      <c r="D1354" s="8">
        <v>6.06</v>
      </c>
      <c r="E1354" s="8">
        <v>47</v>
      </c>
      <c r="P1354" s="10">
        <v>8026.67</v>
      </c>
      <c r="Q1354">
        <v>47</v>
      </c>
    </row>
    <row r="1355" spans="3:17" x14ac:dyDescent="0.25">
      <c r="C1355" s="8">
        <v>36.954999999999998</v>
      </c>
      <c r="D1355" s="8">
        <v>7.57</v>
      </c>
      <c r="E1355" s="8">
        <v>46</v>
      </c>
      <c r="P1355" s="10">
        <v>8023.14</v>
      </c>
      <c r="Q1355">
        <v>46</v>
      </c>
    </row>
    <row r="1356" spans="3:17" x14ac:dyDescent="0.25">
      <c r="C1356" s="8">
        <v>30.69</v>
      </c>
      <c r="D1356" s="8">
        <v>6.15</v>
      </c>
      <c r="E1356" s="8">
        <v>35</v>
      </c>
      <c r="P1356" s="10">
        <v>8021.11</v>
      </c>
      <c r="Q1356">
        <v>35</v>
      </c>
    </row>
    <row r="1357" spans="3:17" x14ac:dyDescent="0.25">
      <c r="C1357" s="8">
        <v>24.984999999999999</v>
      </c>
      <c r="D1357" s="8">
        <v>4.5599999999999996</v>
      </c>
      <c r="E1357" s="8">
        <v>44</v>
      </c>
      <c r="P1357" s="10">
        <v>8017.06</v>
      </c>
      <c r="Q1357">
        <v>44</v>
      </c>
    </row>
    <row r="1358" spans="3:17" x14ac:dyDescent="0.25">
      <c r="C1358" s="8">
        <v>39.42</v>
      </c>
      <c r="D1358" s="8">
        <v>4.72</v>
      </c>
      <c r="E1358" s="8">
        <v>29</v>
      </c>
      <c r="P1358" s="10">
        <v>8014.62</v>
      </c>
      <c r="Q1358">
        <v>29</v>
      </c>
    </row>
    <row r="1359" spans="3:17" x14ac:dyDescent="0.25">
      <c r="C1359" s="8">
        <v>16.8</v>
      </c>
      <c r="D1359" s="8">
        <v>7.98</v>
      </c>
      <c r="E1359" s="8">
        <v>62</v>
      </c>
      <c r="P1359" s="10">
        <v>8004.96</v>
      </c>
      <c r="Q1359">
        <v>62</v>
      </c>
    </row>
    <row r="1360" spans="3:17" x14ac:dyDescent="0.25">
      <c r="C1360" s="8">
        <v>23.274999999999999</v>
      </c>
      <c r="D1360" s="8">
        <v>6.26</v>
      </c>
      <c r="E1360" s="8">
        <v>41</v>
      </c>
      <c r="P1360" s="10">
        <v>7986.48</v>
      </c>
      <c r="Q1360">
        <v>41</v>
      </c>
    </row>
    <row r="1361" spans="3:17" x14ac:dyDescent="0.25">
      <c r="C1361" s="8">
        <v>22.8</v>
      </c>
      <c r="D1361" s="8">
        <v>4.29</v>
      </c>
      <c r="E1361" s="8">
        <v>41</v>
      </c>
      <c r="P1361" s="10">
        <v>7985.82</v>
      </c>
      <c r="Q1361">
        <v>41</v>
      </c>
    </row>
    <row r="1362" spans="3:17" x14ac:dyDescent="0.25">
      <c r="C1362" s="8">
        <v>24.3</v>
      </c>
      <c r="D1362" s="8">
        <v>5.43</v>
      </c>
      <c r="E1362" s="8">
        <v>51</v>
      </c>
      <c r="P1362" s="10">
        <v>7980.34</v>
      </c>
      <c r="Q1362">
        <v>51</v>
      </c>
    </row>
    <row r="1363" spans="3:17" x14ac:dyDescent="0.25">
      <c r="C1363" s="8">
        <v>25.13</v>
      </c>
      <c r="D1363" s="8">
        <v>8</v>
      </c>
      <c r="E1363" s="8">
        <v>49</v>
      </c>
      <c r="P1363" s="10">
        <v>7966.81</v>
      </c>
      <c r="Q1363">
        <v>49</v>
      </c>
    </row>
    <row r="1364" spans="3:17" x14ac:dyDescent="0.25">
      <c r="C1364" s="8">
        <v>22.72</v>
      </c>
      <c r="D1364" s="8">
        <v>9.9600000000000009</v>
      </c>
      <c r="E1364" s="8">
        <v>54</v>
      </c>
      <c r="P1364" s="10">
        <v>7958.13</v>
      </c>
      <c r="Q1364">
        <v>54</v>
      </c>
    </row>
    <row r="1365" spans="3:17" x14ac:dyDescent="0.25">
      <c r="C1365" s="8">
        <v>32.6</v>
      </c>
      <c r="D1365" s="8">
        <v>6.8</v>
      </c>
      <c r="E1365" s="8">
        <v>42</v>
      </c>
      <c r="P1365" s="10">
        <v>7954.52</v>
      </c>
      <c r="Q1365">
        <v>42</v>
      </c>
    </row>
    <row r="1366" spans="3:17" x14ac:dyDescent="0.25">
      <c r="C1366" s="8">
        <v>17.28</v>
      </c>
      <c r="D1366" s="8">
        <v>6.22</v>
      </c>
      <c r="E1366" s="8">
        <v>58</v>
      </c>
      <c r="P1366" s="10">
        <v>7953.72</v>
      </c>
      <c r="Q1366">
        <v>58</v>
      </c>
    </row>
    <row r="1367" spans="3:17" x14ac:dyDescent="0.25">
      <c r="C1367" s="8">
        <v>27.92</v>
      </c>
      <c r="D1367" s="8">
        <v>5.79</v>
      </c>
      <c r="E1367" s="8">
        <v>37</v>
      </c>
      <c r="P1367" s="10">
        <v>7948.22</v>
      </c>
      <c r="Q1367">
        <v>37</v>
      </c>
    </row>
    <row r="1368" spans="3:17" x14ac:dyDescent="0.25">
      <c r="C1368" s="8">
        <v>38.284999999999997</v>
      </c>
      <c r="D1368" s="8">
        <v>5.41</v>
      </c>
      <c r="E1368" s="8">
        <v>47</v>
      </c>
      <c r="P1368" s="10">
        <v>7935.29</v>
      </c>
      <c r="Q1368">
        <v>47</v>
      </c>
    </row>
    <row r="1369" spans="3:17" x14ac:dyDescent="0.25">
      <c r="C1369" s="8">
        <v>16.48</v>
      </c>
      <c r="D1369" s="8">
        <v>11.05</v>
      </c>
      <c r="E1369" s="8">
        <v>62</v>
      </c>
      <c r="P1369" s="10">
        <v>7896.41</v>
      </c>
      <c r="Q1369">
        <v>62</v>
      </c>
    </row>
    <row r="1370" spans="3:17" x14ac:dyDescent="0.25">
      <c r="C1370" s="8">
        <v>38.57</v>
      </c>
      <c r="D1370" s="8">
        <v>6.27</v>
      </c>
      <c r="E1370" s="8">
        <v>29</v>
      </c>
      <c r="P1370" s="10">
        <v>7851.85</v>
      </c>
      <c r="Q1370">
        <v>29</v>
      </c>
    </row>
    <row r="1371" spans="3:17" x14ac:dyDescent="0.25">
      <c r="C1371" s="8">
        <v>43.85</v>
      </c>
      <c r="D1371" s="8">
        <v>4.7699999999999996</v>
      </c>
      <c r="E1371" s="8">
        <v>23</v>
      </c>
      <c r="P1371" s="10">
        <v>7844.8</v>
      </c>
      <c r="Q1371">
        <v>23</v>
      </c>
    </row>
    <row r="1372" spans="3:17" x14ac:dyDescent="0.25">
      <c r="C1372" s="8">
        <v>30.11</v>
      </c>
      <c r="D1372" s="8">
        <v>4.08</v>
      </c>
      <c r="E1372" s="8">
        <v>35</v>
      </c>
      <c r="P1372" s="10">
        <v>7824.37</v>
      </c>
      <c r="Q1372">
        <v>35</v>
      </c>
    </row>
    <row r="1373" spans="3:17" x14ac:dyDescent="0.25">
      <c r="C1373" s="8">
        <v>31.59</v>
      </c>
      <c r="D1373" s="8">
        <v>6.01</v>
      </c>
      <c r="E1373" s="8">
        <v>32</v>
      </c>
      <c r="P1373" s="10">
        <v>7812.67</v>
      </c>
      <c r="Q1373">
        <v>32</v>
      </c>
    </row>
    <row r="1374" spans="3:17" x14ac:dyDescent="0.25">
      <c r="C1374" s="8">
        <v>40.15</v>
      </c>
      <c r="D1374" s="8">
        <v>11.84</v>
      </c>
      <c r="E1374" s="8">
        <v>50</v>
      </c>
      <c r="P1374" s="10">
        <v>7804.16</v>
      </c>
      <c r="Q1374">
        <v>50</v>
      </c>
    </row>
    <row r="1375" spans="3:17" x14ac:dyDescent="0.25">
      <c r="C1375" s="8">
        <v>40.700000000000003</v>
      </c>
      <c r="D1375" s="8">
        <v>6.27</v>
      </c>
      <c r="E1375" s="8">
        <v>26</v>
      </c>
      <c r="P1375" s="10">
        <v>7803.77</v>
      </c>
      <c r="Q1375">
        <v>26</v>
      </c>
    </row>
    <row r="1376" spans="3:17" x14ac:dyDescent="0.25">
      <c r="C1376" s="8">
        <v>40.76</v>
      </c>
      <c r="D1376" s="8">
        <v>5.28</v>
      </c>
      <c r="E1376" s="8">
        <v>24</v>
      </c>
      <c r="P1376" s="10">
        <v>7794.68</v>
      </c>
      <c r="Q1376">
        <v>24</v>
      </c>
    </row>
    <row r="1377" spans="3:17" x14ac:dyDescent="0.25">
      <c r="C1377" s="8">
        <v>29.7</v>
      </c>
      <c r="D1377" s="8">
        <v>7.03</v>
      </c>
      <c r="E1377" s="8">
        <v>49</v>
      </c>
      <c r="P1377" s="10">
        <v>7789.64</v>
      </c>
      <c r="Q1377">
        <v>49</v>
      </c>
    </row>
    <row r="1378" spans="3:17" x14ac:dyDescent="0.25">
      <c r="C1378" s="8">
        <v>40.58</v>
      </c>
      <c r="D1378" s="8">
        <v>5.32</v>
      </c>
      <c r="E1378" s="8">
        <v>26</v>
      </c>
      <c r="P1378" s="10">
        <v>7763.06</v>
      </c>
      <c r="Q1378">
        <v>26</v>
      </c>
    </row>
    <row r="1379" spans="3:17" x14ac:dyDescent="0.25">
      <c r="C1379" s="8">
        <v>33.06</v>
      </c>
      <c r="D1379" s="8">
        <v>9.59</v>
      </c>
      <c r="E1379" s="8">
        <v>43</v>
      </c>
      <c r="P1379" s="10">
        <v>7749.16</v>
      </c>
      <c r="Q1379">
        <v>43</v>
      </c>
    </row>
    <row r="1380" spans="3:17" x14ac:dyDescent="0.25">
      <c r="C1380" s="8">
        <v>26.62</v>
      </c>
      <c r="D1380" s="8">
        <v>6.15</v>
      </c>
      <c r="E1380" s="8">
        <v>47</v>
      </c>
      <c r="P1380" s="10">
        <v>7742.11</v>
      </c>
      <c r="Q1380">
        <v>47</v>
      </c>
    </row>
    <row r="1381" spans="3:17" x14ac:dyDescent="0.25">
      <c r="C1381" s="8">
        <v>37.1</v>
      </c>
      <c r="D1381" s="8">
        <v>11.08</v>
      </c>
      <c r="E1381" s="8">
        <v>46</v>
      </c>
      <c r="P1381" s="10">
        <v>7740.34</v>
      </c>
      <c r="Q1381">
        <v>46</v>
      </c>
    </row>
    <row r="1382" spans="3:17" x14ac:dyDescent="0.25">
      <c r="C1382" s="8">
        <v>18.28</v>
      </c>
      <c r="D1382" s="8">
        <v>7.95</v>
      </c>
      <c r="E1382" s="8">
        <v>59</v>
      </c>
      <c r="P1382" s="10">
        <v>7736.39</v>
      </c>
      <c r="Q1382">
        <v>59</v>
      </c>
    </row>
    <row r="1383" spans="3:17" x14ac:dyDescent="0.25">
      <c r="C1383" s="8">
        <v>35.814999999999998</v>
      </c>
      <c r="D1383" s="8">
        <v>6.23</v>
      </c>
      <c r="E1383" s="8">
        <v>47</v>
      </c>
      <c r="P1383" s="10">
        <v>7731.86</v>
      </c>
      <c r="Q1383">
        <v>47</v>
      </c>
    </row>
    <row r="1384" spans="3:17" x14ac:dyDescent="0.25">
      <c r="C1384" s="8">
        <v>30.69</v>
      </c>
      <c r="D1384" s="8">
        <v>6.5</v>
      </c>
      <c r="E1384" s="8">
        <v>45</v>
      </c>
      <c r="P1384" s="10">
        <v>7731.43</v>
      </c>
      <c r="Q1384">
        <v>45</v>
      </c>
    </row>
    <row r="1385" spans="3:17" x14ac:dyDescent="0.25">
      <c r="C1385" s="8">
        <v>26.125</v>
      </c>
      <c r="D1385" s="8">
        <v>5.22</v>
      </c>
      <c r="E1385" s="8">
        <v>44</v>
      </c>
      <c r="P1385" s="10">
        <v>7729.65</v>
      </c>
      <c r="Q1385">
        <v>44</v>
      </c>
    </row>
    <row r="1386" spans="3:17" x14ac:dyDescent="0.25">
      <c r="C1386" s="8">
        <v>34.58</v>
      </c>
      <c r="D1386" s="8">
        <v>6.3</v>
      </c>
      <c r="E1386" s="8">
        <v>45</v>
      </c>
      <c r="P1386" s="10">
        <v>7727.25</v>
      </c>
      <c r="Q1386">
        <v>45</v>
      </c>
    </row>
    <row r="1387" spans="3:17" x14ac:dyDescent="0.25">
      <c r="C1387" s="8">
        <v>27.4</v>
      </c>
      <c r="D1387" s="8">
        <v>8.84</v>
      </c>
      <c r="E1387" s="8">
        <v>45</v>
      </c>
      <c r="P1387" s="10">
        <v>7726.85</v>
      </c>
      <c r="Q1387">
        <v>45</v>
      </c>
    </row>
    <row r="1388" spans="3:17" x14ac:dyDescent="0.25">
      <c r="C1388" s="8">
        <v>27.53</v>
      </c>
      <c r="D1388" s="8">
        <v>4.1100000000000003</v>
      </c>
      <c r="E1388" s="8">
        <v>37</v>
      </c>
      <c r="P1388" s="10">
        <v>7684.62</v>
      </c>
      <c r="Q1388">
        <v>37</v>
      </c>
    </row>
    <row r="1389" spans="3:17" x14ac:dyDescent="0.25">
      <c r="C1389" s="8">
        <v>33</v>
      </c>
      <c r="D1389" s="8">
        <v>4.57</v>
      </c>
      <c r="E1389" s="8">
        <v>41</v>
      </c>
      <c r="P1389" s="10">
        <v>7682.67</v>
      </c>
      <c r="Q1389">
        <v>41</v>
      </c>
    </row>
    <row r="1390" spans="3:17" x14ac:dyDescent="0.25">
      <c r="C1390" s="8">
        <v>25.78</v>
      </c>
      <c r="D1390" s="8">
        <v>11.06</v>
      </c>
      <c r="E1390" s="8">
        <v>42</v>
      </c>
      <c r="P1390" s="10">
        <v>7681.17</v>
      </c>
      <c r="Q1390">
        <v>42</v>
      </c>
    </row>
    <row r="1391" spans="3:17" x14ac:dyDescent="0.25">
      <c r="C1391" s="8">
        <v>22.66</v>
      </c>
      <c r="D1391" s="8">
        <v>10.68</v>
      </c>
      <c r="E1391" s="8">
        <v>53</v>
      </c>
      <c r="P1391" s="10">
        <v>7680.92</v>
      </c>
      <c r="Q1391">
        <v>53</v>
      </c>
    </row>
    <row r="1392" spans="3:17" x14ac:dyDescent="0.25">
      <c r="C1392" s="8">
        <v>38.81</v>
      </c>
      <c r="D1392" s="8">
        <v>6.14</v>
      </c>
      <c r="E1392" s="8">
        <v>29</v>
      </c>
      <c r="P1392" s="10">
        <v>7676.4</v>
      </c>
      <c r="Q1392">
        <v>29</v>
      </c>
    </row>
    <row r="1393" spans="3:17" x14ac:dyDescent="0.25">
      <c r="C1393" s="8">
        <v>38.51</v>
      </c>
      <c r="D1393" s="8">
        <v>5.45</v>
      </c>
      <c r="E1393" s="8">
        <v>27</v>
      </c>
      <c r="P1393" s="10">
        <v>7670.75</v>
      </c>
      <c r="Q1393">
        <v>27</v>
      </c>
    </row>
    <row r="1394" spans="3:17" x14ac:dyDescent="0.25">
      <c r="C1394" s="8">
        <v>22.98</v>
      </c>
      <c r="D1394" s="8">
        <v>6.14</v>
      </c>
      <c r="E1394" s="8">
        <v>48</v>
      </c>
      <c r="P1394" s="10">
        <v>7662.47</v>
      </c>
      <c r="Q1394">
        <v>48</v>
      </c>
    </row>
    <row r="1395" spans="3:17" x14ac:dyDescent="0.25">
      <c r="C1395" s="8">
        <v>15.65</v>
      </c>
      <c r="D1395" s="8">
        <v>7.85</v>
      </c>
      <c r="E1395" s="8">
        <v>58</v>
      </c>
      <c r="P1395" s="10">
        <v>7657.69</v>
      </c>
      <c r="Q1395">
        <v>58</v>
      </c>
    </row>
    <row r="1396" spans="3:17" x14ac:dyDescent="0.25">
      <c r="C1396" s="8">
        <v>39.97</v>
      </c>
      <c r="D1396" s="8">
        <v>4.09</v>
      </c>
      <c r="E1396" s="8">
        <v>26</v>
      </c>
      <c r="P1396" s="10">
        <v>7652.26</v>
      </c>
      <c r="Q1396">
        <v>26</v>
      </c>
    </row>
    <row r="1397" spans="3:17" x14ac:dyDescent="0.25">
      <c r="C1397" s="8">
        <v>37.22</v>
      </c>
      <c r="D1397" s="8">
        <v>4.62</v>
      </c>
      <c r="E1397" s="8">
        <v>31</v>
      </c>
      <c r="P1397" s="10">
        <v>7650.8</v>
      </c>
      <c r="Q1397">
        <v>31</v>
      </c>
    </row>
    <row r="1398" spans="3:17" x14ac:dyDescent="0.25">
      <c r="C1398" s="8">
        <v>41.325000000000003</v>
      </c>
      <c r="D1398" s="8">
        <v>5.77</v>
      </c>
      <c r="E1398" s="8">
        <v>44</v>
      </c>
      <c r="P1398" s="10">
        <v>7650.77</v>
      </c>
      <c r="Q1398">
        <v>44</v>
      </c>
    </row>
    <row r="1399" spans="3:17" x14ac:dyDescent="0.25">
      <c r="C1399" s="8">
        <v>40.31</v>
      </c>
      <c r="D1399" s="8">
        <v>5.84</v>
      </c>
      <c r="E1399" s="8">
        <v>25</v>
      </c>
      <c r="P1399" s="10">
        <v>7642.05</v>
      </c>
      <c r="Q1399">
        <v>25</v>
      </c>
    </row>
    <row r="1400" spans="3:17" x14ac:dyDescent="0.25">
      <c r="C1400" s="8">
        <v>29.48</v>
      </c>
      <c r="D1400" s="8">
        <v>4.91</v>
      </c>
      <c r="E1400" s="8">
        <v>44</v>
      </c>
      <c r="P1400" s="10">
        <v>7640.31</v>
      </c>
      <c r="Q1400">
        <v>44</v>
      </c>
    </row>
    <row r="1401" spans="3:17" x14ac:dyDescent="0.25">
      <c r="C1401" s="8">
        <v>33.155000000000001</v>
      </c>
      <c r="D1401" s="8">
        <v>5.07</v>
      </c>
      <c r="E1401" s="8">
        <v>44</v>
      </c>
      <c r="P1401" s="10">
        <v>7639.42</v>
      </c>
      <c r="Q1401">
        <v>44</v>
      </c>
    </row>
    <row r="1402" spans="3:17" x14ac:dyDescent="0.25">
      <c r="C1402" s="8">
        <v>42.85</v>
      </c>
      <c r="D1402" s="8">
        <v>5.81</v>
      </c>
      <c r="E1402" s="8">
        <v>22</v>
      </c>
      <c r="P1402" s="10">
        <v>7636.92</v>
      </c>
      <c r="Q1402">
        <v>22</v>
      </c>
    </row>
    <row r="1403" spans="3:17" x14ac:dyDescent="0.25">
      <c r="C1403" s="8">
        <v>32.340000000000003</v>
      </c>
      <c r="D1403" s="8">
        <v>11.2</v>
      </c>
      <c r="E1403" s="8">
        <v>46</v>
      </c>
      <c r="P1403" s="10">
        <v>7633.72</v>
      </c>
      <c r="Q1403">
        <v>46</v>
      </c>
    </row>
    <row r="1404" spans="3:17" x14ac:dyDescent="0.25">
      <c r="C1404" s="8">
        <v>27.5</v>
      </c>
      <c r="D1404" s="8">
        <v>10.75</v>
      </c>
      <c r="E1404" s="8">
        <v>45</v>
      </c>
      <c r="P1404" s="10">
        <v>7626.99</v>
      </c>
      <c r="Q1404">
        <v>45</v>
      </c>
    </row>
    <row r="1405" spans="3:17" x14ac:dyDescent="0.25">
      <c r="C1405" s="8">
        <v>25.8</v>
      </c>
      <c r="D1405" s="8">
        <v>7.8</v>
      </c>
      <c r="E1405" s="8">
        <v>46</v>
      </c>
      <c r="P1405" s="10">
        <v>7624.63</v>
      </c>
      <c r="Q1405">
        <v>46</v>
      </c>
    </row>
    <row r="1406" spans="3:17" x14ac:dyDescent="0.25">
      <c r="C1406" s="8">
        <v>25</v>
      </c>
      <c r="D1406" s="8">
        <v>7.04</v>
      </c>
      <c r="E1406" s="8">
        <v>45</v>
      </c>
      <c r="P1406" s="10">
        <v>7623.52</v>
      </c>
      <c r="Q1406">
        <v>45</v>
      </c>
    </row>
    <row r="1407" spans="3:17" x14ac:dyDescent="0.25">
      <c r="C1407" s="8">
        <v>41.2</v>
      </c>
      <c r="D1407" s="8">
        <v>4.18</v>
      </c>
      <c r="E1407" s="8">
        <v>28</v>
      </c>
      <c r="P1407" s="10">
        <v>7623.13</v>
      </c>
      <c r="Q1407">
        <v>28</v>
      </c>
    </row>
    <row r="1408" spans="3:17" x14ac:dyDescent="0.25">
      <c r="C1408" s="8">
        <v>17.78</v>
      </c>
      <c r="D1408" s="8">
        <v>8.19</v>
      </c>
      <c r="E1408" s="8">
        <v>56</v>
      </c>
      <c r="P1408" s="10">
        <v>7609.6</v>
      </c>
      <c r="Q1408">
        <v>56</v>
      </c>
    </row>
    <row r="1409" spans="3:17" x14ac:dyDescent="0.25">
      <c r="C1409" s="8">
        <v>40.119999999999997</v>
      </c>
      <c r="D1409" s="8">
        <v>6.22</v>
      </c>
      <c r="E1409" s="8">
        <v>27</v>
      </c>
      <c r="P1409" s="10">
        <v>7607.03</v>
      </c>
      <c r="Q1409">
        <v>27</v>
      </c>
    </row>
    <row r="1410" spans="3:17" x14ac:dyDescent="0.25">
      <c r="C1410" s="8">
        <v>19.350000000000001</v>
      </c>
      <c r="D1410" s="8">
        <v>8.2200000000000006</v>
      </c>
      <c r="E1410" s="8">
        <v>57</v>
      </c>
      <c r="P1410" s="10">
        <v>7585.62</v>
      </c>
      <c r="Q1410">
        <v>57</v>
      </c>
    </row>
    <row r="1411" spans="3:17" x14ac:dyDescent="0.25">
      <c r="C1411" s="8">
        <v>36.69</v>
      </c>
      <c r="D1411" s="8">
        <v>6.15</v>
      </c>
      <c r="E1411" s="8">
        <v>30</v>
      </c>
      <c r="P1411" s="10">
        <v>7567.13</v>
      </c>
      <c r="Q1411">
        <v>30</v>
      </c>
    </row>
    <row r="1412" spans="3:17" x14ac:dyDescent="0.25">
      <c r="C1412" s="8">
        <v>28.51</v>
      </c>
      <c r="D1412" s="8">
        <v>5.65</v>
      </c>
      <c r="E1412" s="8">
        <v>35</v>
      </c>
      <c r="P1412" s="10">
        <v>7538.52</v>
      </c>
      <c r="Q1412">
        <v>35</v>
      </c>
    </row>
    <row r="1413" spans="3:17" x14ac:dyDescent="0.25">
      <c r="C1413" s="8">
        <v>30.21</v>
      </c>
      <c r="D1413" s="8">
        <v>5.5</v>
      </c>
      <c r="E1413" s="8">
        <v>40</v>
      </c>
      <c r="P1413" s="10">
        <v>7537.16</v>
      </c>
      <c r="Q1413">
        <v>40</v>
      </c>
    </row>
    <row r="1414" spans="3:17" x14ac:dyDescent="0.25">
      <c r="C1414" s="8">
        <v>24.33</v>
      </c>
      <c r="D1414" s="8">
        <v>8</v>
      </c>
      <c r="E1414" s="8">
        <v>45</v>
      </c>
      <c r="P1414" s="10">
        <v>7531.7</v>
      </c>
      <c r="Q1414">
        <v>45</v>
      </c>
    </row>
    <row r="1415" spans="3:17" x14ac:dyDescent="0.25">
      <c r="C1415" s="8">
        <v>19.855</v>
      </c>
      <c r="D1415" s="8">
        <v>5.71</v>
      </c>
      <c r="E1415" s="8">
        <v>48</v>
      </c>
      <c r="P1415" s="10">
        <v>7526.71</v>
      </c>
      <c r="Q1415">
        <v>48</v>
      </c>
    </row>
    <row r="1416" spans="3:17" x14ac:dyDescent="0.25">
      <c r="C1416" s="8">
        <v>25.364999999999998</v>
      </c>
      <c r="D1416" s="8">
        <v>11.71</v>
      </c>
      <c r="E1416" s="8">
        <v>46</v>
      </c>
      <c r="P1416" s="10">
        <v>7518.03</v>
      </c>
      <c r="Q1416">
        <v>46</v>
      </c>
    </row>
    <row r="1417" spans="3:17" x14ac:dyDescent="0.25">
      <c r="C1417" s="8">
        <v>29.6</v>
      </c>
      <c r="D1417" s="8">
        <v>6.17</v>
      </c>
      <c r="E1417" s="8">
        <v>41</v>
      </c>
      <c r="P1417" s="10">
        <v>7512.27</v>
      </c>
      <c r="Q1417">
        <v>41</v>
      </c>
    </row>
    <row r="1418" spans="3:17" x14ac:dyDescent="0.25">
      <c r="C1418" s="8">
        <v>39.43</v>
      </c>
      <c r="D1418" s="8">
        <v>6.1</v>
      </c>
      <c r="E1418" s="8">
        <v>27</v>
      </c>
      <c r="P1418" s="10">
        <v>7504.3</v>
      </c>
      <c r="Q1418">
        <v>27</v>
      </c>
    </row>
    <row r="1419" spans="3:17" x14ac:dyDescent="0.25">
      <c r="C1419" s="8">
        <v>27.34</v>
      </c>
      <c r="D1419" s="8">
        <v>5.19</v>
      </c>
      <c r="E1419" s="8">
        <v>35</v>
      </c>
      <c r="P1419" s="10">
        <v>7494.63</v>
      </c>
      <c r="Q1419">
        <v>35</v>
      </c>
    </row>
    <row r="1420" spans="3:17" x14ac:dyDescent="0.25">
      <c r="C1420" s="8">
        <v>39.01</v>
      </c>
      <c r="D1420" s="8">
        <v>5.37</v>
      </c>
      <c r="E1420" s="8">
        <v>28</v>
      </c>
      <c r="P1420" s="10">
        <v>7487.38</v>
      </c>
      <c r="Q1420">
        <v>28</v>
      </c>
    </row>
    <row r="1421" spans="3:17" x14ac:dyDescent="0.25">
      <c r="C1421" s="8">
        <v>18.989999999999998</v>
      </c>
      <c r="D1421" s="8">
        <v>10.82</v>
      </c>
      <c r="E1421" s="8">
        <v>57</v>
      </c>
      <c r="P1421" s="10">
        <v>7463.51</v>
      </c>
      <c r="Q1421">
        <v>57</v>
      </c>
    </row>
    <row r="1422" spans="3:17" x14ac:dyDescent="0.25">
      <c r="C1422" s="8">
        <v>42.3</v>
      </c>
      <c r="D1422" s="8">
        <v>6.06</v>
      </c>
      <c r="E1422" s="8">
        <v>23</v>
      </c>
      <c r="P1422" s="10">
        <v>7450.36</v>
      </c>
      <c r="Q1422">
        <v>23</v>
      </c>
    </row>
    <row r="1423" spans="3:17" x14ac:dyDescent="0.25">
      <c r="C1423" s="8">
        <v>39.805</v>
      </c>
      <c r="D1423" s="8">
        <v>5.91</v>
      </c>
      <c r="E1423" s="8">
        <v>47</v>
      </c>
      <c r="P1423" s="10">
        <v>7448.4</v>
      </c>
      <c r="Q1423">
        <v>47</v>
      </c>
    </row>
    <row r="1424" spans="3:17" x14ac:dyDescent="0.25">
      <c r="C1424" s="8">
        <v>33.700000000000003</v>
      </c>
      <c r="D1424" s="8">
        <v>5.87</v>
      </c>
      <c r="E1424" s="8">
        <v>47</v>
      </c>
      <c r="P1424" s="10">
        <v>7445.92</v>
      </c>
      <c r="Q1424">
        <v>47</v>
      </c>
    </row>
    <row r="1425" spans="3:17" x14ac:dyDescent="0.25">
      <c r="C1425" s="8">
        <v>36.195</v>
      </c>
      <c r="D1425" s="8">
        <v>6.22</v>
      </c>
      <c r="E1425" s="8">
        <v>44</v>
      </c>
      <c r="P1425" s="10">
        <v>7443.64</v>
      </c>
      <c r="Q1425">
        <v>44</v>
      </c>
    </row>
    <row r="1426" spans="3:17" x14ac:dyDescent="0.25">
      <c r="C1426" s="8">
        <v>32.6</v>
      </c>
      <c r="D1426" s="8">
        <v>5.73</v>
      </c>
      <c r="E1426" s="8">
        <v>45</v>
      </c>
      <c r="P1426" s="10">
        <v>7441.5</v>
      </c>
      <c r="Q1426">
        <v>45</v>
      </c>
    </row>
    <row r="1427" spans="3:17" x14ac:dyDescent="0.25">
      <c r="C1427" s="8">
        <v>30.2</v>
      </c>
      <c r="D1427" s="8">
        <v>5.7</v>
      </c>
      <c r="E1427" s="8">
        <v>47</v>
      </c>
      <c r="P1427" s="10">
        <v>7441.05</v>
      </c>
      <c r="Q1427">
        <v>47</v>
      </c>
    </row>
    <row r="1428" spans="3:17" x14ac:dyDescent="0.25">
      <c r="C1428" s="8">
        <v>27.645</v>
      </c>
      <c r="D1428" s="8">
        <v>9.91</v>
      </c>
      <c r="E1428" s="8">
        <v>45</v>
      </c>
      <c r="P1428" s="10">
        <v>7421.19</v>
      </c>
      <c r="Q1428">
        <v>45</v>
      </c>
    </row>
    <row r="1429" spans="3:17" x14ac:dyDescent="0.25">
      <c r="C1429" s="8">
        <v>26.41</v>
      </c>
      <c r="D1429" s="8">
        <v>11.4</v>
      </c>
      <c r="E1429" s="8">
        <v>46</v>
      </c>
      <c r="P1429" s="10">
        <v>7419.48</v>
      </c>
      <c r="Q1429">
        <v>46</v>
      </c>
    </row>
    <row r="1430" spans="3:17" x14ac:dyDescent="0.25">
      <c r="C1430" s="8">
        <v>34.1</v>
      </c>
      <c r="D1430" s="8">
        <v>6.29</v>
      </c>
      <c r="E1430" s="8">
        <v>41</v>
      </c>
      <c r="P1430" s="10">
        <v>7418.52</v>
      </c>
      <c r="Q1430">
        <v>41</v>
      </c>
    </row>
    <row r="1431" spans="3:17" x14ac:dyDescent="0.25">
      <c r="C1431" s="8">
        <v>17.3</v>
      </c>
      <c r="D1431" s="8">
        <v>9.2799999999999994</v>
      </c>
      <c r="E1431" s="8">
        <v>58</v>
      </c>
      <c r="P1431" s="10">
        <v>7403.98</v>
      </c>
      <c r="Q1431">
        <v>58</v>
      </c>
    </row>
    <row r="1432" spans="3:17" x14ac:dyDescent="0.25">
      <c r="C1432" s="8">
        <v>35.020000000000003</v>
      </c>
      <c r="D1432" s="8">
        <v>4.78</v>
      </c>
      <c r="E1432" s="8">
        <v>31</v>
      </c>
      <c r="P1432" s="10">
        <v>7388.85</v>
      </c>
      <c r="Q1432">
        <v>31</v>
      </c>
    </row>
    <row r="1433" spans="3:17" x14ac:dyDescent="0.25">
      <c r="C1433" s="8">
        <v>37.1</v>
      </c>
      <c r="D1433" s="8">
        <v>8.8699999999999992</v>
      </c>
      <c r="E1433" s="8">
        <v>42</v>
      </c>
      <c r="P1433" s="10">
        <v>7371.77</v>
      </c>
      <c r="Q1433">
        <v>42</v>
      </c>
    </row>
    <row r="1434" spans="3:17" x14ac:dyDescent="0.25">
      <c r="C1434" s="8">
        <v>16.79</v>
      </c>
      <c r="D1434" s="8">
        <v>11.4</v>
      </c>
      <c r="E1434" s="8">
        <v>58</v>
      </c>
      <c r="P1434" s="10">
        <v>7362.31</v>
      </c>
      <c r="Q1434">
        <v>58</v>
      </c>
    </row>
    <row r="1435" spans="3:17" x14ac:dyDescent="0.25">
      <c r="C1435" s="8">
        <v>31.635000000000002</v>
      </c>
      <c r="D1435" s="8">
        <v>9.1300000000000008</v>
      </c>
      <c r="E1435" s="8">
        <v>43</v>
      </c>
      <c r="P1435" s="10">
        <v>7358.18</v>
      </c>
      <c r="Q1435">
        <v>43</v>
      </c>
    </row>
    <row r="1436" spans="3:17" x14ac:dyDescent="0.25">
      <c r="C1436" s="8">
        <v>24.19</v>
      </c>
      <c r="D1436" s="8">
        <v>6.22</v>
      </c>
      <c r="E1436" s="8">
        <v>41</v>
      </c>
      <c r="P1436" s="10">
        <v>7357.49</v>
      </c>
      <c r="Q1436">
        <v>41</v>
      </c>
    </row>
    <row r="1437" spans="3:17" x14ac:dyDescent="0.25">
      <c r="C1437" s="8">
        <v>35.29</v>
      </c>
      <c r="D1437" s="8">
        <v>5.9</v>
      </c>
      <c r="E1437" s="8">
        <v>31</v>
      </c>
      <c r="P1437" s="10">
        <v>7349.12</v>
      </c>
      <c r="Q1437">
        <v>31</v>
      </c>
    </row>
    <row r="1438" spans="3:17" x14ac:dyDescent="0.25">
      <c r="C1438" s="8">
        <v>35.299999999999997</v>
      </c>
      <c r="D1438" s="8">
        <v>4.45</v>
      </c>
      <c r="E1438" s="8">
        <v>46</v>
      </c>
      <c r="P1438" s="10">
        <v>7348.14</v>
      </c>
      <c r="Q1438">
        <v>46</v>
      </c>
    </row>
    <row r="1439" spans="3:17" x14ac:dyDescent="0.25">
      <c r="C1439" s="8">
        <v>35.64</v>
      </c>
      <c r="D1439" s="8">
        <v>6.17</v>
      </c>
      <c r="E1439" s="8">
        <v>45</v>
      </c>
      <c r="P1439" s="10">
        <v>7345.73</v>
      </c>
      <c r="Q1439">
        <v>45</v>
      </c>
    </row>
    <row r="1440" spans="3:17" x14ac:dyDescent="0.25">
      <c r="C1440" s="8">
        <v>33.1</v>
      </c>
      <c r="D1440" s="8">
        <v>4.93</v>
      </c>
      <c r="E1440" s="8">
        <v>46</v>
      </c>
      <c r="P1440" s="10">
        <v>7345.08</v>
      </c>
      <c r="Q1440">
        <v>46</v>
      </c>
    </row>
    <row r="1441" spans="3:17" x14ac:dyDescent="0.25">
      <c r="C1441" s="8">
        <v>26.41</v>
      </c>
      <c r="D1441" s="8">
        <v>7.32</v>
      </c>
      <c r="E1441" s="8">
        <v>38</v>
      </c>
      <c r="P1441" s="10">
        <v>7339.93</v>
      </c>
      <c r="Q1441">
        <v>38</v>
      </c>
    </row>
    <row r="1442" spans="3:17" x14ac:dyDescent="0.25">
      <c r="C1442" s="8">
        <v>29.9</v>
      </c>
      <c r="D1442" s="8">
        <v>5.27</v>
      </c>
      <c r="E1442" s="8">
        <v>45</v>
      </c>
      <c r="P1442" s="10">
        <v>7337.75</v>
      </c>
      <c r="Q1442">
        <v>45</v>
      </c>
    </row>
    <row r="1443" spans="3:17" x14ac:dyDescent="0.25">
      <c r="C1443" s="8">
        <v>25.24</v>
      </c>
      <c r="D1443" s="8">
        <v>5.82</v>
      </c>
      <c r="E1443" s="8">
        <v>40</v>
      </c>
      <c r="P1443" s="10">
        <v>7325.47</v>
      </c>
      <c r="Q1443">
        <v>40</v>
      </c>
    </row>
    <row r="1444" spans="3:17" x14ac:dyDescent="0.25">
      <c r="C1444" s="8">
        <v>25.08</v>
      </c>
      <c r="D1444" s="8">
        <v>5.8</v>
      </c>
      <c r="E1444" s="8">
        <v>45</v>
      </c>
      <c r="P1444" s="10">
        <v>7325.05</v>
      </c>
      <c r="Q1444">
        <v>45</v>
      </c>
    </row>
    <row r="1445" spans="3:17" x14ac:dyDescent="0.25">
      <c r="C1445" s="8">
        <v>29.164999999999999</v>
      </c>
      <c r="D1445" s="8">
        <v>4.87</v>
      </c>
      <c r="E1445" s="8">
        <v>19</v>
      </c>
      <c r="P1445" s="10">
        <v>7323.73</v>
      </c>
      <c r="Q1445">
        <v>19</v>
      </c>
    </row>
    <row r="1446" spans="3:17" x14ac:dyDescent="0.25">
      <c r="C1446" s="8">
        <v>15.05</v>
      </c>
      <c r="D1446" s="8">
        <v>8.1199999999999992</v>
      </c>
      <c r="E1446" s="8">
        <v>59</v>
      </c>
      <c r="P1446" s="10">
        <v>7322.86</v>
      </c>
      <c r="Q1446">
        <v>59</v>
      </c>
    </row>
    <row r="1447" spans="3:17" x14ac:dyDescent="0.25">
      <c r="C1447" s="8">
        <v>19.95</v>
      </c>
      <c r="D1447" s="8">
        <v>4.3600000000000003</v>
      </c>
      <c r="E1447" s="8">
        <v>52</v>
      </c>
      <c r="P1447" s="10">
        <v>7318.22</v>
      </c>
      <c r="Q1447">
        <v>52</v>
      </c>
    </row>
    <row r="1448" spans="3:17" x14ac:dyDescent="0.25">
      <c r="C1448" s="8">
        <v>16.66</v>
      </c>
      <c r="D1448" s="8">
        <v>9.16</v>
      </c>
      <c r="E1448" s="8">
        <v>59</v>
      </c>
      <c r="P1448" s="10">
        <v>7318.21</v>
      </c>
      <c r="Q1448">
        <v>59</v>
      </c>
    </row>
    <row r="1449" spans="3:17" x14ac:dyDescent="0.25">
      <c r="C1449" s="8">
        <v>16.62</v>
      </c>
      <c r="D1449" s="8">
        <v>9.14</v>
      </c>
      <c r="E1449" s="8">
        <v>59</v>
      </c>
      <c r="P1449" s="10">
        <v>7304.65</v>
      </c>
      <c r="Q1449">
        <v>59</v>
      </c>
    </row>
    <row r="1450" spans="3:17" x14ac:dyDescent="0.25">
      <c r="C1450" s="8">
        <v>15.36</v>
      </c>
      <c r="D1450" s="8">
        <v>5.49</v>
      </c>
      <c r="E1450" s="8">
        <v>57</v>
      </c>
      <c r="P1450" s="10">
        <v>7302.46</v>
      </c>
      <c r="Q1450">
        <v>57</v>
      </c>
    </row>
    <row r="1451" spans="3:17" x14ac:dyDescent="0.25">
      <c r="C1451" s="8">
        <v>27.74</v>
      </c>
      <c r="D1451" s="8">
        <v>5.96</v>
      </c>
      <c r="E1451" s="8">
        <v>39</v>
      </c>
      <c r="P1451" s="10">
        <v>7281.51</v>
      </c>
      <c r="Q1451">
        <v>39</v>
      </c>
    </row>
    <row r="1452" spans="3:17" x14ac:dyDescent="0.25">
      <c r="C1452" s="8">
        <v>22.44</v>
      </c>
      <c r="D1452" s="8">
        <v>4.62</v>
      </c>
      <c r="E1452" s="8">
        <v>47</v>
      </c>
      <c r="P1452" s="10">
        <v>7273.02</v>
      </c>
      <c r="Q1452">
        <v>47</v>
      </c>
    </row>
    <row r="1453" spans="3:17" x14ac:dyDescent="0.25">
      <c r="C1453" s="8">
        <v>37.049999999999997</v>
      </c>
      <c r="D1453" s="8">
        <v>9.9600000000000009</v>
      </c>
      <c r="E1453" s="8">
        <v>43</v>
      </c>
      <c r="P1453" s="10">
        <v>7265.7</v>
      </c>
      <c r="Q1453">
        <v>43</v>
      </c>
    </row>
    <row r="1454" spans="3:17" x14ac:dyDescent="0.25">
      <c r="C1454" s="8">
        <v>22.95</v>
      </c>
      <c r="D1454" s="8">
        <v>10.53</v>
      </c>
      <c r="E1454" s="8">
        <v>51</v>
      </c>
      <c r="P1454" s="10">
        <v>7265.58</v>
      </c>
      <c r="Q1454">
        <v>51</v>
      </c>
    </row>
    <row r="1455" spans="3:17" x14ac:dyDescent="0.25">
      <c r="C1455" s="8">
        <v>34.200000000000003</v>
      </c>
      <c r="D1455" s="8">
        <v>6.69</v>
      </c>
      <c r="E1455" s="8">
        <v>43</v>
      </c>
      <c r="P1455" s="10">
        <v>7261.74</v>
      </c>
      <c r="Q1455">
        <v>43</v>
      </c>
    </row>
    <row r="1456" spans="3:17" x14ac:dyDescent="0.25">
      <c r="C1456" s="8">
        <v>30.59</v>
      </c>
      <c r="D1456" s="8">
        <v>9.5500000000000007</v>
      </c>
      <c r="E1456" s="8">
        <v>43</v>
      </c>
      <c r="P1456" s="10">
        <v>7256.72</v>
      </c>
      <c r="Q1456">
        <v>43</v>
      </c>
    </row>
    <row r="1457" spans="3:17" x14ac:dyDescent="0.25">
      <c r="C1457" s="8">
        <v>25.51</v>
      </c>
      <c r="D1457" s="8">
        <v>6.05</v>
      </c>
      <c r="E1457" s="8">
        <v>42</v>
      </c>
      <c r="P1457" s="10">
        <v>7248.71</v>
      </c>
      <c r="Q1457">
        <v>42</v>
      </c>
    </row>
    <row r="1458" spans="3:17" x14ac:dyDescent="0.25">
      <c r="C1458" s="8">
        <v>29.04</v>
      </c>
      <c r="D1458" s="8">
        <v>10.56</v>
      </c>
      <c r="E1458" s="8">
        <v>38</v>
      </c>
      <c r="P1458" s="10">
        <v>7243.81</v>
      </c>
      <c r="Q1458">
        <v>38</v>
      </c>
    </row>
    <row r="1459" spans="3:17" x14ac:dyDescent="0.25">
      <c r="C1459" s="8">
        <v>22.135000000000002</v>
      </c>
      <c r="D1459" s="8">
        <v>10.81</v>
      </c>
      <c r="E1459" s="8">
        <v>38</v>
      </c>
      <c r="P1459" s="10">
        <v>7228.22</v>
      </c>
      <c r="Q1459">
        <v>38</v>
      </c>
    </row>
    <row r="1460" spans="3:17" x14ac:dyDescent="0.25">
      <c r="C1460" s="8">
        <v>21.375</v>
      </c>
      <c r="D1460" s="8">
        <v>4.32</v>
      </c>
      <c r="E1460" s="8">
        <v>47</v>
      </c>
      <c r="P1460" s="10">
        <v>7222.79</v>
      </c>
      <c r="Q1460">
        <v>47</v>
      </c>
    </row>
    <row r="1461" spans="3:17" x14ac:dyDescent="0.25">
      <c r="C1461" s="8">
        <v>29.19</v>
      </c>
      <c r="D1461" s="8">
        <v>4.37</v>
      </c>
      <c r="E1461" s="8">
        <v>33</v>
      </c>
      <c r="P1461" s="10">
        <v>7220.25</v>
      </c>
      <c r="Q1461">
        <v>33</v>
      </c>
    </row>
    <row r="1462" spans="3:17" x14ac:dyDescent="0.25">
      <c r="C1462" s="8">
        <v>31.92</v>
      </c>
      <c r="D1462" s="8">
        <v>4.8099999999999996</v>
      </c>
      <c r="E1462" s="8">
        <v>40</v>
      </c>
      <c r="P1462" s="10">
        <v>7209.49</v>
      </c>
      <c r="Q1462">
        <v>40</v>
      </c>
    </row>
    <row r="1463" spans="3:17" x14ac:dyDescent="0.25">
      <c r="C1463" s="8">
        <v>26.315000000000001</v>
      </c>
      <c r="D1463" s="8">
        <v>4.5599999999999996</v>
      </c>
      <c r="E1463" s="8">
        <v>41</v>
      </c>
      <c r="P1463" s="10">
        <v>7201.7</v>
      </c>
      <c r="Q1463">
        <v>41</v>
      </c>
    </row>
    <row r="1464" spans="3:17" x14ac:dyDescent="0.25">
      <c r="C1464" s="8">
        <v>35.299999999999997</v>
      </c>
      <c r="D1464" s="8">
        <v>4.3899999999999997</v>
      </c>
      <c r="E1464" s="8">
        <v>42</v>
      </c>
      <c r="P1464" s="10">
        <v>7196.87</v>
      </c>
      <c r="Q1464">
        <v>42</v>
      </c>
    </row>
    <row r="1465" spans="3:17" x14ac:dyDescent="0.25">
      <c r="C1465" s="8">
        <v>18.91</v>
      </c>
      <c r="D1465" s="8">
        <v>11.44</v>
      </c>
      <c r="E1465" s="8">
        <v>56</v>
      </c>
      <c r="P1465" s="10">
        <v>7179.52</v>
      </c>
      <c r="Q1465">
        <v>56</v>
      </c>
    </row>
    <row r="1466" spans="3:17" x14ac:dyDescent="0.25">
      <c r="C1466" s="8">
        <v>22.41</v>
      </c>
      <c r="D1466" s="8">
        <v>11.37</v>
      </c>
      <c r="E1466" s="8">
        <v>49</v>
      </c>
      <c r="P1466" s="10">
        <v>7175.51</v>
      </c>
      <c r="Q1466">
        <v>49</v>
      </c>
    </row>
    <row r="1467" spans="3:17" x14ac:dyDescent="0.25">
      <c r="C1467" s="8">
        <v>22.704999999999998</v>
      </c>
      <c r="D1467" s="8">
        <v>6.14</v>
      </c>
      <c r="E1467" s="8">
        <v>42</v>
      </c>
      <c r="P1467" s="10">
        <v>7173.36</v>
      </c>
      <c r="Q1467">
        <v>42</v>
      </c>
    </row>
    <row r="1468" spans="3:17" x14ac:dyDescent="0.25">
      <c r="C1468" s="8">
        <v>37.18</v>
      </c>
      <c r="D1468" s="8">
        <v>4.8899999999999997</v>
      </c>
      <c r="E1468" s="8">
        <v>44</v>
      </c>
      <c r="P1468" s="10">
        <v>7162.01</v>
      </c>
      <c r="Q1468">
        <v>44</v>
      </c>
    </row>
    <row r="1469" spans="3:17" x14ac:dyDescent="0.25">
      <c r="C1469" s="8">
        <v>35.97</v>
      </c>
      <c r="D1469" s="8">
        <v>4.5999999999999996</v>
      </c>
      <c r="E1469" s="8">
        <v>44</v>
      </c>
      <c r="P1469" s="10">
        <v>7160.33</v>
      </c>
      <c r="Q1469">
        <v>44</v>
      </c>
    </row>
    <row r="1470" spans="3:17" x14ac:dyDescent="0.25">
      <c r="C1470" s="8">
        <v>35.799999999999997</v>
      </c>
      <c r="D1470" s="8">
        <v>4.42</v>
      </c>
      <c r="E1470" s="8">
        <v>44</v>
      </c>
      <c r="P1470" s="10">
        <v>7160.09</v>
      </c>
      <c r="Q1470">
        <v>44</v>
      </c>
    </row>
    <row r="1471" spans="3:17" x14ac:dyDescent="0.25">
      <c r="C1471" s="8">
        <v>28.31</v>
      </c>
      <c r="D1471" s="8">
        <v>7.48</v>
      </c>
      <c r="E1471" s="8">
        <v>43</v>
      </c>
      <c r="P1471" s="10">
        <v>7153.55</v>
      </c>
      <c r="Q1471">
        <v>43</v>
      </c>
    </row>
    <row r="1472" spans="3:17" x14ac:dyDescent="0.25">
      <c r="C1472" s="8">
        <v>38.06</v>
      </c>
      <c r="D1472" s="8">
        <v>10.74</v>
      </c>
      <c r="E1472" s="8">
        <v>46</v>
      </c>
      <c r="P1472" s="10">
        <v>7152.67</v>
      </c>
      <c r="Q1472">
        <v>46</v>
      </c>
    </row>
    <row r="1473" spans="3:17" x14ac:dyDescent="0.25">
      <c r="C1473" s="8">
        <v>28</v>
      </c>
      <c r="D1473" s="8">
        <v>5.19</v>
      </c>
      <c r="E1473" s="8">
        <v>40</v>
      </c>
      <c r="P1473" s="10">
        <v>7151.09</v>
      </c>
      <c r="Q1473">
        <v>40</v>
      </c>
    </row>
    <row r="1474" spans="3:17" x14ac:dyDescent="0.25">
      <c r="C1474" s="8">
        <v>34.32</v>
      </c>
      <c r="D1474" s="8">
        <v>9.17</v>
      </c>
      <c r="E1474" s="8">
        <v>46</v>
      </c>
      <c r="P1474" s="10">
        <v>7147.47</v>
      </c>
      <c r="Q1474">
        <v>46</v>
      </c>
    </row>
    <row r="1475" spans="3:17" x14ac:dyDescent="0.25">
      <c r="C1475" s="8">
        <v>22.3</v>
      </c>
      <c r="D1475" s="8">
        <v>4.95</v>
      </c>
      <c r="E1475" s="8">
        <v>48</v>
      </c>
      <c r="P1475" s="10">
        <v>7147.11</v>
      </c>
      <c r="Q1475">
        <v>48</v>
      </c>
    </row>
    <row r="1476" spans="3:17" x14ac:dyDescent="0.25">
      <c r="C1476" s="8">
        <v>27.835000000000001</v>
      </c>
      <c r="D1476" s="8">
        <v>6.03</v>
      </c>
      <c r="E1476" s="8">
        <v>39</v>
      </c>
      <c r="P1476" s="10">
        <v>7144.86</v>
      </c>
      <c r="Q1476">
        <v>39</v>
      </c>
    </row>
    <row r="1477" spans="3:17" x14ac:dyDescent="0.25">
      <c r="C1477" s="8">
        <v>39.229999999999997</v>
      </c>
      <c r="D1477" s="8">
        <v>5.36</v>
      </c>
      <c r="E1477" s="8">
        <v>25</v>
      </c>
      <c r="P1477" s="10">
        <v>7144.4</v>
      </c>
      <c r="Q1477">
        <v>25</v>
      </c>
    </row>
    <row r="1478" spans="3:17" x14ac:dyDescent="0.25">
      <c r="C1478" s="8">
        <v>19.95</v>
      </c>
      <c r="D1478" s="8">
        <v>6.11</v>
      </c>
      <c r="E1478" s="8">
        <v>40</v>
      </c>
      <c r="P1478" s="10">
        <v>7133.9</v>
      </c>
      <c r="Q1478">
        <v>40</v>
      </c>
    </row>
    <row r="1479" spans="3:17" x14ac:dyDescent="0.25">
      <c r="C1479" s="8">
        <v>34.64</v>
      </c>
      <c r="D1479" s="8">
        <v>4.88</v>
      </c>
      <c r="E1479" s="8">
        <v>31</v>
      </c>
      <c r="P1479" s="10">
        <v>7128.64</v>
      </c>
      <c r="Q1479">
        <v>31</v>
      </c>
    </row>
    <row r="1480" spans="3:17" x14ac:dyDescent="0.25">
      <c r="C1480" s="8">
        <v>18.75</v>
      </c>
      <c r="D1480" s="8">
        <v>6.72</v>
      </c>
      <c r="E1480" s="8">
        <v>56</v>
      </c>
      <c r="P1480" s="10">
        <v>7125.25</v>
      </c>
      <c r="Q1480">
        <v>56</v>
      </c>
    </row>
    <row r="1481" spans="3:17" x14ac:dyDescent="0.25">
      <c r="C1481" s="8">
        <v>26.48</v>
      </c>
      <c r="D1481" s="8">
        <v>4.2</v>
      </c>
      <c r="E1481" s="8">
        <v>37</v>
      </c>
      <c r="P1481" s="10">
        <v>7106.81</v>
      </c>
      <c r="Q1481">
        <v>37</v>
      </c>
    </row>
    <row r="1482" spans="3:17" x14ac:dyDescent="0.25">
      <c r="C1482" s="8">
        <v>34.83</v>
      </c>
      <c r="D1482" s="8">
        <v>5.79</v>
      </c>
      <c r="E1482" s="8">
        <v>32</v>
      </c>
      <c r="P1482" s="10">
        <v>7096.98</v>
      </c>
      <c r="Q1482">
        <v>32</v>
      </c>
    </row>
    <row r="1483" spans="3:17" x14ac:dyDescent="0.25">
      <c r="C1483" s="8">
        <v>25.46</v>
      </c>
      <c r="D1483" s="8">
        <v>4.29</v>
      </c>
      <c r="E1483" s="8">
        <v>42</v>
      </c>
      <c r="P1483" s="10">
        <v>7077.19</v>
      </c>
      <c r="Q1483">
        <v>42</v>
      </c>
    </row>
    <row r="1484" spans="3:17" x14ac:dyDescent="0.25">
      <c r="C1484" s="8">
        <v>23.31</v>
      </c>
      <c r="D1484" s="8">
        <v>8.27</v>
      </c>
      <c r="E1484" s="8">
        <v>46</v>
      </c>
      <c r="P1484" s="10">
        <v>7054.41</v>
      </c>
      <c r="Q1484">
        <v>46</v>
      </c>
    </row>
    <row r="1485" spans="3:17" x14ac:dyDescent="0.25">
      <c r="C1485" s="8">
        <v>29</v>
      </c>
      <c r="D1485" s="8">
        <v>4.5599999999999996</v>
      </c>
      <c r="E1485" s="8">
        <v>44</v>
      </c>
      <c r="P1485" s="10">
        <v>7050.64</v>
      </c>
      <c r="Q1485">
        <v>44</v>
      </c>
    </row>
    <row r="1486" spans="3:17" x14ac:dyDescent="0.25">
      <c r="C1486" s="8">
        <v>32.869999999999997</v>
      </c>
      <c r="D1486" s="8">
        <v>5.33</v>
      </c>
      <c r="E1486" s="8">
        <v>44</v>
      </c>
      <c r="P1486" s="10">
        <v>7050.02</v>
      </c>
      <c r="Q1486">
        <v>44</v>
      </c>
    </row>
    <row r="1487" spans="3:17" x14ac:dyDescent="0.25">
      <c r="C1487" s="8">
        <v>26.18</v>
      </c>
      <c r="D1487" s="8">
        <v>5.63</v>
      </c>
      <c r="E1487" s="8">
        <v>44</v>
      </c>
      <c r="P1487" s="10">
        <v>7046.72</v>
      </c>
      <c r="Q1487">
        <v>44</v>
      </c>
    </row>
    <row r="1488" spans="3:17" x14ac:dyDescent="0.25">
      <c r="C1488" s="8">
        <v>25.3</v>
      </c>
      <c r="D1488" s="8">
        <v>5.12</v>
      </c>
      <c r="E1488" s="8">
        <v>44</v>
      </c>
      <c r="P1488" s="10">
        <v>7045.5</v>
      </c>
      <c r="Q1488">
        <v>44</v>
      </c>
    </row>
    <row r="1489" spans="3:17" x14ac:dyDescent="0.25">
      <c r="C1489" s="8">
        <v>36.94</v>
      </c>
      <c r="D1489" s="8">
        <v>5.15</v>
      </c>
      <c r="E1489" s="8">
        <v>29</v>
      </c>
      <c r="P1489" s="10">
        <v>7042.11</v>
      </c>
      <c r="Q1489">
        <v>29</v>
      </c>
    </row>
    <row r="1490" spans="3:17" x14ac:dyDescent="0.25">
      <c r="C1490" s="8">
        <v>22.86</v>
      </c>
      <c r="D1490" s="8">
        <v>7.5</v>
      </c>
      <c r="E1490" s="8">
        <v>46</v>
      </c>
      <c r="P1490" s="10">
        <v>7033.08</v>
      </c>
      <c r="Q1490">
        <v>46</v>
      </c>
    </row>
    <row r="1491" spans="3:17" x14ac:dyDescent="0.25">
      <c r="C1491" s="8">
        <v>18.760000000000002</v>
      </c>
      <c r="D1491" s="8">
        <v>4.88</v>
      </c>
      <c r="E1491" s="8">
        <v>55</v>
      </c>
      <c r="P1491" s="10">
        <v>7003.1</v>
      </c>
      <c r="Q1491">
        <v>55</v>
      </c>
    </row>
    <row r="1492" spans="3:17" x14ac:dyDescent="0.25">
      <c r="C1492" s="8">
        <v>24.36</v>
      </c>
      <c r="D1492" s="8">
        <v>5.57</v>
      </c>
      <c r="E1492" s="8">
        <v>42</v>
      </c>
      <c r="P1492" s="10">
        <v>6989.95</v>
      </c>
      <c r="Q1492">
        <v>42</v>
      </c>
    </row>
    <row r="1493" spans="3:17" x14ac:dyDescent="0.25">
      <c r="C1493" s="8">
        <v>32.299999999999997</v>
      </c>
      <c r="D1493" s="8">
        <v>5.31</v>
      </c>
      <c r="E1493" s="8">
        <v>42</v>
      </c>
      <c r="P1493" s="10">
        <v>6986.7</v>
      </c>
      <c r="Q1493">
        <v>42</v>
      </c>
    </row>
    <row r="1494" spans="3:17" x14ac:dyDescent="0.25">
      <c r="C1494" s="8">
        <v>22.704999999999998</v>
      </c>
      <c r="D1494" s="8">
        <v>4.57</v>
      </c>
      <c r="E1494" s="8">
        <v>38</v>
      </c>
      <c r="P1494" s="10">
        <v>6985.51</v>
      </c>
      <c r="Q1494">
        <v>38</v>
      </c>
    </row>
    <row r="1495" spans="3:17" x14ac:dyDescent="0.25">
      <c r="C1495" s="8">
        <v>21.79</v>
      </c>
      <c r="D1495" s="8">
        <v>8.6999999999999993</v>
      </c>
      <c r="E1495" s="8">
        <v>49</v>
      </c>
      <c r="P1495" s="10">
        <v>6965.21</v>
      </c>
      <c r="Q1495">
        <v>49</v>
      </c>
    </row>
    <row r="1496" spans="3:17" x14ac:dyDescent="0.25">
      <c r="C1496" s="8">
        <v>24.52</v>
      </c>
      <c r="D1496" s="8">
        <v>4.76</v>
      </c>
      <c r="E1496" s="8">
        <v>44</v>
      </c>
      <c r="P1496" s="10">
        <v>6951.12</v>
      </c>
      <c r="Q1496">
        <v>44</v>
      </c>
    </row>
    <row r="1497" spans="3:17" x14ac:dyDescent="0.25">
      <c r="C1497" s="8">
        <v>39.520000000000003</v>
      </c>
      <c r="D1497" s="8">
        <v>11.81</v>
      </c>
      <c r="E1497" s="8">
        <v>45</v>
      </c>
      <c r="P1497" s="10">
        <v>6948.7</v>
      </c>
      <c r="Q1497">
        <v>45</v>
      </c>
    </row>
    <row r="1498" spans="3:17" x14ac:dyDescent="0.25">
      <c r="C1498" s="8">
        <v>24.49</v>
      </c>
      <c r="D1498" s="8">
        <v>4.67</v>
      </c>
      <c r="E1498" s="8">
        <v>44</v>
      </c>
      <c r="P1498" s="10">
        <v>6940.94</v>
      </c>
      <c r="Q1498">
        <v>44</v>
      </c>
    </row>
    <row r="1499" spans="3:17" x14ac:dyDescent="0.25">
      <c r="C1499" s="8">
        <v>26.315000000000001</v>
      </c>
      <c r="D1499" s="8">
        <v>6.02</v>
      </c>
      <c r="E1499" s="8">
        <v>44</v>
      </c>
      <c r="P1499" s="10">
        <v>6940.91</v>
      </c>
      <c r="Q1499">
        <v>44</v>
      </c>
    </row>
    <row r="1500" spans="3:17" x14ac:dyDescent="0.25">
      <c r="C1500" s="8">
        <v>22.58</v>
      </c>
      <c r="D1500" s="8">
        <v>7.46</v>
      </c>
      <c r="E1500" s="8">
        <v>45</v>
      </c>
      <c r="P1500" s="10">
        <v>6938.11</v>
      </c>
      <c r="Q1500">
        <v>45</v>
      </c>
    </row>
    <row r="1501" spans="3:17" x14ac:dyDescent="0.25">
      <c r="C1501" s="8">
        <v>19.475000000000001</v>
      </c>
      <c r="D1501" s="8">
        <v>4.74</v>
      </c>
      <c r="E1501" s="8">
        <v>40</v>
      </c>
      <c r="P1501" s="10">
        <v>6933.24</v>
      </c>
      <c r="Q1501">
        <v>40</v>
      </c>
    </row>
    <row r="1502" spans="3:17" x14ac:dyDescent="0.25">
      <c r="C1502" s="8">
        <v>26.33</v>
      </c>
      <c r="D1502" s="8">
        <v>4.79</v>
      </c>
      <c r="E1502" s="8">
        <v>34</v>
      </c>
      <c r="P1502" s="10">
        <v>6895.19</v>
      </c>
      <c r="Q1502">
        <v>34</v>
      </c>
    </row>
    <row r="1503" spans="3:17" x14ac:dyDescent="0.25">
      <c r="C1503" s="8">
        <v>17.29</v>
      </c>
      <c r="D1503" s="8">
        <v>5.35</v>
      </c>
      <c r="E1503" s="8">
        <v>39</v>
      </c>
      <c r="P1503" s="10">
        <v>6877.98</v>
      </c>
      <c r="Q1503">
        <v>39</v>
      </c>
    </row>
    <row r="1504" spans="3:17" x14ac:dyDescent="0.25">
      <c r="C1504" s="8">
        <v>42.88</v>
      </c>
      <c r="D1504" s="8">
        <v>4.87</v>
      </c>
      <c r="E1504" s="8">
        <v>19</v>
      </c>
      <c r="P1504" s="10">
        <v>6876.53</v>
      </c>
      <c r="Q1504">
        <v>19</v>
      </c>
    </row>
    <row r="1505" spans="3:17" x14ac:dyDescent="0.25">
      <c r="C1505" s="8">
        <v>32.200000000000003</v>
      </c>
      <c r="D1505" s="8">
        <v>10.09</v>
      </c>
      <c r="E1505" s="8">
        <v>43</v>
      </c>
      <c r="P1505" s="10">
        <v>6875.96</v>
      </c>
      <c r="Q1505">
        <v>43</v>
      </c>
    </row>
    <row r="1506" spans="3:17" x14ac:dyDescent="0.25">
      <c r="C1506" s="8">
        <v>18.75</v>
      </c>
      <c r="D1506" s="8">
        <v>5.47</v>
      </c>
      <c r="E1506" s="8">
        <v>55</v>
      </c>
      <c r="P1506" s="10">
        <v>6868.39</v>
      </c>
      <c r="Q1506">
        <v>55</v>
      </c>
    </row>
    <row r="1507" spans="3:17" x14ac:dyDescent="0.25">
      <c r="C1507" s="8">
        <v>22.36</v>
      </c>
      <c r="D1507" s="8">
        <v>8.6</v>
      </c>
      <c r="E1507" s="8">
        <v>46</v>
      </c>
      <c r="P1507" s="10">
        <v>6863.49</v>
      </c>
      <c r="Q1507">
        <v>46</v>
      </c>
    </row>
    <row r="1508" spans="3:17" x14ac:dyDescent="0.25">
      <c r="C1508" s="8">
        <v>23.94</v>
      </c>
      <c r="D1508" s="8">
        <v>10.74</v>
      </c>
      <c r="E1508" s="8">
        <v>43</v>
      </c>
      <c r="P1508" s="10">
        <v>6858.48</v>
      </c>
      <c r="Q1508">
        <v>43</v>
      </c>
    </row>
    <row r="1509" spans="3:17" x14ac:dyDescent="0.25">
      <c r="C1509" s="8">
        <v>30.1</v>
      </c>
      <c r="D1509" s="8">
        <v>4.3899999999999997</v>
      </c>
      <c r="E1509" s="8">
        <v>45</v>
      </c>
      <c r="P1509" s="10">
        <v>6849.03</v>
      </c>
      <c r="Q1509">
        <v>45</v>
      </c>
    </row>
    <row r="1510" spans="3:17" x14ac:dyDescent="0.25">
      <c r="C1510" s="8">
        <v>21.93</v>
      </c>
      <c r="D1510" s="8">
        <v>6.3</v>
      </c>
      <c r="E1510" s="8">
        <v>47</v>
      </c>
      <c r="P1510" s="10">
        <v>6843.17</v>
      </c>
      <c r="Q1510">
        <v>47</v>
      </c>
    </row>
    <row r="1511" spans="3:17" x14ac:dyDescent="0.25">
      <c r="C1511" s="8">
        <v>39.75</v>
      </c>
      <c r="D1511" s="8">
        <v>5.41</v>
      </c>
      <c r="E1511" s="8">
        <v>23</v>
      </c>
      <c r="P1511" s="10">
        <v>6842.28</v>
      </c>
      <c r="Q1511">
        <v>23</v>
      </c>
    </row>
    <row r="1512" spans="3:17" x14ac:dyDescent="0.25">
      <c r="C1512" s="8">
        <v>26.03</v>
      </c>
      <c r="D1512" s="8">
        <v>4.47</v>
      </c>
      <c r="E1512" s="8">
        <v>45</v>
      </c>
      <c r="P1512" s="10">
        <v>6837.37</v>
      </c>
      <c r="Q1512">
        <v>45</v>
      </c>
    </row>
    <row r="1513" spans="3:17" x14ac:dyDescent="0.25">
      <c r="C1513" s="8">
        <v>34.51</v>
      </c>
      <c r="D1513" s="8">
        <v>6.26</v>
      </c>
      <c r="E1513" s="8">
        <v>30</v>
      </c>
      <c r="P1513" s="10">
        <v>6827.69</v>
      </c>
      <c r="Q1513">
        <v>30</v>
      </c>
    </row>
    <row r="1514" spans="3:17" x14ac:dyDescent="0.25">
      <c r="C1514" s="8">
        <v>19.32</v>
      </c>
      <c r="D1514" s="8">
        <v>11.58</v>
      </c>
      <c r="E1514" s="8">
        <v>49</v>
      </c>
      <c r="P1514" s="10">
        <v>6809.46</v>
      </c>
      <c r="Q1514">
        <v>49</v>
      </c>
    </row>
    <row r="1515" spans="3:17" x14ac:dyDescent="0.25">
      <c r="C1515" s="8">
        <v>28.5</v>
      </c>
      <c r="D1515" s="8">
        <v>4.3600000000000003</v>
      </c>
      <c r="E1515" s="8">
        <v>33</v>
      </c>
      <c r="P1515" s="10">
        <v>6799.46</v>
      </c>
      <c r="Q1515">
        <v>33</v>
      </c>
    </row>
    <row r="1516" spans="3:17" x14ac:dyDescent="0.25">
      <c r="C1516" s="8">
        <v>30.875</v>
      </c>
      <c r="D1516" s="8">
        <v>4.1399999999999997</v>
      </c>
      <c r="E1516" s="8">
        <v>38</v>
      </c>
      <c r="P1516" s="10">
        <v>6796.86</v>
      </c>
      <c r="Q1516">
        <v>38</v>
      </c>
    </row>
    <row r="1517" spans="3:17" x14ac:dyDescent="0.25">
      <c r="C1517" s="8">
        <v>24.02</v>
      </c>
      <c r="D1517" s="8">
        <v>4.38</v>
      </c>
      <c r="E1517" s="8">
        <v>43</v>
      </c>
      <c r="P1517" s="10">
        <v>6781.52</v>
      </c>
      <c r="Q1517">
        <v>43</v>
      </c>
    </row>
    <row r="1518" spans="3:17" x14ac:dyDescent="0.25">
      <c r="C1518" s="8">
        <v>36.08</v>
      </c>
      <c r="D1518" s="8">
        <v>11.61</v>
      </c>
      <c r="E1518" s="8">
        <v>43</v>
      </c>
      <c r="P1518" s="10">
        <v>6781.35</v>
      </c>
      <c r="Q1518">
        <v>43</v>
      </c>
    </row>
    <row r="1519" spans="3:17" x14ac:dyDescent="0.25">
      <c r="C1519" s="8">
        <v>32.200000000000003</v>
      </c>
      <c r="D1519" s="8">
        <v>10.59</v>
      </c>
      <c r="E1519" s="8">
        <v>43</v>
      </c>
      <c r="P1519" s="10">
        <v>6775.96</v>
      </c>
      <c r="Q1519">
        <v>43</v>
      </c>
    </row>
    <row r="1520" spans="3:17" x14ac:dyDescent="0.25">
      <c r="C1520" s="8">
        <v>28.05</v>
      </c>
      <c r="D1520" s="8">
        <v>11.85</v>
      </c>
      <c r="E1520" s="8">
        <v>43</v>
      </c>
      <c r="P1520" s="10">
        <v>6770.19</v>
      </c>
      <c r="Q1520">
        <v>43</v>
      </c>
    </row>
    <row r="1521" spans="3:17" x14ac:dyDescent="0.25">
      <c r="C1521" s="8">
        <v>19</v>
      </c>
      <c r="D1521" s="8">
        <v>5.46</v>
      </c>
      <c r="E1521" s="8">
        <v>36</v>
      </c>
      <c r="P1521" s="10">
        <v>6753.04</v>
      </c>
      <c r="Q1521">
        <v>36</v>
      </c>
    </row>
    <row r="1522" spans="3:17" x14ac:dyDescent="0.25">
      <c r="C1522" s="8">
        <v>16.13</v>
      </c>
      <c r="D1522" s="8">
        <v>4.54</v>
      </c>
      <c r="E1522" s="8">
        <v>57</v>
      </c>
      <c r="P1522" s="10">
        <v>6750.27</v>
      </c>
      <c r="Q1522">
        <v>57</v>
      </c>
    </row>
    <row r="1523" spans="3:17" x14ac:dyDescent="0.25">
      <c r="C1523" s="8">
        <v>18.77</v>
      </c>
      <c r="D1523" s="8">
        <v>11.98</v>
      </c>
      <c r="E1523" s="8">
        <v>54</v>
      </c>
      <c r="P1523" s="10">
        <v>6749.63</v>
      </c>
      <c r="Q1523">
        <v>54</v>
      </c>
    </row>
    <row r="1524" spans="3:17" x14ac:dyDescent="0.25">
      <c r="C1524" s="8">
        <v>28.88</v>
      </c>
      <c r="D1524" s="8">
        <v>6.59</v>
      </c>
      <c r="E1524" s="8">
        <v>38</v>
      </c>
      <c r="P1524" s="10">
        <v>6748.59</v>
      </c>
      <c r="Q1524">
        <v>38</v>
      </c>
    </row>
    <row r="1525" spans="3:17" x14ac:dyDescent="0.25">
      <c r="C1525" s="8">
        <v>27.55</v>
      </c>
      <c r="D1525" s="8">
        <v>10.83</v>
      </c>
      <c r="E1525" s="8">
        <v>38</v>
      </c>
      <c r="P1525" s="10">
        <v>6746.74</v>
      </c>
      <c r="Q1525">
        <v>38</v>
      </c>
    </row>
    <row r="1526" spans="3:17" x14ac:dyDescent="0.25">
      <c r="C1526" s="8">
        <v>15.6</v>
      </c>
      <c r="D1526" s="8">
        <v>8.6</v>
      </c>
      <c r="E1526" s="8">
        <v>56</v>
      </c>
      <c r="P1526" s="10">
        <v>6738.84</v>
      </c>
      <c r="Q1526">
        <v>56</v>
      </c>
    </row>
    <row r="1527" spans="3:17" x14ac:dyDescent="0.25">
      <c r="C1527" s="8">
        <v>21.99</v>
      </c>
      <c r="D1527" s="8">
        <v>11.17</v>
      </c>
      <c r="E1527" s="8">
        <v>46</v>
      </c>
      <c r="P1527" s="10">
        <v>6737.98</v>
      </c>
      <c r="Q1527">
        <v>46</v>
      </c>
    </row>
    <row r="1528" spans="3:17" x14ac:dyDescent="0.25">
      <c r="C1528" s="8">
        <v>34.85</v>
      </c>
      <c r="D1528" s="8">
        <v>5.75</v>
      </c>
      <c r="E1528" s="8">
        <v>30</v>
      </c>
      <c r="P1528" s="10">
        <v>6721.37</v>
      </c>
      <c r="Q1528">
        <v>30</v>
      </c>
    </row>
    <row r="1529" spans="3:17" x14ac:dyDescent="0.25">
      <c r="C1529" s="8">
        <v>24.51</v>
      </c>
      <c r="D1529" s="8">
        <v>4.83</v>
      </c>
      <c r="E1529" s="8">
        <v>41</v>
      </c>
      <c r="P1529" s="10">
        <v>6710.19</v>
      </c>
      <c r="Q1529">
        <v>41</v>
      </c>
    </row>
    <row r="1530" spans="3:17" x14ac:dyDescent="0.25">
      <c r="C1530" s="8">
        <v>19.399999999999999</v>
      </c>
      <c r="D1530" s="8">
        <v>11.93</v>
      </c>
      <c r="E1530" s="8">
        <v>52</v>
      </c>
      <c r="P1530" s="10">
        <v>6706.47</v>
      </c>
      <c r="Q1530">
        <v>52</v>
      </c>
    </row>
    <row r="1531" spans="3:17" x14ac:dyDescent="0.25">
      <c r="C1531" s="8">
        <v>15.1</v>
      </c>
      <c r="D1531" s="8">
        <v>8.41</v>
      </c>
      <c r="E1531" s="8">
        <v>56</v>
      </c>
      <c r="P1531" s="10">
        <v>6700.56</v>
      </c>
      <c r="Q1531">
        <v>56</v>
      </c>
    </row>
    <row r="1532" spans="3:17" x14ac:dyDescent="0.25">
      <c r="C1532" s="8">
        <v>23.37</v>
      </c>
      <c r="D1532" s="8">
        <v>5.59</v>
      </c>
      <c r="E1532" s="8">
        <v>39</v>
      </c>
      <c r="P1532" s="10">
        <v>6686.43</v>
      </c>
      <c r="Q1532">
        <v>39</v>
      </c>
    </row>
    <row r="1533" spans="3:17" x14ac:dyDescent="0.25">
      <c r="C1533" s="8">
        <v>42.4</v>
      </c>
      <c r="D1533" s="8">
        <v>4.0599999999999996</v>
      </c>
      <c r="E1533" s="8">
        <v>35</v>
      </c>
      <c r="P1533" s="10">
        <v>6666.24</v>
      </c>
      <c r="Q1533">
        <v>35</v>
      </c>
    </row>
    <row r="1534" spans="3:17" x14ac:dyDescent="0.25">
      <c r="C1534" s="8">
        <v>28.405000000000001</v>
      </c>
      <c r="D1534" s="8">
        <v>7.02</v>
      </c>
      <c r="E1534" s="8">
        <v>43</v>
      </c>
      <c r="P1534" s="10">
        <v>6664.69</v>
      </c>
      <c r="Q1534">
        <v>43</v>
      </c>
    </row>
    <row r="1535" spans="3:17" x14ac:dyDescent="0.25">
      <c r="C1535" s="8">
        <v>23.4</v>
      </c>
      <c r="D1535" s="8">
        <v>4.47</v>
      </c>
      <c r="E1535" s="8">
        <v>42</v>
      </c>
      <c r="P1535" s="10">
        <v>6664.32</v>
      </c>
      <c r="Q1535">
        <v>42</v>
      </c>
    </row>
    <row r="1536" spans="3:17" x14ac:dyDescent="0.25">
      <c r="C1536" s="8">
        <v>33.44</v>
      </c>
      <c r="D1536" s="8">
        <v>4.54</v>
      </c>
      <c r="E1536" s="8">
        <v>34</v>
      </c>
      <c r="P1536" s="10">
        <v>6653.79</v>
      </c>
      <c r="Q1536">
        <v>34</v>
      </c>
    </row>
    <row r="1537" spans="3:17" x14ac:dyDescent="0.25">
      <c r="C1537" s="8">
        <v>21.12</v>
      </c>
      <c r="D1537" s="8">
        <v>4.99</v>
      </c>
      <c r="E1537" s="8">
        <v>40</v>
      </c>
      <c r="P1537" s="10">
        <v>6652.53</v>
      </c>
      <c r="Q1537">
        <v>40</v>
      </c>
    </row>
    <row r="1538" spans="3:17" x14ac:dyDescent="0.25">
      <c r="C1538" s="8">
        <v>18.48</v>
      </c>
      <c r="D1538" s="8">
        <v>10.84</v>
      </c>
      <c r="E1538" s="8">
        <v>54</v>
      </c>
      <c r="P1538" s="10">
        <v>6651.26</v>
      </c>
      <c r="Q1538">
        <v>54</v>
      </c>
    </row>
    <row r="1539" spans="3:17" x14ac:dyDescent="0.25">
      <c r="C1539" s="8">
        <v>16.815000000000001</v>
      </c>
      <c r="D1539" s="8">
        <v>5.63</v>
      </c>
      <c r="E1539" s="8">
        <v>39</v>
      </c>
      <c r="P1539" s="10">
        <v>6640.54</v>
      </c>
      <c r="Q1539">
        <v>39</v>
      </c>
    </row>
    <row r="1540" spans="3:17" x14ac:dyDescent="0.25">
      <c r="C1540" s="8">
        <v>26.72</v>
      </c>
      <c r="D1540" s="8">
        <v>4.1399999999999997</v>
      </c>
      <c r="E1540" s="8">
        <v>34</v>
      </c>
      <c r="P1540" s="10">
        <v>6639.3</v>
      </c>
      <c r="Q1540">
        <v>34</v>
      </c>
    </row>
    <row r="1541" spans="3:17" x14ac:dyDescent="0.25">
      <c r="C1541" s="8">
        <v>41.42</v>
      </c>
      <c r="D1541" s="8">
        <v>5.17</v>
      </c>
      <c r="E1541" s="8">
        <v>21</v>
      </c>
      <c r="P1541" s="10">
        <v>6638.16</v>
      </c>
      <c r="Q1541">
        <v>21</v>
      </c>
    </row>
    <row r="1542" spans="3:17" x14ac:dyDescent="0.25">
      <c r="C1542" s="8">
        <v>20.69</v>
      </c>
      <c r="D1542" s="8">
        <v>6.93</v>
      </c>
      <c r="E1542" s="8">
        <v>51</v>
      </c>
      <c r="P1542" s="10">
        <v>6630.31</v>
      </c>
      <c r="Q1542">
        <v>51</v>
      </c>
    </row>
    <row r="1543" spans="3:17" x14ac:dyDescent="0.25">
      <c r="C1543" s="8">
        <v>41.23</v>
      </c>
      <c r="D1543" s="8">
        <v>4.24</v>
      </c>
      <c r="E1543" s="8">
        <v>42</v>
      </c>
      <c r="P1543" s="10">
        <v>6610.11</v>
      </c>
      <c r="Q1543">
        <v>42</v>
      </c>
    </row>
    <row r="1544" spans="3:17" x14ac:dyDescent="0.25">
      <c r="C1544" s="8">
        <v>29.9</v>
      </c>
      <c r="D1544" s="8">
        <v>5.91</v>
      </c>
      <c r="E1544" s="8">
        <v>42</v>
      </c>
      <c r="P1544" s="10">
        <v>6600.36</v>
      </c>
      <c r="Q1544">
        <v>42</v>
      </c>
    </row>
    <row r="1545" spans="3:17" x14ac:dyDescent="0.25">
      <c r="C1545" s="8">
        <v>34.104999999999997</v>
      </c>
      <c r="D1545" s="8">
        <v>5.93</v>
      </c>
      <c r="E1545" s="8">
        <v>41</v>
      </c>
      <c r="P1545" s="10">
        <v>6600.21</v>
      </c>
      <c r="Q1545">
        <v>41</v>
      </c>
    </row>
    <row r="1546" spans="3:17" x14ac:dyDescent="0.25">
      <c r="C1546" s="8">
        <v>24.97</v>
      </c>
      <c r="D1546" s="8">
        <v>5.66</v>
      </c>
      <c r="E1546" s="8">
        <v>41</v>
      </c>
      <c r="P1546" s="10">
        <v>6593.51</v>
      </c>
      <c r="Q1546">
        <v>41</v>
      </c>
    </row>
    <row r="1547" spans="3:17" x14ac:dyDescent="0.25">
      <c r="C1547" s="8">
        <v>34.799999999999997</v>
      </c>
      <c r="D1547" s="8">
        <v>4.1900000000000004</v>
      </c>
      <c r="E1547" s="8">
        <v>40</v>
      </c>
      <c r="P1547" s="10">
        <v>6571.54</v>
      </c>
      <c r="Q1547">
        <v>40</v>
      </c>
    </row>
    <row r="1548" spans="3:17" x14ac:dyDescent="0.25">
      <c r="C1548" s="8">
        <v>32.965000000000003</v>
      </c>
      <c r="D1548" s="8">
        <v>9.2100000000000009</v>
      </c>
      <c r="E1548" s="8">
        <v>43</v>
      </c>
      <c r="P1548" s="10">
        <v>6571.02</v>
      </c>
      <c r="Q1548">
        <v>43</v>
      </c>
    </row>
    <row r="1549" spans="3:17" x14ac:dyDescent="0.25">
      <c r="C1549" s="8">
        <v>27.265000000000001</v>
      </c>
      <c r="D1549" s="8">
        <v>5.51</v>
      </c>
      <c r="E1549" s="8">
        <v>40</v>
      </c>
      <c r="P1549" s="10">
        <v>6555.07</v>
      </c>
      <c r="Q1549">
        <v>40</v>
      </c>
    </row>
    <row r="1550" spans="3:17" x14ac:dyDescent="0.25">
      <c r="C1550" s="8">
        <v>17.059999999999999</v>
      </c>
      <c r="D1550" s="8">
        <v>8.5</v>
      </c>
      <c r="E1550" s="8">
        <v>55</v>
      </c>
      <c r="P1550" s="10">
        <v>6552.01</v>
      </c>
      <c r="Q1550">
        <v>55</v>
      </c>
    </row>
    <row r="1551" spans="3:17" x14ac:dyDescent="0.25">
      <c r="C1551" s="8">
        <v>36.29</v>
      </c>
      <c r="D1551" s="8">
        <v>6.23</v>
      </c>
      <c r="E1551" s="8">
        <v>35</v>
      </c>
      <c r="P1551" s="10">
        <v>6551.75</v>
      </c>
      <c r="Q1551">
        <v>35</v>
      </c>
    </row>
    <row r="1552" spans="3:17" x14ac:dyDescent="0.25">
      <c r="C1552" s="8">
        <v>28.594999999999999</v>
      </c>
      <c r="D1552" s="8">
        <v>8.5299999999999994</v>
      </c>
      <c r="E1552" s="8">
        <v>37</v>
      </c>
      <c r="P1552" s="10">
        <v>6548.2</v>
      </c>
      <c r="Q1552">
        <v>37</v>
      </c>
    </row>
    <row r="1553" spans="3:17" x14ac:dyDescent="0.25">
      <c r="C1553" s="8">
        <v>17.8</v>
      </c>
      <c r="D1553" s="8">
        <v>5.75</v>
      </c>
      <c r="E1553" s="8">
        <v>54</v>
      </c>
      <c r="P1553" s="10">
        <v>6546.16</v>
      </c>
      <c r="Q1553">
        <v>54</v>
      </c>
    </row>
    <row r="1554" spans="3:17" x14ac:dyDescent="0.25">
      <c r="C1554" s="8">
        <v>21.4</v>
      </c>
      <c r="D1554" s="8">
        <v>5.6</v>
      </c>
      <c r="E1554" s="8">
        <v>42</v>
      </c>
      <c r="P1554" s="10">
        <v>6536.68</v>
      </c>
      <c r="Q1554">
        <v>42</v>
      </c>
    </row>
    <row r="1555" spans="3:17" x14ac:dyDescent="0.25">
      <c r="C1555" s="8">
        <v>23.01</v>
      </c>
      <c r="D1555" s="8">
        <v>4.68</v>
      </c>
      <c r="E1555" s="8">
        <v>42</v>
      </c>
      <c r="P1555" s="10">
        <v>6532.04</v>
      </c>
      <c r="Q1555">
        <v>42</v>
      </c>
    </row>
    <row r="1556" spans="3:17" x14ac:dyDescent="0.25">
      <c r="C1556" s="8">
        <v>19.86</v>
      </c>
      <c r="D1556" s="8">
        <v>5.62</v>
      </c>
      <c r="E1556" s="8">
        <v>48</v>
      </c>
      <c r="P1556" s="10">
        <v>6529.21</v>
      </c>
      <c r="Q1556">
        <v>48</v>
      </c>
    </row>
    <row r="1557" spans="3:17" x14ac:dyDescent="0.25">
      <c r="C1557" s="8">
        <v>33.58</v>
      </c>
      <c r="D1557" s="8">
        <v>5.08</v>
      </c>
      <c r="E1557" s="8">
        <v>30</v>
      </c>
      <c r="P1557" s="10">
        <v>6512.24</v>
      </c>
      <c r="Q1557">
        <v>30</v>
      </c>
    </row>
    <row r="1558" spans="3:17" x14ac:dyDescent="0.25">
      <c r="C1558" s="8">
        <v>29.81</v>
      </c>
      <c r="D1558" s="8">
        <v>5.28</v>
      </c>
      <c r="E1558" s="8">
        <v>42</v>
      </c>
      <c r="P1558" s="10">
        <v>6500.24</v>
      </c>
      <c r="Q1558">
        <v>42</v>
      </c>
    </row>
    <row r="1559" spans="3:17" x14ac:dyDescent="0.25">
      <c r="C1559" s="8">
        <v>27.4</v>
      </c>
      <c r="D1559" s="8">
        <v>4.6100000000000003</v>
      </c>
      <c r="E1559" s="8">
        <v>42</v>
      </c>
      <c r="P1559" s="10">
        <v>6496.89</v>
      </c>
      <c r="Q1559">
        <v>42</v>
      </c>
    </row>
    <row r="1560" spans="3:17" x14ac:dyDescent="0.25">
      <c r="C1560" s="8">
        <v>17.98</v>
      </c>
      <c r="D1560" s="8">
        <v>6.57</v>
      </c>
      <c r="E1560" s="8">
        <v>53</v>
      </c>
      <c r="P1560" s="10">
        <v>6481.67</v>
      </c>
      <c r="Q1560">
        <v>53</v>
      </c>
    </row>
    <row r="1561" spans="3:17" x14ac:dyDescent="0.25">
      <c r="C1561" s="8">
        <v>37.9</v>
      </c>
      <c r="D1561" s="8">
        <v>5.83</v>
      </c>
      <c r="E1561" s="8">
        <v>44</v>
      </c>
      <c r="P1561" s="10">
        <v>6474.01</v>
      </c>
      <c r="Q1561">
        <v>44</v>
      </c>
    </row>
    <row r="1562" spans="3:17" x14ac:dyDescent="0.25">
      <c r="C1562" s="8">
        <v>25.27</v>
      </c>
      <c r="D1562" s="8">
        <v>6.98</v>
      </c>
      <c r="E1562" s="8">
        <v>43</v>
      </c>
      <c r="P1562" s="10">
        <v>6473.15</v>
      </c>
      <c r="Q1562">
        <v>43</v>
      </c>
    </row>
    <row r="1563" spans="3:17" x14ac:dyDescent="0.25">
      <c r="C1563" s="8">
        <v>29.26</v>
      </c>
      <c r="D1563" s="8">
        <v>4.03</v>
      </c>
      <c r="E1563" s="8">
        <v>40</v>
      </c>
      <c r="P1563" s="10">
        <v>6457.84</v>
      </c>
      <c r="Q1563">
        <v>40</v>
      </c>
    </row>
    <row r="1564" spans="3:17" x14ac:dyDescent="0.25">
      <c r="C1564" s="8">
        <v>27.835000000000001</v>
      </c>
      <c r="D1564" s="8">
        <v>4.5599999999999996</v>
      </c>
      <c r="E1564" s="8">
        <v>40</v>
      </c>
      <c r="P1564" s="10">
        <v>6455.86</v>
      </c>
      <c r="Q1564">
        <v>40</v>
      </c>
    </row>
    <row r="1565" spans="3:17" x14ac:dyDescent="0.25">
      <c r="C1565" s="8">
        <v>46.53</v>
      </c>
      <c r="D1565" s="8">
        <v>5.38</v>
      </c>
      <c r="E1565" s="8">
        <v>39</v>
      </c>
      <c r="P1565" s="10">
        <v>6435.62</v>
      </c>
      <c r="Q1565">
        <v>39</v>
      </c>
    </row>
    <row r="1566" spans="3:17" x14ac:dyDescent="0.25">
      <c r="C1566" s="8">
        <v>20.58</v>
      </c>
      <c r="D1566" s="8">
        <v>11.04</v>
      </c>
      <c r="E1566" s="8">
        <v>49</v>
      </c>
      <c r="P1566" s="10">
        <v>6423.48</v>
      </c>
      <c r="Q1566">
        <v>49</v>
      </c>
    </row>
    <row r="1567" spans="3:17" x14ac:dyDescent="0.25">
      <c r="C1567" s="8">
        <v>19.53</v>
      </c>
      <c r="D1567" s="8">
        <v>6.09</v>
      </c>
      <c r="E1567" s="8">
        <v>47</v>
      </c>
      <c r="P1567" s="10">
        <v>6417.28</v>
      </c>
      <c r="Q1567">
        <v>47</v>
      </c>
    </row>
    <row r="1568" spans="3:17" x14ac:dyDescent="0.25">
      <c r="C1568" s="8">
        <v>27.7</v>
      </c>
      <c r="D1568" s="8">
        <v>4.71</v>
      </c>
      <c r="E1568" s="8">
        <v>37</v>
      </c>
      <c r="P1568" s="10">
        <v>6414.18</v>
      </c>
      <c r="Q1568">
        <v>37</v>
      </c>
    </row>
    <row r="1569" spans="3:17" x14ac:dyDescent="0.25">
      <c r="C1569" s="8">
        <v>18.920000000000002</v>
      </c>
      <c r="D1569" s="8">
        <v>8.18</v>
      </c>
      <c r="E1569" s="8">
        <v>53</v>
      </c>
      <c r="P1569" s="10">
        <v>6412.34</v>
      </c>
      <c r="Q1569">
        <v>53</v>
      </c>
    </row>
    <row r="1570" spans="3:17" x14ac:dyDescent="0.25">
      <c r="C1570" s="8">
        <v>17.760000000000002</v>
      </c>
      <c r="D1570" s="8">
        <v>11.18</v>
      </c>
      <c r="E1570" s="8">
        <v>54</v>
      </c>
      <c r="P1570" s="10">
        <v>6407.05</v>
      </c>
      <c r="Q1570">
        <v>54</v>
      </c>
    </row>
    <row r="1571" spans="3:17" x14ac:dyDescent="0.25">
      <c r="C1571" s="8">
        <v>29.83</v>
      </c>
      <c r="D1571" s="8">
        <v>5.03</v>
      </c>
      <c r="E1571" s="8">
        <v>38</v>
      </c>
      <c r="P1571" s="10">
        <v>6406.41</v>
      </c>
      <c r="Q1571">
        <v>38</v>
      </c>
    </row>
    <row r="1572" spans="3:17" x14ac:dyDescent="0.25">
      <c r="C1572" s="8">
        <v>23.465</v>
      </c>
      <c r="D1572" s="8">
        <v>5.56</v>
      </c>
      <c r="E1572" s="8">
        <v>37</v>
      </c>
      <c r="P1572" s="10">
        <v>6402.29</v>
      </c>
      <c r="Q1572">
        <v>37</v>
      </c>
    </row>
    <row r="1573" spans="3:17" x14ac:dyDescent="0.25">
      <c r="C1573" s="8">
        <v>29.355</v>
      </c>
      <c r="D1573" s="8">
        <v>4.33</v>
      </c>
      <c r="E1573" s="8">
        <v>42</v>
      </c>
      <c r="P1573" s="10">
        <v>6393.6</v>
      </c>
      <c r="Q1573">
        <v>42</v>
      </c>
    </row>
    <row r="1574" spans="3:17" x14ac:dyDescent="0.25">
      <c r="C1574" s="8">
        <v>35.49</v>
      </c>
      <c r="D1574" s="8">
        <v>5.21</v>
      </c>
      <c r="E1574" s="8">
        <v>27</v>
      </c>
      <c r="P1574" s="10">
        <v>6389.53</v>
      </c>
      <c r="Q1574">
        <v>27</v>
      </c>
    </row>
    <row r="1575" spans="3:17" x14ac:dyDescent="0.25">
      <c r="C1575" s="8">
        <v>26.315000000000001</v>
      </c>
      <c r="D1575" s="8">
        <v>5.89</v>
      </c>
      <c r="E1575" s="8">
        <v>42</v>
      </c>
      <c r="P1575" s="10">
        <v>6389.38</v>
      </c>
      <c r="Q1575">
        <v>42</v>
      </c>
    </row>
    <row r="1576" spans="3:17" x14ac:dyDescent="0.25">
      <c r="C1576" s="8">
        <v>19.79</v>
      </c>
      <c r="D1576" s="8">
        <v>4.8099999999999996</v>
      </c>
      <c r="E1576" s="8">
        <v>47</v>
      </c>
      <c r="P1576" s="10">
        <v>6374.16</v>
      </c>
      <c r="Q1576">
        <v>47</v>
      </c>
    </row>
    <row r="1577" spans="3:17" x14ac:dyDescent="0.25">
      <c r="C1577" s="8">
        <v>40.564999999999998</v>
      </c>
      <c r="D1577" s="8">
        <v>5.66</v>
      </c>
      <c r="E1577" s="8">
        <v>40</v>
      </c>
      <c r="P1577" s="10">
        <v>6373.56</v>
      </c>
      <c r="Q1577">
        <v>40</v>
      </c>
    </row>
    <row r="1578" spans="3:17" x14ac:dyDescent="0.25">
      <c r="C1578" s="8">
        <v>18.03</v>
      </c>
      <c r="D1578" s="8">
        <v>10.66</v>
      </c>
      <c r="E1578" s="8">
        <v>54</v>
      </c>
      <c r="P1578" s="10">
        <v>6367.31</v>
      </c>
      <c r="Q1578">
        <v>54</v>
      </c>
    </row>
    <row r="1579" spans="3:17" x14ac:dyDescent="0.25">
      <c r="C1579" s="8">
        <v>34.65</v>
      </c>
      <c r="D1579" s="8">
        <v>5.98</v>
      </c>
      <c r="E1579" s="8">
        <v>28</v>
      </c>
      <c r="P1579" s="10">
        <v>6361.47</v>
      </c>
      <c r="Q1579">
        <v>28</v>
      </c>
    </row>
    <row r="1580" spans="3:17" x14ac:dyDescent="0.25">
      <c r="C1580" s="8">
        <v>42.94</v>
      </c>
      <c r="D1580" s="8">
        <v>4.34</v>
      </c>
      <c r="E1580" s="8">
        <v>35</v>
      </c>
      <c r="P1580" s="10">
        <v>6360.99</v>
      </c>
      <c r="Q1580">
        <v>35</v>
      </c>
    </row>
    <row r="1581" spans="3:17" x14ac:dyDescent="0.25">
      <c r="C1581" s="8">
        <v>31.254999999999999</v>
      </c>
      <c r="D1581" s="8">
        <v>5.17</v>
      </c>
      <c r="E1581" s="8">
        <v>44</v>
      </c>
      <c r="P1581" s="10">
        <v>6358.78</v>
      </c>
      <c r="Q1581">
        <v>44</v>
      </c>
    </row>
    <row r="1582" spans="3:17" x14ac:dyDescent="0.25">
      <c r="C1582" s="8">
        <v>45.43</v>
      </c>
      <c r="D1582" s="8">
        <v>4.2300000000000004</v>
      </c>
      <c r="E1582" s="8">
        <v>41</v>
      </c>
      <c r="P1582" s="10">
        <v>6356.27</v>
      </c>
      <c r="Q1582">
        <v>41</v>
      </c>
    </row>
    <row r="1583" spans="3:17" x14ac:dyDescent="0.25">
      <c r="C1583" s="8">
        <v>32.340000000000003</v>
      </c>
      <c r="D1583" s="8">
        <v>4.88</v>
      </c>
      <c r="E1583" s="8">
        <v>41</v>
      </c>
      <c r="P1583" s="10">
        <v>6338.08</v>
      </c>
      <c r="Q1583">
        <v>41</v>
      </c>
    </row>
    <row r="1584" spans="3:17" x14ac:dyDescent="0.25">
      <c r="C1584" s="8">
        <v>25.46</v>
      </c>
      <c r="D1584" s="8">
        <v>9.7100000000000009</v>
      </c>
      <c r="E1584" s="8">
        <v>38</v>
      </c>
      <c r="P1584" s="10">
        <v>6335.64</v>
      </c>
      <c r="Q1584">
        <v>38</v>
      </c>
    </row>
    <row r="1585" spans="3:17" x14ac:dyDescent="0.25">
      <c r="C1585" s="8">
        <v>37.145000000000003</v>
      </c>
      <c r="D1585" s="8">
        <v>5.32</v>
      </c>
      <c r="E1585" s="8">
        <v>34</v>
      </c>
      <c r="P1585" s="10">
        <v>6334.34</v>
      </c>
      <c r="Q1585">
        <v>34</v>
      </c>
    </row>
    <row r="1586" spans="3:17" x14ac:dyDescent="0.25">
      <c r="C1586" s="8">
        <v>30.8</v>
      </c>
      <c r="D1586" s="8">
        <v>5.83</v>
      </c>
      <c r="E1586" s="8">
        <v>38</v>
      </c>
      <c r="P1586" s="10">
        <v>6313.76</v>
      </c>
      <c r="Q1586">
        <v>38</v>
      </c>
    </row>
    <row r="1587" spans="3:17" x14ac:dyDescent="0.25">
      <c r="C1587" s="8">
        <v>29.5</v>
      </c>
      <c r="D1587" s="8">
        <v>5.54</v>
      </c>
      <c r="E1587" s="8">
        <v>38</v>
      </c>
      <c r="P1587" s="10">
        <v>6311.95</v>
      </c>
      <c r="Q1587">
        <v>38</v>
      </c>
    </row>
    <row r="1588" spans="3:17" x14ac:dyDescent="0.25">
      <c r="C1588" s="8">
        <v>43.39</v>
      </c>
      <c r="D1588" s="8">
        <v>5.85</v>
      </c>
      <c r="E1588" s="8">
        <v>20</v>
      </c>
      <c r="P1588" s="10">
        <v>6311.11</v>
      </c>
      <c r="Q1588">
        <v>20</v>
      </c>
    </row>
    <row r="1589" spans="3:17" x14ac:dyDescent="0.25">
      <c r="C1589" s="8">
        <v>15.08</v>
      </c>
      <c r="D1589" s="8">
        <v>4.8499999999999996</v>
      </c>
      <c r="E1589" s="8">
        <v>55</v>
      </c>
      <c r="P1589" s="10">
        <v>6305.61</v>
      </c>
      <c r="Q1589">
        <v>55</v>
      </c>
    </row>
    <row r="1590" spans="3:17" x14ac:dyDescent="0.25">
      <c r="C1590" s="8">
        <v>20.48</v>
      </c>
      <c r="D1590" s="8">
        <v>11.09</v>
      </c>
      <c r="E1590" s="8">
        <v>50</v>
      </c>
      <c r="P1590" s="10">
        <v>6302.23</v>
      </c>
      <c r="Q1590">
        <v>50</v>
      </c>
    </row>
    <row r="1591" spans="3:17" x14ac:dyDescent="0.25">
      <c r="C1591" s="8">
        <v>34.450000000000003</v>
      </c>
      <c r="D1591" s="8">
        <v>5.58</v>
      </c>
      <c r="E1591" s="8">
        <v>28</v>
      </c>
      <c r="P1591" s="10">
        <v>6293.63</v>
      </c>
      <c r="Q1591">
        <v>28</v>
      </c>
    </row>
    <row r="1592" spans="3:17" x14ac:dyDescent="0.25">
      <c r="C1592" s="8">
        <v>34.21</v>
      </c>
      <c r="D1592" s="8">
        <v>9.7200000000000006</v>
      </c>
      <c r="E1592" s="8">
        <v>43</v>
      </c>
      <c r="P1592" s="10">
        <v>6289.75</v>
      </c>
      <c r="Q1592">
        <v>43</v>
      </c>
    </row>
    <row r="1593" spans="3:17" x14ac:dyDescent="0.25">
      <c r="C1593" s="8">
        <v>28.8</v>
      </c>
      <c r="D1593" s="8">
        <v>11.41</v>
      </c>
      <c r="E1593" s="8">
        <v>42</v>
      </c>
      <c r="P1593" s="10">
        <v>6282.24</v>
      </c>
      <c r="Q1593">
        <v>42</v>
      </c>
    </row>
    <row r="1594" spans="3:17" x14ac:dyDescent="0.25">
      <c r="C1594" s="8">
        <v>31.74</v>
      </c>
      <c r="D1594" s="8">
        <v>4.46</v>
      </c>
      <c r="E1594" s="8">
        <v>31</v>
      </c>
      <c r="P1594" s="10">
        <v>6276.3</v>
      </c>
      <c r="Q1594">
        <v>31</v>
      </c>
    </row>
    <row r="1595" spans="3:17" x14ac:dyDescent="0.25">
      <c r="C1595" s="8">
        <v>21.78</v>
      </c>
      <c r="D1595" s="8">
        <v>9.31</v>
      </c>
      <c r="E1595" s="8">
        <v>43</v>
      </c>
      <c r="P1595" s="10">
        <v>6272.48</v>
      </c>
      <c r="Q1595">
        <v>43</v>
      </c>
    </row>
    <row r="1596" spans="3:17" x14ac:dyDescent="0.25">
      <c r="C1596" s="8">
        <v>23.75</v>
      </c>
      <c r="D1596" s="8">
        <v>5.03</v>
      </c>
      <c r="E1596" s="8">
        <v>40</v>
      </c>
      <c r="P1596" s="10">
        <v>6269.33</v>
      </c>
      <c r="Q1596">
        <v>40</v>
      </c>
    </row>
    <row r="1597" spans="3:17" x14ac:dyDescent="0.25">
      <c r="C1597" s="8">
        <v>33.21</v>
      </c>
      <c r="D1597" s="8">
        <v>5.07</v>
      </c>
      <c r="E1597" s="8">
        <v>29</v>
      </c>
      <c r="P1597" s="10">
        <v>6261.2</v>
      </c>
      <c r="Q1597">
        <v>29</v>
      </c>
    </row>
    <row r="1598" spans="3:17" x14ac:dyDescent="0.25">
      <c r="C1598" s="8">
        <v>17.7</v>
      </c>
      <c r="D1598" s="8">
        <v>10.42</v>
      </c>
      <c r="E1598" s="8">
        <v>54</v>
      </c>
      <c r="P1598" s="10">
        <v>6255.38</v>
      </c>
      <c r="Q1598">
        <v>54</v>
      </c>
    </row>
    <row r="1599" spans="3:17" x14ac:dyDescent="0.25">
      <c r="C1599" s="8">
        <v>17.2</v>
      </c>
      <c r="D1599" s="8">
        <v>6.45</v>
      </c>
      <c r="E1599" s="8">
        <v>52</v>
      </c>
      <c r="P1599" s="10">
        <v>6254.13</v>
      </c>
      <c r="Q1599">
        <v>52</v>
      </c>
    </row>
    <row r="1600" spans="3:17" x14ac:dyDescent="0.25">
      <c r="C1600" s="8">
        <v>19.21</v>
      </c>
      <c r="D1600" s="8">
        <v>5.52</v>
      </c>
      <c r="E1600" s="8">
        <v>52</v>
      </c>
      <c r="P1600" s="10">
        <v>6253.85</v>
      </c>
      <c r="Q1600">
        <v>52</v>
      </c>
    </row>
    <row r="1601" spans="3:17" x14ac:dyDescent="0.25">
      <c r="C1601" s="8">
        <v>23.2</v>
      </c>
      <c r="D1601" s="8">
        <v>4.41</v>
      </c>
      <c r="E1601" s="8">
        <v>45</v>
      </c>
      <c r="P1601" s="10">
        <v>6250.44</v>
      </c>
      <c r="Q1601">
        <v>45</v>
      </c>
    </row>
    <row r="1602" spans="3:17" x14ac:dyDescent="0.25">
      <c r="C1602" s="8">
        <v>32.5</v>
      </c>
      <c r="D1602" s="8">
        <v>4.6900000000000004</v>
      </c>
      <c r="E1602" s="8">
        <v>41</v>
      </c>
      <c r="P1602" s="10">
        <v>6238.3</v>
      </c>
      <c r="Q1602">
        <v>41</v>
      </c>
    </row>
    <row r="1603" spans="3:17" x14ac:dyDescent="0.25">
      <c r="C1603" s="8">
        <v>20.9</v>
      </c>
      <c r="D1603" s="8">
        <v>6.94</v>
      </c>
      <c r="E1603" s="8">
        <v>46</v>
      </c>
      <c r="P1603" s="10">
        <v>6236.95</v>
      </c>
      <c r="Q1603">
        <v>46</v>
      </c>
    </row>
    <row r="1604" spans="3:17" x14ac:dyDescent="0.25">
      <c r="C1604" s="8">
        <v>19.11</v>
      </c>
      <c r="D1604" s="8">
        <v>4.3499999999999996</v>
      </c>
      <c r="E1604" s="8">
        <v>52</v>
      </c>
      <c r="P1604" s="10">
        <v>6219.93</v>
      </c>
      <c r="Q1604">
        <v>52</v>
      </c>
    </row>
    <row r="1605" spans="3:17" x14ac:dyDescent="0.25">
      <c r="C1605" s="8">
        <v>31.17</v>
      </c>
      <c r="D1605" s="8">
        <v>5.28</v>
      </c>
      <c r="E1605" s="8">
        <v>32</v>
      </c>
      <c r="P1605" s="10">
        <v>6208.5</v>
      </c>
      <c r="Q1605">
        <v>32</v>
      </c>
    </row>
    <row r="1606" spans="3:17" x14ac:dyDescent="0.25">
      <c r="C1606" s="8">
        <v>36.08</v>
      </c>
      <c r="D1606" s="8">
        <v>4.29</v>
      </c>
      <c r="E1606" s="8">
        <v>25</v>
      </c>
      <c r="P1606" s="10">
        <v>6207.26</v>
      </c>
      <c r="Q1606">
        <v>25</v>
      </c>
    </row>
    <row r="1607" spans="3:17" x14ac:dyDescent="0.25">
      <c r="C1607" s="8">
        <v>28.024999999999999</v>
      </c>
      <c r="D1607" s="8">
        <v>5.69</v>
      </c>
      <c r="E1607" s="8">
        <v>39</v>
      </c>
      <c r="P1607" s="10">
        <v>6203.9</v>
      </c>
      <c r="Q1607">
        <v>39</v>
      </c>
    </row>
    <row r="1608" spans="3:17" x14ac:dyDescent="0.25">
      <c r="C1608" s="8">
        <v>24.32</v>
      </c>
      <c r="D1608" s="8">
        <v>5.56</v>
      </c>
      <c r="E1608" s="8">
        <v>39</v>
      </c>
      <c r="P1608" s="10">
        <v>6198.75</v>
      </c>
      <c r="Q1608">
        <v>39</v>
      </c>
    </row>
    <row r="1609" spans="3:17" x14ac:dyDescent="0.25">
      <c r="C1609" s="8">
        <v>38</v>
      </c>
      <c r="D1609" s="8">
        <v>5.41</v>
      </c>
      <c r="E1609" s="8">
        <v>36</v>
      </c>
      <c r="P1609" s="10">
        <v>6196.45</v>
      </c>
      <c r="Q1609">
        <v>36</v>
      </c>
    </row>
    <row r="1610" spans="3:17" x14ac:dyDescent="0.25">
      <c r="C1610" s="8">
        <v>31.6</v>
      </c>
      <c r="D1610" s="8">
        <v>10.85</v>
      </c>
      <c r="E1610" s="8">
        <v>43</v>
      </c>
      <c r="P1610" s="10">
        <v>6186.13</v>
      </c>
      <c r="Q1610">
        <v>43</v>
      </c>
    </row>
    <row r="1611" spans="3:17" x14ac:dyDescent="0.25">
      <c r="C1611" s="8">
        <v>31.02</v>
      </c>
      <c r="D1611" s="8">
        <v>11.63</v>
      </c>
      <c r="E1611" s="8">
        <v>42</v>
      </c>
      <c r="P1611" s="10">
        <v>6185.32</v>
      </c>
      <c r="Q1611">
        <v>42</v>
      </c>
    </row>
    <row r="1612" spans="3:17" x14ac:dyDescent="0.25">
      <c r="C1612" s="8">
        <v>29.26</v>
      </c>
      <c r="D1612" s="8">
        <v>5.68</v>
      </c>
      <c r="E1612" s="8">
        <v>36</v>
      </c>
      <c r="P1612" s="10">
        <v>6184.3</v>
      </c>
      <c r="Q1612">
        <v>36</v>
      </c>
    </row>
    <row r="1613" spans="3:17" x14ac:dyDescent="0.25">
      <c r="C1613" s="8">
        <v>15.09</v>
      </c>
      <c r="D1613" s="8">
        <v>7.59</v>
      </c>
      <c r="E1613" s="8">
        <v>54</v>
      </c>
      <c r="P1613" s="10">
        <v>6183.46</v>
      </c>
      <c r="Q1613">
        <v>54</v>
      </c>
    </row>
    <row r="1614" spans="3:17" x14ac:dyDescent="0.25">
      <c r="C1614" s="8">
        <v>22.63</v>
      </c>
      <c r="D1614" s="8">
        <v>5.09</v>
      </c>
      <c r="E1614" s="8">
        <v>39</v>
      </c>
      <c r="P1614" s="10">
        <v>6183.32</v>
      </c>
      <c r="Q1614">
        <v>39</v>
      </c>
    </row>
    <row r="1615" spans="3:17" x14ac:dyDescent="0.25">
      <c r="C1615" s="8">
        <v>23.46</v>
      </c>
      <c r="D1615" s="8">
        <v>4.21</v>
      </c>
      <c r="E1615" s="8">
        <v>40</v>
      </c>
      <c r="P1615" s="10">
        <v>6170.96</v>
      </c>
      <c r="Q1615">
        <v>40</v>
      </c>
    </row>
    <row r="1616" spans="3:17" x14ac:dyDescent="0.25">
      <c r="C1616" s="8">
        <v>22.56</v>
      </c>
      <c r="D1616" s="8">
        <v>4.34</v>
      </c>
      <c r="E1616" s="8">
        <v>39</v>
      </c>
      <c r="P1616" s="10">
        <v>6159.57</v>
      </c>
      <c r="Q1616">
        <v>39</v>
      </c>
    </row>
    <row r="1617" spans="3:17" x14ac:dyDescent="0.25">
      <c r="C1617" s="8">
        <v>19.28</v>
      </c>
      <c r="D1617" s="8">
        <v>11.85</v>
      </c>
      <c r="E1617" s="8">
        <v>51</v>
      </c>
      <c r="P1617" s="10">
        <v>6152.05</v>
      </c>
      <c r="Q1617">
        <v>51</v>
      </c>
    </row>
    <row r="1618" spans="3:17" x14ac:dyDescent="0.25">
      <c r="C1618" s="8">
        <v>15.37</v>
      </c>
      <c r="D1618" s="8">
        <v>9.61</v>
      </c>
      <c r="E1618" s="8">
        <v>54</v>
      </c>
      <c r="P1618" s="10">
        <v>6147.12</v>
      </c>
      <c r="Q1618">
        <v>54</v>
      </c>
    </row>
    <row r="1619" spans="3:17" x14ac:dyDescent="0.25">
      <c r="C1619" s="8">
        <v>18.71</v>
      </c>
      <c r="D1619" s="8">
        <v>5.29</v>
      </c>
      <c r="E1619" s="8">
        <v>47</v>
      </c>
      <c r="P1619" s="10">
        <v>6139.14</v>
      </c>
      <c r="Q1619">
        <v>47</v>
      </c>
    </row>
    <row r="1620" spans="3:17" x14ac:dyDescent="0.25">
      <c r="C1620" s="8">
        <v>20.61</v>
      </c>
      <c r="D1620" s="8">
        <v>6.89</v>
      </c>
      <c r="E1620" s="8">
        <v>46</v>
      </c>
      <c r="P1620" s="10">
        <v>6138.58</v>
      </c>
      <c r="Q1620">
        <v>46</v>
      </c>
    </row>
    <row r="1621" spans="3:17" x14ac:dyDescent="0.25">
      <c r="C1621" s="8">
        <v>15.99</v>
      </c>
      <c r="D1621" s="8">
        <v>4.57</v>
      </c>
      <c r="E1621" s="8">
        <v>55</v>
      </c>
      <c r="P1621" s="10">
        <v>6138.5</v>
      </c>
      <c r="Q1621">
        <v>55</v>
      </c>
    </row>
    <row r="1622" spans="3:17" x14ac:dyDescent="0.25">
      <c r="C1622" s="8">
        <v>33.155000000000001</v>
      </c>
      <c r="D1622" s="8">
        <v>4.32</v>
      </c>
      <c r="E1622" s="8">
        <v>34</v>
      </c>
      <c r="P1622" s="10">
        <v>6128.8</v>
      </c>
      <c r="Q1622">
        <v>34</v>
      </c>
    </row>
    <row r="1623" spans="3:17" x14ac:dyDescent="0.25">
      <c r="C1623" s="8">
        <v>26.22</v>
      </c>
      <c r="D1623" s="8">
        <v>5.57</v>
      </c>
      <c r="E1623" s="8">
        <v>40</v>
      </c>
      <c r="P1623" s="10">
        <v>6123.57</v>
      </c>
      <c r="Q1623">
        <v>40</v>
      </c>
    </row>
    <row r="1624" spans="3:17" x14ac:dyDescent="0.25">
      <c r="C1624" s="8">
        <v>21.85</v>
      </c>
      <c r="D1624" s="8">
        <v>5.26</v>
      </c>
      <c r="E1624" s="8">
        <v>41</v>
      </c>
      <c r="P1624" s="10">
        <v>6117.49</v>
      </c>
      <c r="Q1624">
        <v>41</v>
      </c>
    </row>
    <row r="1625" spans="3:17" x14ac:dyDescent="0.25">
      <c r="C1625" s="8">
        <v>30.495000000000001</v>
      </c>
      <c r="D1625" s="8">
        <v>6.25</v>
      </c>
      <c r="E1625" s="8">
        <v>33</v>
      </c>
      <c r="P1625" s="10">
        <v>6113.23</v>
      </c>
      <c r="Q1625">
        <v>33</v>
      </c>
    </row>
    <row r="1626" spans="3:17" x14ac:dyDescent="0.25">
      <c r="C1626" s="8">
        <v>34.104999999999997</v>
      </c>
      <c r="D1626" s="8">
        <v>5.67</v>
      </c>
      <c r="E1626" s="8">
        <v>39</v>
      </c>
      <c r="P1626" s="10">
        <v>6112.35</v>
      </c>
      <c r="Q1626">
        <v>39</v>
      </c>
    </row>
    <row r="1627" spans="3:17" x14ac:dyDescent="0.25">
      <c r="C1627" s="8">
        <v>32.770000000000003</v>
      </c>
      <c r="D1627" s="8">
        <v>4.42</v>
      </c>
      <c r="E1627" s="8">
        <v>29</v>
      </c>
      <c r="P1627" s="10">
        <v>6111.95</v>
      </c>
      <c r="Q1627">
        <v>29</v>
      </c>
    </row>
    <row r="1628" spans="3:17" x14ac:dyDescent="0.25">
      <c r="C1628" s="8">
        <v>16.850000000000001</v>
      </c>
      <c r="D1628" s="8">
        <v>11.75</v>
      </c>
      <c r="E1628" s="8">
        <v>54</v>
      </c>
      <c r="P1628" s="10">
        <v>6098.38</v>
      </c>
      <c r="Q1628">
        <v>54</v>
      </c>
    </row>
    <row r="1629" spans="3:17" x14ac:dyDescent="0.25">
      <c r="C1629" s="8">
        <v>34.700000000000003</v>
      </c>
      <c r="D1629" s="8">
        <v>6.06</v>
      </c>
      <c r="E1629" s="8">
        <v>40</v>
      </c>
      <c r="P1629" s="10">
        <v>6082.41</v>
      </c>
      <c r="Q1629">
        <v>40</v>
      </c>
    </row>
    <row r="1630" spans="3:17" x14ac:dyDescent="0.25">
      <c r="C1630" s="8">
        <v>37.049999999999997</v>
      </c>
      <c r="D1630" s="8">
        <v>5.48</v>
      </c>
      <c r="E1630" s="8">
        <v>40</v>
      </c>
      <c r="P1630" s="10">
        <v>6079.67</v>
      </c>
      <c r="Q1630">
        <v>40</v>
      </c>
    </row>
    <row r="1631" spans="3:17" x14ac:dyDescent="0.25">
      <c r="C1631" s="8">
        <v>18.78</v>
      </c>
      <c r="D1631" s="8">
        <v>4.45</v>
      </c>
      <c r="E1631" s="8">
        <v>45</v>
      </c>
      <c r="P1631" s="10">
        <v>6074.37</v>
      </c>
      <c r="Q1631">
        <v>45</v>
      </c>
    </row>
    <row r="1632" spans="3:17" x14ac:dyDescent="0.25">
      <c r="C1632" s="8">
        <v>28.024999999999999</v>
      </c>
      <c r="D1632" s="8">
        <v>5</v>
      </c>
      <c r="E1632" s="8">
        <v>40</v>
      </c>
      <c r="P1632" s="10">
        <v>6067.13</v>
      </c>
      <c r="Q1632">
        <v>40</v>
      </c>
    </row>
    <row r="1633" spans="3:17" x14ac:dyDescent="0.25">
      <c r="C1633" s="8">
        <v>35.090000000000003</v>
      </c>
      <c r="D1633" s="8">
        <v>5.84</v>
      </c>
      <c r="E1633" s="8">
        <v>30</v>
      </c>
      <c r="P1633" s="10">
        <v>6064.37</v>
      </c>
      <c r="Q1633">
        <v>30</v>
      </c>
    </row>
    <row r="1634" spans="3:17" x14ac:dyDescent="0.25">
      <c r="C1634" s="8">
        <v>34.42</v>
      </c>
      <c r="D1634" s="8">
        <v>5.21</v>
      </c>
      <c r="E1634" s="8">
        <v>28</v>
      </c>
      <c r="P1634" s="10">
        <v>6061.8</v>
      </c>
      <c r="Q1634">
        <v>28</v>
      </c>
    </row>
    <row r="1635" spans="3:17" x14ac:dyDescent="0.25">
      <c r="C1635" s="8">
        <v>29.4</v>
      </c>
      <c r="D1635" s="8">
        <v>4.26</v>
      </c>
      <c r="E1635" s="8">
        <v>35</v>
      </c>
      <c r="P1635" s="10">
        <v>6059.17</v>
      </c>
      <c r="Q1635">
        <v>35</v>
      </c>
    </row>
    <row r="1636" spans="3:17" x14ac:dyDescent="0.25">
      <c r="C1636" s="8">
        <v>21.31</v>
      </c>
      <c r="D1636" s="8">
        <v>4.17</v>
      </c>
      <c r="E1636" s="8">
        <v>44</v>
      </c>
      <c r="P1636" s="10">
        <v>5993.62</v>
      </c>
      <c r="Q1636">
        <v>44</v>
      </c>
    </row>
    <row r="1637" spans="3:17" x14ac:dyDescent="0.25">
      <c r="C1637" s="8">
        <v>19.559999999999999</v>
      </c>
      <c r="D1637" s="8">
        <v>11.96</v>
      </c>
      <c r="E1637" s="8">
        <v>50</v>
      </c>
      <c r="P1637" s="10">
        <v>5990.17</v>
      </c>
      <c r="Q1637">
        <v>50</v>
      </c>
    </row>
    <row r="1638" spans="3:17" x14ac:dyDescent="0.25">
      <c r="C1638" s="8">
        <v>37.335000000000001</v>
      </c>
      <c r="D1638" s="8">
        <v>6.26</v>
      </c>
      <c r="E1638" s="8">
        <v>36</v>
      </c>
      <c r="P1638" s="10">
        <v>5989.52</v>
      </c>
      <c r="Q1638">
        <v>36</v>
      </c>
    </row>
    <row r="1639" spans="3:17" x14ac:dyDescent="0.25">
      <c r="C1639" s="8">
        <v>19.53</v>
      </c>
      <c r="D1639" s="8">
        <v>11.68</v>
      </c>
      <c r="E1639" s="8">
        <v>50</v>
      </c>
      <c r="P1639" s="10">
        <v>5979.99</v>
      </c>
      <c r="Q1639">
        <v>50</v>
      </c>
    </row>
    <row r="1640" spans="3:17" x14ac:dyDescent="0.25">
      <c r="C1640" s="8">
        <v>34.1</v>
      </c>
      <c r="D1640" s="8">
        <v>5.16</v>
      </c>
      <c r="E1640" s="8">
        <v>44</v>
      </c>
      <c r="P1640" s="10">
        <v>5979.73</v>
      </c>
      <c r="Q1640">
        <v>44</v>
      </c>
    </row>
    <row r="1641" spans="3:17" x14ac:dyDescent="0.25">
      <c r="C1641" s="8">
        <v>16.5</v>
      </c>
      <c r="D1641" s="8">
        <v>6.9</v>
      </c>
      <c r="E1641" s="8">
        <v>54</v>
      </c>
      <c r="P1641" s="10">
        <v>5979.66</v>
      </c>
      <c r="Q1641">
        <v>54</v>
      </c>
    </row>
    <row r="1642" spans="3:17" x14ac:dyDescent="0.25">
      <c r="C1642" s="8">
        <v>30.69</v>
      </c>
      <c r="D1642" s="8">
        <v>4.83</v>
      </c>
      <c r="E1642" s="8">
        <v>40</v>
      </c>
      <c r="P1642" s="10">
        <v>5976.83</v>
      </c>
      <c r="Q1642">
        <v>40</v>
      </c>
    </row>
    <row r="1643" spans="3:17" x14ac:dyDescent="0.25">
      <c r="C1643" s="8">
        <v>28.93</v>
      </c>
      <c r="D1643" s="8">
        <v>4.87</v>
      </c>
      <c r="E1643" s="8">
        <v>40</v>
      </c>
      <c r="P1643" s="10">
        <v>5974.38</v>
      </c>
      <c r="Q1643">
        <v>40</v>
      </c>
    </row>
    <row r="1644" spans="3:17" x14ac:dyDescent="0.25">
      <c r="C1644" s="8">
        <v>38.9</v>
      </c>
      <c r="D1644" s="8">
        <v>4.28</v>
      </c>
      <c r="E1644" s="8">
        <v>35</v>
      </c>
      <c r="P1644" s="10">
        <v>5972.38</v>
      </c>
      <c r="Q1644">
        <v>35</v>
      </c>
    </row>
    <row r="1645" spans="3:17" x14ac:dyDescent="0.25">
      <c r="C1645" s="8">
        <v>26.9</v>
      </c>
      <c r="D1645" s="8">
        <v>4.07</v>
      </c>
      <c r="E1645" s="8">
        <v>44</v>
      </c>
      <c r="P1645" s="10">
        <v>5969.72</v>
      </c>
      <c r="Q1645">
        <v>44</v>
      </c>
    </row>
    <row r="1646" spans="3:17" x14ac:dyDescent="0.25">
      <c r="C1646" s="8">
        <v>24.86</v>
      </c>
      <c r="D1646" s="8">
        <v>6.23</v>
      </c>
      <c r="E1646" s="8">
        <v>44</v>
      </c>
      <c r="P1646" s="10">
        <v>5966.89</v>
      </c>
      <c r="Q1646">
        <v>44</v>
      </c>
    </row>
    <row r="1647" spans="3:17" x14ac:dyDescent="0.25">
      <c r="C1647" s="8">
        <v>39.14</v>
      </c>
      <c r="D1647" s="8">
        <v>6.24</v>
      </c>
      <c r="E1647" s="8">
        <v>20</v>
      </c>
      <c r="P1647" s="10">
        <v>5960.91</v>
      </c>
      <c r="Q1647">
        <v>20</v>
      </c>
    </row>
    <row r="1648" spans="3:17" x14ac:dyDescent="0.25">
      <c r="C1648" s="8">
        <v>39.799999999999997</v>
      </c>
      <c r="D1648" s="8">
        <v>6.17</v>
      </c>
      <c r="E1648" s="8">
        <v>21</v>
      </c>
      <c r="P1648" s="10">
        <v>5957.35</v>
      </c>
      <c r="Q1648">
        <v>21</v>
      </c>
    </row>
    <row r="1649" spans="3:17" x14ac:dyDescent="0.25">
      <c r="C1649" s="8">
        <v>34.32</v>
      </c>
      <c r="D1649" s="8">
        <v>5.16</v>
      </c>
      <c r="E1649" s="8">
        <v>37</v>
      </c>
      <c r="P1649" s="10">
        <v>5934.38</v>
      </c>
      <c r="Q1649">
        <v>37</v>
      </c>
    </row>
    <row r="1650" spans="3:17" x14ac:dyDescent="0.25">
      <c r="C1650" s="8">
        <v>32.51</v>
      </c>
      <c r="D1650" s="8">
        <v>4.3</v>
      </c>
      <c r="E1650" s="8">
        <v>30</v>
      </c>
      <c r="P1650" s="10">
        <v>5927.65</v>
      </c>
      <c r="Q1650">
        <v>30</v>
      </c>
    </row>
    <row r="1651" spans="3:17" x14ac:dyDescent="0.25">
      <c r="C1651" s="8">
        <v>30.71</v>
      </c>
      <c r="D1651" s="8">
        <v>6.14</v>
      </c>
      <c r="E1651" s="8">
        <v>31</v>
      </c>
      <c r="P1651" s="10">
        <v>5926.93</v>
      </c>
      <c r="Q1651">
        <v>31</v>
      </c>
    </row>
    <row r="1652" spans="3:17" x14ac:dyDescent="0.25">
      <c r="C1652" s="8">
        <v>28.9</v>
      </c>
      <c r="D1652" s="8">
        <v>5.36</v>
      </c>
      <c r="E1652" s="8">
        <v>37</v>
      </c>
      <c r="P1652" s="10">
        <v>5926.85</v>
      </c>
      <c r="Q1652">
        <v>37</v>
      </c>
    </row>
    <row r="1653" spans="3:17" x14ac:dyDescent="0.25">
      <c r="C1653" s="8">
        <v>36.19</v>
      </c>
      <c r="D1653" s="8">
        <v>4.3</v>
      </c>
      <c r="E1653" s="8">
        <v>41</v>
      </c>
      <c r="P1653" s="10">
        <v>5920.1</v>
      </c>
      <c r="Q1653">
        <v>41</v>
      </c>
    </row>
    <row r="1654" spans="3:17" x14ac:dyDescent="0.25">
      <c r="C1654" s="8">
        <v>29.6</v>
      </c>
      <c r="D1654" s="8">
        <v>4.09</v>
      </c>
      <c r="E1654" s="8">
        <v>42</v>
      </c>
      <c r="P1654" s="10">
        <v>5910.94</v>
      </c>
      <c r="Q1654">
        <v>42</v>
      </c>
    </row>
    <row r="1655" spans="3:17" x14ac:dyDescent="0.25">
      <c r="C1655" s="8">
        <v>30.95</v>
      </c>
      <c r="D1655" s="8">
        <v>6.27</v>
      </c>
      <c r="E1655" s="8">
        <v>31</v>
      </c>
      <c r="P1655" s="10">
        <v>5877.02</v>
      </c>
      <c r="Q1655">
        <v>31</v>
      </c>
    </row>
    <row r="1656" spans="3:17" x14ac:dyDescent="0.25">
      <c r="C1656" s="8">
        <v>19.95</v>
      </c>
      <c r="D1656" s="8">
        <v>5.39</v>
      </c>
      <c r="E1656" s="8">
        <v>39</v>
      </c>
      <c r="P1656" s="10">
        <v>5855.9</v>
      </c>
      <c r="Q1656">
        <v>39</v>
      </c>
    </row>
    <row r="1657" spans="3:17" x14ac:dyDescent="0.25">
      <c r="C1657" s="8">
        <v>23.65</v>
      </c>
      <c r="D1657" s="8">
        <v>5.75</v>
      </c>
      <c r="E1657" s="8">
        <v>39</v>
      </c>
      <c r="P1657" s="10">
        <v>5847.24</v>
      </c>
      <c r="Q1657">
        <v>39</v>
      </c>
    </row>
    <row r="1658" spans="3:17" x14ac:dyDescent="0.25">
      <c r="C1658" s="8">
        <v>43.34</v>
      </c>
      <c r="D1658" s="8">
        <v>4.91</v>
      </c>
      <c r="E1658" s="8">
        <v>37</v>
      </c>
      <c r="P1658" s="10">
        <v>5846.92</v>
      </c>
      <c r="Q1658">
        <v>37</v>
      </c>
    </row>
    <row r="1659" spans="3:17" x14ac:dyDescent="0.25">
      <c r="C1659" s="8">
        <v>31.98</v>
      </c>
      <c r="D1659" s="8">
        <v>4.46</v>
      </c>
      <c r="E1659" s="8">
        <v>29</v>
      </c>
      <c r="P1659" s="10">
        <v>5843.99</v>
      </c>
      <c r="Q1659">
        <v>29</v>
      </c>
    </row>
    <row r="1660" spans="3:17" x14ac:dyDescent="0.25">
      <c r="C1660" s="8">
        <v>35.86</v>
      </c>
      <c r="D1660" s="8">
        <v>6.22</v>
      </c>
      <c r="E1660" s="8">
        <v>37</v>
      </c>
      <c r="P1660" s="10">
        <v>5836.52</v>
      </c>
      <c r="Q1660">
        <v>37</v>
      </c>
    </row>
    <row r="1661" spans="3:17" x14ac:dyDescent="0.25">
      <c r="C1661" s="8">
        <v>15.2</v>
      </c>
      <c r="D1661" s="8">
        <v>8.82</v>
      </c>
      <c r="E1661" s="8">
        <v>53</v>
      </c>
      <c r="P1661" s="10">
        <v>5832.6</v>
      </c>
      <c r="Q1661">
        <v>53</v>
      </c>
    </row>
    <row r="1662" spans="3:17" x14ac:dyDescent="0.25">
      <c r="C1662" s="8">
        <v>37.200000000000003</v>
      </c>
      <c r="D1662" s="8">
        <v>10.14</v>
      </c>
      <c r="E1662" s="8">
        <v>22</v>
      </c>
      <c r="P1662" s="10">
        <v>5816.58</v>
      </c>
      <c r="Q1662">
        <v>22</v>
      </c>
    </row>
    <row r="1663" spans="3:17" x14ac:dyDescent="0.25">
      <c r="C1663" s="8">
        <v>17.91</v>
      </c>
      <c r="D1663" s="8">
        <v>4.66</v>
      </c>
      <c r="E1663" s="8">
        <v>52</v>
      </c>
      <c r="P1663" s="10">
        <v>5812.9</v>
      </c>
      <c r="Q1663">
        <v>52</v>
      </c>
    </row>
    <row r="1664" spans="3:17" x14ac:dyDescent="0.25">
      <c r="C1664" s="8">
        <v>20.76</v>
      </c>
      <c r="D1664" s="8">
        <v>6.26</v>
      </c>
      <c r="E1664" s="8">
        <v>44</v>
      </c>
      <c r="P1664" s="10">
        <v>5807.06</v>
      </c>
      <c r="Q1664">
        <v>44</v>
      </c>
    </row>
    <row r="1665" spans="3:17" x14ac:dyDescent="0.25">
      <c r="C1665" s="8">
        <v>38.99</v>
      </c>
      <c r="D1665" s="8">
        <v>5.21</v>
      </c>
      <c r="E1665" s="8">
        <v>20</v>
      </c>
      <c r="P1665" s="10">
        <v>5778.71</v>
      </c>
      <c r="Q1665">
        <v>20</v>
      </c>
    </row>
    <row r="1666" spans="3:17" x14ac:dyDescent="0.25">
      <c r="C1666" s="8">
        <v>42.655000000000001</v>
      </c>
      <c r="D1666" s="8">
        <v>5.94</v>
      </c>
      <c r="E1666" s="8">
        <v>41</v>
      </c>
      <c r="P1666" s="10">
        <v>5757.41</v>
      </c>
      <c r="Q1666">
        <v>41</v>
      </c>
    </row>
    <row r="1667" spans="3:17" x14ac:dyDescent="0.25">
      <c r="C1667" s="8">
        <v>30.57</v>
      </c>
      <c r="D1667" s="8">
        <v>5.34</v>
      </c>
      <c r="E1667" s="8">
        <v>31</v>
      </c>
      <c r="P1667" s="10">
        <v>5748.13</v>
      </c>
      <c r="Q1667">
        <v>31</v>
      </c>
    </row>
    <row r="1668" spans="3:17" x14ac:dyDescent="0.25">
      <c r="C1668" s="8">
        <v>17.7</v>
      </c>
      <c r="D1668" s="8">
        <v>6.38</v>
      </c>
      <c r="E1668" s="8">
        <v>52</v>
      </c>
      <c r="P1668" s="10">
        <v>5741.67</v>
      </c>
      <c r="Q1668">
        <v>52</v>
      </c>
    </row>
    <row r="1669" spans="3:17" x14ac:dyDescent="0.25">
      <c r="C1669" s="8">
        <v>34.770000000000003</v>
      </c>
      <c r="D1669" s="8">
        <v>4.47</v>
      </c>
      <c r="E1669" s="8">
        <v>37</v>
      </c>
      <c r="P1669" s="10">
        <v>5729.01</v>
      </c>
      <c r="Q1669">
        <v>37</v>
      </c>
    </row>
    <row r="1670" spans="3:17" x14ac:dyDescent="0.25">
      <c r="C1670" s="8">
        <v>16.88</v>
      </c>
      <c r="D1670" s="8">
        <v>9.9600000000000009</v>
      </c>
      <c r="E1670" s="8">
        <v>52</v>
      </c>
      <c r="P1670" s="10">
        <v>5720.38</v>
      </c>
      <c r="Q1670">
        <v>52</v>
      </c>
    </row>
    <row r="1671" spans="3:17" x14ac:dyDescent="0.25">
      <c r="C1671" s="8">
        <v>40.26</v>
      </c>
      <c r="D1671" s="8">
        <v>9.92</v>
      </c>
      <c r="E1671" s="8">
        <v>43</v>
      </c>
      <c r="P1671" s="10">
        <v>5709.16</v>
      </c>
      <c r="Q1671">
        <v>43</v>
      </c>
    </row>
    <row r="1672" spans="3:17" x14ac:dyDescent="0.25">
      <c r="C1672" s="8">
        <v>25.6</v>
      </c>
      <c r="D1672" s="8">
        <v>6.03</v>
      </c>
      <c r="E1672" s="8">
        <v>31</v>
      </c>
      <c r="P1672" s="10">
        <v>5708.87</v>
      </c>
      <c r="Q1672">
        <v>31</v>
      </c>
    </row>
    <row r="1673" spans="3:17" x14ac:dyDescent="0.25">
      <c r="C1673" s="8">
        <v>33.549999999999997</v>
      </c>
      <c r="D1673" s="8">
        <v>10.9</v>
      </c>
      <c r="E1673" s="8">
        <v>43</v>
      </c>
      <c r="P1673" s="10">
        <v>5699.84</v>
      </c>
      <c r="Q1673">
        <v>43</v>
      </c>
    </row>
    <row r="1674" spans="3:17" x14ac:dyDescent="0.25">
      <c r="C1674" s="8">
        <v>16.690000000000001</v>
      </c>
      <c r="D1674" s="8">
        <v>10.66</v>
      </c>
      <c r="E1674" s="8">
        <v>50</v>
      </c>
      <c r="P1674" s="10">
        <v>5698.74</v>
      </c>
      <c r="Q1674">
        <v>50</v>
      </c>
    </row>
    <row r="1675" spans="3:17" x14ac:dyDescent="0.25">
      <c r="C1675" s="8">
        <v>19.95</v>
      </c>
      <c r="D1675" s="8">
        <v>4.05</v>
      </c>
      <c r="E1675" s="8">
        <v>32</v>
      </c>
      <c r="P1675" s="10">
        <v>5693.43</v>
      </c>
      <c r="Q1675">
        <v>32</v>
      </c>
    </row>
    <row r="1676" spans="3:17" x14ac:dyDescent="0.25">
      <c r="C1676" s="8">
        <v>17.55</v>
      </c>
      <c r="D1676" s="8">
        <v>4.2300000000000004</v>
      </c>
      <c r="E1676" s="8">
        <v>52</v>
      </c>
      <c r="P1676" s="10">
        <v>5690.79</v>
      </c>
      <c r="Q1676">
        <v>52</v>
      </c>
    </row>
    <row r="1677" spans="3:17" x14ac:dyDescent="0.25">
      <c r="C1677" s="8">
        <v>22.01</v>
      </c>
      <c r="D1677" s="8">
        <v>5.01</v>
      </c>
      <c r="E1677" s="8">
        <v>40</v>
      </c>
      <c r="P1677" s="10">
        <v>5679.13</v>
      </c>
      <c r="Q1677">
        <v>40</v>
      </c>
    </row>
    <row r="1678" spans="3:17" x14ac:dyDescent="0.25">
      <c r="C1678" s="8">
        <v>41.8</v>
      </c>
      <c r="D1678" s="8">
        <v>5.82</v>
      </c>
      <c r="E1678" s="8">
        <v>41</v>
      </c>
      <c r="P1678" s="10">
        <v>5662.23</v>
      </c>
      <c r="Q1678">
        <v>41</v>
      </c>
    </row>
    <row r="1679" spans="3:17" x14ac:dyDescent="0.25">
      <c r="C1679" s="8">
        <v>19.170000000000002</v>
      </c>
      <c r="D1679" s="8">
        <v>7.94</v>
      </c>
      <c r="E1679" s="8">
        <v>46</v>
      </c>
      <c r="P1679" s="10">
        <v>5650.14</v>
      </c>
      <c r="Q1679">
        <v>46</v>
      </c>
    </row>
    <row r="1680" spans="3:17" x14ac:dyDescent="0.25">
      <c r="C1680" s="8">
        <v>32.799999999999997</v>
      </c>
      <c r="D1680" s="8">
        <v>6.16</v>
      </c>
      <c r="E1680" s="8">
        <v>41</v>
      </c>
      <c r="P1680" s="10">
        <v>5649.72</v>
      </c>
      <c r="Q1680">
        <v>41</v>
      </c>
    </row>
    <row r="1681" spans="3:17" x14ac:dyDescent="0.25">
      <c r="C1681" s="8">
        <v>35.814999999999998</v>
      </c>
      <c r="D1681" s="8">
        <v>4.1500000000000004</v>
      </c>
      <c r="E1681" s="8">
        <v>36</v>
      </c>
      <c r="P1681" s="10">
        <v>5630.46</v>
      </c>
      <c r="Q1681">
        <v>36</v>
      </c>
    </row>
    <row r="1682" spans="3:17" x14ac:dyDescent="0.25">
      <c r="C1682" s="8">
        <v>24.3</v>
      </c>
      <c r="D1682" s="8">
        <v>6.23</v>
      </c>
      <c r="E1682" s="8">
        <v>29</v>
      </c>
      <c r="P1682" s="10">
        <v>5615.37</v>
      </c>
      <c r="Q1682">
        <v>29</v>
      </c>
    </row>
    <row r="1683" spans="3:17" x14ac:dyDescent="0.25">
      <c r="C1683" s="8">
        <v>19.059999999999999</v>
      </c>
      <c r="D1683" s="8">
        <v>7.41</v>
      </c>
      <c r="E1683" s="8">
        <v>46</v>
      </c>
      <c r="P1683" s="10">
        <v>5612.83</v>
      </c>
      <c r="Q1683">
        <v>46</v>
      </c>
    </row>
    <row r="1684" spans="3:17" x14ac:dyDescent="0.25">
      <c r="C1684" s="8">
        <v>33.25</v>
      </c>
      <c r="D1684" s="8">
        <v>5.62</v>
      </c>
      <c r="E1684" s="8">
        <v>35</v>
      </c>
      <c r="P1684" s="10">
        <v>5594.85</v>
      </c>
      <c r="Q1684">
        <v>35</v>
      </c>
    </row>
    <row r="1685" spans="3:17" x14ac:dyDescent="0.25">
      <c r="C1685" s="8">
        <v>21.37</v>
      </c>
      <c r="D1685" s="8">
        <v>4.54</v>
      </c>
      <c r="E1685" s="8">
        <v>41</v>
      </c>
      <c r="P1685" s="10">
        <v>5587.59</v>
      </c>
      <c r="Q1685">
        <v>41</v>
      </c>
    </row>
    <row r="1686" spans="3:17" x14ac:dyDescent="0.25">
      <c r="C1686" s="8">
        <v>34.43</v>
      </c>
      <c r="D1686" s="8">
        <v>8.6199999999999992</v>
      </c>
      <c r="E1686" s="8">
        <v>37</v>
      </c>
      <c r="P1686" s="10">
        <v>5584.31</v>
      </c>
      <c r="Q1686">
        <v>37</v>
      </c>
    </row>
    <row r="1687" spans="3:17" x14ac:dyDescent="0.25">
      <c r="C1687" s="8">
        <v>20.86</v>
      </c>
      <c r="D1687" s="8">
        <v>4.3600000000000003</v>
      </c>
      <c r="E1687" s="8">
        <v>39</v>
      </c>
      <c r="P1687" s="10">
        <v>5582.95</v>
      </c>
      <c r="Q1687">
        <v>39</v>
      </c>
    </row>
    <row r="1688" spans="3:17" x14ac:dyDescent="0.25">
      <c r="C1688" s="8">
        <v>18.34</v>
      </c>
      <c r="D1688" s="8">
        <v>10.01</v>
      </c>
      <c r="E1688" s="8">
        <v>50</v>
      </c>
      <c r="P1688" s="10">
        <v>5576.35</v>
      </c>
      <c r="Q1688">
        <v>50</v>
      </c>
    </row>
    <row r="1689" spans="3:17" x14ac:dyDescent="0.25">
      <c r="C1689" s="8">
        <v>34.15</v>
      </c>
      <c r="D1689" s="8">
        <v>5.42</v>
      </c>
      <c r="E1689" s="8">
        <v>25</v>
      </c>
      <c r="P1689" s="10">
        <v>5552.61</v>
      </c>
      <c r="Q1689">
        <v>25</v>
      </c>
    </row>
    <row r="1690" spans="3:17" x14ac:dyDescent="0.25">
      <c r="C1690" s="8">
        <v>18.350000000000001</v>
      </c>
      <c r="D1690" s="8">
        <v>5.12</v>
      </c>
      <c r="E1690" s="8">
        <v>43</v>
      </c>
      <c r="P1690" s="10">
        <v>5540.35</v>
      </c>
      <c r="Q1690">
        <v>43</v>
      </c>
    </row>
    <row r="1691" spans="3:17" x14ac:dyDescent="0.25">
      <c r="C1691" s="8">
        <v>22.13</v>
      </c>
      <c r="D1691" s="8">
        <v>9.1999999999999993</v>
      </c>
      <c r="E1691" s="8">
        <v>43</v>
      </c>
      <c r="P1691" s="10">
        <v>5539.4</v>
      </c>
      <c r="Q1691">
        <v>43</v>
      </c>
    </row>
    <row r="1692" spans="3:17" x14ac:dyDescent="0.25">
      <c r="C1692" s="8">
        <v>22.51</v>
      </c>
      <c r="D1692" s="8">
        <v>6.08</v>
      </c>
      <c r="E1692" s="8">
        <v>36</v>
      </c>
      <c r="P1692" s="10">
        <v>5503.36</v>
      </c>
      <c r="Q1692">
        <v>36</v>
      </c>
    </row>
    <row r="1693" spans="3:17" x14ac:dyDescent="0.25">
      <c r="C1693" s="8">
        <v>31</v>
      </c>
      <c r="D1693" s="8">
        <v>4.7699999999999996</v>
      </c>
      <c r="E1693" s="8">
        <v>40</v>
      </c>
      <c r="P1693" s="10">
        <v>5488.26</v>
      </c>
      <c r="Q1693">
        <v>40</v>
      </c>
    </row>
    <row r="1694" spans="3:17" x14ac:dyDescent="0.25">
      <c r="C1694" s="8">
        <v>28.27</v>
      </c>
      <c r="D1694" s="8">
        <v>4.62</v>
      </c>
      <c r="E1694" s="8">
        <v>40</v>
      </c>
      <c r="P1694" s="10">
        <v>5484.47</v>
      </c>
      <c r="Q1694">
        <v>40</v>
      </c>
    </row>
    <row r="1695" spans="3:17" x14ac:dyDescent="0.25">
      <c r="C1695" s="8">
        <v>29.92</v>
      </c>
      <c r="D1695" s="8">
        <v>9.07</v>
      </c>
      <c r="E1695" s="8">
        <v>38</v>
      </c>
      <c r="P1695" s="10">
        <v>5478.04</v>
      </c>
      <c r="Q1695">
        <v>38</v>
      </c>
    </row>
    <row r="1696" spans="3:17" x14ac:dyDescent="0.25">
      <c r="C1696" s="8">
        <v>25.9</v>
      </c>
      <c r="D1696" s="8">
        <v>9.1199999999999992</v>
      </c>
      <c r="E1696" s="8">
        <v>38</v>
      </c>
      <c r="P1696" s="10">
        <v>5472.45</v>
      </c>
      <c r="Q1696">
        <v>38</v>
      </c>
    </row>
    <row r="1697" spans="3:17" x14ac:dyDescent="0.25">
      <c r="C1697" s="8">
        <v>27.74</v>
      </c>
      <c r="D1697" s="8">
        <v>7.32</v>
      </c>
      <c r="E1697" s="8">
        <v>37</v>
      </c>
      <c r="P1697" s="10">
        <v>5469.01</v>
      </c>
      <c r="Q1697">
        <v>37</v>
      </c>
    </row>
    <row r="1698" spans="3:17" x14ac:dyDescent="0.25">
      <c r="C1698" s="8">
        <v>17.260000000000002</v>
      </c>
      <c r="D1698" s="8">
        <v>11.73</v>
      </c>
      <c r="E1698" s="8">
        <v>51</v>
      </c>
      <c r="P1698" s="10">
        <v>5466.88</v>
      </c>
      <c r="Q1698">
        <v>51</v>
      </c>
    </row>
    <row r="1699" spans="3:17" x14ac:dyDescent="0.25">
      <c r="C1699" s="8">
        <v>19.855</v>
      </c>
      <c r="D1699" s="8">
        <v>6.64</v>
      </c>
      <c r="E1699" s="8">
        <v>37</v>
      </c>
      <c r="P1699" s="10">
        <v>5458.05</v>
      </c>
      <c r="Q1699">
        <v>37</v>
      </c>
    </row>
    <row r="1700" spans="3:17" x14ac:dyDescent="0.25">
      <c r="C1700" s="8">
        <v>41.69</v>
      </c>
      <c r="D1700" s="8">
        <v>5.78</v>
      </c>
      <c r="E1700" s="8">
        <v>42</v>
      </c>
      <c r="P1700" s="10">
        <v>5438.75</v>
      </c>
      <c r="Q1700">
        <v>42</v>
      </c>
    </row>
    <row r="1701" spans="3:17" x14ac:dyDescent="0.25">
      <c r="C1701" s="8">
        <v>16.12</v>
      </c>
      <c r="D1701" s="8">
        <v>10.45</v>
      </c>
      <c r="E1701" s="8">
        <v>46</v>
      </c>
      <c r="P1701" s="10">
        <v>5428.98</v>
      </c>
      <c r="Q1701">
        <v>46</v>
      </c>
    </row>
    <row r="1702" spans="3:17" x14ac:dyDescent="0.25">
      <c r="C1702" s="8">
        <v>37.43</v>
      </c>
      <c r="D1702" s="8">
        <v>4.5199999999999996</v>
      </c>
      <c r="E1702" s="8">
        <v>32</v>
      </c>
      <c r="P1702" s="10">
        <v>5428.73</v>
      </c>
      <c r="Q1702">
        <v>32</v>
      </c>
    </row>
    <row r="1703" spans="3:17" x14ac:dyDescent="0.25">
      <c r="C1703" s="8">
        <v>31.065000000000001</v>
      </c>
      <c r="D1703" s="8">
        <v>5.71</v>
      </c>
      <c r="E1703" s="8">
        <v>33</v>
      </c>
      <c r="P1703" s="10">
        <v>5425.02</v>
      </c>
      <c r="Q1703">
        <v>33</v>
      </c>
    </row>
    <row r="1704" spans="3:17" x14ac:dyDescent="0.25">
      <c r="C1704" s="8">
        <v>25.08</v>
      </c>
      <c r="D1704" s="8">
        <v>4.7699999999999996</v>
      </c>
      <c r="E1704" s="8">
        <v>42</v>
      </c>
      <c r="P1704" s="10">
        <v>5415.66</v>
      </c>
      <c r="Q1704">
        <v>42</v>
      </c>
    </row>
    <row r="1705" spans="3:17" x14ac:dyDescent="0.25">
      <c r="C1705" s="8">
        <v>15.2</v>
      </c>
      <c r="D1705" s="8">
        <v>7.81</v>
      </c>
      <c r="E1705" s="8">
        <v>49</v>
      </c>
      <c r="P1705" s="10">
        <v>5411.99</v>
      </c>
      <c r="Q1705">
        <v>49</v>
      </c>
    </row>
    <row r="1706" spans="3:17" x14ac:dyDescent="0.25">
      <c r="C1706" s="8">
        <v>22.34</v>
      </c>
      <c r="D1706" s="8">
        <v>5.19</v>
      </c>
      <c r="E1706" s="8">
        <v>38</v>
      </c>
      <c r="P1706" s="10">
        <v>5402.89</v>
      </c>
      <c r="Q1706">
        <v>38</v>
      </c>
    </row>
    <row r="1707" spans="3:17" x14ac:dyDescent="0.25">
      <c r="C1707" s="8">
        <v>40.15</v>
      </c>
      <c r="D1707" s="8">
        <v>5.93</v>
      </c>
      <c r="E1707" s="8">
        <v>40</v>
      </c>
      <c r="P1707" s="10">
        <v>5400.98</v>
      </c>
      <c r="Q1707">
        <v>40</v>
      </c>
    </row>
    <row r="1708" spans="3:17" x14ac:dyDescent="0.25">
      <c r="C1708" s="8">
        <v>37.729999999999997</v>
      </c>
      <c r="D1708" s="8">
        <v>6.29</v>
      </c>
      <c r="E1708" s="8">
        <v>40</v>
      </c>
      <c r="P1708" s="10">
        <v>5397.62</v>
      </c>
      <c r="Q1708">
        <v>40</v>
      </c>
    </row>
    <row r="1709" spans="3:17" x14ac:dyDescent="0.25">
      <c r="C1709" s="8">
        <v>25.35</v>
      </c>
      <c r="D1709" s="8">
        <v>4.9000000000000004</v>
      </c>
      <c r="E1709" s="8">
        <v>35</v>
      </c>
      <c r="P1709" s="10">
        <v>5396.44</v>
      </c>
      <c r="Q1709">
        <v>35</v>
      </c>
    </row>
    <row r="1710" spans="3:17" x14ac:dyDescent="0.25">
      <c r="C1710" s="8">
        <v>26.41</v>
      </c>
      <c r="D1710" s="8">
        <v>5.07</v>
      </c>
      <c r="E1710" s="8">
        <v>36</v>
      </c>
      <c r="P1710" s="10">
        <v>5385.34</v>
      </c>
      <c r="Q1710">
        <v>36</v>
      </c>
    </row>
    <row r="1711" spans="3:17" x14ac:dyDescent="0.25">
      <c r="C1711" s="8">
        <v>27.6</v>
      </c>
      <c r="D1711" s="8">
        <v>5.33</v>
      </c>
      <c r="E1711" s="8">
        <v>40</v>
      </c>
      <c r="P1711" s="10">
        <v>5383.54</v>
      </c>
      <c r="Q1711">
        <v>40</v>
      </c>
    </row>
    <row r="1712" spans="3:17" x14ac:dyDescent="0.25">
      <c r="C1712" s="8">
        <v>33.82</v>
      </c>
      <c r="D1712" s="8">
        <v>8.93</v>
      </c>
      <c r="E1712" s="8">
        <v>38</v>
      </c>
      <c r="P1712" s="10">
        <v>5377.46</v>
      </c>
      <c r="Q1712">
        <v>38</v>
      </c>
    </row>
    <row r="1713" spans="3:17" x14ac:dyDescent="0.25">
      <c r="C1713" s="8">
        <v>32.9</v>
      </c>
      <c r="D1713" s="8">
        <v>4.3499999999999996</v>
      </c>
      <c r="E1713" s="8">
        <v>34</v>
      </c>
      <c r="P1713" s="10">
        <v>5375.04</v>
      </c>
      <c r="Q1713">
        <v>34</v>
      </c>
    </row>
    <row r="1714" spans="3:17" x14ac:dyDescent="0.25">
      <c r="C1714" s="8">
        <v>30.875</v>
      </c>
      <c r="D1714" s="8">
        <v>9.5399999999999991</v>
      </c>
      <c r="E1714" s="8">
        <v>38</v>
      </c>
      <c r="P1714" s="10">
        <v>5373.36</v>
      </c>
      <c r="Q1714">
        <v>38</v>
      </c>
    </row>
    <row r="1715" spans="3:17" x14ac:dyDescent="0.25">
      <c r="C1715" s="8">
        <v>32.64</v>
      </c>
      <c r="D1715" s="8">
        <v>5.91</v>
      </c>
      <c r="E1715" s="8">
        <v>29</v>
      </c>
      <c r="P1715" s="10">
        <v>5364.66</v>
      </c>
      <c r="Q1715">
        <v>29</v>
      </c>
    </row>
    <row r="1716" spans="3:17" x14ac:dyDescent="0.25">
      <c r="C1716" s="8">
        <v>22.135000000000002</v>
      </c>
      <c r="D1716" s="8">
        <v>5.0999999999999996</v>
      </c>
      <c r="E1716" s="8">
        <v>35</v>
      </c>
      <c r="P1716" s="10">
        <v>5354.07</v>
      </c>
      <c r="Q1716">
        <v>35</v>
      </c>
    </row>
    <row r="1717" spans="3:17" x14ac:dyDescent="0.25">
      <c r="C1717" s="8">
        <v>16.53</v>
      </c>
      <c r="D1717" s="8">
        <v>5.08</v>
      </c>
      <c r="E1717" s="8">
        <v>51</v>
      </c>
      <c r="P1717" s="10">
        <v>5344.81</v>
      </c>
      <c r="Q1717">
        <v>51</v>
      </c>
    </row>
    <row r="1718" spans="3:17" x14ac:dyDescent="0.25">
      <c r="C1718" s="8">
        <v>32.774999999999999</v>
      </c>
      <c r="D1718" s="8">
        <v>4.75</v>
      </c>
      <c r="E1718" s="8">
        <v>33</v>
      </c>
      <c r="P1718" s="10">
        <v>5327.4</v>
      </c>
      <c r="Q1718">
        <v>33</v>
      </c>
    </row>
    <row r="1719" spans="3:17" x14ac:dyDescent="0.25">
      <c r="C1719" s="8">
        <v>30.9</v>
      </c>
      <c r="D1719" s="8">
        <v>6.05</v>
      </c>
      <c r="E1719" s="8">
        <v>32</v>
      </c>
      <c r="P1719" s="10">
        <v>5325.65</v>
      </c>
      <c r="Q1719">
        <v>32</v>
      </c>
    </row>
    <row r="1720" spans="3:17" x14ac:dyDescent="0.25">
      <c r="C1720" s="8">
        <v>15.58</v>
      </c>
      <c r="D1720" s="8">
        <v>11.56</v>
      </c>
      <c r="E1720" s="8">
        <v>50</v>
      </c>
      <c r="P1720" s="10">
        <v>5322.24</v>
      </c>
      <c r="Q1720">
        <v>50</v>
      </c>
    </row>
    <row r="1721" spans="3:17" x14ac:dyDescent="0.25">
      <c r="C1721" s="8">
        <v>26.315000000000001</v>
      </c>
      <c r="D1721" s="8">
        <v>5.76</v>
      </c>
      <c r="E1721" s="8">
        <v>30</v>
      </c>
      <c r="P1721" s="10">
        <v>5312.17</v>
      </c>
      <c r="Q1721">
        <v>30</v>
      </c>
    </row>
    <row r="1722" spans="3:17" x14ac:dyDescent="0.25">
      <c r="C1722" s="8">
        <v>35.61</v>
      </c>
      <c r="D1722" s="8">
        <v>5.65</v>
      </c>
      <c r="E1722" s="8">
        <v>24</v>
      </c>
      <c r="P1722" s="10">
        <v>5306.7</v>
      </c>
      <c r="Q1722">
        <v>24</v>
      </c>
    </row>
    <row r="1723" spans="3:17" x14ac:dyDescent="0.25">
      <c r="C1723" s="8">
        <v>37.56</v>
      </c>
      <c r="D1723" s="8">
        <v>5.88</v>
      </c>
      <c r="E1723" s="8">
        <v>20</v>
      </c>
      <c r="P1723" s="10">
        <v>5293.67</v>
      </c>
      <c r="Q1723">
        <v>20</v>
      </c>
    </row>
    <row r="1724" spans="3:17" x14ac:dyDescent="0.25">
      <c r="C1724" s="8">
        <v>15.49</v>
      </c>
      <c r="D1724" s="8">
        <v>9.6</v>
      </c>
      <c r="E1724" s="8">
        <v>50</v>
      </c>
      <c r="P1724" s="10">
        <v>5291.71</v>
      </c>
      <c r="Q1724">
        <v>50</v>
      </c>
    </row>
    <row r="1725" spans="3:17" x14ac:dyDescent="0.25">
      <c r="C1725" s="8">
        <v>23.48</v>
      </c>
      <c r="D1725" s="8">
        <v>6.24</v>
      </c>
      <c r="E1725" s="8">
        <v>37</v>
      </c>
      <c r="P1725" s="10">
        <v>5275.86</v>
      </c>
      <c r="Q1725">
        <v>37</v>
      </c>
    </row>
    <row r="1726" spans="3:17" x14ac:dyDescent="0.25">
      <c r="C1726" s="8">
        <v>30.02</v>
      </c>
      <c r="D1726" s="8">
        <v>7.63</v>
      </c>
      <c r="E1726" s="8">
        <v>38</v>
      </c>
      <c r="P1726" s="10">
        <v>5272.18</v>
      </c>
      <c r="Q1726">
        <v>38</v>
      </c>
    </row>
    <row r="1727" spans="3:17" x14ac:dyDescent="0.25">
      <c r="C1727" s="8">
        <v>26.885000000000002</v>
      </c>
      <c r="D1727" s="8">
        <v>8.66</v>
      </c>
      <c r="E1727" s="8">
        <v>38</v>
      </c>
      <c r="P1727" s="10">
        <v>5267.82</v>
      </c>
      <c r="Q1727">
        <v>38</v>
      </c>
    </row>
    <row r="1728" spans="3:17" x14ac:dyDescent="0.25">
      <c r="C1728" s="8">
        <v>25.84</v>
      </c>
      <c r="D1728" s="8">
        <v>8.5500000000000007</v>
      </c>
      <c r="E1728" s="8">
        <v>38</v>
      </c>
      <c r="P1728" s="10">
        <v>5266.37</v>
      </c>
      <c r="Q1728">
        <v>38</v>
      </c>
    </row>
    <row r="1729" spans="3:17" x14ac:dyDescent="0.25">
      <c r="C1729" s="8">
        <v>27.454999999999998</v>
      </c>
      <c r="D1729" s="8">
        <v>4.54</v>
      </c>
      <c r="E1729" s="8">
        <v>35</v>
      </c>
      <c r="P1729" s="10">
        <v>5261.47</v>
      </c>
      <c r="Q1729">
        <v>35</v>
      </c>
    </row>
    <row r="1730" spans="3:17" x14ac:dyDescent="0.25">
      <c r="C1730" s="8">
        <v>24.605</v>
      </c>
      <c r="D1730" s="8">
        <v>5.7</v>
      </c>
      <c r="E1730" s="8">
        <v>34</v>
      </c>
      <c r="P1730" s="10">
        <v>5257.51</v>
      </c>
      <c r="Q1730">
        <v>34</v>
      </c>
    </row>
    <row r="1731" spans="3:17" x14ac:dyDescent="0.25">
      <c r="C1731" s="8">
        <v>30.8</v>
      </c>
      <c r="D1731" s="8">
        <v>5.07</v>
      </c>
      <c r="E1731" s="8">
        <v>34</v>
      </c>
      <c r="P1731" s="10">
        <v>5253.52</v>
      </c>
      <c r="Q1731">
        <v>34</v>
      </c>
    </row>
    <row r="1732" spans="3:17" x14ac:dyDescent="0.25">
      <c r="C1732" s="8">
        <v>34.799999999999997</v>
      </c>
      <c r="D1732" s="8">
        <v>4.38</v>
      </c>
      <c r="E1732" s="8">
        <v>37</v>
      </c>
      <c r="P1732" s="10">
        <v>5246.05</v>
      </c>
      <c r="Q1732">
        <v>37</v>
      </c>
    </row>
    <row r="1733" spans="3:17" x14ac:dyDescent="0.25">
      <c r="C1733" s="8">
        <v>34.21</v>
      </c>
      <c r="D1733" s="8">
        <v>4.54</v>
      </c>
      <c r="E1733" s="8">
        <v>37</v>
      </c>
      <c r="P1733" s="10">
        <v>5245.23</v>
      </c>
      <c r="Q1733">
        <v>37</v>
      </c>
    </row>
    <row r="1734" spans="3:17" x14ac:dyDescent="0.25">
      <c r="C1734" s="8">
        <v>31</v>
      </c>
      <c r="D1734" s="8">
        <v>5.38</v>
      </c>
      <c r="E1734" s="8">
        <v>36</v>
      </c>
      <c r="P1734" s="10">
        <v>5240.7700000000004</v>
      </c>
      <c r="Q1734">
        <v>36</v>
      </c>
    </row>
    <row r="1735" spans="3:17" x14ac:dyDescent="0.25">
      <c r="C1735" s="8">
        <v>26.125</v>
      </c>
      <c r="D1735" s="8">
        <v>5.55</v>
      </c>
      <c r="E1735" s="8">
        <v>37</v>
      </c>
      <c r="P1735" s="10">
        <v>5227.99</v>
      </c>
      <c r="Q1735">
        <v>37</v>
      </c>
    </row>
    <row r="1736" spans="3:17" x14ac:dyDescent="0.25">
      <c r="C1736" s="8">
        <v>30.13</v>
      </c>
      <c r="D1736" s="8">
        <v>4.03</v>
      </c>
      <c r="E1736" s="8">
        <v>29</v>
      </c>
      <c r="P1736" s="10">
        <v>5216.4799999999996</v>
      </c>
      <c r="Q1736">
        <v>29</v>
      </c>
    </row>
    <row r="1737" spans="3:17" x14ac:dyDescent="0.25">
      <c r="C1737" s="8">
        <v>34.19</v>
      </c>
      <c r="D1737" s="8">
        <v>4.1900000000000004</v>
      </c>
      <c r="E1737" s="8">
        <v>24</v>
      </c>
      <c r="P1737" s="10">
        <v>5213.22</v>
      </c>
      <c r="Q1737">
        <v>24</v>
      </c>
    </row>
    <row r="1738" spans="3:17" x14ac:dyDescent="0.25">
      <c r="C1738" s="8">
        <v>22.515000000000001</v>
      </c>
      <c r="D1738" s="8">
        <v>4.37</v>
      </c>
      <c r="E1738" s="8">
        <v>31</v>
      </c>
      <c r="P1738" s="10">
        <v>5209.58</v>
      </c>
      <c r="Q1738">
        <v>31</v>
      </c>
    </row>
    <row r="1739" spans="3:17" x14ac:dyDescent="0.25">
      <c r="C1739" s="8">
        <v>18.239999999999998</v>
      </c>
      <c r="D1739" s="8">
        <v>5.31</v>
      </c>
      <c r="E1739" s="8">
        <v>41</v>
      </c>
      <c r="P1739" s="10">
        <v>5207.97</v>
      </c>
      <c r="Q1739">
        <v>41</v>
      </c>
    </row>
    <row r="1740" spans="3:17" x14ac:dyDescent="0.25">
      <c r="C1740" s="8">
        <v>37.28</v>
      </c>
      <c r="D1740" s="8">
        <v>4.66</v>
      </c>
      <c r="E1740" s="8">
        <v>20</v>
      </c>
      <c r="P1740" s="10">
        <v>5198.6899999999996</v>
      </c>
      <c r="Q1740">
        <v>20</v>
      </c>
    </row>
    <row r="1741" spans="3:17" x14ac:dyDescent="0.25">
      <c r="C1741" s="8">
        <v>18.2</v>
      </c>
      <c r="D1741" s="8">
        <v>6.19</v>
      </c>
      <c r="E1741" s="8">
        <v>45</v>
      </c>
      <c r="P1741" s="10">
        <v>5195.58</v>
      </c>
      <c r="Q1741">
        <v>45</v>
      </c>
    </row>
    <row r="1742" spans="3:17" x14ac:dyDescent="0.25">
      <c r="C1742" s="8">
        <v>20.53</v>
      </c>
      <c r="D1742" s="8">
        <v>4.8600000000000003</v>
      </c>
      <c r="E1742" s="8">
        <v>40</v>
      </c>
      <c r="P1742" s="10">
        <v>5177.12</v>
      </c>
      <c r="Q1742">
        <v>40</v>
      </c>
    </row>
    <row r="1743" spans="3:17" x14ac:dyDescent="0.25">
      <c r="C1743" s="8">
        <v>23.79</v>
      </c>
      <c r="D1743" s="8">
        <v>4.74</v>
      </c>
      <c r="E1743" s="8">
        <v>33</v>
      </c>
      <c r="P1743" s="10">
        <v>5166.96</v>
      </c>
      <c r="Q1743">
        <v>33</v>
      </c>
    </row>
    <row r="1744" spans="3:17" x14ac:dyDescent="0.25">
      <c r="C1744" s="8">
        <v>29.8</v>
      </c>
      <c r="D1744" s="8">
        <v>6.03</v>
      </c>
      <c r="E1744" s="8">
        <v>34</v>
      </c>
      <c r="P1744" s="10">
        <v>5152.13</v>
      </c>
      <c r="Q1744">
        <v>34</v>
      </c>
    </row>
    <row r="1745" spans="3:17" x14ac:dyDescent="0.25">
      <c r="C1745" s="8">
        <v>31.54</v>
      </c>
      <c r="D1745" s="8">
        <v>4.71</v>
      </c>
      <c r="E1745" s="8">
        <v>34</v>
      </c>
      <c r="P1745" s="10">
        <v>5148.55</v>
      </c>
      <c r="Q1745">
        <v>34</v>
      </c>
    </row>
    <row r="1746" spans="3:17" x14ac:dyDescent="0.25">
      <c r="C1746" s="8">
        <v>20.82</v>
      </c>
      <c r="D1746" s="8">
        <v>5.55</v>
      </c>
      <c r="E1746" s="8">
        <v>40</v>
      </c>
      <c r="P1746" s="10">
        <v>5144.18</v>
      </c>
      <c r="Q1746">
        <v>40</v>
      </c>
    </row>
    <row r="1747" spans="3:17" x14ac:dyDescent="0.25">
      <c r="C1747" s="8">
        <v>38.83</v>
      </c>
      <c r="D1747" s="8">
        <v>4.78</v>
      </c>
      <c r="E1747" s="8">
        <v>30</v>
      </c>
      <c r="P1747" s="10">
        <v>5138.26</v>
      </c>
      <c r="Q1747">
        <v>30</v>
      </c>
    </row>
    <row r="1748" spans="3:17" x14ac:dyDescent="0.25">
      <c r="C1748" s="8">
        <v>23.44</v>
      </c>
      <c r="D1748" s="8">
        <v>4.6500000000000004</v>
      </c>
      <c r="E1748" s="8">
        <v>36</v>
      </c>
      <c r="P1748" s="10">
        <v>5136.75</v>
      </c>
      <c r="Q1748">
        <v>36</v>
      </c>
    </row>
    <row r="1749" spans="3:17" x14ac:dyDescent="0.25">
      <c r="C1749" s="8">
        <v>24.13</v>
      </c>
      <c r="D1749" s="8">
        <v>5.2</v>
      </c>
      <c r="E1749" s="8">
        <v>37</v>
      </c>
      <c r="P1749" s="10">
        <v>5125.22</v>
      </c>
      <c r="Q1749">
        <v>37</v>
      </c>
    </row>
    <row r="1750" spans="3:17" x14ac:dyDescent="0.25">
      <c r="C1750" s="8">
        <v>42.13</v>
      </c>
      <c r="D1750" s="8">
        <v>4.54</v>
      </c>
      <c r="E1750" s="8">
        <v>36</v>
      </c>
      <c r="P1750" s="10">
        <v>5124.1899999999996</v>
      </c>
      <c r="Q1750">
        <v>36</v>
      </c>
    </row>
    <row r="1751" spans="3:17" x14ac:dyDescent="0.25">
      <c r="C1751" s="8">
        <v>17.86</v>
      </c>
      <c r="D1751" s="8">
        <v>4.1100000000000003</v>
      </c>
      <c r="E1751" s="8">
        <v>36</v>
      </c>
      <c r="P1751" s="10">
        <v>5116.5</v>
      </c>
      <c r="Q1751">
        <v>36</v>
      </c>
    </row>
    <row r="1752" spans="3:17" x14ac:dyDescent="0.25">
      <c r="C1752" s="8">
        <v>32.78</v>
      </c>
      <c r="D1752" s="8">
        <v>4.63</v>
      </c>
      <c r="E1752" s="8">
        <v>25</v>
      </c>
      <c r="P1752" s="10">
        <v>5087.92</v>
      </c>
      <c r="Q1752">
        <v>25</v>
      </c>
    </row>
    <row r="1753" spans="3:17" x14ac:dyDescent="0.25">
      <c r="C1753" s="8">
        <v>23.9</v>
      </c>
      <c r="D1753" s="8">
        <v>6.06</v>
      </c>
      <c r="E1753" s="8">
        <v>27</v>
      </c>
      <c r="P1753" s="10">
        <v>5080.1000000000004</v>
      </c>
      <c r="Q1753">
        <v>27</v>
      </c>
    </row>
    <row r="1754" spans="3:17" x14ac:dyDescent="0.25">
      <c r="C1754" s="8">
        <v>15.47</v>
      </c>
      <c r="D1754" s="8">
        <v>8.43</v>
      </c>
      <c r="E1754" s="8">
        <v>45</v>
      </c>
      <c r="P1754" s="10">
        <v>5077.1899999999996</v>
      </c>
      <c r="Q1754">
        <v>45</v>
      </c>
    </row>
    <row r="1755" spans="3:17" x14ac:dyDescent="0.25">
      <c r="C1755" s="8">
        <v>28.54</v>
      </c>
      <c r="D1755" s="8">
        <v>5.51</v>
      </c>
      <c r="E1755" s="8">
        <v>31</v>
      </c>
      <c r="P1755" s="10">
        <v>5059.5600000000004</v>
      </c>
      <c r="Q1755">
        <v>31</v>
      </c>
    </row>
    <row r="1756" spans="3:17" x14ac:dyDescent="0.25">
      <c r="C1756" s="8">
        <v>18.54</v>
      </c>
      <c r="D1756" s="8">
        <v>4.95</v>
      </c>
      <c r="E1756" s="8">
        <v>44</v>
      </c>
      <c r="P1756" s="10">
        <v>5054.05</v>
      </c>
      <c r="Q1756">
        <v>44</v>
      </c>
    </row>
    <row r="1757" spans="3:17" x14ac:dyDescent="0.25">
      <c r="C1757" s="8">
        <v>32.18</v>
      </c>
      <c r="D1757" s="8">
        <v>6.44</v>
      </c>
      <c r="E1757" s="8">
        <v>27</v>
      </c>
      <c r="P1757" s="10">
        <v>5045.1499999999996</v>
      </c>
      <c r="Q1757">
        <v>27</v>
      </c>
    </row>
    <row r="1758" spans="3:17" x14ac:dyDescent="0.25">
      <c r="C1758" s="8">
        <v>37.380000000000003</v>
      </c>
      <c r="D1758" s="8">
        <v>6.05</v>
      </c>
      <c r="E1758" s="8">
        <v>23</v>
      </c>
      <c r="P1758" s="10">
        <v>5043.13</v>
      </c>
      <c r="Q1758">
        <v>23</v>
      </c>
    </row>
    <row r="1759" spans="3:17" x14ac:dyDescent="0.25">
      <c r="C1759" s="8">
        <v>31.12</v>
      </c>
      <c r="D1759" s="8">
        <v>4.76</v>
      </c>
      <c r="E1759" s="8">
        <v>26</v>
      </c>
      <c r="P1759" s="10">
        <v>5038.57</v>
      </c>
      <c r="Q1759">
        <v>26</v>
      </c>
    </row>
    <row r="1760" spans="3:17" x14ac:dyDescent="0.25">
      <c r="C1760" s="8">
        <v>22.01</v>
      </c>
      <c r="D1760" s="8">
        <v>6.72</v>
      </c>
      <c r="E1760" s="8">
        <v>38</v>
      </c>
      <c r="P1760" s="10">
        <v>5034.1000000000004</v>
      </c>
      <c r="Q1760">
        <v>38</v>
      </c>
    </row>
    <row r="1761" spans="3:17" x14ac:dyDescent="0.25">
      <c r="C1761" s="8">
        <v>27.645</v>
      </c>
      <c r="D1761" s="8">
        <v>5.7</v>
      </c>
      <c r="E1761" s="8">
        <v>33</v>
      </c>
      <c r="P1761" s="10">
        <v>5031.2700000000004</v>
      </c>
      <c r="Q1761">
        <v>33</v>
      </c>
    </row>
    <row r="1762" spans="3:17" x14ac:dyDescent="0.25">
      <c r="C1762" s="8">
        <v>29.64</v>
      </c>
      <c r="D1762" s="8">
        <v>5.31</v>
      </c>
      <c r="E1762" s="8">
        <v>38</v>
      </c>
      <c r="P1762" s="10">
        <v>5028.1499999999996</v>
      </c>
      <c r="Q1762">
        <v>38</v>
      </c>
    </row>
    <row r="1763" spans="3:17" x14ac:dyDescent="0.25">
      <c r="C1763" s="8">
        <v>33.700000000000003</v>
      </c>
      <c r="D1763" s="8">
        <v>4.32</v>
      </c>
      <c r="E1763" s="8">
        <v>36</v>
      </c>
      <c r="P1763" s="10">
        <v>5012.47</v>
      </c>
      <c r="Q1763">
        <v>36</v>
      </c>
    </row>
    <row r="1764" spans="3:17" x14ac:dyDescent="0.25">
      <c r="C1764" s="8">
        <v>27.5</v>
      </c>
      <c r="D1764" s="8">
        <v>4.2300000000000004</v>
      </c>
      <c r="E1764" s="8">
        <v>36</v>
      </c>
      <c r="P1764" s="10">
        <v>5003.8500000000004</v>
      </c>
      <c r="Q1764">
        <v>36</v>
      </c>
    </row>
    <row r="1765" spans="3:17" x14ac:dyDescent="0.25">
      <c r="C1765" s="8">
        <v>16.12</v>
      </c>
      <c r="D1765" s="8">
        <v>6.09</v>
      </c>
      <c r="E1765" s="8">
        <v>47</v>
      </c>
      <c r="P1765" s="10">
        <v>5003.7700000000004</v>
      </c>
      <c r="Q1765">
        <v>47</v>
      </c>
    </row>
    <row r="1766" spans="3:17" x14ac:dyDescent="0.25">
      <c r="C1766" s="8">
        <v>26.73</v>
      </c>
      <c r="D1766" s="8">
        <v>4.74</v>
      </c>
      <c r="E1766" s="8">
        <v>36</v>
      </c>
      <c r="P1766" s="10">
        <v>5002.78</v>
      </c>
      <c r="Q1766">
        <v>36</v>
      </c>
    </row>
    <row r="1767" spans="3:17" x14ac:dyDescent="0.25">
      <c r="C1767" s="8">
        <v>37.25</v>
      </c>
      <c r="D1767" s="8">
        <v>6.23</v>
      </c>
      <c r="E1767" s="8">
        <v>23</v>
      </c>
      <c r="P1767" s="10">
        <v>4999.04</v>
      </c>
      <c r="Q1767">
        <v>23</v>
      </c>
    </row>
    <row r="1768" spans="3:17" x14ac:dyDescent="0.25">
      <c r="C1768" s="8">
        <v>23.56</v>
      </c>
      <c r="D1768" s="8">
        <v>5.45</v>
      </c>
      <c r="E1768" s="8">
        <v>36</v>
      </c>
      <c r="P1768" s="10">
        <v>4992.38</v>
      </c>
      <c r="Q1768">
        <v>36</v>
      </c>
    </row>
    <row r="1769" spans="3:17" x14ac:dyDescent="0.25">
      <c r="C1769" s="8">
        <v>15.84</v>
      </c>
      <c r="D1769" s="8">
        <v>10.34</v>
      </c>
      <c r="E1769" s="8">
        <v>51</v>
      </c>
      <c r="P1769" s="10">
        <v>4985.22</v>
      </c>
      <c r="Q1769">
        <v>51</v>
      </c>
    </row>
    <row r="1770" spans="3:17" x14ac:dyDescent="0.25">
      <c r="C1770" s="8">
        <v>36.630000000000003</v>
      </c>
      <c r="D1770" s="8">
        <v>5.15</v>
      </c>
      <c r="E1770" s="8">
        <v>33</v>
      </c>
      <c r="P1770" s="10">
        <v>4949.76</v>
      </c>
      <c r="Q1770">
        <v>33</v>
      </c>
    </row>
    <row r="1771" spans="3:17" x14ac:dyDescent="0.25">
      <c r="C1771" s="8">
        <v>16.47</v>
      </c>
      <c r="D1771" s="8">
        <v>11.72</v>
      </c>
      <c r="E1771" s="8">
        <v>50</v>
      </c>
      <c r="P1771" s="10">
        <v>4942.0600000000004</v>
      </c>
      <c r="Q1771">
        <v>50</v>
      </c>
    </row>
    <row r="1772" spans="3:17" x14ac:dyDescent="0.25">
      <c r="C1772" s="8">
        <v>25.8</v>
      </c>
      <c r="D1772" s="8">
        <v>5.29</v>
      </c>
      <c r="E1772" s="8">
        <v>32</v>
      </c>
      <c r="P1772" s="10">
        <v>4934.71</v>
      </c>
      <c r="Q1772">
        <v>32</v>
      </c>
    </row>
    <row r="1773" spans="3:17" x14ac:dyDescent="0.25">
      <c r="C1773" s="8">
        <v>23.6</v>
      </c>
      <c r="D1773" s="8">
        <v>4.33</v>
      </c>
      <c r="E1773" s="8">
        <v>33</v>
      </c>
      <c r="P1773" s="10">
        <v>4931.6499999999996</v>
      </c>
      <c r="Q1773">
        <v>33</v>
      </c>
    </row>
    <row r="1774" spans="3:17" x14ac:dyDescent="0.25">
      <c r="C1774" s="8">
        <v>32.11</v>
      </c>
      <c r="D1774" s="8">
        <v>6.24</v>
      </c>
      <c r="E1774" s="8">
        <v>31</v>
      </c>
      <c r="P1774" s="10">
        <v>4922.92</v>
      </c>
      <c r="Q1774">
        <v>31</v>
      </c>
    </row>
    <row r="1775" spans="3:17" x14ac:dyDescent="0.25">
      <c r="C1775" s="8">
        <v>30.114999999999998</v>
      </c>
      <c r="D1775" s="8">
        <v>11.61</v>
      </c>
      <c r="E1775" s="8">
        <v>22</v>
      </c>
      <c r="P1775" s="10">
        <v>4915.0600000000004</v>
      </c>
      <c r="Q1775">
        <v>22</v>
      </c>
    </row>
    <row r="1776" spans="3:17" x14ac:dyDescent="0.25">
      <c r="C1776" s="8">
        <v>20.28</v>
      </c>
      <c r="D1776" s="8">
        <v>11.07</v>
      </c>
      <c r="E1776" s="8">
        <v>43</v>
      </c>
      <c r="P1776" s="10">
        <v>4911.8900000000003</v>
      </c>
      <c r="Q1776">
        <v>43</v>
      </c>
    </row>
    <row r="1777" spans="3:17" x14ac:dyDescent="0.25">
      <c r="C1777" s="8">
        <v>20.234999999999999</v>
      </c>
      <c r="D1777" s="8">
        <v>5.19</v>
      </c>
      <c r="E1777" s="8">
        <v>31</v>
      </c>
      <c r="P1777" s="10">
        <v>4906.41</v>
      </c>
      <c r="Q1777">
        <v>31</v>
      </c>
    </row>
    <row r="1778" spans="3:17" x14ac:dyDescent="0.25">
      <c r="C1778" s="8">
        <v>25.27</v>
      </c>
      <c r="D1778" s="8">
        <v>5.7</v>
      </c>
      <c r="E1778" s="8">
        <v>36</v>
      </c>
      <c r="P1778" s="10">
        <v>4894.75</v>
      </c>
      <c r="Q1778">
        <v>36</v>
      </c>
    </row>
    <row r="1779" spans="3:17" x14ac:dyDescent="0.25">
      <c r="C1779" s="8">
        <v>24.24</v>
      </c>
      <c r="D1779" s="8">
        <v>6.15</v>
      </c>
      <c r="E1779" s="8">
        <v>33</v>
      </c>
      <c r="P1779" s="10">
        <v>4894.3900000000003</v>
      </c>
      <c r="Q1779">
        <v>33</v>
      </c>
    </row>
    <row r="1780" spans="3:17" x14ac:dyDescent="0.25">
      <c r="C1780" s="8">
        <v>35.75</v>
      </c>
      <c r="D1780" s="8">
        <v>5.07</v>
      </c>
      <c r="E1780" s="8">
        <v>35</v>
      </c>
      <c r="P1780" s="10">
        <v>4890</v>
      </c>
      <c r="Q1780">
        <v>35</v>
      </c>
    </row>
    <row r="1781" spans="3:17" x14ac:dyDescent="0.25">
      <c r="C1781" s="8">
        <v>29.92</v>
      </c>
      <c r="D1781" s="8">
        <v>10.97</v>
      </c>
      <c r="E1781" s="8">
        <v>38</v>
      </c>
      <c r="P1781" s="10">
        <v>4889.04</v>
      </c>
      <c r="Q1781">
        <v>38</v>
      </c>
    </row>
    <row r="1782" spans="3:17" x14ac:dyDescent="0.25">
      <c r="C1782" s="8">
        <v>26.2</v>
      </c>
      <c r="D1782" s="8">
        <v>10.93</v>
      </c>
      <c r="E1782" s="8">
        <v>37</v>
      </c>
      <c r="P1782" s="10">
        <v>4883.87</v>
      </c>
      <c r="Q1782">
        <v>37</v>
      </c>
    </row>
    <row r="1783" spans="3:17" x14ac:dyDescent="0.25">
      <c r="C1783" s="8">
        <v>26.695</v>
      </c>
      <c r="D1783" s="8">
        <v>4.21</v>
      </c>
      <c r="E1783" s="8">
        <v>27</v>
      </c>
      <c r="P1783" s="10">
        <v>4877.9799999999996</v>
      </c>
      <c r="Q1783">
        <v>27</v>
      </c>
    </row>
    <row r="1784" spans="3:17" x14ac:dyDescent="0.25">
      <c r="C1784" s="8">
        <v>23.16</v>
      </c>
      <c r="D1784" s="8">
        <v>5.5</v>
      </c>
      <c r="E1784" s="8">
        <v>35</v>
      </c>
      <c r="P1784" s="10">
        <v>4859.8900000000003</v>
      </c>
      <c r="Q1784">
        <v>35</v>
      </c>
    </row>
    <row r="1785" spans="3:17" x14ac:dyDescent="0.25">
      <c r="C1785" s="8">
        <v>32.585000000000001</v>
      </c>
      <c r="D1785" s="8">
        <v>4.93</v>
      </c>
      <c r="E1785" s="8">
        <v>28</v>
      </c>
      <c r="P1785" s="10">
        <v>4846.92</v>
      </c>
      <c r="Q1785">
        <v>28</v>
      </c>
    </row>
    <row r="1786" spans="3:17" x14ac:dyDescent="0.25">
      <c r="C1786" s="8">
        <v>33.97</v>
      </c>
      <c r="D1786" s="8">
        <v>5.6</v>
      </c>
      <c r="E1786" s="8">
        <v>23</v>
      </c>
      <c r="P1786" s="10">
        <v>4846.53</v>
      </c>
      <c r="Q1786">
        <v>23</v>
      </c>
    </row>
    <row r="1787" spans="3:17" x14ac:dyDescent="0.25">
      <c r="C1787" s="8">
        <v>16.57</v>
      </c>
      <c r="D1787" s="8">
        <v>9.99</v>
      </c>
      <c r="E1787" s="8">
        <v>50</v>
      </c>
      <c r="P1787" s="10">
        <v>4844.67</v>
      </c>
      <c r="Q1787">
        <v>50</v>
      </c>
    </row>
    <row r="1788" spans="3:17" x14ac:dyDescent="0.25">
      <c r="C1788" s="8">
        <v>17.55</v>
      </c>
      <c r="D1788" s="8">
        <v>5.93</v>
      </c>
      <c r="E1788" s="8">
        <v>44</v>
      </c>
      <c r="P1788" s="10">
        <v>4843.79</v>
      </c>
      <c r="Q1788">
        <v>44</v>
      </c>
    </row>
    <row r="1789" spans="3:17" x14ac:dyDescent="0.25">
      <c r="C1789" s="8">
        <v>29.41</v>
      </c>
      <c r="D1789" s="8">
        <v>6.29</v>
      </c>
      <c r="E1789" s="8">
        <v>29</v>
      </c>
      <c r="P1789" s="10">
        <v>4840.95</v>
      </c>
      <c r="Q1789">
        <v>29</v>
      </c>
    </row>
    <row r="1790" spans="3:17" x14ac:dyDescent="0.25">
      <c r="C1790" s="8">
        <v>17.91</v>
      </c>
      <c r="D1790" s="8">
        <v>5.65</v>
      </c>
      <c r="E1790" s="8">
        <v>40</v>
      </c>
      <c r="P1790" s="10">
        <v>4839.18</v>
      </c>
      <c r="Q1790">
        <v>40</v>
      </c>
    </row>
    <row r="1791" spans="3:17" x14ac:dyDescent="0.25">
      <c r="C1791" s="8">
        <v>31.57</v>
      </c>
      <c r="D1791" s="8">
        <v>6.15</v>
      </c>
      <c r="E1791" s="8">
        <v>32</v>
      </c>
      <c r="P1791" s="10">
        <v>4837.58</v>
      </c>
      <c r="Q1791">
        <v>32</v>
      </c>
    </row>
    <row r="1792" spans="3:17" x14ac:dyDescent="0.25">
      <c r="C1792" s="8">
        <v>33.18</v>
      </c>
      <c r="D1792" s="8">
        <v>5.22</v>
      </c>
      <c r="E1792" s="8">
        <v>23</v>
      </c>
      <c r="P1792" s="10">
        <v>4835.43</v>
      </c>
      <c r="Q1792">
        <v>23</v>
      </c>
    </row>
    <row r="1793" spans="3:17" x14ac:dyDescent="0.25">
      <c r="C1793" s="8">
        <v>37</v>
      </c>
      <c r="D1793" s="8">
        <v>11.66</v>
      </c>
      <c r="E1793" s="8">
        <v>22</v>
      </c>
      <c r="P1793" s="10">
        <v>4830.63</v>
      </c>
      <c r="Q1793">
        <v>22</v>
      </c>
    </row>
    <row r="1794" spans="3:17" x14ac:dyDescent="0.25">
      <c r="C1794" s="8">
        <v>18.905000000000001</v>
      </c>
      <c r="D1794" s="8">
        <v>4.91</v>
      </c>
      <c r="E1794" s="8">
        <v>28</v>
      </c>
      <c r="P1794" s="10">
        <v>4827.8999999999996</v>
      </c>
      <c r="Q1794">
        <v>28</v>
      </c>
    </row>
    <row r="1795" spans="3:17" x14ac:dyDescent="0.25">
      <c r="C1795" s="8">
        <v>20.03</v>
      </c>
      <c r="D1795" s="8">
        <v>9.25</v>
      </c>
      <c r="E1795" s="8">
        <v>43</v>
      </c>
      <c r="P1795" s="10">
        <v>4827.1000000000004</v>
      </c>
      <c r="Q1795">
        <v>43</v>
      </c>
    </row>
    <row r="1796" spans="3:17" x14ac:dyDescent="0.25">
      <c r="C1796" s="8">
        <v>16.7</v>
      </c>
      <c r="D1796" s="8">
        <v>11.48</v>
      </c>
      <c r="E1796" s="8">
        <v>46</v>
      </c>
      <c r="P1796" s="10">
        <v>4812.34</v>
      </c>
      <c r="Q1796">
        <v>46</v>
      </c>
    </row>
    <row r="1797" spans="3:17" x14ac:dyDescent="0.25">
      <c r="C1797" s="8">
        <v>39.82</v>
      </c>
      <c r="D1797" s="8">
        <v>6.06</v>
      </c>
      <c r="E1797" s="8">
        <v>34</v>
      </c>
      <c r="P1797" s="10">
        <v>4795.66</v>
      </c>
      <c r="Q1797">
        <v>34</v>
      </c>
    </row>
    <row r="1798" spans="3:17" x14ac:dyDescent="0.25">
      <c r="C1798" s="8">
        <v>22.04</v>
      </c>
      <c r="D1798" s="8">
        <v>5.86</v>
      </c>
      <c r="E1798" s="8">
        <v>37</v>
      </c>
      <c r="P1798" s="10">
        <v>4787.42</v>
      </c>
      <c r="Q1798">
        <v>37</v>
      </c>
    </row>
    <row r="1799" spans="3:17" x14ac:dyDescent="0.25">
      <c r="C1799" s="8">
        <v>28.27</v>
      </c>
      <c r="D1799" s="8">
        <v>5.33</v>
      </c>
      <c r="E1799" s="8">
        <v>34</v>
      </c>
      <c r="P1799" s="10">
        <v>4779.6000000000004</v>
      </c>
      <c r="Q1799">
        <v>34</v>
      </c>
    </row>
    <row r="1800" spans="3:17" x14ac:dyDescent="0.25">
      <c r="C1800" s="8">
        <v>18.5</v>
      </c>
      <c r="D1800" s="8">
        <v>5.33</v>
      </c>
      <c r="E1800" s="8">
        <v>35</v>
      </c>
      <c r="P1800" s="10">
        <v>4766.0200000000004</v>
      </c>
      <c r="Q1800">
        <v>35</v>
      </c>
    </row>
    <row r="1801" spans="3:17" x14ac:dyDescent="0.25">
      <c r="C1801" s="8">
        <v>38.6</v>
      </c>
      <c r="D1801" s="8">
        <v>6.02</v>
      </c>
      <c r="E1801" s="8">
        <v>37</v>
      </c>
      <c r="P1801" s="10">
        <v>4762.33</v>
      </c>
      <c r="Q1801">
        <v>37</v>
      </c>
    </row>
    <row r="1802" spans="3:17" x14ac:dyDescent="0.25">
      <c r="C1802" s="8">
        <v>43.12</v>
      </c>
      <c r="D1802" s="8">
        <v>6.25</v>
      </c>
      <c r="E1802" s="8">
        <v>32</v>
      </c>
      <c r="P1802" s="10">
        <v>4753.6400000000003</v>
      </c>
      <c r="Q1802">
        <v>32</v>
      </c>
    </row>
    <row r="1803" spans="3:17" x14ac:dyDescent="0.25">
      <c r="C1803" s="8">
        <v>30.5</v>
      </c>
      <c r="D1803" s="8">
        <v>4.8099999999999996</v>
      </c>
      <c r="E1803" s="8">
        <v>36</v>
      </c>
      <c r="P1803" s="10">
        <v>4751.07</v>
      </c>
      <c r="Q1803">
        <v>36</v>
      </c>
    </row>
    <row r="1804" spans="3:17" x14ac:dyDescent="0.25">
      <c r="C1804" s="8">
        <v>27.61</v>
      </c>
      <c r="D1804" s="8">
        <v>4.5999999999999996</v>
      </c>
      <c r="E1804" s="8">
        <v>37</v>
      </c>
      <c r="P1804" s="10">
        <v>4747.05</v>
      </c>
      <c r="Q1804">
        <v>37</v>
      </c>
    </row>
    <row r="1805" spans="3:17" x14ac:dyDescent="0.25">
      <c r="C1805" s="8">
        <v>27.1</v>
      </c>
      <c r="D1805" s="8">
        <v>5.08</v>
      </c>
      <c r="E1805" s="8">
        <v>37</v>
      </c>
      <c r="P1805" s="10">
        <v>4746.34</v>
      </c>
      <c r="Q1805">
        <v>37</v>
      </c>
    </row>
    <row r="1806" spans="3:17" x14ac:dyDescent="0.25">
      <c r="C1806" s="8">
        <v>35.93</v>
      </c>
      <c r="D1806" s="8">
        <v>5.43</v>
      </c>
      <c r="E1806" s="8">
        <v>19</v>
      </c>
      <c r="P1806" s="10">
        <v>4740.78</v>
      </c>
      <c r="Q1806">
        <v>19</v>
      </c>
    </row>
    <row r="1807" spans="3:17" x14ac:dyDescent="0.25">
      <c r="C1807" s="8">
        <v>32.68</v>
      </c>
      <c r="D1807" s="8">
        <v>5.44</v>
      </c>
      <c r="E1807" s="8">
        <v>33</v>
      </c>
      <c r="P1807" s="10">
        <v>4738.2700000000004</v>
      </c>
      <c r="Q1807">
        <v>33</v>
      </c>
    </row>
    <row r="1808" spans="3:17" x14ac:dyDescent="0.25">
      <c r="C1808" s="8">
        <v>20.74</v>
      </c>
      <c r="D1808" s="8">
        <v>11.69</v>
      </c>
      <c r="E1808" s="8">
        <v>38</v>
      </c>
      <c r="P1808" s="10">
        <v>4734.6400000000003</v>
      </c>
      <c r="Q1808">
        <v>38</v>
      </c>
    </row>
    <row r="1809" spans="3:17" x14ac:dyDescent="0.25">
      <c r="C1809" s="8">
        <v>15.57</v>
      </c>
      <c r="D1809" s="8">
        <v>6.07</v>
      </c>
      <c r="E1809" s="8">
        <v>44</v>
      </c>
      <c r="P1809" s="10">
        <v>4728.71</v>
      </c>
      <c r="Q1809">
        <v>44</v>
      </c>
    </row>
    <row r="1810" spans="3:17" x14ac:dyDescent="0.25">
      <c r="C1810" s="8">
        <v>23.844999999999999</v>
      </c>
      <c r="D1810" s="8">
        <v>4.3600000000000003</v>
      </c>
      <c r="E1810" s="8">
        <v>30</v>
      </c>
      <c r="P1810" s="10">
        <v>4719.74</v>
      </c>
      <c r="Q1810">
        <v>30</v>
      </c>
    </row>
    <row r="1811" spans="3:17" x14ac:dyDescent="0.25">
      <c r="C1811" s="8">
        <v>22.895</v>
      </c>
      <c r="D1811" s="8">
        <v>5.24</v>
      </c>
      <c r="E1811" s="8">
        <v>32</v>
      </c>
      <c r="P1811" s="10">
        <v>4719.5200000000004</v>
      </c>
      <c r="Q1811">
        <v>32</v>
      </c>
    </row>
    <row r="1812" spans="3:17" x14ac:dyDescent="0.25">
      <c r="C1812" s="8">
        <v>21.945</v>
      </c>
      <c r="D1812" s="8">
        <v>5.37</v>
      </c>
      <c r="E1812" s="8">
        <v>32</v>
      </c>
      <c r="P1812" s="10">
        <v>4718.2</v>
      </c>
      <c r="Q1812">
        <v>32</v>
      </c>
    </row>
    <row r="1813" spans="3:17" x14ac:dyDescent="0.25">
      <c r="C1813" s="8">
        <v>19.47</v>
      </c>
      <c r="D1813" s="8">
        <v>6.6</v>
      </c>
      <c r="E1813" s="8">
        <v>43</v>
      </c>
      <c r="P1813" s="10">
        <v>4712.12</v>
      </c>
      <c r="Q1813">
        <v>43</v>
      </c>
    </row>
    <row r="1814" spans="3:17" x14ac:dyDescent="0.25">
      <c r="C1814" s="8">
        <v>15.61</v>
      </c>
      <c r="D1814" s="8">
        <v>5.77</v>
      </c>
      <c r="E1814" s="8">
        <v>46</v>
      </c>
      <c r="P1814" s="10">
        <v>4699.47</v>
      </c>
      <c r="Q1814">
        <v>46</v>
      </c>
    </row>
    <row r="1815" spans="3:17" x14ac:dyDescent="0.25">
      <c r="C1815" s="8">
        <v>28.6</v>
      </c>
      <c r="D1815" s="8">
        <v>6.08</v>
      </c>
      <c r="E1815" s="8">
        <v>21</v>
      </c>
      <c r="P1815" s="10">
        <v>4687.8</v>
      </c>
      <c r="Q1815">
        <v>21</v>
      </c>
    </row>
    <row r="1816" spans="3:17" x14ac:dyDescent="0.25">
      <c r="C1816" s="8">
        <v>46.53</v>
      </c>
      <c r="D1816" s="8">
        <v>4.16</v>
      </c>
      <c r="E1816" s="8">
        <v>34</v>
      </c>
      <c r="P1816" s="10">
        <v>4686.3900000000003</v>
      </c>
      <c r="Q1816">
        <v>34</v>
      </c>
    </row>
    <row r="1817" spans="3:17" x14ac:dyDescent="0.25">
      <c r="C1817" s="8">
        <v>34.99</v>
      </c>
      <c r="D1817" s="8">
        <v>5.0999999999999996</v>
      </c>
      <c r="E1817" s="8">
        <v>21</v>
      </c>
      <c r="P1817" s="10">
        <v>4678.8</v>
      </c>
      <c r="Q1817">
        <v>21</v>
      </c>
    </row>
    <row r="1818" spans="3:17" x14ac:dyDescent="0.25">
      <c r="C1818" s="8">
        <v>17.05</v>
      </c>
      <c r="D1818" s="8">
        <v>5.3</v>
      </c>
      <c r="E1818" s="8">
        <v>45</v>
      </c>
      <c r="P1818" s="10">
        <v>4674.2</v>
      </c>
      <c r="Q1818">
        <v>45</v>
      </c>
    </row>
    <row r="1819" spans="3:17" x14ac:dyDescent="0.25">
      <c r="C1819" s="8">
        <v>37.18</v>
      </c>
      <c r="D1819" s="8">
        <v>4.9000000000000004</v>
      </c>
      <c r="E1819" s="8">
        <v>34</v>
      </c>
      <c r="P1819" s="10">
        <v>4673.3900000000003</v>
      </c>
      <c r="Q1819">
        <v>34</v>
      </c>
    </row>
    <row r="1820" spans="3:17" x14ac:dyDescent="0.25">
      <c r="C1820" s="8">
        <v>35.200000000000003</v>
      </c>
      <c r="D1820" s="8">
        <v>5.55</v>
      </c>
      <c r="E1820" s="8">
        <v>34</v>
      </c>
      <c r="P1820" s="10">
        <v>4670.6400000000003</v>
      </c>
      <c r="Q1820">
        <v>34</v>
      </c>
    </row>
    <row r="1821" spans="3:17" x14ac:dyDescent="0.25">
      <c r="C1821" s="8">
        <v>37.335000000000001</v>
      </c>
      <c r="D1821" s="8">
        <v>4.95</v>
      </c>
      <c r="E1821" s="8">
        <v>34</v>
      </c>
      <c r="P1821" s="10">
        <v>4667.6099999999997</v>
      </c>
      <c r="Q1821">
        <v>34</v>
      </c>
    </row>
    <row r="1822" spans="3:17" x14ac:dyDescent="0.25">
      <c r="C1822" s="8">
        <v>27.265000000000001</v>
      </c>
      <c r="D1822" s="8">
        <v>6.46</v>
      </c>
      <c r="E1822" s="8">
        <v>28</v>
      </c>
      <c r="P1822" s="10">
        <v>4661.29</v>
      </c>
      <c r="Q1822">
        <v>28</v>
      </c>
    </row>
    <row r="1823" spans="3:17" x14ac:dyDescent="0.25">
      <c r="C1823" s="8">
        <v>30.8</v>
      </c>
      <c r="D1823" s="8">
        <v>4.9000000000000004</v>
      </c>
      <c r="E1823" s="8">
        <v>39</v>
      </c>
      <c r="P1823" s="10">
        <v>4646.76</v>
      </c>
      <c r="Q1823">
        <v>39</v>
      </c>
    </row>
    <row r="1824" spans="3:17" x14ac:dyDescent="0.25">
      <c r="C1824" s="8">
        <v>30.21</v>
      </c>
      <c r="D1824" s="8">
        <v>5.21</v>
      </c>
      <c r="E1824" s="8">
        <v>26</v>
      </c>
      <c r="P1824" s="10">
        <v>4618.08</v>
      </c>
      <c r="Q1824">
        <v>26</v>
      </c>
    </row>
    <row r="1825" spans="3:17" x14ac:dyDescent="0.25">
      <c r="C1825" s="8">
        <v>35.340000000000003</v>
      </c>
      <c r="D1825" s="8">
        <v>4.13</v>
      </c>
      <c r="E1825" s="8">
        <v>24</v>
      </c>
      <c r="P1825" s="10">
        <v>4608.03</v>
      </c>
      <c r="Q1825">
        <v>24</v>
      </c>
    </row>
    <row r="1826" spans="3:17" x14ac:dyDescent="0.25">
      <c r="C1826" s="8">
        <v>26.695</v>
      </c>
      <c r="D1826" s="8">
        <v>5.28</v>
      </c>
      <c r="E1826" s="8">
        <v>35</v>
      </c>
      <c r="P1826" s="10">
        <v>4571.41</v>
      </c>
      <c r="Q1826">
        <v>35</v>
      </c>
    </row>
    <row r="1827" spans="3:17" x14ac:dyDescent="0.25">
      <c r="C1827" s="8">
        <v>29.355</v>
      </c>
      <c r="D1827" s="8">
        <v>4.68</v>
      </c>
      <c r="E1827" s="8">
        <v>27</v>
      </c>
      <c r="P1827" s="10">
        <v>4564.1899999999996</v>
      </c>
      <c r="Q1827">
        <v>27</v>
      </c>
    </row>
    <row r="1828" spans="3:17" x14ac:dyDescent="0.25">
      <c r="C1828" s="8">
        <v>29.59</v>
      </c>
      <c r="D1828" s="8">
        <v>4.0599999999999996</v>
      </c>
      <c r="E1828" s="8">
        <v>34</v>
      </c>
      <c r="P1828" s="10">
        <v>4562.84</v>
      </c>
      <c r="Q1828">
        <v>34</v>
      </c>
    </row>
    <row r="1829" spans="3:17" x14ac:dyDescent="0.25">
      <c r="C1829" s="8">
        <v>31.35</v>
      </c>
      <c r="D1829" s="8">
        <v>4.2</v>
      </c>
      <c r="E1829" s="8">
        <v>19</v>
      </c>
      <c r="P1829" s="10">
        <v>4561.1899999999996</v>
      </c>
      <c r="Q1829">
        <v>19</v>
      </c>
    </row>
    <row r="1830" spans="3:17" x14ac:dyDescent="0.25">
      <c r="C1830" s="8">
        <v>20.52</v>
      </c>
      <c r="D1830" s="8">
        <v>4.83</v>
      </c>
      <c r="E1830" s="8">
        <v>33</v>
      </c>
      <c r="P1830" s="10">
        <v>4544.2299999999996</v>
      </c>
      <c r="Q1830">
        <v>33</v>
      </c>
    </row>
    <row r="1831" spans="3:17" x14ac:dyDescent="0.25">
      <c r="C1831" s="8">
        <v>42.9</v>
      </c>
      <c r="D1831" s="8">
        <v>4.87</v>
      </c>
      <c r="E1831" s="8">
        <v>36</v>
      </c>
      <c r="P1831" s="10">
        <v>4536.26</v>
      </c>
      <c r="Q1831">
        <v>36</v>
      </c>
    </row>
    <row r="1832" spans="3:17" x14ac:dyDescent="0.25">
      <c r="C1832" s="8">
        <v>24.6</v>
      </c>
      <c r="D1832" s="8">
        <v>5.86</v>
      </c>
      <c r="E1832" s="8">
        <v>31</v>
      </c>
      <c r="P1832" s="10">
        <v>4529.4799999999996</v>
      </c>
      <c r="Q1832">
        <v>31</v>
      </c>
    </row>
    <row r="1833" spans="3:17" x14ac:dyDescent="0.25">
      <c r="C1833" s="8">
        <v>28.405000000000001</v>
      </c>
      <c r="D1833" s="8">
        <v>4.12</v>
      </c>
      <c r="E1833" s="8">
        <v>32</v>
      </c>
      <c r="P1833" s="10">
        <v>4527.18</v>
      </c>
      <c r="Q1833">
        <v>32</v>
      </c>
    </row>
    <row r="1834" spans="3:17" x14ac:dyDescent="0.25">
      <c r="C1834" s="8">
        <v>34.674999999999997</v>
      </c>
      <c r="D1834" s="8">
        <v>5.71</v>
      </c>
      <c r="E1834" s="8">
        <v>35</v>
      </c>
      <c r="P1834" s="10">
        <v>4518.83</v>
      </c>
      <c r="Q1834">
        <v>35</v>
      </c>
    </row>
    <row r="1835" spans="3:17" x14ac:dyDescent="0.25">
      <c r="C1835" s="8">
        <v>18.850000000000001</v>
      </c>
      <c r="D1835" s="8">
        <v>6.03</v>
      </c>
      <c r="E1835" s="8">
        <v>36</v>
      </c>
      <c r="P1835" s="10">
        <v>4518.7700000000004</v>
      </c>
      <c r="Q1835">
        <v>36</v>
      </c>
    </row>
    <row r="1836" spans="3:17" x14ac:dyDescent="0.25">
      <c r="C1836" s="8">
        <v>34.130000000000003</v>
      </c>
      <c r="D1836" s="8">
        <v>5.65</v>
      </c>
      <c r="E1836" s="8">
        <v>21</v>
      </c>
      <c r="P1836" s="10">
        <v>4518.3999999999996</v>
      </c>
      <c r="Q1836">
        <v>21</v>
      </c>
    </row>
    <row r="1837" spans="3:17" x14ac:dyDescent="0.25">
      <c r="C1837" s="8">
        <v>17.34</v>
      </c>
      <c r="D1837" s="8">
        <v>5.05</v>
      </c>
      <c r="E1837" s="8">
        <v>44</v>
      </c>
      <c r="P1837" s="10">
        <v>4515.71</v>
      </c>
      <c r="Q1837">
        <v>44</v>
      </c>
    </row>
    <row r="1838" spans="3:17" x14ac:dyDescent="0.25">
      <c r="C1838" s="8">
        <v>17.440000000000001</v>
      </c>
      <c r="D1838" s="8">
        <v>6.26</v>
      </c>
      <c r="E1838" s="8">
        <v>42</v>
      </c>
      <c r="P1838" s="10">
        <v>4511.41</v>
      </c>
      <c r="Q1838">
        <v>42</v>
      </c>
    </row>
    <row r="1839" spans="3:17" x14ac:dyDescent="0.25">
      <c r="C1839" s="8">
        <v>33.659999999999997</v>
      </c>
      <c r="D1839" s="8">
        <v>4.08</v>
      </c>
      <c r="E1839" s="8">
        <v>27</v>
      </c>
      <c r="P1839" s="10">
        <v>4504.66</v>
      </c>
      <c r="Q1839">
        <v>27</v>
      </c>
    </row>
    <row r="1840" spans="3:17" x14ac:dyDescent="0.25">
      <c r="C1840" s="8">
        <v>21.375</v>
      </c>
      <c r="D1840" s="8">
        <v>6.19</v>
      </c>
      <c r="E1840" s="8">
        <v>36</v>
      </c>
      <c r="P1840" s="10">
        <v>4500.34</v>
      </c>
      <c r="Q1840">
        <v>36</v>
      </c>
    </row>
    <row r="1841" spans="3:17" x14ac:dyDescent="0.25">
      <c r="C1841" s="8">
        <v>27.14</v>
      </c>
      <c r="D1841" s="8">
        <v>6.01</v>
      </c>
      <c r="E1841" s="8">
        <v>32</v>
      </c>
      <c r="P1841" s="10">
        <v>4488.58</v>
      </c>
      <c r="Q1841">
        <v>32</v>
      </c>
    </row>
    <row r="1842" spans="3:17" x14ac:dyDescent="0.25">
      <c r="C1842" s="8">
        <v>35.78</v>
      </c>
      <c r="D1842" s="8">
        <v>6.07</v>
      </c>
      <c r="E1842" s="8">
        <v>20</v>
      </c>
      <c r="P1842" s="10">
        <v>4468.25</v>
      </c>
      <c r="Q1842">
        <v>20</v>
      </c>
    </row>
    <row r="1843" spans="3:17" x14ac:dyDescent="0.25">
      <c r="C1843" s="8">
        <v>34.96</v>
      </c>
      <c r="D1843" s="8">
        <v>5.63</v>
      </c>
      <c r="E1843" s="8">
        <v>24</v>
      </c>
      <c r="P1843" s="10">
        <v>4466.62</v>
      </c>
      <c r="Q1843">
        <v>24</v>
      </c>
    </row>
    <row r="1844" spans="3:17" x14ac:dyDescent="0.25">
      <c r="C1844" s="8">
        <v>38.39</v>
      </c>
      <c r="D1844" s="8">
        <v>6.05</v>
      </c>
      <c r="E1844" s="8">
        <v>33</v>
      </c>
      <c r="P1844" s="10">
        <v>4463.21</v>
      </c>
      <c r="Q1844">
        <v>33</v>
      </c>
    </row>
    <row r="1845" spans="3:17" x14ac:dyDescent="0.25">
      <c r="C1845" s="8">
        <v>33.82</v>
      </c>
      <c r="D1845" s="8">
        <v>4.6500000000000004</v>
      </c>
      <c r="E1845" s="8">
        <v>34</v>
      </c>
      <c r="P1845" s="10">
        <v>4462.72</v>
      </c>
      <c r="Q1845">
        <v>34</v>
      </c>
    </row>
    <row r="1846" spans="3:17" x14ac:dyDescent="0.25">
      <c r="C1846" s="8">
        <v>27.835000000000001</v>
      </c>
      <c r="D1846" s="8">
        <v>5.37</v>
      </c>
      <c r="E1846" s="8">
        <v>34</v>
      </c>
      <c r="P1846" s="10">
        <v>4454.3999999999996</v>
      </c>
      <c r="Q1846">
        <v>34</v>
      </c>
    </row>
    <row r="1847" spans="3:17" x14ac:dyDescent="0.25">
      <c r="C1847" s="8">
        <v>33</v>
      </c>
      <c r="D1847" s="8">
        <v>5.39</v>
      </c>
      <c r="E1847" s="8">
        <v>30</v>
      </c>
      <c r="P1847" s="10">
        <v>4449.46</v>
      </c>
      <c r="Q1847">
        <v>30</v>
      </c>
    </row>
    <row r="1848" spans="3:17" x14ac:dyDescent="0.25">
      <c r="C1848" s="8">
        <v>26.885000000000002</v>
      </c>
      <c r="D1848" s="8">
        <v>5.86</v>
      </c>
      <c r="E1848" s="8">
        <v>33</v>
      </c>
      <c r="P1848" s="10">
        <v>4441.21</v>
      </c>
      <c r="Q1848">
        <v>33</v>
      </c>
    </row>
    <row r="1849" spans="3:17" x14ac:dyDescent="0.25">
      <c r="C1849" s="8">
        <v>29.26</v>
      </c>
      <c r="D1849" s="8">
        <v>4.4400000000000004</v>
      </c>
      <c r="E1849" s="8">
        <v>30</v>
      </c>
      <c r="P1849" s="10">
        <v>4438.26</v>
      </c>
      <c r="Q1849">
        <v>30</v>
      </c>
    </row>
    <row r="1850" spans="3:17" x14ac:dyDescent="0.25">
      <c r="C1850" s="8">
        <v>26.98</v>
      </c>
      <c r="D1850" s="8">
        <v>4.41</v>
      </c>
      <c r="E1850" s="8">
        <v>30</v>
      </c>
      <c r="P1850" s="10">
        <v>4435.09</v>
      </c>
      <c r="Q1850">
        <v>30</v>
      </c>
    </row>
    <row r="1851" spans="3:17" x14ac:dyDescent="0.25">
      <c r="C1851" s="8">
        <v>32.11</v>
      </c>
      <c r="D1851" s="8">
        <v>5.19</v>
      </c>
      <c r="E1851" s="8">
        <v>30</v>
      </c>
      <c r="P1851" s="10">
        <v>4433.92</v>
      </c>
      <c r="Q1851">
        <v>30</v>
      </c>
    </row>
    <row r="1852" spans="3:17" x14ac:dyDescent="0.25">
      <c r="C1852" s="8">
        <v>31.73</v>
      </c>
      <c r="D1852" s="8">
        <v>5.16</v>
      </c>
      <c r="E1852" s="8">
        <v>31</v>
      </c>
      <c r="P1852" s="10">
        <v>4433.3900000000003</v>
      </c>
      <c r="Q1852">
        <v>31</v>
      </c>
    </row>
    <row r="1853" spans="3:17" x14ac:dyDescent="0.25">
      <c r="C1853" s="8">
        <v>22.515000000000001</v>
      </c>
      <c r="D1853" s="8">
        <v>4.24</v>
      </c>
      <c r="E1853" s="8">
        <v>29</v>
      </c>
      <c r="P1853" s="10">
        <v>4428.8900000000003</v>
      </c>
      <c r="Q1853">
        <v>29</v>
      </c>
    </row>
    <row r="1854" spans="3:17" x14ac:dyDescent="0.25">
      <c r="C1854" s="8">
        <v>25.9</v>
      </c>
      <c r="D1854" s="8">
        <v>5.45</v>
      </c>
      <c r="E1854" s="8">
        <v>32</v>
      </c>
      <c r="P1854" s="10">
        <v>4420.95</v>
      </c>
      <c r="Q1854">
        <v>32</v>
      </c>
    </row>
    <row r="1855" spans="3:17" x14ac:dyDescent="0.25">
      <c r="C1855" s="8">
        <v>27.72</v>
      </c>
      <c r="D1855" s="8">
        <v>5.03</v>
      </c>
      <c r="E1855" s="8">
        <v>36</v>
      </c>
      <c r="P1855" s="10">
        <v>4415.16</v>
      </c>
      <c r="Q1855">
        <v>36</v>
      </c>
    </row>
    <row r="1856" spans="3:17" x14ac:dyDescent="0.25">
      <c r="C1856" s="8">
        <v>31.5</v>
      </c>
      <c r="D1856" s="8">
        <v>9.6199999999999992</v>
      </c>
      <c r="E1856" s="8">
        <v>38</v>
      </c>
      <c r="P1856" s="10">
        <v>4402.2299999999996</v>
      </c>
      <c r="Q1856">
        <v>38</v>
      </c>
    </row>
    <row r="1857" spans="3:17" x14ac:dyDescent="0.25">
      <c r="C1857" s="8">
        <v>29.7</v>
      </c>
      <c r="D1857" s="8">
        <v>6.77</v>
      </c>
      <c r="E1857" s="8">
        <v>38</v>
      </c>
      <c r="P1857" s="10">
        <v>4399.7299999999996</v>
      </c>
      <c r="Q1857">
        <v>38</v>
      </c>
    </row>
    <row r="1858" spans="3:17" x14ac:dyDescent="0.25">
      <c r="C1858" s="8">
        <v>21.26</v>
      </c>
      <c r="D1858" s="8">
        <v>5.36</v>
      </c>
      <c r="E1858" s="8">
        <v>36</v>
      </c>
      <c r="P1858" s="10">
        <v>4397.3100000000004</v>
      </c>
      <c r="Q1858">
        <v>36</v>
      </c>
    </row>
    <row r="1859" spans="3:17" x14ac:dyDescent="0.25">
      <c r="C1859" s="8">
        <v>17.09</v>
      </c>
      <c r="D1859" s="8">
        <v>5.69</v>
      </c>
      <c r="E1859" s="8">
        <v>42</v>
      </c>
      <c r="P1859" s="10">
        <v>4392.7</v>
      </c>
      <c r="Q1859">
        <v>42</v>
      </c>
    </row>
    <row r="1860" spans="3:17" x14ac:dyDescent="0.25">
      <c r="C1860" s="8">
        <v>24.3</v>
      </c>
      <c r="D1860" s="8">
        <v>4.9000000000000004</v>
      </c>
      <c r="E1860" s="8">
        <v>26</v>
      </c>
      <c r="P1860" s="10">
        <v>4391.6499999999996</v>
      </c>
      <c r="Q1860">
        <v>26</v>
      </c>
    </row>
    <row r="1861" spans="3:17" x14ac:dyDescent="0.25">
      <c r="C1861" s="8">
        <v>29.734999999999999</v>
      </c>
      <c r="D1861" s="8">
        <v>5.78</v>
      </c>
      <c r="E1861" s="8">
        <v>34</v>
      </c>
      <c r="P1861" s="10">
        <v>4357.04</v>
      </c>
      <c r="Q1861">
        <v>34</v>
      </c>
    </row>
    <row r="1862" spans="3:17" x14ac:dyDescent="0.25">
      <c r="C1862" s="8">
        <v>29.26</v>
      </c>
      <c r="D1862" s="8">
        <v>4.7</v>
      </c>
      <c r="E1862" s="8">
        <v>33</v>
      </c>
      <c r="P1862" s="10">
        <v>4350.51</v>
      </c>
      <c r="Q1862">
        <v>33</v>
      </c>
    </row>
    <row r="1863" spans="3:17" x14ac:dyDescent="0.25">
      <c r="C1863" s="8">
        <v>33</v>
      </c>
      <c r="D1863" s="8">
        <v>6.28</v>
      </c>
      <c r="E1863" s="8">
        <v>30</v>
      </c>
      <c r="P1863" s="10">
        <v>4349.46</v>
      </c>
      <c r="Q1863">
        <v>30</v>
      </c>
    </row>
    <row r="1864" spans="3:17" x14ac:dyDescent="0.25">
      <c r="C1864" s="8">
        <v>31.065000000000001</v>
      </c>
      <c r="D1864" s="8">
        <v>4.2300000000000004</v>
      </c>
      <c r="E1864" s="8">
        <v>33</v>
      </c>
      <c r="P1864" s="10">
        <v>4347.0200000000004</v>
      </c>
      <c r="Q1864">
        <v>33</v>
      </c>
    </row>
    <row r="1865" spans="3:17" x14ac:dyDescent="0.25">
      <c r="C1865" s="8">
        <v>26.51</v>
      </c>
      <c r="D1865" s="8">
        <v>6.17</v>
      </c>
      <c r="E1865" s="8">
        <v>30</v>
      </c>
      <c r="P1865" s="10">
        <v>4340.4399999999996</v>
      </c>
      <c r="Q1865">
        <v>30</v>
      </c>
    </row>
    <row r="1866" spans="3:17" x14ac:dyDescent="0.25">
      <c r="C1866" s="8">
        <v>28.88</v>
      </c>
      <c r="D1866" s="8">
        <v>4.96</v>
      </c>
      <c r="E1866" s="8">
        <v>30</v>
      </c>
      <c r="P1866" s="10">
        <v>4337.74</v>
      </c>
      <c r="Q1866">
        <v>30</v>
      </c>
    </row>
    <row r="1867" spans="3:17" x14ac:dyDescent="0.25">
      <c r="C1867" s="8">
        <v>35.814999999999998</v>
      </c>
      <c r="D1867" s="8">
        <v>5.1100000000000003</v>
      </c>
      <c r="E1867" s="8">
        <v>35</v>
      </c>
      <c r="P1867" s="10">
        <v>4320.41</v>
      </c>
      <c r="Q1867">
        <v>35</v>
      </c>
    </row>
    <row r="1868" spans="3:17" x14ac:dyDescent="0.25">
      <c r="C1868" s="8">
        <v>21.28</v>
      </c>
      <c r="D1868" s="8">
        <v>4.05</v>
      </c>
      <c r="E1868" s="8">
        <v>23</v>
      </c>
      <c r="P1868" s="10">
        <v>4296.2700000000004</v>
      </c>
      <c r="Q1868">
        <v>23</v>
      </c>
    </row>
    <row r="1869" spans="3:17" x14ac:dyDescent="0.25">
      <c r="C1869" s="8">
        <v>33.81</v>
      </c>
      <c r="D1869" s="8">
        <v>6.49</v>
      </c>
      <c r="E1869" s="8">
        <v>21</v>
      </c>
      <c r="P1869" s="10">
        <v>4278.55</v>
      </c>
      <c r="Q1869">
        <v>21</v>
      </c>
    </row>
    <row r="1870" spans="3:17" x14ac:dyDescent="0.25">
      <c r="C1870" s="8">
        <v>44.22</v>
      </c>
      <c r="D1870" s="8">
        <v>4.1900000000000004</v>
      </c>
      <c r="E1870" s="8">
        <v>32</v>
      </c>
      <c r="P1870" s="10">
        <v>4266.17</v>
      </c>
      <c r="Q1870">
        <v>32</v>
      </c>
    </row>
    <row r="1871" spans="3:17" x14ac:dyDescent="0.25">
      <c r="C1871" s="8">
        <v>15.46</v>
      </c>
      <c r="D1871" s="8">
        <v>4.99</v>
      </c>
      <c r="E1871" s="8">
        <v>40</v>
      </c>
      <c r="P1871" s="10">
        <v>4265.01</v>
      </c>
      <c r="Q1871">
        <v>40</v>
      </c>
    </row>
    <row r="1872" spans="3:17" x14ac:dyDescent="0.25">
      <c r="C1872" s="8">
        <v>30.3</v>
      </c>
      <c r="D1872" s="8">
        <v>4.7699999999999996</v>
      </c>
      <c r="E1872" s="8">
        <v>29</v>
      </c>
      <c r="P1872" s="10">
        <v>4260.74</v>
      </c>
      <c r="Q1872">
        <v>29</v>
      </c>
    </row>
    <row r="1873" spans="3:17" x14ac:dyDescent="0.25">
      <c r="C1873" s="8">
        <v>16.670000000000002</v>
      </c>
      <c r="D1873" s="8">
        <v>5.46</v>
      </c>
      <c r="E1873" s="8">
        <v>42</v>
      </c>
      <c r="P1873" s="10">
        <v>4250.24</v>
      </c>
      <c r="Q1873">
        <v>42</v>
      </c>
    </row>
    <row r="1874" spans="3:17" x14ac:dyDescent="0.25">
      <c r="C1874" s="8">
        <v>28.594999999999999</v>
      </c>
      <c r="D1874" s="8">
        <v>5.43</v>
      </c>
      <c r="E1874" s="8">
        <v>32</v>
      </c>
      <c r="P1874" s="10">
        <v>4243.59</v>
      </c>
      <c r="Q1874">
        <v>32</v>
      </c>
    </row>
    <row r="1875" spans="3:17" x14ac:dyDescent="0.25">
      <c r="C1875" s="8">
        <v>25.934999999999999</v>
      </c>
      <c r="D1875" s="8">
        <v>4.29</v>
      </c>
      <c r="E1875" s="8">
        <v>33</v>
      </c>
      <c r="P1875" s="10">
        <v>4239.8900000000003</v>
      </c>
      <c r="Q1875">
        <v>33</v>
      </c>
    </row>
    <row r="1876" spans="3:17" x14ac:dyDescent="0.25">
      <c r="C1876" s="8">
        <v>27.645</v>
      </c>
      <c r="D1876" s="8">
        <v>5.25</v>
      </c>
      <c r="E1876" s="8">
        <v>32</v>
      </c>
      <c r="P1876" s="10">
        <v>4237.13</v>
      </c>
      <c r="Q1876">
        <v>32</v>
      </c>
    </row>
    <row r="1877" spans="3:17" x14ac:dyDescent="0.25">
      <c r="C1877" s="8">
        <v>30.1</v>
      </c>
      <c r="D1877" s="8">
        <v>4.04</v>
      </c>
      <c r="E1877" s="8">
        <v>25</v>
      </c>
      <c r="P1877" s="10">
        <v>4234.93</v>
      </c>
      <c r="Q1877">
        <v>25</v>
      </c>
    </row>
    <row r="1878" spans="3:17" x14ac:dyDescent="0.25">
      <c r="C1878" s="8">
        <v>26.79</v>
      </c>
      <c r="D1878" s="8">
        <v>5</v>
      </c>
      <c r="E1878" s="8">
        <v>27</v>
      </c>
      <c r="P1878" s="10">
        <v>4189.1099999999997</v>
      </c>
      <c r="Q1878">
        <v>27</v>
      </c>
    </row>
    <row r="1879" spans="3:17" x14ac:dyDescent="0.25">
      <c r="C1879" s="8">
        <v>27.1</v>
      </c>
      <c r="D1879" s="8">
        <v>4.01</v>
      </c>
      <c r="E1879" s="8">
        <v>29</v>
      </c>
      <c r="P1879" s="10">
        <v>4188.7299999999996</v>
      </c>
      <c r="Q1879">
        <v>29</v>
      </c>
    </row>
    <row r="1880" spans="3:17" x14ac:dyDescent="0.25">
      <c r="C1880" s="8">
        <v>24.31</v>
      </c>
      <c r="D1880" s="8">
        <v>5.4</v>
      </c>
      <c r="E1880" s="8">
        <v>35</v>
      </c>
      <c r="P1880" s="10">
        <v>4185.1000000000004</v>
      </c>
      <c r="Q1880">
        <v>35</v>
      </c>
    </row>
    <row r="1881" spans="3:17" x14ac:dyDescent="0.25">
      <c r="C1881" s="8">
        <v>15.53</v>
      </c>
      <c r="D1881" s="8">
        <v>5.81</v>
      </c>
      <c r="E1881" s="8">
        <v>40</v>
      </c>
      <c r="P1881" s="10">
        <v>4163.21</v>
      </c>
      <c r="Q1881">
        <v>40</v>
      </c>
    </row>
    <row r="1882" spans="3:17" x14ac:dyDescent="0.25">
      <c r="C1882" s="8">
        <v>30.7</v>
      </c>
      <c r="D1882" s="8">
        <v>5.82</v>
      </c>
      <c r="E1882" s="8">
        <v>25</v>
      </c>
      <c r="P1882" s="10">
        <v>4154.97</v>
      </c>
      <c r="Q1882">
        <v>25</v>
      </c>
    </row>
    <row r="1883" spans="3:17" x14ac:dyDescent="0.25">
      <c r="C1883" s="8">
        <v>33.33</v>
      </c>
      <c r="D1883" s="8">
        <v>4.82</v>
      </c>
      <c r="E1883" s="8">
        <v>32</v>
      </c>
      <c r="P1883" s="10">
        <v>4151.03</v>
      </c>
      <c r="Q1883">
        <v>32</v>
      </c>
    </row>
    <row r="1884" spans="3:17" x14ac:dyDescent="0.25">
      <c r="C1884" s="8">
        <v>32.4</v>
      </c>
      <c r="D1884" s="8">
        <v>5.08</v>
      </c>
      <c r="E1884" s="8">
        <v>32</v>
      </c>
      <c r="P1884" s="10">
        <v>4149.74</v>
      </c>
      <c r="Q1884">
        <v>32</v>
      </c>
    </row>
    <row r="1885" spans="3:17" x14ac:dyDescent="0.25">
      <c r="C1885" s="8">
        <v>27.93</v>
      </c>
      <c r="D1885" s="8">
        <v>5.59</v>
      </c>
      <c r="E1885" s="8">
        <v>32</v>
      </c>
      <c r="P1885" s="10">
        <v>4137.5200000000004</v>
      </c>
      <c r="Q1885">
        <v>32</v>
      </c>
    </row>
    <row r="1886" spans="3:17" x14ac:dyDescent="0.25">
      <c r="C1886" s="8">
        <v>21.754999999999999</v>
      </c>
      <c r="D1886" s="8">
        <v>5.12</v>
      </c>
      <c r="E1886" s="8">
        <v>33</v>
      </c>
      <c r="P1886" s="10">
        <v>4134.08</v>
      </c>
      <c r="Q1886">
        <v>33</v>
      </c>
    </row>
    <row r="1887" spans="3:17" x14ac:dyDescent="0.25">
      <c r="C1887" s="8">
        <v>25.934999999999999</v>
      </c>
      <c r="D1887" s="8">
        <v>4.95</v>
      </c>
      <c r="E1887" s="8">
        <v>30</v>
      </c>
      <c r="P1887" s="10">
        <v>4133.6400000000003</v>
      </c>
      <c r="Q1887">
        <v>30</v>
      </c>
    </row>
    <row r="1888" spans="3:17" x14ac:dyDescent="0.25">
      <c r="C1888" s="8">
        <v>31.5</v>
      </c>
      <c r="D1888" s="8">
        <v>6.16</v>
      </c>
      <c r="E1888" s="8">
        <v>33</v>
      </c>
      <c r="P1888" s="10">
        <v>4076.5</v>
      </c>
      <c r="Q1888">
        <v>33</v>
      </c>
    </row>
    <row r="1889" spans="3:17" x14ac:dyDescent="0.25">
      <c r="C1889" s="8">
        <v>30.03</v>
      </c>
      <c r="D1889" s="8">
        <v>6.41</v>
      </c>
      <c r="E1889" s="8">
        <v>33</v>
      </c>
      <c r="P1889" s="10">
        <v>4074.45</v>
      </c>
      <c r="Q1889">
        <v>33</v>
      </c>
    </row>
    <row r="1890" spans="3:17" x14ac:dyDescent="0.25">
      <c r="C1890" s="8">
        <v>33.479999999999997</v>
      </c>
      <c r="D1890" s="8">
        <v>8.94</v>
      </c>
      <c r="E1890" s="8">
        <v>22</v>
      </c>
      <c r="P1890" s="10">
        <v>4070.51</v>
      </c>
      <c r="Q1890">
        <v>22</v>
      </c>
    </row>
    <row r="1891" spans="3:17" x14ac:dyDescent="0.25">
      <c r="C1891" s="8">
        <v>16.510000000000002</v>
      </c>
      <c r="D1891" s="8">
        <v>4.42</v>
      </c>
      <c r="E1891" s="8">
        <v>41</v>
      </c>
      <c r="P1891" s="10">
        <v>4070.42</v>
      </c>
      <c r="Q1891">
        <v>41</v>
      </c>
    </row>
    <row r="1892" spans="3:17" x14ac:dyDescent="0.25">
      <c r="C1892" s="8">
        <v>33.155000000000001</v>
      </c>
      <c r="D1892" s="8">
        <v>5.3</v>
      </c>
      <c r="E1892" s="8">
        <v>29</v>
      </c>
      <c r="P1892" s="10">
        <v>4058.71</v>
      </c>
      <c r="Q1892">
        <v>29</v>
      </c>
    </row>
    <row r="1893" spans="3:17" x14ac:dyDescent="0.25">
      <c r="C1893" s="8">
        <v>37.29</v>
      </c>
      <c r="D1893" s="8">
        <v>4.6399999999999997</v>
      </c>
      <c r="E1893" s="8">
        <v>31</v>
      </c>
      <c r="P1893" s="10">
        <v>4058.12</v>
      </c>
      <c r="Q1893">
        <v>31</v>
      </c>
    </row>
    <row r="1894" spans="3:17" x14ac:dyDescent="0.25">
      <c r="C1894" s="8">
        <v>20.23</v>
      </c>
      <c r="D1894" s="8">
        <v>6.16</v>
      </c>
      <c r="E1894" s="8">
        <v>35</v>
      </c>
      <c r="P1894" s="10">
        <v>4047.94</v>
      </c>
      <c r="Q1894">
        <v>35</v>
      </c>
    </row>
    <row r="1895" spans="3:17" x14ac:dyDescent="0.25">
      <c r="C1895" s="8">
        <v>28.975000000000001</v>
      </c>
      <c r="D1895" s="8">
        <v>4.12</v>
      </c>
      <c r="E1895" s="8">
        <v>30</v>
      </c>
      <c r="P1895" s="10">
        <v>4040.56</v>
      </c>
      <c r="Q1895">
        <v>30</v>
      </c>
    </row>
    <row r="1896" spans="3:17" x14ac:dyDescent="0.25">
      <c r="C1896" s="8">
        <v>16.420000000000002</v>
      </c>
      <c r="D1896" s="8">
        <v>5.77</v>
      </c>
      <c r="E1896" s="8">
        <v>41</v>
      </c>
      <c r="P1896" s="10">
        <v>4039.9</v>
      </c>
      <c r="Q1896">
        <v>41</v>
      </c>
    </row>
    <row r="1897" spans="3:17" x14ac:dyDescent="0.25">
      <c r="C1897" s="8">
        <v>17.559999999999999</v>
      </c>
      <c r="D1897" s="8">
        <v>6.2</v>
      </c>
      <c r="E1897" s="8">
        <v>40</v>
      </c>
      <c r="P1897" s="10">
        <v>4038.41</v>
      </c>
      <c r="Q1897">
        <v>40</v>
      </c>
    </row>
    <row r="1898" spans="3:17" x14ac:dyDescent="0.25">
      <c r="C1898" s="8">
        <v>24.13</v>
      </c>
      <c r="D1898" s="8">
        <v>4.3899999999999997</v>
      </c>
      <c r="E1898" s="8">
        <v>32</v>
      </c>
      <c r="P1898" s="10">
        <v>4032.24</v>
      </c>
      <c r="Q1898">
        <v>32</v>
      </c>
    </row>
    <row r="1899" spans="3:17" x14ac:dyDescent="0.25">
      <c r="C1899" s="8">
        <v>19.95</v>
      </c>
      <c r="D1899" s="8">
        <v>5.13</v>
      </c>
      <c r="E1899" s="8">
        <v>24</v>
      </c>
      <c r="P1899" s="10">
        <v>4005.42</v>
      </c>
      <c r="Q1899">
        <v>24</v>
      </c>
    </row>
    <row r="1900" spans="3:17" x14ac:dyDescent="0.25">
      <c r="C1900" s="8">
        <v>21.24</v>
      </c>
      <c r="D1900" s="8">
        <v>4.49</v>
      </c>
      <c r="E1900" s="8">
        <v>35</v>
      </c>
      <c r="P1900" s="10">
        <v>4002.36</v>
      </c>
      <c r="Q1900">
        <v>35</v>
      </c>
    </row>
    <row r="1901" spans="3:17" x14ac:dyDescent="0.25">
      <c r="C1901" s="8">
        <v>44.22</v>
      </c>
      <c r="D1901" s="8">
        <v>6.35</v>
      </c>
      <c r="E1901" s="8">
        <v>34</v>
      </c>
      <c r="P1901" s="10">
        <v>3994.18</v>
      </c>
      <c r="Q1901">
        <v>34</v>
      </c>
    </row>
    <row r="1902" spans="3:17" x14ac:dyDescent="0.25">
      <c r="C1902" s="8">
        <v>41.1</v>
      </c>
      <c r="D1902" s="8">
        <v>5.79</v>
      </c>
      <c r="E1902" s="8">
        <v>33</v>
      </c>
      <c r="P1902" s="10">
        <v>3989.84</v>
      </c>
      <c r="Q1902">
        <v>33</v>
      </c>
    </row>
    <row r="1903" spans="3:17" x14ac:dyDescent="0.25">
      <c r="C1903" s="8">
        <v>34.200000000000003</v>
      </c>
      <c r="D1903" s="8">
        <v>4.78</v>
      </c>
      <c r="E1903" s="8">
        <v>28</v>
      </c>
      <c r="P1903" s="10">
        <v>3987.93</v>
      </c>
      <c r="Q1903">
        <v>28</v>
      </c>
    </row>
    <row r="1904" spans="3:17" x14ac:dyDescent="0.25">
      <c r="C1904" s="8">
        <v>29.92</v>
      </c>
      <c r="D1904" s="8">
        <v>6.02</v>
      </c>
      <c r="E1904" s="8">
        <v>28</v>
      </c>
      <c r="P1904" s="10">
        <v>3981.98</v>
      </c>
      <c r="Q1904">
        <v>28</v>
      </c>
    </row>
    <row r="1905" spans="3:17" x14ac:dyDescent="0.25">
      <c r="C1905" s="8">
        <v>28.93</v>
      </c>
      <c r="D1905" s="8">
        <v>4.4400000000000004</v>
      </c>
      <c r="E1905" s="8">
        <v>34</v>
      </c>
      <c r="P1905" s="10">
        <v>3972.92</v>
      </c>
      <c r="Q1905">
        <v>34</v>
      </c>
    </row>
    <row r="1906" spans="3:17" x14ac:dyDescent="0.25">
      <c r="C1906" s="8">
        <v>31.254999999999999</v>
      </c>
      <c r="D1906" s="8">
        <v>5.84</v>
      </c>
      <c r="E1906" s="8">
        <v>29</v>
      </c>
      <c r="P1906" s="10">
        <v>3956.07</v>
      </c>
      <c r="Q1906">
        <v>29</v>
      </c>
    </row>
    <row r="1907" spans="3:17" x14ac:dyDescent="0.25">
      <c r="C1907" s="8">
        <v>29.83</v>
      </c>
      <c r="D1907" s="8">
        <v>5.39</v>
      </c>
      <c r="E1907" s="8">
        <v>25</v>
      </c>
      <c r="P1907" s="10">
        <v>3955.98</v>
      </c>
      <c r="Q1907">
        <v>25</v>
      </c>
    </row>
    <row r="1908" spans="3:17" x14ac:dyDescent="0.25">
      <c r="C1908" s="8">
        <v>29.59</v>
      </c>
      <c r="D1908" s="8">
        <v>6.16</v>
      </c>
      <c r="E1908" s="8">
        <v>31</v>
      </c>
      <c r="P1908" s="10">
        <v>3947.41</v>
      </c>
      <c r="Q1908">
        <v>31</v>
      </c>
    </row>
    <row r="1909" spans="3:17" x14ac:dyDescent="0.25">
      <c r="C1909" s="8">
        <v>31.16</v>
      </c>
      <c r="D1909" s="8">
        <v>4.49</v>
      </c>
      <c r="E1909" s="8">
        <v>31</v>
      </c>
      <c r="P1909" s="10">
        <v>3943.6</v>
      </c>
      <c r="Q1909">
        <v>31</v>
      </c>
    </row>
    <row r="1910" spans="3:17" x14ac:dyDescent="0.25">
      <c r="C1910" s="8">
        <v>34.21</v>
      </c>
      <c r="D1910" s="8">
        <v>4.4800000000000004</v>
      </c>
      <c r="E1910" s="8">
        <v>36</v>
      </c>
      <c r="P1910" s="10">
        <v>3935.18</v>
      </c>
      <c r="Q1910">
        <v>36</v>
      </c>
    </row>
    <row r="1911" spans="3:17" x14ac:dyDescent="0.25">
      <c r="C1911" s="8">
        <v>34.86</v>
      </c>
      <c r="D1911" s="8">
        <v>10.97</v>
      </c>
      <c r="E1911" s="8">
        <v>22</v>
      </c>
      <c r="P1911" s="10">
        <v>3931.51</v>
      </c>
      <c r="Q1911">
        <v>22</v>
      </c>
    </row>
    <row r="1912" spans="3:17" x14ac:dyDescent="0.25">
      <c r="C1912" s="8">
        <v>34.58</v>
      </c>
      <c r="D1912" s="8">
        <v>5.14</v>
      </c>
      <c r="E1912" s="8">
        <v>24</v>
      </c>
      <c r="P1912" s="10">
        <v>3925.76</v>
      </c>
      <c r="Q1912">
        <v>24</v>
      </c>
    </row>
    <row r="1913" spans="3:17" x14ac:dyDescent="0.25">
      <c r="C1913" s="8">
        <v>17.940000000000001</v>
      </c>
      <c r="D1913" s="8">
        <v>5.17</v>
      </c>
      <c r="E1913" s="8">
        <v>39</v>
      </c>
      <c r="P1913" s="10">
        <v>3910.44</v>
      </c>
      <c r="Q1913">
        <v>39</v>
      </c>
    </row>
    <row r="1914" spans="3:17" x14ac:dyDescent="0.25">
      <c r="C1914" s="8">
        <v>26.8</v>
      </c>
      <c r="D1914" s="8">
        <v>6.18</v>
      </c>
      <c r="E1914" s="8">
        <v>26</v>
      </c>
      <c r="P1914" s="10">
        <v>3906.13</v>
      </c>
      <c r="Q1914">
        <v>26</v>
      </c>
    </row>
    <row r="1915" spans="3:17" x14ac:dyDescent="0.25">
      <c r="C1915" s="8">
        <v>17.690000000000001</v>
      </c>
      <c r="D1915" s="8">
        <v>9.07</v>
      </c>
      <c r="E1915" s="8">
        <v>43</v>
      </c>
      <c r="P1915" s="10">
        <v>3902.07</v>
      </c>
      <c r="Q1915">
        <v>43</v>
      </c>
    </row>
    <row r="1916" spans="3:17" x14ac:dyDescent="0.25">
      <c r="C1916" s="8">
        <v>25.77</v>
      </c>
      <c r="D1916" s="8">
        <v>4.43</v>
      </c>
      <c r="E1916" s="8">
        <v>31</v>
      </c>
      <c r="P1916" s="10">
        <v>3898.35</v>
      </c>
      <c r="Q1916">
        <v>31</v>
      </c>
    </row>
    <row r="1917" spans="3:17" x14ac:dyDescent="0.25">
      <c r="C1917" s="8">
        <v>34.46</v>
      </c>
      <c r="D1917" s="8">
        <v>4.17</v>
      </c>
      <c r="E1917" s="8">
        <v>20</v>
      </c>
      <c r="P1917" s="10">
        <v>3889.2</v>
      </c>
      <c r="Q1917">
        <v>20</v>
      </c>
    </row>
    <row r="1918" spans="3:17" x14ac:dyDescent="0.25">
      <c r="C1918" s="8">
        <v>30.875</v>
      </c>
      <c r="D1918" s="8">
        <v>4.95</v>
      </c>
      <c r="E1918" s="8">
        <v>28</v>
      </c>
      <c r="P1918" s="10">
        <v>3877.3</v>
      </c>
      <c r="Q1918">
        <v>28</v>
      </c>
    </row>
    <row r="1919" spans="3:17" x14ac:dyDescent="0.25">
      <c r="C1919" s="8">
        <v>39.49</v>
      </c>
      <c r="D1919" s="8">
        <v>5.13</v>
      </c>
      <c r="E1919" s="8">
        <v>33</v>
      </c>
      <c r="P1919" s="10">
        <v>3875.73</v>
      </c>
      <c r="Q1919">
        <v>33</v>
      </c>
    </row>
    <row r="1920" spans="3:17" x14ac:dyDescent="0.25">
      <c r="C1920" s="8">
        <v>28.88</v>
      </c>
      <c r="D1920" s="8">
        <v>4.0999999999999996</v>
      </c>
      <c r="E1920" s="8">
        <v>34</v>
      </c>
      <c r="P1920" s="10">
        <v>3866.86</v>
      </c>
      <c r="Q1920">
        <v>34</v>
      </c>
    </row>
    <row r="1921" spans="3:17" x14ac:dyDescent="0.25">
      <c r="C1921" s="8">
        <v>20.234999999999999</v>
      </c>
      <c r="D1921" s="8">
        <v>5.01</v>
      </c>
      <c r="E1921" s="8">
        <v>23</v>
      </c>
      <c r="P1921" s="10">
        <v>3861.21</v>
      </c>
      <c r="Q1921">
        <v>23</v>
      </c>
    </row>
    <row r="1922" spans="3:17" x14ac:dyDescent="0.25">
      <c r="C1922" s="8">
        <v>30.67</v>
      </c>
      <c r="D1922" s="8">
        <v>5.09</v>
      </c>
      <c r="E1922" s="8">
        <v>23</v>
      </c>
      <c r="P1922" s="10">
        <v>3858.51</v>
      </c>
      <c r="Q1922">
        <v>23</v>
      </c>
    </row>
    <row r="1923" spans="3:17" x14ac:dyDescent="0.25">
      <c r="C1923" s="8">
        <v>30.875</v>
      </c>
      <c r="D1923" s="8">
        <v>6.49</v>
      </c>
      <c r="E1923" s="8">
        <v>33</v>
      </c>
      <c r="P1923" s="10">
        <v>3857.76</v>
      </c>
      <c r="Q1923">
        <v>33</v>
      </c>
    </row>
    <row r="1924" spans="3:17" x14ac:dyDescent="0.25">
      <c r="C1924" s="8">
        <v>23.8</v>
      </c>
      <c r="D1924" s="8">
        <v>4.08</v>
      </c>
      <c r="E1924" s="8">
        <v>30</v>
      </c>
      <c r="P1924" s="10">
        <v>3847.67</v>
      </c>
      <c r="Q1924">
        <v>30</v>
      </c>
    </row>
    <row r="1925" spans="3:17" x14ac:dyDescent="0.25">
      <c r="C1925" s="8">
        <v>15.37</v>
      </c>
      <c r="D1925" s="8">
        <v>8.6300000000000008</v>
      </c>
      <c r="E1925" s="8">
        <v>43</v>
      </c>
      <c r="P1925" s="10">
        <v>3797.2</v>
      </c>
      <c r="Q1925">
        <v>43</v>
      </c>
    </row>
    <row r="1926" spans="3:17" x14ac:dyDescent="0.25">
      <c r="C1926" s="8">
        <v>30.4</v>
      </c>
      <c r="D1926" s="8">
        <v>5.28</v>
      </c>
      <c r="E1926" s="8">
        <v>25</v>
      </c>
      <c r="P1926" s="10">
        <v>3796.36</v>
      </c>
      <c r="Q1926">
        <v>25</v>
      </c>
    </row>
    <row r="1927" spans="3:17" x14ac:dyDescent="0.25">
      <c r="C1927" s="8">
        <v>19.48</v>
      </c>
      <c r="D1927" s="8">
        <v>5.63</v>
      </c>
      <c r="E1927" s="8">
        <v>36</v>
      </c>
      <c r="P1927" s="10">
        <v>3793.55</v>
      </c>
      <c r="Q1927">
        <v>36</v>
      </c>
    </row>
    <row r="1928" spans="3:17" x14ac:dyDescent="0.25">
      <c r="C1928" s="8">
        <v>16.96</v>
      </c>
      <c r="D1928" s="8">
        <v>11.47</v>
      </c>
      <c r="E1928" s="8">
        <v>42</v>
      </c>
      <c r="P1928" s="10">
        <v>3785.77</v>
      </c>
      <c r="Q1928">
        <v>42</v>
      </c>
    </row>
    <row r="1929" spans="3:17" x14ac:dyDescent="0.25">
      <c r="C1929" s="8">
        <v>19.05</v>
      </c>
      <c r="D1929" s="8">
        <v>4.92</v>
      </c>
      <c r="E1929" s="8">
        <v>37</v>
      </c>
      <c r="P1929" s="10">
        <v>3773.23</v>
      </c>
      <c r="Q1929">
        <v>37</v>
      </c>
    </row>
    <row r="1930" spans="3:17" x14ac:dyDescent="0.25">
      <c r="C1930" s="8">
        <v>37.619999999999997</v>
      </c>
      <c r="D1930" s="8">
        <v>4.18</v>
      </c>
      <c r="E1930" s="8">
        <v>29</v>
      </c>
      <c r="P1930" s="10">
        <v>3766.88</v>
      </c>
      <c r="Q1930">
        <v>29</v>
      </c>
    </row>
    <row r="1931" spans="3:17" x14ac:dyDescent="0.25">
      <c r="C1931" s="8">
        <v>29.1</v>
      </c>
      <c r="D1931" s="8">
        <v>4.67</v>
      </c>
      <c r="E1931" s="8">
        <v>33</v>
      </c>
      <c r="P1931" s="10">
        <v>3761.29</v>
      </c>
      <c r="Q1931">
        <v>33</v>
      </c>
    </row>
    <row r="1932" spans="3:17" x14ac:dyDescent="0.25">
      <c r="C1932" s="8">
        <v>26.62</v>
      </c>
      <c r="D1932" s="8">
        <v>6.24</v>
      </c>
      <c r="E1932" s="8">
        <v>33</v>
      </c>
      <c r="P1932" s="10">
        <v>3757.84</v>
      </c>
      <c r="Q1932">
        <v>33</v>
      </c>
    </row>
    <row r="1933" spans="3:17" x14ac:dyDescent="0.25">
      <c r="C1933" s="8">
        <v>25.74</v>
      </c>
      <c r="D1933" s="8">
        <v>5.99</v>
      </c>
      <c r="E1933" s="8">
        <v>33</v>
      </c>
      <c r="P1933" s="10">
        <v>3756.62</v>
      </c>
      <c r="Q1933">
        <v>33</v>
      </c>
    </row>
    <row r="1934" spans="3:17" x14ac:dyDescent="0.25">
      <c r="C1934" s="8">
        <v>18.22</v>
      </c>
      <c r="D1934" s="8">
        <v>10.27</v>
      </c>
      <c r="E1934" s="8">
        <v>38</v>
      </c>
      <c r="P1934" s="10">
        <v>3748.56</v>
      </c>
      <c r="Q1934">
        <v>38</v>
      </c>
    </row>
    <row r="1935" spans="3:17" x14ac:dyDescent="0.25">
      <c r="C1935" s="8">
        <v>26.03</v>
      </c>
      <c r="D1935" s="8">
        <v>5.97</v>
      </c>
      <c r="E1935" s="8">
        <v>31</v>
      </c>
      <c r="P1935" s="10">
        <v>3736.46</v>
      </c>
      <c r="Q1935">
        <v>31</v>
      </c>
    </row>
    <row r="1936" spans="3:17" x14ac:dyDescent="0.25">
      <c r="C1936" s="8">
        <v>17.29</v>
      </c>
      <c r="D1936" s="8">
        <v>4.9800000000000004</v>
      </c>
      <c r="E1936" s="8">
        <v>30</v>
      </c>
      <c r="P1936" s="10">
        <v>3732.63</v>
      </c>
      <c r="Q1936">
        <v>30</v>
      </c>
    </row>
    <row r="1937" spans="3:17" x14ac:dyDescent="0.25">
      <c r="C1937" s="8">
        <v>18.170000000000002</v>
      </c>
      <c r="D1937" s="8">
        <v>6.91</v>
      </c>
      <c r="E1937" s="8">
        <v>37</v>
      </c>
      <c r="P1937" s="10">
        <v>3731.6</v>
      </c>
      <c r="Q1937">
        <v>37</v>
      </c>
    </row>
    <row r="1938" spans="3:17" x14ac:dyDescent="0.25">
      <c r="C1938" s="8">
        <v>32.54</v>
      </c>
      <c r="D1938" s="8">
        <v>6.38</v>
      </c>
      <c r="E1938" s="8">
        <v>20</v>
      </c>
      <c r="P1938" s="10">
        <v>3722.23</v>
      </c>
      <c r="Q1938">
        <v>20</v>
      </c>
    </row>
    <row r="1939" spans="3:17" x14ac:dyDescent="0.25">
      <c r="C1939" s="8">
        <v>30.25</v>
      </c>
      <c r="D1939" s="8">
        <v>4.7699999999999996</v>
      </c>
      <c r="E1939" s="8">
        <v>34</v>
      </c>
      <c r="P1939" s="10">
        <v>3704.35</v>
      </c>
      <c r="Q1939">
        <v>34</v>
      </c>
    </row>
    <row r="1940" spans="3:17" x14ac:dyDescent="0.25">
      <c r="C1940" s="8">
        <v>19.59</v>
      </c>
      <c r="D1940" s="8">
        <v>6.04</v>
      </c>
      <c r="E1940" s="8">
        <v>36</v>
      </c>
      <c r="P1940" s="10">
        <v>3699.54</v>
      </c>
      <c r="Q1940">
        <v>36</v>
      </c>
    </row>
    <row r="1941" spans="3:17" x14ac:dyDescent="0.25">
      <c r="C1941" s="8">
        <v>45.9</v>
      </c>
      <c r="D1941" s="8">
        <v>4.3</v>
      </c>
      <c r="E1941" s="8">
        <v>29</v>
      </c>
      <c r="P1941" s="10">
        <v>3693.43</v>
      </c>
      <c r="Q1941">
        <v>29</v>
      </c>
    </row>
    <row r="1942" spans="3:17" x14ac:dyDescent="0.25">
      <c r="C1942" s="8">
        <v>17.059999999999999</v>
      </c>
      <c r="D1942" s="8">
        <v>8.75</v>
      </c>
      <c r="E1942" s="8">
        <v>42</v>
      </c>
      <c r="P1942" s="10">
        <v>3688.38</v>
      </c>
      <c r="Q1942">
        <v>42</v>
      </c>
    </row>
    <row r="1943" spans="3:17" x14ac:dyDescent="0.25">
      <c r="C1943" s="8">
        <v>32.07</v>
      </c>
      <c r="D1943" s="8">
        <v>5.25</v>
      </c>
      <c r="E1943" s="8">
        <v>21</v>
      </c>
      <c r="P1943" s="10">
        <v>3688.35</v>
      </c>
      <c r="Q1943">
        <v>21</v>
      </c>
    </row>
    <row r="1944" spans="3:17" x14ac:dyDescent="0.25">
      <c r="C1944" s="8">
        <v>16.5</v>
      </c>
      <c r="D1944" s="8">
        <v>5.03</v>
      </c>
      <c r="E1944" s="8">
        <v>40</v>
      </c>
      <c r="P1944" s="10">
        <v>3678.86</v>
      </c>
      <c r="Q1944">
        <v>40</v>
      </c>
    </row>
    <row r="1945" spans="3:17" x14ac:dyDescent="0.25">
      <c r="C1945" s="8">
        <v>31.4</v>
      </c>
      <c r="D1945" s="8">
        <v>5.88</v>
      </c>
      <c r="E1945" s="8">
        <v>32</v>
      </c>
      <c r="P1945" s="10">
        <v>3659.35</v>
      </c>
      <c r="Q1945">
        <v>32</v>
      </c>
    </row>
    <row r="1946" spans="3:17" x14ac:dyDescent="0.25">
      <c r="C1946" s="8">
        <v>20.36</v>
      </c>
      <c r="D1946" s="8">
        <v>4.49</v>
      </c>
      <c r="E1946" s="8">
        <v>34</v>
      </c>
      <c r="P1946" s="10">
        <v>3653.29</v>
      </c>
      <c r="Q1946">
        <v>34</v>
      </c>
    </row>
    <row r="1947" spans="3:17" x14ac:dyDescent="0.25">
      <c r="C1947" s="8">
        <v>25.46</v>
      </c>
      <c r="D1947" s="8">
        <v>4.1399999999999997</v>
      </c>
      <c r="E1947" s="8">
        <v>31</v>
      </c>
      <c r="P1947" s="10">
        <v>3645.09</v>
      </c>
      <c r="Q1947">
        <v>31</v>
      </c>
    </row>
    <row r="1948" spans="3:17" x14ac:dyDescent="0.25">
      <c r="C1948" s="8">
        <v>17.09</v>
      </c>
      <c r="D1948" s="8">
        <v>5.8</v>
      </c>
      <c r="E1948" s="8">
        <v>39</v>
      </c>
      <c r="P1948" s="10">
        <v>3622.13</v>
      </c>
      <c r="Q1948">
        <v>39</v>
      </c>
    </row>
    <row r="1949" spans="3:17" x14ac:dyDescent="0.25">
      <c r="C1949" s="8">
        <v>20.83</v>
      </c>
      <c r="D1949" s="8">
        <v>5.12</v>
      </c>
      <c r="E1949" s="8">
        <v>34</v>
      </c>
      <c r="P1949" s="10">
        <v>3606.43</v>
      </c>
      <c r="Q1949">
        <v>34</v>
      </c>
    </row>
    <row r="1950" spans="3:17" x14ac:dyDescent="0.25">
      <c r="C1950" s="8">
        <v>18.920000000000002</v>
      </c>
      <c r="D1950" s="8">
        <v>5.98</v>
      </c>
      <c r="E1950" s="8">
        <v>36</v>
      </c>
      <c r="P1950" s="10">
        <v>3603.6</v>
      </c>
      <c r="Q1950">
        <v>36</v>
      </c>
    </row>
    <row r="1951" spans="3:17" x14ac:dyDescent="0.25">
      <c r="C1951" s="8">
        <v>37.1</v>
      </c>
      <c r="D1951" s="8">
        <v>5.46</v>
      </c>
      <c r="E1951" s="8">
        <v>25</v>
      </c>
      <c r="P1951" s="10">
        <v>3597.6</v>
      </c>
      <c r="Q1951">
        <v>25</v>
      </c>
    </row>
    <row r="1952" spans="3:17" x14ac:dyDescent="0.25">
      <c r="C1952" s="8">
        <v>22.515000000000001</v>
      </c>
      <c r="D1952" s="8">
        <v>4.91</v>
      </c>
      <c r="E1952" s="8">
        <v>27</v>
      </c>
      <c r="P1952" s="10">
        <v>3594.17</v>
      </c>
      <c r="Q1952">
        <v>27</v>
      </c>
    </row>
    <row r="1953" spans="3:17" x14ac:dyDescent="0.25">
      <c r="C1953" s="8">
        <v>32.700000000000003</v>
      </c>
      <c r="D1953" s="8">
        <v>4.66</v>
      </c>
      <c r="E1953" s="8">
        <v>25</v>
      </c>
      <c r="P1953" s="10">
        <v>3591.48</v>
      </c>
      <c r="Q1953">
        <v>25</v>
      </c>
    </row>
    <row r="1954" spans="3:17" x14ac:dyDescent="0.25">
      <c r="C1954" s="8">
        <v>17.75</v>
      </c>
      <c r="D1954" s="8">
        <v>6.8</v>
      </c>
      <c r="E1954" s="8">
        <v>37</v>
      </c>
      <c r="P1954" s="10">
        <v>3589.14</v>
      </c>
      <c r="Q1954">
        <v>37</v>
      </c>
    </row>
    <row r="1955" spans="3:17" x14ac:dyDescent="0.25">
      <c r="C1955" s="8">
        <v>33.630000000000003</v>
      </c>
      <c r="D1955" s="8">
        <v>4.47</v>
      </c>
      <c r="E1955" s="8">
        <v>23</v>
      </c>
      <c r="P1955" s="10">
        <v>3579.83</v>
      </c>
      <c r="Q1955">
        <v>23</v>
      </c>
    </row>
    <row r="1956" spans="3:17" x14ac:dyDescent="0.25">
      <c r="C1956" s="8">
        <v>34.799999999999997</v>
      </c>
      <c r="D1956" s="8">
        <v>4.08</v>
      </c>
      <c r="E1956" s="8">
        <v>29</v>
      </c>
      <c r="P1956" s="10">
        <v>3578</v>
      </c>
      <c r="Q1956">
        <v>29</v>
      </c>
    </row>
    <row r="1957" spans="3:17" x14ac:dyDescent="0.25">
      <c r="C1957" s="8">
        <v>16.809999999999999</v>
      </c>
      <c r="D1957" s="8">
        <v>5.51</v>
      </c>
      <c r="E1957" s="8">
        <v>36</v>
      </c>
      <c r="P1957" s="10">
        <v>3569.96</v>
      </c>
      <c r="Q1957">
        <v>36</v>
      </c>
    </row>
    <row r="1958" spans="3:17" x14ac:dyDescent="0.25">
      <c r="C1958" s="8">
        <v>16.690000000000001</v>
      </c>
      <c r="D1958" s="8">
        <v>8.4</v>
      </c>
      <c r="E1958" s="8">
        <v>43</v>
      </c>
      <c r="P1958" s="10">
        <v>3562.87</v>
      </c>
      <c r="Q1958">
        <v>43</v>
      </c>
    </row>
    <row r="1959" spans="3:17" x14ac:dyDescent="0.25">
      <c r="C1959" s="8">
        <v>23.21</v>
      </c>
      <c r="D1959" s="8">
        <v>5.14</v>
      </c>
      <c r="E1959" s="8">
        <v>29</v>
      </c>
      <c r="P1959" s="10">
        <v>3561.89</v>
      </c>
      <c r="Q1959">
        <v>29</v>
      </c>
    </row>
    <row r="1960" spans="3:17" x14ac:dyDescent="0.25">
      <c r="C1960" s="8">
        <v>25.175000000000001</v>
      </c>
      <c r="D1960" s="8">
        <v>5.21</v>
      </c>
      <c r="E1960" s="8">
        <v>29</v>
      </c>
      <c r="P1960" s="10">
        <v>3558.62</v>
      </c>
      <c r="Q1960">
        <v>29</v>
      </c>
    </row>
    <row r="1961" spans="3:17" x14ac:dyDescent="0.25">
      <c r="C1961" s="8">
        <v>34.770000000000003</v>
      </c>
      <c r="D1961" s="8">
        <v>6.23</v>
      </c>
      <c r="E1961" s="8">
        <v>30</v>
      </c>
      <c r="P1961" s="10">
        <v>3556.92</v>
      </c>
      <c r="Q1961">
        <v>30</v>
      </c>
    </row>
    <row r="1962" spans="3:17" x14ac:dyDescent="0.25">
      <c r="C1962" s="8">
        <v>27.7</v>
      </c>
      <c r="D1962" s="8">
        <v>5.6</v>
      </c>
      <c r="E1962" s="8">
        <v>31</v>
      </c>
      <c r="P1962" s="10">
        <v>3554.2</v>
      </c>
      <c r="Q1962">
        <v>31</v>
      </c>
    </row>
    <row r="1963" spans="3:17" x14ac:dyDescent="0.25">
      <c r="C1963" s="8">
        <v>19.12</v>
      </c>
      <c r="D1963" s="8">
        <v>4.72</v>
      </c>
      <c r="E1963" s="8">
        <v>36</v>
      </c>
      <c r="P1963" s="10">
        <v>3540.12</v>
      </c>
      <c r="Q1963">
        <v>36</v>
      </c>
    </row>
    <row r="1964" spans="3:17" x14ac:dyDescent="0.25">
      <c r="C1964" s="8">
        <v>32.67</v>
      </c>
      <c r="D1964" s="8">
        <v>4.67</v>
      </c>
      <c r="E1964" s="8">
        <v>21</v>
      </c>
      <c r="P1964" s="10">
        <v>3538.9</v>
      </c>
      <c r="Q1964">
        <v>21</v>
      </c>
    </row>
    <row r="1965" spans="3:17" x14ac:dyDescent="0.25">
      <c r="C1965" s="8">
        <v>28.5</v>
      </c>
      <c r="D1965" s="8">
        <v>6.11</v>
      </c>
      <c r="E1965" s="8">
        <v>26</v>
      </c>
      <c r="P1965" s="10">
        <v>3537.7</v>
      </c>
      <c r="Q1965">
        <v>26</v>
      </c>
    </row>
    <row r="1966" spans="3:17" x14ac:dyDescent="0.25">
      <c r="C1966" s="8">
        <v>39.270000000000003</v>
      </c>
      <c r="D1966" s="8">
        <v>6.25</v>
      </c>
      <c r="E1966" s="8">
        <v>25</v>
      </c>
      <c r="P1966" s="10">
        <v>3500.61</v>
      </c>
      <c r="Q1966">
        <v>25</v>
      </c>
    </row>
    <row r="1967" spans="3:17" x14ac:dyDescent="0.25">
      <c r="C1967" s="8">
        <v>32.49</v>
      </c>
      <c r="D1967" s="8">
        <v>4</v>
      </c>
      <c r="E1967" s="8">
        <v>28</v>
      </c>
      <c r="P1967" s="10">
        <v>3490.55</v>
      </c>
      <c r="Q1967">
        <v>28</v>
      </c>
    </row>
    <row r="1968" spans="3:17" x14ac:dyDescent="0.25">
      <c r="C1968" s="8">
        <v>23.7</v>
      </c>
      <c r="D1968" s="8">
        <v>5.55</v>
      </c>
      <c r="E1968" s="8">
        <v>28</v>
      </c>
      <c r="P1968" s="10">
        <v>3484.33</v>
      </c>
      <c r="Q1968">
        <v>28</v>
      </c>
    </row>
    <row r="1969" spans="3:17" x14ac:dyDescent="0.25">
      <c r="C1969" s="8">
        <v>30.4</v>
      </c>
      <c r="D1969" s="8">
        <v>5.95</v>
      </c>
      <c r="E1969" s="8">
        <v>20</v>
      </c>
      <c r="P1969" s="10">
        <v>3481.87</v>
      </c>
      <c r="Q1969">
        <v>20</v>
      </c>
    </row>
    <row r="1970" spans="3:17" x14ac:dyDescent="0.25">
      <c r="C1970" s="8">
        <v>38.94</v>
      </c>
      <c r="D1970" s="8">
        <v>4.3600000000000003</v>
      </c>
      <c r="E1970" s="8">
        <v>31</v>
      </c>
      <c r="P1970" s="10">
        <v>3471.41</v>
      </c>
      <c r="Q1970">
        <v>31</v>
      </c>
    </row>
    <row r="1971" spans="3:17" x14ac:dyDescent="0.25">
      <c r="C1971" s="8">
        <v>31.02</v>
      </c>
      <c r="D1971" s="8">
        <v>4.84</v>
      </c>
      <c r="E1971" s="8">
        <v>21</v>
      </c>
      <c r="P1971" s="10">
        <v>3463.51</v>
      </c>
      <c r="Q1971">
        <v>21</v>
      </c>
    </row>
    <row r="1972" spans="3:17" x14ac:dyDescent="0.25">
      <c r="C1972" s="8">
        <v>17.5</v>
      </c>
      <c r="D1972" s="8">
        <v>4.5599999999999996</v>
      </c>
      <c r="E1972" s="8">
        <v>37</v>
      </c>
      <c r="P1972" s="10">
        <v>3453.77</v>
      </c>
      <c r="Q1972">
        <v>37</v>
      </c>
    </row>
    <row r="1973" spans="3:17" x14ac:dyDescent="0.25">
      <c r="C1973" s="8">
        <v>34.799999999999997</v>
      </c>
      <c r="D1973" s="8">
        <v>4.42</v>
      </c>
      <c r="E1973" s="8">
        <v>24</v>
      </c>
      <c r="P1973" s="10">
        <v>3443.06</v>
      </c>
      <c r="Q1973">
        <v>24</v>
      </c>
    </row>
    <row r="1974" spans="3:17" x14ac:dyDescent="0.25">
      <c r="C1974" s="8">
        <v>17.3</v>
      </c>
      <c r="D1974" s="8">
        <v>7.66</v>
      </c>
      <c r="E1974" s="8">
        <v>38</v>
      </c>
      <c r="P1974" s="10">
        <v>3436.5</v>
      </c>
      <c r="Q1974">
        <v>38</v>
      </c>
    </row>
    <row r="1975" spans="3:17" x14ac:dyDescent="0.25">
      <c r="C1975" s="8">
        <v>32.25</v>
      </c>
      <c r="D1975" s="8">
        <v>5.2</v>
      </c>
      <c r="E1975" s="8">
        <v>22</v>
      </c>
      <c r="P1975" s="10">
        <v>3434.38</v>
      </c>
      <c r="Q1975">
        <v>22</v>
      </c>
    </row>
    <row r="1976" spans="3:17" x14ac:dyDescent="0.25">
      <c r="C1976" s="8">
        <v>42.4</v>
      </c>
      <c r="D1976" s="8">
        <v>5.53</v>
      </c>
      <c r="E1976" s="8">
        <v>27</v>
      </c>
      <c r="P1976" s="10">
        <v>3410.32</v>
      </c>
      <c r="Q1976">
        <v>27</v>
      </c>
    </row>
    <row r="1977" spans="3:17" x14ac:dyDescent="0.25">
      <c r="C1977" s="8">
        <v>38.664999999999999</v>
      </c>
      <c r="D1977" s="8">
        <v>4.8600000000000003</v>
      </c>
      <c r="E1977" s="8">
        <v>20</v>
      </c>
      <c r="P1977" s="10">
        <v>3393.36</v>
      </c>
      <c r="Q1977">
        <v>20</v>
      </c>
    </row>
    <row r="1978" spans="3:17" x14ac:dyDescent="0.25">
      <c r="C1978" s="8">
        <v>29.92</v>
      </c>
      <c r="D1978" s="8">
        <v>5.49</v>
      </c>
      <c r="E1978" s="8">
        <v>28</v>
      </c>
      <c r="P1978" s="10">
        <v>3392.98</v>
      </c>
      <c r="Q1978">
        <v>28</v>
      </c>
    </row>
    <row r="1979" spans="3:17" x14ac:dyDescent="0.25">
      <c r="C1979" s="8">
        <v>29.48</v>
      </c>
      <c r="D1979" s="8">
        <v>4.09</v>
      </c>
      <c r="E1979" s="8">
        <v>28</v>
      </c>
      <c r="P1979" s="10">
        <v>3392.37</v>
      </c>
      <c r="Q1979">
        <v>28</v>
      </c>
    </row>
    <row r="1980" spans="3:17" x14ac:dyDescent="0.25">
      <c r="C1980" s="8">
        <v>28.785</v>
      </c>
      <c r="D1980" s="8">
        <v>4.3099999999999996</v>
      </c>
      <c r="E1980" s="8">
        <v>28</v>
      </c>
      <c r="P1980" s="10">
        <v>3385.4</v>
      </c>
      <c r="Q1980">
        <v>28</v>
      </c>
    </row>
    <row r="1981" spans="3:17" x14ac:dyDescent="0.25">
      <c r="C1981" s="8">
        <v>19.8</v>
      </c>
      <c r="D1981" s="8">
        <v>4</v>
      </c>
      <c r="E1981" s="8">
        <v>27</v>
      </c>
      <c r="P1981" s="10">
        <v>3378.91</v>
      </c>
      <c r="Q1981">
        <v>27</v>
      </c>
    </row>
    <row r="1982" spans="3:17" x14ac:dyDescent="0.25">
      <c r="C1982" s="8">
        <v>35.53</v>
      </c>
      <c r="D1982" s="8">
        <v>4.68</v>
      </c>
      <c r="E1982" s="8">
        <v>31</v>
      </c>
      <c r="P1982" s="10">
        <v>3366.67</v>
      </c>
      <c r="Q1982">
        <v>31</v>
      </c>
    </row>
    <row r="1983" spans="3:17" x14ac:dyDescent="0.25">
      <c r="C1983" s="8">
        <v>21.47</v>
      </c>
      <c r="D1983" s="8">
        <v>4.0199999999999996</v>
      </c>
      <c r="E1983" s="8">
        <v>29</v>
      </c>
      <c r="P1983" s="10">
        <v>3353.47</v>
      </c>
      <c r="Q1983">
        <v>29</v>
      </c>
    </row>
    <row r="1984" spans="3:17" x14ac:dyDescent="0.25">
      <c r="C1984" s="8">
        <v>25.9</v>
      </c>
      <c r="D1984" s="8">
        <v>5.12</v>
      </c>
      <c r="E1984" s="8">
        <v>31</v>
      </c>
      <c r="P1984" s="10">
        <v>3353.28</v>
      </c>
      <c r="Q1984">
        <v>31</v>
      </c>
    </row>
    <row r="1985" spans="3:17" x14ac:dyDescent="0.25">
      <c r="C1985" s="8">
        <v>20.81</v>
      </c>
      <c r="D1985" s="8">
        <v>5.52</v>
      </c>
      <c r="E1985" s="8">
        <v>33</v>
      </c>
      <c r="P1985" s="10">
        <v>3342.79</v>
      </c>
      <c r="Q1985">
        <v>33</v>
      </c>
    </row>
    <row r="1986" spans="3:17" x14ac:dyDescent="0.25">
      <c r="C1986" s="8">
        <v>25.84</v>
      </c>
      <c r="D1986" s="8">
        <v>5.81</v>
      </c>
      <c r="E1986" s="8">
        <v>27</v>
      </c>
      <c r="P1986" s="10">
        <v>3309.79</v>
      </c>
      <c r="Q1986">
        <v>27</v>
      </c>
    </row>
    <row r="1987" spans="3:17" x14ac:dyDescent="0.25">
      <c r="C1987" s="8">
        <v>30.95</v>
      </c>
      <c r="D1987" s="8">
        <v>5.16</v>
      </c>
      <c r="E1987" s="8">
        <v>20</v>
      </c>
      <c r="P1987" s="10">
        <v>3308.46</v>
      </c>
      <c r="Q1987">
        <v>20</v>
      </c>
    </row>
    <row r="1988" spans="3:17" x14ac:dyDescent="0.25">
      <c r="C1988" s="8">
        <v>30.54</v>
      </c>
      <c r="D1988" s="8">
        <v>5</v>
      </c>
      <c r="E1988" s="8">
        <v>20</v>
      </c>
      <c r="P1988" s="10">
        <v>3300.7</v>
      </c>
      <c r="Q1988">
        <v>20</v>
      </c>
    </row>
    <row r="1989" spans="3:17" x14ac:dyDescent="0.25">
      <c r="C1989" s="8">
        <v>33.914999999999999</v>
      </c>
      <c r="D1989" s="8">
        <v>5.84</v>
      </c>
      <c r="E1989" s="8">
        <v>27</v>
      </c>
      <c r="P1989" s="10">
        <v>3292.53</v>
      </c>
      <c r="Q1989">
        <v>27</v>
      </c>
    </row>
    <row r="1990" spans="3:17" x14ac:dyDescent="0.25">
      <c r="C1990" s="8">
        <v>33.31</v>
      </c>
      <c r="D1990" s="8">
        <v>4.1900000000000004</v>
      </c>
      <c r="E1990" s="8">
        <v>21</v>
      </c>
      <c r="P1990" s="10">
        <v>3280.22</v>
      </c>
      <c r="Q1990">
        <v>21</v>
      </c>
    </row>
    <row r="1991" spans="3:17" x14ac:dyDescent="0.25">
      <c r="C1991" s="8">
        <v>25.745000000000001</v>
      </c>
      <c r="D1991" s="8">
        <v>4.62</v>
      </c>
      <c r="E1991" s="8">
        <v>23</v>
      </c>
      <c r="P1991" s="10">
        <v>3279.87</v>
      </c>
      <c r="Q1991">
        <v>23</v>
      </c>
    </row>
    <row r="1992" spans="3:17" x14ac:dyDescent="0.25">
      <c r="C1992" s="8">
        <v>37.1</v>
      </c>
      <c r="D1992" s="8">
        <v>6.24</v>
      </c>
      <c r="E1992" s="8">
        <v>30</v>
      </c>
      <c r="P1992" s="10">
        <v>3277.16</v>
      </c>
      <c r="Q1992">
        <v>30</v>
      </c>
    </row>
    <row r="1993" spans="3:17" x14ac:dyDescent="0.25">
      <c r="C1993" s="8">
        <v>35.435000000000002</v>
      </c>
      <c r="D1993" s="8">
        <v>5.81</v>
      </c>
      <c r="E1993" s="8">
        <v>29</v>
      </c>
      <c r="P1993" s="10">
        <v>3268.85</v>
      </c>
      <c r="Q1993">
        <v>29</v>
      </c>
    </row>
    <row r="1994" spans="3:17" x14ac:dyDescent="0.25">
      <c r="C1994" s="8">
        <v>20.399999999999999</v>
      </c>
      <c r="D1994" s="8">
        <v>4.83</v>
      </c>
      <c r="E1994" s="8">
        <v>33</v>
      </c>
      <c r="P1994" s="10">
        <v>3260.2</v>
      </c>
      <c r="Q1994">
        <v>33</v>
      </c>
    </row>
    <row r="1995" spans="3:17" x14ac:dyDescent="0.25">
      <c r="C1995" s="8">
        <v>42.13</v>
      </c>
      <c r="D1995" s="8">
        <v>5.72</v>
      </c>
      <c r="E1995" s="8">
        <v>27</v>
      </c>
      <c r="P1995" s="10">
        <v>3238.44</v>
      </c>
      <c r="Q1995">
        <v>27</v>
      </c>
    </row>
    <row r="1996" spans="3:17" x14ac:dyDescent="0.25">
      <c r="C1996" s="8">
        <v>33.99</v>
      </c>
      <c r="D1996" s="8">
        <v>4.83</v>
      </c>
      <c r="E1996" s="8">
        <v>27</v>
      </c>
      <c r="P1996" s="10">
        <v>3227.12</v>
      </c>
      <c r="Q1996">
        <v>27</v>
      </c>
    </row>
    <row r="1997" spans="3:17" x14ac:dyDescent="0.25">
      <c r="C1997" s="8">
        <v>28.594999999999999</v>
      </c>
      <c r="D1997" s="8">
        <v>4.1399999999999997</v>
      </c>
      <c r="E1997" s="8">
        <v>27</v>
      </c>
      <c r="P1997" s="10">
        <v>3213.62</v>
      </c>
      <c r="Q1997">
        <v>27</v>
      </c>
    </row>
    <row r="1998" spans="3:17" x14ac:dyDescent="0.25">
      <c r="C1998" s="8">
        <v>20.8</v>
      </c>
      <c r="D1998" s="8">
        <v>4.07</v>
      </c>
      <c r="E1998" s="8">
        <v>26</v>
      </c>
      <c r="P1998" s="10">
        <v>3208.79</v>
      </c>
      <c r="Q1998">
        <v>26</v>
      </c>
    </row>
    <row r="1999" spans="3:17" x14ac:dyDescent="0.25">
      <c r="C1999" s="8">
        <v>23.465</v>
      </c>
      <c r="D1999" s="8">
        <v>6.26</v>
      </c>
      <c r="E1999" s="8">
        <v>27</v>
      </c>
      <c r="P1999" s="10">
        <v>3206.49</v>
      </c>
      <c r="Q1999">
        <v>27</v>
      </c>
    </row>
    <row r="2000" spans="3:17" x14ac:dyDescent="0.25">
      <c r="C2000" s="8">
        <v>40.185000000000002</v>
      </c>
      <c r="D2000" s="8">
        <v>5.88</v>
      </c>
      <c r="E2000" s="8">
        <v>28</v>
      </c>
      <c r="P2000" s="10">
        <v>3201.25</v>
      </c>
      <c r="Q2000">
        <v>28</v>
      </c>
    </row>
    <row r="2001" spans="3:17" x14ac:dyDescent="0.25">
      <c r="C2001" s="8">
        <v>21.89</v>
      </c>
      <c r="D2001" s="8">
        <v>5.72</v>
      </c>
      <c r="E2001" s="8">
        <v>23</v>
      </c>
      <c r="P2001" s="10">
        <v>3180.51</v>
      </c>
      <c r="Q2001">
        <v>23</v>
      </c>
    </row>
    <row r="2002" spans="3:17" x14ac:dyDescent="0.25">
      <c r="C2002" s="8">
        <v>29.34</v>
      </c>
      <c r="D2002" s="8">
        <v>6.09</v>
      </c>
      <c r="E2002" s="8">
        <v>24</v>
      </c>
      <c r="P2002" s="10">
        <v>3179.96</v>
      </c>
      <c r="Q2002">
        <v>24</v>
      </c>
    </row>
    <row r="2003" spans="3:17" x14ac:dyDescent="0.25">
      <c r="C2003" s="8">
        <v>22.61</v>
      </c>
      <c r="D2003" s="8">
        <v>4.25</v>
      </c>
      <c r="E2003" s="8">
        <v>28</v>
      </c>
      <c r="P2003" s="10">
        <v>3176.82</v>
      </c>
      <c r="Q2003">
        <v>28</v>
      </c>
    </row>
    <row r="2004" spans="3:17" x14ac:dyDescent="0.25">
      <c r="C2004" s="8">
        <v>22.23</v>
      </c>
      <c r="D2004" s="8">
        <v>6.09</v>
      </c>
      <c r="E2004" s="8">
        <v>28</v>
      </c>
      <c r="P2004" s="10">
        <v>3176.29</v>
      </c>
      <c r="Q2004">
        <v>28</v>
      </c>
    </row>
    <row r="2005" spans="3:17" x14ac:dyDescent="0.25">
      <c r="C2005" s="8">
        <v>33.4</v>
      </c>
      <c r="D2005" s="8">
        <v>5.51</v>
      </c>
      <c r="E2005" s="8">
        <v>30</v>
      </c>
      <c r="P2005" s="10">
        <v>3172.02</v>
      </c>
      <c r="Q2005">
        <v>30</v>
      </c>
    </row>
    <row r="2006" spans="3:17" x14ac:dyDescent="0.25">
      <c r="C2006" s="8">
        <v>33.11</v>
      </c>
      <c r="D2006" s="8">
        <v>5.63</v>
      </c>
      <c r="E2006" s="8">
        <v>30</v>
      </c>
      <c r="P2006" s="10">
        <v>3171.61</v>
      </c>
      <c r="Q2006">
        <v>30</v>
      </c>
    </row>
    <row r="2007" spans="3:17" x14ac:dyDescent="0.25">
      <c r="C2007" s="8">
        <v>16.815000000000001</v>
      </c>
      <c r="D2007" s="8">
        <v>5.29</v>
      </c>
      <c r="E2007" s="8">
        <v>23</v>
      </c>
      <c r="P2007" s="10">
        <v>3167.46</v>
      </c>
      <c r="Q2007">
        <v>23</v>
      </c>
    </row>
    <row r="2008" spans="3:17" x14ac:dyDescent="0.25">
      <c r="C2008" s="8">
        <v>25.61</v>
      </c>
      <c r="D2008" s="8">
        <v>4</v>
      </c>
      <c r="E2008" s="8">
        <v>31</v>
      </c>
      <c r="P2008" s="10">
        <v>3162.02</v>
      </c>
      <c r="Q2008">
        <v>31</v>
      </c>
    </row>
    <row r="2009" spans="3:17" x14ac:dyDescent="0.25">
      <c r="C2009" s="8">
        <v>25.8</v>
      </c>
      <c r="D2009" s="8">
        <v>5.49</v>
      </c>
      <c r="E2009" s="8">
        <v>30</v>
      </c>
      <c r="P2009" s="10">
        <v>3161.45</v>
      </c>
      <c r="Q2009">
        <v>30</v>
      </c>
    </row>
    <row r="2010" spans="3:17" x14ac:dyDescent="0.25">
      <c r="C2010" s="8">
        <v>27.39</v>
      </c>
      <c r="D2010" s="8">
        <v>5.34</v>
      </c>
      <c r="E2010" s="8">
        <v>25</v>
      </c>
      <c r="P2010" s="10">
        <v>3128.35</v>
      </c>
      <c r="Q2010">
        <v>25</v>
      </c>
    </row>
    <row r="2011" spans="3:17" x14ac:dyDescent="0.25">
      <c r="C2011" s="8">
        <v>17.03</v>
      </c>
      <c r="D2011" s="8">
        <v>4.12</v>
      </c>
      <c r="E2011" s="8">
        <v>37</v>
      </c>
      <c r="P2011" s="10">
        <v>3088.06</v>
      </c>
      <c r="Q2011">
        <v>37</v>
      </c>
    </row>
    <row r="2012" spans="3:17" x14ac:dyDescent="0.25">
      <c r="C2012" s="8">
        <v>23.75</v>
      </c>
      <c r="D2012" s="8">
        <v>5.49</v>
      </c>
      <c r="E2012" s="8">
        <v>23</v>
      </c>
      <c r="P2012" s="10">
        <v>3077.1</v>
      </c>
      <c r="Q2012">
        <v>23</v>
      </c>
    </row>
    <row r="2013" spans="3:17" x14ac:dyDescent="0.25">
      <c r="C2013" s="8">
        <v>26.03</v>
      </c>
      <c r="D2013" s="8">
        <v>5.1100000000000003</v>
      </c>
      <c r="E2013" s="8">
        <v>29</v>
      </c>
      <c r="P2013" s="10">
        <v>3070.81</v>
      </c>
      <c r="Q2013">
        <v>29</v>
      </c>
    </row>
    <row r="2014" spans="3:17" x14ac:dyDescent="0.25">
      <c r="C2014" s="8">
        <v>16.079999999999998</v>
      </c>
      <c r="D2014" s="8">
        <v>5.94</v>
      </c>
      <c r="E2014" s="8">
        <v>35</v>
      </c>
      <c r="P2014" s="10">
        <v>3065.49</v>
      </c>
      <c r="Q2014">
        <v>35</v>
      </c>
    </row>
    <row r="2015" spans="3:17" x14ac:dyDescent="0.25">
      <c r="C2015" s="8">
        <v>30.875</v>
      </c>
      <c r="D2015" s="8">
        <v>5.54</v>
      </c>
      <c r="E2015" s="8">
        <v>30</v>
      </c>
      <c r="P2015" s="10">
        <v>3062.51</v>
      </c>
      <c r="Q2015">
        <v>30</v>
      </c>
    </row>
    <row r="2016" spans="3:17" x14ac:dyDescent="0.25">
      <c r="C2016" s="8">
        <v>31.79</v>
      </c>
      <c r="D2016" s="8">
        <v>7.09</v>
      </c>
      <c r="E2016" s="8">
        <v>22</v>
      </c>
      <c r="P2016" s="10">
        <v>3056.39</v>
      </c>
      <c r="Q2016">
        <v>22</v>
      </c>
    </row>
    <row r="2017" spans="3:17" x14ac:dyDescent="0.25">
      <c r="C2017" s="8">
        <v>28.48</v>
      </c>
      <c r="D2017" s="8">
        <v>6.22</v>
      </c>
      <c r="E2017" s="8">
        <v>26</v>
      </c>
      <c r="P2017" s="10">
        <v>3051.73</v>
      </c>
      <c r="Q2017">
        <v>26</v>
      </c>
    </row>
    <row r="2018" spans="3:17" x14ac:dyDescent="0.25">
      <c r="C2018" s="8">
        <v>26.6</v>
      </c>
      <c r="D2018" s="8">
        <v>4.33</v>
      </c>
      <c r="E2018" s="8">
        <v>26</v>
      </c>
      <c r="P2018" s="10">
        <v>3046.06</v>
      </c>
      <c r="Q2018">
        <v>26</v>
      </c>
    </row>
    <row r="2019" spans="3:17" x14ac:dyDescent="0.25">
      <c r="C2019" s="8">
        <v>25.27</v>
      </c>
      <c r="D2019" s="8">
        <v>5.83</v>
      </c>
      <c r="E2019" s="8">
        <v>26</v>
      </c>
      <c r="P2019" s="10">
        <v>3044.21</v>
      </c>
      <c r="Q2019">
        <v>26</v>
      </c>
    </row>
    <row r="2020" spans="3:17" x14ac:dyDescent="0.25">
      <c r="C2020" s="8">
        <v>34.484999999999999</v>
      </c>
      <c r="D2020" s="8">
        <v>4.7</v>
      </c>
      <c r="E2020" s="8">
        <v>26</v>
      </c>
      <c r="P2020" s="10">
        <v>3021.81</v>
      </c>
      <c r="Q2020">
        <v>26</v>
      </c>
    </row>
    <row r="2021" spans="3:17" x14ac:dyDescent="0.25">
      <c r="C2021" s="8">
        <v>15.57</v>
      </c>
      <c r="D2021" s="8">
        <v>4.07</v>
      </c>
      <c r="E2021" s="8">
        <v>36</v>
      </c>
      <c r="P2021" s="10">
        <v>3018.04</v>
      </c>
      <c r="Q2021">
        <v>36</v>
      </c>
    </row>
    <row r="2022" spans="3:17" x14ac:dyDescent="0.25">
      <c r="C2022" s="8">
        <v>30.36</v>
      </c>
      <c r="D2022" s="8">
        <v>9.39</v>
      </c>
      <c r="E2022" s="8">
        <v>21</v>
      </c>
      <c r="P2022" s="10">
        <v>3012.22</v>
      </c>
      <c r="Q2022">
        <v>21</v>
      </c>
    </row>
    <row r="2023" spans="3:17" x14ac:dyDescent="0.25">
      <c r="C2023" s="8">
        <v>19.37</v>
      </c>
      <c r="D2023" s="8">
        <v>4.18</v>
      </c>
      <c r="E2023" s="8">
        <v>32</v>
      </c>
      <c r="P2023" s="10">
        <v>2985.67</v>
      </c>
      <c r="Q2023">
        <v>32</v>
      </c>
    </row>
    <row r="2024" spans="3:17" x14ac:dyDescent="0.25">
      <c r="C2024" s="8">
        <v>16.71</v>
      </c>
      <c r="D2024" s="8">
        <v>4.18</v>
      </c>
      <c r="E2024" s="8">
        <v>37</v>
      </c>
      <c r="P2024" s="10">
        <v>2979.52</v>
      </c>
      <c r="Q2024">
        <v>37</v>
      </c>
    </row>
    <row r="2025" spans="3:17" x14ac:dyDescent="0.25">
      <c r="C2025" s="8">
        <v>24.1</v>
      </c>
      <c r="D2025" s="8">
        <v>4.4000000000000004</v>
      </c>
      <c r="E2025" s="8">
        <v>29</v>
      </c>
      <c r="P2025" s="10">
        <v>2974.13</v>
      </c>
      <c r="Q2025">
        <v>29</v>
      </c>
    </row>
    <row r="2026" spans="3:17" x14ac:dyDescent="0.25">
      <c r="C2026" s="8">
        <v>29.77</v>
      </c>
      <c r="D2026" s="8">
        <v>9.9</v>
      </c>
      <c r="E2026" s="8">
        <v>22</v>
      </c>
      <c r="P2026" s="10">
        <v>2943.41</v>
      </c>
      <c r="Q2026">
        <v>22</v>
      </c>
    </row>
    <row r="2027" spans="3:17" x14ac:dyDescent="0.25">
      <c r="C2027" s="8">
        <v>46.53</v>
      </c>
      <c r="D2027" s="8">
        <v>4.84</v>
      </c>
      <c r="E2027" s="8">
        <v>28</v>
      </c>
      <c r="P2027" s="10">
        <v>2927.06</v>
      </c>
      <c r="Q2027">
        <v>28</v>
      </c>
    </row>
    <row r="2028" spans="3:17" x14ac:dyDescent="0.25">
      <c r="C2028" s="8">
        <v>23.4</v>
      </c>
      <c r="D2028" s="8">
        <v>5.53</v>
      </c>
      <c r="E2028" s="8">
        <v>21</v>
      </c>
      <c r="P2028" s="10">
        <v>2913.57</v>
      </c>
      <c r="Q2028">
        <v>21</v>
      </c>
    </row>
    <row r="2029" spans="3:17" x14ac:dyDescent="0.25">
      <c r="C2029" s="8">
        <v>30</v>
      </c>
      <c r="D2029" s="8">
        <v>4.33</v>
      </c>
      <c r="E2029" s="8">
        <v>28</v>
      </c>
      <c r="P2029" s="10">
        <v>2904.09</v>
      </c>
      <c r="Q2029">
        <v>28</v>
      </c>
    </row>
    <row r="2030" spans="3:17" x14ac:dyDescent="0.25">
      <c r="C2030" s="8">
        <v>29.15</v>
      </c>
      <c r="D2030" s="8">
        <v>4.91</v>
      </c>
      <c r="E2030" s="8">
        <v>28</v>
      </c>
      <c r="P2030" s="10">
        <v>2902.91</v>
      </c>
      <c r="Q2030">
        <v>28</v>
      </c>
    </row>
    <row r="2031" spans="3:17" x14ac:dyDescent="0.25">
      <c r="C2031" s="8">
        <v>34.865000000000002</v>
      </c>
      <c r="D2031" s="8">
        <v>4.8</v>
      </c>
      <c r="E2031" s="8">
        <v>25</v>
      </c>
      <c r="P2031" s="10">
        <v>2899.49</v>
      </c>
      <c r="Q2031">
        <v>25</v>
      </c>
    </row>
    <row r="2032" spans="3:17" x14ac:dyDescent="0.25">
      <c r="C2032" s="8">
        <v>28.12</v>
      </c>
      <c r="D2032" s="8">
        <v>5.55</v>
      </c>
      <c r="E2032" s="8">
        <v>24</v>
      </c>
      <c r="P2032" s="10">
        <v>2897.46</v>
      </c>
      <c r="Q2032">
        <v>24</v>
      </c>
    </row>
    <row r="2033" spans="3:17" x14ac:dyDescent="0.25">
      <c r="C2033" s="8">
        <v>29.45</v>
      </c>
      <c r="D2033" s="8">
        <v>5.24</v>
      </c>
      <c r="E2033" s="8">
        <v>28</v>
      </c>
      <c r="P2033" s="10">
        <v>2897.32</v>
      </c>
      <c r="Q2033">
        <v>28</v>
      </c>
    </row>
    <row r="2034" spans="3:17" x14ac:dyDescent="0.25">
      <c r="C2034" s="8">
        <v>27.94</v>
      </c>
      <c r="D2034" s="8">
        <v>6.08</v>
      </c>
      <c r="E2034" s="8">
        <v>31</v>
      </c>
      <c r="P2034" s="10">
        <v>2867.12</v>
      </c>
      <c r="Q2034">
        <v>31</v>
      </c>
    </row>
    <row r="2035" spans="3:17" x14ac:dyDescent="0.25">
      <c r="C2035" s="8">
        <v>27.2</v>
      </c>
      <c r="D2035" s="8">
        <v>5.83</v>
      </c>
      <c r="E2035" s="8">
        <v>31</v>
      </c>
      <c r="P2035" s="10">
        <v>2866.09</v>
      </c>
      <c r="Q2035">
        <v>31</v>
      </c>
    </row>
    <row r="2036" spans="3:17" x14ac:dyDescent="0.25">
      <c r="C2036" s="8">
        <v>33.344999999999999</v>
      </c>
      <c r="D2036" s="8">
        <v>4.29</v>
      </c>
      <c r="E2036" s="8">
        <v>26</v>
      </c>
      <c r="P2036" s="10">
        <v>2855.44</v>
      </c>
      <c r="Q2036">
        <v>26</v>
      </c>
    </row>
    <row r="2037" spans="3:17" x14ac:dyDescent="0.25">
      <c r="C2037" s="8">
        <v>29.925000000000001</v>
      </c>
      <c r="D2037" s="8">
        <v>5.3</v>
      </c>
      <c r="E2037" s="8">
        <v>26</v>
      </c>
      <c r="P2037" s="10">
        <v>2850.68</v>
      </c>
      <c r="Q2037">
        <v>26</v>
      </c>
    </row>
    <row r="2038" spans="3:17" x14ac:dyDescent="0.25">
      <c r="C2038" s="8">
        <v>24.225000000000001</v>
      </c>
      <c r="D2038" s="8">
        <v>4.42</v>
      </c>
      <c r="E2038" s="8">
        <v>25</v>
      </c>
      <c r="P2038" s="10">
        <v>2842.76</v>
      </c>
      <c r="Q2038">
        <v>25</v>
      </c>
    </row>
    <row r="2039" spans="3:17" x14ac:dyDescent="0.25">
      <c r="C2039" s="8">
        <v>29.68</v>
      </c>
      <c r="D2039" s="8">
        <v>5.68</v>
      </c>
      <c r="E2039" s="8">
        <v>24</v>
      </c>
      <c r="P2039" s="10">
        <v>2819.51</v>
      </c>
      <c r="Q2039">
        <v>24</v>
      </c>
    </row>
    <row r="2040" spans="3:17" x14ac:dyDescent="0.25">
      <c r="C2040" s="8">
        <v>20.614999999999998</v>
      </c>
      <c r="D2040" s="8">
        <v>6.05</v>
      </c>
      <c r="E2040" s="8">
        <v>21</v>
      </c>
      <c r="P2040" s="10">
        <v>2803.7</v>
      </c>
      <c r="Q2040">
        <v>21</v>
      </c>
    </row>
    <row r="2041" spans="3:17" x14ac:dyDescent="0.25">
      <c r="C2041" s="8">
        <v>32.119999999999997</v>
      </c>
      <c r="D2041" s="8">
        <v>5.33</v>
      </c>
      <c r="E2041" s="8">
        <v>20</v>
      </c>
      <c r="P2041" s="10">
        <v>2801.26</v>
      </c>
      <c r="Q2041">
        <v>20</v>
      </c>
    </row>
    <row r="2042" spans="3:17" x14ac:dyDescent="0.25">
      <c r="C2042" s="8">
        <v>27.36</v>
      </c>
      <c r="D2042" s="8">
        <v>6.22</v>
      </c>
      <c r="E2042" s="8">
        <v>24</v>
      </c>
      <c r="P2042" s="10">
        <v>2789.06</v>
      </c>
      <c r="Q2042">
        <v>24</v>
      </c>
    </row>
    <row r="2043" spans="3:17" x14ac:dyDescent="0.25">
      <c r="C2043" s="8">
        <v>17.385000000000002</v>
      </c>
      <c r="D2043" s="8">
        <v>5.84</v>
      </c>
      <c r="E2043" s="8">
        <v>25</v>
      </c>
      <c r="P2043" s="10">
        <v>2775.19</v>
      </c>
      <c r="Q2043">
        <v>25</v>
      </c>
    </row>
    <row r="2044" spans="3:17" x14ac:dyDescent="0.25">
      <c r="C2044" s="8">
        <v>30.13</v>
      </c>
      <c r="D2044" s="8">
        <v>5.71</v>
      </c>
      <c r="E2044" s="8">
        <v>19</v>
      </c>
      <c r="P2044" s="10">
        <v>2773.46</v>
      </c>
      <c r="Q2044">
        <v>19</v>
      </c>
    </row>
    <row r="2045" spans="3:17" x14ac:dyDescent="0.25">
      <c r="C2045" s="8">
        <v>25.44</v>
      </c>
      <c r="D2045" s="8">
        <v>6.04</v>
      </c>
      <c r="E2045" s="8">
        <v>27</v>
      </c>
      <c r="P2045" s="10">
        <v>2758.99</v>
      </c>
      <c r="Q2045">
        <v>27</v>
      </c>
    </row>
    <row r="2046" spans="3:17" x14ac:dyDescent="0.25">
      <c r="C2046" s="8">
        <v>39.805</v>
      </c>
      <c r="D2046" s="8">
        <v>4.38</v>
      </c>
      <c r="E2046" s="8">
        <v>24</v>
      </c>
      <c r="P2046" s="10">
        <v>2755.02</v>
      </c>
      <c r="Q2046">
        <v>24</v>
      </c>
    </row>
    <row r="2047" spans="3:17" x14ac:dyDescent="0.25">
      <c r="C2047" s="8">
        <v>30.4</v>
      </c>
      <c r="D2047" s="8">
        <v>5.56</v>
      </c>
      <c r="E2047" s="8">
        <v>24</v>
      </c>
      <c r="P2047" s="10">
        <v>2741.95</v>
      </c>
      <c r="Q2047">
        <v>24</v>
      </c>
    </row>
    <row r="2048" spans="3:17" x14ac:dyDescent="0.25">
      <c r="C2048" s="8">
        <v>23.18</v>
      </c>
      <c r="D2048" s="8">
        <v>4.24</v>
      </c>
      <c r="E2048" s="8">
        <v>23</v>
      </c>
      <c r="P2048" s="10">
        <v>2731.91</v>
      </c>
      <c r="Q2048">
        <v>23</v>
      </c>
    </row>
    <row r="2049" spans="3:17" x14ac:dyDescent="0.25">
      <c r="C2049" s="8">
        <v>39.615000000000002</v>
      </c>
      <c r="D2049" s="8">
        <v>6.32</v>
      </c>
      <c r="E2049" s="8">
        <v>20</v>
      </c>
      <c r="P2049" s="10">
        <v>2730.11</v>
      </c>
      <c r="Q2049">
        <v>20</v>
      </c>
    </row>
    <row r="2050" spans="3:17" x14ac:dyDescent="0.25">
      <c r="C2050" s="8">
        <v>30.59</v>
      </c>
      <c r="D2050" s="8">
        <v>6.3</v>
      </c>
      <c r="E2050" s="8">
        <v>27</v>
      </c>
      <c r="P2050" s="10">
        <v>2727.4</v>
      </c>
      <c r="Q2050">
        <v>27</v>
      </c>
    </row>
    <row r="2051" spans="3:17" x14ac:dyDescent="0.25">
      <c r="C2051" s="8">
        <v>16.72</v>
      </c>
      <c r="D2051" s="8">
        <v>4.38</v>
      </c>
      <c r="E2051" s="8">
        <v>36</v>
      </c>
      <c r="P2051" s="10">
        <v>2726.06</v>
      </c>
      <c r="Q2051">
        <v>36</v>
      </c>
    </row>
    <row r="2052" spans="3:17" x14ac:dyDescent="0.25">
      <c r="C2052" s="8">
        <v>26.22</v>
      </c>
      <c r="D2052" s="8">
        <v>4.6500000000000004</v>
      </c>
      <c r="E2052" s="8">
        <v>27</v>
      </c>
      <c r="P2052" s="10">
        <v>2721.32</v>
      </c>
      <c r="Q2052">
        <v>27</v>
      </c>
    </row>
    <row r="2053" spans="3:17" x14ac:dyDescent="0.25">
      <c r="C2053" s="8">
        <v>31.824999999999999</v>
      </c>
      <c r="D2053" s="8">
        <v>4.7</v>
      </c>
      <c r="E2053" s="8">
        <v>21</v>
      </c>
      <c r="P2053" s="10">
        <v>2719.28</v>
      </c>
      <c r="Q2053">
        <v>21</v>
      </c>
    </row>
    <row r="2054" spans="3:17" x14ac:dyDescent="0.25">
      <c r="C2054" s="8">
        <v>25.745000000000001</v>
      </c>
      <c r="D2054" s="8">
        <v>4.34</v>
      </c>
      <c r="E2054" s="8">
        <v>20</v>
      </c>
      <c r="P2054" s="10">
        <v>2710.83</v>
      </c>
      <c r="Q2054">
        <v>20</v>
      </c>
    </row>
    <row r="2055" spans="3:17" x14ac:dyDescent="0.25">
      <c r="C2055" s="8">
        <v>24.605</v>
      </c>
      <c r="D2055" s="8">
        <v>5.62</v>
      </c>
      <c r="E2055" s="8">
        <v>20</v>
      </c>
      <c r="P2055" s="10">
        <v>2709.24</v>
      </c>
      <c r="Q2055">
        <v>20</v>
      </c>
    </row>
    <row r="2056" spans="3:17" x14ac:dyDescent="0.25">
      <c r="C2056" s="8">
        <v>24.51</v>
      </c>
      <c r="D2056" s="8">
        <v>4.24</v>
      </c>
      <c r="E2056" s="8">
        <v>21</v>
      </c>
      <c r="P2056" s="10">
        <v>2709.11</v>
      </c>
      <c r="Q2056">
        <v>21</v>
      </c>
    </row>
    <row r="2057" spans="3:17" x14ac:dyDescent="0.25">
      <c r="C2057" s="8">
        <v>31.065000000000001</v>
      </c>
      <c r="D2057" s="8">
        <v>4.57</v>
      </c>
      <c r="E2057" s="8">
        <v>28</v>
      </c>
      <c r="P2057" s="10">
        <v>2699.57</v>
      </c>
      <c r="Q2057">
        <v>28</v>
      </c>
    </row>
    <row r="2058" spans="3:17" x14ac:dyDescent="0.25">
      <c r="C2058" s="8">
        <v>28.12</v>
      </c>
      <c r="D2058" s="8">
        <v>5.05</v>
      </c>
      <c r="E2058" s="8">
        <v>25</v>
      </c>
      <c r="P2058" s="10">
        <v>2690.11</v>
      </c>
      <c r="Q2058">
        <v>25</v>
      </c>
    </row>
    <row r="2059" spans="3:17" x14ac:dyDescent="0.25">
      <c r="C2059" s="8">
        <v>38.06</v>
      </c>
      <c r="D2059" s="8">
        <v>6.16</v>
      </c>
      <c r="E2059" s="8">
        <v>30</v>
      </c>
      <c r="P2059" s="10">
        <v>2689.5</v>
      </c>
      <c r="Q2059">
        <v>30</v>
      </c>
    </row>
    <row r="2060" spans="3:17" x14ac:dyDescent="0.25">
      <c r="C2060" s="8">
        <v>24.96</v>
      </c>
      <c r="D2060" s="8">
        <v>4.57</v>
      </c>
      <c r="E2060" s="8">
        <v>30</v>
      </c>
      <c r="P2060" s="10">
        <v>2684.69</v>
      </c>
      <c r="Q2060">
        <v>30</v>
      </c>
    </row>
    <row r="2061" spans="3:17" x14ac:dyDescent="0.25">
      <c r="C2061" s="8">
        <v>17.670000000000002</v>
      </c>
      <c r="D2061" s="8">
        <v>5.53</v>
      </c>
      <c r="E2061" s="8">
        <v>28</v>
      </c>
      <c r="P2061" s="10">
        <v>2680.95</v>
      </c>
      <c r="Q2061">
        <v>28</v>
      </c>
    </row>
    <row r="2062" spans="3:17" x14ac:dyDescent="0.25">
      <c r="C2062" s="8">
        <v>31.35</v>
      </c>
      <c r="D2062" s="8">
        <v>5.84</v>
      </c>
      <c r="E2062" s="8">
        <v>23</v>
      </c>
      <c r="P2062" s="10">
        <v>2643.27</v>
      </c>
      <c r="Q2062">
        <v>23</v>
      </c>
    </row>
    <row r="2063" spans="3:17" x14ac:dyDescent="0.25">
      <c r="C2063" s="8">
        <v>28.31</v>
      </c>
      <c r="D2063" s="8">
        <v>6.41</v>
      </c>
      <c r="E2063" s="8">
        <v>24</v>
      </c>
      <c r="P2063" s="10">
        <v>2639.04</v>
      </c>
      <c r="Q2063">
        <v>24</v>
      </c>
    </row>
    <row r="2064" spans="3:17" x14ac:dyDescent="0.25">
      <c r="C2064" s="8">
        <v>30.3</v>
      </c>
      <c r="D2064" s="8">
        <v>4.7300000000000004</v>
      </c>
      <c r="E2064" s="8">
        <v>27</v>
      </c>
      <c r="P2064" s="10">
        <v>2632.99</v>
      </c>
      <c r="Q2064">
        <v>27</v>
      </c>
    </row>
    <row r="2065" spans="3:17" x14ac:dyDescent="0.25">
      <c r="C2065" s="8">
        <v>26.4</v>
      </c>
      <c r="D2065" s="8">
        <v>6.22</v>
      </c>
      <c r="E2065" s="8">
        <v>23</v>
      </c>
      <c r="P2065" s="10">
        <v>2597.7800000000002</v>
      </c>
      <c r="Q2065">
        <v>23</v>
      </c>
    </row>
    <row r="2066" spans="3:17" x14ac:dyDescent="0.25">
      <c r="C2066" s="8">
        <v>22.135000000000002</v>
      </c>
      <c r="D2066" s="8">
        <v>4.46</v>
      </c>
      <c r="E2066" s="8">
        <v>23</v>
      </c>
      <c r="P2066" s="10">
        <v>2585.85</v>
      </c>
      <c r="Q2066">
        <v>23</v>
      </c>
    </row>
    <row r="2067" spans="3:17" x14ac:dyDescent="0.25">
      <c r="C2067" s="8">
        <v>17.399999999999999</v>
      </c>
      <c r="D2067" s="8">
        <v>4.5</v>
      </c>
      <c r="E2067" s="8">
        <v>23</v>
      </c>
      <c r="P2067" s="10">
        <v>2585.27</v>
      </c>
      <c r="Q2067">
        <v>23</v>
      </c>
    </row>
    <row r="2068" spans="3:17" x14ac:dyDescent="0.25">
      <c r="C2068" s="8">
        <v>28.06</v>
      </c>
      <c r="D2068" s="8">
        <v>8.93</v>
      </c>
      <c r="E2068" s="8">
        <v>22</v>
      </c>
      <c r="P2068" s="10">
        <v>2585.04</v>
      </c>
      <c r="Q2068">
        <v>22</v>
      </c>
    </row>
    <row r="2069" spans="3:17" x14ac:dyDescent="0.25">
      <c r="C2069" s="8">
        <v>31.13</v>
      </c>
      <c r="D2069" s="8">
        <v>11.02</v>
      </c>
      <c r="E2069" s="8">
        <v>22</v>
      </c>
      <c r="P2069" s="10">
        <v>2566.4699999999998</v>
      </c>
      <c r="Q2069">
        <v>22</v>
      </c>
    </row>
    <row r="2070" spans="3:17" x14ac:dyDescent="0.25">
      <c r="C2070" s="8">
        <v>18.46</v>
      </c>
      <c r="D2070" s="8">
        <v>5.25</v>
      </c>
      <c r="E2070" s="8">
        <v>32</v>
      </c>
      <c r="P2070" s="10">
        <v>2545.6799999999998</v>
      </c>
      <c r="Q2070">
        <v>32</v>
      </c>
    </row>
    <row r="2071" spans="3:17" x14ac:dyDescent="0.25">
      <c r="C2071" s="8">
        <v>17.3</v>
      </c>
      <c r="D2071" s="8">
        <v>4.75</v>
      </c>
      <c r="E2071" s="8">
        <v>34</v>
      </c>
      <c r="P2071" s="10">
        <v>2540.39</v>
      </c>
      <c r="Q2071">
        <v>34</v>
      </c>
    </row>
    <row r="2072" spans="3:17" x14ac:dyDescent="0.25">
      <c r="C2072" s="8">
        <v>35.625</v>
      </c>
      <c r="D2072" s="8">
        <v>4.68</v>
      </c>
      <c r="E2072" s="8">
        <v>27</v>
      </c>
      <c r="P2072" s="10">
        <v>2534.39</v>
      </c>
      <c r="Q2072">
        <v>27</v>
      </c>
    </row>
    <row r="2073" spans="3:17" x14ac:dyDescent="0.25">
      <c r="C2073" s="8">
        <v>20.234999999999999</v>
      </c>
      <c r="D2073" s="8">
        <v>6.17</v>
      </c>
      <c r="E2073" s="8">
        <v>24</v>
      </c>
      <c r="P2073" s="10">
        <v>2527.8200000000002</v>
      </c>
      <c r="Q2073">
        <v>24</v>
      </c>
    </row>
    <row r="2074" spans="3:17" x14ac:dyDescent="0.25">
      <c r="C2074" s="8">
        <v>27.55</v>
      </c>
      <c r="D2074" s="8">
        <v>4.5599999999999996</v>
      </c>
      <c r="E2074" s="8">
        <v>27</v>
      </c>
      <c r="P2074" s="10">
        <v>2523.17</v>
      </c>
      <c r="Q2074">
        <v>27</v>
      </c>
    </row>
    <row r="2075" spans="3:17" x14ac:dyDescent="0.25">
      <c r="C2075" s="8">
        <v>17.97</v>
      </c>
      <c r="D2075" s="8">
        <v>6.3</v>
      </c>
      <c r="E2075" s="8">
        <v>33</v>
      </c>
      <c r="P2075" s="10">
        <v>2510.79</v>
      </c>
      <c r="Q2075">
        <v>33</v>
      </c>
    </row>
    <row r="2076" spans="3:17" x14ac:dyDescent="0.25">
      <c r="C2076" s="8">
        <v>29.98</v>
      </c>
      <c r="D2076" s="8">
        <v>6.03</v>
      </c>
      <c r="E2076" s="8">
        <v>20</v>
      </c>
      <c r="P2076" s="10">
        <v>2500.9299999999998</v>
      </c>
      <c r="Q2076">
        <v>20</v>
      </c>
    </row>
    <row r="2077" spans="3:17" x14ac:dyDescent="0.25">
      <c r="C2077" s="8">
        <v>33.659999999999997</v>
      </c>
      <c r="D2077" s="8">
        <v>4.2</v>
      </c>
      <c r="E2077" s="8">
        <v>29</v>
      </c>
      <c r="P2077" s="10">
        <v>2498.41</v>
      </c>
      <c r="Q2077">
        <v>29</v>
      </c>
    </row>
    <row r="2078" spans="3:17" x14ac:dyDescent="0.25">
      <c r="C2078" s="8">
        <v>32.67</v>
      </c>
      <c r="D2078" s="8">
        <v>5.61</v>
      </c>
      <c r="E2078" s="8">
        <v>29</v>
      </c>
      <c r="P2078" s="10">
        <v>2497.04</v>
      </c>
      <c r="Q2078">
        <v>29</v>
      </c>
    </row>
    <row r="2079" spans="3:17" x14ac:dyDescent="0.25">
      <c r="C2079" s="8">
        <v>30.5</v>
      </c>
      <c r="D2079" s="8">
        <v>5.88</v>
      </c>
      <c r="E2079" s="8">
        <v>29</v>
      </c>
      <c r="P2079" s="10">
        <v>2494.02</v>
      </c>
      <c r="Q2079">
        <v>29</v>
      </c>
    </row>
    <row r="2080" spans="3:17" x14ac:dyDescent="0.25">
      <c r="C2080" s="8">
        <v>23.1</v>
      </c>
      <c r="D2080" s="8">
        <v>5.92</v>
      </c>
      <c r="E2080" s="8">
        <v>29</v>
      </c>
      <c r="P2080" s="10">
        <v>2483.7399999999998</v>
      </c>
      <c r="Q2080">
        <v>29</v>
      </c>
    </row>
    <row r="2081" spans="3:17" x14ac:dyDescent="0.25">
      <c r="C2081" s="8">
        <v>39.49</v>
      </c>
      <c r="D2081" s="8">
        <v>4.8099999999999996</v>
      </c>
      <c r="E2081" s="8">
        <v>26</v>
      </c>
      <c r="P2081" s="10">
        <v>2480.98</v>
      </c>
      <c r="Q2081">
        <v>26</v>
      </c>
    </row>
    <row r="2082" spans="3:17" x14ac:dyDescent="0.25">
      <c r="C2082" s="8">
        <v>33.99</v>
      </c>
      <c r="D2082" s="8">
        <v>4.55</v>
      </c>
      <c r="E2082" s="8">
        <v>26</v>
      </c>
      <c r="P2082" s="10">
        <v>2473.33</v>
      </c>
      <c r="Q2082">
        <v>26</v>
      </c>
    </row>
    <row r="2083" spans="3:17" x14ac:dyDescent="0.25">
      <c r="C2083" s="8">
        <v>27.72</v>
      </c>
      <c r="D2083" s="8">
        <v>6.43</v>
      </c>
      <c r="E2083" s="8">
        <v>26</v>
      </c>
      <c r="P2083" s="10">
        <v>2464.62</v>
      </c>
      <c r="Q2083">
        <v>26</v>
      </c>
    </row>
    <row r="2084" spans="3:17" x14ac:dyDescent="0.25">
      <c r="C2084" s="8">
        <v>30.59</v>
      </c>
      <c r="D2084" s="8">
        <v>11.62</v>
      </c>
      <c r="E2084" s="8">
        <v>22</v>
      </c>
      <c r="P2084" s="10">
        <v>2459.7199999999998</v>
      </c>
      <c r="Q2084">
        <v>22</v>
      </c>
    </row>
    <row r="2085" spans="3:17" x14ac:dyDescent="0.25">
      <c r="C2085" s="8">
        <v>22.6</v>
      </c>
      <c r="D2085" s="8">
        <v>6.04</v>
      </c>
      <c r="E2085" s="8">
        <v>25</v>
      </c>
      <c r="P2085" s="10">
        <v>2457.5</v>
      </c>
      <c r="Q2085">
        <v>25</v>
      </c>
    </row>
    <row r="2086" spans="3:17" x14ac:dyDescent="0.25">
      <c r="C2086" s="8">
        <v>28.785</v>
      </c>
      <c r="D2086" s="8">
        <v>8.82</v>
      </c>
      <c r="E2086" s="8">
        <v>22</v>
      </c>
      <c r="P2086" s="10">
        <v>2457.21</v>
      </c>
      <c r="Q2086">
        <v>22</v>
      </c>
    </row>
    <row r="2087" spans="3:17" x14ac:dyDescent="0.25">
      <c r="C2087" s="8">
        <v>50.38</v>
      </c>
      <c r="D2087" s="8">
        <v>5.8</v>
      </c>
      <c r="E2087" s="8">
        <v>24</v>
      </c>
      <c r="P2087" s="10">
        <v>2438.06</v>
      </c>
      <c r="Q2087">
        <v>24</v>
      </c>
    </row>
    <row r="2088" spans="3:17" x14ac:dyDescent="0.25">
      <c r="C2088" s="8">
        <v>35.200000000000003</v>
      </c>
      <c r="D2088" s="8">
        <v>4.28</v>
      </c>
      <c r="E2088" s="8">
        <v>25</v>
      </c>
      <c r="P2088" s="10">
        <v>2416.96</v>
      </c>
      <c r="Q2088">
        <v>25</v>
      </c>
    </row>
    <row r="2089" spans="3:17" x14ac:dyDescent="0.25">
      <c r="C2089" s="8">
        <v>35.72</v>
      </c>
      <c r="D2089" s="8">
        <v>5.5</v>
      </c>
      <c r="E2089" s="8">
        <v>23</v>
      </c>
      <c r="P2089" s="10">
        <v>2404.73</v>
      </c>
      <c r="Q2089">
        <v>23</v>
      </c>
    </row>
    <row r="2090" spans="3:17" x14ac:dyDescent="0.25">
      <c r="C2090" s="8">
        <v>24.51</v>
      </c>
      <c r="D2090" s="8">
        <v>4.6900000000000004</v>
      </c>
      <c r="E2090" s="8">
        <v>25</v>
      </c>
      <c r="P2090" s="10">
        <v>2396.1</v>
      </c>
      <c r="Q2090">
        <v>25</v>
      </c>
    </row>
    <row r="2091" spans="3:17" x14ac:dyDescent="0.25">
      <c r="C2091" s="8">
        <v>23.844999999999999</v>
      </c>
      <c r="D2091" s="8">
        <v>4.43</v>
      </c>
      <c r="E2091" s="8">
        <v>24</v>
      </c>
      <c r="P2091" s="10">
        <v>2395.17</v>
      </c>
      <c r="Q2091">
        <v>24</v>
      </c>
    </row>
    <row r="2092" spans="3:17" x14ac:dyDescent="0.25">
      <c r="C2092" s="8">
        <v>15.68</v>
      </c>
      <c r="D2092" s="8">
        <v>6.16</v>
      </c>
      <c r="E2092" s="8">
        <v>35</v>
      </c>
      <c r="P2092" s="10">
        <v>2373.3000000000002</v>
      </c>
      <c r="Q2092">
        <v>35</v>
      </c>
    </row>
    <row r="2093" spans="3:17" x14ac:dyDescent="0.25">
      <c r="C2093" s="8">
        <v>32.395000000000003</v>
      </c>
      <c r="D2093" s="8">
        <v>6.66</v>
      </c>
      <c r="E2093" s="8">
        <v>22</v>
      </c>
      <c r="P2093" s="10">
        <v>2362.23</v>
      </c>
      <c r="Q2093">
        <v>22</v>
      </c>
    </row>
    <row r="2094" spans="3:17" x14ac:dyDescent="0.25">
      <c r="C2094" s="8">
        <v>23.655000000000001</v>
      </c>
      <c r="D2094" s="8">
        <v>5.92</v>
      </c>
      <c r="E2094" s="8">
        <v>26</v>
      </c>
      <c r="P2094" s="10">
        <v>2352.9699999999998</v>
      </c>
      <c r="Q2094">
        <v>26</v>
      </c>
    </row>
    <row r="2095" spans="3:17" x14ac:dyDescent="0.25">
      <c r="C2095" s="8">
        <v>28.4</v>
      </c>
      <c r="D2095" s="8">
        <v>5.97</v>
      </c>
      <c r="E2095" s="8">
        <v>20</v>
      </c>
      <c r="P2095" s="10">
        <v>2331.52</v>
      </c>
      <c r="Q2095">
        <v>20</v>
      </c>
    </row>
    <row r="2096" spans="3:17" x14ac:dyDescent="0.25">
      <c r="C2096" s="8">
        <v>35.42</v>
      </c>
      <c r="D2096" s="8">
        <v>4.6399999999999997</v>
      </c>
      <c r="E2096" s="8">
        <v>27</v>
      </c>
      <c r="P2096" s="10">
        <v>2322.62</v>
      </c>
      <c r="Q2096">
        <v>27</v>
      </c>
    </row>
    <row r="2097" spans="3:17" x14ac:dyDescent="0.25">
      <c r="C2097" s="8">
        <v>26.18</v>
      </c>
      <c r="D2097" s="8">
        <v>6.12</v>
      </c>
      <c r="E2097" s="8">
        <v>20</v>
      </c>
      <c r="P2097" s="10">
        <v>2304</v>
      </c>
      <c r="Q2097">
        <v>20</v>
      </c>
    </row>
    <row r="2098" spans="3:17" x14ac:dyDescent="0.25">
      <c r="C2098" s="8">
        <v>20.8</v>
      </c>
      <c r="D2098" s="8">
        <v>4.87</v>
      </c>
      <c r="E2098" s="8">
        <v>27</v>
      </c>
      <c r="P2098" s="10">
        <v>2302.3000000000002</v>
      </c>
      <c r="Q2098">
        <v>27</v>
      </c>
    </row>
    <row r="2099" spans="3:17" x14ac:dyDescent="0.25">
      <c r="C2099" s="8">
        <v>15.82</v>
      </c>
      <c r="D2099" s="8">
        <v>4.5999999999999996</v>
      </c>
      <c r="E2099" s="8">
        <v>35</v>
      </c>
      <c r="P2099" s="10">
        <v>2295.2399999999998</v>
      </c>
      <c r="Q2099">
        <v>35</v>
      </c>
    </row>
    <row r="2100" spans="3:17" x14ac:dyDescent="0.25">
      <c r="C2100" s="8">
        <v>17.670000000000002</v>
      </c>
      <c r="D2100" s="8">
        <v>4.78</v>
      </c>
      <c r="E2100" s="8">
        <v>33</v>
      </c>
      <c r="P2100" s="10">
        <v>2277.7199999999998</v>
      </c>
      <c r="Q2100">
        <v>33</v>
      </c>
    </row>
    <row r="2101" spans="3:17" x14ac:dyDescent="0.25">
      <c r="C2101" s="8">
        <v>31.92</v>
      </c>
      <c r="D2101" s="8">
        <v>11.05</v>
      </c>
      <c r="E2101" s="8">
        <v>22</v>
      </c>
      <c r="P2101" s="10">
        <v>2261.5700000000002</v>
      </c>
      <c r="Q2101">
        <v>22</v>
      </c>
    </row>
    <row r="2102" spans="3:17" x14ac:dyDescent="0.25">
      <c r="C2102" s="8">
        <v>28.975000000000001</v>
      </c>
      <c r="D2102" s="8">
        <v>7.62</v>
      </c>
      <c r="E2102" s="8">
        <v>22</v>
      </c>
      <c r="P2102" s="10">
        <v>2257.48</v>
      </c>
      <c r="Q2102">
        <v>22</v>
      </c>
    </row>
    <row r="2103" spans="3:17" x14ac:dyDescent="0.25">
      <c r="C2103" s="8">
        <v>31.73</v>
      </c>
      <c r="D2103" s="8">
        <v>4.78</v>
      </c>
      <c r="E2103" s="8">
        <v>23</v>
      </c>
      <c r="P2103" s="10">
        <v>2254.8000000000002</v>
      </c>
      <c r="Q2103">
        <v>23</v>
      </c>
    </row>
    <row r="2104" spans="3:17" x14ac:dyDescent="0.25">
      <c r="C2104" s="8">
        <v>28.88</v>
      </c>
      <c r="D2104" s="8">
        <v>6.09</v>
      </c>
      <c r="E2104" s="8">
        <v>24</v>
      </c>
      <c r="P2104" s="10">
        <v>2250.84</v>
      </c>
      <c r="Q2104">
        <v>24</v>
      </c>
    </row>
    <row r="2105" spans="3:17" x14ac:dyDescent="0.25">
      <c r="C2105" s="8">
        <v>25.555</v>
      </c>
      <c r="D2105" s="8">
        <v>5.1100000000000003</v>
      </c>
      <c r="E2105" s="8">
        <v>20</v>
      </c>
      <c r="P2105" s="10">
        <v>2221.56</v>
      </c>
      <c r="Q2105">
        <v>20</v>
      </c>
    </row>
    <row r="2106" spans="3:17" x14ac:dyDescent="0.25">
      <c r="C2106" s="8">
        <v>37.29</v>
      </c>
      <c r="D2106" s="8">
        <v>4.46</v>
      </c>
      <c r="E2106" s="8">
        <v>19</v>
      </c>
      <c r="P2106" s="10">
        <v>2219.4499999999998</v>
      </c>
      <c r="Q2106">
        <v>19</v>
      </c>
    </row>
    <row r="2107" spans="3:17" x14ac:dyDescent="0.25">
      <c r="C2107" s="8">
        <v>40.28</v>
      </c>
      <c r="D2107" s="8">
        <v>6.11</v>
      </c>
      <c r="E2107" s="8">
        <v>20</v>
      </c>
      <c r="P2107" s="10">
        <v>2217.6</v>
      </c>
      <c r="Q2107">
        <v>20</v>
      </c>
    </row>
    <row r="2108" spans="3:17" x14ac:dyDescent="0.25">
      <c r="C2108" s="8">
        <v>40.185000000000002</v>
      </c>
      <c r="D2108" s="8">
        <v>4.66</v>
      </c>
      <c r="E2108" s="8">
        <v>20</v>
      </c>
      <c r="P2108" s="10">
        <v>2217.4699999999998</v>
      </c>
      <c r="Q2108">
        <v>20</v>
      </c>
    </row>
    <row r="2109" spans="3:17" x14ac:dyDescent="0.25">
      <c r="C2109" s="8">
        <v>23.57</v>
      </c>
      <c r="D2109" s="8">
        <v>6.14</v>
      </c>
      <c r="E2109" s="8">
        <v>29</v>
      </c>
      <c r="P2109" s="10">
        <v>2213.21</v>
      </c>
      <c r="Q2109">
        <v>29</v>
      </c>
    </row>
    <row r="2110" spans="3:17" x14ac:dyDescent="0.25">
      <c r="C2110" s="8">
        <v>35.625</v>
      </c>
      <c r="D2110" s="8">
        <v>6.21</v>
      </c>
      <c r="E2110" s="8">
        <v>20</v>
      </c>
      <c r="P2110" s="10">
        <v>2211.13</v>
      </c>
      <c r="Q2110">
        <v>20</v>
      </c>
    </row>
    <row r="2111" spans="3:17" x14ac:dyDescent="0.25">
      <c r="C2111" s="8">
        <v>33.155000000000001</v>
      </c>
      <c r="D2111" s="8">
        <v>4.5999999999999996</v>
      </c>
      <c r="E2111" s="8">
        <v>20</v>
      </c>
      <c r="P2111" s="10">
        <v>2207.6999999999998</v>
      </c>
      <c r="Q2111">
        <v>20</v>
      </c>
    </row>
    <row r="2112" spans="3:17" x14ac:dyDescent="0.25">
      <c r="C2112" s="8">
        <v>31.92</v>
      </c>
      <c r="D2112" s="8">
        <v>5.04</v>
      </c>
      <c r="E2112" s="8">
        <v>20</v>
      </c>
      <c r="P2112" s="10">
        <v>2205.98</v>
      </c>
      <c r="Q2112">
        <v>20</v>
      </c>
    </row>
    <row r="2113" spans="3:17" x14ac:dyDescent="0.25">
      <c r="C2113" s="8">
        <v>30.305</v>
      </c>
      <c r="D2113" s="8">
        <v>5.08</v>
      </c>
      <c r="E2113" s="8">
        <v>20</v>
      </c>
      <c r="P2113" s="10">
        <v>2203.7399999999998</v>
      </c>
      <c r="Q2113">
        <v>20</v>
      </c>
    </row>
    <row r="2114" spans="3:17" x14ac:dyDescent="0.25">
      <c r="C2114" s="8">
        <v>30.114999999999998</v>
      </c>
      <c r="D2114" s="8">
        <v>4.38</v>
      </c>
      <c r="E2114" s="8">
        <v>20</v>
      </c>
      <c r="P2114" s="10">
        <v>2203.4699999999998</v>
      </c>
      <c r="Q2114">
        <v>20</v>
      </c>
    </row>
    <row r="2115" spans="3:17" x14ac:dyDescent="0.25">
      <c r="C2115" s="8">
        <v>24.09</v>
      </c>
      <c r="D2115" s="8">
        <v>4.79</v>
      </c>
      <c r="E2115" s="8">
        <v>20</v>
      </c>
      <c r="P2115" s="10">
        <v>2201.1</v>
      </c>
      <c r="Q2115">
        <v>20</v>
      </c>
    </row>
    <row r="2116" spans="3:17" x14ac:dyDescent="0.25">
      <c r="C2116" s="8">
        <v>28.215</v>
      </c>
      <c r="D2116" s="8">
        <v>4.21</v>
      </c>
      <c r="E2116" s="8">
        <v>20</v>
      </c>
      <c r="P2116" s="10">
        <v>2200.83</v>
      </c>
      <c r="Q2116">
        <v>20</v>
      </c>
    </row>
    <row r="2117" spans="3:17" x14ac:dyDescent="0.25">
      <c r="C2117" s="8">
        <v>26.315000000000001</v>
      </c>
      <c r="D2117" s="8">
        <v>5.47</v>
      </c>
      <c r="E2117" s="8">
        <v>20</v>
      </c>
      <c r="P2117" s="10">
        <v>2198.19</v>
      </c>
      <c r="Q2117">
        <v>20</v>
      </c>
    </row>
    <row r="2118" spans="3:17" x14ac:dyDescent="0.25">
      <c r="C2118" s="8">
        <v>25.08</v>
      </c>
      <c r="D2118" s="8">
        <v>5.09</v>
      </c>
      <c r="E2118" s="8">
        <v>19</v>
      </c>
      <c r="P2118" s="10">
        <v>2196.4699999999998</v>
      </c>
      <c r="Q2118">
        <v>19</v>
      </c>
    </row>
    <row r="2119" spans="3:17" x14ac:dyDescent="0.25">
      <c r="C2119" s="8">
        <v>15.41</v>
      </c>
      <c r="D2119" s="8">
        <v>5.08</v>
      </c>
      <c r="E2119" s="8">
        <v>32</v>
      </c>
      <c r="P2119" s="10">
        <v>2193.1999999999998</v>
      </c>
      <c r="Q2119">
        <v>32</v>
      </c>
    </row>
    <row r="2120" spans="3:17" x14ac:dyDescent="0.25">
      <c r="C2120" s="8">
        <v>23.83</v>
      </c>
      <c r="D2120" s="8">
        <v>5.68</v>
      </c>
      <c r="E2120" s="8">
        <v>30</v>
      </c>
      <c r="P2120" s="10">
        <v>2170.08</v>
      </c>
      <c r="Q2120">
        <v>30</v>
      </c>
    </row>
    <row r="2121" spans="3:17" x14ac:dyDescent="0.25">
      <c r="C2121" s="8">
        <v>36</v>
      </c>
      <c r="D2121" s="8">
        <v>4.66</v>
      </c>
      <c r="E2121" s="8">
        <v>24</v>
      </c>
      <c r="P2121" s="10">
        <v>2166.73</v>
      </c>
      <c r="Q2121">
        <v>24</v>
      </c>
    </row>
    <row r="2122" spans="3:17" x14ac:dyDescent="0.25">
      <c r="C2122" s="8">
        <v>28.82</v>
      </c>
      <c r="D2122" s="8">
        <v>5.59</v>
      </c>
      <c r="E2122" s="8">
        <v>23</v>
      </c>
      <c r="P2122" s="10">
        <v>2156.75</v>
      </c>
      <c r="Q2122">
        <v>23</v>
      </c>
    </row>
    <row r="2123" spans="3:17" x14ac:dyDescent="0.25">
      <c r="C2123" s="8">
        <v>28.05</v>
      </c>
      <c r="D2123" s="8">
        <v>6.2</v>
      </c>
      <c r="E2123" s="8">
        <v>23</v>
      </c>
      <c r="P2123" s="10">
        <v>2155.6799999999998</v>
      </c>
      <c r="Q2123">
        <v>23</v>
      </c>
    </row>
    <row r="2124" spans="3:17" x14ac:dyDescent="0.25">
      <c r="C2124" s="8">
        <v>27.1</v>
      </c>
      <c r="D2124" s="8">
        <v>4.45</v>
      </c>
      <c r="E2124" s="8">
        <v>24</v>
      </c>
      <c r="P2124" s="10">
        <v>2154.36</v>
      </c>
      <c r="Q2124">
        <v>24</v>
      </c>
    </row>
    <row r="2125" spans="3:17" x14ac:dyDescent="0.25">
      <c r="C2125" s="8">
        <v>24.3</v>
      </c>
      <c r="D2125" s="8">
        <v>6.1</v>
      </c>
      <c r="E2125" s="8">
        <v>23</v>
      </c>
      <c r="P2125" s="10">
        <v>2150.4699999999998</v>
      </c>
      <c r="Q2125">
        <v>23</v>
      </c>
    </row>
    <row r="2126" spans="3:17" x14ac:dyDescent="0.25">
      <c r="C2126" s="8">
        <v>30.72</v>
      </c>
      <c r="D2126" s="8">
        <v>6.06</v>
      </c>
      <c r="E2126" s="8">
        <v>20</v>
      </c>
      <c r="P2126" s="10">
        <v>2144.85</v>
      </c>
      <c r="Q2126">
        <v>20</v>
      </c>
    </row>
    <row r="2127" spans="3:17" x14ac:dyDescent="0.25">
      <c r="C2127" s="8">
        <v>37.43</v>
      </c>
      <c r="D2127" s="8">
        <v>4.5599999999999996</v>
      </c>
      <c r="E2127" s="8">
        <v>21</v>
      </c>
      <c r="P2127" s="10">
        <v>2138.0700000000002</v>
      </c>
      <c r="Q2127">
        <v>21</v>
      </c>
    </row>
    <row r="2128" spans="3:17" x14ac:dyDescent="0.25">
      <c r="C2128" s="8">
        <v>25.74</v>
      </c>
      <c r="D2128" s="8">
        <v>6.41</v>
      </c>
      <c r="E2128" s="8">
        <v>27</v>
      </c>
      <c r="P2128" s="10">
        <v>2137.65</v>
      </c>
      <c r="Q2128">
        <v>27</v>
      </c>
    </row>
    <row r="2129" spans="3:17" x14ac:dyDescent="0.25">
      <c r="C2129" s="8">
        <v>36.575000000000003</v>
      </c>
      <c r="D2129" s="8">
        <v>5.57</v>
      </c>
      <c r="E2129" s="8">
        <v>21</v>
      </c>
      <c r="P2129" s="10">
        <v>2136.88</v>
      </c>
      <c r="Q2129">
        <v>21</v>
      </c>
    </row>
    <row r="2130" spans="3:17" x14ac:dyDescent="0.25">
      <c r="C2130" s="8">
        <v>35.15</v>
      </c>
      <c r="D2130" s="8">
        <v>5.47</v>
      </c>
      <c r="E2130" s="8">
        <v>21</v>
      </c>
      <c r="P2130" s="10">
        <v>2134.9</v>
      </c>
      <c r="Q2130">
        <v>21</v>
      </c>
    </row>
    <row r="2131" spans="3:17" x14ac:dyDescent="0.25">
      <c r="C2131" s="8">
        <v>32.11</v>
      </c>
      <c r="D2131" s="8">
        <v>4.43</v>
      </c>
      <c r="E2131" s="8">
        <v>20</v>
      </c>
      <c r="P2131" s="10">
        <v>2130.6799999999998</v>
      </c>
      <c r="Q2131">
        <v>20</v>
      </c>
    </row>
    <row r="2132" spans="3:17" x14ac:dyDescent="0.25">
      <c r="C2132" s="8">
        <v>30.495000000000001</v>
      </c>
      <c r="D2132" s="8">
        <v>4.95</v>
      </c>
      <c r="E2132" s="8">
        <v>21</v>
      </c>
      <c r="P2132" s="10">
        <v>2128.4299999999998</v>
      </c>
      <c r="Q2132">
        <v>21</v>
      </c>
    </row>
    <row r="2133" spans="3:17" x14ac:dyDescent="0.25">
      <c r="C2133" s="8">
        <v>29.24</v>
      </c>
      <c r="D2133" s="8">
        <v>4.04</v>
      </c>
      <c r="E2133" s="8">
        <v>20</v>
      </c>
      <c r="P2133" s="10">
        <v>2118.61</v>
      </c>
      <c r="Q2133">
        <v>20</v>
      </c>
    </row>
    <row r="2134" spans="3:17" x14ac:dyDescent="0.25">
      <c r="C2134" s="8">
        <v>22.515000000000001</v>
      </c>
      <c r="D2134" s="8">
        <v>5.93</v>
      </c>
      <c r="E2134" s="8">
        <v>21</v>
      </c>
      <c r="P2134" s="10">
        <v>2117.34</v>
      </c>
      <c r="Q2134">
        <v>21</v>
      </c>
    </row>
    <row r="2135" spans="3:17" x14ac:dyDescent="0.25">
      <c r="C2135" s="8">
        <v>15.65</v>
      </c>
      <c r="D2135" s="8">
        <v>4.2300000000000004</v>
      </c>
      <c r="E2135" s="8">
        <v>35</v>
      </c>
      <c r="P2135" s="10">
        <v>2106.2600000000002</v>
      </c>
      <c r="Q2135">
        <v>35</v>
      </c>
    </row>
    <row r="2136" spans="3:17" x14ac:dyDescent="0.25">
      <c r="C2136" s="8">
        <v>27.36</v>
      </c>
      <c r="D2136" s="8">
        <v>5.59</v>
      </c>
      <c r="E2136" s="8">
        <v>22</v>
      </c>
      <c r="P2136" s="10">
        <v>2104.11</v>
      </c>
      <c r="Q2136">
        <v>22</v>
      </c>
    </row>
    <row r="2137" spans="3:17" x14ac:dyDescent="0.25">
      <c r="C2137" s="8">
        <v>22.3</v>
      </c>
      <c r="D2137" s="8">
        <v>4.8899999999999997</v>
      </c>
      <c r="E2137" s="8">
        <v>23</v>
      </c>
      <c r="P2137" s="10">
        <v>2103.08</v>
      </c>
      <c r="Q2137">
        <v>23</v>
      </c>
    </row>
    <row r="2138" spans="3:17" x14ac:dyDescent="0.25">
      <c r="C2138" s="8">
        <v>26.03</v>
      </c>
      <c r="D2138" s="8">
        <v>5.81</v>
      </c>
      <c r="E2138" s="8">
        <v>23</v>
      </c>
      <c r="P2138" s="10">
        <v>2102.2600000000002</v>
      </c>
      <c r="Q2138">
        <v>23</v>
      </c>
    </row>
    <row r="2139" spans="3:17" x14ac:dyDescent="0.25">
      <c r="C2139" s="8">
        <v>27.74</v>
      </c>
      <c r="D2139" s="8">
        <v>4.29</v>
      </c>
      <c r="E2139" s="8">
        <v>20</v>
      </c>
      <c r="P2139" s="10">
        <v>2094.1</v>
      </c>
      <c r="Q2139">
        <v>20</v>
      </c>
    </row>
    <row r="2140" spans="3:17" x14ac:dyDescent="0.25">
      <c r="C2140" s="8">
        <v>32.11</v>
      </c>
      <c r="D2140" s="8">
        <v>4.03</v>
      </c>
      <c r="E2140" s="8">
        <v>24</v>
      </c>
      <c r="P2140" s="10">
        <v>2055.3200000000002</v>
      </c>
      <c r="Q2140">
        <v>24</v>
      </c>
    </row>
    <row r="2141" spans="3:17" x14ac:dyDescent="0.25">
      <c r="C2141" s="8">
        <v>25.175000000000001</v>
      </c>
      <c r="D2141" s="8">
        <v>6.29</v>
      </c>
      <c r="E2141" s="8">
        <v>24</v>
      </c>
      <c r="P2141" s="10">
        <v>2045.69</v>
      </c>
      <c r="Q2141">
        <v>24</v>
      </c>
    </row>
    <row r="2142" spans="3:17" x14ac:dyDescent="0.25">
      <c r="C2142" s="8">
        <v>39.49</v>
      </c>
      <c r="D2142" s="8">
        <v>4.4800000000000004</v>
      </c>
      <c r="E2142" s="8">
        <v>23</v>
      </c>
      <c r="P2142" s="10">
        <v>2026.97</v>
      </c>
      <c r="Q2142">
        <v>23</v>
      </c>
    </row>
    <row r="2143" spans="3:17" x14ac:dyDescent="0.25">
      <c r="C2143" s="8">
        <v>34.869999999999997</v>
      </c>
      <c r="D2143" s="8">
        <v>5.51</v>
      </c>
      <c r="E2143" s="8">
        <v>23</v>
      </c>
      <c r="P2143" s="10">
        <v>2020.55</v>
      </c>
      <c r="Q2143">
        <v>23</v>
      </c>
    </row>
    <row r="2144" spans="3:17" x14ac:dyDescent="0.25">
      <c r="C2144" s="8">
        <v>34.6</v>
      </c>
      <c r="D2144" s="8">
        <v>4.5</v>
      </c>
      <c r="E2144" s="8">
        <v>23</v>
      </c>
      <c r="P2144" s="10">
        <v>2020.18</v>
      </c>
      <c r="Q2144">
        <v>23</v>
      </c>
    </row>
    <row r="2145" spans="3:17" x14ac:dyDescent="0.25">
      <c r="C2145" s="8">
        <v>25.8</v>
      </c>
      <c r="D2145" s="8">
        <v>6.29</v>
      </c>
      <c r="E2145" s="8">
        <v>23</v>
      </c>
      <c r="P2145" s="10">
        <v>2007.95</v>
      </c>
      <c r="Q2145">
        <v>23</v>
      </c>
    </row>
    <row r="2146" spans="3:17" x14ac:dyDescent="0.25">
      <c r="C2146" s="8">
        <v>35.86</v>
      </c>
      <c r="D2146" s="8">
        <v>4.33</v>
      </c>
      <c r="E2146" s="8">
        <v>26</v>
      </c>
      <c r="P2146" s="10">
        <v>1986.93</v>
      </c>
      <c r="Q2146">
        <v>26</v>
      </c>
    </row>
    <row r="2147" spans="3:17" x14ac:dyDescent="0.25">
      <c r="C2147" s="8">
        <v>40.47</v>
      </c>
      <c r="D2147" s="8">
        <v>11.15</v>
      </c>
      <c r="E2147" s="8">
        <v>22</v>
      </c>
      <c r="P2147" s="10">
        <v>1984.45</v>
      </c>
      <c r="Q2147">
        <v>22</v>
      </c>
    </row>
    <row r="2148" spans="3:17" x14ac:dyDescent="0.25">
      <c r="C2148" s="8">
        <v>32.01</v>
      </c>
      <c r="D2148" s="8">
        <v>6.45</v>
      </c>
      <c r="E2148" s="8">
        <v>25</v>
      </c>
      <c r="P2148" s="10">
        <v>1981.58</v>
      </c>
      <c r="Q2148">
        <v>25</v>
      </c>
    </row>
    <row r="2149" spans="3:17" x14ac:dyDescent="0.25">
      <c r="C2149" s="8">
        <v>33</v>
      </c>
      <c r="D2149" s="8">
        <v>9.27</v>
      </c>
      <c r="E2149" s="8">
        <v>22</v>
      </c>
      <c r="P2149" s="10">
        <v>1980.07</v>
      </c>
      <c r="Q2149">
        <v>22</v>
      </c>
    </row>
    <row r="2150" spans="3:17" x14ac:dyDescent="0.25">
      <c r="C2150" s="8">
        <v>29.3</v>
      </c>
      <c r="D2150" s="8">
        <v>6.15</v>
      </c>
      <c r="E2150" s="8">
        <v>26</v>
      </c>
      <c r="P2150" s="10">
        <v>1977.82</v>
      </c>
      <c r="Q2150">
        <v>26</v>
      </c>
    </row>
    <row r="2151" spans="3:17" x14ac:dyDescent="0.25">
      <c r="C2151" s="8">
        <v>25.8</v>
      </c>
      <c r="D2151" s="8">
        <v>4.13</v>
      </c>
      <c r="E2151" s="8">
        <v>26</v>
      </c>
      <c r="P2151" s="10">
        <v>1972.95</v>
      </c>
      <c r="Q2151">
        <v>26</v>
      </c>
    </row>
    <row r="2152" spans="3:17" x14ac:dyDescent="0.25">
      <c r="C2152" s="8">
        <v>23.4</v>
      </c>
      <c r="D2152" s="8">
        <v>4.24</v>
      </c>
      <c r="E2152" s="8">
        <v>26</v>
      </c>
      <c r="P2152" s="10">
        <v>1969.61</v>
      </c>
      <c r="Q2152">
        <v>26</v>
      </c>
    </row>
    <row r="2153" spans="3:17" x14ac:dyDescent="0.25">
      <c r="C2153" s="8">
        <v>27.93</v>
      </c>
      <c r="D2153" s="8">
        <v>9.8800000000000008</v>
      </c>
      <c r="E2153" s="8">
        <v>22</v>
      </c>
      <c r="P2153" s="10">
        <v>1967.02</v>
      </c>
      <c r="Q2153">
        <v>22</v>
      </c>
    </row>
    <row r="2154" spans="3:17" x14ac:dyDescent="0.25">
      <c r="C2154" s="8">
        <v>22</v>
      </c>
      <c r="D2154" s="8">
        <v>9.5</v>
      </c>
      <c r="E2154" s="8">
        <v>22</v>
      </c>
      <c r="P2154" s="10">
        <v>1964.78</v>
      </c>
      <c r="Q2154">
        <v>22</v>
      </c>
    </row>
    <row r="2155" spans="3:17" x14ac:dyDescent="0.25">
      <c r="C2155" s="8">
        <v>36.86</v>
      </c>
      <c r="D2155" s="8">
        <v>4.97</v>
      </c>
      <c r="E2155" s="8">
        <v>22</v>
      </c>
      <c r="P2155" s="10">
        <v>1917.32</v>
      </c>
      <c r="Q2155">
        <v>22</v>
      </c>
    </row>
    <row r="2156" spans="3:17" x14ac:dyDescent="0.25">
      <c r="C2156" s="8">
        <v>31.254999999999999</v>
      </c>
      <c r="D2156" s="8">
        <v>5.49</v>
      </c>
      <c r="E2156" s="8">
        <v>23</v>
      </c>
      <c r="P2156" s="10">
        <v>1909.53</v>
      </c>
      <c r="Q2156">
        <v>23</v>
      </c>
    </row>
    <row r="2157" spans="3:17" x14ac:dyDescent="0.25">
      <c r="C2157" s="8">
        <v>23.06</v>
      </c>
      <c r="D2157" s="8">
        <v>4.47</v>
      </c>
      <c r="E2157" s="8">
        <v>30</v>
      </c>
      <c r="P2157" s="10">
        <v>1908.9</v>
      </c>
      <c r="Q2157">
        <v>30</v>
      </c>
    </row>
    <row r="2158" spans="3:17" x14ac:dyDescent="0.25">
      <c r="C2158" s="8">
        <v>28.975000000000001</v>
      </c>
      <c r="D2158" s="8">
        <v>4.34</v>
      </c>
      <c r="E2158" s="8">
        <v>23</v>
      </c>
      <c r="P2158" s="10">
        <v>1906.36</v>
      </c>
      <c r="Q2158">
        <v>23</v>
      </c>
    </row>
    <row r="2159" spans="3:17" x14ac:dyDescent="0.25">
      <c r="C2159" s="8">
        <v>33.299999999999997</v>
      </c>
      <c r="D2159" s="8">
        <v>9.49</v>
      </c>
      <c r="E2159" s="8">
        <v>22</v>
      </c>
      <c r="P2159" s="10">
        <v>1880.49</v>
      </c>
      <c r="Q2159">
        <v>22</v>
      </c>
    </row>
    <row r="2160" spans="3:17" x14ac:dyDescent="0.25">
      <c r="C2160" s="8">
        <v>33</v>
      </c>
      <c r="D2160" s="8">
        <v>10.16</v>
      </c>
      <c r="E2160" s="8">
        <v>22</v>
      </c>
      <c r="P2160" s="10">
        <v>1880.07</v>
      </c>
      <c r="Q2160">
        <v>22</v>
      </c>
    </row>
    <row r="2161" spans="3:17" x14ac:dyDescent="0.25">
      <c r="C2161" s="8">
        <v>31.46</v>
      </c>
      <c r="D2161" s="8">
        <v>11.19</v>
      </c>
      <c r="E2161" s="8">
        <v>22</v>
      </c>
      <c r="P2161" s="10">
        <v>1877.93</v>
      </c>
      <c r="Q2161">
        <v>22</v>
      </c>
    </row>
    <row r="2162" spans="3:17" x14ac:dyDescent="0.25">
      <c r="C2162" s="8">
        <v>29.6</v>
      </c>
      <c r="D2162" s="8">
        <v>11.03</v>
      </c>
      <c r="E2162" s="8">
        <v>22</v>
      </c>
      <c r="P2162" s="10">
        <v>1875.34</v>
      </c>
      <c r="Q2162">
        <v>22</v>
      </c>
    </row>
    <row r="2163" spans="3:17" x14ac:dyDescent="0.25">
      <c r="C2163" s="8">
        <v>22.05</v>
      </c>
      <c r="D2163" s="8">
        <v>4.43</v>
      </c>
      <c r="E2163" s="8">
        <v>28</v>
      </c>
      <c r="P2163" s="10">
        <v>1865.98</v>
      </c>
      <c r="Q2163">
        <v>28</v>
      </c>
    </row>
    <row r="2164" spans="3:17" x14ac:dyDescent="0.25">
      <c r="C2164" s="8">
        <v>27.06</v>
      </c>
      <c r="D2164" s="8">
        <v>6.14</v>
      </c>
      <c r="E2164" s="8">
        <v>19</v>
      </c>
      <c r="P2164" s="10">
        <v>1863.45</v>
      </c>
      <c r="Q2164">
        <v>19</v>
      </c>
    </row>
    <row r="2165" spans="3:17" x14ac:dyDescent="0.25">
      <c r="C2165" s="8">
        <v>20.49</v>
      </c>
      <c r="D2165" s="8">
        <v>4.87</v>
      </c>
      <c r="E2165" s="8">
        <v>29</v>
      </c>
      <c r="P2165" s="10">
        <v>1850.55</v>
      </c>
      <c r="Q2165">
        <v>29</v>
      </c>
    </row>
    <row r="2166" spans="3:17" x14ac:dyDescent="0.25">
      <c r="C2166" s="8">
        <v>28.4</v>
      </c>
      <c r="D2166" s="8">
        <v>4.3</v>
      </c>
      <c r="E2166" s="8">
        <v>21</v>
      </c>
      <c r="P2166" s="10">
        <v>1842.52</v>
      </c>
      <c r="Q2166">
        <v>21</v>
      </c>
    </row>
    <row r="2167" spans="3:17" x14ac:dyDescent="0.25">
      <c r="C2167" s="8">
        <v>41.91</v>
      </c>
      <c r="D2167" s="8">
        <v>6.19</v>
      </c>
      <c r="E2167" s="8">
        <v>24</v>
      </c>
      <c r="P2167" s="10">
        <v>1837.28</v>
      </c>
      <c r="Q2167">
        <v>24</v>
      </c>
    </row>
    <row r="2168" spans="3:17" x14ac:dyDescent="0.25">
      <c r="C2168" s="8">
        <v>24.6</v>
      </c>
      <c r="D2168" s="8">
        <v>6.19</v>
      </c>
      <c r="E2168" s="8">
        <v>21</v>
      </c>
      <c r="P2168" s="10">
        <v>1837.24</v>
      </c>
      <c r="Q2168">
        <v>21</v>
      </c>
    </row>
    <row r="2169" spans="3:17" x14ac:dyDescent="0.25">
      <c r="C2169" s="8">
        <v>20.9</v>
      </c>
      <c r="D2169" s="8">
        <v>5.12</v>
      </c>
      <c r="E2169" s="8">
        <v>21</v>
      </c>
      <c r="P2169" s="10">
        <v>1832.09</v>
      </c>
      <c r="Q2169">
        <v>21</v>
      </c>
    </row>
    <row r="2170" spans="3:17" x14ac:dyDescent="0.25">
      <c r="C2170" s="8">
        <v>34.4</v>
      </c>
      <c r="D2170" s="8">
        <v>4.04</v>
      </c>
      <c r="E2170" s="8">
        <v>25</v>
      </c>
      <c r="P2170" s="10">
        <v>1826.84</v>
      </c>
      <c r="Q2170">
        <v>25</v>
      </c>
    </row>
    <row r="2171" spans="3:17" x14ac:dyDescent="0.25">
      <c r="C2171" s="8">
        <v>32.56</v>
      </c>
      <c r="D2171" s="8">
        <v>5.36</v>
      </c>
      <c r="E2171" s="8">
        <v>24</v>
      </c>
      <c r="P2171" s="10">
        <v>1824.29</v>
      </c>
      <c r="Q2171">
        <v>24</v>
      </c>
    </row>
    <row r="2172" spans="3:17" x14ac:dyDescent="0.25">
      <c r="C2172" s="8">
        <v>27.98</v>
      </c>
      <c r="D2172" s="8">
        <v>4.38</v>
      </c>
      <c r="E2172" s="8">
        <v>20</v>
      </c>
      <c r="P2172" s="10">
        <v>1822.54</v>
      </c>
      <c r="Q2172">
        <v>20</v>
      </c>
    </row>
    <row r="2173" spans="3:17" x14ac:dyDescent="0.25">
      <c r="C2173" s="8">
        <v>26.51</v>
      </c>
      <c r="D2173" s="8">
        <v>4.58</v>
      </c>
      <c r="E2173" s="8">
        <v>25</v>
      </c>
      <c r="P2173" s="10">
        <v>1815.88</v>
      </c>
      <c r="Q2173">
        <v>25</v>
      </c>
    </row>
    <row r="2174" spans="3:17" x14ac:dyDescent="0.25">
      <c r="C2174" s="8">
        <v>29.734999999999999</v>
      </c>
      <c r="D2174" s="8">
        <v>11.92</v>
      </c>
      <c r="E2174" s="8">
        <v>21</v>
      </c>
      <c r="P2174" s="10">
        <v>1769.53</v>
      </c>
      <c r="Q2174">
        <v>21</v>
      </c>
    </row>
    <row r="2175" spans="3:17" x14ac:dyDescent="0.25">
      <c r="C2175" s="8">
        <v>40.5</v>
      </c>
      <c r="D2175" s="8">
        <v>5.4</v>
      </c>
      <c r="E2175" s="8">
        <v>20</v>
      </c>
      <c r="P2175" s="10">
        <v>1759.34</v>
      </c>
      <c r="Q2175">
        <v>20</v>
      </c>
    </row>
    <row r="2176" spans="3:17" x14ac:dyDescent="0.25">
      <c r="C2176" s="8">
        <v>25.64</v>
      </c>
      <c r="D2176" s="8">
        <v>4.76</v>
      </c>
      <c r="E2176" s="8">
        <v>26</v>
      </c>
      <c r="P2176" s="10">
        <v>1756.6</v>
      </c>
      <c r="Q2176">
        <v>26</v>
      </c>
    </row>
    <row r="2177" spans="3:17" x14ac:dyDescent="0.25">
      <c r="C2177" s="8">
        <v>32.9</v>
      </c>
      <c r="D2177" s="8">
        <v>4.78</v>
      </c>
      <c r="E2177" s="8">
        <v>21</v>
      </c>
      <c r="P2177" s="10">
        <v>1748.77</v>
      </c>
      <c r="Q2177">
        <v>21</v>
      </c>
    </row>
    <row r="2178" spans="3:17" x14ac:dyDescent="0.25">
      <c r="C2178" s="8">
        <v>29.8</v>
      </c>
      <c r="D2178" s="8">
        <v>4.26</v>
      </c>
      <c r="E2178" s="8">
        <v>21</v>
      </c>
      <c r="P2178" s="10">
        <v>1744.47</v>
      </c>
      <c r="Q2178">
        <v>21</v>
      </c>
    </row>
    <row r="2179" spans="3:17" x14ac:dyDescent="0.25">
      <c r="C2179" s="8">
        <v>28.9</v>
      </c>
      <c r="D2179" s="8">
        <v>5.85</v>
      </c>
      <c r="E2179" s="8">
        <v>21</v>
      </c>
      <c r="P2179" s="10">
        <v>1743.21</v>
      </c>
      <c r="Q2179">
        <v>21</v>
      </c>
    </row>
    <row r="2180" spans="3:17" x14ac:dyDescent="0.25">
      <c r="C2180" s="8">
        <v>24.7</v>
      </c>
      <c r="D2180" s="8">
        <v>5.32</v>
      </c>
      <c r="E2180" s="8">
        <v>20</v>
      </c>
      <c r="P2180" s="10">
        <v>1737.38</v>
      </c>
      <c r="Q2180">
        <v>20</v>
      </c>
    </row>
    <row r="2181" spans="3:17" x14ac:dyDescent="0.25">
      <c r="C2181" s="8">
        <v>20.6</v>
      </c>
      <c r="D2181" s="8">
        <v>5.14</v>
      </c>
      <c r="E2181" s="8">
        <v>21</v>
      </c>
      <c r="P2181" s="10">
        <v>1731.68</v>
      </c>
      <c r="Q2181">
        <v>21</v>
      </c>
    </row>
    <row r="2182" spans="3:17" x14ac:dyDescent="0.25">
      <c r="C2182" s="8">
        <v>18.600000000000001</v>
      </c>
      <c r="D2182" s="8">
        <v>5</v>
      </c>
      <c r="E2182" s="8">
        <v>21</v>
      </c>
      <c r="P2182" s="10">
        <v>1728.9</v>
      </c>
      <c r="Q2182">
        <v>21</v>
      </c>
    </row>
    <row r="2183" spans="3:17" x14ac:dyDescent="0.25">
      <c r="C2183" s="8">
        <v>17.8</v>
      </c>
      <c r="D2183" s="8">
        <v>4.55</v>
      </c>
      <c r="E2183" s="8">
        <v>20</v>
      </c>
      <c r="P2183" s="10">
        <v>1727.79</v>
      </c>
      <c r="Q2183">
        <v>20</v>
      </c>
    </row>
    <row r="2184" spans="3:17" x14ac:dyDescent="0.25">
      <c r="C2184" s="8">
        <v>35.200000000000003</v>
      </c>
      <c r="D2184" s="8">
        <v>5.97</v>
      </c>
      <c r="E2184" s="8">
        <v>20</v>
      </c>
      <c r="P2184" s="10">
        <v>1727.54</v>
      </c>
      <c r="Q2184">
        <v>20</v>
      </c>
    </row>
    <row r="2185" spans="3:17" x14ac:dyDescent="0.25">
      <c r="C2185" s="8">
        <v>33.770000000000003</v>
      </c>
      <c r="D2185" s="8">
        <v>4.0199999999999996</v>
      </c>
      <c r="E2185" s="8">
        <v>20</v>
      </c>
      <c r="P2185" s="10">
        <v>1725.55</v>
      </c>
      <c r="Q2185">
        <v>20</v>
      </c>
    </row>
    <row r="2186" spans="3:17" x14ac:dyDescent="0.25">
      <c r="C2186" s="8">
        <v>30.03</v>
      </c>
      <c r="D2186" s="8">
        <v>4.04</v>
      </c>
      <c r="E2186" s="8">
        <v>20</v>
      </c>
      <c r="P2186" s="10">
        <v>1720.35</v>
      </c>
      <c r="Q2186">
        <v>20</v>
      </c>
    </row>
    <row r="2187" spans="3:17" x14ac:dyDescent="0.25">
      <c r="C2187" s="8">
        <v>29.37</v>
      </c>
      <c r="D2187" s="8">
        <v>5.54</v>
      </c>
      <c r="E2187" s="8">
        <v>20</v>
      </c>
      <c r="P2187" s="10">
        <v>1719.44</v>
      </c>
      <c r="Q2187">
        <v>20</v>
      </c>
    </row>
    <row r="2188" spans="3:17" x14ac:dyDescent="0.25">
      <c r="C2188" s="8">
        <v>28.5</v>
      </c>
      <c r="D2188" s="8">
        <v>4.03</v>
      </c>
      <c r="E2188" s="8">
        <v>20</v>
      </c>
      <c r="P2188" s="10">
        <v>1712.23</v>
      </c>
      <c r="Q2188">
        <v>20</v>
      </c>
    </row>
    <row r="2189" spans="3:17" x14ac:dyDescent="0.25">
      <c r="C2189" s="8">
        <v>23.32</v>
      </c>
      <c r="D2189" s="8">
        <v>5.62</v>
      </c>
      <c r="E2189" s="8">
        <v>20</v>
      </c>
      <c r="P2189" s="10">
        <v>1711.03</v>
      </c>
      <c r="Q2189">
        <v>20</v>
      </c>
    </row>
    <row r="2190" spans="3:17" x14ac:dyDescent="0.25">
      <c r="C2190" s="8">
        <v>26.125</v>
      </c>
      <c r="D2190" s="8">
        <v>5.27</v>
      </c>
      <c r="E2190" s="8">
        <v>19</v>
      </c>
      <c r="P2190" s="10">
        <v>1708.93</v>
      </c>
      <c r="Q2190">
        <v>19</v>
      </c>
    </row>
    <row r="2191" spans="3:17" x14ac:dyDescent="0.25">
      <c r="C2191" s="8">
        <v>25.46</v>
      </c>
      <c r="D2191" s="8">
        <v>5.18</v>
      </c>
      <c r="E2191" s="8">
        <v>20</v>
      </c>
      <c r="P2191" s="10">
        <v>1708</v>
      </c>
      <c r="Q2191">
        <v>20</v>
      </c>
    </row>
    <row r="2192" spans="3:17" x14ac:dyDescent="0.25">
      <c r="C2192" s="8">
        <v>23.75</v>
      </c>
      <c r="D2192" s="8">
        <v>5.27</v>
      </c>
      <c r="E2192" s="8">
        <v>19</v>
      </c>
      <c r="P2192" s="10">
        <v>1705.62</v>
      </c>
      <c r="Q2192">
        <v>19</v>
      </c>
    </row>
    <row r="2193" spans="3:17" x14ac:dyDescent="0.25">
      <c r="C2193" s="8">
        <v>23.085000000000001</v>
      </c>
      <c r="D2193" s="8">
        <v>5.62</v>
      </c>
      <c r="E2193" s="8">
        <v>19</v>
      </c>
      <c r="P2193" s="10">
        <v>1704.7</v>
      </c>
      <c r="Q2193">
        <v>19</v>
      </c>
    </row>
    <row r="2194" spans="3:17" x14ac:dyDescent="0.25">
      <c r="C2194" s="8">
        <v>22.99</v>
      </c>
      <c r="D2194" s="8">
        <v>5.0599999999999996</v>
      </c>
      <c r="E2194" s="8">
        <v>20</v>
      </c>
      <c r="P2194" s="10">
        <v>1704.57</v>
      </c>
      <c r="Q2194">
        <v>20</v>
      </c>
    </row>
    <row r="2195" spans="3:17" x14ac:dyDescent="0.25">
      <c r="C2195" s="8">
        <v>21.47</v>
      </c>
      <c r="D2195" s="8">
        <v>4.6900000000000004</v>
      </c>
      <c r="E2195" s="8">
        <v>19</v>
      </c>
      <c r="P2195" s="10">
        <v>1702.46</v>
      </c>
      <c r="Q2195">
        <v>19</v>
      </c>
    </row>
    <row r="2196" spans="3:17" x14ac:dyDescent="0.25">
      <c r="C2196" s="8">
        <v>15.96</v>
      </c>
      <c r="D2196" s="8">
        <v>5.44</v>
      </c>
      <c r="E2196" s="8">
        <v>19</v>
      </c>
      <c r="P2196" s="10">
        <v>1694.8</v>
      </c>
      <c r="Q2196">
        <v>19</v>
      </c>
    </row>
    <row r="2197" spans="3:17" x14ac:dyDescent="0.25">
      <c r="C2197" s="8">
        <v>39.5</v>
      </c>
      <c r="D2197" s="8">
        <v>5.05</v>
      </c>
      <c r="E2197" s="8">
        <v>24</v>
      </c>
      <c r="P2197" s="10">
        <v>1682.6</v>
      </c>
      <c r="Q2197">
        <v>24</v>
      </c>
    </row>
    <row r="2198" spans="3:17" x14ac:dyDescent="0.25">
      <c r="C2198" s="8">
        <v>33.770000000000003</v>
      </c>
      <c r="D2198" s="8">
        <v>6</v>
      </c>
      <c r="E2198" s="8">
        <v>24</v>
      </c>
      <c r="P2198" s="10">
        <v>1674.63</v>
      </c>
      <c r="Q2198">
        <v>24</v>
      </c>
    </row>
    <row r="2199" spans="3:17" x14ac:dyDescent="0.25">
      <c r="C2199" s="8">
        <v>26.84</v>
      </c>
      <c r="D2199" s="8">
        <v>5.99</v>
      </c>
      <c r="E2199" s="8">
        <v>24</v>
      </c>
      <c r="P2199" s="10">
        <v>1665</v>
      </c>
      <c r="Q2199">
        <v>24</v>
      </c>
    </row>
    <row r="2200" spans="3:17" x14ac:dyDescent="0.25">
      <c r="C2200" s="8">
        <v>35.53</v>
      </c>
      <c r="D2200" s="8">
        <v>4.3600000000000003</v>
      </c>
      <c r="E2200" s="8">
        <v>20</v>
      </c>
      <c r="P2200" s="10">
        <v>1646.43</v>
      </c>
      <c r="Q2200">
        <v>20</v>
      </c>
    </row>
    <row r="2201" spans="3:17" x14ac:dyDescent="0.25">
      <c r="C2201" s="8">
        <v>30.59</v>
      </c>
      <c r="D2201" s="8">
        <v>4.41</v>
      </c>
      <c r="E2201" s="8">
        <v>21</v>
      </c>
      <c r="P2201" s="10">
        <v>1639.56</v>
      </c>
      <c r="Q2201">
        <v>21</v>
      </c>
    </row>
    <row r="2202" spans="3:17" x14ac:dyDescent="0.25">
      <c r="C2202" s="8">
        <v>30.59</v>
      </c>
      <c r="D2202" s="8">
        <v>4.17</v>
      </c>
      <c r="E2202" s="8">
        <v>21</v>
      </c>
      <c r="P2202" s="10">
        <v>1639.56</v>
      </c>
      <c r="Q2202">
        <v>21</v>
      </c>
    </row>
    <row r="2203" spans="3:17" x14ac:dyDescent="0.25">
      <c r="C2203" s="8">
        <v>27.835000000000001</v>
      </c>
      <c r="D2203" s="8">
        <v>4.4400000000000004</v>
      </c>
      <c r="E2203" s="8">
        <v>20</v>
      </c>
      <c r="P2203" s="10">
        <v>1635.73</v>
      </c>
      <c r="Q2203">
        <v>20</v>
      </c>
    </row>
    <row r="2204" spans="3:17" x14ac:dyDescent="0.25">
      <c r="C2204" s="8">
        <v>40.26</v>
      </c>
      <c r="D2204" s="8">
        <v>5.52</v>
      </c>
      <c r="E2204" s="8">
        <v>20</v>
      </c>
      <c r="P2204" s="10">
        <v>1634.57</v>
      </c>
      <c r="Q2204">
        <v>20</v>
      </c>
    </row>
    <row r="2205" spans="3:17" x14ac:dyDescent="0.25">
      <c r="C2205" s="8">
        <v>39.82</v>
      </c>
      <c r="D2205" s="8">
        <v>6.01</v>
      </c>
      <c r="E2205" s="8">
        <v>20</v>
      </c>
      <c r="P2205" s="10">
        <v>1633.96</v>
      </c>
      <c r="Q2205">
        <v>20</v>
      </c>
    </row>
    <row r="2206" spans="3:17" x14ac:dyDescent="0.25">
      <c r="C2206" s="8">
        <v>39.159999999999997</v>
      </c>
      <c r="D2206" s="8">
        <v>5.81</v>
      </c>
      <c r="E2206" s="8">
        <v>19</v>
      </c>
      <c r="P2206" s="10">
        <v>1633.04</v>
      </c>
      <c r="Q2206">
        <v>19</v>
      </c>
    </row>
    <row r="2207" spans="3:17" x14ac:dyDescent="0.25">
      <c r="C2207" s="8">
        <v>25.555</v>
      </c>
      <c r="D2207" s="8">
        <v>4.37</v>
      </c>
      <c r="E2207" s="8">
        <v>21</v>
      </c>
      <c r="P2207" s="10">
        <v>1632.56</v>
      </c>
      <c r="Q2207">
        <v>21</v>
      </c>
    </row>
    <row r="2208" spans="3:17" x14ac:dyDescent="0.25">
      <c r="C2208" s="8">
        <v>25.175000000000001</v>
      </c>
      <c r="D2208" s="8">
        <v>5.74</v>
      </c>
      <c r="E2208" s="8">
        <v>21</v>
      </c>
      <c r="P2208" s="10">
        <v>1632.04</v>
      </c>
      <c r="Q2208">
        <v>21</v>
      </c>
    </row>
    <row r="2209" spans="3:17" x14ac:dyDescent="0.25">
      <c r="C2209" s="8">
        <v>38.28</v>
      </c>
      <c r="D2209" s="8">
        <v>5.39</v>
      </c>
      <c r="E2209" s="8">
        <v>20</v>
      </c>
      <c r="P2209" s="10">
        <v>1631.82</v>
      </c>
      <c r="Q2209">
        <v>20</v>
      </c>
    </row>
    <row r="2210" spans="3:17" x14ac:dyDescent="0.25">
      <c r="C2210" s="8">
        <v>38.17</v>
      </c>
      <c r="D2210" s="8">
        <v>4.07</v>
      </c>
      <c r="E2210" s="8">
        <v>19</v>
      </c>
      <c r="P2210" s="10">
        <v>1631.67</v>
      </c>
      <c r="Q2210">
        <v>19</v>
      </c>
    </row>
    <row r="2211" spans="3:17" x14ac:dyDescent="0.25">
      <c r="C2211" s="8">
        <v>36.85</v>
      </c>
      <c r="D2211" s="8">
        <v>5.49</v>
      </c>
      <c r="E2211" s="8">
        <v>20</v>
      </c>
      <c r="P2211" s="10">
        <v>1629.83</v>
      </c>
      <c r="Q2211">
        <v>20</v>
      </c>
    </row>
    <row r="2212" spans="3:17" x14ac:dyDescent="0.25">
      <c r="C2212" s="8">
        <v>22.61</v>
      </c>
      <c r="D2212" s="8">
        <v>5.68</v>
      </c>
      <c r="E2212" s="8">
        <v>21</v>
      </c>
      <c r="P2212" s="10">
        <v>1628.47</v>
      </c>
      <c r="Q2212">
        <v>21</v>
      </c>
    </row>
    <row r="2213" spans="3:17" x14ac:dyDescent="0.25">
      <c r="C2213" s="8">
        <v>21.754999999999999</v>
      </c>
      <c r="D2213" s="8">
        <v>6.09</v>
      </c>
      <c r="E2213" s="8">
        <v>20</v>
      </c>
      <c r="P2213" s="10">
        <v>1627.28</v>
      </c>
      <c r="Q2213">
        <v>20</v>
      </c>
    </row>
    <row r="2214" spans="3:17" x14ac:dyDescent="0.25">
      <c r="C2214" s="8">
        <v>20.425000000000001</v>
      </c>
      <c r="D2214" s="8">
        <v>5.53</v>
      </c>
      <c r="E2214" s="8">
        <v>21</v>
      </c>
      <c r="P2214" s="10">
        <v>1625.43</v>
      </c>
      <c r="Q2214">
        <v>21</v>
      </c>
    </row>
    <row r="2215" spans="3:17" x14ac:dyDescent="0.25">
      <c r="C2215" s="8">
        <v>31.35</v>
      </c>
      <c r="D2215" s="8">
        <v>4.28</v>
      </c>
      <c r="E2215" s="8">
        <v>20</v>
      </c>
      <c r="P2215" s="10">
        <v>1622.19</v>
      </c>
      <c r="Q2215">
        <v>20</v>
      </c>
    </row>
    <row r="2216" spans="3:17" x14ac:dyDescent="0.25">
      <c r="C2216" s="8">
        <v>31.13</v>
      </c>
      <c r="D2216" s="8">
        <v>6.01</v>
      </c>
      <c r="E2216" s="8">
        <v>20</v>
      </c>
      <c r="P2216" s="10">
        <v>1621.88</v>
      </c>
      <c r="Q2216">
        <v>20</v>
      </c>
    </row>
    <row r="2217" spans="3:17" x14ac:dyDescent="0.25">
      <c r="C2217" s="8">
        <v>17.48</v>
      </c>
      <c r="D2217" s="8">
        <v>4.59</v>
      </c>
      <c r="E2217" s="8">
        <v>21</v>
      </c>
      <c r="P2217" s="10">
        <v>1621.34</v>
      </c>
      <c r="Q2217">
        <v>21</v>
      </c>
    </row>
    <row r="2218" spans="3:17" x14ac:dyDescent="0.25">
      <c r="C2218" s="8">
        <v>22.57</v>
      </c>
      <c r="D2218" s="8">
        <v>5.8</v>
      </c>
      <c r="E2218" s="8">
        <v>29</v>
      </c>
      <c r="P2218" s="10">
        <v>1617.16</v>
      </c>
      <c r="Q2218">
        <v>29</v>
      </c>
    </row>
    <row r="2219" spans="3:17" x14ac:dyDescent="0.25">
      <c r="C2219" s="8">
        <v>26.73</v>
      </c>
      <c r="D2219" s="8">
        <v>5.08</v>
      </c>
      <c r="E2219" s="8">
        <v>20</v>
      </c>
      <c r="P2219" s="10">
        <v>1615.77</v>
      </c>
      <c r="Q2219">
        <v>20</v>
      </c>
    </row>
    <row r="2220" spans="3:17" x14ac:dyDescent="0.25">
      <c r="C2220" s="8">
        <v>20.79</v>
      </c>
      <c r="D2220" s="8">
        <v>5.84</v>
      </c>
      <c r="E2220" s="8">
        <v>19</v>
      </c>
      <c r="P2220" s="10">
        <v>1607.51</v>
      </c>
      <c r="Q2220">
        <v>19</v>
      </c>
    </row>
    <row r="2221" spans="3:17" x14ac:dyDescent="0.25">
      <c r="C2221" s="8">
        <v>20.149999999999999</v>
      </c>
      <c r="D2221" s="8">
        <v>4.1500000000000004</v>
      </c>
      <c r="E2221" s="8">
        <v>32</v>
      </c>
      <c r="P2221" s="10">
        <v>1566.88</v>
      </c>
      <c r="Q2221">
        <v>32</v>
      </c>
    </row>
    <row r="2222" spans="3:17" x14ac:dyDescent="0.25">
      <c r="C2222" s="8">
        <v>36.85</v>
      </c>
      <c r="D2222" s="8">
        <v>4.3600000000000003</v>
      </c>
      <c r="E2222" s="8">
        <v>22</v>
      </c>
      <c r="P2222" s="10">
        <v>1534.3</v>
      </c>
      <c r="Q2222">
        <v>22</v>
      </c>
    </row>
    <row r="2223" spans="3:17" x14ac:dyDescent="0.25">
      <c r="C2223" s="8">
        <v>35.53</v>
      </c>
      <c r="D2223" s="8">
        <v>4.55</v>
      </c>
      <c r="E2223" s="8">
        <v>23</v>
      </c>
      <c r="P2223" s="10">
        <v>1532.47</v>
      </c>
      <c r="Q2223">
        <v>23</v>
      </c>
    </row>
    <row r="2224" spans="3:17" x14ac:dyDescent="0.25">
      <c r="C2224" s="8">
        <v>31.1</v>
      </c>
      <c r="D2224" s="8">
        <v>4.37</v>
      </c>
      <c r="E2224" s="8">
        <v>23</v>
      </c>
      <c r="P2224" s="10">
        <v>1526.31</v>
      </c>
      <c r="Q2224">
        <v>23</v>
      </c>
    </row>
    <row r="2225" spans="3:17" x14ac:dyDescent="0.25">
      <c r="C2225" s="8">
        <v>23.21</v>
      </c>
      <c r="D2225" s="8">
        <v>5.24</v>
      </c>
      <c r="E2225" s="8">
        <v>23</v>
      </c>
      <c r="P2225" s="10">
        <v>1515.34</v>
      </c>
      <c r="Q2225">
        <v>23</v>
      </c>
    </row>
    <row r="2226" spans="3:17" x14ac:dyDescent="0.25">
      <c r="C2226" s="8">
        <v>18.36</v>
      </c>
      <c r="D2226" s="8">
        <v>5.96</v>
      </c>
      <c r="E2226" s="8">
        <v>26</v>
      </c>
      <c r="P2226" s="10">
        <v>1497</v>
      </c>
      <c r="Q2226">
        <v>26</v>
      </c>
    </row>
    <row r="2227" spans="3:17" x14ac:dyDescent="0.25">
      <c r="C2227" s="8">
        <v>15.92</v>
      </c>
      <c r="D2227" s="8">
        <v>4.76</v>
      </c>
      <c r="E2227" s="8">
        <v>29</v>
      </c>
      <c r="P2227" s="10">
        <v>1493</v>
      </c>
      <c r="Q2227">
        <v>29</v>
      </c>
    </row>
    <row r="2228" spans="3:17" x14ac:dyDescent="0.25">
      <c r="C2228" s="8">
        <v>15.17</v>
      </c>
      <c r="D2228" s="8">
        <v>4.3</v>
      </c>
      <c r="E2228" s="8">
        <v>27</v>
      </c>
      <c r="P2228" s="10">
        <v>1481</v>
      </c>
      <c r="Q2228">
        <v>27</v>
      </c>
    </row>
    <row r="2229" spans="3:17" x14ac:dyDescent="0.25">
      <c r="C2229" s="8">
        <v>16.63</v>
      </c>
      <c r="D2229" s="8">
        <v>4.5</v>
      </c>
      <c r="E2229" s="8">
        <v>25</v>
      </c>
      <c r="P2229" s="10">
        <v>1477</v>
      </c>
      <c r="Q2229">
        <v>25</v>
      </c>
    </row>
    <row r="2230" spans="3:17" x14ac:dyDescent="0.25">
      <c r="C2230" s="8">
        <v>19.39</v>
      </c>
      <c r="D2230" s="8">
        <v>5.59</v>
      </c>
      <c r="E2230" s="8">
        <v>21</v>
      </c>
      <c r="P2230" s="10">
        <v>1467</v>
      </c>
      <c r="Q2230">
        <v>21</v>
      </c>
    </row>
    <row r="2231" spans="3:17" x14ac:dyDescent="0.25">
      <c r="C2231" s="8">
        <v>17.34</v>
      </c>
      <c r="D2231" s="8">
        <v>6.29</v>
      </c>
      <c r="E2231" s="8">
        <v>27</v>
      </c>
      <c r="P2231" s="10">
        <v>1445</v>
      </c>
      <c r="Q2231">
        <v>27</v>
      </c>
    </row>
    <row r="2232" spans="3:17" x14ac:dyDescent="0.25">
      <c r="C2232" s="8">
        <v>17.940000000000001</v>
      </c>
      <c r="D2232" s="8">
        <v>4.1900000000000004</v>
      </c>
      <c r="E2232" s="8">
        <v>24</v>
      </c>
      <c r="P2232" s="10">
        <v>1438</v>
      </c>
      <c r="Q2232">
        <v>24</v>
      </c>
    </row>
    <row r="2233" spans="3:17" x14ac:dyDescent="0.25">
      <c r="C2233" s="8">
        <v>16.670000000000002</v>
      </c>
      <c r="D2233" s="8">
        <v>4.7</v>
      </c>
      <c r="E2233" s="8">
        <v>26</v>
      </c>
      <c r="P2233" s="10">
        <v>1422</v>
      </c>
      <c r="Q2233">
        <v>26</v>
      </c>
    </row>
    <row r="2234" spans="3:17" x14ac:dyDescent="0.25">
      <c r="C2234" s="8">
        <v>20.58</v>
      </c>
      <c r="D2234" s="8">
        <v>5.64</v>
      </c>
      <c r="E2234" s="8">
        <v>23</v>
      </c>
      <c r="P2234" s="10">
        <v>1421</v>
      </c>
      <c r="Q2234">
        <v>23</v>
      </c>
    </row>
    <row r="2235" spans="3:17" x14ac:dyDescent="0.25">
      <c r="C2235" s="8">
        <v>16.5</v>
      </c>
      <c r="D2235" s="8">
        <v>4.1100000000000003</v>
      </c>
      <c r="E2235" s="8">
        <v>28</v>
      </c>
      <c r="P2235" s="10">
        <v>1417</v>
      </c>
      <c r="Q2235">
        <v>28</v>
      </c>
    </row>
    <row r="2236" spans="3:17" x14ac:dyDescent="0.25">
      <c r="C2236" s="8">
        <v>15.41</v>
      </c>
      <c r="D2236" s="8">
        <v>5.43</v>
      </c>
      <c r="E2236" s="8">
        <v>27</v>
      </c>
      <c r="P2236" s="10">
        <v>1402</v>
      </c>
      <c r="Q2236">
        <v>27</v>
      </c>
    </row>
    <row r="2237" spans="3:17" x14ac:dyDescent="0.25">
      <c r="C2237" s="8">
        <v>24.59</v>
      </c>
      <c r="D2237" s="8">
        <v>4.38</v>
      </c>
      <c r="E2237" s="8">
        <v>26</v>
      </c>
      <c r="P2237" s="10">
        <v>1400.44</v>
      </c>
      <c r="Q2237">
        <v>26</v>
      </c>
    </row>
    <row r="2238" spans="3:17" x14ac:dyDescent="0.25">
      <c r="C2238" s="8">
        <v>33.33</v>
      </c>
      <c r="D2238" s="8">
        <v>9.7899999999999991</v>
      </c>
      <c r="E2238" s="8">
        <v>21</v>
      </c>
      <c r="P2238" s="10">
        <v>1391.53</v>
      </c>
      <c r="Q2238">
        <v>21</v>
      </c>
    </row>
    <row r="2239" spans="3:17" x14ac:dyDescent="0.25">
      <c r="C2239" s="8">
        <v>18.5</v>
      </c>
      <c r="D2239" s="8">
        <v>11.84</v>
      </c>
      <c r="E2239" s="8">
        <v>21</v>
      </c>
      <c r="P2239" s="10">
        <v>1390</v>
      </c>
      <c r="Q2239">
        <v>21</v>
      </c>
    </row>
    <row r="2240" spans="3:17" x14ac:dyDescent="0.25">
      <c r="C2240" s="8">
        <v>18.579999999999998</v>
      </c>
      <c r="D2240" s="8">
        <v>6.22</v>
      </c>
      <c r="E2240" s="8">
        <v>25</v>
      </c>
      <c r="P2240" s="10">
        <v>1389</v>
      </c>
      <c r="Q2240">
        <v>25</v>
      </c>
    </row>
    <row r="2241" spans="3:17" x14ac:dyDescent="0.25">
      <c r="C2241" s="8">
        <v>16.64</v>
      </c>
      <c r="D2241" s="8">
        <v>10.01</v>
      </c>
      <c r="E2241" s="8">
        <v>22</v>
      </c>
      <c r="P2241" s="10">
        <v>1382</v>
      </c>
      <c r="Q2241">
        <v>22</v>
      </c>
    </row>
    <row r="2242" spans="3:17" x14ac:dyDescent="0.25">
      <c r="C2242" s="8">
        <v>19.329999999999998</v>
      </c>
      <c r="D2242" s="8">
        <v>4.32</v>
      </c>
      <c r="E2242" s="8">
        <v>25</v>
      </c>
      <c r="P2242" s="10">
        <v>1359</v>
      </c>
      <c r="Q2242">
        <v>25</v>
      </c>
    </row>
    <row r="2243" spans="3:17" x14ac:dyDescent="0.25">
      <c r="C2243" s="8">
        <v>21.26</v>
      </c>
      <c r="D2243" s="8">
        <v>5.65</v>
      </c>
      <c r="E2243" s="8">
        <v>27</v>
      </c>
      <c r="P2243" s="10">
        <v>1341.16</v>
      </c>
      <c r="Q2243">
        <v>27</v>
      </c>
    </row>
    <row r="2244" spans="3:17" x14ac:dyDescent="0.25">
      <c r="C2244" s="8">
        <v>15.6</v>
      </c>
      <c r="D2244" s="8">
        <v>4.12</v>
      </c>
      <c r="E2244" s="8">
        <v>29</v>
      </c>
      <c r="P2244" s="10">
        <v>1338</v>
      </c>
      <c r="Q2244">
        <v>29</v>
      </c>
    </row>
    <row r="2245" spans="3:17" x14ac:dyDescent="0.25">
      <c r="C2245" s="8">
        <v>24.39</v>
      </c>
      <c r="D2245" s="8">
        <v>6.24</v>
      </c>
      <c r="E2245" s="8">
        <v>26</v>
      </c>
      <c r="P2245" s="10">
        <v>1332.61</v>
      </c>
      <c r="Q2245">
        <v>26</v>
      </c>
    </row>
    <row r="2246" spans="3:17" x14ac:dyDescent="0.25">
      <c r="C2246" s="8">
        <v>24.75</v>
      </c>
      <c r="D2246" s="8">
        <v>4.83</v>
      </c>
      <c r="E2246" s="8">
        <v>25</v>
      </c>
      <c r="P2246" s="10">
        <v>1329.17</v>
      </c>
      <c r="Q2246">
        <v>25</v>
      </c>
    </row>
    <row r="2247" spans="3:17" x14ac:dyDescent="0.25">
      <c r="C2247" s="8">
        <v>20.88</v>
      </c>
      <c r="D2247" s="8">
        <v>7.4</v>
      </c>
      <c r="E2247" s="8">
        <v>22</v>
      </c>
      <c r="P2247" s="10">
        <v>1315</v>
      </c>
      <c r="Q2247">
        <v>22</v>
      </c>
    </row>
    <row r="2248" spans="3:17" x14ac:dyDescent="0.25">
      <c r="C2248" s="8">
        <v>20.43</v>
      </c>
      <c r="D2248" s="8">
        <v>4.54</v>
      </c>
      <c r="E2248" s="8">
        <v>24</v>
      </c>
      <c r="P2248" s="10">
        <v>1304</v>
      </c>
      <c r="Q2248">
        <v>24</v>
      </c>
    </row>
    <row r="2249" spans="3:17" x14ac:dyDescent="0.25">
      <c r="C2249" s="8">
        <v>15.18</v>
      </c>
      <c r="D2249" s="8">
        <v>11.11</v>
      </c>
      <c r="E2249" s="8">
        <v>21</v>
      </c>
      <c r="P2249" s="10">
        <v>1304</v>
      </c>
      <c r="Q2249">
        <v>21</v>
      </c>
    </row>
    <row r="2250" spans="3:17" x14ac:dyDescent="0.25">
      <c r="C2250" s="8">
        <v>15.12</v>
      </c>
      <c r="D2250" s="8">
        <v>4.03</v>
      </c>
      <c r="E2250" s="8">
        <v>22</v>
      </c>
      <c r="P2250" s="10">
        <v>1293</v>
      </c>
      <c r="Q2250">
        <v>22</v>
      </c>
    </row>
    <row r="2251" spans="3:17" x14ac:dyDescent="0.25">
      <c r="C2251" s="8">
        <v>23.88</v>
      </c>
      <c r="D2251" s="8">
        <v>4.51</v>
      </c>
      <c r="E2251" s="8">
        <v>26</v>
      </c>
      <c r="P2251" s="10">
        <v>1290.93</v>
      </c>
      <c r="Q2251">
        <v>26</v>
      </c>
    </row>
    <row r="2252" spans="3:17" x14ac:dyDescent="0.25">
      <c r="C2252" s="8">
        <v>16.13</v>
      </c>
      <c r="D2252" s="8">
        <v>5.56</v>
      </c>
      <c r="E2252" s="8">
        <v>24</v>
      </c>
      <c r="P2252" s="10">
        <v>1286</v>
      </c>
      <c r="Q2252">
        <v>24</v>
      </c>
    </row>
    <row r="2253" spans="3:17" x14ac:dyDescent="0.25">
      <c r="C2253" s="8">
        <v>24.09</v>
      </c>
      <c r="D2253" s="8">
        <v>4.0999999999999996</v>
      </c>
      <c r="E2253" s="8">
        <v>20</v>
      </c>
      <c r="P2253" s="10">
        <v>1285</v>
      </c>
      <c r="Q2253">
        <v>20</v>
      </c>
    </row>
    <row r="2254" spans="3:17" x14ac:dyDescent="0.25">
      <c r="C2254" s="8">
        <v>19.43</v>
      </c>
      <c r="D2254" s="8">
        <v>5.85</v>
      </c>
      <c r="E2254" s="8">
        <v>20</v>
      </c>
      <c r="P2254" s="10">
        <v>1283</v>
      </c>
      <c r="Q2254">
        <v>20</v>
      </c>
    </row>
    <row r="2255" spans="3:17" x14ac:dyDescent="0.25">
      <c r="C2255" s="8">
        <v>15.22</v>
      </c>
      <c r="D2255" s="8">
        <v>4.92</v>
      </c>
      <c r="E2255" s="8">
        <v>27</v>
      </c>
      <c r="P2255" s="10">
        <v>1276</v>
      </c>
      <c r="Q2255">
        <v>27</v>
      </c>
    </row>
    <row r="2256" spans="3:17" x14ac:dyDescent="0.25">
      <c r="C2256" s="8">
        <v>20.72</v>
      </c>
      <c r="D2256" s="8">
        <v>9.4600000000000009</v>
      </c>
      <c r="E2256" s="8">
        <v>21</v>
      </c>
      <c r="P2256" s="10">
        <v>1267</v>
      </c>
      <c r="Q2256">
        <v>21</v>
      </c>
    </row>
    <row r="2257" spans="3:17" x14ac:dyDescent="0.25">
      <c r="C2257" s="8">
        <v>35.4</v>
      </c>
      <c r="D2257" s="8">
        <v>5.94</v>
      </c>
      <c r="E2257" s="8">
        <v>20</v>
      </c>
      <c r="P2257" s="10">
        <v>1263.25</v>
      </c>
      <c r="Q2257">
        <v>20</v>
      </c>
    </row>
    <row r="2258" spans="3:17" x14ac:dyDescent="0.25">
      <c r="C2258" s="8">
        <v>34.4</v>
      </c>
      <c r="D2258" s="8">
        <v>5.7</v>
      </c>
      <c r="E2258" s="8">
        <v>21</v>
      </c>
      <c r="P2258" s="10">
        <v>1261.8599999999999</v>
      </c>
      <c r="Q2258">
        <v>21</v>
      </c>
    </row>
    <row r="2259" spans="3:17" x14ac:dyDescent="0.25">
      <c r="C2259" s="8">
        <v>34.1</v>
      </c>
      <c r="D2259" s="8">
        <v>4.13</v>
      </c>
      <c r="E2259" s="8">
        <v>21</v>
      </c>
      <c r="P2259" s="10">
        <v>1261.44</v>
      </c>
      <c r="Q2259">
        <v>21</v>
      </c>
    </row>
    <row r="2260" spans="3:17" x14ac:dyDescent="0.25">
      <c r="C2260" s="8">
        <v>30.4</v>
      </c>
      <c r="D2260" s="8">
        <v>4.7699999999999996</v>
      </c>
      <c r="E2260" s="8">
        <v>21</v>
      </c>
      <c r="P2260" s="10">
        <v>1256.3</v>
      </c>
      <c r="Q2260">
        <v>21</v>
      </c>
    </row>
    <row r="2261" spans="3:17" x14ac:dyDescent="0.25">
      <c r="C2261" s="8">
        <v>28.7</v>
      </c>
      <c r="D2261" s="8">
        <v>4.99</v>
      </c>
      <c r="E2261" s="8">
        <v>20</v>
      </c>
      <c r="P2261" s="10">
        <v>1253.94</v>
      </c>
      <c r="Q2261">
        <v>20</v>
      </c>
    </row>
    <row r="2262" spans="3:17" x14ac:dyDescent="0.25">
      <c r="C2262" s="8">
        <v>17.440000000000001</v>
      </c>
      <c r="D2262" s="8">
        <v>4.42</v>
      </c>
      <c r="E2262" s="8">
        <v>27</v>
      </c>
      <c r="P2262" s="10">
        <v>1253</v>
      </c>
      <c r="Q2262">
        <v>27</v>
      </c>
    </row>
    <row r="2263" spans="3:17" x14ac:dyDescent="0.25">
      <c r="C2263" s="8">
        <v>27.6</v>
      </c>
      <c r="D2263" s="8">
        <v>4.01</v>
      </c>
      <c r="E2263" s="8">
        <v>21</v>
      </c>
      <c r="P2263" s="10">
        <v>1252.4100000000001</v>
      </c>
      <c r="Q2263">
        <v>21</v>
      </c>
    </row>
    <row r="2264" spans="3:17" x14ac:dyDescent="0.25">
      <c r="C2264" s="8">
        <v>20.7</v>
      </c>
      <c r="D2264" s="8">
        <v>4.49</v>
      </c>
      <c r="E2264" s="8">
        <v>21</v>
      </c>
      <c r="P2264" s="10">
        <v>1242.82</v>
      </c>
      <c r="Q2264">
        <v>21</v>
      </c>
    </row>
    <row r="2265" spans="3:17" x14ac:dyDescent="0.25">
      <c r="C2265" s="8">
        <v>20.3</v>
      </c>
      <c r="D2265" s="8">
        <v>6.37</v>
      </c>
      <c r="E2265" s="8">
        <v>21</v>
      </c>
      <c r="P2265" s="10">
        <v>1242.26</v>
      </c>
      <c r="Q2265">
        <v>21</v>
      </c>
    </row>
    <row r="2266" spans="3:17" x14ac:dyDescent="0.25">
      <c r="C2266" s="8">
        <v>19.8</v>
      </c>
      <c r="D2266" s="8">
        <v>5.12</v>
      </c>
      <c r="E2266" s="8">
        <v>21</v>
      </c>
      <c r="P2266" s="10">
        <v>1241.57</v>
      </c>
      <c r="Q2266">
        <v>21</v>
      </c>
    </row>
    <row r="2267" spans="3:17" x14ac:dyDescent="0.25">
      <c r="C2267" s="8">
        <v>21.87</v>
      </c>
      <c r="D2267" s="8">
        <v>8.59</v>
      </c>
      <c r="E2267" s="8">
        <v>22</v>
      </c>
      <c r="P2267" s="10">
        <v>1241</v>
      </c>
      <c r="Q2267">
        <v>22</v>
      </c>
    </row>
    <row r="2268" spans="3:17" x14ac:dyDescent="0.25">
      <c r="C2268" s="8">
        <v>16.600000000000001</v>
      </c>
      <c r="D2268" s="8">
        <v>5.87</v>
      </c>
      <c r="E2268" s="8">
        <v>26</v>
      </c>
      <c r="P2268" s="10">
        <v>1240</v>
      </c>
      <c r="Q2268">
        <v>26</v>
      </c>
    </row>
    <row r="2269" spans="3:17" x14ac:dyDescent="0.25">
      <c r="C2269" s="8">
        <v>21.98</v>
      </c>
      <c r="D2269" s="8">
        <v>7.03</v>
      </c>
      <c r="E2269" s="8">
        <v>21</v>
      </c>
      <c r="P2269" s="10">
        <v>1237</v>
      </c>
      <c r="Q2269">
        <v>21</v>
      </c>
    </row>
    <row r="2270" spans="3:17" x14ac:dyDescent="0.25">
      <c r="C2270" s="8">
        <v>19.7</v>
      </c>
      <c r="D2270" s="8">
        <v>5.51</v>
      </c>
      <c r="E2270" s="8">
        <v>26</v>
      </c>
      <c r="P2270" s="10">
        <v>1234</v>
      </c>
      <c r="Q2270">
        <v>26</v>
      </c>
    </row>
    <row r="2271" spans="3:17" x14ac:dyDescent="0.25">
      <c r="C2271" s="8">
        <v>19.21</v>
      </c>
      <c r="D2271" s="8">
        <v>4.76</v>
      </c>
      <c r="E2271" s="8">
        <v>20</v>
      </c>
      <c r="P2271" s="10">
        <v>1228</v>
      </c>
      <c r="Q2271">
        <v>20</v>
      </c>
    </row>
    <row r="2272" spans="3:17" x14ac:dyDescent="0.25">
      <c r="C2272" s="8">
        <v>19.3</v>
      </c>
      <c r="D2272" s="8">
        <v>4.7</v>
      </c>
      <c r="E2272" s="8">
        <v>20</v>
      </c>
      <c r="P2272" s="10">
        <v>1224</v>
      </c>
      <c r="Q2272">
        <v>20</v>
      </c>
    </row>
    <row r="2273" spans="3:17" x14ac:dyDescent="0.25">
      <c r="C2273" s="8">
        <v>16.22</v>
      </c>
      <c r="D2273" s="8">
        <v>6.21</v>
      </c>
      <c r="E2273" s="8">
        <v>28</v>
      </c>
      <c r="P2273" s="10">
        <v>1220</v>
      </c>
      <c r="Q2273">
        <v>28</v>
      </c>
    </row>
    <row r="2274" spans="3:17" x14ac:dyDescent="0.25">
      <c r="C2274" s="8">
        <v>17.12</v>
      </c>
      <c r="D2274" s="8">
        <v>4.5199999999999996</v>
      </c>
      <c r="E2274" s="8">
        <v>20</v>
      </c>
      <c r="P2274" s="10">
        <v>1210</v>
      </c>
      <c r="Q2274">
        <v>20</v>
      </c>
    </row>
    <row r="2275" spans="3:17" x14ac:dyDescent="0.25">
      <c r="C2275" s="8">
        <v>19.07</v>
      </c>
      <c r="D2275" s="8">
        <v>5.45</v>
      </c>
      <c r="E2275" s="8">
        <v>32</v>
      </c>
      <c r="P2275" s="10">
        <v>1200.55</v>
      </c>
      <c r="Q2275">
        <v>32</v>
      </c>
    </row>
    <row r="2276" spans="3:17" x14ac:dyDescent="0.25">
      <c r="C2276" s="8">
        <v>15.56</v>
      </c>
      <c r="D2276" s="8">
        <v>4.42</v>
      </c>
      <c r="E2276" s="8">
        <v>25</v>
      </c>
      <c r="P2276" s="10">
        <v>1200</v>
      </c>
      <c r="Q2276">
        <v>25</v>
      </c>
    </row>
    <row r="2277" spans="3:17" x14ac:dyDescent="0.25">
      <c r="C2277" s="8">
        <v>22.76</v>
      </c>
      <c r="D2277" s="8">
        <v>9.44</v>
      </c>
      <c r="E2277" s="8">
        <v>22</v>
      </c>
      <c r="P2277" s="10">
        <v>1191</v>
      </c>
      <c r="Q2277">
        <v>22</v>
      </c>
    </row>
    <row r="2278" spans="3:17" x14ac:dyDescent="0.25">
      <c r="C2278" s="8">
        <v>22.79</v>
      </c>
      <c r="D2278" s="8">
        <v>6.15</v>
      </c>
      <c r="E2278" s="8">
        <v>27</v>
      </c>
      <c r="P2278" s="10">
        <v>1178.07</v>
      </c>
      <c r="Q2278">
        <v>27</v>
      </c>
    </row>
    <row r="2279" spans="3:17" x14ac:dyDescent="0.25">
      <c r="C2279" s="8">
        <v>17.41</v>
      </c>
      <c r="D2279" s="8">
        <v>5.13</v>
      </c>
      <c r="E2279" s="8">
        <v>28</v>
      </c>
      <c r="P2279" s="10">
        <v>1178</v>
      </c>
      <c r="Q2279">
        <v>28</v>
      </c>
    </row>
    <row r="2280" spans="3:17" x14ac:dyDescent="0.25">
      <c r="C2280" s="8">
        <v>19.32</v>
      </c>
      <c r="D2280" s="8">
        <v>4.96</v>
      </c>
      <c r="E2280" s="8">
        <v>23</v>
      </c>
      <c r="P2280" s="10">
        <v>1167</v>
      </c>
      <c r="Q2280">
        <v>23</v>
      </c>
    </row>
    <row r="2281" spans="3:17" x14ac:dyDescent="0.25">
      <c r="C2281" s="8">
        <v>18.25</v>
      </c>
      <c r="D2281" s="8">
        <v>10.95</v>
      </c>
      <c r="E2281" s="8">
        <v>22</v>
      </c>
      <c r="P2281" s="10">
        <v>1165</v>
      </c>
      <c r="Q2281">
        <v>22</v>
      </c>
    </row>
    <row r="2282" spans="3:17" x14ac:dyDescent="0.25">
      <c r="C2282" s="8">
        <v>53.13</v>
      </c>
      <c r="D2282" s="8">
        <v>4.4400000000000004</v>
      </c>
      <c r="E2282" s="8">
        <v>20</v>
      </c>
      <c r="P2282" s="10">
        <v>1163.46</v>
      </c>
      <c r="Q2282">
        <v>20</v>
      </c>
    </row>
    <row r="2283" spans="3:17" x14ac:dyDescent="0.25">
      <c r="C2283" s="8">
        <v>20.46</v>
      </c>
      <c r="D2283" s="8">
        <v>4.0199999999999996</v>
      </c>
      <c r="E2283" s="8">
        <v>30</v>
      </c>
      <c r="P2283" s="10">
        <v>1158.32</v>
      </c>
      <c r="Q2283">
        <v>30</v>
      </c>
    </row>
    <row r="2284" spans="3:17" x14ac:dyDescent="0.25">
      <c r="C2284" s="8">
        <v>43.01</v>
      </c>
      <c r="D2284" s="8">
        <v>5.44</v>
      </c>
      <c r="E2284" s="8">
        <v>20</v>
      </c>
      <c r="P2284" s="10">
        <v>1149.4000000000001</v>
      </c>
      <c r="Q2284">
        <v>20</v>
      </c>
    </row>
    <row r="2285" spans="3:17" x14ac:dyDescent="0.25">
      <c r="C2285" s="8">
        <v>15.01</v>
      </c>
      <c r="D2285" s="8">
        <v>4.1500000000000004</v>
      </c>
      <c r="E2285" s="8">
        <v>21</v>
      </c>
      <c r="P2285" s="10">
        <v>1149</v>
      </c>
      <c r="Q2285">
        <v>21</v>
      </c>
    </row>
    <row r="2286" spans="3:17" x14ac:dyDescent="0.25">
      <c r="C2286" s="8">
        <v>41.14</v>
      </c>
      <c r="D2286" s="8">
        <v>6.02</v>
      </c>
      <c r="E2286" s="8">
        <v>20</v>
      </c>
      <c r="P2286" s="10">
        <v>1146.8</v>
      </c>
      <c r="Q2286">
        <v>20</v>
      </c>
    </row>
    <row r="2287" spans="3:17" x14ac:dyDescent="0.25">
      <c r="C2287" s="8">
        <v>16.55</v>
      </c>
      <c r="D2287" s="8">
        <v>7.73</v>
      </c>
      <c r="E2287" s="8">
        <v>22</v>
      </c>
      <c r="P2287" s="10">
        <v>1142</v>
      </c>
      <c r="Q2287">
        <v>22</v>
      </c>
    </row>
    <row r="2288" spans="3:17" x14ac:dyDescent="0.25">
      <c r="C2288" s="8">
        <v>37.29</v>
      </c>
      <c r="D2288" s="8">
        <v>5.03</v>
      </c>
      <c r="E2288" s="8">
        <v>20</v>
      </c>
      <c r="P2288" s="10">
        <v>1141.45</v>
      </c>
      <c r="Q2288">
        <v>20</v>
      </c>
    </row>
    <row r="2289" spans="3:17" x14ac:dyDescent="0.25">
      <c r="C2289" s="8">
        <v>16.739999999999998</v>
      </c>
      <c r="D2289" s="8">
        <v>4.08</v>
      </c>
      <c r="E2289" s="8">
        <v>23</v>
      </c>
      <c r="P2289" s="10">
        <v>1141</v>
      </c>
      <c r="Q2289">
        <v>23</v>
      </c>
    </row>
    <row r="2290" spans="3:17" x14ac:dyDescent="0.25">
      <c r="C2290" s="8">
        <v>34.43</v>
      </c>
      <c r="D2290" s="8">
        <v>4.2699999999999996</v>
      </c>
      <c r="E2290" s="8">
        <v>19</v>
      </c>
      <c r="P2290" s="10">
        <v>1137.47</v>
      </c>
      <c r="Q2290">
        <v>19</v>
      </c>
    </row>
    <row r="2291" spans="3:17" x14ac:dyDescent="0.25">
      <c r="C2291" s="8">
        <v>34.1</v>
      </c>
      <c r="D2291" s="8">
        <v>4.07</v>
      </c>
      <c r="E2291" s="8">
        <v>20</v>
      </c>
      <c r="P2291" s="10">
        <v>1137.01</v>
      </c>
      <c r="Q2291">
        <v>20</v>
      </c>
    </row>
    <row r="2292" spans="3:17" x14ac:dyDescent="0.25">
      <c r="C2292" s="8">
        <v>19.3</v>
      </c>
      <c r="D2292" s="8">
        <v>10.36</v>
      </c>
      <c r="E2292" s="8">
        <v>22</v>
      </c>
      <c r="P2292" s="10">
        <v>1137</v>
      </c>
      <c r="Q2292">
        <v>22</v>
      </c>
    </row>
    <row r="2293" spans="3:17" x14ac:dyDescent="0.25">
      <c r="C2293" s="8">
        <v>33.659999999999997</v>
      </c>
      <c r="D2293" s="8">
        <v>5.71</v>
      </c>
      <c r="E2293" s="8">
        <v>19</v>
      </c>
      <c r="P2293" s="10">
        <v>1136.4000000000001</v>
      </c>
      <c r="Q2293">
        <v>19</v>
      </c>
    </row>
    <row r="2294" spans="3:17" x14ac:dyDescent="0.25">
      <c r="C2294" s="8">
        <v>33.33</v>
      </c>
      <c r="D2294" s="8">
        <v>6.08</v>
      </c>
      <c r="E2294" s="8">
        <v>20</v>
      </c>
      <c r="P2294" s="10">
        <v>1135.94</v>
      </c>
      <c r="Q2294">
        <v>20</v>
      </c>
    </row>
    <row r="2295" spans="3:17" x14ac:dyDescent="0.25">
      <c r="C2295" s="8">
        <v>21.84</v>
      </c>
      <c r="D2295" s="8">
        <v>5.71</v>
      </c>
      <c r="E2295" s="8">
        <v>20</v>
      </c>
      <c r="P2295" s="10">
        <v>1135</v>
      </c>
      <c r="Q2295">
        <v>20</v>
      </c>
    </row>
    <row r="2296" spans="3:17" x14ac:dyDescent="0.25">
      <c r="C2296" s="8">
        <v>16.87</v>
      </c>
      <c r="D2296" s="8">
        <v>9.1300000000000008</v>
      </c>
      <c r="E2296" s="8">
        <v>22</v>
      </c>
      <c r="P2296" s="10">
        <v>1132</v>
      </c>
      <c r="Q2296">
        <v>22</v>
      </c>
    </row>
    <row r="2297" spans="3:17" x14ac:dyDescent="0.25">
      <c r="C2297" s="8">
        <v>30.14</v>
      </c>
      <c r="D2297" s="8">
        <v>5.49</v>
      </c>
      <c r="E2297" s="8">
        <v>20</v>
      </c>
      <c r="P2297" s="10">
        <v>1131.51</v>
      </c>
      <c r="Q2297">
        <v>20</v>
      </c>
    </row>
    <row r="2298" spans="3:17" x14ac:dyDescent="0.25">
      <c r="C2298" s="8">
        <v>23.21</v>
      </c>
      <c r="D2298" s="8">
        <v>4.37</v>
      </c>
      <c r="E2298" s="8">
        <v>20</v>
      </c>
      <c r="P2298" s="10">
        <v>1121.8699999999999</v>
      </c>
      <c r="Q2298">
        <v>20</v>
      </c>
    </row>
    <row r="2299" spans="3:17" x14ac:dyDescent="0.25">
      <c r="C2299" s="8">
        <v>17.170000000000002</v>
      </c>
      <c r="D2299" s="8">
        <v>8.4600000000000009</v>
      </c>
      <c r="E2299" s="8">
        <v>22</v>
      </c>
      <c r="P2299" s="10">
        <v>1086</v>
      </c>
      <c r="Q2299">
        <v>22</v>
      </c>
    </row>
    <row r="2300" spans="3:17" x14ac:dyDescent="0.25">
      <c r="C2300" s="8">
        <v>15.61</v>
      </c>
      <c r="D2300" s="8">
        <v>5.28</v>
      </c>
      <c r="E2300" s="8">
        <v>25</v>
      </c>
      <c r="P2300" s="10">
        <v>1082</v>
      </c>
      <c r="Q2300">
        <v>25</v>
      </c>
    </row>
    <row r="2301" spans="3:17" x14ac:dyDescent="0.25">
      <c r="C2301" s="8">
        <v>17.98</v>
      </c>
      <c r="D2301" s="8">
        <v>5.33</v>
      </c>
      <c r="E2301" s="8">
        <v>27</v>
      </c>
      <c r="P2301" s="10">
        <v>1071</v>
      </c>
      <c r="Q2301">
        <v>27</v>
      </c>
    </row>
    <row r="2302" spans="3:17" x14ac:dyDescent="0.25">
      <c r="C2302" s="8">
        <v>21.64</v>
      </c>
      <c r="D2302" s="8">
        <v>5.5</v>
      </c>
      <c r="E2302" s="8">
        <v>20</v>
      </c>
      <c r="P2302" s="10">
        <v>1070</v>
      </c>
      <c r="Q2302">
        <v>20</v>
      </c>
    </row>
    <row r="2303" spans="3:17" x14ac:dyDescent="0.25">
      <c r="C2303" s="8">
        <v>16.399999999999999</v>
      </c>
      <c r="D2303" s="8">
        <v>5.4</v>
      </c>
      <c r="E2303" s="8">
        <v>31</v>
      </c>
      <c r="P2303" s="10">
        <v>1068</v>
      </c>
      <c r="Q2303">
        <v>31</v>
      </c>
    </row>
    <row r="2304" spans="3:17" x14ac:dyDescent="0.25">
      <c r="C2304" s="8">
        <v>15.77</v>
      </c>
      <c r="D2304" s="8">
        <v>6.05</v>
      </c>
      <c r="E2304" s="8">
        <v>29</v>
      </c>
      <c r="P2304" s="10">
        <v>1056</v>
      </c>
      <c r="Q2304">
        <v>29</v>
      </c>
    </row>
    <row r="2305" spans="3:17" x14ac:dyDescent="0.25">
      <c r="C2305" s="8">
        <v>18.27</v>
      </c>
      <c r="D2305" s="8">
        <v>11.46</v>
      </c>
      <c r="E2305" s="8">
        <v>22</v>
      </c>
      <c r="P2305" s="10">
        <v>1049</v>
      </c>
      <c r="Q2305">
        <v>22</v>
      </c>
    </row>
    <row r="2306" spans="3:17" x14ac:dyDescent="0.25">
      <c r="C2306" s="8">
        <v>16.489999999999998</v>
      </c>
      <c r="D2306" s="8">
        <v>8.48</v>
      </c>
      <c r="E2306" s="8">
        <v>22</v>
      </c>
      <c r="P2306" s="10">
        <v>1047</v>
      </c>
      <c r="Q2306">
        <v>22</v>
      </c>
    </row>
    <row r="2307" spans="3:17" x14ac:dyDescent="0.25">
      <c r="C2307" s="8">
        <v>16.14</v>
      </c>
      <c r="D2307" s="8">
        <v>4.8600000000000003</v>
      </c>
      <c r="E2307" s="8">
        <v>29</v>
      </c>
      <c r="P2307" s="10">
        <v>1044</v>
      </c>
      <c r="Q2307">
        <v>29</v>
      </c>
    </row>
    <row r="2308" spans="3:17" x14ac:dyDescent="0.25">
      <c r="C2308" s="8">
        <v>20.85</v>
      </c>
      <c r="D2308" s="8">
        <v>4.45</v>
      </c>
      <c r="E2308" s="8">
        <v>29</v>
      </c>
      <c r="P2308" s="10">
        <v>1033.74</v>
      </c>
      <c r="Q2308">
        <v>29</v>
      </c>
    </row>
    <row r="2309" spans="3:17" x14ac:dyDescent="0.25">
      <c r="C2309" s="8">
        <v>15.88</v>
      </c>
      <c r="D2309" s="8">
        <v>4.3600000000000003</v>
      </c>
      <c r="E2309" s="8">
        <v>25</v>
      </c>
      <c r="P2309" s="10">
        <v>1019</v>
      </c>
      <c r="Q2309">
        <v>25</v>
      </c>
    </row>
    <row r="2310" spans="3:17" x14ac:dyDescent="0.25">
      <c r="C2310" s="8">
        <v>20.66</v>
      </c>
      <c r="D2310" s="8">
        <v>5.8</v>
      </c>
      <c r="E2310" s="8">
        <v>24</v>
      </c>
      <c r="P2310" s="10">
        <v>1012</v>
      </c>
      <c r="Q2310">
        <v>24</v>
      </c>
    </row>
    <row r="2311" spans="3:17" x14ac:dyDescent="0.25">
      <c r="C2311" s="8">
        <v>20.399999999999999</v>
      </c>
      <c r="D2311" s="8">
        <v>5.27</v>
      </c>
      <c r="E2311" s="8">
        <v>29</v>
      </c>
      <c r="P2311" s="10">
        <v>1006.65</v>
      </c>
      <c r="Q2311">
        <v>29</v>
      </c>
    </row>
    <row r="2312" spans="3:17" x14ac:dyDescent="0.25">
      <c r="C2312" s="8">
        <v>25.19</v>
      </c>
      <c r="D2312" s="8">
        <v>5.64</v>
      </c>
      <c r="E2312" s="8">
        <v>23</v>
      </c>
      <c r="P2312" s="10">
        <v>964.71</v>
      </c>
      <c r="Q2312">
        <v>23</v>
      </c>
    </row>
    <row r="2313" spans="3:17" x14ac:dyDescent="0.25">
      <c r="C2313" s="8">
        <v>20.54</v>
      </c>
      <c r="D2313" s="8">
        <v>4.2</v>
      </c>
      <c r="E2313" s="8">
        <v>29</v>
      </c>
      <c r="P2313" s="10">
        <v>928.59</v>
      </c>
      <c r="Q2313">
        <v>29</v>
      </c>
    </row>
    <row r="2314" spans="3:17" x14ac:dyDescent="0.25">
      <c r="C2314" s="8">
        <v>20.13</v>
      </c>
      <c r="D2314" s="8">
        <v>5.42</v>
      </c>
      <c r="E2314" s="8">
        <v>30</v>
      </c>
      <c r="P2314" s="10">
        <v>915.07</v>
      </c>
      <c r="Q2314">
        <v>30</v>
      </c>
    </row>
    <row r="2315" spans="3:17" x14ac:dyDescent="0.25">
      <c r="C2315" s="8">
        <v>18.93</v>
      </c>
      <c r="D2315" s="8">
        <v>6.11</v>
      </c>
      <c r="E2315" s="8">
        <v>30</v>
      </c>
      <c r="P2315" s="10">
        <v>896.21</v>
      </c>
      <c r="Q2315">
        <v>30</v>
      </c>
    </row>
    <row r="2316" spans="3:17" x14ac:dyDescent="0.25">
      <c r="C2316" s="8">
        <v>24.14</v>
      </c>
      <c r="D2316" s="8">
        <v>5.29</v>
      </c>
      <c r="E2316" s="8">
        <v>23</v>
      </c>
      <c r="P2316" s="10">
        <v>865.41</v>
      </c>
      <c r="Q2316">
        <v>23</v>
      </c>
    </row>
    <row r="2317" spans="3:17" x14ac:dyDescent="0.25">
      <c r="C2317" s="8">
        <v>25.03</v>
      </c>
      <c r="D2317" s="8">
        <v>5.91</v>
      </c>
      <c r="E2317" s="8">
        <v>20</v>
      </c>
      <c r="P2317" s="10">
        <v>830.52</v>
      </c>
      <c r="Q2317">
        <v>20</v>
      </c>
    </row>
    <row r="2318" spans="3:17" x14ac:dyDescent="0.25">
      <c r="C2318" s="8">
        <v>20.47</v>
      </c>
      <c r="D2318" s="8">
        <v>5.81</v>
      </c>
      <c r="E2318" s="8">
        <v>28</v>
      </c>
      <c r="P2318" s="10">
        <v>773.54</v>
      </c>
      <c r="Q2318">
        <v>28</v>
      </c>
    </row>
    <row r="2319" spans="3:17" x14ac:dyDescent="0.25">
      <c r="C2319" s="8">
        <v>18.82</v>
      </c>
      <c r="D2319" s="8">
        <v>5.51</v>
      </c>
      <c r="E2319" s="8">
        <v>28</v>
      </c>
      <c r="P2319" s="10">
        <v>770.38</v>
      </c>
      <c r="Q2319">
        <v>28</v>
      </c>
    </row>
    <row r="2320" spans="3:17" x14ac:dyDescent="0.25">
      <c r="C2320" s="8">
        <v>17.079999999999998</v>
      </c>
      <c r="D2320" s="8">
        <v>5.73</v>
      </c>
      <c r="E2320" s="8">
        <v>31</v>
      </c>
      <c r="P2320" s="10">
        <v>770</v>
      </c>
      <c r="Q2320">
        <v>31</v>
      </c>
    </row>
    <row r="2321" spans="3:17" x14ac:dyDescent="0.25">
      <c r="C2321" s="8">
        <v>19.21</v>
      </c>
      <c r="D2321" s="8">
        <v>5.53</v>
      </c>
      <c r="E2321" s="8">
        <v>28</v>
      </c>
      <c r="P2321" s="10">
        <v>760</v>
      </c>
      <c r="Q2321">
        <v>28</v>
      </c>
    </row>
    <row r="2322" spans="3:17" x14ac:dyDescent="0.25">
      <c r="C2322" s="8">
        <v>17.86</v>
      </c>
      <c r="D2322" s="8">
        <v>5.43</v>
      </c>
      <c r="E2322" s="8">
        <v>31</v>
      </c>
      <c r="P2322" s="10">
        <v>760</v>
      </c>
      <c r="Q2322">
        <v>31</v>
      </c>
    </row>
    <row r="2323" spans="3:17" x14ac:dyDescent="0.25">
      <c r="C2323" s="8">
        <v>21.38</v>
      </c>
      <c r="D2323" s="8">
        <v>8.01</v>
      </c>
      <c r="E2323" s="8">
        <v>22</v>
      </c>
      <c r="P2323" s="10">
        <v>750</v>
      </c>
      <c r="Q2323">
        <v>22</v>
      </c>
    </row>
    <row r="2324" spans="3:17" x14ac:dyDescent="0.25">
      <c r="C2324" s="8">
        <v>23.35</v>
      </c>
      <c r="D2324" s="8">
        <v>5.94</v>
      </c>
      <c r="E2324" s="8">
        <v>24</v>
      </c>
      <c r="P2324" s="10">
        <v>722.99</v>
      </c>
      <c r="Q2324">
        <v>24</v>
      </c>
    </row>
    <row r="2325" spans="3:17" x14ac:dyDescent="0.25">
      <c r="C2325" s="8">
        <v>22.24</v>
      </c>
      <c r="D2325" s="8">
        <v>5.04</v>
      </c>
      <c r="E2325" s="8">
        <v>24</v>
      </c>
      <c r="P2325" s="10">
        <v>700</v>
      </c>
      <c r="Q2325">
        <v>24</v>
      </c>
    </row>
    <row r="2326" spans="3:17" x14ac:dyDescent="0.25">
      <c r="C2326" s="8">
        <v>24.76</v>
      </c>
      <c r="D2326" s="8">
        <v>4.54</v>
      </c>
      <c r="E2326" s="8">
        <v>23</v>
      </c>
      <c r="P2326" s="10">
        <v>687.54</v>
      </c>
      <c r="Q2326">
        <v>23</v>
      </c>
    </row>
    <row r="2327" spans="3:17" x14ac:dyDescent="0.25">
      <c r="C2327" s="8">
        <v>20.100000000000001</v>
      </c>
      <c r="D2327" s="8">
        <v>5.6</v>
      </c>
      <c r="E2327" s="8">
        <v>27</v>
      </c>
      <c r="P2327" s="10">
        <v>670</v>
      </c>
      <c r="Q2327">
        <v>27</v>
      </c>
    </row>
    <row r="2328" spans="3:17" x14ac:dyDescent="0.25">
      <c r="C2328" s="8">
        <v>21.77</v>
      </c>
      <c r="D2328" s="8">
        <v>10.67</v>
      </c>
      <c r="E2328" s="8">
        <v>21</v>
      </c>
      <c r="P2328" s="10">
        <v>668</v>
      </c>
      <c r="Q2328">
        <v>21</v>
      </c>
    </row>
    <row r="2329" spans="3:17" x14ac:dyDescent="0.25">
      <c r="C2329" s="8">
        <v>17.82</v>
      </c>
      <c r="D2329" s="8">
        <v>5.26</v>
      </c>
      <c r="E2329" s="8">
        <v>29</v>
      </c>
      <c r="P2329" s="10">
        <v>650</v>
      </c>
      <c r="Q2329">
        <v>29</v>
      </c>
    </row>
    <row r="2330" spans="3:17" x14ac:dyDescent="0.25">
      <c r="C2330" s="8">
        <v>17.07</v>
      </c>
      <c r="D2330" s="8">
        <v>5.22</v>
      </c>
      <c r="E2330" s="8">
        <v>31</v>
      </c>
      <c r="P2330" s="10">
        <v>650</v>
      </c>
      <c r="Q2330">
        <v>31</v>
      </c>
    </row>
    <row r="2331" spans="3:17" x14ac:dyDescent="0.25">
      <c r="C2331" s="8">
        <v>22.24</v>
      </c>
      <c r="D2331" s="8">
        <v>4.29</v>
      </c>
      <c r="E2331" s="8">
        <v>22</v>
      </c>
      <c r="P2331" s="10">
        <v>646.14</v>
      </c>
      <c r="Q2331">
        <v>22</v>
      </c>
    </row>
    <row r="2332" spans="3:17" x14ac:dyDescent="0.25">
      <c r="C2332" s="8">
        <v>22.34</v>
      </c>
      <c r="D2332" s="8">
        <v>5.57</v>
      </c>
      <c r="E2332" s="8">
        <v>26</v>
      </c>
      <c r="P2332" s="10">
        <v>637.26</v>
      </c>
      <c r="Q2332">
        <v>26</v>
      </c>
    </row>
    <row r="2333" spans="3:17" x14ac:dyDescent="0.25">
      <c r="C2333" s="8">
        <v>17.7</v>
      </c>
      <c r="D2333" s="8">
        <v>6.28</v>
      </c>
      <c r="E2333" s="8">
        <v>32</v>
      </c>
      <c r="P2333" s="10">
        <v>604.54</v>
      </c>
      <c r="Q2333">
        <v>32</v>
      </c>
    </row>
    <row r="2334" spans="3:17" x14ac:dyDescent="0.25">
      <c r="C2334" s="8">
        <v>16.47</v>
      </c>
      <c r="D2334" s="8">
        <v>6.35</v>
      </c>
      <c r="E2334" s="8">
        <v>31</v>
      </c>
      <c r="P2334" s="10">
        <v>600</v>
      </c>
      <c r="Q2334">
        <v>31</v>
      </c>
    </row>
    <row r="2335" spans="3:17" x14ac:dyDescent="0.25">
      <c r="C2335" s="8">
        <v>17.600000000000001</v>
      </c>
      <c r="D2335" s="8">
        <v>4.3899999999999997</v>
      </c>
      <c r="E2335" s="8">
        <v>31</v>
      </c>
      <c r="P2335" s="10">
        <v>570.62</v>
      </c>
      <c r="Q2335">
        <v>31</v>
      </c>
    </row>
    <row r="2336" spans="3:17" x14ac:dyDescent="0.25">
      <c r="C2336" s="8">
        <v>17.579999999999998</v>
      </c>
      <c r="D2336" s="8">
        <v>4.51</v>
      </c>
      <c r="E2336" s="8">
        <v>32</v>
      </c>
      <c r="P2336" s="10">
        <v>563.84</v>
      </c>
      <c r="Q2336">
        <v>32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63F91-BB5A-4B93-8DEF-B39F0F5DD04F}">
  <dimension ref="A1:XFC65"/>
  <sheetViews>
    <sheetView workbookViewId="0">
      <selection activeCell="C66" sqref="C66"/>
    </sheetView>
  </sheetViews>
  <sheetFormatPr defaultRowHeight="15" x14ac:dyDescent="0.25"/>
  <cols>
    <col min="1" max="1" width="82.42578125" bestFit="1" customWidth="1"/>
    <col min="2" max="3" width="18" bestFit="1" customWidth="1"/>
  </cols>
  <sheetData>
    <row r="1" spans="1:7" x14ac:dyDescent="0.25">
      <c r="A1" t="s">
        <v>6002</v>
      </c>
    </row>
    <row r="2" spans="1:7" x14ac:dyDescent="0.25">
      <c r="A2" s="16" t="s">
        <v>6003</v>
      </c>
    </row>
    <row r="4" spans="1:7" x14ac:dyDescent="0.25">
      <c r="A4" t="s">
        <v>6004</v>
      </c>
    </row>
    <row r="5" spans="1:7" x14ac:dyDescent="0.25">
      <c r="A5" s="11" t="s">
        <v>6040</v>
      </c>
    </row>
    <row r="6" spans="1:7" x14ac:dyDescent="0.25">
      <c r="A6" t="s">
        <v>6005</v>
      </c>
    </row>
    <row r="7" spans="1:7" x14ac:dyDescent="0.25">
      <c r="A7" s="11" t="s">
        <v>6062</v>
      </c>
    </row>
    <row r="8" spans="1:7" x14ac:dyDescent="0.25">
      <c r="A8" s="16" t="s">
        <v>6006</v>
      </c>
    </row>
    <row r="10" spans="1:7" x14ac:dyDescent="0.25">
      <c r="A10" t="s">
        <v>6007</v>
      </c>
    </row>
    <row r="11" spans="1:7" x14ac:dyDescent="0.25">
      <c r="A11" s="11" t="s">
        <v>6064</v>
      </c>
    </row>
    <row r="12" spans="1:7" x14ac:dyDescent="0.25">
      <c r="A12" t="s">
        <v>6008</v>
      </c>
    </row>
    <row r="13" spans="1:7" x14ac:dyDescent="0.25">
      <c r="A13" s="11" t="s">
        <v>6065</v>
      </c>
    </row>
    <row r="14" spans="1:7" x14ac:dyDescent="0.25">
      <c r="A14" t="s">
        <v>6009</v>
      </c>
    </row>
    <row r="15" spans="1:7" x14ac:dyDescent="0.25">
      <c r="A15" s="11" t="s">
        <v>6067</v>
      </c>
    </row>
    <row r="16" spans="1:7" x14ac:dyDescent="0.25">
      <c r="A16" t="s">
        <v>6010</v>
      </c>
      <c r="G16" s="21"/>
    </row>
    <row r="17" spans="1:1023 1025:2047 2049:3071 3073:4095 4097:5119 5121:6143 6145:7167 7169:8191 8193:9215 9217:10239 10241:11263 11265:12287 12289:13311 13313:14335 14337:15359 15361:16383" x14ac:dyDescent="0.25">
      <c r="A17" s="11">
        <v>6.17</v>
      </c>
    </row>
    <row r="18" spans="1:1023 1025:2047 2049:3071 3073:4095 4097:5119 5121:6143 6145:7167 7169:8191 8193:9215 9217:10239 10241:11263 11265:12287 12289:13311 13313:14335 14337:15359 15361:16383" x14ac:dyDescent="0.25">
      <c r="A18" t="s">
        <v>6011</v>
      </c>
    </row>
    <row r="19" spans="1:1023 1025:2047 2049:3071 3073:4095 4097:5119 5121:6143 6145:7167 7169:8191 8193:9215 9217:10239 10241:11263 11265:12287 12289:13311 13313:14335 14337:15359 15361:16383" x14ac:dyDescent="0.25">
      <c r="A19" s="24">
        <v>6.6180000000000003E-2</v>
      </c>
      <c r="C19" s="20"/>
    </row>
    <row r="20" spans="1:1023 1025:2047 2049:3071 3073:4095 4097:5119 5121:6143 6145:7167 7169:8191 8193:9215 9217:10239 10241:11263 11265:12287 12289:13311 13313:14335 14337:15359 15361:16383" x14ac:dyDescent="0.25">
      <c r="A20" s="16" t="s">
        <v>6012</v>
      </c>
    </row>
    <row r="22" spans="1:1023 1025:2047 2049:3071 3073:4095 4097:5119 5121:6143 6145:7167 7169:8191 8193:9215 9217:10239 10241:11263 11265:12287 12289:13311 13313:14335 14337:15359 15361:16383" x14ac:dyDescent="0.25">
      <c r="A22" t="s">
        <v>6013</v>
      </c>
    </row>
    <row r="23" spans="1:1023 1025:2047 2049:3071 3073:4095 4097:5119 5121:6143 6145:7167 7169:8191 8193:9215 9217:10239 10241:11263 11265:12287 12289:13311 13313:14335 14337:15359 15361:16383" x14ac:dyDescent="0.25">
      <c r="A23" s="26">
        <v>31768896.019999977</v>
      </c>
    </row>
    <row r="24" spans="1:1023 1025:2047 2049:3071 3073:4095 4097:5119 5121:6143 6145:7167 7169:8191 8193:9215 9217:10239 10241:11263 11265:12287 12289:13311 13313:14335 14337:15359 15361:16383" x14ac:dyDescent="0.25">
      <c r="A24" t="s">
        <v>6014</v>
      </c>
    </row>
    <row r="25" spans="1:1023 1025:2047 2049:3071 3073:4095 4097:5119 5121:6143 6145:7167 7169:8191 8193:9215 9217:10239 10241:11263 11265:12287 12289:13311 13313:14335 14337:15359 15361:16383" x14ac:dyDescent="0.25">
      <c r="A25" s="11" t="s">
        <v>6045</v>
      </c>
    </row>
    <row r="26" spans="1:1023 1025:2047 2049:3071 3073:4095 4097:5119 5121:6143 6145:7167 7169:8191 8193:9215 9217:10239 10241:11263 11265:12287 12289:13311 13313:14335 14337:15359 15361:16383" x14ac:dyDescent="0.25">
      <c r="A26" t="s">
        <v>6015</v>
      </c>
    </row>
    <row r="27" spans="1:1023 1025:2047 2049:3071 3073:4095 4097:5119 5121:6143 6145:7167 7169:8191 8193:9215 9217:10239 10241:11263 11265:12287 12289:13311 13313:14335 14337:15359 15361:16383" x14ac:dyDescent="0.25">
      <c r="A27" s="14" t="s">
        <v>6069</v>
      </c>
      <c r="B27" s="7">
        <v>9310917.4900000021</v>
      </c>
      <c r="C27" s="14"/>
      <c r="E27" s="14"/>
      <c r="G27" s="14"/>
      <c r="I27" s="14"/>
      <c r="K27" s="14"/>
      <c r="M27" s="14"/>
      <c r="O27" s="14"/>
      <c r="Q27" s="14"/>
      <c r="S27" s="14"/>
      <c r="U27" s="14"/>
      <c r="W27" s="14"/>
      <c r="Y27" s="14"/>
      <c r="AA27" s="14"/>
      <c r="AC27" s="14"/>
      <c r="AE27" s="14"/>
      <c r="AG27" s="14"/>
      <c r="AI27" s="14"/>
      <c r="AK27" s="14"/>
      <c r="AM27" s="14"/>
      <c r="AO27" s="14"/>
      <c r="AQ27" s="14"/>
      <c r="AS27" s="14"/>
      <c r="AU27" s="14"/>
      <c r="AW27" s="14"/>
      <c r="AY27" s="14"/>
      <c r="BA27" s="14"/>
      <c r="BC27" s="14"/>
      <c r="BE27" s="14"/>
      <c r="BG27" s="14"/>
      <c r="BI27" s="14"/>
      <c r="BK27" s="14"/>
      <c r="BM27" s="14"/>
      <c r="BO27" s="14"/>
      <c r="BQ27" s="14"/>
      <c r="BS27" s="14"/>
      <c r="BU27" s="14"/>
      <c r="BW27" s="14"/>
      <c r="BY27" s="14"/>
      <c r="CA27" s="14"/>
      <c r="CC27" s="14"/>
      <c r="CE27" s="14"/>
      <c r="CG27" s="14"/>
      <c r="CI27" s="14"/>
      <c r="CK27" s="14"/>
      <c r="CM27" s="14"/>
      <c r="CO27" s="14"/>
      <c r="CQ27" s="14"/>
      <c r="CS27" s="14"/>
      <c r="CU27" s="14"/>
      <c r="CW27" s="14"/>
      <c r="CY27" s="14"/>
      <c r="DA27" s="14"/>
      <c r="DC27" s="14"/>
      <c r="DE27" s="14"/>
      <c r="DG27" s="14"/>
      <c r="DI27" s="14"/>
      <c r="DK27" s="14"/>
      <c r="DM27" s="14"/>
      <c r="DO27" s="14"/>
      <c r="DQ27" s="14"/>
      <c r="DS27" s="14"/>
      <c r="DU27" s="14"/>
      <c r="DW27" s="14"/>
      <c r="DY27" s="14"/>
      <c r="EA27" s="14"/>
      <c r="EC27" s="14"/>
      <c r="EE27" s="14"/>
      <c r="EG27" s="14"/>
      <c r="EI27" s="14"/>
      <c r="EK27" s="14"/>
      <c r="EM27" s="14"/>
      <c r="EO27" s="14"/>
      <c r="EQ27" s="14"/>
      <c r="ES27" s="14"/>
      <c r="EU27" s="14"/>
      <c r="EW27" s="14"/>
      <c r="EY27" s="14"/>
      <c r="FA27" s="14"/>
      <c r="FC27" s="14"/>
      <c r="FE27" s="14"/>
      <c r="FG27" s="14"/>
      <c r="FI27" s="14"/>
      <c r="FK27" s="14"/>
      <c r="FM27" s="14"/>
      <c r="FO27" s="14"/>
      <c r="FQ27" s="14"/>
      <c r="FS27" s="14"/>
      <c r="FU27" s="14"/>
      <c r="FW27" s="14"/>
      <c r="FY27" s="14"/>
      <c r="GA27" s="14"/>
      <c r="GC27" s="14"/>
      <c r="GE27" s="14"/>
      <c r="GG27" s="14"/>
      <c r="GI27" s="14"/>
      <c r="GK27" s="14"/>
      <c r="GM27" s="14"/>
      <c r="GO27" s="14"/>
      <c r="GQ27" s="14"/>
      <c r="GS27" s="14"/>
      <c r="GU27" s="14"/>
      <c r="GW27" s="14"/>
      <c r="GY27" s="14"/>
      <c r="HA27" s="14"/>
      <c r="HC27" s="14"/>
      <c r="HE27" s="14"/>
      <c r="HG27" s="14"/>
      <c r="HI27" s="14"/>
      <c r="HK27" s="14"/>
      <c r="HM27" s="14"/>
      <c r="HO27" s="14"/>
      <c r="HQ27" s="14"/>
      <c r="HS27" s="14"/>
      <c r="HU27" s="14"/>
      <c r="HW27" s="14"/>
      <c r="HY27" s="14"/>
      <c r="IA27" s="14"/>
      <c r="IC27" s="14"/>
      <c r="IE27" s="14"/>
      <c r="IG27" s="14"/>
      <c r="II27" s="14"/>
      <c r="IK27" s="14"/>
      <c r="IM27" s="14"/>
      <c r="IO27" s="14"/>
      <c r="IQ27" s="14"/>
      <c r="IS27" s="14"/>
      <c r="IU27" s="14"/>
      <c r="IW27" s="14"/>
      <c r="IY27" s="14"/>
      <c r="JA27" s="14"/>
      <c r="JC27" s="14"/>
      <c r="JE27" s="14"/>
      <c r="JG27" s="14"/>
      <c r="JI27" s="14"/>
      <c r="JK27" s="14"/>
      <c r="JM27" s="14"/>
      <c r="JO27" s="14"/>
      <c r="JQ27" s="14"/>
      <c r="JS27" s="14"/>
      <c r="JU27" s="14"/>
      <c r="JW27" s="14"/>
      <c r="JY27" s="14"/>
      <c r="KA27" s="14"/>
      <c r="KC27" s="14"/>
      <c r="KE27" s="14"/>
      <c r="KG27" s="14"/>
      <c r="KI27" s="14"/>
      <c r="KK27" s="14"/>
      <c r="KM27" s="14"/>
      <c r="KO27" s="14"/>
      <c r="KQ27" s="14"/>
      <c r="KS27" s="14"/>
      <c r="KU27" s="14"/>
      <c r="KW27" s="14"/>
      <c r="KY27" s="14"/>
      <c r="LA27" s="14"/>
      <c r="LC27" s="14"/>
      <c r="LE27" s="14"/>
      <c r="LG27" s="14"/>
      <c r="LI27" s="14"/>
      <c r="LK27" s="14"/>
      <c r="LM27" s="14"/>
      <c r="LO27" s="14"/>
      <c r="LQ27" s="14"/>
      <c r="LS27" s="14"/>
      <c r="LU27" s="14"/>
      <c r="LW27" s="14"/>
      <c r="LY27" s="14"/>
      <c r="MA27" s="14"/>
      <c r="MC27" s="14"/>
      <c r="ME27" s="14"/>
      <c r="MG27" s="14"/>
      <c r="MI27" s="14"/>
      <c r="MK27" s="14"/>
      <c r="MM27" s="14"/>
      <c r="MO27" s="14"/>
      <c r="MQ27" s="14"/>
      <c r="MS27" s="14"/>
      <c r="MU27" s="14"/>
      <c r="MW27" s="14"/>
      <c r="MY27" s="14"/>
      <c r="NA27" s="14"/>
      <c r="NC27" s="14"/>
      <c r="NE27" s="14"/>
      <c r="NG27" s="14"/>
      <c r="NI27" s="14"/>
      <c r="NK27" s="14"/>
      <c r="NM27" s="14"/>
      <c r="NO27" s="14"/>
      <c r="NQ27" s="14"/>
      <c r="NS27" s="14"/>
      <c r="NU27" s="14"/>
      <c r="NW27" s="14"/>
      <c r="NY27" s="14"/>
      <c r="OA27" s="14"/>
      <c r="OC27" s="14"/>
      <c r="OE27" s="14"/>
      <c r="OG27" s="14"/>
      <c r="OI27" s="14"/>
      <c r="OK27" s="14"/>
      <c r="OM27" s="14"/>
      <c r="OO27" s="14"/>
      <c r="OQ27" s="14"/>
      <c r="OS27" s="14"/>
      <c r="OU27" s="14"/>
      <c r="OW27" s="14"/>
      <c r="OY27" s="14"/>
      <c r="PA27" s="14"/>
      <c r="PC27" s="14"/>
      <c r="PE27" s="14"/>
      <c r="PG27" s="14"/>
      <c r="PI27" s="14"/>
      <c r="PK27" s="14"/>
      <c r="PM27" s="14"/>
      <c r="PO27" s="14"/>
      <c r="PQ27" s="14"/>
      <c r="PS27" s="14"/>
      <c r="PU27" s="14"/>
      <c r="PW27" s="14"/>
      <c r="PY27" s="14"/>
      <c r="QA27" s="14"/>
      <c r="QC27" s="14"/>
      <c r="QE27" s="14"/>
      <c r="QG27" s="14"/>
      <c r="QI27" s="14"/>
      <c r="QK27" s="14"/>
      <c r="QM27" s="14"/>
      <c r="QO27" s="14"/>
      <c r="QQ27" s="14"/>
      <c r="QS27" s="14"/>
      <c r="QU27" s="14"/>
      <c r="QW27" s="14"/>
      <c r="QY27" s="14"/>
      <c r="RA27" s="14"/>
      <c r="RC27" s="14"/>
      <c r="RE27" s="14"/>
      <c r="RG27" s="14"/>
      <c r="RI27" s="14"/>
      <c r="RK27" s="14"/>
      <c r="RM27" s="14"/>
      <c r="RO27" s="14"/>
      <c r="RQ27" s="14"/>
      <c r="RS27" s="14"/>
      <c r="RU27" s="14"/>
      <c r="RW27" s="14"/>
      <c r="RY27" s="14"/>
      <c r="SA27" s="14"/>
      <c r="SC27" s="14"/>
      <c r="SE27" s="14"/>
      <c r="SG27" s="14"/>
      <c r="SI27" s="14"/>
      <c r="SK27" s="14"/>
      <c r="SM27" s="14"/>
      <c r="SO27" s="14"/>
      <c r="SQ27" s="14"/>
      <c r="SS27" s="14"/>
      <c r="SU27" s="14"/>
      <c r="SW27" s="14"/>
      <c r="SY27" s="14"/>
      <c r="TA27" s="14"/>
      <c r="TC27" s="14"/>
      <c r="TE27" s="14"/>
      <c r="TG27" s="14"/>
      <c r="TI27" s="14"/>
      <c r="TK27" s="14"/>
      <c r="TM27" s="14"/>
      <c r="TO27" s="14"/>
      <c r="TQ27" s="14"/>
      <c r="TS27" s="14"/>
      <c r="TU27" s="14"/>
      <c r="TW27" s="14"/>
      <c r="TY27" s="14"/>
      <c r="UA27" s="14"/>
      <c r="UC27" s="14"/>
      <c r="UE27" s="14"/>
      <c r="UG27" s="14"/>
      <c r="UI27" s="14"/>
      <c r="UK27" s="14"/>
      <c r="UM27" s="14"/>
      <c r="UO27" s="14"/>
      <c r="UQ27" s="14"/>
      <c r="US27" s="14"/>
      <c r="UU27" s="14"/>
      <c r="UW27" s="14"/>
      <c r="UY27" s="14"/>
      <c r="VA27" s="14"/>
      <c r="VC27" s="14"/>
      <c r="VE27" s="14"/>
      <c r="VG27" s="14"/>
      <c r="VI27" s="14"/>
      <c r="VK27" s="14"/>
      <c r="VM27" s="14"/>
      <c r="VO27" s="14"/>
      <c r="VQ27" s="14"/>
      <c r="VS27" s="14"/>
      <c r="VU27" s="14"/>
      <c r="VW27" s="14"/>
      <c r="VY27" s="14"/>
      <c r="WA27" s="14"/>
      <c r="WC27" s="14"/>
      <c r="WE27" s="14"/>
      <c r="WG27" s="14"/>
      <c r="WI27" s="14"/>
      <c r="WK27" s="14"/>
      <c r="WM27" s="14"/>
      <c r="WO27" s="14"/>
      <c r="WQ27" s="14"/>
      <c r="WS27" s="14"/>
      <c r="WU27" s="14"/>
      <c r="WW27" s="14"/>
      <c r="WY27" s="14"/>
      <c r="XA27" s="14"/>
      <c r="XC27" s="14"/>
      <c r="XE27" s="14"/>
      <c r="XG27" s="14"/>
      <c r="XI27" s="14"/>
      <c r="XK27" s="14"/>
      <c r="XM27" s="14"/>
      <c r="XO27" s="14"/>
      <c r="XQ27" s="14"/>
      <c r="XS27" s="14"/>
      <c r="XU27" s="14"/>
      <c r="XW27" s="14"/>
      <c r="XY27" s="14"/>
      <c r="YA27" s="14"/>
      <c r="YC27" s="14"/>
      <c r="YE27" s="14"/>
      <c r="YG27" s="14"/>
      <c r="YI27" s="14"/>
      <c r="YK27" s="14"/>
      <c r="YM27" s="14"/>
      <c r="YO27" s="14"/>
      <c r="YQ27" s="14"/>
      <c r="YS27" s="14"/>
      <c r="YU27" s="14"/>
      <c r="YW27" s="14"/>
      <c r="YY27" s="14"/>
      <c r="ZA27" s="14"/>
      <c r="ZC27" s="14"/>
      <c r="ZE27" s="14"/>
      <c r="ZG27" s="14"/>
      <c r="ZI27" s="14"/>
      <c r="ZK27" s="14"/>
      <c r="ZM27" s="14"/>
      <c r="ZO27" s="14"/>
      <c r="ZQ27" s="14"/>
      <c r="ZS27" s="14"/>
      <c r="ZU27" s="14"/>
      <c r="ZW27" s="14"/>
      <c r="ZY27" s="14"/>
      <c r="AAA27" s="14"/>
      <c r="AAC27" s="14"/>
      <c r="AAE27" s="14"/>
      <c r="AAG27" s="14"/>
      <c r="AAI27" s="14"/>
      <c r="AAK27" s="14"/>
      <c r="AAM27" s="14"/>
      <c r="AAO27" s="14"/>
      <c r="AAQ27" s="14"/>
      <c r="AAS27" s="14"/>
      <c r="AAU27" s="14"/>
      <c r="AAW27" s="14"/>
      <c r="AAY27" s="14"/>
      <c r="ABA27" s="14"/>
      <c r="ABC27" s="14"/>
      <c r="ABE27" s="14"/>
      <c r="ABG27" s="14"/>
      <c r="ABI27" s="14"/>
      <c r="ABK27" s="14"/>
      <c r="ABM27" s="14"/>
      <c r="ABO27" s="14"/>
      <c r="ABQ27" s="14"/>
      <c r="ABS27" s="14"/>
      <c r="ABU27" s="14"/>
      <c r="ABW27" s="14"/>
      <c r="ABY27" s="14"/>
      <c r="ACA27" s="14"/>
      <c r="ACC27" s="14"/>
      <c r="ACE27" s="14"/>
      <c r="ACG27" s="14"/>
      <c r="ACI27" s="14"/>
      <c r="ACK27" s="14"/>
      <c r="ACM27" s="14"/>
      <c r="ACO27" s="14"/>
      <c r="ACQ27" s="14"/>
      <c r="ACS27" s="14"/>
      <c r="ACU27" s="14"/>
      <c r="ACW27" s="14"/>
      <c r="ACY27" s="14"/>
      <c r="ADA27" s="14"/>
      <c r="ADC27" s="14"/>
      <c r="ADE27" s="14"/>
      <c r="ADG27" s="14"/>
      <c r="ADI27" s="14"/>
      <c r="ADK27" s="14"/>
      <c r="ADM27" s="14"/>
      <c r="ADO27" s="14"/>
      <c r="ADQ27" s="14"/>
      <c r="ADS27" s="14"/>
      <c r="ADU27" s="14"/>
      <c r="ADW27" s="14"/>
      <c r="ADY27" s="14"/>
      <c r="AEA27" s="14"/>
      <c r="AEC27" s="14"/>
      <c r="AEE27" s="14"/>
      <c r="AEG27" s="14"/>
      <c r="AEI27" s="14"/>
      <c r="AEK27" s="14"/>
      <c r="AEM27" s="14"/>
      <c r="AEO27" s="14"/>
      <c r="AEQ27" s="14"/>
      <c r="AES27" s="14"/>
      <c r="AEU27" s="14"/>
      <c r="AEW27" s="14"/>
      <c r="AEY27" s="14"/>
      <c r="AFA27" s="14"/>
      <c r="AFC27" s="14"/>
      <c r="AFE27" s="14"/>
      <c r="AFG27" s="14"/>
      <c r="AFI27" s="14"/>
      <c r="AFK27" s="14"/>
      <c r="AFM27" s="14"/>
      <c r="AFO27" s="14"/>
      <c r="AFQ27" s="14"/>
      <c r="AFS27" s="14"/>
      <c r="AFU27" s="14"/>
      <c r="AFW27" s="14"/>
      <c r="AFY27" s="14"/>
      <c r="AGA27" s="14"/>
      <c r="AGC27" s="14"/>
      <c r="AGE27" s="14"/>
      <c r="AGG27" s="14"/>
      <c r="AGI27" s="14"/>
      <c r="AGK27" s="14"/>
      <c r="AGM27" s="14"/>
      <c r="AGO27" s="14"/>
      <c r="AGQ27" s="14"/>
      <c r="AGS27" s="14"/>
      <c r="AGU27" s="14"/>
      <c r="AGW27" s="14"/>
      <c r="AGY27" s="14"/>
      <c r="AHA27" s="14"/>
      <c r="AHC27" s="14"/>
      <c r="AHE27" s="14"/>
      <c r="AHG27" s="14"/>
      <c r="AHI27" s="14"/>
      <c r="AHK27" s="14"/>
      <c r="AHM27" s="14"/>
      <c r="AHO27" s="14"/>
      <c r="AHQ27" s="14"/>
      <c r="AHS27" s="14"/>
      <c r="AHU27" s="14"/>
      <c r="AHW27" s="14"/>
      <c r="AHY27" s="14"/>
      <c r="AIA27" s="14"/>
      <c r="AIC27" s="14"/>
      <c r="AIE27" s="14"/>
      <c r="AIG27" s="14"/>
      <c r="AII27" s="14"/>
      <c r="AIK27" s="14"/>
      <c r="AIM27" s="14"/>
      <c r="AIO27" s="14"/>
      <c r="AIQ27" s="14"/>
      <c r="AIS27" s="14"/>
      <c r="AIU27" s="14"/>
      <c r="AIW27" s="14"/>
      <c r="AIY27" s="14"/>
      <c r="AJA27" s="14"/>
      <c r="AJC27" s="14"/>
      <c r="AJE27" s="14"/>
      <c r="AJG27" s="14"/>
      <c r="AJI27" s="14"/>
      <c r="AJK27" s="14"/>
      <c r="AJM27" s="14"/>
      <c r="AJO27" s="14"/>
      <c r="AJQ27" s="14"/>
      <c r="AJS27" s="14"/>
      <c r="AJU27" s="14"/>
      <c r="AJW27" s="14"/>
      <c r="AJY27" s="14"/>
      <c r="AKA27" s="14"/>
      <c r="AKC27" s="14"/>
      <c r="AKE27" s="14"/>
      <c r="AKG27" s="14"/>
      <c r="AKI27" s="14"/>
      <c r="AKK27" s="14"/>
      <c r="AKM27" s="14"/>
      <c r="AKO27" s="14"/>
      <c r="AKQ27" s="14"/>
      <c r="AKS27" s="14"/>
      <c r="AKU27" s="14"/>
      <c r="AKW27" s="14"/>
      <c r="AKY27" s="14"/>
      <c r="ALA27" s="14"/>
      <c r="ALC27" s="14"/>
      <c r="ALE27" s="14"/>
      <c r="ALG27" s="14"/>
      <c r="ALI27" s="14"/>
      <c r="ALK27" s="14"/>
      <c r="ALM27" s="14"/>
      <c r="ALO27" s="14"/>
      <c r="ALQ27" s="14"/>
      <c r="ALS27" s="14"/>
      <c r="ALU27" s="14"/>
      <c r="ALW27" s="14"/>
      <c r="ALY27" s="14"/>
      <c r="AMA27" s="14"/>
      <c r="AMC27" s="14"/>
      <c r="AME27" s="14"/>
      <c r="AMG27" s="14"/>
      <c r="AMI27" s="14"/>
      <c r="AMK27" s="14"/>
      <c r="AMM27" s="14"/>
      <c r="AMO27" s="14"/>
      <c r="AMQ27" s="14"/>
      <c r="AMS27" s="14"/>
      <c r="AMU27" s="14"/>
      <c r="AMW27" s="14"/>
      <c r="AMY27" s="14"/>
      <c r="ANA27" s="14"/>
      <c r="ANC27" s="14"/>
      <c r="ANE27" s="14"/>
      <c r="ANG27" s="14"/>
      <c r="ANI27" s="14"/>
      <c r="ANK27" s="14"/>
      <c r="ANM27" s="14"/>
      <c r="ANO27" s="14"/>
      <c r="ANQ27" s="14"/>
      <c r="ANS27" s="14"/>
      <c r="ANU27" s="14"/>
      <c r="ANW27" s="14"/>
      <c r="ANY27" s="14"/>
      <c r="AOA27" s="14"/>
      <c r="AOC27" s="14"/>
      <c r="AOE27" s="14"/>
      <c r="AOG27" s="14"/>
      <c r="AOI27" s="14"/>
      <c r="AOK27" s="14"/>
      <c r="AOM27" s="14"/>
      <c r="AOO27" s="14"/>
      <c r="AOQ27" s="14"/>
      <c r="AOS27" s="14"/>
      <c r="AOU27" s="14"/>
      <c r="AOW27" s="14"/>
      <c r="AOY27" s="14"/>
      <c r="APA27" s="14"/>
      <c r="APC27" s="14"/>
      <c r="APE27" s="14"/>
      <c r="APG27" s="14"/>
      <c r="API27" s="14"/>
      <c r="APK27" s="14"/>
      <c r="APM27" s="14"/>
      <c r="APO27" s="14"/>
      <c r="APQ27" s="14"/>
      <c r="APS27" s="14"/>
      <c r="APU27" s="14"/>
      <c r="APW27" s="14"/>
      <c r="APY27" s="14"/>
      <c r="AQA27" s="14"/>
      <c r="AQC27" s="14"/>
      <c r="AQE27" s="14"/>
      <c r="AQG27" s="14"/>
      <c r="AQI27" s="14"/>
      <c r="AQK27" s="14"/>
      <c r="AQM27" s="14"/>
      <c r="AQO27" s="14"/>
      <c r="AQQ27" s="14"/>
      <c r="AQS27" s="14"/>
      <c r="AQU27" s="14"/>
      <c r="AQW27" s="14"/>
      <c r="AQY27" s="14"/>
      <c r="ARA27" s="14"/>
      <c r="ARC27" s="14"/>
      <c r="ARE27" s="14"/>
      <c r="ARG27" s="14"/>
      <c r="ARI27" s="14"/>
      <c r="ARK27" s="14"/>
      <c r="ARM27" s="14"/>
      <c r="ARO27" s="14"/>
      <c r="ARQ27" s="14"/>
      <c r="ARS27" s="14"/>
      <c r="ARU27" s="14"/>
      <c r="ARW27" s="14"/>
      <c r="ARY27" s="14"/>
      <c r="ASA27" s="14"/>
      <c r="ASC27" s="14"/>
      <c r="ASE27" s="14"/>
      <c r="ASG27" s="14"/>
      <c r="ASI27" s="14"/>
      <c r="ASK27" s="14"/>
      <c r="ASM27" s="14"/>
      <c r="ASO27" s="14"/>
      <c r="ASQ27" s="14"/>
      <c r="ASS27" s="14"/>
      <c r="ASU27" s="14"/>
      <c r="ASW27" s="14"/>
      <c r="ASY27" s="14"/>
      <c r="ATA27" s="14"/>
      <c r="ATC27" s="14"/>
      <c r="ATE27" s="14"/>
      <c r="ATG27" s="14"/>
      <c r="ATI27" s="14"/>
      <c r="ATK27" s="14"/>
      <c r="ATM27" s="14"/>
      <c r="ATO27" s="14"/>
      <c r="ATQ27" s="14"/>
      <c r="ATS27" s="14"/>
      <c r="ATU27" s="14"/>
      <c r="ATW27" s="14"/>
      <c r="ATY27" s="14"/>
      <c r="AUA27" s="14"/>
      <c r="AUC27" s="14"/>
      <c r="AUE27" s="14"/>
      <c r="AUG27" s="14"/>
      <c r="AUI27" s="14"/>
      <c r="AUK27" s="14"/>
      <c r="AUM27" s="14"/>
      <c r="AUO27" s="14"/>
      <c r="AUQ27" s="14"/>
      <c r="AUS27" s="14"/>
      <c r="AUU27" s="14"/>
      <c r="AUW27" s="14"/>
      <c r="AUY27" s="14"/>
      <c r="AVA27" s="14"/>
      <c r="AVC27" s="14"/>
      <c r="AVE27" s="14"/>
      <c r="AVG27" s="14"/>
      <c r="AVI27" s="14"/>
      <c r="AVK27" s="14"/>
      <c r="AVM27" s="14"/>
      <c r="AVO27" s="14"/>
      <c r="AVQ27" s="14"/>
      <c r="AVS27" s="14"/>
      <c r="AVU27" s="14"/>
      <c r="AVW27" s="14"/>
      <c r="AVY27" s="14"/>
      <c r="AWA27" s="14"/>
      <c r="AWC27" s="14"/>
      <c r="AWE27" s="14"/>
      <c r="AWG27" s="14"/>
      <c r="AWI27" s="14"/>
      <c r="AWK27" s="14"/>
      <c r="AWM27" s="14"/>
      <c r="AWO27" s="14"/>
      <c r="AWQ27" s="14"/>
      <c r="AWS27" s="14"/>
      <c r="AWU27" s="14"/>
      <c r="AWW27" s="14"/>
      <c r="AWY27" s="14"/>
      <c r="AXA27" s="14"/>
      <c r="AXC27" s="14"/>
      <c r="AXE27" s="14"/>
      <c r="AXG27" s="14"/>
      <c r="AXI27" s="14"/>
      <c r="AXK27" s="14"/>
      <c r="AXM27" s="14"/>
      <c r="AXO27" s="14"/>
      <c r="AXQ27" s="14"/>
      <c r="AXS27" s="14"/>
      <c r="AXU27" s="14"/>
      <c r="AXW27" s="14"/>
      <c r="AXY27" s="14"/>
      <c r="AYA27" s="14"/>
      <c r="AYC27" s="14"/>
      <c r="AYE27" s="14"/>
      <c r="AYG27" s="14"/>
      <c r="AYI27" s="14"/>
      <c r="AYK27" s="14"/>
      <c r="AYM27" s="14"/>
      <c r="AYO27" s="14"/>
      <c r="AYQ27" s="14"/>
      <c r="AYS27" s="14"/>
      <c r="AYU27" s="14"/>
      <c r="AYW27" s="14"/>
      <c r="AYY27" s="14"/>
      <c r="AZA27" s="14"/>
      <c r="AZC27" s="14"/>
      <c r="AZE27" s="14"/>
      <c r="AZG27" s="14"/>
      <c r="AZI27" s="14"/>
      <c r="AZK27" s="14"/>
      <c r="AZM27" s="14"/>
      <c r="AZO27" s="14"/>
      <c r="AZQ27" s="14"/>
      <c r="AZS27" s="14"/>
      <c r="AZU27" s="14"/>
      <c r="AZW27" s="14"/>
      <c r="AZY27" s="14"/>
      <c r="BAA27" s="14"/>
      <c r="BAC27" s="14"/>
      <c r="BAE27" s="14"/>
      <c r="BAG27" s="14"/>
      <c r="BAI27" s="14"/>
      <c r="BAK27" s="14"/>
      <c r="BAM27" s="14"/>
      <c r="BAO27" s="14"/>
      <c r="BAQ27" s="14"/>
      <c r="BAS27" s="14"/>
      <c r="BAU27" s="14"/>
      <c r="BAW27" s="14"/>
      <c r="BAY27" s="14"/>
      <c r="BBA27" s="14"/>
      <c r="BBC27" s="14"/>
      <c r="BBE27" s="14"/>
      <c r="BBG27" s="14"/>
      <c r="BBI27" s="14"/>
      <c r="BBK27" s="14"/>
      <c r="BBM27" s="14"/>
      <c r="BBO27" s="14"/>
      <c r="BBQ27" s="14"/>
      <c r="BBS27" s="14"/>
      <c r="BBU27" s="14"/>
      <c r="BBW27" s="14"/>
      <c r="BBY27" s="14"/>
      <c r="BCA27" s="14"/>
      <c r="BCC27" s="14"/>
      <c r="BCE27" s="14"/>
      <c r="BCG27" s="14"/>
      <c r="BCI27" s="14"/>
      <c r="BCK27" s="14"/>
      <c r="BCM27" s="14"/>
      <c r="BCO27" s="14"/>
      <c r="BCQ27" s="14"/>
      <c r="BCS27" s="14"/>
      <c r="BCU27" s="14"/>
      <c r="BCW27" s="14"/>
      <c r="BCY27" s="14"/>
      <c r="BDA27" s="14"/>
      <c r="BDC27" s="14"/>
      <c r="BDE27" s="14"/>
      <c r="BDG27" s="14"/>
      <c r="BDI27" s="14"/>
      <c r="BDK27" s="14"/>
      <c r="BDM27" s="14"/>
      <c r="BDO27" s="14"/>
      <c r="BDQ27" s="14"/>
      <c r="BDS27" s="14"/>
      <c r="BDU27" s="14"/>
      <c r="BDW27" s="14"/>
      <c r="BDY27" s="14"/>
      <c r="BEA27" s="14"/>
      <c r="BEC27" s="14"/>
      <c r="BEE27" s="14"/>
      <c r="BEG27" s="14"/>
      <c r="BEI27" s="14"/>
      <c r="BEK27" s="14"/>
      <c r="BEM27" s="14"/>
      <c r="BEO27" s="14"/>
      <c r="BEQ27" s="14"/>
      <c r="BES27" s="14"/>
      <c r="BEU27" s="14"/>
      <c r="BEW27" s="14"/>
      <c r="BEY27" s="14"/>
      <c r="BFA27" s="14"/>
      <c r="BFC27" s="14"/>
      <c r="BFE27" s="14"/>
      <c r="BFG27" s="14"/>
      <c r="BFI27" s="14"/>
      <c r="BFK27" s="14"/>
      <c r="BFM27" s="14"/>
      <c r="BFO27" s="14"/>
      <c r="BFQ27" s="14"/>
      <c r="BFS27" s="14"/>
      <c r="BFU27" s="14"/>
      <c r="BFW27" s="14"/>
      <c r="BFY27" s="14"/>
      <c r="BGA27" s="14"/>
      <c r="BGC27" s="14"/>
      <c r="BGE27" s="14"/>
      <c r="BGG27" s="14"/>
      <c r="BGI27" s="14"/>
      <c r="BGK27" s="14"/>
      <c r="BGM27" s="14"/>
      <c r="BGO27" s="14"/>
      <c r="BGQ27" s="14"/>
      <c r="BGS27" s="14"/>
      <c r="BGU27" s="14"/>
      <c r="BGW27" s="14"/>
      <c r="BGY27" s="14"/>
      <c r="BHA27" s="14"/>
      <c r="BHC27" s="14"/>
      <c r="BHE27" s="14"/>
      <c r="BHG27" s="14"/>
      <c r="BHI27" s="14"/>
      <c r="BHK27" s="14"/>
      <c r="BHM27" s="14"/>
      <c r="BHO27" s="14"/>
      <c r="BHQ27" s="14"/>
      <c r="BHS27" s="14"/>
      <c r="BHU27" s="14"/>
      <c r="BHW27" s="14"/>
      <c r="BHY27" s="14"/>
      <c r="BIA27" s="14"/>
      <c r="BIC27" s="14"/>
      <c r="BIE27" s="14"/>
      <c r="BIG27" s="14"/>
      <c r="BII27" s="14"/>
      <c r="BIK27" s="14"/>
      <c r="BIM27" s="14"/>
      <c r="BIO27" s="14"/>
      <c r="BIQ27" s="14"/>
      <c r="BIS27" s="14"/>
      <c r="BIU27" s="14"/>
      <c r="BIW27" s="14"/>
      <c r="BIY27" s="14"/>
      <c r="BJA27" s="14"/>
      <c r="BJC27" s="14"/>
      <c r="BJE27" s="14"/>
      <c r="BJG27" s="14"/>
      <c r="BJI27" s="14"/>
      <c r="BJK27" s="14"/>
      <c r="BJM27" s="14"/>
      <c r="BJO27" s="14"/>
      <c r="BJQ27" s="14"/>
      <c r="BJS27" s="14"/>
      <c r="BJU27" s="14"/>
      <c r="BJW27" s="14"/>
      <c r="BJY27" s="14"/>
      <c r="BKA27" s="14"/>
      <c r="BKC27" s="14"/>
      <c r="BKE27" s="14"/>
      <c r="BKG27" s="14"/>
      <c r="BKI27" s="14"/>
      <c r="BKK27" s="14"/>
      <c r="BKM27" s="14"/>
      <c r="BKO27" s="14"/>
      <c r="BKQ27" s="14"/>
      <c r="BKS27" s="14"/>
      <c r="BKU27" s="14"/>
      <c r="BKW27" s="14"/>
      <c r="BKY27" s="14"/>
      <c r="BLA27" s="14"/>
      <c r="BLC27" s="14"/>
      <c r="BLE27" s="14"/>
      <c r="BLG27" s="14"/>
      <c r="BLI27" s="14"/>
      <c r="BLK27" s="14"/>
      <c r="BLM27" s="14"/>
      <c r="BLO27" s="14"/>
      <c r="BLQ27" s="14"/>
      <c r="BLS27" s="14"/>
      <c r="BLU27" s="14"/>
      <c r="BLW27" s="14"/>
      <c r="BLY27" s="14"/>
      <c r="BMA27" s="14"/>
      <c r="BMC27" s="14"/>
      <c r="BME27" s="14"/>
      <c r="BMG27" s="14"/>
      <c r="BMI27" s="14"/>
      <c r="BMK27" s="14"/>
      <c r="BMM27" s="14"/>
      <c r="BMO27" s="14"/>
      <c r="BMQ27" s="14"/>
      <c r="BMS27" s="14"/>
      <c r="BMU27" s="14"/>
      <c r="BMW27" s="14"/>
      <c r="BMY27" s="14"/>
      <c r="BNA27" s="14"/>
      <c r="BNC27" s="14"/>
      <c r="BNE27" s="14"/>
      <c r="BNG27" s="14"/>
      <c r="BNI27" s="14"/>
      <c r="BNK27" s="14"/>
      <c r="BNM27" s="14"/>
      <c r="BNO27" s="14"/>
      <c r="BNQ27" s="14"/>
      <c r="BNS27" s="14"/>
      <c r="BNU27" s="14"/>
      <c r="BNW27" s="14"/>
      <c r="BNY27" s="14"/>
      <c r="BOA27" s="14"/>
      <c r="BOC27" s="14"/>
      <c r="BOE27" s="14"/>
      <c r="BOG27" s="14"/>
      <c r="BOI27" s="14"/>
      <c r="BOK27" s="14"/>
      <c r="BOM27" s="14"/>
      <c r="BOO27" s="14"/>
      <c r="BOQ27" s="14"/>
      <c r="BOS27" s="14"/>
      <c r="BOU27" s="14"/>
      <c r="BOW27" s="14"/>
      <c r="BOY27" s="14"/>
      <c r="BPA27" s="14"/>
      <c r="BPC27" s="14"/>
      <c r="BPE27" s="14"/>
      <c r="BPG27" s="14"/>
      <c r="BPI27" s="14"/>
      <c r="BPK27" s="14"/>
      <c r="BPM27" s="14"/>
      <c r="BPO27" s="14"/>
      <c r="BPQ27" s="14"/>
      <c r="BPS27" s="14"/>
      <c r="BPU27" s="14"/>
      <c r="BPW27" s="14"/>
      <c r="BPY27" s="14"/>
      <c r="BQA27" s="14"/>
      <c r="BQC27" s="14"/>
      <c r="BQE27" s="14"/>
      <c r="BQG27" s="14"/>
      <c r="BQI27" s="14"/>
      <c r="BQK27" s="14"/>
      <c r="BQM27" s="14"/>
      <c r="BQO27" s="14"/>
      <c r="BQQ27" s="14"/>
      <c r="BQS27" s="14"/>
      <c r="BQU27" s="14"/>
      <c r="BQW27" s="14"/>
      <c r="BQY27" s="14"/>
      <c r="BRA27" s="14"/>
      <c r="BRC27" s="14"/>
      <c r="BRE27" s="14"/>
      <c r="BRG27" s="14"/>
      <c r="BRI27" s="14"/>
      <c r="BRK27" s="14"/>
      <c r="BRM27" s="14"/>
      <c r="BRO27" s="14"/>
      <c r="BRQ27" s="14"/>
      <c r="BRS27" s="14"/>
      <c r="BRU27" s="14"/>
      <c r="BRW27" s="14"/>
      <c r="BRY27" s="14"/>
      <c r="BSA27" s="14"/>
      <c r="BSC27" s="14"/>
      <c r="BSE27" s="14"/>
      <c r="BSG27" s="14"/>
      <c r="BSI27" s="14"/>
      <c r="BSK27" s="14"/>
      <c r="BSM27" s="14"/>
      <c r="BSO27" s="14"/>
      <c r="BSQ27" s="14"/>
      <c r="BSS27" s="14"/>
      <c r="BSU27" s="14"/>
      <c r="BSW27" s="14"/>
      <c r="BSY27" s="14"/>
      <c r="BTA27" s="14"/>
      <c r="BTC27" s="14"/>
      <c r="BTE27" s="14"/>
      <c r="BTG27" s="14"/>
      <c r="BTI27" s="14"/>
      <c r="BTK27" s="14"/>
      <c r="BTM27" s="14"/>
      <c r="BTO27" s="14"/>
      <c r="BTQ27" s="14"/>
      <c r="BTS27" s="14"/>
      <c r="BTU27" s="14"/>
      <c r="BTW27" s="14"/>
      <c r="BTY27" s="14"/>
      <c r="BUA27" s="14"/>
      <c r="BUC27" s="14"/>
      <c r="BUE27" s="14"/>
      <c r="BUG27" s="14"/>
      <c r="BUI27" s="14"/>
      <c r="BUK27" s="14"/>
      <c r="BUM27" s="14"/>
      <c r="BUO27" s="14"/>
      <c r="BUQ27" s="14"/>
      <c r="BUS27" s="14"/>
      <c r="BUU27" s="14"/>
      <c r="BUW27" s="14"/>
      <c r="BUY27" s="14"/>
      <c r="BVA27" s="14"/>
      <c r="BVC27" s="14"/>
      <c r="BVE27" s="14"/>
      <c r="BVG27" s="14"/>
      <c r="BVI27" s="14"/>
      <c r="BVK27" s="14"/>
      <c r="BVM27" s="14"/>
      <c r="BVO27" s="14"/>
      <c r="BVQ27" s="14"/>
      <c r="BVS27" s="14"/>
      <c r="BVU27" s="14"/>
      <c r="BVW27" s="14"/>
      <c r="BVY27" s="14"/>
      <c r="BWA27" s="14"/>
      <c r="BWC27" s="14"/>
      <c r="BWE27" s="14"/>
      <c r="BWG27" s="14"/>
      <c r="BWI27" s="14"/>
      <c r="BWK27" s="14"/>
      <c r="BWM27" s="14"/>
      <c r="BWO27" s="14"/>
      <c r="BWQ27" s="14"/>
      <c r="BWS27" s="14"/>
      <c r="BWU27" s="14"/>
      <c r="BWW27" s="14"/>
      <c r="BWY27" s="14"/>
      <c r="BXA27" s="14"/>
      <c r="BXC27" s="14"/>
      <c r="BXE27" s="14"/>
      <c r="BXG27" s="14"/>
      <c r="BXI27" s="14"/>
      <c r="BXK27" s="14"/>
      <c r="BXM27" s="14"/>
      <c r="BXO27" s="14"/>
      <c r="BXQ27" s="14"/>
      <c r="BXS27" s="14"/>
      <c r="BXU27" s="14"/>
      <c r="BXW27" s="14"/>
      <c r="BXY27" s="14"/>
      <c r="BYA27" s="14"/>
      <c r="BYC27" s="14"/>
      <c r="BYE27" s="14"/>
      <c r="BYG27" s="14"/>
      <c r="BYI27" s="14"/>
      <c r="BYK27" s="14"/>
      <c r="BYM27" s="14"/>
      <c r="BYO27" s="14"/>
      <c r="BYQ27" s="14"/>
      <c r="BYS27" s="14"/>
      <c r="BYU27" s="14"/>
      <c r="BYW27" s="14"/>
      <c r="BYY27" s="14"/>
      <c r="BZA27" s="14"/>
      <c r="BZC27" s="14"/>
      <c r="BZE27" s="14"/>
      <c r="BZG27" s="14"/>
      <c r="BZI27" s="14"/>
      <c r="BZK27" s="14"/>
      <c r="BZM27" s="14"/>
      <c r="BZO27" s="14"/>
      <c r="BZQ27" s="14"/>
      <c r="BZS27" s="14"/>
      <c r="BZU27" s="14"/>
      <c r="BZW27" s="14"/>
      <c r="BZY27" s="14"/>
      <c r="CAA27" s="14"/>
      <c r="CAC27" s="14"/>
      <c r="CAE27" s="14"/>
      <c r="CAG27" s="14"/>
      <c r="CAI27" s="14"/>
      <c r="CAK27" s="14"/>
      <c r="CAM27" s="14"/>
      <c r="CAO27" s="14"/>
      <c r="CAQ27" s="14"/>
      <c r="CAS27" s="14"/>
      <c r="CAU27" s="14"/>
      <c r="CAW27" s="14"/>
      <c r="CAY27" s="14"/>
      <c r="CBA27" s="14"/>
      <c r="CBC27" s="14"/>
      <c r="CBE27" s="14"/>
      <c r="CBG27" s="14"/>
      <c r="CBI27" s="14"/>
      <c r="CBK27" s="14"/>
      <c r="CBM27" s="14"/>
      <c r="CBO27" s="14"/>
      <c r="CBQ27" s="14"/>
      <c r="CBS27" s="14"/>
      <c r="CBU27" s="14"/>
      <c r="CBW27" s="14"/>
      <c r="CBY27" s="14"/>
      <c r="CCA27" s="14"/>
      <c r="CCC27" s="14"/>
      <c r="CCE27" s="14"/>
      <c r="CCG27" s="14"/>
      <c r="CCI27" s="14"/>
      <c r="CCK27" s="14"/>
      <c r="CCM27" s="14"/>
      <c r="CCO27" s="14"/>
      <c r="CCQ27" s="14"/>
      <c r="CCS27" s="14"/>
      <c r="CCU27" s="14"/>
      <c r="CCW27" s="14"/>
      <c r="CCY27" s="14"/>
      <c r="CDA27" s="14"/>
      <c r="CDC27" s="14"/>
      <c r="CDE27" s="14"/>
      <c r="CDG27" s="14"/>
      <c r="CDI27" s="14"/>
      <c r="CDK27" s="14"/>
      <c r="CDM27" s="14"/>
      <c r="CDO27" s="14"/>
      <c r="CDQ27" s="14"/>
      <c r="CDS27" s="14"/>
      <c r="CDU27" s="14"/>
      <c r="CDW27" s="14"/>
      <c r="CDY27" s="14"/>
      <c r="CEA27" s="14"/>
      <c r="CEC27" s="14"/>
      <c r="CEE27" s="14"/>
      <c r="CEG27" s="14"/>
      <c r="CEI27" s="14"/>
      <c r="CEK27" s="14"/>
      <c r="CEM27" s="14"/>
      <c r="CEO27" s="14"/>
      <c r="CEQ27" s="14"/>
      <c r="CES27" s="14"/>
      <c r="CEU27" s="14"/>
      <c r="CEW27" s="14"/>
      <c r="CEY27" s="14"/>
      <c r="CFA27" s="14"/>
      <c r="CFC27" s="14"/>
      <c r="CFE27" s="14"/>
      <c r="CFG27" s="14"/>
      <c r="CFI27" s="14"/>
      <c r="CFK27" s="14"/>
      <c r="CFM27" s="14"/>
      <c r="CFO27" s="14"/>
      <c r="CFQ27" s="14"/>
      <c r="CFS27" s="14"/>
      <c r="CFU27" s="14"/>
      <c r="CFW27" s="14"/>
      <c r="CFY27" s="14"/>
      <c r="CGA27" s="14"/>
      <c r="CGC27" s="14"/>
      <c r="CGE27" s="14"/>
      <c r="CGG27" s="14"/>
      <c r="CGI27" s="14"/>
      <c r="CGK27" s="14"/>
      <c r="CGM27" s="14"/>
      <c r="CGO27" s="14"/>
      <c r="CGQ27" s="14"/>
      <c r="CGS27" s="14"/>
      <c r="CGU27" s="14"/>
      <c r="CGW27" s="14"/>
      <c r="CGY27" s="14"/>
      <c r="CHA27" s="14"/>
      <c r="CHC27" s="14"/>
      <c r="CHE27" s="14"/>
      <c r="CHG27" s="14"/>
      <c r="CHI27" s="14"/>
      <c r="CHK27" s="14"/>
      <c r="CHM27" s="14"/>
      <c r="CHO27" s="14"/>
      <c r="CHQ27" s="14"/>
      <c r="CHS27" s="14"/>
      <c r="CHU27" s="14"/>
      <c r="CHW27" s="14"/>
      <c r="CHY27" s="14"/>
      <c r="CIA27" s="14"/>
      <c r="CIC27" s="14"/>
      <c r="CIE27" s="14"/>
      <c r="CIG27" s="14"/>
      <c r="CII27" s="14"/>
      <c r="CIK27" s="14"/>
      <c r="CIM27" s="14"/>
      <c r="CIO27" s="14"/>
      <c r="CIQ27" s="14"/>
      <c r="CIS27" s="14"/>
      <c r="CIU27" s="14"/>
      <c r="CIW27" s="14"/>
      <c r="CIY27" s="14"/>
      <c r="CJA27" s="14"/>
      <c r="CJC27" s="14"/>
      <c r="CJE27" s="14"/>
      <c r="CJG27" s="14"/>
      <c r="CJI27" s="14"/>
      <c r="CJK27" s="14"/>
      <c r="CJM27" s="14"/>
      <c r="CJO27" s="14"/>
      <c r="CJQ27" s="14"/>
      <c r="CJS27" s="14"/>
      <c r="CJU27" s="14"/>
      <c r="CJW27" s="14"/>
      <c r="CJY27" s="14"/>
      <c r="CKA27" s="14"/>
      <c r="CKC27" s="14"/>
      <c r="CKE27" s="14"/>
      <c r="CKG27" s="14"/>
      <c r="CKI27" s="14"/>
      <c r="CKK27" s="14"/>
      <c r="CKM27" s="14"/>
      <c r="CKO27" s="14"/>
      <c r="CKQ27" s="14"/>
      <c r="CKS27" s="14"/>
      <c r="CKU27" s="14"/>
      <c r="CKW27" s="14"/>
      <c r="CKY27" s="14"/>
      <c r="CLA27" s="14"/>
      <c r="CLC27" s="14"/>
      <c r="CLE27" s="14"/>
      <c r="CLG27" s="14"/>
      <c r="CLI27" s="14"/>
      <c r="CLK27" s="14"/>
      <c r="CLM27" s="14"/>
      <c r="CLO27" s="14"/>
      <c r="CLQ27" s="14"/>
      <c r="CLS27" s="14"/>
      <c r="CLU27" s="14"/>
      <c r="CLW27" s="14"/>
      <c r="CLY27" s="14"/>
      <c r="CMA27" s="14"/>
      <c r="CMC27" s="14"/>
      <c r="CME27" s="14"/>
      <c r="CMG27" s="14"/>
      <c r="CMI27" s="14"/>
      <c r="CMK27" s="14"/>
      <c r="CMM27" s="14"/>
      <c r="CMO27" s="14"/>
      <c r="CMQ27" s="14"/>
      <c r="CMS27" s="14"/>
      <c r="CMU27" s="14"/>
      <c r="CMW27" s="14"/>
      <c r="CMY27" s="14"/>
      <c r="CNA27" s="14"/>
      <c r="CNC27" s="14"/>
      <c r="CNE27" s="14"/>
      <c r="CNG27" s="14"/>
      <c r="CNI27" s="14"/>
      <c r="CNK27" s="14"/>
      <c r="CNM27" s="14"/>
      <c r="CNO27" s="14"/>
      <c r="CNQ27" s="14"/>
      <c r="CNS27" s="14"/>
      <c r="CNU27" s="14"/>
      <c r="CNW27" s="14"/>
      <c r="CNY27" s="14"/>
      <c r="COA27" s="14"/>
      <c r="COC27" s="14"/>
      <c r="COE27" s="14"/>
      <c r="COG27" s="14"/>
      <c r="COI27" s="14"/>
      <c r="COK27" s="14"/>
      <c r="COM27" s="14"/>
      <c r="COO27" s="14"/>
      <c r="COQ27" s="14"/>
      <c r="COS27" s="14"/>
      <c r="COU27" s="14"/>
      <c r="COW27" s="14"/>
      <c r="COY27" s="14"/>
      <c r="CPA27" s="14"/>
      <c r="CPC27" s="14"/>
      <c r="CPE27" s="14"/>
      <c r="CPG27" s="14"/>
      <c r="CPI27" s="14"/>
      <c r="CPK27" s="14"/>
      <c r="CPM27" s="14"/>
      <c r="CPO27" s="14"/>
      <c r="CPQ27" s="14"/>
      <c r="CPS27" s="14"/>
      <c r="CPU27" s="14"/>
      <c r="CPW27" s="14"/>
      <c r="CPY27" s="14"/>
      <c r="CQA27" s="14"/>
      <c r="CQC27" s="14"/>
      <c r="CQE27" s="14"/>
      <c r="CQG27" s="14"/>
      <c r="CQI27" s="14"/>
      <c r="CQK27" s="14"/>
      <c r="CQM27" s="14"/>
      <c r="CQO27" s="14"/>
      <c r="CQQ27" s="14"/>
      <c r="CQS27" s="14"/>
      <c r="CQU27" s="14"/>
      <c r="CQW27" s="14"/>
      <c r="CQY27" s="14"/>
      <c r="CRA27" s="14"/>
      <c r="CRC27" s="14"/>
      <c r="CRE27" s="14"/>
      <c r="CRG27" s="14"/>
      <c r="CRI27" s="14"/>
      <c r="CRK27" s="14"/>
      <c r="CRM27" s="14"/>
      <c r="CRO27" s="14"/>
      <c r="CRQ27" s="14"/>
      <c r="CRS27" s="14"/>
      <c r="CRU27" s="14"/>
      <c r="CRW27" s="14"/>
      <c r="CRY27" s="14"/>
      <c r="CSA27" s="14"/>
      <c r="CSC27" s="14"/>
      <c r="CSE27" s="14"/>
      <c r="CSG27" s="14"/>
      <c r="CSI27" s="14"/>
      <c r="CSK27" s="14"/>
      <c r="CSM27" s="14"/>
      <c r="CSO27" s="14"/>
      <c r="CSQ27" s="14"/>
      <c r="CSS27" s="14"/>
      <c r="CSU27" s="14"/>
      <c r="CSW27" s="14"/>
      <c r="CSY27" s="14"/>
      <c r="CTA27" s="14"/>
      <c r="CTC27" s="14"/>
      <c r="CTE27" s="14"/>
      <c r="CTG27" s="14"/>
      <c r="CTI27" s="14"/>
      <c r="CTK27" s="14"/>
      <c r="CTM27" s="14"/>
      <c r="CTO27" s="14"/>
      <c r="CTQ27" s="14"/>
      <c r="CTS27" s="14"/>
      <c r="CTU27" s="14"/>
      <c r="CTW27" s="14"/>
      <c r="CTY27" s="14"/>
      <c r="CUA27" s="14"/>
      <c r="CUC27" s="14"/>
      <c r="CUE27" s="14"/>
      <c r="CUG27" s="14"/>
      <c r="CUI27" s="14"/>
      <c r="CUK27" s="14"/>
      <c r="CUM27" s="14"/>
      <c r="CUO27" s="14"/>
      <c r="CUQ27" s="14"/>
      <c r="CUS27" s="14"/>
      <c r="CUU27" s="14"/>
      <c r="CUW27" s="14"/>
      <c r="CUY27" s="14"/>
      <c r="CVA27" s="14"/>
      <c r="CVC27" s="14"/>
      <c r="CVE27" s="14"/>
      <c r="CVG27" s="14"/>
      <c r="CVI27" s="14"/>
      <c r="CVK27" s="14"/>
      <c r="CVM27" s="14"/>
      <c r="CVO27" s="14"/>
      <c r="CVQ27" s="14"/>
      <c r="CVS27" s="14"/>
      <c r="CVU27" s="14"/>
      <c r="CVW27" s="14"/>
      <c r="CVY27" s="14"/>
      <c r="CWA27" s="14"/>
      <c r="CWC27" s="14"/>
      <c r="CWE27" s="14"/>
      <c r="CWG27" s="14"/>
      <c r="CWI27" s="14"/>
      <c r="CWK27" s="14"/>
      <c r="CWM27" s="14"/>
      <c r="CWO27" s="14"/>
      <c r="CWQ27" s="14"/>
      <c r="CWS27" s="14"/>
      <c r="CWU27" s="14"/>
      <c r="CWW27" s="14"/>
      <c r="CWY27" s="14"/>
      <c r="CXA27" s="14"/>
      <c r="CXC27" s="14"/>
      <c r="CXE27" s="14"/>
      <c r="CXG27" s="14"/>
      <c r="CXI27" s="14"/>
      <c r="CXK27" s="14"/>
      <c r="CXM27" s="14"/>
      <c r="CXO27" s="14"/>
      <c r="CXQ27" s="14"/>
      <c r="CXS27" s="14"/>
      <c r="CXU27" s="14"/>
      <c r="CXW27" s="14"/>
      <c r="CXY27" s="14"/>
      <c r="CYA27" s="14"/>
      <c r="CYC27" s="14"/>
      <c r="CYE27" s="14"/>
      <c r="CYG27" s="14"/>
      <c r="CYI27" s="14"/>
      <c r="CYK27" s="14"/>
      <c r="CYM27" s="14"/>
      <c r="CYO27" s="14"/>
      <c r="CYQ27" s="14"/>
      <c r="CYS27" s="14"/>
      <c r="CYU27" s="14"/>
      <c r="CYW27" s="14"/>
      <c r="CYY27" s="14"/>
      <c r="CZA27" s="14"/>
      <c r="CZC27" s="14"/>
      <c r="CZE27" s="14"/>
      <c r="CZG27" s="14"/>
      <c r="CZI27" s="14"/>
      <c r="CZK27" s="14"/>
      <c r="CZM27" s="14"/>
      <c r="CZO27" s="14"/>
      <c r="CZQ27" s="14"/>
      <c r="CZS27" s="14"/>
      <c r="CZU27" s="14"/>
      <c r="CZW27" s="14"/>
      <c r="CZY27" s="14"/>
      <c r="DAA27" s="14"/>
      <c r="DAC27" s="14"/>
      <c r="DAE27" s="14"/>
      <c r="DAG27" s="14"/>
      <c r="DAI27" s="14"/>
      <c r="DAK27" s="14"/>
      <c r="DAM27" s="14"/>
      <c r="DAO27" s="14"/>
      <c r="DAQ27" s="14"/>
      <c r="DAS27" s="14"/>
      <c r="DAU27" s="14"/>
      <c r="DAW27" s="14"/>
      <c r="DAY27" s="14"/>
      <c r="DBA27" s="14"/>
      <c r="DBC27" s="14"/>
      <c r="DBE27" s="14"/>
      <c r="DBG27" s="14"/>
      <c r="DBI27" s="14"/>
      <c r="DBK27" s="14"/>
      <c r="DBM27" s="14"/>
      <c r="DBO27" s="14"/>
      <c r="DBQ27" s="14"/>
      <c r="DBS27" s="14"/>
      <c r="DBU27" s="14"/>
      <c r="DBW27" s="14"/>
      <c r="DBY27" s="14"/>
      <c r="DCA27" s="14"/>
      <c r="DCC27" s="14"/>
      <c r="DCE27" s="14"/>
      <c r="DCG27" s="14"/>
      <c r="DCI27" s="14"/>
      <c r="DCK27" s="14"/>
      <c r="DCM27" s="14"/>
      <c r="DCO27" s="14"/>
      <c r="DCQ27" s="14"/>
      <c r="DCS27" s="14"/>
      <c r="DCU27" s="14"/>
      <c r="DCW27" s="14"/>
      <c r="DCY27" s="14"/>
      <c r="DDA27" s="14"/>
      <c r="DDC27" s="14"/>
      <c r="DDE27" s="14"/>
      <c r="DDG27" s="14"/>
      <c r="DDI27" s="14"/>
      <c r="DDK27" s="14"/>
      <c r="DDM27" s="14"/>
      <c r="DDO27" s="14"/>
      <c r="DDQ27" s="14"/>
      <c r="DDS27" s="14"/>
      <c r="DDU27" s="14"/>
      <c r="DDW27" s="14"/>
      <c r="DDY27" s="14"/>
      <c r="DEA27" s="14"/>
      <c r="DEC27" s="14"/>
      <c r="DEE27" s="14"/>
      <c r="DEG27" s="14"/>
      <c r="DEI27" s="14"/>
      <c r="DEK27" s="14"/>
      <c r="DEM27" s="14"/>
      <c r="DEO27" s="14"/>
      <c r="DEQ27" s="14"/>
      <c r="DES27" s="14"/>
      <c r="DEU27" s="14"/>
      <c r="DEW27" s="14"/>
      <c r="DEY27" s="14"/>
      <c r="DFA27" s="14"/>
      <c r="DFC27" s="14"/>
      <c r="DFE27" s="14"/>
      <c r="DFG27" s="14"/>
      <c r="DFI27" s="14"/>
      <c r="DFK27" s="14"/>
      <c r="DFM27" s="14"/>
      <c r="DFO27" s="14"/>
      <c r="DFQ27" s="14"/>
      <c r="DFS27" s="14"/>
      <c r="DFU27" s="14"/>
      <c r="DFW27" s="14"/>
      <c r="DFY27" s="14"/>
      <c r="DGA27" s="14"/>
      <c r="DGC27" s="14"/>
      <c r="DGE27" s="14"/>
      <c r="DGG27" s="14"/>
      <c r="DGI27" s="14"/>
      <c r="DGK27" s="14"/>
      <c r="DGM27" s="14"/>
      <c r="DGO27" s="14"/>
      <c r="DGQ27" s="14"/>
      <c r="DGS27" s="14"/>
      <c r="DGU27" s="14"/>
      <c r="DGW27" s="14"/>
      <c r="DGY27" s="14"/>
      <c r="DHA27" s="14"/>
      <c r="DHC27" s="14"/>
      <c r="DHE27" s="14"/>
      <c r="DHG27" s="14"/>
      <c r="DHI27" s="14"/>
      <c r="DHK27" s="14"/>
      <c r="DHM27" s="14"/>
      <c r="DHO27" s="14"/>
      <c r="DHQ27" s="14"/>
      <c r="DHS27" s="14"/>
      <c r="DHU27" s="14"/>
      <c r="DHW27" s="14"/>
      <c r="DHY27" s="14"/>
      <c r="DIA27" s="14"/>
      <c r="DIC27" s="14"/>
      <c r="DIE27" s="14"/>
      <c r="DIG27" s="14"/>
      <c r="DII27" s="14"/>
      <c r="DIK27" s="14"/>
      <c r="DIM27" s="14"/>
      <c r="DIO27" s="14"/>
      <c r="DIQ27" s="14"/>
      <c r="DIS27" s="14"/>
      <c r="DIU27" s="14"/>
      <c r="DIW27" s="14"/>
      <c r="DIY27" s="14"/>
      <c r="DJA27" s="14"/>
      <c r="DJC27" s="14"/>
      <c r="DJE27" s="14"/>
      <c r="DJG27" s="14"/>
      <c r="DJI27" s="14"/>
      <c r="DJK27" s="14"/>
      <c r="DJM27" s="14"/>
      <c r="DJO27" s="14"/>
      <c r="DJQ27" s="14"/>
      <c r="DJS27" s="14"/>
      <c r="DJU27" s="14"/>
      <c r="DJW27" s="14"/>
      <c r="DJY27" s="14"/>
      <c r="DKA27" s="14"/>
      <c r="DKC27" s="14"/>
      <c r="DKE27" s="14"/>
      <c r="DKG27" s="14"/>
      <c r="DKI27" s="14"/>
      <c r="DKK27" s="14"/>
      <c r="DKM27" s="14"/>
      <c r="DKO27" s="14"/>
      <c r="DKQ27" s="14"/>
      <c r="DKS27" s="14"/>
      <c r="DKU27" s="14"/>
      <c r="DKW27" s="14"/>
      <c r="DKY27" s="14"/>
      <c r="DLA27" s="14"/>
      <c r="DLC27" s="14"/>
      <c r="DLE27" s="14"/>
      <c r="DLG27" s="14"/>
      <c r="DLI27" s="14"/>
      <c r="DLK27" s="14"/>
      <c r="DLM27" s="14"/>
      <c r="DLO27" s="14"/>
      <c r="DLQ27" s="14"/>
      <c r="DLS27" s="14"/>
      <c r="DLU27" s="14"/>
      <c r="DLW27" s="14"/>
      <c r="DLY27" s="14"/>
      <c r="DMA27" s="14"/>
      <c r="DMC27" s="14"/>
      <c r="DME27" s="14"/>
      <c r="DMG27" s="14"/>
      <c r="DMI27" s="14"/>
      <c r="DMK27" s="14"/>
      <c r="DMM27" s="14"/>
      <c r="DMO27" s="14"/>
      <c r="DMQ27" s="14"/>
      <c r="DMS27" s="14"/>
      <c r="DMU27" s="14"/>
      <c r="DMW27" s="14"/>
      <c r="DMY27" s="14"/>
      <c r="DNA27" s="14"/>
      <c r="DNC27" s="14"/>
      <c r="DNE27" s="14"/>
      <c r="DNG27" s="14"/>
      <c r="DNI27" s="14"/>
      <c r="DNK27" s="14"/>
      <c r="DNM27" s="14"/>
      <c r="DNO27" s="14"/>
      <c r="DNQ27" s="14"/>
      <c r="DNS27" s="14"/>
      <c r="DNU27" s="14"/>
      <c r="DNW27" s="14"/>
      <c r="DNY27" s="14"/>
      <c r="DOA27" s="14"/>
      <c r="DOC27" s="14"/>
      <c r="DOE27" s="14"/>
      <c r="DOG27" s="14"/>
      <c r="DOI27" s="14"/>
      <c r="DOK27" s="14"/>
      <c r="DOM27" s="14"/>
      <c r="DOO27" s="14"/>
      <c r="DOQ27" s="14"/>
      <c r="DOS27" s="14"/>
      <c r="DOU27" s="14"/>
      <c r="DOW27" s="14"/>
      <c r="DOY27" s="14"/>
      <c r="DPA27" s="14"/>
      <c r="DPC27" s="14"/>
      <c r="DPE27" s="14"/>
      <c r="DPG27" s="14"/>
      <c r="DPI27" s="14"/>
      <c r="DPK27" s="14"/>
      <c r="DPM27" s="14"/>
      <c r="DPO27" s="14"/>
      <c r="DPQ27" s="14"/>
      <c r="DPS27" s="14"/>
      <c r="DPU27" s="14"/>
      <c r="DPW27" s="14"/>
      <c r="DPY27" s="14"/>
      <c r="DQA27" s="14"/>
      <c r="DQC27" s="14"/>
      <c r="DQE27" s="14"/>
      <c r="DQG27" s="14"/>
      <c r="DQI27" s="14"/>
      <c r="DQK27" s="14"/>
      <c r="DQM27" s="14"/>
      <c r="DQO27" s="14"/>
      <c r="DQQ27" s="14"/>
      <c r="DQS27" s="14"/>
      <c r="DQU27" s="14"/>
      <c r="DQW27" s="14"/>
      <c r="DQY27" s="14"/>
      <c r="DRA27" s="14"/>
      <c r="DRC27" s="14"/>
      <c r="DRE27" s="14"/>
      <c r="DRG27" s="14"/>
      <c r="DRI27" s="14"/>
      <c r="DRK27" s="14"/>
      <c r="DRM27" s="14"/>
      <c r="DRO27" s="14"/>
      <c r="DRQ27" s="14"/>
      <c r="DRS27" s="14"/>
      <c r="DRU27" s="14"/>
      <c r="DRW27" s="14"/>
      <c r="DRY27" s="14"/>
      <c r="DSA27" s="14"/>
      <c r="DSC27" s="14"/>
      <c r="DSE27" s="14"/>
      <c r="DSG27" s="14"/>
      <c r="DSI27" s="14"/>
      <c r="DSK27" s="14"/>
      <c r="DSM27" s="14"/>
      <c r="DSO27" s="14"/>
      <c r="DSQ27" s="14"/>
      <c r="DSS27" s="14"/>
      <c r="DSU27" s="14"/>
      <c r="DSW27" s="14"/>
      <c r="DSY27" s="14"/>
      <c r="DTA27" s="14"/>
      <c r="DTC27" s="14"/>
      <c r="DTE27" s="14"/>
      <c r="DTG27" s="14"/>
      <c r="DTI27" s="14"/>
      <c r="DTK27" s="14"/>
      <c r="DTM27" s="14"/>
      <c r="DTO27" s="14"/>
      <c r="DTQ27" s="14"/>
      <c r="DTS27" s="14"/>
      <c r="DTU27" s="14"/>
      <c r="DTW27" s="14"/>
      <c r="DTY27" s="14"/>
      <c r="DUA27" s="14"/>
      <c r="DUC27" s="14"/>
      <c r="DUE27" s="14"/>
      <c r="DUG27" s="14"/>
      <c r="DUI27" s="14"/>
      <c r="DUK27" s="14"/>
      <c r="DUM27" s="14"/>
      <c r="DUO27" s="14"/>
      <c r="DUQ27" s="14"/>
      <c r="DUS27" s="14"/>
      <c r="DUU27" s="14"/>
      <c r="DUW27" s="14"/>
      <c r="DUY27" s="14"/>
      <c r="DVA27" s="14"/>
      <c r="DVC27" s="14"/>
      <c r="DVE27" s="14"/>
      <c r="DVG27" s="14"/>
      <c r="DVI27" s="14"/>
      <c r="DVK27" s="14"/>
      <c r="DVM27" s="14"/>
      <c r="DVO27" s="14"/>
      <c r="DVQ27" s="14"/>
      <c r="DVS27" s="14"/>
      <c r="DVU27" s="14"/>
      <c r="DVW27" s="14"/>
      <c r="DVY27" s="14"/>
      <c r="DWA27" s="14"/>
      <c r="DWC27" s="14"/>
      <c r="DWE27" s="14"/>
      <c r="DWG27" s="14"/>
      <c r="DWI27" s="14"/>
      <c r="DWK27" s="14"/>
      <c r="DWM27" s="14"/>
      <c r="DWO27" s="14"/>
      <c r="DWQ27" s="14"/>
      <c r="DWS27" s="14"/>
      <c r="DWU27" s="14"/>
      <c r="DWW27" s="14"/>
      <c r="DWY27" s="14"/>
      <c r="DXA27" s="14"/>
      <c r="DXC27" s="14"/>
      <c r="DXE27" s="14"/>
      <c r="DXG27" s="14"/>
      <c r="DXI27" s="14"/>
      <c r="DXK27" s="14"/>
      <c r="DXM27" s="14"/>
      <c r="DXO27" s="14"/>
      <c r="DXQ27" s="14"/>
      <c r="DXS27" s="14"/>
      <c r="DXU27" s="14"/>
      <c r="DXW27" s="14"/>
      <c r="DXY27" s="14"/>
      <c r="DYA27" s="14"/>
      <c r="DYC27" s="14"/>
      <c r="DYE27" s="14"/>
      <c r="DYG27" s="14"/>
      <c r="DYI27" s="14"/>
      <c r="DYK27" s="14"/>
      <c r="DYM27" s="14"/>
      <c r="DYO27" s="14"/>
      <c r="DYQ27" s="14"/>
      <c r="DYS27" s="14"/>
      <c r="DYU27" s="14"/>
      <c r="DYW27" s="14"/>
      <c r="DYY27" s="14"/>
      <c r="DZA27" s="14"/>
      <c r="DZC27" s="14"/>
      <c r="DZE27" s="14"/>
      <c r="DZG27" s="14"/>
      <c r="DZI27" s="14"/>
      <c r="DZK27" s="14"/>
      <c r="DZM27" s="14"/>
      <c r="DZO27" s="14"/>
      <c r="DZQ27" s="14"/>
      <c r="DZS27" s="14"/>
      <c r="DZU27" s="14"/>
      <c r="DZW27" s="14"/>
      <c r="DZY27" s="14"/>
      <c r="EAA27" s="14"/>
      <c r="EAC27" s="14"/>
      <c r="EAE27" s="14"/>
      <c r="EAG27" s="14"/>
      <c r="EAI27" s="14"/>
      <c r="EAK27" s="14"/>
      <c r="EAM27" s="14"/>
      <c r="EAO27" s="14"/>
      <c r="EAQ27" s="14"/>
      <c r="EAS27" s="14"/>
      <c r="EAU27" s="14"/>
      <c r="EAW27" s="14"/>
      <c r="EAY27" s="14"/>
      <c r="EBA27" s="14"/>
      <c r="EBC27" s="14"/>
      <c r="EBE27" s="14"/>
      <c r="EBG27" s="14"/>
      <c r="EBI27" s="14"/>
      <c r="EBK27" s="14"/>
      <c r="EBM27" s="14"/>
      <c r="EBO27" s="14"/>
      <c r="EBQ27" s="14"/>
      <c r="EBS27" s="14"/>
      <c r="EBU27" s="14"/>
      <c r="EBW27" s="14"/>
      <c r="EBY27" s="14"/>
      <c r="ECA27" s="14"/>
      <c r="ECC27" s="14"/>
      <c r="ECE27" s="14"/>
      <c r="ECG27" s="14"/>
      <c r="ECI27" s="14"/>
      <c r="ECK27" s="14"/>
      <c r="ECM27" s="14"/>
      <c r="ECO27" s="14"/>
      <c r="ECQ27" s="14"/>
      <c r="ECS27" s="14"/>
      <c r="ECU27" s="14"/>
      <c r="ECW27" s="14"/>
      <c r="ECY27" s="14"/>
      <c r="EDA27" s="14"/>
      <c r="EDC27" s="14"/>
      <c r="EDE27" s="14"/>
      <c r="EDG27" s="14"/>
      <c r="EDI27" s="14"/>
      <c r="EDK27" s="14"/>
      <c r="EDM27" s="14"/>
      <c r="EDO27" s="14"/>
      <c r="EDQ27" s="14"/>
      <c r="EDS27" s="14"/>
      <c r="EDU27" s="14"/>
      <c r="EDW27" s="14"/>
      <c r="EDY27" s="14"/>
      <c r="EEA27" s="14"/>
      <c r="EEC27" s="14"/>
      <c r="EEE27" s="14"/>
      <c r="EEG27" s="14"/>
      <c r="EEI27" s="14"/>
      <c r="EEK27" s="14"/>
      <c r="EEM27" s="14"/>
      <c r="EEO27" s="14"/>
      <c r="EEQ27" s="14"/>
      <c r="EES27" s="14"/>
      <c r="EEU27" s="14"/>
      <c r="EEW27" s="14"/>
      <c r="EEY27" s="14"/>
      <c r="EFA27" s="14"/>
      <c r="EFC27" s="14"/>
      <c r="EFE27" s="14"/>
      <c r="EFG27" s="14"/>
      <c r="EFI27" s="14"/>
      <c r="EFK27" s="14"/>
      <c r="EFM27" s="14"/>
      <c r="EFO27" s="14"/>
      <c r="EFQ27" s="14"/>
      <c r="EFS27" s="14"/>
      <c r="EFU27" s="14"/>
      <c r="EFW27" s="14"/>
      <c r="EFY27" s="14"/>
      <c r="EGA27" s="14"/>
      <c r="EGC27" s="14"/>
      <c r="EGE27" s="14"/>
      <c r="EGG27" s="14"/>
      <c r="EGI27" s="14"/>
      <c r="EGK27" s="14"/>
      <c r="EGM27" s="14"/>
      <c r="EGO27" s="14"/>
      <c r="EGQ27" s="14"/>
      <c r="EGS27" s="14"/>
      <c r="EGU27" s="14"/>
      <c r="EGW27" s="14"/>
      <c r="EGY27" s="14"/>
      <c r="EHA27" s="14"/>
      <c r="EHC27" s="14"/>
      <c r="EHE27" s="14"/>
      <c r="EHG27" s="14"/>
      <c r="EHI27" s="14"/>
      <c r="EHK27" s="14"/>
      <c r="EHM27" s="14"/>
      <c r="EHO27" s="14"/>
      <c r="EHQ27" s="14"/>
      <c r="EHS27" s="14"/>
      <c r="EHU27" s="14"/>
      <c r="EHW27" s="14"/>
      <c r="EHY27" s="14"/>
      <c r="EIA27" s="14"/>
      <c r="EIC27" s="14"/>
      <c r="EIE27" s="14"/>
      <c r="EIG27" s="14"/>
      <c r="EII27" s="14"/>
      <c r="EIK27" s="14"/>
      <c r="EIM27" s="14"/>
      <c r="EIO27" s="14"/>
      <c r="EIQ27" s="14"/>
      <c r="EIS27" s="14"/>
      <c r="EIU27" s="14"/>
      <c r="EIW27" s="14"/>
      <c r="EIY27" s="14"/>
      <c r="EJA27" s="14"/>
      <c r="EJC27" s="14"/>
      <c r="EJE27" s="14"/>
      <c r="EJG27" s="14"/>
      <c r="EJI27" s="14"/>
      <c r="EJK27" s="14"/>
      <c r="EJM27" s="14"/>
      <c r="EJO27" s="14"/>
      <c r="EJQ27" s="14"/>
      <c r="EJS27" s="14"/>
      <c r="EJU27" s="14"/>
      <c r="EJW27" s="14"/>
      <c r="EJY27" s="14"/>
      <c r="EKA27" s="14"/>
      <c r="EKC27" s="14"/>
      <c r="EKE27" s="14"/>
      <c r="EKG27" s="14"/>
      <c r="EKI27" s="14"/>
      <c r="EKK27" s="14"/>
      <c r="EKM27" s="14"/>
      <c r="EKO27" s="14"/>
      <c r="EKQ27" s="14"/>
      <c r="EKS27" s="14"/>
      <c r="EKU27" s="14"/>
      <c r="EKW27" s="14"/>
      <c r="EKY27" s="14"/>
      <c r="ELA27" s="14"/>
      <c r="ELC27" s="14"/>
      <c r="ELE27" s="14"/>
      <c r="ELG27" s="14"/>
      <c r="ELI27" s="14"/>
      <c r="ELK27" s="14"/>
      <c r="ELM27" s="14"/>
      <c r="ELO27" s="14"/>
      <c r="ELQ27" s="14"/>
      <c r="ELS27" s="14"/>
      <c r="ELU27" s="14"/>
      <c r="ELW27" s="14"/>
      <c r="ELY27" s="14"/>
      <c r="EMA27" s="14"/>
      <c r="EMC27" s="14"/>
      <c r="EME27" s="14"/>
      <c r="EMG27" s="14"/>
      <c r="EMI27" s="14"/>
      <c r="EMK27" s="14"/>
      <c r="EMM27" s="14"/>
      <c r="EMO27" s="14"/>
      <c r="EMQ27" s="14"/>
      <c r="EMS27" s="14"/>
      <c r="EMU27" s="14"/>
      <c r="EMW27" s="14"/>
      <c r="EMY27" s="14"/>
      <c r="ENA27" s="14"/>
      <c r="ENC27" s="14"/>
      <c r="ENE27" s="14"/>
      <c r="ENG27" s="14"/>
      <c r="ENI27" s="14"/>
      <c r="ENK27" s="14"/>
      <c r="ENM27" s="14"/>
      <c r="ENO27" s="14"/>
      <c r="ENQ27" s="14"/>
      <c r="ENS27" s="14"/>
      <c r="ENU27" s="14"/>
      <c r="ENW27" s="14"/>
      <c r="ENY27" s="14"/>
      <c r="EOA27" s="14"/>
      <c r="EOC27" s="14"/>
      <c r="EOE27" s="14"/>
      <c r="EOG27" s="14"/>
      <c r="EOI27" s="14"/>
      <c r="EOK27" s="14"/>
      <c r="EOM27" s="14"/>
      <c r="EOO27" s="14"/>
      <c r="EOQ27" s="14"/>
      <c r="EOS27" s="14"/>
      <c r="EOU27" s="14"/>
      <c r="EOW27" s="14"/>
      <c r="EOY27" s="14"/>
      <c r="EPA27" s="14"/>
      <c r="EPC27" s="14"/>
      <c r="EPE27" s="14"/>
      <c r="EPG27" s="14"/>
      <c r="EPI27" s="14"/>
      <c r="EPK27" s="14"/>
      <c r="EPM27" s="14"/>
      <c r="EPO27" s="14"/>
      <c r="EPQ27" s="14"/>
      <c r="EPS27" s="14"/>
      <c r="EPU27" s="14"/>
      <c r="EPW27" s="14"/>
      <c r="EPY27" s="14"/>
      <c r="EQA27" s="14"/>
      <c r="EQC27" s="14"/>
      <c r="EQE27" s="14"/>
      <c r="EQG27" s="14"/>
      <c r="EQI27" s="14"/>
      <c r="EQK27" s="14"/>
      <c r="EQM27" s="14"/>
      <c r="EQO27" s="14"/>
      <c r="EQQ27" s="14"/>
      <c r="EQS27" s="14"/>
      <c r="EQU27" s="14"/>
      <c r="EQW27" s="14"/>
      <c r="EQY27" s="14"/>
      <c r="ERA27" s="14"/>
      <c r="ERC27" s="14"/>
      <c r="ERE27" s="14"/>
      <c r="ERG27" s="14"/>
      <c r="ERI27" s="14"/>
      <c r="ERK27" s="14"/>
      <c r="ERM27" s="14"/>
      <c r="ERO27" s="14"/>
      <c r="ERQ27" s="14"/>
      <c r="ERS27" s="14"/>
      <c r="ERU27" s="14"/>
      <c r="ERW27" s="14"/>
      <c r="ERY27" s="14"/>
      <c r="ESA27" s="14"/>
      <c r="ESC27" s="14"/>
      <c r="ESE27" s="14"/>
      <c r="ESG27" s="14"/>
      <c r="ESI27" s="14"/>
      <c r="ESK27" s="14"/>
      <c r="ESM27" s="14"/>
      <c r="ESO27" s="14"/>
      <c r="ESQ27" s="14"/>
      <c r="ESS27" s="14"/>
      <c r="ESU27" s="14"/>
      <c r="ESW27" s="14"/>
      <c r="ESY27" s="14"/>
      <c r="ETA27" s="14"/>
      <c r="ETC27" s="14"/>
      <c r="ETE27" s="14"/>
      <c r="ETG27" s="14"/>
      <c r="ETI27" s="14"/>
      <c r="ETK27" s="14"/>
      <c r="ETM27" s="14"/>
      <c r="ETO27" s="14"/>
      <c r="ETQ27" s="14"/>
      <c r="ETS27" s="14"/>
      <c r="ETU27" s="14"/>
      <c r="ETW27" s="14"/>
      <c r="ETY27" s="14"/>
      <c r="EUA27" s="14"/>
      <c r="EUC27" s="14"/>
      <c r="EUE27" s="14"/>
      <c r="EUG27" s="14"/>
      <c r="EUI27" s="14"/>
      <c r="EUK27" s="14"/>
      <c r="EUM27" s="14"/>
      <c r="EUO27" s="14"/>
      <c r="EUQ27" s="14"/>
      <c r="EUS27" s="14"/>
      <c r="EUU27" s="14"/>
      <c r="EUW27" s="14"/>
      <c r="EUY27" s="14"/>
      <c r="EVA27" s="14"/>
      <c r="EVC27" s="14"/>
      <c r="EVE27" s="14"/>
      <c r="EVG27" s="14"/>
      <c r="EVI27" s="14"/>
      <c r="EVK27" s="14"/>
      <c r="EVM27" s="14"/>
      <c r="EVO27" s="14"/>
      <c r="EVQ27" s="14"/>
      <c r="EVS27" s="14"/>
      <c r="EVU27" s="14"/>
      <c r="EVW27" s="14"/>
      <c r="EVY27" s="14"/>
      <c r="EWA27" s="14"/>
      <c r="EWC27" s="14"/>
      <c r="EWE27" s="14"/>
      <c r="EWG27" s="14"/>
      <c r="EWI27" s="14"/>
      <c r="EWK27" s="14"/>
      <c r="EWM27" s="14"/>
      <c r="EWO27" s="14"/>
      <c r="EWQ27" s="14"/>
      <c r="EWS27" s="14"/>
      <c r="EWU27" s="14"/>
      <c r="EWW27" s="14"/>
      <c r="EWY27" s="14"/>
      <c r="EXA27" s="14"/>
      <c r="EXC27" s="14"/>
      <c r="EXE27" s="14"/>
      <c r="EXG27" s="14"/>
      <c r="EXI27" s="14"/>
      <c r="EXK27" s="14"/>
      <c r="EXM27" s="14"/>
      <c r="EXO27" s="14"/>
      <c r="EXQ27" s="14"/>
      <c r="EXS27" s="14"/>
      <c r="EXU27" s="14"/>
      <c r="EXW27" s="14"/>
      <c r="EXY27" s="14"/>
      <c r="EYA27" s="14"/>
      <c r="EYC27" s="14"/>
      <c r="EYE27" s="14"/>
      <c r="EYG27" s="14"/>
      <c r="EYI27" s="14"/>
      <c r="EYK27" s="14"/>
      <c r="EYM27" s="14"/>
      <c r="EYO27" s="14"/>
      <c r="EYQ27" s="14"/>
      <c r="EYS27" s="14"/>
      <c r="EYU27" s="14"/>
      <c r="EYW27" s="14"/>
      <c r="EYY27" s="14"/>
      <c r="EZA27" s="14"/>
      <c r="EZC27" s="14"/>
      <c r="EZE27" s="14"/>
      <c r="EZG27" s="14"/>
      <c r="EZI27" s="14"/>
      <c r="EZK27" s="14"/>
      <c r="EZM27" s="14"/>
      <c r="EZO27" s="14"/>
      <c r="EZQ27" s="14"/>
      <c r="EZS27" s="14"/>
      <c r="EZU27" s="14"/>
      <c r="EZW27" s="14"/>
      <c r="EZY27" s="14"/>
      <c r="FAA27" s="14"/>
      <c r="FAC27" s="14"/>
      <c r="FAE27" s="14"/>
      <c r="FAG27" s="14"/>
      <c r="FAI27" s="14"/>
      <c r="FAK27" s="14"/>
      <c r="FAM27" s="14"/>
      <c r="FAO27" s="14"/>
      <c r="FAQ27" s="14"/>
      <c r="FAS27" s="14"/>
      <c r="FAU27" s="14"/>
      <c r="FAW27" s="14"/>
      <c r="FAY27" s="14"/>
      <c r="FBA27" s="14"/>
      <c r="FBC27" s="14"/>
      <c r="FBE27" s="14"/>
      <c r="FBG27" s="14"/>
      <c r="FBI27" s="14"/>
      <c r="FBK27" s="14"/>
      <c r="FBM27" s="14"/>
      <c r="FBO27" s="14"/>
      <c r="FBQ27" s="14"/>
      <c r="FBS27" s="14"/>
      <c r="FBU27" s="14"/>
      <c r="FBW27" s="14"/>
      <c r="FBY27" s="14"/>
      <c r="FCA27" s="14"/>
      <c r="FCC27" s="14"/>
      <c r="FCE27" s="14"/>
      <c r="FCG27" s="14"/>
      <c r="FCI27" s="14"/>
      <c r="FCK27" s="14"/>
      <c r="FCM27" s="14"/>
      <c r="FCO27" s="14"/>
      <c r="FCQ27" s="14"/>
      <c r="FCS27" s="14"/>
      <c r="FCU27" s="14"/>
      <c r="FCW27" s="14"/>
      <c r="FCY27" s="14"/>
      <c r="FDA27" s="14"/>
      <c r="FDC27" s="14"/>
      <c r="FDE27" s="14"/>
      <c r="FDG27" s="14"/>
      <c r="FDI27" s="14"/>
      <c r="FDK27" s="14"/>
      <c r="FDM27" s="14"/>
      <c r="FDO27" s="14"/>
      <c r="FDQ27" s="14"/>
      <c r="FDS27" s="14"/>
      <c r="FDU27" s="14"/>
      <c r="FDW27" s="14"/>
      <c r="FDY27" s="14"/>
      <c r="FEA27" s="14"/>
      <c r="FEC27" s="14"/>
      <c r="FEE27" s="14"/>
      <c r="FEG27" s="14"/>
      <c r="FEI27" s="14"/>
      <c r="FEK27" s="14"/>
      <c r="FEM27" s="14"/>
      <c r="FEO27" s="14"/>
      <c r="FEQ27" s="14"/>
      <c r="FES27" s="14"/>
      <c r="FEU27" s="14"/>
      <c r="FEW27" s="14"/>
      <c r="FEY27" s="14"/>
      <c r="FFA27" s="14"/>
      <c r="FFC27" s="14"/>
      <c r="FFE27" s="14"/>
      <c r="FFG27" s="14"/>
      <c r="FFI27" s="14"/>
      <c r="FFK27" s="14"/>
      <c r="FFM27" s="14"/>
      <c r="FFO27" s="14"/>
      <c r="FFQ27" s="14"/>
      <c r="FFS27" s="14"/>
      <c r="FFU27" s="14"/>
      <c r="FFW27" s="14"/>
      <c r="FFY27" s="14"/>
      <c r="FGA27" s="14"/>
      <c r="FGC27" s="14"/>
      <c r="FGE27" s="14"/>
      <c r="FGG27" s="14"/>
      <c r="FGI27" s="14"/>
      <c r="FGK27" s="14"/>
      <c r="FGM27" s="14"/>
      <c r="FGO27" s="14"/>
      <c r="FGQ27" s="14"/>
      <c r="FGS27" s="14"/>
      <c r="FGU27" s="14"/>
      <c r="FGW27" s="14"/>
      <c r="FGY27" s="14"/>
      <c r="FHA27" s="14"/>
      <c r="FHC27" s="14"/>
      <c r="FHE27" s="14"/>
      <c r="FHG27" s="14"/>
      <c r="FHI27" s="14"/>
      <c r="FHK27" s="14"/>
      <c r="FHM27" s="14"/>
      <c r="FHO27" s="14"/>
      <c r="FHQ27" s="14"/>
      <c r="FHS27" s="14"/>
      <c r="FHU27" s="14"/>
      <c r="FHW27" s="14"/>
      <c r="FHY27" s="14"/>
      <c r="FIA27" s="14"/>
      <c r="FIC27" s="14"/>
      <c r="FIE27" s="14"/>
      <c r="FIG27" s="14"/>
      <c r="FII27" s="14"/>
      <c r="FIK27" s="14"/>
      <c r="FIM27" s="14"/>
      <c r="FIO27" s="14"/>
      <c r="FIQ27" s="14"/>
      <c r="FIS27" s="14"/>
      <c r="FIU27" s="14"/>
      <c r="FIW27" s="14"/>
      <c r="FIY27" s="14"/>
      <c r="FJA27" s="14"/>
      <c r="FJC27" s="14"/>
      <c r="FJE27" s="14"/>
      <c r="FJG27" s="14"/>
      <c r="FJI27" s="14"/>
      <c r="FJK27" s="14"/>
      <c r="FJM27" s="14"/>
      <c r="FJO27" s="14"/>
      <c r="FJQ27" s="14"/>
      <c r="FJS27" s="14"/>
      <c r="FJU27" s="14"/>
      <c r="FJW27" s="14"/>
      <c r="FJY27" s="14"/>
      <c r="FKA27" s="14"/>
      <c r="FKC27" s="14"/>
      <c r="FKE27" s="14"/>
      <c r="FKG27" s="14"/>
      <c r="FKI27" s="14"/>
      <c r="FKK27" s="14"/>
      <c r="FKM27" s="14"/>
      <c r="FKO27" s="14"/>
      <c r="FKQ27" s="14"/>
      <c r="FKS27" s="14"/>
      <c r="FKU27" s="14"/>
      <c r="FKW27" s="14"/>
      <c r="FKY27" s="14"/>
      <c r="FLA27" s="14"/>
      <c r="FLC27" s="14"/>
      <c r="FLE27" s="14"/>
      <c r="FLG27" s="14"/>
      <c r="FLI27" s="14"/>
      <c r="FLK27" s="14"/>
      <c r="FLM27" s="14"/>
      <c r="FLO27" s="14"/>
      <c r="FLQ27" s="14"/>
      <c r="FLS27" s="14"/>
      <c r="FLU27" s="14"/>
      <c r="FLW27" s="14"/>
      <c r="FLY27" s="14"/>
      <c r="FMA27" s="14"/>
      <c r="FMC27" s="14"/>
      <c r="FME27" s="14"/>
      <c r="FMG27" s="14"/>
      <c r="FMI27" s="14"/>
      <c r="FMK27" s="14"/>
      <c r="FMM27" s="14"/>
      <c r="FMO27" s="14"/>
      <c r="FMQ27" s="14"/>
      <c r="FMS27" s="14"/>
      <c r="FMU27" s="14"/>
      <c r="FMW27" s="14"/>
      <c r="FMY27" s="14"/>
      <c r="FNA27" s="14"/>
      <c r="FNC27" s="14"/>
      <c r="FNE27" s="14"/>
      <c r="FNG27" s="14"/>
      <c r="FNI27" s="14"/>
      <c r="FNK27" s="14"/>
      <c r="FNM27" s="14"/>
      <c r="FNO27" s="14"/>
      <c r="FNQ27" s="14"/>
      <c r="FNS27" s="14"/>
      <c r="FNU27" s="14"/>
      <c r="FNW27" s="14"/>
      <c r="FNY27" s="14"/>
      <c r="FOA27" s="14"/>
      <c r="FOC27" s="14"/>
      <c r="FOE27" s="14"/>
      <c r="FOG27" s="14"/>
      <c r="FOI27" s="14"/>
      <c r="FOK27" s="14"/>
      <c r="FOM27" s="14"/>
      <c r="FOO27" s="14"/>
      <c r="FOQ27" s="14"/>
      <c r="FOS27" s="14"/>
      <c r="FOU27" s="14"/>
      <c r="FOW27" s="14"/>
      <c r="FOY27" s="14"/>
      <c r="FPA27" s="14"/>
      <c r="FPC27" s="14"/>
      <c r="FPE27" s="14"/>
      <c r="FPG27" s="14"/>
      <c r="FPI27" s="14"/>
      <c r="FPK27" s="14"/>
      <c r="FPM27" s="14"/>
      <c r="FPO27" s="14"/>
      <c r="FPQ27" s="14"/>
      <c r="FPS27" s="14"/>
      <c r="FPU27" s="14"/>
      <c r="FPW27" s="14"/>
      <c r="FPY27" s="14"/>
      <c r="FQA27" s="14"/>
      <c r="FQC27" s="14"/>
      <c r="FQE27" s="14"/>
      <c r="FQG27" s="14"/>
      <c r="FQI27" s="14"/>
      <c r="FQK27" s="14"/>
      <c r="FQM27" s="14"/>
      <c r="FQO27" s="14"/>
      <c r="FQQ27" s="14"/>
      <c r="FQS27" s="14"/>
      <c r="FQU27" s="14"/>
      <c r="FQW27" s="14"/>
      <c r="FQY27" s="14"/>
      <c r="FRA27" s="14"/>
      <c r="FRC27" s="14"/>
      <c r="FRE27" s="14"/>
      <c r="FRG27" s="14"/>
      <c r="FRI27" s="14"/>
      <c r="FRK27" s="14"/>
      <c r="FRM27" s="14"/>
      <c r="FRO27" s="14"/>
      <c r="FRQ27" s="14"/>
      <c r="FRS27" s="14"/>
      <c r="FRU27" s="14"/>
      <c r="FRW27" s="14"/>
      <c r="FRY27" s="14"/>
      <c r="FSA27" s="14"/>
      <c r="FSC27" s="14"/>
      <c r="FSE27" s="14"/>
      <c r="FSG27" s="14"/>
      <c r="FSI27" s="14"/>
      <c r="FSK27" s="14"/>
      <c r="FSM27" s="14"/>
      <c r="FSO27" s="14"/>
      <c r="FSQ27" s="14"/>
      <c r="FSS27" s="14"/>
      <c r="FSU27" s="14"/>
      <c r="FSW27" s="14"/>
      <c r="FSY27" s="14"/>
      <c r="FTA27" s="14"/>
      <c r="FTC27" s="14"/>
      <c r="FTE27" s="14"/>
      <c r="FTG27" s="14"/>
      <c r="FTI27" s="14"/>
      <c r="FTK27" s="14"/>
      <c r="FTM27" s="14"/>
      <c r="FTO27" s="14"/>
      <c r="FTQ27" s="14"/>
      <c r="FTS27" s="14"/>
      <c r="FTU27" s="14"/>
      <c r="FTW27" s="14"/>
      <c r="FTY27" s="14"/>
      <c r="FUA27" s="14"/>
      <c r="FUC27" s="14"/>
      <c r="FUE27" s="14"/>
      <c r="FUG27" s="14"/>
      <c r="FUI27" s="14"/>
      <c r="FUK27" s="14"/>
      <c r="FUM27" s="14"/>
      <c r="FUO27" s="14"/>
      <c r="FUQ27" s="14"/>
      <c r="FUS27" s="14"/>
      <c r="FUU27" s="14"/>
      <c r="FUW27" s="14"/>
      <c r="FUY27" s="14"/>
      <c r="FVA27" s="14"/>
      <c r="FVC27" s="14"/>
      <c r="FVE27" s="14"/>
      <c r="FVG27" s="14"/>
      <c r="FVI27" s="14"/>
      <c r="FVK27" s="14"/>
      <c r="FVM27" s="14"/>
      <c r="FVO27" s="14"/>
      <c r="FVQ27" s="14"/>
      <c r="FVS27" s="14"/>
      <c r="FVU27" s="14"/>
      <c r="FVW27" s="14"/>
      <c r="FVY27" s="14"/>
      <c r="FWA27" s="14"/>
      <c r="FWC27" s="14"/>
      <c r="FWE27" s="14"/>
      <c r="FWG27" s="14"/>
      <c r="FWI27" s="14"/>
      <c r="FWK27" s="14"/>
      <c r="FWM27" s="14"/>
      <c r="FWO27" s="14"/>
      <c r="FWQ27" s="14"/>
      <c r="FWS27" s="14"/>
      <c r="FWU27" s="14"/>
      <c r="FWW27" s="14"/>
      <c r="FWY27" s="14"/>
      <c r="FXA27" s="14"/>
      <c r="FXC27" s="14"/>
      <c r="FXE27" s="14"/>
      <c r="FXG27" s="14"/>
      <c r="FXI27" s="14"/>
      <c r="FXK27" s="14"/>
      <c r="FXM27" s="14"/>
      <c r="FXO27" s="14"/>
      <c r="FXQ27" s="14"/>
      <c r="FXS27" s="14"/>
      <c r="FXU27" s="14"/>
      <c r="FXW27" s="14"/>
      <c r="FXY27" s="14"/>
      <c r="FYA27" s="14"/>
      <c r="FYC27" s="14"/>
      <c r="FYE27" s="14"/>
      <c r="FYG27" s="14"/>
      <c r="FYI27" s="14"/>
      <c r="FYK27" s="14"/>
      <c r="FYM27" s="14"/>
      <c r="FYO27" s="14"/>
      <c r="FYQ27" s="14"/>
      <c r="FYS27" s="14"/>
      <c r="FYU27" s="14"/>
      <c r="FYW27" s="14"/>
      <c r="FYY27" s="14"/>
      <c r="FZA27" s="14"/>
      <c r="FZC27" s="14"/>
      <c r="FZE27" s="14"/>
      <c r="FZG27" s="14"/>
      <c r="FZI27" s="14"/>
      <c r="FZK27" s="14"/>
      <c r="FZM27" s="14"/>
      <c r="FZO27" s="14"/>
      <c r="FZQ27" s="14"/>
      <c r="FZS27" s="14"/>
      <c r="FZU27" s="14"/>
      <c r="FZW27" s="14"/>
      <c r="FZY27" s="14"/>
      <c r="GAA27" s="14"/>
      <c r="GAC27" s="14"/>
      <c r="GAE27" s="14"/>
      <c r="GAG27" s="14"/>
      <c r="GAI27" s="14"/>
      <c r="GAK27" s="14"/>
      <c r="GAM27" s="14"/>
      <c r="GAO27" s="14"/>
      <c r="GAQ27" s="14"/>
      <c r="GAS27" s="14"/>
      <c r="GAU27" s="14"/>
      <c r="GAW27" s="14"/>
      <c r="GAY27" s="14"/>
      <c r="GBA27" s="14"/>
      <c r="GBC27" s="14"/>
      <c r="GBE27" s="14"/>
      <c r="GBG27" s="14"/>
      <c r="GBI27" s="14"/>
      <c r="GBK27" s="14"/>
      <c r="GBM27" s="14"/>
      <c r="GBO27" s="14"/>
      <c r="GBQ27" s="14"/>
      <c r="GBS27" s="14"/>
      <c r="GBU27" s="14"/>
      <c r="GBW27" s="14"/>
      <c r="GBY27" s="14"/>
      <c r="GCA27" s="14"/>
      <c r="GCC27" s="14"/>
      <c r="GCE27" s="14"/>
      <c r="GCG27" s="14"/>
      <c r="GCI27" s="14"/>
      <c r="GCK27" s="14"/>
      <c r="GCM27" s="14"/>
      <c r="GCO27" s="14"/>
      <c r="GCQ27" s="14"/>
      <c r="GCS27" s="14"/>
      <c r="GCU27" s="14"/>
      <c r="GCW27" s="14"/>
      <c r="GCY27" s="14"/>
      <c r="GDA27" s="14"/>
      <c r="GDC27" s="14"/>
      <c r="GDE27" s="14"/>
      <c r="GDG27" s="14"/>
      <c r="GDI27" s="14"/>
      <c r="GDK27" s="14"/>
      <c r="GDM27" s="14"/>
      <c r="GDO27" s="14"/>
      <c r="GDQ27" s="14"/>
      <c r="GDS27" s="14"/>
      <c r="GDU27" s="14"/>
      <c r="GDW27" s="14"/>
      <c r="GDY27" s="14"/>
      <c r="GEA27" s="14"/>
      <c r="GEC27" s="14"/>
      <c r="GEE27" s="14"/>
      <c r="GEG27" s="14"/>
      <c r="GEI27" s="14"/>
      <c r="GEK27" s="14"/>
      <c r="GEM27" s="14"/>
      <c r="GEO27" s="14"/>
      <c r="GEQ27" s="14"/>
      <c r="GES27" s="14"/>
      <c r="GEU27" s="14"/>
      <c r="GEW27" s="14"/>
      <c r="GEY27" s="14"/>
      <c r="GFA27" s="14"/>
      <c r="GFC27" s="14"/>
      <c r="GFE27" s="14"/>
      <c r="GFG27" s="14"/>
      <c r="GFI27" s="14"/>
      <c r="GFK27" s="14"/>
      <c r="GFM27" s="14"/>
      <c r="GFO27" s="14"/>
      <c r="GFQ27" s="14"/>
      <c r="GFS27" s="14"/>
      <c r="GFU27" s="14"/>
      <c r="GFW27" s="14"/>
      <c r="GFY27" s="14"/>
      <c r="GGA27" s="14"/>
      <c r="GGC27" s="14"/>
      <c r="GGE27" s="14"/>
      <c r="GGG27" s="14"/>
      <c r="GGI27" s="14"/>
      <c r="GGK27" s="14"/>
      <c r="GGM27" s="14"/>
      <c r="GGO27" s="14"/>
      <c r="GGQ27" s="14"/>
      <c r="GGS27" s="14"/>
      <c r="GGU27" s="14"/>
      <c r="GGW27" s="14"/>
      <c r="GGY27" s="14"/>
      <c r="GHA27" s="14"/>
      <c r="GHC27" s="14"/>
      <c r="GHE27" s="14"/>
      <c r="GHG27" s="14"/>
      <c r="GHI27" s="14"/>
      <c r="GHK27" s="14"/>
      <c r="GHM27" s="14"/>
      <c r="GHO27" s="14"/>
      <c r="GHQ27" s="14"/>
      <c r="GHS27" s="14"/>
      <c r="GHU27" s="14"/>
      <c r="GHW27" s="14"/>
      <c r="GHY27" s="14"/>
      <c r="GIA27" s="14"/>
      <c r="GIC27" s="14"/>
      <c r="GIE27" s="14"/>
      <c r="GIG27" s="14"/>
      <c r="GII27" s="14"/>
      <c r="GIK27" s="14"/>
      <c r="GIM27" s="14"/>
      <c r="GIO27" s="14"/>
      <c r="GIQ27" s="14"/>
      <c r="GIS27" s="14"/>
      <c r="GIU27" s="14"/>
      <c r="GIW27" s="14"/>
      <c r="GIY27" s="14"/>
      <c r="GJA27" s="14"/>
      <c r="GJC27" s="14"/>
      <c r="GJE27" s="14"/>
      <c r="GJG27" s="14"/>
      <c r="GJI27" s="14"/>
      <c r="GJK27" s="14"/>
      <c r="GJM27" s="14"/>
      <c r="GJO27" s="14"/>
      <c r="GJQ27" s="14"/>
      <c r="GJS27" s="14"/>
      <c r="GJU27" s="14"/>
      <c r="GJW27" s="14"/>
      <c r="GJY27" s="14"/>
      <c r="GKA27" s="14"/>
      <c r="GKC27" s="14"/>
      <c r="GKE27" s="14"/>
      <c r="GKG27" s="14"/>
      <c r="GKI27" s="14"/>
      <c r="GKK27" s="14"/>
      <c r="GKM27" s="14"/>
      <c r="GKO27" s="14"/>
      <c r="GKQ27" s="14"/>
      <c r="GKS27" s="14"/>
      <c r="GKU27" s="14"/>
      <c r="GKW27" s="14"/>
      <c r="GKY27" s="14"/>
      <c r="GLA27" s="14"/>
      <c r="GLC27" s="14"/>
      <c r="GLE27" s="14"/>
      <c r="GLG27" s="14"/>
      <c r="GLI27" s="14"/>
      <c r="GLK27" s="14"/>
      <c r="GLM27" s="14"/>
      <c r="GLO27" s="14"/>
      <c r="GLQ27" s="14"/>
      <c r="GLS27" s="14"/>
      <c r="GLU27" s="14"/>
      <c r="GLW27" s="14"/>
      <c r="GLY27" s="14"/>
      <c r="GMA27" s="14"/>
      <c r="GMC27" s="14"/>
      <c r="GME27" s="14"/>
      <c r="GMG27" s="14"/>
      <c r="GMI27" s="14"/>
      <c r="GMK27" s="14"/>
      <c r="GMM27" s="14"/>
      <c r="GMO27" s="14"/>
      <c r="GMQ27" s="14"/>
      <c r="GMS27" s="14"/>
      <c r="GMU27" s="14"/>
      <c r="GMW27" s="14"/>
      <c r="GMY27" s="14"/>
      <c r="GNA27" s="14"/>
      <c r="GNC27" s="14"/>
      <c r="GNE27" s="14"/>
      <c r="GNG27" s="14"/>
      <c r="GNI27" s="14"/>
      <c r="GNK27" s="14"/>
      <c r="GNM27" s="14"/>
      <c r="GNO27" s="14"/>
      <c r="GNQ27" s="14"/>
      <c r="GNS27" s="14"/>
      <c r="GNU27" s="14"/>
      <c r="GNW27" s="14"/>
      <c r="GNY27" s="14"/>
      <c r="GOA27" s="14"/>
      <c r="GOC27" s="14"/>
      <c r="GOE27" s="14"/>
      <c r="GOG27" s="14"/>
      <c r="GOI27" s="14"/>
      <c r="GOK27" s="14"/>
      <c r="GOM27" s="14"/>
      <c r="GOO27" s="14"/>
      <c r="GOQ27" s="14"/>
      <c r="GOS27" s="14"/>
      <c r="GOU27" s="14"/>
      <c r="GOW27" s="14"/>
      <c r="GOY27" s="14"/>
      <c r="GPA27" s="14"/>
      <c r="GPC27" s="14"/>
      <c r="GPE27" s="14"/>
      <c r="GPG27" s="14"/>
      <c r="GPI27" s="14"/>
      <c r="GPK27" s="14"/>
      <c r="GPM27" s="14"/>
      <c r="GPO27" s="14"/>
      <c r="GPQ27" s="14"/>
      <c r="GPS27" s="14"/>
      <c r="GPU27" s="14"/>
      <c r="GPW27" s="14"/>
      <c r="GPY27" s="14"/>
      <c r="GQA27" s="14"/>
      <c r="GQC27" s="14"/>
      <c r="GQE27" s="14"/>
      <c r="GQG27" s="14"/>
      <c r="GQI27" s="14"/>
      <c r="GQK27" s="14"/>
      <c r="GQM27" s="14"/>
      <c r="GQO27" s="14"/>
      <c r="GQQ27" s="14"/>
      <c r="GQS27" s="14"/>
      <c r="GQU27" s="14"/>
      <c r="GQW27" s="14"/>
      <c r="GQY27" s="14"/>
      <c r="GRA27" s="14"/>
      <c r="GRC27" s="14"/>
      <c r="GRE27" s="14"/>
      <c r="GRG27" s="14"/>
      <c r="GRI27" s="14"/>
      <c r="GRK27" s="14"/>
      <c r="GRM27" s="14"/>
      <c r="GRO27" s="14"/>
      <c r="GRQ27" s="14"/>
      <c r="GRS27" s="14"/>
      <c r="GRU27" s="14"/>
      <c r="GRW27" s="14"/>
      <c r="GRY27" s="14"/>
      <c r="GSA27" s="14"/>
      <c r="GSC27" s="14"/>
      <c r="GSE27" s="14"/>
      <c r="GSG27" s="14"/>
      <c r="GSI27" s="14"/>
      <c r="GSK27" s="14"/>
      <c r="GSM27" s="14"/>
      <c r="GSO27" s="14"/>
      <c r="GSQ27" s="14"/>
      <c r="GSS27" s="14"/>
      <c r="GSU27" s="14"/>
      <c r="GSW27" s="14"/>
      <c r="GSY27" s="14"/>
      <c r="GTA27" s="14"/>
      <c r="GTC27" s="14"/>
      <c r="GTE27" s="14"/>
      <c r="GTG27" s="14"/>
      <c r="GTI27" s="14"/>
      <c r="GTK27" s="14"/>
      <c r="GTM27" s="14"/>
      <c r="GTO27" s="14"/>
      <c r="GTQ27" s="14"/>
      <c r="GTS27" s="14"/>
      <c r="GTU27" s="14"/>
      <c r="GTW27" s="14"/>
      <c r="GTY27" s="14"/>
      <c r="GUA27" s="14"/>
      <c r="GUC27" s="14"/>
      <c r="GUE27" s="14"/>
      <c r="GUG27" s="14"/>
      <c r="GUI27" s="14"/>
      <c r="GUK27" s="14"/>
      <c r="GUM27" s="14"/>
      <c r="GUO27" s="14"/>
      <c r="GUQ27" s="14"/>
      <c r="GUS27" s="14"/>
      <c r="GUU27" s="14"/>
      <c r="GUW27" s="14"/>
      <c r="GUY27" s="14"/>
      <c r="GVA27" s="14"/>
      <c r="GVC27" s="14"/>
      <c r="GVE27" s="14"/>
      <c r="GVG27" s="14"/>
      <c r="GVI27" s="14"/>
      <c r="GVK27" s="14"/>
      <c r="GVM27" s="14"/>
      <c r="GVO27" s="14"/>
      <c r="GVQ27" s="14"/>
      <c r="GVS27" s="14"/>
      <c r="GVU27" s="14"/>
      <c r="GVW27" s="14"/>
      <c r="GVY27" s="14"/>
      <c r="GWA27" s="14"/>
      <c r="GWC27" s="14"/>
      <c r="GWE27" s="14"/>
      <c r="GWG27" s="14"/>
      <c r="GWI27" s="14"/>
      <c r="GWK27" s="14"/>
      <c r="GWM27" s="14"/>
      <c r="GWO27" s="14"/>
      <c r="GWQ27" s="14"/>
      <c r="GWS27" s="14"/>
      <c r="GWU27" s="14"/>
      <c r="GWW27" s="14"/>
      <c r="GWY27" s="14"/>
      <c r="GXA27" s="14"/>
      <c r="GXC27" s="14"/>
      <c r="GXE27" s="14"/>
      <c r="GXG27" s="14"/>
      <c r="GXI27" s="14"/>
      <c r="GXK27" s="14"/>
      <c r="GXM27" s="14"/>
      <c r="GXO27" s="14"/>
      <c r="GXQ27" s="14"/>
      <c r="GXS27" s="14"/>
      <c r="GXU27" s="14"/>
      <c r="GXW27" s="14"/>
      <c r="GXY27" s="14"/>
      <c r="GYA27" s="14"/>
      <c r="GYC27" s="14"/>
      <c r="GYE27" s="14"/>
      <c r="GYG27" s="14"/>
      <c r="GYI27" s="14"/>
      <c r="GYK27" s="14"/>
      <c r="GYM27" s="14"/>
      <c r="GYO27" s="14"/>
      <c r="GYQ27" s="14"/>
      <c r="GYS27" s="14"/>
      <c r="GYU27" s="14"/>
      <c r="GYW27" s="14"/>
      <c r="GYY27" s="14"/>
      <c r="GZA27" s="14"/>
      <c r="GZC27" s="14"/>
      <c r="GZE27" s="14"/>
      <c r="GZG27" s="14"/>
      <c r="GZI27" s="14"/>
      <c r="GZK27" s="14"/>
      <c r="GZM27" s="14"/>
      <c r="GZO27" s="14"/>
      <c r="GZQ27" s="14"/>
      <c r="GZS27" s="14"/>
      <c r="GZU27" s="14"/>
      <c r="GZW27" s="14"/>
      <c r="GZY27" s="14"/>
      <c r="HAA27" s="14"/>
      <c r="HAC27" s="14"/>
      <c r="HAE27" s="14"/>
      <c r="HAG27" s="14"/>
      <c r="HAI27" s="14"/>
      <c r="HAK27" s="14"/>
      <c r="HAM27" s="14"/>
      <c r="HAO27" s="14"/>
      <c r="HAQ27" s="14"/>
      <c r="HAS27" s="14"/>
      <c r="HAU27" s="14"/>
      <c r="HAW27" s="14"/>
      <c r="HAY27" s="14"/>
      <c r="HBA27" s="14"/>
      <c r="HBC27" s="14"/>
      <c r="HBE27" s="14"/>
      <c r="HBG27" s="14"/>
      <c r="HBI27" s="14"/>
      <c r="HBK27" s="14"/>
      <c r="HBM27" s="14"/>
      <c r="HBO27" s="14"/>
      <c r="HBQ27" s="14"/>
      <c r="HBS27" s="14"/>
      <c r="HBU27" s="14"/>
      <c r="HBW27" s="14"/>
      <c r="HBY27" s="14"/>
      <c r="HCA27" s="14"/>
      <c r="HCC27" s="14"/>
      <c r="HCE27" s="14"/>
      <c r="HCG27" s="14"/>
      <c r="HCI27" s="14"/>
      <c r="HCK27" s="14"/>
      <c r="HCM27" s="14"/>
      <c r="HCO27" s="14"/>
      <c r="HCQ27" s="14"/>
      <c r="HCS27" s="14"/>
      <c r="HCU27" s="14"/>
      <c r="HCW27" s="14"/>
      <c r="HCY27" s="14"/>
      <c r="HDA27" s="14"/>
      <c r="HDC27" s="14"/>
      <c r="HDE27" s="14"/>
      <c r="HDG27" s="14"/>
      <c r="HDI27" s="14"/>
      <c r="HDK27" s="14"/>
      <c r="HDM27" s="14"/>
      <c r="HDO27" s="14"/>
      <c r="HDQ27" s="14"/>
      <c r="HDS27" s="14"/>
      <c r="HDU27" s="14"/>
      <c r="HDW27" s="14"/>
      <c r="HDY27" s="14"/>
      <c r="HEA27" s="14"/>
      <c r="HEC27" s="14"/>
      <c r="HEE27" s="14"/>
      <c r="HEG27" s="14"/>
      <c r="HEI27" s="14"/>
      <c r="HEK27" s="14"/>
      <c r="HEM27" s="14"/>
      <c r="HEO27" s="14"/>
      <c r="HEQ27" s="14"/>
      <c r="HES27" s="14"/>
      <c r="HEU27" s="14"/>
      <c r="HEW27" s="14"/>
      <c r="HEY27" s="14"/>
      <c r="HFA27" s="14"/>
      <c r="HFC27" s="14"/>
      <c r="HFE27" s="14"/>
      <c r="HFG27" s="14"/>
      <c r="HFI27" s="14"/>
      <c r="HFK27" s="14"/>
      <c r="HFM27" s="14"/>
      <c r="HFO27" s="14"/>
      <c r="HFQ27" s="14"/>
      <c r="HFS27" s="14"/>
      <c r="HFU27" s="14"/>
      <c r="HFW27" s="14"/>
      <c r="HFY27" s="14"/>
      <c r="HGA27" s="14"/>
      <c r="HGC27" s="14"/>
      <c r="HGE27" s="14"/>
      <c r="HGG27" s="14"/>
      <c r="HGI27" s="14"/>
      <c r="HGK27" s="14"/>
      <c r="HGM27" s="14"/>
      <c r="HGO27" s="14"/>
      <c r="HGQ27" s="14"/>
      <c r="HGS27" s="14"/>
      <c r="HGU27" s="14"/>
      <c r="HGW27" s="14"/>
      <c r="HGY27" s="14"/>
      <c r="HHA27" s="14"/>
      <c r="HHC27" s="14"/>
      <c r="HHE27" s="14"/>
      <c r="HHG27" s="14"/>
      <c r="HHI27" s="14"/>
      <c r="HHK27" s="14"/>
      <c r="HHM27" s="14"/>
      <c r="HHO27" s="14"/>
      <c r="HHQ27" s="14"/>
      <c r="HHS27" s="14"/>
      <c r="HHU27" s="14"/>
      <c r="HHW27" s="14"/>
      <c r="HHY27" s="14"/>
      <c r="HIA27" s="14"/>
      <c r="HIC27" s="14"/>
      <c r="HIE27" s="14"/>
      <c r="HIG27" s="14"/>
      <c r="HII27" s="14"/>
      <c r="HIK27" s="14"/>
      <c r="HIM27" s="14"/>
      <c r="HIO27" s="14"/>
      <c r="HIQ27" s="14"/>
      <c r="HIS27" s="14"/>
      <c r="HIU27" s="14"/>
      <c r="HIW27" s="14"/>
      <c r="HIY27" s="14"/>
      <c r="HJA27" s="14"/>
      <c r="HJC27" s="14"/>
      <c r="HJE27" s="14"/>
      <c r="HJG27" s="14"/>
      <c r="HJI27" s="14"/>
      <c r="HJK27" s="14"/>
      <c r="HJM27" s="14"/>
      <c r="HJO27" s="14"/>
      <c r="HJQ27" s="14"/>
      <c r="HJS27" s="14"/>
      <c r="HJU27" s="14"/>
      <c r="HJW27" s="14"/>
      <c r="HJY27" s="14"/>
      <c r="HKA27" s="14"/>
      <c r="HKC27" s="14"/>
      <c r="HKE27" s="14"/>
      <c r="HKG27" s="14"/>
      <c r="HKI27" s="14"/>
      <c r="HKK27" s="14"/>
      <c r="HKM27" s="14"/>
      <c r="HKO27" s="14"/>
      <c r="HKQ27" s="14"/>
      <c r="HKS27" s="14"/>
      <c r="HKU27" s="14"/>
      <c r="HKW27" s="14"/>
      <c r="HKY27" s="14"/>
      <c r="HLA27" s="14"/>
      <c r="HLC27" s="14"/>
      <c r="HLE27" s="14"/>
      <c r="HLG27" s="14"/>
      <c r="HLI27" s="14"/>
      <c r="HLK27" s="14"/>
      <c r="HLM27" s="14"/>
      <c r="HLO27" s="14"/>
      <c r="HLQ27" s="14"/>
      <c r="HLS27" s="14"/>
      <c r="HLU27" s="14"/>
      <c r="HLW27" s="14"/>
      <c r="HLY27" s="14"/>
      <c r="HMA27" s="14"/>
      <c r="HMC27" s="14"/>
      <c r="HME27" s="14"/>
      <c r="HMG27" s="14"/>
      <c r="HMI27" s="14"/>
      <c r="HMK27" s="14"/>
      <c r="HMM27" s="14"/>
      <c r="HMO27" s="14"/>
      <c r="HMQ27" s="14"/>
      <c r="HMS27" s="14"/>
      <c r="HMU27" s="14"/>
      <c r="HMW27" s="14"/>
      <c r="HMY27" s="14"/>
      <c r="HNA27" s="14"/>
      <c r="HNC27" s="14"/>
      <c r="HNE27" s="14"/>
      <c r="HNG27" s="14"/>
      <c r="HNI27" s="14"/>
      <c r="HNK27" s="14"/>
      <c r="HNM27" s="14"/>
      <c r="HNO27" s="14"/>
      <c r="HNQ27" s="14"/>
      <c r="HNS27" s="14"/>
      <c r="HNU27" s="14"/>
      <c r="HNW27" s="14"/>
      <c r="HNY27" s="14"/>
      <c r="HOA27" s="14"/>
      <c r="HOC27" s="14"/>
      <c r="HOE27" s="14"/>
      <c r="HOG27" s="14"/>
      <c r="HOI27" s="14"/>
      <c r="HOK27" s="14"/>
      <c r="HOM27" s="14"/>
      <c r="HOO27" s="14"/>
      <c r="HOQ27" s="14"/>
      <c r="HOS27" s="14"/>
      <c r="HOU27" s="14"/>
      <c r="HOW27" s="14"/>
      <c r="HOY27" s="14"/>
      <c r="HPA27" s="14"/>
      <c r="HPC27" s="14"/>
      <c r="HPE27" s="14"/>
      <c r="HPG27" s="14"/>
      <c r="HPI27" s="14"/>
      <c r="HPK27" s="14"/>
      <c r="HPM27" s="14"/>
      <c r="HPO27" s="14"/>
      <c r="HPQ27" s="14"/>
      <c r="HPS27" s="14"/>
      <c r="HPU27" s="14"/>
      <c r="HPW27" s="14"/>
      <c r="HPY27" s="14"/>
      <c r="HQA27" s="14"/>
      <c r="HQC27" s="14"/>
      <c r="HQE27" s="14"/>
      <c r="HQG27" s="14"/>
      <c r="HQI27" s="14"/>
      <c r="HQK27" s="14"/>
      <c r="HQM27" s="14"/>
      <c r="HQO27" s="14"/>
      <c r="HQQ27" s="14"/>
      <c r="HQS27" s="14"/>
      <c r="HQU27" s="14"/>
      <c r="HQW27" s="14"/>
      <c r="HQY27" s="14"/>
      <c r="HRA27" s="14"/>
      <c r="HRC27" s="14"/>
      <c r="HRE27" s="14"/>
      <c r="HRG27" s="14"/>
      <c r="HRI27" s="14"/>
      <c r="HRK27" s="14"/>
      <c r="HRM27" s="14"/>
      <c r="HRO27" s="14"/>
      <c r="HRQ27" s="14"/>
      <c r="HRS27" s="14"/>
      <c r="HRU27" s="14"/>
      <c r="HRW27" s="14"/>
      <c r="HRY27" s="14"/>
      <c r="HSA27" s="14"/>
      <c r="HSC27" s="14"/>
      <c r="HSE27" s="14"/>
      <c r="HSG27" s="14"/>
      <c r="HSI27" s="14"/>
      <c r="HSK27" s="14"/>
      <c r="HSM27" s="14"/>
      <c r="HSO27" s="14"/>
      <c r="HSQ27" s="14"/>
      <c r="HSS27" s="14"/>
      <c r="HSU27" s="14"/>
      <c r="HSW27" s="14"/>
      <c r="HSY27" s="14"/>
      <c r="HTA27" s="14"/>
      <c r="HTC27" s="14"/>
      <c r="HTE27" s="14"/>
      <c r="HTG27" s="14"/>
      <c r="HTI27" s="14"/>
      <c r="HTK27" s="14"/>
      <c r="HTM27" s="14"/>
      <c r="HTO27" s="14"/>
      <c r="HTQ27" s="14"/>
      <c r="HTS27" s="14"/>
      <c r="HTU27" s="14"/>
      <c r="HTW27" s="14"/>
      <c r="HTY27" s="14"/>
      <c r="HUA27" s="14"/>
      <c r="HUC27" s="14"/>
      <c r="HUE27" s="14"/>
      <c r="HUG27" s="14"/>
      <c r="HUI27" s="14"/>
      <c r="HUK27" s="14"/>
      <c r="HUM27" s="14"/>
      <c r="HUO27" s="14"/>
      <c r="HUQ27" s="14"/>
      <c r="HUS27" s="14"/>
      <c r="HUU27" s="14"/>
      <c r="HUW27" s="14"/>
      <c r="HUY27" s="14"/>
      <c r="HVA27" s="14"/>
      <c r="HVC27" s="14"/>
      <c r="HVE27" s="14"/>
      <c r="HVG27" s="14"/>
      <c r="HVI27" s="14"/>
      <c r="HVK27" s="14"/>
      <c r="HVM27" s="14"/>
      <c r="HVO27" s="14"/>
      <c r="HVQ27" s="14"/>
      <c r="HVS27" s="14"/>
      <c r="HVU27" s="14"/>
      <c r="HVW27" s="14"/>
      <c r="HVY27" s="14"/>
      <c r="HWA27" s="14"/>
      <c r="HWC27" s="14"/>
      <c r="HWE27" s="14"/>
      <c r="HWG27" s="14"/>
      <c r="HWI27" s="14"/>
      <c r="HWK27" s="14"/>
      <c r="HWM27" s="14"/>
      <c r="HWO27" s="14"/>
      <c r="HWQ27" s="14"/>
      <c r="HWS27" s="14"/>
      <c r="HWU27" s="14"/>
      <c r="HWW27" s="14"/>
      <c r="HWY27" s="14"/>
      <c r="HXA27" s="14"/>
      <c r="HXC27" s="14"/>
      <c r="HXE27" s="14"/>
      <c r="HXG27" s="14"/>
      <c r="HXI27" s="14"/>
      <c r="HXK27" s="14"/>
      <c r="HXM27" s="14"/>
      <c r="HXO27" s="14"/>
      <c r="HXQ27" s="14"/>
      <c r="HXS27" s="14"/>
      <c r="HXU27" s="14"/>
      <c r="HXW27" s="14"/>
      <c r="HXY27" s="14"/>
      <c r="HYA27" s="14"/>
      <c r="HYC27" s="14"/>
      <c r="HYE27" s="14"/>
      <c r="HYG27" s="14"/>
      <c r="HYI27" s="14"/>
      <c r="HYK27" s="14"/>
      <c r="HYM27" s="14"/>
      <c r="HYO27" s="14"/>
      <c r="HYQ27" s="14"/>
      <c r="HYS27" s="14"/>
      <c r="HYU27" s="14"/>
      <c r="HYW27" s="14"/>
      <c r="HYY27" s="14"/>
      <c r="HZA27" s="14"/>
      <c r="HZC27" s="14"/>
      <c r="HZE27" s="14"/>
      <c r="HZG27" s="14"/>
      <c r="HZI27" s="14"/>
      <c r="HZK27" s="14"/>
      <c r="HZM27" s="14"/>
      <c r="HZO27" s="14"/>
      <c r="HZQ27" s="14"/>
      <c r="HZS27" s="14"/>
      <c r="HZU27" s="14"/>
      <c r="HZW27" s="14"/>
      <c r="HZY27" s="14"/>
      <c r="IAA27" s="14"/>
      <c r="IAC27" s="14"/>
      <c r="IAE27" s="14"/>
      <c r="IAG27" s="14"/>
      <c r="IAI27" s="14"/>
      <c r="IAK27" s="14"/>
      <c r="IAM27" s="14"/>
      <c r="IAO27" s="14"/>
      <c r="IAQ27" s="14"/>
      <c r="IAS27" s="14"/>
      <c r="IAU27" s="14"/>
      <c r="IAW27" s="14"/>
      <c r="IAY27" s="14"/>
      <c r="IBA27" s="14"/>
      <c r="IBC27" s="14"/>
      <c r="IBE27" s="14"/>
      <c r="IBG27" s="14"/>
      <c r="IBI27" s="14"/>
      <c r="IBK27" s="14"/>
      <c r="IBM27" s="14"/>
      <c r="IBO27" s="14"/>
      <c r="IBQ27" s="14"/>
      <c r="IBS27" s="14"/>
      <c r="IBU27" s="14"/>
      <c r="IBW27" s="14"/>
      <c r="IBY27" s="14"/>
      <c r="ICA27" s="14"/>
      <c r="ICC27" s="14"/>
      <c r="ICE27" s="14"/>
      <c r="ICG27" s="14"/>
      <c r="ICI27" s="14"/>
      <c r="ICK27" s="14"/>
      <c r="ICM27" s="14"/>
      <c r="ICO27" s="14"/>
      <c r="ICQ27" s="14"/>
      <c r="ICS27" s="14"/>
      <c r="ICU27" s="14"/>
      <c r="ICW27" s="14"/>
      <c r="ICY27" s="14"/>
      <c r="IDA27" s="14"/>
      <c r="IDC27" s="14"/>
      <c r="IDE27" s="14"/>
      <c r="IDG27" s="14"/>
      <c r="IDI27" s="14"/>
      <c r="IDK27" s="14"/>
      <c r="IDM27" s="14"/>
      <c r="IDO27" s="14"/>
      <c r="IDQ27" s="14"/>
      <c r="IDS27" s="14"/>
      <c r="IDU27" s="14"/>
      <c r="IDW27" s="14"/>
      <c r="IDY27" s="14"/>
      <c r="IEA27" s="14"/>
      <c r="IEC27" s="14"/>
      <c r="IEE27" s="14"/>
      <c r="IEG27" s="14"/>
      <c r="IEI27" s="14"/>
      <c r="IEK27" s="14"/>
      <c r="IEM27" s="14"/>
      <c r="IEO27" s="14"/>
      <c r="IEQ27" s="14"/>
      <c r="IES27" s="14"/>
      <c r="IEU27" s="14"/>
      <c r="IEW27" s="14"/>
      <c r="IEY27" s="14"/>
      <c r="IFA27" s="14"/>
      <c r="IFC27" s="14"/>
      <c r="IFE27" s="14"/>
      <c r="IFG27" s="14"/>
      <c r="IFI27" s="14"/>
      <c r="IFK27" s="14"/>
      <c r="IFM27" s="14"/>
      <c r="IFO27" s="14"/>
      <c r="IFQ27" s="14"/>
      <c r="IFS27" s="14"/>
      <c r="IFU27" s="14"/>
      <c r="IFW27" s="14"/>
      <c r="IFY27" s="14"/>
      <c r="IGA27" s="14"/>
      <c r="IGC27" s="14"/>
      <c r="IGE27" s="14"/>
      <c r="IGG27" s="14"/>
      <c r="IGI27" s="14"/>
      <c r="IGK27" s="14"/>
      <c r="IGM27" s="14"/>
      <c r="IGO27" s="14"/>
      <c r="IGQ27" s="14"/>
      <c r="IGS27" s="14"/>
      <c r="IGU27" s="14"/>
      <c r="IGW27" s="14"/>
      <c r="IGY27" s="14"/>
      <c r="IHA27" s="14"/>
      <c r="IHC27" s="14"/>
      <c r="IHE27" s="14"/>
      <c r="IHG27" s="14"/>
      <c r="IHI27" s="14"/>
      <c r="IHK27" s="14"/>
      <c r="IHM27" s="14"/>
      <c r="IHO27" s="14"/>
      <c r="IHQ27" s="14"/>
      <c r="IHS27" s="14"/>
      <c r="IHU27" s="14"/>
      <c r="IHW27" s="14"/>
      <c r="IHY27" s="14"/>
      <c r="IIA27" s="14"/>
      <c r="IIC27" s="14"/>
      <c r="IIE27" s="14"/>
      <c r="IIG27" s="14"/>
      <c r="III27" s="14"/>
      <c r="IIK27" s="14"/>
      <c r="IIM27" s="14"/>
      <c r="IIO27" s="14"/>
      <c r="IIQ27" s="14"/>
      <c r="IIS27" s="14"/>
      <c r="IIU27" s="14"/>
      <c r="IIW27" s="14"/>
      <c r="IIY27" s="14"/>
      <c r="IJA27" s="14"/>
      <c r="IJC27" s="14"/>
      <c r="IJE27" s="14"/>
      <c r="IJG27" s="14"/>
      <c r="IJI27" s="14"/>
      <c r="IJK27" s="14"/>
      <c r="IJM27" s="14"/>
      <c r="IJO27" s="14"/>
      <c r="IJQ27" s="14"/>
      <c r="IJS27" s="14"/>
      <c r="IJU27" s="14"/>
      <c r="IJW27" s="14"/>
      <c r="IJY27" s="14"/>
      <c r="IKA27" s="14"/>
      <c r="IKC27" s="14"/>
      <c r="IKE27" s="14"/>
      <c r="IKG27" s="14"/>
      <c r="IKI27" s="14"/>
      <c r="IKK27" s="14"/>
      <c r="IKM27" s="14"/>
      <c r="IKO27" s="14"/>
      <c r="IKQ27" s="14"/>
      <c r="IKS27" s="14"/>
      <c r="IKU27" s="14"/>
      <c r="IKW27" s="14"/>
      <c r="IKY27" s="14"/>
      <c r="ILA27" s="14"/>
      <c r="ILC27" s="14"/>
      <c r="ILE27" s="14"/>
      <c r="ILG27" s="14"/>
      <c r="ILI27" s="14"/>
      <c r="ILK27" s="14"/>
      <c r="ILM27" s="14"/>
      <c r="ILO27" s="14"/>
      <c r="ILQ27" s="14"/>
      <c r="ILS27" s="14"/>
      <c r="ILU27" s="14"/>
      <c r="ILW27" s="14"/>
      <c r="ILY27" s="14"/>
      <c r="IMA27" s="14"/>
      <c r="IMC27" s="14"/>
      <c r="IME27" s="14"/>
      <c r="IMG27" s="14"/>
      <c r="IMI27" s="14"/>
      <c r="IMK27" s="14"/>
      <c r="IMM27" s="14"/>
      <c r="IMO27" s="14"/>
      <c r="IMQ27" s="14"/>
      <c r="IMS27" s="14"/>
      <c r="IMU27" s="14"/>
      <c r="IMW27" s="14"/>
      <c r="IMY27" s="14"/>
      <c r="INA27" s="14"/>
      <c r="INC27" s="14"/>
      <c r="INE27" s="14"/>
      <c r="ING27" s="14"/>
      <c r="INI27" s="14"/>
      <c r="INK27" s="14"/>
      <c r="INM27" s="14"/>
      <c r="INO27" s="14"/>
      <c r="INQ27" s="14"/>
      <c r="INS27" s="14"/>
      <c r="INU27" s="14"/>
      <c r="INW27" s="14"/>
      <c r="INY27" s="14"/>
      <c r="IOA27" s="14"/>
      <c r="IOC27" s="14"/>
      <c r="IOE27" s="14"/>
      <c r="IOG27" s="14"/>
      <c r="IOI27" s="14"/>
      <c r="IOK27" s="14"/>
      <c r="IOM27" s="14"/>
      <c r="IOO27" s="14"/>
      <c r="IOQ27" s="14"/>
      <c r="IOS27" s="14"/>
      <c r="IOU27" s="14"/>
      <c r="IOW27" s="14"/>
      <c r="IOY27" s="14"/>
      <c r="IPA27" s="14"/>
      <c r="IPC27" s="14"/>
      <c r="IPE27" s="14"/>
      <c r="IPG27" s="14"/>
      <c r="IPI27" s="14"/>
      <c r="IPK27" s="14"/>
      <c r="IPM27" s="14"/>
      <c r="IPO27" s="14"/>
      <c r="IPQ27" s="14"/>
      <c r="IPS27" s="14"/>
      <c r="IPU27" s="14"/>
      <c r="IPW27" s="14"/>
      <c r="IPY27" s="14"/>
      <c r="IQA27" s="14"/>
      <c r="IQC27" s="14"/>
      <c r="IQE27" s="14"/>
      <c r="IQG27" s="14"/>
      <c r="IQI27" s="14"/>
      <c r="IQK27" s="14"/>
      <c r="IQM27" s="14"/>
      <c r="IQO27" s="14"/>
      <c r="IQQ27" s="14"/>
      <c r="IQS27" s="14"/>
      <c r="IQU27" s="14"/>
      <c r="IQW27" s="14"/>
      <c r="IQY27" s="14"/>
      <c r="IRA27" s="14"/>
      <c r="IRC27" s="14"/>
      <c r="IRE27" s="14"/>
      <c r="IRG27" s="14"/>
      <c r="IRI27" s="14"/>
      <c r="IRK27" s="14"/>
      <c r="IRM27" s="14"/>
      <c r="IRO27" s="14"/>
      <c r="IRQ27" s="14"/>
      <c r="IRS27" s="14"/>
      <c r="IRU27" s="14"/>
      <c r="IRW27" s="14"/>
      <c r="IRY27" s="14"/>
      <c r="ISA27" s="14"/>
      <c r="ISC27" s="14"/>
      <c r="ISE27" s="14"/>
      <c r="ISG27" s="14"/>
      <c r="ISI27" s="14"/>
      <c r="ISK27" s="14"/>
      <c r="ISM27" s="14"/>
      <c r="ISO27" s="14"/>
      <c r="ISQ27" s="14"/>
      <c r="ISS27" s="14"/>
      <c r="ISU27" s="14"/>
      <c r="ISW27" s="14"/>
      <c r="ISY27" s="14"/>
      <c r="ITA27" s="14"/>
      <c r="ITC27" s="14"/>
      <c r="ITE27" s="14"/>
      <c r="ITG27" s="14"/>
      <c r="ITI27" s="14"/>
      <c r="ITK27" s="14"/>
      <c r="ITM27" s="14"/>
      <c r="ITO27" s="14"/>
      <c r="ITQ27" s="14"/>
      <c r="ITS27" s="14"/>
      <c r="ITU27" s="14"/>
      <c r="ITW27" s="14"/>
      <c r="ITY27" s="14"/>
      <c r="IUA27" s="14"/>
      <c r="IUC27" s="14"/>
      <c r="IUE27" s="14"/>
      <c r="IUG27" s="14"/>
      <c r="IUI27" s="14"/>
      <c r="IUK27" s="14"/>
      <c r="IUM27" s="14"/>
      <c r="IUO27" s="14"/>
      <c r="IUQ27" s="14"/>
      <c r="IUS27" s="14"/>
      <c r="IUU27" s="14"/>
      <c r="IUW27" s="14"/>
      <c r="IUY27" s="14"/>
      <c r="IVA27" s="14"/>
      <c r="IVC27" s="14"/>
      <c r="IVE27" s="14"/>
      <c r="IVG27" s="14"/>
      <c r="IVI27" s="14"/>
      <c r="IVK27" s="14"/>
      <c r="IVM27" s="14"/>
      <c r="IVO27" s="14"/>
      <c r="IVQ27" s="14"/>
      <c r="IVS27" s="14"/>
      <c r="IVU27" s="14"/>
      <c r="IVW27" s="14"/>
      <c r="IVY27" s="14"/>
      <c r="IWA27" s="14"/>
      <c r="IWC27" s="14"/>
      <c r="IWE27" s="14"/>
      <c r="IWG27" s="14"/>
      <c r="IWI27" s="14"/>
      <c r="IWK27" s="14"/>
      <c r="IWM27" s="14"/>
      <c r="IWO27" s="14"/>
      <c r="IWQ27" s="14"/>
      <c r="IWS27" s="14"/>
      <c r="IWU27" s="14"/>
      <c r="IWW27" s="14"/>
      <c r="IWY27" s="14"/>
      <c r="IXA27" s="14"/>
      <c r="IXC27" s="14"/>
      <c r="IXE27" s="14"/>
      <c r="IXG27" s="14"/>
      <c r="IXI27" s="14"/>
      <c r="IXK27" s="14"/>
      <c r="IXM27" s="14"/>
      <c r="IXO27" s="14"/>
      <c r="IXQ27" s="14"/>
      <c r="IXS27" s="14"/>
      <c r="IXU27" s="14"/>
      <c r="IXW27" s="14"/>
      <c r="IXY27" s="14"/>
      <c r="IYA27" s="14"/>
      <c r="IYC27" s="14"/>
      <c r="IYE27" s="14"/>
      <c r="IYG27" s="14"/>
      <c r="IYI27" s="14"/>
      <c r="IYK27" s="14"/>
      <c r="IYM27" s="14"/>
      <c r="IYO27" s="14"/>
      <c r="IYQ27" s="14"/>
      <c r="IYS27" s="14"/>
      <c r="IYU27" s="14"/>
      <c r="IYW27" s="14"/>
      <c r="IYY27" s="14"/>
      <c r="IZA27" s="14"/>
      <c r="IZC27" s="14"/>
      <c r="IZE27" s="14"/>
      <c r="IZG27" s="14"/>
      <c r="IZI27" s="14"/>
      <c r="IZK27" s="14"/>
      <c r="IZM27" s="14"/>
      <c r="IZO27" s="14"/>
      <c r="IZQ27" s="14"/>
      <c r="IZS27" s="14"/>
      <c r="IZU27" s="14"/>
      <c r="IZW27" s="14"/>
      <c r="IZY27" s="14"/>
      <c r="JAA27" s="14"/>
      <c r="JAC27" s="14"/>
      <c r="JAE27" s="14"/>
      <c r="JAG27" s="14"/>
      <c r="JAI27" s="14"/>
      <c r="JAK27" s="14"/>
      <c r="JAM27" s="14"/>
      <c r="JAO27" s="14"/>
      <c r="JAQ27" s="14"/>
      <c r="JAS27" s="14"/>
      <c r="JAU27" s="14"/>
      <c r="JAW27" s="14"/>
      <c r="JAY27" s="14"/>
      <c r="JBA27" s="14"/>
      <c r="JBC27" s="14"/>
      <c r="JBE27" s="14"/>
      <c r="JBG27" s="14"/>
      <c r="JBI27" s="14"/>
      <c r="JBK27" s="14"/>
      <c r="JBM27" s="14"/>
      <c r="JBO27" s="14"/>
      <c r="JBQ27" s="14"/>
      <c r="JBS27" s="14"/>
      <c r="JBU27" s="14"/>
      <c r="JBW27" s="14"/>
      <c r="JBY27" s="14"/>
      <c r="JCA27" s="14"/>
      <c r="JCC27" s="14"/>
      <c r="JCE27" s="14"/>
      <c r="JCG27" s="14"/>
      <c r="JCI27" s="14"/>
      <c r="JCK27" s="14"/>
      <c r="JCM27" s="14"/>
      <c r="JCO27" s="14"/>
      <c r="JCQ27" s="14"/>
      <c r="JCS27" s="14"/>
      <c r="JCU27" s="14"/>
      <c r="JCW27" s="14"/>
      <c r="JCY27" s="14"/>
      <c r="JDA27" s="14"/>
      <c r="JDC27" s="14"/>
      <c r="JDE27" s="14"/>
      <c r="JDG27" s="14"/>
      <c r="JDI27" s="14"/>
      <c r="JDK27" s="14"/>
      <c r="JDM27" s="14"/>
      <c r="JDO27" s="14"/>
      <c r="JDQ27" s="14"/>
      <c r="JDS27" s="14"/>
      <c r="JDU27" s="14"/>
      <c r="JDW27" s="14"/>
      <c r="JDY27" s="14"/>
      <c r="JEA27" s="14"/>
      <c r="JEC27" s="14"/>
      <c r="JEE27" s="14"/>
      <c r="JEG27" s="14"/>
      <c r="JEI27" s="14"/>
      <c r="JEK27" s="14"/>
      <c r="JEM27" s="14"/>
      <c r="JEO27" s="14"/>
      <c r="JEQ27" s="14"/>
      <c r="JES27" s="14"/>
      <c r="JEU27" s="14"/>
      <c r="JEW27" s="14"/>
      <c r="JEY27" s="14"/>
      <c r="JFA27" s="14"/>
      <c r="JFC27" s="14"/>
      <c r="JFE27" s="14"/>
      <c r="JFG27" s="14"/>
      <c r="JFI27" s="14"/>
      <c r="JFK27" s="14"/>
      <c r="JFM27" s="14"/>
      <c r="JFO27" s="14"/>
      <c r="JFQ27" s="14"/>
      <c r="JFS27" s="14"/>
      <c r="JFU27" s="14"/>
      <c r="JFW27" s="14"/>
      <c r="JFY27" s="14"/>
      <c r="JGA27" s="14"/>
      <c r="JGC27" s="14"/>
      <c r="JGE27" s="14"/>
      <c r="JGG27" s="14"/>
      <c r="JGI27" s="14"/>
      <c r="JGK27" s="14"/>
      <c r="JGM27" s="14"/>
      <c r="JGO27" s="14"/>
      <c r="JGQ27" s="14"/>
      <c r="JGS27" s="14"/>
      <c r="JGU27" s="14"/>
      <c r="JGW27" s="14"/>
      <c r="JGY27" s="14"/>
      <c r="JHA27" s="14"/>
      <c r="JHC27" s="14"/>
      <c r="JHE27" s="14"/>
      <c r="JHG27" s="14"/>
      <c r="JHI27" s="14"/>
      <c r="JHK27" s="14"/>
      <c r="JHM27" s="14"/>
      <c r="JHO27" s="14"/>
      <c r="JHQ27" s="14"/>
      <c r="JHS27" s="14"/>
      <c r="JHU27" s="14"/>
      <c r="JHW27" s="14"/>
      <c r="JHY27" s="14"/>
      <c r="JIA27" s="14"/>
      <c r="JIC27" s="14"/>
      <c r="JIE27" s="14"/>
      <c r="JIG27" s="14"/>
      <c r="JII27" s="14"/>
      <c r="JIK27" s="14"/>
      <c r="JIM27" s="14"/>
      <c r="JIO27" s="14"/>
      <c r="JIQ27" s="14"/>
      <c r="JIS27" s="14"/>
      <c r="JIU27" s="14"/>
      <c r="JIW27" s="14"/>
      <c r="JIY27" s="14"/>
      <c r="JJA27" s="14"/>
      <c r="JJC27" s="14"/>
      <c r="JJE27" s="14"/>
      <c r="JJG27" s="14"/>
      <c r="JJI27" s="14"/>
      <c r="JJK27" s="14"/>
      <c r="JJM27" s="14"/>
      <c r="JJO27" s="14"/>
      <c r="JJQ27" s="14"/>
      <c r="JJS27" s="14"/>
      <c r="JJU27" s="14"/>
      <c r="JJW27" s="14"/>
      <c r="JJY27" s="14"/>
      <c r="JKA27" s="14"/>
      <c r="JKC27" s="14"/>
      <c r="JKE27" s="14"/>
      <c r="JKG27" s="14"/>
      <c r="JKI27" s="14"/>
      <c r="JKK27" s="14"/>
      <c r="JKM27" s="14"/>
      <c r="JKO27" s="14"/>
      <c r="JKQ27" s="14"/>
      <c r="JKS27" s="14"/>
      <c r="JKU27" s="14"/>
      <c r="JKW27" s="14"/>
      <c r="JKY27" s="14"/>
      <c r="JLA27" s="14"/>
      <c r="JLC27" s="14"/>
      <c r="JLE27" s="14"/>
      <c r="JLG27" s="14"/>
      <c r="JLI27" s="14"/>
      <c r="JLK27" s="14"/>
      <c r="JLM27" s="14"/>
      <c r="JLO27" s="14"/>
      <c r="JLQ27" s="14"/>
      <c r="JLS27" s="14"/>
      <c r="JLU27" s="14"/>
      <c r="JLW27" s="14"/>
      <c r="JLY27" s="14"/>
      <c r="JMA27" s="14"/>
      <c r="JMC27" s="14"/>
      <c r="JME27" s="14"/>
      <c r="JMG27" s="14"/>
      <c r="JMI27" s="14"/>
      <c r="JMK27" s="14"/>
      <c r="JMM27" s="14"/>
      <c r="JMO27" s="14"/>
      <c r="JMQ27" s="14"/>
      <c r="JMS27" s="14"/>
      <c r="JMU27" s="14"/>
      <c r="JMW27" s="14"/>
      <c r="JMY27" s="14"/>
      <c r="JNA27" s="14"/>
      <c r="JNC27" s="14"/>
      <c r="JNE27" s="14"/>
      <c r="JNG27" s="14"/>
      <c r="JNI27" s="14"/>
      <c r="JNK27" s="14"/>
      <c r="JNM27" s="14"/>
      <c r="JNO27" s="14"/>
      <c r="JNQ27" s="14"/>
      <c r="JNS27" s="14"/>
      <c r="JNU27" s="14"/>
      <c r="JNW27" s="14"/>
      <c r="JNY27" s="14"/>
      <c r="JOA27" s="14"/>
      <c r="JOC27" s="14"/>
      <c r="JOE27" s="14"/>
      <c r="JOG27" s="14"/>
      <c r="JOI27" s="14"/>
      <c r="JOK27" s="14"/>
      <c r="JOM27" s="14"/>
      <c r="JOO27" s="14"/>
      <c r="JOQ27" s="14"/>
      <c r="JOS27" s="14"/>
      <c r="JOU27" s="14"/>
      <c r="JOW27" s="14"/>
      <c r="JOY27" s="14"/>
      <c r="JPA27" s="14"/>
      <c r="JPC27" s="14"/>
      <c r="JPE27" s="14"/>
      <c r="JPG27" s="14"/>
      <c r="JPI27" s="14"/>
      <c r="JPK27" s="14"/>
      <c r="JPM27" s="14"/>
      <c r="JPO27" s="14"/>
      <c r="JPQ27" s="14"/>
      <c r="JPS27" s="14"/>
      <c r="JPU27" s="14"/>
      <c r="JPW27" s="14"/>
      <c r="JPY27" s="14"/>
      <c r="JQA27" s="14"/>
      <c r="JQC27" s="14"/>
      <c r="JQE27" s="14"/>
      <c r="JQG27" s="14"/>
      <c r="JQI27" s="14"/>
      <c r="JQK27" s="14"/>
      <c r="JQM27" s="14"/>
      <c r="JQO27" s="14"/>
      <c r="JQQ27" s="14"/>
      <c r="JQS27" s="14"/>
      <c r="JQU27" s="14"/>
      <c r="JQW27" s="14"/>
      <c r="JQY27" s="14"/>
      <c r="JRA27" s="14"/>
      <c r="JRC27" s="14"/>
      <c r="JRE27" s="14"/>
      <c r="JRG27" s="14"/>
      <c r="JRI27" s="14"/>
      <c r="JRK27" s="14"/>
      <c r="JRM27" s="14"/>
      <c r="JRO27" s="14"/>
      <c r="JRQ27" s="14"/>
      <c r="JRS27" s="14"/>
      <c r="JRU27" s="14"/>
      <c r="JRW27" s="14"/>
      <c r="JRY27" s="14"/>
      <c r="JSA27" s="14"/>
      <c r="JSC27" s="14"/>
      <c r="JSE27" s="14"/>
      <c r="JSG27" s="14"/>
      <c r="JSI27" s="14"/>
      <c r="JSK27" s="14"/>
      <c r="JSM27" s="14"/>
      <c r="JSO27" s="14"/>
      <c r="JSQ27" s="14"/>
      <c r="JSS27" s="14"/>
      <c r="JSU27" s="14"/>
      <c r="JSW27" s="14"/>
      <c r="JSY27" s="14"/>
      <c r="JTA27" s="14"/>
      <c r="JTC27" s="14"/>
      <c r="JTE27" s="14"/>
      <c r="JTG27" s="14"/>
      <c r="JTI27" s="14"/>
      <c r="JTK27" s="14"/>
      <c r="JTM27" s="14"/>
      <c r="JTO27" s="14"/>
      <c r="JTQ27" s="14"/>
      <c r="JTS27" s="14"/>
      <c r="JTU27" s="14"/>
      <c r="JTW27" s="14"/>
      <c r="JTY27" s="14"/>
      <c r="JUA27" s="14"/>
      <c r="JUC27" s="14"/>
      <c r="JUE27" s="14"/>
      <c r="JUG27" s="14"/>
      <c r="JUI27" s="14"/>
      <c r="JUK27" s="14"/>
      <c r="JUM27" s="14"/>
      <c r="JUO27" s="14"/>
      <c r="JUQ27" s="14"/>
      <c r="JUS27" s="14"/>
      <c r="JUU27" s="14"/>
      <c r="JUW27" s="14"/>
      <c r="JUY27" s="14"/>
      <c r="JVA27" s="14"/>
      <c r="JVC27" s="14"/>
      <c r="JVE27" s="14"/>
      <c r="JVG27" s="14"/>
      <c r="JVI27" s="14"/>
      <c r="JVK27" s="14"/>
      <c r="JVM27" s="14"/>
      <c r="JVO27" s="14"/>
      <c r="JVQ27" s="14"/>
      <c r="JVS27" s="14"/>
      <c r="JVU27" s="14"/>
      <c r="JVW27" s="14"/>
      <c r="JVY27" s="14"/>
      <c r="JWA27" s="14"/>
      <c r="JWC27" s="14"/>
      <c r="JWE27" s="14"/>
      <c r="JWG27" s="14"/>
      <c r="JWI27" s="14"/>
      <c r="JWK27" s="14"/>
      <c r="JWM27" s="14"/>
      <c r="JWO27" s="14"/>
      <c r="JWQ27" s="14"/>
      <c r="JWS27" s="14"/>
      <c r="JWU27" s="14"/>
      <c r="JWW27" s="14"/>
      <c r="JWY27" s="14"/>
      <c r="JXA27" s="14"/>
      <c r="JXC27" s="14"/>
      <c r="JXE27" s="14"/>
      <c r="JXG27" s="14"/>
      <c r="JXI27" s="14"/>
      <c r="JXK27" s="14"/>
      <c r="JXM27" s="14"/>
      <c r="JXO27" s="14"/>
      <c r="JXQ27" s="14"/>
      <c r="JXS27" s="14"/>
      <c r="JXU27" s="14"/>
      <c r="JXW27" s="14"/>
      <c r="JXY27" s="14"/>
      <c r="JYA27" s="14"/>
      <c r="JYC27" s="14"/>
      <c r="JYE27" s="14"/>
      <c r="JYG27" s="14"/>
      <c r="JYI27" s="14"/>
      <c r="JYK27" s="14"/>
      <c r="JYM27" s="14"/>
      <c r="JYO27" s="14"/>
      <c r="JYQ27" s="14"/>
      <c r="JYS27" s="14"/>
      <c r="JYU27" s="14"/>
      <c r="JYW27" s="14"/>
      <c r="JYY27" s="14"/>
      <c r="JZA27" s="14"/>
      <c r="JZC27" s="14"/>
      <c r="JZE27" s="14"/>
      <c r="JZG27" s="14"/>
      <c r="JZI27" s="14"/>
      <c r="JZK27" s="14"/>
      <c r="JZM27" s="14"/>
      <c r="JZO27" s="14"/>
      <c r="JZQ27" s="14"/>
      <c r="JZS27" s="14"/>
      <c r="JZU27" s="14"/>
      <c r="JZW27" s="14"/>
      <c r="JZY27" s="14"/>
      <c r="KAA27" s="14"/>
      <c r="KAC27" s="14"/>
      <c r="KAE27" s="14"/>
      <c r="KAG27" s="14"/>
      <c r="KAI27" s="14"/>
      <c r="KAK27" s="14"/>
      <c r="KAM27" s="14"/>
      <c r="KAO27" s="14"/>
      <c r="KAQ27" s="14"/>
      <c r="KAS27" s="14"/>
      <c r="KAU27" s="14"/>
      <c r="KAW27" s="14"/>
      <c r="KAY27" s="14"/>
      <c r="KBA27" s="14"/>
      <c r="KBC27" s="14"/>
      <c r="KBE27" s="14"/>
      <c r="KBG27" s="14"/>
      <c r="KBI27" s="14"/>
      <c r="KBK27" s="14"/>
      <c r="KBM27" s="14"/>
      <c r="KBO27" s="14"/>
      <c r="KBQ27" s="14"/>
      <c r="KBS27" s="14"/>
      <c r="KBU27" s="14"/>
      <c r="KBW27" s="14"/>
      <c r="KBY27" s="14"/>
      <c r="KCA27" s="14"/>
      <c r="KCC27" s="14"/>
      <c r="KCE27" s="14"/>
      <c r="KCG27" s="14"/>
      <c r="KCI27" s="14"/>
      <c r="KCK27" s="14"/>
      <c r="KCM27" s="14"/>
      <c r="KCO27" s="14"/>
      <c r="KCQ27" s="14"/>
      <c r="KCS27" s="14"/>
      <c r="KCU27" s="14"/>
      <c r="KCW27" s="14"/>
      <c r="KCY27" s="14"/>
      <c r="KDA27" s="14"/>
      <c r="KDC27" s="14"/>
      <c r="KDE27" s="14"/>
      <c r="KDG27" s="14"/>
      <c r="KDI27" s="14"/>
      <c r="KDK27" s="14"/>
      <c r="KDM27" s="14"/>
      <c r="KDO27" s="14"/>
      <c r="KDQ27" s="14"/>
      <c r="KDS27" s="14"/>
      <c r="KDU27" s="14"/>
      <c r="KDW27" s="14"/>
      <c r="KDY27" s="14"/>
      <c r="KEA27" s="14"/>
      <c r="KEC27" s="14"/>
      <c r="KEE27" s="14"/>
      <c r="KEG27" s="14"/>
      <c r="KEI27" s="14"/>
      <c r="KEK27" s="14"/>
      <c r="KEM27" s="14"/>
      <c r="KEO27" s="14"/>
      <c r="KEQ27" s="14"/>
      <c r="KES27" s="14"/>
      <c r="KEU27" s="14"/>
      <c r="KEW27" s="14"/>
      <c r="KEY27" s="14"/>
      <c r="KFA27" s="14"/>
      <c r="KFC27" s="14"/>
      <c r="KFE27" s="14"/>
      <c r="KFG27" s="14"/>
      <c r="KFI27" s="14"/>
      <c r="KFK27" s="14"/>
      <c r="KFM27" s="14"/>
      <c r="KFO27" s="14"/>
      <c r="KFQ27" s="14"/>
      <c r="KFS27" s="14"/>
      <c r="KFU27" s="14"/>
      <c r="KFW27" s="14"/>
      <c r="KFY27" s="14"/>
      <c r="KGA27" s="14"/>
      <c r="KGC27" s="14"/>
      <c r="KGE27" s="14"/>
      <c r="KGG27" s="14"/>
      <c r="KGI27" s="14"/>
      <c r="KGK27" s="14"/>
      <c r="KGM27" s="14"/>
      <c r="KGO27" s="14"/>
      <c r="KGQ27" s="14"/>
      <c r="KGS27" s="14"/>
      <c r="KGU27" s="14"/>
      <c r="KGW27" s="14"/>
      <c r="KGY27" s="14"/>
      <c r="KHA27" s="14"/>
      <c r="KHC27" s="14"/>
      <c r="KHE27" s="14"/>
      <c r="KHG27" s="14"/>
      <c r="KHI27" s="14"/>
      <c r="KHK27" s="14"/>
      <c r="KHM27" s="14"/>
      <c r="KHO27" s="14"/>
      <c r="KHQ27" s="14"/>
      <c r="KHS27" s="14"/>
      <c r="KHU27" s="14"/>
      <c r="KHW27" s="14"/>
      <c r="KHY27" s="14"/>
      <c r="KIA27" s="14"/>
      <c r="KIC27" s="14"/>
      <c r="KIE27" s="14"/>
      <c r="KIG27" s="14"/>
      <c r="KII27" s="14"/>
      <c r="KIK27" s="14"/>
      <c r="KIM27" s="14"/>
      <c r="KIO27" s="14"/>
      <c r="KIQ27" s="14"/>
      <c r="KIS27" s="14"/>
      <c r="KIU27" s="14"/>
      <c r="KIW27" s="14"/>
      <c r="KIY27" s="14"/>
      <c r="KJA27" s="14"/>
      <c r="KJC27" s="14"/>
      <c r="KJE27" s="14"/>
      <c r="KJG27" s="14"/>
      <c r="KJI27" s="14"/>
      <c r="KJK27" s="14"/>
      <c r="KJM27" s="14"/>
      <c r="KJO27" s="14"/>
      <c r="KJQ27" s="14"/>
      <c r="KJS27" s="14"/>
      <c r="KJU27" s="14"/>
      <c r="KJW27" s="14"/>
      <c r="KJY27" s="14"/>
      <c r="KKA27" s="14"/>
      <c r="KKC27" s="14"/>
      <c r="KKE27" s="14"/>
      <c r="KKG27" s="14"/>
      <c r="KKI27" s="14"/>
      <c r="KKK27" s="14"/>
      <c r="KKM27" s="14"/>
      <c r="KKO27" s="14"/>
      <c r="KKQ27" s="14"/>
      <c r="KKS27" s="14"/>
      <c r="KKU27" s="14"/>
      <c r="KKW27" s="14"/>
      <c r="KKY27" s="14"/>
      <c r="KLA27" s="14"/>
      <c r="KLC27" s="14"/>
      <c r="KLE27" s="14"/>
      <c r="KLG27" s="14"/>
      <c r="KLI27" s="14"/>
      <c r="KLK27" s="14"/>
      <c r="KLM27" s="14"/>
      <c r="KLO27" s="14"/>
      <c r="KLQ27" s="14"/>
      <c r="KLS27" s="14"/>
      <c r="KLU27" s="14"/>
      <c r="KLW27" s="14"/>
      <c r="KLY27" s="14"/>
      <c r="KMA27" s="14"/>
      <c r="KMC27" s="14"/>
      <c r="KME27" s="14"/>
      <c r="KMG27" s="14"/>
      <c r="KMI27" s="14"/>
      <c r="KMK27" s="14"/>
      <c r="KMM27" s="14"/>
      <c r="KMO27" s="14"/>
      <c r="KMQ27" s="14"/>
      <c r="KMS27" s="14"/>
      <c r="KMU27" s="14"/>
      <c r="KMW27" s="14"/>
      <c r="KMY27" s="14"/>
      <c r="KNA27" s="14"/>
      <c r="KNC27" s="14"/>
      <c r="KNE27" s="14"/>
      <c r="KNG27" s="14"/>
      <c r="KNI27" s="14"/>
      <c r="KNK27" s="14"/>
      <c r="KNM27" s="14"/>
      <c r="KNO27" s="14"/>
      <c r="KNQ27" s="14"/>
      <c r="KNS27" s="14"/>
      <c r="KNU27" s="14"/>
      <c r="KNW27" s="14"/>
      <c r="KNY27" s="14"/>
      <c r="KOA27" s="14"/>
      <c r="KOC27" s="14"/>
      <c r="KOE27" s="14"/>
      <c r="KOG27" s="14"/>
      <c r="KOI27" s="14"/>
      <c r="KOK27" s="14"/>
      <c r="KOM27" s="14"/>
      <c r="KOO27" s="14"/>
      <c r="KOQ27" s="14"/>
      <c r="KOS27" s="14"/>
      <c r="KOU27" s="14"/>
      <c r="KOW27" s="14"/>
      <c r="KOY27" s="14"/>
      <c r="KPA27" s="14"/>
      <c r="KPC27" s="14"/>
      <c r="KPE27" s="14"/>
      <c r="KPG27" s="14"/>
      <c r="KPI27" s="14"/>
      <c r="KPK27" s="14"/>
      <c r="KPM27" s="14"/>
      <c r="KPO27" s="14"/>
      <c r="KPQ27" s="14"/>
      <c r="KPS27" s="14"/>
      <c r="KPU27" s="14"/>
      <c r="KPW27" s="14"/>
      <c r="KPY27" s="14"/>
      <c r="KQA27" s="14"/>
      <c r="KQC27" s="14"/>
      <c r="KQE27" s="14"/>
      <c r="KQG27" s="14"/>
      <c r="KQI27" s="14"/>
      <c r="KQK27" s="14"/>
      <c r="KQM27" s="14"/>
      <c r="KQO27" s="14"/>
      <c r="KQQ27" s="14"/>
      <c r="KQS27" s="14"/>
      <c r="KQU27" s="14"/>
      <c r="KQW27" s="14"/>
      <c r="KQY27" s="14"/>
      <c r="KRA27" s="14"/>
      <c r="KRC27" s="14"/>
      <c r="KRE27" s="14"/>
      <c r="KRG27" s="14"/>
      <c r="KRI27" s="14"/>
      <c r="KRK27" s="14"/>
      <c r="KRM27" s="14"/>
      <c r="KRO27" s="14"/>
      <c r="KRQ27" s="14"/>
      <c r="KRS27" s="14"/>
      <c r="KRU27" s="14"/>
      <c r="KRW27" s="14"/>
      <c r="KRY27" s="14"/>
      <c r="KSA27" s="14"/>
      <c r="KSC27" s="14"/>
      <c r="KSE27" s="14"/>
      <c r="KSG27" s="14"/>
      <c r="KSI27" s="14"/>
      <c r="KSK27" s="14"/>
      <c r="KSM27" s="14"/>
      <c r="KSO27" s="14"/>
      <c r="KSQ27" s="14"/>
      <c r="KSS27" s="14"/>
      <c r="KSU27" s="14"/>
      <c r="KSW27" s="14"/>
      <c r="KSY27" s="14"/>
      <c r="KTA27" s="14"/>
      <c r="KTC27" s="14"/>
      <c r="KTE27" s="14"/>
      <c r="KTG27" s="14"/>
      <c r="KTI27" s="14"/>
      <c r="KTK27" s="14"/>
      <c r="KTM27" s="14"/>
      <c r="KTO27" s="14"/>
      <c r="KTQ27" s="14"/>
      <c r="KTS27" s="14"/>
      <c r="KTU27" s="14"/>
      <c r="KTW27" s="14"/>
      <c r="KTY27" s="14"/>
      <c r="KUA27" s="14"/>
      <c r="KUC27" s="14"/>
      <c r="KUE27" s="14"/>
      <c r="KUG27" s="14"/>
      <c r="KUI27" s="14"/>
      <c r="KUK27" s="14"/>
      <c r="KUM27" s="14"/>
      <c r="KUO27" s="14"/>
      <c r="KUQ27" s="14"/>
      <c r="KUS27" s="14"/>
      <c r="KUU27" s="14"/>
      <c r="KUW27" s="14"/>
      <c r="KUY27" s="14"/>
      <c r="KVA27" s="14"/>
      <c r="KVC27" s="14"/>
      <c r="KVE27" s="14"/>
      <c r="KVG27" s="14"/>
      <c r="KVI27" s="14"/>
      <c r="KVK27" s="14"/>
      <c r="KVM27" s="14"/>
      <c r="KVO27" s="14"/>
      <c r="KVQ27" s="14"/>
      <c r="KVS27" s="14"/>
      <c r="KVU27" s="14"/>
      <c r="KVW27" s="14"/>
      <c r="KVY27" s="14"/>
      <c r="KWA27" s="14"/>
      <c r="KWC27" s="14"/>
      <c r="KWE27" s="14"/>
      <c r="KWG27" s="14"/>
      <c r="KWI27" s="14"/>
      <c r="KWK27" s="14"/>
      <c r="KWM27" s="14"/>
      <c r="KWO27" s="14"/>
      <c r="KWQ27" s="14"/>
      <c r="KWS27" s="14"/>
      <c r="KWU27" s="14"/>
      <c r="KWW27" s="14"/>
      <c r="KWY27" s="14"/>
      <c r="KXA27" s="14"/>
      <c r="KXC27" s="14"/>
      <c r="KXE27" s="14"/>
      <c r="KXG27" s="14"/>
      <c r="KXI27" s="14"/>
      <c r="KXK27" s="14"/>
      <c r="KXM27" s="14"/>
      <c r="KXO27" s="14"/>
      <c r="KXQ27" s="14"/>
      <c r="KXS27" s="14"/>
      <c r="KXU27" s="14"/>
      <c r="KXW27" s="14"/>
      <c r="KXY27" s="14"/>
      <c r="KYA27" s="14"/>
      <c r="KYC27" s="14"/>
      <c r="KYE27" s="14"/>
      <c r="KYG27" s="14"/>
      <c r="KYI27" s="14"/>
      <c r="KYK27" s="14"/>
      <c r="KYM27" s="14"/>
      <c r="KYO27" s="14"/>
      <c r="KYQ27" s="14"/>
      <c r="KYS27" s="14"/>
      <c r="KYU27" s="14"/>
      <c r="KYW27" s="14"/>
      <c r="KYY27" s="14"/>
      <c r="KZA27" s="14"/>
      <c r="KZC27" s="14"/>
      <c r="KZE27" s="14"/>
      <c r="KZG27" s="14"/>
      <c r="KZI27" s="14"/>
      <c r="KZK27" s="14"/>
      <c r="KZM27" s="14"/>
      <c r="KZO27" s="14"/>
      <c r="KZQ27" s="14"/>
      <c r="KZS27" s="14"/>
      <c r="KZU27" s="14"/>
      <c r="KZW27" s="14"/>
      <c r="KZY27" s="14"/>
      <c r="LAA27" s="14"/>
      <c r="LAC27" s="14"/>
      <c r="LAE27" s="14"/>
      <c r="LAG27" s="14"/>
      <c r="LAI27" s="14"/>
      <c r="LAK27" s="14"/>
      <c r="LAM27" s="14"/>
      <c r="LAO27" s="14"/>
      <c r="LAQ27" s="14"/>
      <c r="LAS27" s="14"/>
      <c r="LAU27" s="14"/>
      <c r="LAW27" s="14"/>
      <c r="LAY27" s="14"/>
      <c r="LBA27" s="14"/>
      <c r="LBC27" s="14"/>
      <c r="LBE27" s="14"/>
      <c r="LBG27" s="14"/>
      <c r="LBI27" s="14"/>
      <c r="LBK27" s="14"/>
      <c r="LBM27" s="14"/>
      <c r="LBO27" s="14"/>
      <c r="LBQ27" s="14"/>
      <c r="LBS27" s="14"/>
      <c r="LBU27" s="14"/>
      <c r="LBW27" s="14"/>
      <c r="LBY27" s="14"/>
      <c r="LCA27" s="14"/>
      <c r="LCC27" s="14"/>
      <c r="LCE27" s="14"/>
      <c r="LCG27" s="14"/>
      <c r="LCI27" s="14"/>
      <c r="LCK27" s="14"/>
      <c r="LCM27" s="14"/>
      <c r="LCO27" s="14"/>
      <c r="LCQ27" s="14"/>
      <c r="LCS27" s="14"/>
      <c r="LCU27" s="14"/>
      <c r="LCW27" s="14"/>
      <c r="LCY27" s="14"/>
      <c r="LDA27" s="14"/>
      <c r="LDC27" s="14"/>
      <c r="LDE27" s="14"/>
      <c r="LDG27" s="14"/>
      <c r="LDI27" s="14"/>
      <c r="LDK27" s="14"/>
      <c r="LDM27" s="14"/>
      <c r="LDO27" s="14"/>
      <c r="LDQ27" s="14"/>
      <c r="LDS27" s="14"/>
      <c r="LDU27" s="14"/>
      <c r="LDW27" s="14"/>
      <c r="LDY27" s="14"/>
      <c r="LEA27" s="14"/>
      <c r="LEC27" s="14"/>
      <c r="LEE27" s="14"/>
      <c r="LEG27" s="14"/>
      <c r="LEI27" s="14"/>
      <c r="LEK27" s="14"/>
      <c r="LEM27" s="14"/>
      <c r="LEO27" s="14"/>
      <c r="LEQ27" s="14"/>
      <c r="LES27" s="14"/>
      <c r="LEU27" s="14"/>
      <c r="LEW27" s="14"/>
      <c r="LEY27" s="14"/>
      <c r="LFA27" s="14"/>
      <c r="LFC27" s="14"/>
      <c r="LFE27" s="14"/>
      <c r="LFG27" s="14"/>
      <c r="LFI27" s="14"/>
      <c r="LFK27" s="14"/>
      <c r="LFM27" s="14"/>
      <c r="LFO27" s="14"/>
      <c r="LFQ27" s="14"/>
      <c r="LFS27" s="14"/>
      <c r="LFU27" s="14"/>
      <c r="LFW27" s="14"/>
      <c r="LFY27" s="14"/>
      <c r="LGA27" s="14"/>
      <c r="LGC27" s="14"/>
      <c r="LGE27" s="14"/>
      <c r="LGG27" s="14"/>
      <c r="LGI27" s="14"/>
      <c r="LGK27" s="14"/>
      <c r="LGM27" s="14"/>
      <c r="LGO27" s="14"/>
      <c r="LGQ27" s="14"/>
      <c r="LGS27" s="14"/>
      <c r="LGU27" s="14"/>
      <c r="LGW27" s="14"/>
      <c r="LGY27" s="14"/>
      <c r="LHA27" s="14"/>
      <c r="LHC27" s="14"/>
      <c r="LHE27" s="14"/>
      <c r="LHG27" s="14"/>
      <c r="LHI27" s="14"/>
      <c r="LHK27" s="14"/>
      <c r="LHM27" s="14"/>
      <c r="LHO27" s="14"/>
      <c r="LHQ27" s="14"/>
      <c r="LHS27" s="14"/>
      <c r="LHU27" s="14"/>
      <c r="LHW27" s="14"/>
      <c r="LHY27" s="14"/>
      <c r="LIA27" s="14"/>
      <c r="LIC27" s="14"/>
      <c r="LIE27" s="14"/>
      <c r="LIG27" s="14"/>
      <c r="LII27" s="14"/>
      <c r="LIK27" s="14"/>
      <c r="LIM27" s="14"/>
      <c r="LIO27" s="14"/>
      <c r="LIQ27" s="14"/>
      <c r="LIS27" s="14"/>
      <c r="LIU27" s="14"/>
      <c r="LIW27" s="14"/>
      <c r="LIY27" s="14"/>
      <c r="LJA27" s="14"/>
      <c r="LJC27" s="14"/>
      <c r="LJE27" s="14"/>
      <c r="LJG27" s="14"/>
      <c r="LJI27" s="14"/>
      <c r="LJK27" s="14"/>
      <c r="LJM27" s="14"/>
      <c r="LJO27" s="14"/>
      <c r="LJQ27" s="14"/>
      <c r="LJS27" s="14"/>
      <c r="LJU27" s="14"/>
      <c r="LJW27" s="14"/>
      <c r="LJY27" s="14"/>
      <c r="LKA27" s="14"/>
      <c r="LKC27" s="14"/>
      <c r="LKE27" s="14"/>
      <c r="LKG27" s="14"/>
      <c r="LKI27" s="14"/>
      <c r="LKK27" s="14"/>
      <c r="LKM27" s="14"/>
      <c r="LKO27" s="14"/>
      <c r="LKQ27" s="14"/>
      <c r="LKS27" s="14"/>
      <c r="LKU27" s="14"/>
      <c r="LKW27" s="14"/>
      <c r="LKY27" s="14"/>
      <c r="LLA27" s="14"/>
      <c r="LLC27" s="14"/>
      <c r="LLE27" s="14"/>
      <c r="LLG27" s="14"/>
      <c r="LLI27" s="14"/>
      <c r="LLK27" s="14"/>
      <c r="LLM27" s="14"/>
      <c r="LLO27" s="14"/>
      <c r="LLQ27" s="14"/>
      <c r="LLS27" s="14"/>
      <c r="LLU27" s="14"/>
      <c r="LLW27" s="14"/>
      <c r="LLY27" s="14"/>
      <c r="LMA27" s="14"/>
      <c r="LMC27" s="14"/>
      <c r="LME27" s="14"/>
      <c r="LMG27" s="14"/>
      <c r="LMI27" s="14"/>
      <c r="LMK27" s="14"/>
      <c r="LMM27" s="14"/>
      <c r="LMO27" s="14"/>
      <c r="LMQ27" s="14"/>
      <c r="LMS27" s="14"/>
      <c r="LMU27" s="14"/>
      <c r="LMW27" s="14"/>
      <c r="LMY27" s="14"/>
      <c r="LNA27" s="14"/>
      <c r="LNC27" s="14"/>
      <c r="LNE27" s="14"/>
      <c r="LNG27" s="14"/>
      <c r="LNI27" s="14"/>
      <c r="LNK27" s="14"/>
      <c r="LNM27" s="14"/>
      <c r="LNO27" s="14"/>
      <c r="LNQ27" s="14"/>
      <c r="LNS27" s="14"/>
      <c r="LNU27" s="14"/>
      <c r="LNW27" s="14"/>
      <c r="LNY27" s="14"/>
      <c r="LOA27" s="14"/>
      <c r="LOC27" s="14"/>
      <c r="LOE27" s="14"/>
      <c r="LOG27" s="14"/>
      <c r="LOI27" s="14"/>
      <c r="LOK27" s="14"/>
      <c r="LOM27" s="14"/>
      <c r="LOO27" s="14"/>
      <c r="LOQ27" s="14"/>
      <c r="LOS27" s="14"/>
      <c r="LOU27" s="14"/>
      <c r="LOW27" s="14"/>
      <c r="LOY27" s="14"/>
      <c r="LPA27" s="14"/>
      <c r="LPC27" s="14"/>
      <c r="LPE27" s="14"/>
      <c r="LPG27" s="14"/>
      <c r="LPI27" s="14"/>
      <c r="LPK27" s="14"/>
      <c r="LPM27" s="14"/>
      <c r="LPO27" s="14"/>
      <c r="LPQ27" s="14"/>
      <c r="LPS27" s="14"/>
      <c r="LPU27" s="14"/>
      <c r="LPW27" s="14"/>
      <c r="LPY27" s="14"/>
      <c r="LQA27" s="14"/>
      <c r="LQC27" s="14"/>
      <c r="LQE27" s="14"/>
      <c r="LQG27" s="14"/>
      <c r="LQI27" s="14"/>
      <c r="LQK27" s="14"/>
      <c r="LQM27" s="14"/>
      <c r="LQO27" s="14"/>
      <c r="LQQ27" s="14"/>
      <c r="LQS27" s="14"/>
      <c r="LQU27" s="14"/>
      <c r="LQW27" s="14"/>
      <c r="LQY27" s="14"/>
      <c r="LRA27" s="14"/>
      <c r="LRC27" s="14"/>
      <c r="LRE27" s="14"/>
      <c r="LRG27" s="14"/>
      <c r="LRI27" s="14"/>
      <c r="LRK27" s="14"/>
      <c r="LRM27" s="14"/>
      <c r="LRO27" s="14"/>
      <c r="LRQ27" s="14"/>
      <c r="LRS27" s="14"/>
      <c r="LRU27" s="14"/>
      <c r="LRW27" s="14"/>
      <c r="LRY27" s="14"/>
      <c r="LSA27" s="14"/>
      <c r="LSC27" s="14"/>
      <c r="LSE27" s="14"/>
      <c r="LSG27" s="14"/>
      <c r="LSI27" s="14"/>
      <c r="LSK27" s="14"/>
      <c r="LSM27" s="14"/>
      <c r="LSO27" s="14"/>
      <c r="LSQ27" s="14"/>
      <c r="LSS27" s="14"/>
      <c r="LSU27" s="14"/>
      <c r="LSW27" s="14"/>
      <c r="LSY27" s="14"/>
      <c r="LTA27" s="14"/>
      <c r="LTC27" s="14"/>
      <c r="LTE27" s="14"/>
      <c r="LTG27" s="14"/>
      <c r="LTI27" s="14"/>
      <c r="LTK27" s="14"/>
      <c r="LTM27" s="14"/>
      <c r="LTO27" s="14"/>
      <c r="LTQ27" s="14"/>
      <c r="LTS27" s="14"/>
      <c r="LTU27" s="14"/>
      <c r="LTW27" s="14"/>
      <c r="LTY27" s="14"/>
      <c r="LUA27" s="14"/>
      <c r="LUC27" s="14"/>
      <c r="LUE27" s="14"/>
      <c r="LUG27" s="14"/>
      <c r="LUI27" s="14"/>
      <c r="LUK27" s="14"/>
      <c r="LUM27" s="14"/>
      <c r="LUO27" s="14"/>
      <c r="LUQ27" s="14"/>
      <c r="LUS27" s="14"/>
      <c r="LUU27" s="14"/>
      <c r="LUW27" s="14"/>
      <c r="LUY27" s="14"/>
      <c r="LVA27" s="14"/>
      <c r="LVC27" s="14"/>
      <c r="LVE27" s="14"/>
      <c r="LVG27" s="14"/>
      <c r="LVI27" s="14"/>
      <c r="LVK27" s="14"/>
      <c r="LVM27" s="14"/>
      <c r="LVO27" s="14"/>
      <c r="LVQ27" s="14"/>
      <c r="LVS27" s="14"/>
      <c r="LVU27" s="14"/>
      <c r="LVW27" s="14"/>
      <c r="LVY27" s="14"/>
      <c r="LWA27" s="14"/>
      <c r="LWC27" s="14"/>
      <c r="LWE27" s="14"/>
      <c r="LWG27" s="14"/>
      <c r="LWI27" s="14"/>
      <c r="LWK27" s="14"/>
      <c r="LWM27" s="14"/>
      <c r="LWO27" s="14"/>
      <c r="LWQ27" s="14"/>
      <c r="LWS27" s="14"/>
      <c r="LWU27" s="14"/>
      <c r="LWW27" s="14"/>
      <c r="LWY27" s="14"/>
      <c r="LXA27" s="14"/>
      <c r="LXC27" s="14"/>
      <c r="LXE27" s="14"/>
      <c r="LXG27" s="14"/>
      <c r="LXI27" s="14"/>
      <c r="LXK27" s="14"/>
      <c r="LXM27" s="14"/>
      <c r="LXO27" s="14"/>
      <c r="LXQ27" s="14"/>
      <c r="LXS27" s="14"/>
      <c r="LXU27" s="14"/>
      <c r="LXW27" s="14"/>
      <c r="LXY27" s="14"/>
      <c r="LYA27" s="14"/>
      <c r="LYC27" s="14"/>
      <c r="LYE27" s="14"/>
      <c r="LYG27" s="14"/>
      <c r="LYI27" s="14"/>
      <c r="LYK27" s="14"/>
      <c r="LYM27" s="14"/>
      <c r="LYO27" s="14"/>
      <c r="LYQ27" s="14"/>
      <c r="LYS27" s="14"/>
      <c r="LYU27" s="14"/>
      <c r="LYW27" s="14"/>
      <c r="LYY27" s="14"/>
      <c r="LZA27" s="14"/>
      <c r="LZC27" s="14"/>
      <c r="LZE27" s="14"/>
      <c r="LZG27" s="14"/>
      <c r="LZI27" s="14"/>
      <c r="LZK27" s="14"/>
      <c r="LZM27" s="14"/>
      <c r="LZO27" s="14"/>
      <c r="LZQ27" s="14"/>
      <c r="LZS27" s="14"/>
      <c r="LZU27" s="14"/>
      <c r="LZW27" s="14"/>
      <c r="LZY27" s="14"/>
      <c r="MAA27" s="14"/>
      <c r="MAC27" s="14"/>
      <c r="MAE27" s="14"/>
      <c r="MAG27" s="14"/>
      <c r="MAI27" s="14"/>
      <c r="MAK27" s="14"/>
      <c r="MAM27" s="14"/>
      <c r="MAO27" s="14"/>
      <c r="MAQ27" s="14"/>
      <c r="MAS27" s="14"/>
      <c r="MAU27" s="14"/>
      <c r="MAW27" s="14"/>
      <c r="MAY27" s="14"/>
      <c r="MBA27" s="14"/>
      <c r="MBC27" s="14"/>
      <c r="MBE27" s="14"/>
      <c r="MBG27" s="14"/>
      <c r="MBI27" s="14"/>
      <c r="MBK27" s="14"/>
      <c r="MBM27" s="14"/>
      <c r="MBO27" s="14"/>
      <c r="MBQ27" s="14"/>
      <c r="MBS27" s="14"/>
      <c r="MBU27" s="14"/>
      <c r="MBW27" s="14"/>
      <c r="MBY27" s="14"/>
      <c r="MCA27" s="14"/>
      <c r="MCC27" s="14"/>
      <c r="MCE27" s="14"/>
      <c r="MCG27" s="14"/>
      <c r="MCI27" s="14"/>
      <c r="MCK27" s="14"/>
      <c r="MCM27" s="14"/>
      <c r="MCO27" s="14"/>
      <c r="MCQ27" s="14"/>
      <c r="MCS27" s="14"/>
      <c r="MCU27" s="14"/>
      <c r="MCW27" s="14"/>
      <c r="MCY27" s="14"/>
      <c r="MDA27" s="14"/>
      <c r="MDC27" s="14"/>
      <c r="MDE27" s="14"/>
      <c r="MDG27" s="14"/>
      <c r="MDI27" s="14"/>
      <c r="MDK27" s="14"/>
      <c r="MDM27" s="14"/>
      <c r="MDO27" s="14"/>
      <c r="MDQ27" s="14"/>
      <c r="MDS27" s="14"/>
      <c r="MDU27" s="14"/>
      <c r="MDW27" s="14"/>
      <c r="MDY27" s="14"/>
      <c r="MEA27" s="14"/>
      <c r="MEC27" s="14"/>
      <c r="MEE27" s="14"/>
      <c r="MEG27" s="14"/>
      <c r="MEI27" s="14"/>
      <c r="MEK27" s="14"/>
      <c r="MEM27" s="14"/>
      <c r="MEO27" s="14"/>
      <c r="MEQ27" s="14"/>
      <c r="MES27" s="14"/>
      <c r="MEU27" s="14"/>
      <c r="MEW27" s="14"/>
      <c r="MEY27" s="14"/>
      <c r="MFA27" s="14"/>
      <c r="MFC27" s="14"/>
      <c r="MFE27" s="14"/>
      <c r="MFG27" s="14"/>
      <c r="MFI27" s="14"/>
      <c r="MFK27" s="14"/>
      <c r="MFM27" s="14"/>
      <c r="MFO27" s="14"/>
      <c r="MFQ27" s="14"/>
      <c r="MFS27" s="14"/>
      <c r="MFU27" s="14"/>
      <c r="MFW27" s="14"/>
      <c r="MFY27" s="14"/>
      <c r="MGA27" s="14"/>
      <c r="MGC27" s="14"/>
      <c r="MGE27" s="14"/>
      <c r="MGG27" s="14"/>
      <c r="MGI27" s="14"/>
      <c r="MGK27" s="14"/>
      <c r="MGM27" s="14"/>
      <c r="MGO27" s="14"/>
      <c r="MGQ27" s="14"/>
      <c r="MGS27" s="14"/>
      <c r="MGU27" s="14"/>
      <c r="MGW27" s="14"/>
      <c r="MGY27" s="14"/>
      <c r="MHA27" s="14"/>
      <c r="MHC27" s="14"/>
      <c r="MHE27" s="14"/>
      <c r="MHG27" s="14"/>
      <c r="MHI27" s="14"/>
      <c r="MHK27" s="14"/>
      <c r="MHM27" s="14"/>
      <c r="MHO27" s="14"/>
      <c r="MHQ27" s="14"/>
      <c r="MHS27" s="14"/>
      <c r="MHU27" s="14"/>
      <c r="MHW27" s="14"/>
      <c r="MHY27" s="14"/>
      <c r="MIA27" s="14"/>
      <c r="MIC27" s="14"/>
      <c r="MIE27" s="14"/>
      <c r="MIG27" s="14"/>
      <c r="MII27" s="14"/>
      <c r="MIK27" s="14"/>
      <c r="MIM27" s="14"/>
      <c r="MIO27" s="14"/>
      <c r="MIQ27" s="14"/>
      <c r="MIS27" s="14"/>
      <c r="MIU27" s="14"/>
      <c r="MIW27" s="14"/>
      <c r="MIY27" s="14"/>
      <c r="MJA27" s="14"/>
      <c r="MJC27" s="14"/>
      <c r="MJE27" s="14"/>
      <c r="MJG27" s="14"/>
      <c r="MJI27" s="14"/>
      <c r="MJK27" s="14"/>
      <c r="MJM27" s="14"/>
      <c r="MJO27" s="14"/>
      <c r="MJQ27" s="14"/>
      <c r="MJS27" s="14"/>
      <c r="MJU27" s="14"/>
      <c r="MJW27" s="14"/>
      <c r="MJY27" s="14"/>
      <c r="MKA27" s="14"/>
      <c r="MKC27" s="14"/>
      <c r="MKE27" s="14"/>
      <c r="MKG27" s="14"/>
      <c r="MKI27" s="14"/>
      <c r="MKK27" s="14"/>
      <c r="MKM27" s="14"/>
      <c r="MKO27" s="14"/>
      <c r="MKQ27" s="14"/>
      <c r="MKS27" s="14"/>
      <c r="MKU27" s="14"/>
      <c r="MKW27" s="14"/>
      <c r="MKY27" s="14"/>
      <c r="MLA27" s="14"/>
      <c r="MLC27" s="14"/>
      <c r="MLE27" s="14"/>
      <c r="MLG27" s="14"/>
      <c r="MLI27" s="14"/>
      <c r="MLK27" s="14"/>
      <c r="MLM27" s="14"/>
      <c r="MLO27" s="14"/>
      <c r="MLQ27" s="14"/>
      <c r="MLS27" s="14"/>
      <c r="MLU27" s="14"/>
      <c r="MLW27" s="14"/>
      <c r="MLY27" s="14"/>
      <c r="MMA27" s="14"/>
      <c r="MMC27" s="14"/>
      <c r="MME27" s="14"/>
      <c r="MMG27" s="14"/>
      <c r="MMI27" s="14"/>
      <c r="MMK27" s="14"/>
      <c r="MMM27" s="14"/>
      <c r="MMO27" s="14"/>
      <c r="MMQ27" s="14"/>
      <c r="MMS27" s="14"/>
      <c r="MMU27" s="14"/>
      <c r="MMW27" s="14"/>
      <c r="MMY27" s="14"/>
      <c r="MNA27" s="14"/>
      <c r="MNC27" s="14"/>
      <c r="MNE27" s="14"/>
      <c r="MNG27" s="14"/>
      <c r="MNI27" s="14"/>
      <c r="MNK27" s="14"/>
      <c r="MNM27" s="14"/>
      <c r="MNO27" s="14"/>
      <c r="MNQ27" s="14"/>
      <c r="MNS27" s="14"/>
      <c r="MNU27" s="14"/>
      <c r="MNW27" s="14"/>
      <c r="MNY27" s="14"/>
      <c r="MOA27" s="14"/>
      <c r="MOC27" s="14"/>
      <c r="MOE27" s="14"/>
      <c r="MOG27" s="14"/>
      <c r="MOI27" s="14"/>
      <c r="MOK27" s="14"/>
      <c r="MOM27" s="14"/>
      <c r="MOO27" s="14"/>
      <c r="MOQ27" s="14"/>
      <c r="MOS27" s="14"/>
      <c r="MOU27" s="14"/>
      <c r="MOW27" s="14"/>
      <c r="MOY27" s="14"/>
      <c r="MPA27" s="14"/>
      <c r="MPC27" s="14"/>
      <c r="MPE27" s="14"/>
      <c r="MPG27" s="14"/>
      <c r="MPI27" s="14"/>
      <c r="MPK27" s="14"/>
      <c r="MPM27" s="14"/>
      <c r="MPO27" s="14"/>
      <c r="MPQ27" s="14"/>
      <c r="MPS27" s="14"/>
      <c r="MPU27" s="14"/>
      <c r="MPW27" s="14"/>
      <c r="MPY27" s="14"/>
      <c r="MQA27" s="14"/>
      <c r="MQC27" s="14"/>
      <c r="MQE27" s="14"/>
      <c r="MQG27" s="14"/>
      <c r="MQI27" s="14"/>
      <c r="MQK27" s="14"/>
      <c r="MQM27" s="14"/>
      <c r="MQO27" s="14"/>
      <c r="MQQ27" s="14"/>
      <c r="MQS27" s="14"/>
      <c r="MQU27" s="14"/>
      <c r="MQW27" s="14"/>
      <c r="MQY27" s="14"/>
      <c r="MRA27" s="14"/>
      <c r="MRC27" s="14"/>
      <c r="MRE27" s="14"/>
      <c r="MRG27" s="14"/>
      <c r="MRI27" s="14"/>
      <c r="MRK27" s="14"/>
      <c r="MRM27" s="14"/>
      <c r="MRO27" s="14"/>
      <c r="MRQ27" s="14"/>
      <c r="MRS27" s="14"/>
      <c r="MRU27" s="14"/>
      <c r="MRW27" s="14"/>
      <c r="MRY27" s="14"/>
      <c r="MSA27" s="14"/>
      <c r="MSC27" s="14"/>
      <c r="MSE27" s="14"/>
      <c r="MSG27" s="14"/>
      <c r="MSI27" s="14"/>
      <c r="MSK27" s="14"/>
      <c r="MSM27" s="14"/>
      <c r="MSO27" s="14"/>
      <c r="MSQ27" s="14"/>
      <c r="MSS27" s="14"/>
      <c r="MSU27" s="14"/>
      <c r="MSW27" s="14"/>
      <c r="MSY27" s="14"/>
      <c r="MTA27" s="14"/>
      <c r="MTC27" s="14"/>
      <c r="MTE27" s="14"/>
      <c r="MTG27" s="14"/>
      <c r="MTI27" s="14"/>
      <c r="MTK27" s="14"/>
      <c r="MTM27" s="14"/>
      <c r="MTO27" s="14"/>
      <c r="MTQ27" s="14"/>
      <c r="MTS27" s="14"/>
      <c r="MTU27" s="14"/>
      <c r="MTW27" s="14"/>
      <c r="MTY27" s="14"/>
      <c r="MUA27" s="14"/>
      <c r="MUC27" s="14"/>
      <c r="MUE27" s="14"/>
      <c r="MUG27" s="14"/>
      <c r="MUI27" s="14"/>
      <c r="MUK27" s="14"/>
      <c r="MUM27" s="14"/>
      <c r="MUO27" s="14"/>
      <c r="MUQ27" s="14"/>
      <c r="MUS27" s="14"/>
      <c r="MUU27" s="14"/>
      <c r="MUW27" s="14"/>
      <c r="MUY27" s="14"/>
      <c r="MVA27" s="14"/>
      <c r="MVC27" s="14"/>
      <c r="MVE27" s="14"/>
      <c r="MVG27" s="14"/>
      <c r="MVI27" s="14"/>
      <c r="MVK27" s="14"/>
      <c r="MVM27" s="14"/>
      <c r="MVO27" s="14"/>
      <c r="MVQ27" s="14"/>
      <c r="MVS27" s="14"/>
      <c r="MVU27" s="14"/>
      <c r="MVW27" s="14"/>
      <c r="MVY27" s="14"/>
      <c r="MWA27" s="14"/>
      <c r="MWC27" s="14"/>
      <c r="MWE27" s="14"/>
      <c r="MWG27" s="14"/>
      <c r="MWI27" s="14"/>
      <c r="MWK27" s="14"/>
      <c r="MWM27" s="14"/>
      <c r="MWO27" s="14"/>
      <c r="MWQ27" s="14"/>
      <c r="MWS27" s="14"/>
      <c r="MWU27" s="14"/>
      <c r="MWW27" s="14"/>
      <c r="MWY27" s="14"/>
      <c r="MXA27" s="14"/>
      <c r="MXC27" s="14"/>
      <c r="MXE27" s="14"/>
      <c r="MXG27" s="14"/>
      <c r="MXI27" s="14"/>
      <c r="MXK27" s="14"/>
      <c r="MXM27" s="14"/>
      <c r="MXO27" s="14"/>
      <c r="MXQ27" s="14"/>
      <c r="MXS27" s="14"/>
      <c r="MXU27" s="14"/>
      <c r="MXW27" s="14"/>
      <c r="MXY27" s="14"/>
      <c r="MYA27" s="14"/>
      <c r="MYC27" s="14"/>
      <c r="MYE27" s="14"/>
      <c r="MYG27" s="14"/>
      <c r="MYI27" s="14"/>
      <c r="MYK27" s="14"/>
      <c r="MYM27" s="14"/>
      <c r="MYO27" s="14"/>
      <c r="MYQ27" s="14"/>
      <c r="MYS27" s="14"/>
      <c r="MYU27" s="14"/>
      <c r="MYW27" s="14"/>
      <c r="MYY27" s="14"/>
      <c r="MZA27" s="14"/>
      <c r="MZC27" s="14"/>
      <c r="MZE27" s="14"/>
      <c r="MZG27" s="14"/>
      <c r="MZI27" s="14"/>
      <c r="MZK27" s="14"/>
      <c r="MZM27" s="14"/>
      <c r="MZO27" s="14"/>
      <c r="MZQ27" s="14"/>
      <c r="MZS27" s="14"/>
      <c r="MZU27" s="14"/>
      <c r="MZW27" s="14"/>
      <c r="MZY27" s="14"/>
      <c r="NAA27" s="14"/>
      <c r="NAC27" s="14"/>
      <c r="NAE27" s="14"/>
      <c r="NAG27" s="14"/>
      <c r="NAI27" s="14"/>
      <c r="NAK27" s="14"/>
      <c r="NAM27" s="14"/>
      <c r="NAO27" s="14"/>
      <c r="NAQ27" s="14"/>
      <c r="NAS27" s="14"/>
      <c r="NAU27" s="14"/>
      <c r="NAW27" s="14"/>
      <c r="NAY27" s="14"/>
      <c r="NBA27" s="14"/>
      <c r="NBC27" s="14"/>
      <c r="NBE27" s="14"/>
      <c r="NBG27" s="14"/>
      <c r="NBI27" s="14"/>
      <c r="NBK27" s="14"/>
      <c r="NBM27" s="14"/>
      <c r="NBO27" s="14"/>
      <c r="NBQ27" s="14"/>
      <c r="NBS27" s="14"/>
      <c r="NBU27" s="14"/>
      <c r="NBW27" s="14"/>
      <c r="NBY27" s="14"/>
      <c r="NCA27" s="14"/>
      <c r="NCC27" s="14"/>
      <c r="NCE27" s="14"/>
      <c r="NCG27" s="14"/>
      <c r="NCI27" s="14"/>
      <c r="NCK27" s="14"/>
      <c r="NCM27" s="14"/>
      <c r="NCO27" s="14"/>
      <c r="NCQ27" s="14"/>
      <c r="NCS27" s="14"/>
      <c r="NCU27" s="14"/>
      <c r="NCW27" s="14"/>
      <c r="NCY27" s="14"/>
      <c r="NDA27" s="14"/>
      <c r="NDC27" s="14"/>
      <c r="NDE27" s="14"/>
      <c r="NDG27" s="14"/>
      <c r="NDI27" s="14"/>
      <c r="NDK27" s="14"/>
      <c r="NDM27" s="14"/>
      <c r="NDO27" s="14"/>
      <c r="NDQ27" s="14"/>
      <c r="NDS27" s="14"/>
      <c r="NDU27" s="14"/>
      <c r="NDW27" s="14"/>
      <c r="NDY27" s="14"/>
      <c r="NEA27" s="14"/>
      <c r="NEC27" s="14"/>
      <c r="NEE27" s="14"/>
      <c r="NEG27" s="14"/>
      <c r="NEI27" s="14"/>
      <c r="NEK27" s="14"/>
      <c r="NEM27" s="14"/>
      <c r="NEO27" s="14"/>
      <c r="NEQ27" s="14"/>
      <c r="NES27" s="14"/>
      <c r="NEU27" s="14"/>
      <c r="NEW27" s="14"/>
      <c r="NEY27" s="14"/>
      <c r="NFA27" s="14"/>
      <c r="NFC27" s="14"/>
      <c r="NFE27" s="14"/>
      <c r="NFG27" s="14"/>
      <c r="NFI27" s="14"/>
      <c r="NFK27" s="14"/>
      <c r="NFM27" s="14"/>
      <c r="NFO27" s="14"/>
      <c r="NFQ27" s="14"/>
      <c r="NFS27" s="14"/>
      <c r="NFU27" s="14"/>
      <c r="NFW27" s="14"/>
      <c r="NFY27" s="14"/>
      <c r="NGA27" s="14"/>
      <c r="NGC27" s="14"/>
      <c r="NGE27" s="14"/>
      <c r="NGG27" s="14"/>
      <c r="NGI27" s="14"/>
      <c r="NGK27" s="14"/>
      <c r="NGM27" s="14"/>
      <c r="NGO27" s="14"/>
      <c r="NGQ27" s="14"/>
      <c r="NGS27" s="14"/>
      <c r="NGU27" s="14"/>
      <c r="NGW27" s="14"/>
      <c r="NGY27" s="14"/>
      <c r="NHA27" s="14"/>
      <c r="NHC27" s="14"/>
      <c r="NHE27" s="14"/>
      <c r="NHG27" s="14"/>
      <c r="NHI27" s="14"/>
      <c r="NHK27" s="14"/>
      <c r="NHM27" s="14"/>
      <c r="NHO27" s="14"/>
      <c r="NHQ27" s="14"/>
      <c r="NHS27" s="14"/>
      <c r="NHU27" s="14"/>
      <c r="NHW27" s="14"/>
      <c r="NHY27" s="14"/>
      <c r="NIA27" s="14"/>
      <c r="NIC27" s="14"/>
      <c r="NIE27" s="14"/>
      <c r="NIG27" s="14"/>
      <c r="NII27" s="14"/>
      <c r="NIK27" s="14"/>
      <c r="NIM27" s="14"/>
      <c r="NIO27" s="14"/>
      <c r="NIQ27" s="14"/>
      <c r="NIS27" s="14"/>
      <c r="NIU27" s="14"/>
      <c r="NIW27" s="14"/>
      <c r="NIY27" s="14"/>
      <c r="NJA27" s="14"/>
      <c r="NJC27" s="14"/>
      <c r="NJE27" s="14"/>
      <c r="NJG27" s="14"/>
      <c r="NJI27" s="14"/>
      <c r="NJK27" s="14"/>
      <c r="NJM27" s="14"/>
      <c r="NJO27" s="14"/>
      <c r="NJQ27" s="14"/>
      <c r="NJS27" s="14"/>
      <c r="NJU27" s="14"/>
      <c r="NJW27" s="14"/>
      <c r="NJY27" s="14"/>
      <c r="NKA27" s="14"/>
      <c r="NKC27" s="14"/>
      <c r="NKE27" s="14"/>
      <c r="NKG27" s="14"/>
      <c r="NKI27" s="14"/>
      <c r="NKK27" s="14"/>
      <c r="NKM27" s="14"/>
      <c r="NKO27" s="14"/>
      <c r="NKQ27" s="14"/>
      <c r="NKS27" s="14"/>
      <c r="NKU27" s="14"/>
      <c r="NKW27" s="14"/>
      <c r="NKY27" s="14"/>
      <c r="NLA27" s="14"/>
      <c r="NLC27" s="14"/>
      <c r="NLE27" s="14"/>
      <c r="NLG27" s="14"/>
      <c r="NLI27" s="14"/>
      <c r="NLK27" s="14"/>
      <c r="NLM27" s="14"/>
      <c r="NLO27" s="14"/>
      <c r="NLQ27" s="14"/>
      <c r="NLS27" s="14"/>
      <c r="NLU27" s="14"/>
      <c r="NLW27" s="14"/>
      <c r="NLY27" s="14"/>
      <c r="NMA27" s="14"/>
      <c r="NMC27" s="14"/>
      <c r="NME27" s="14"/>
      <c r="NMG27" s="14"/>
      <c r="NMI27" s="14"/>
      <c r="NMK27" s="14"/>
      <c r="NMM27" s="14"/>
      <c r="NMO27" s="14"/>
      <c r="NMQ27" s="14"/>
      <c r="NMS27" s="14"/>
      <c r="NMU27" s="14"/>
      <c r="NMW27" s="14"/>
      <c r="NMY27" s="14"/>
      <c r="NNA27" s="14"/>
      <c r="NNC27" s="14"/>
      <c r="NNE27" s="14"/>
      <c r="NNG27" s="14"/>
      <c r="NNI27" s="14"/>
      <c r="NNK27" s="14"/>
      <c r="NNM27" s="14"/>
      <c r="NNO27" s="14"/>
      <c r="NNQ27" s="14"/>
      <c r="NNS27" s="14"/>
      <c r="NNU27" s="14"/>
      <c r="NNW27" s="14"/>
      <c r="NNY27" s="14"/>
      <c r="NOA27" s="14"/>
      <c r="NOC27" s="14"/>
      <c r="NOE27" s="14"/>
      <c r="NOG27" s="14"/>
      <c r="NOI27" s="14"/>
      <c r="NOK27" s="14"/>
      <c r="NOM27" s="14"/>
      <c r="NOO27" s="14"/>
      <c r="NOQ27" s="14"/>
      <c r="NOS27" s="14"/>
      <c r="NOU27" s="14"/>
      <c r="NOW27" s="14"/>
      <c r="NOY27" s="14"/>
      <c r="NPA27" s="14"/>
      <c r="NPC27" s="14"/>
      <c r="NPE27" s="14"/>
      <c r="NPG27" s="14"/>
      <c r="NPI27" s="14"/>
      <c r="NPK27" s="14"/>
      <c r="NPM27" s="14"/>
      <c r="NPO27" s="14"/>
      <c r="NPQ27" s="14"/>
      <c r="NPS27" s="14"/>
      <c r="NPU27" s="14"/>
      <c r="NPW27" s="14"/>
      <c r="NPY27" s="14"/>
      <c r="NQA27" s="14"/>
      <c r="NQC27" s="14"/>
      <c r="NQE27" s="14"/>
      <c r="NQG27" s="14"/>
      <c r="NQI27" s="14"/>
      <c r="NQK27" s="14"/>
      <c r="NQM27" s="14"/>
      <c r="NQO27" s="14"/>
      <c r="NQQ27" s="14"/>
      <c r="NQS27" s="14"/>
      <c r="NQU27" s="14"/>
      <c r="NQW27" s="14"/>
      <c r="NQY27" s="14"/>
      <c r="NRA27" s="14"/>
      <c r="NRC27" s="14"/>
      <c r="NRE27" s="14"/>
      <c r="NRG27" s="14"/>
      <c r="NRI27" s="14"/>
      <c r="NRK27" s="14"/>
      <c r="NRM27" s="14"/>
      <c r="NRO27" s="14"/>
      <c r="NRQ27" s="14"/>
      <c r="NRS27" s="14"/>
      <c r="NRU27" s="14"/>
      <c r="NRW27" s="14"/>
      <c r="NRY27" s="14"/>
      <c r="NSA27" s="14"/>
      <c r="NSC27" s="14"/>
      <c r="NSE27" s="14"/>
      <c r="NSG27" s="14"/>
      <c r="NSI27" s="14"/>
      <c r="NSK27" s="14"/>
      <c r="NSM27" s="14"/>
      <c r="NSO27" s="14"/>
      <c r="NSQ27" s="14"/>
      <c r="NSS27" s="14"/>
      <c r="NSU27" s="14"/>
      <c r="NSW27" s="14"/>
      <c r="NSY27" s="14"/>
      <c r="NTA27" s="14"/>
      <c r="NTC27" s="14"/>
      <c r="NTE27" s="14"/>
      <c r="NTG27" s="14"/>
      <c r="NTI27" s="14"/>
      <c r="NTK27" s="14"/>
      <c r="NTM27" s="14"/>
      <c r="NTO27" s="14"/>
      <c r="NTQ27" s="14"/>
      <c r="NTS27" s="14"/>
      <c r="NTU27" s="14"/>
      <c r="NTW27" s="14"/>
      <c r="NTY27" s="14"/>
      <c r="NUA27" s="14"/>
      <c r="NUC27" s="14"/>
      <c r="NUE27" s="14"/>
      <c r="NUG27" s="14"/>
      <c r="NUI27" s="14"/>
      <c r="NUK27" s="14"/>
      <c r="NUM27" s="14"/>
      <c r="NUO27" s="14"/>
      <c r="NUQ27" s="14"/>
      <c r="NUS27" s="14"/>
      <c r="NUU27" s="14"/>
      <c r="NUW27" s="14"/>
      <c r="NUY27" s="14"/>
      <c r="NVA27" s="14"/>
      <c r="NVC27" s="14"/>
      <c r="NVE27" s="14"/>
      <c r="NVG27" s="14"/>
      <c r="NVI27" s="14"/>
      <c r="NVK27" s="14"/>
      <c r="NVM27" s="14"/>
      <c r="NVO27" s="14"/>
      <c r="NVQ27" s="14"/>
      <c r="NVS27" s="14"/>
      <c r="NVU27" s="14"/>
      <c r="NVW27" s="14"/>
      <c r="NVY27" s="14"/>
      <c r="NWA27" s="14"/>
      <c r="NWC27" s="14"/>
      <c r="NWE27" s="14"/>
      <c r="NWG27" s="14"/>
      <c r="NWI27" s="14"/>
      <c r="NWK27" s="14"/>
      <c r="NWM27" s="14"/>
      <c r="NWO27" s="14"/>
      <c r="NWQ27" s="14"/>
      <c r="NWS27" s="14"/>
      <c r="NWU27" s="14"/>
      <c r="NWW27" s="14"/>
      <c r="NWY27" s="14"/>
      <c r="NXA27" s="14"/>
      <c r="NXC27" s="14"/>
      <c r="NXE27" s="14"/>
      <c r="NXG27" s="14"/>
      <c r="NXI27" s="14"/>
      <c r="NXK27" s="14"/>
      <c r="NXM27" s="14"/>
      <c r="NXO27" s="14"/>
      <c r="NXQ27" s="14"/>
      <c r="NXS27" s="14"/>
      <c r="NXU27" s="14"/>
      <c r="NXW27" s="14"/>
      <c r="NXY27" s="14"/>
      <c r="NYA27" s="14"/>
      <c r="NYC27" s="14"/>
      <c r="NYE27" s="14"/>
      <c r="NYG27" s="14"/>
      <c r="NYI27" s="14"/>
      <c r="NYK27" s="14"/>
      <c r="NYM27" s="14"/>
      <c r="NYO27" s="14"/>
      <c r="NYQ27" s="14"/>
      <c r="NYS27" s="14"/>
      <c r="NYU27" s="14"/>
      <c r="NYW27" s="14"/>
      <c r="NYY27" s="14"/>
      <c r="NZA27" s="14"/>
      <c r="NZC27" s="14"/>
      <c r="NZE27" s="14"/>
      <c r="NZG27" s="14"/>
      <c r="NZI27" s="14"/>
      <c r="NZK27" s="14"/>
      <c r="NZM27" s="14"/>
      <c r="NZO27" s="14"/>
      <c r="NZQ27" s="14"/>
      <c r="NZS27" s="14"/>
      <c r="NZU27" s="14"/>
      <c r="NZW27" s="14"/>
      <c r="NZY27" s="14"/>
      <c r="OAA27" s="14"/>
      <c r="OAC27" s="14"/>
      <c r="OAE27" s="14"/>
      <c r="OAG27" s="14"/>
      <c r="OAI27" s="14"/>
      <c r="OAK27" s="14"/>
      <c r="OAM27" s="14"/>
      <c r="OAO27" s="14"/>
      <c r="OAQ27" s="14"/>
      <c r="OAS27" s="14"/>
      <c r="OAU27" s="14"/>
      <c r="OAW27" s="14"/>
      <c r="OAY27" s="14"/>
      <c r="OBA27" s="14"/>
      <c r="OBC27" s="14"/>
      <c r="OBE27" s="14"/>
      <c r="OBG27" s="14"/>
      <c r="OBI27" s="14"/>
      <c r="OBK27" s="14"/>
      <c r="OBM27" s="14"/>
      <c r="OBO27" s="14"/>
      <c r="OBQ27" s="14"/>
      <c r="OBS27" s="14"/>
      <c r="OBU27" s="14"/>
      <c r="OBW27" s="14"/>
      <c r="OBY27" s="14"/>
      <c r="OCA27" s="14"/>
      <c r="OCC27" s="14"/>
      <c r="OCE27" s="14"/>
      <c r="OCG27" s="14"/>
      <c r="OCI27" s="14"/>
      <c r="OCK27" s="14"/>
      <c r="OCM27" s="14"/>
      <c r="OCO27" s="14"/>
      <c r="OCQ27" s="14"/>
      <c r="OCS27" s="14"/>
      <c r="OCU27" s="14"/>
      <c r="OCW27" s="14"/>
      <c r="OCY27" s="14"/>
      <c r="ODA27" s="14"/>
      <c r="ODC27" s="14"/>
      <c r="ODE27" s="14"/>
      <c r="ODG27" s="14"/>
      <c r="ODI27" s="14"/>
      <c r="ODK27" s="14"/>
      <c r="ODM27" s="14"/>
      <c r="ODO27" s="14"/>
      <c r="ODQ27" s="14"/>
      <c r="ODS27" s="14"/>
      <c r="ODU27" s="14"/>
      <c r="ODW27" s="14"/>
      <c r="ODY27" s="14"/>
      <c r="OEA27" s="14"/>
      <c r="OEC27" s="14"/>
      <c r="OEE27" s="14"/>
      <c r="OEG27" s="14"/>
      <c r="OEI27" s="14"/>
      <c r="OEK27" s="14"/>
      <c r="OEM27" s="14"/>
      <c r="OEO27" s="14"/>
      <c r="OEQ27" s="14"/>
      <c r="OES27" s="14"/>
      <c r="OEU27" s="14"/>
      <c r="OEW27" s="14"/>
      <c r="OEY27" s="14"/>
      <c r="OFA27" s="14"/>
      <c r="OFC27" s="14"/>
      <c r="OFE27" s="14"/>
      <c r="OFG27" s="14"/>
      <c r="OFI27" s="14"/>
      <c r="OFK27" s="14"/>
      <c r="OFM27" s="14"/>
      <c r="OFO27" s="14"/>
      <c r="OFQ27" s="14"/>
      <c r="OFS27" s="14"/>
      <c r="OFU27" s="14"/>
      <c r="OFW27" s="14"/>
      <c r="OFY27" s="14"/>
      <c r="OGA27" s="14"/>
      <c r="OGC27" s="14"/>
      <c r="OGE27" s="14"/>
      <c r="OGG27" s="14"/>
      <c r="OGI27" s="14"/>
      <c r="OGK27" s="14"/>
      <c r="OGM27" s="14"/>
      <c r="OGO27" s="14"/>
      <c r="OGQ27" s="14"/>
      <c r="OGS27" s="14"/>
      <c r="OGU27" s="14"/>
      <c r="OGW27" s="14"/>
      <c r="OGY27" s="14"/>
      <c r="OHA27" s="14"/>
      <c r="OHC27" s="14"/>
      <c r="OHE27" s="14"/>
      <c r="OHG27" s="14"/>
      <c r="OHI27" s="14"/>
      <c r="OHK27" s="14"/>
      <c r="OHM27" s="14"/>
      <c r="OHO27" s="14"/>
      <c r="OHQ27" s="14"/>
      <c r="OHS27" s="14"/>
      <c r="OHU27" s="14"/>
      <c r="OHW27" s="14"/>
      <c r="OHY27" s="14"/>
      <c r="OIA27" s="14"/>
      <c r="OIC27" s="14"/>
      <c r="OIE27" s="14"/>
      <c r="OIG27" s="14"/>
      <c r="OII27" s="14"/>
      <c r="OIK27" s="14"/>
      <c r="OIM27" s="14"/>
      <c r="OIO27" s="14"/>
      <c r="OIQ27" s="14"/>
      <c r="OIS27" s="14"/>
      <c r="OIU27" s="14"/>
      <c r="OIW27" s="14"/>
      <c r="OIY27" s="14"/>
      <c r="OJA27" s="14"/>
      <c r="OJC27" s="14"/>
      <c r="OJE27" s="14"/>
      <c r="OJG27" s="14"/>
      <c r="OJI27" s="14"/>
      <c r="OJK27" s="14"/>
      <c r="OJM27" s="14"/>
      <c r="OJO27" s="14"/>
      <c r="OJQ27" s="14"/>
      <c r="OJS27" s="14"/>
      <c r="OJU27" s="14"/>
      <c r="OJW27" s="14"/>
      <c r="OJY27" s="14"/>
      <c r="OKA27" s="14"/>
      <c r="OKC27" s="14"/>
      <c r="OKE27" s="14"/>
      <c r="OKG27" s="14"/>
      <c r="OKI27" s="14"/>
      <c r="OKK27" s="14"/>
      <c r="OKM27" s="14"/>
      <c r="OKO27" s="14"/>
      <c r="OKQ27" s="14"/>
      <c r="OKS27" s="14"/>
      <c r="OKU27" s="14"/>
      <c r="OKW27" s="14"/>
      <c r="OKY27" s="14"/>
      <c r="OLA27" s="14"/>
      <c r="OLC27" s="14"/>
      <c r="OLE27" s="14"/>
      <c r="OLG27" s="14"/>
      <c r="OLI27" s="14"/>
      <c r="OLK27" s="14"/>
      <c r="OLM27" s="14"/>
      <c r="OLO27" s="14"/>
      <c r="OLQ27" s="14"/>
      <c r="OLS27" s="14"/>
      <c r="OLU27" s="14"/>
      <c r="OLW27" s="14"/>
      <c r="OLY27" s="14"/>
      <c r="OMA27" s="14"/>
      <c r="OMC27" s="14"/>
      <c r="OME27" s="14"/>
      <c r="OMG27" s="14"/>
      <c r="OMI27" s="14"/>
      <c r="OMK27" s="14"/>
      <c r="OMM27" s="14"/>
      <c r="OMO27" s="14"/>
      <c r="OMQ27" s="14"/>
      <c r="OMS27" s="14"/>
      <c r="OMU27" s="14"/>
      <c r="OMW27" s="14"/>
      <c r="OMY27" s="14"/>
      <c r="ONA27" s="14"/>
      <c r="ONC27" s="14"/>
      <c r="ONE27" s="14"/>
      <c r="ONG27" s="14"/>
      <c r="ONI27" s="14"/>
      <c r="ONK27" s="14"/>
      <c r="ONM27" s="14"/>
      <c r="ONO27" s="14"/>
      <c r="ONQ27" s="14"/>
      <c r="ONS27" s="14"/>
      <c r="ONU27" s="14"/>
      <c r="ONW27" s="14"/>
      <c r="ONY27" s="14"/>
      <c r="OOA27" s="14"/>
      <c r="OOC27" s="14"/>
      <c r="OOE27" s="14"/>
      <c r="OOG27" s="14"/>
      <c r="OOI27" s="14"/>
      <c r="OOK27" s="14"/>
      <c r="OOM27" s="14"/>
      <c r="OOO27" s="14"/>
      <c r="OOQ27" s="14"/>
      <c r="OOS27" s="14"/>
      <c r="OOU27" s="14"/>
      <c r="OOW27" s="14"/>
      <c r="OOY27" s="14"/>
      <c r="OPA27" s="14"/>
      <c r="OPC27" s="14"/>
      <c r="OPE27" s="14"/>
      <c r="OPG27" s="14"/>
      <c r="OPI27" s="14"/>
      <c r="OPK27" s="14"/>
      <c r="OPM27" s="14"/>
      <c r="OPO27" s="14"/>
      <c r="OPQ27" s="14"/>
      <c r="OPS27" s="14"/>
      <c r="OPU27" s="14"/>
      <c r="OPW27" s="14"/>
      <c r="OPY27" s="14"/>
      <c r="OQA27" s="14"/>
      <c r="OQC27" s="14"/>
      <c r="OQE27" s="14"/>
      <c r="OQG27" s="14"/>
      <c r="OQI27" s="14"/>
      <c r="OQK27" s="14"/>
      <c r="OQM27" s="14"/>
      <c r="OQO27" s="14"/>
      <c r="OQQ27" s="14"/>
      <c r="OQS27" s="14"/>
      <c r="OQU27" s="14"/>
      <c r="OQW27" s="14"/>
      <c r="OQY27" s="14"/>
      <c r="ORA27" s="14"/>
      <c r="ORC27" s="14"/>
      <c r="ORE27" s="14"/>
      <c r="ORG27" s="14"/>
      <c r="ORI27" s="14"/>
      <c r="ORK27" s="14"/>
      <c r="ORM27" s="14"/>
      <c r="ORO27" s="14"/>
      <c r="ORQ27" s="14"/>
      <c r="ORS27" s="14"/>
      <c r="ORU27" s="14"/>
      <c r="ORW27" s="14"/>
      <c r="ORY27" s="14"/>
      <c r="OSA27" s="14"/>
      <c r="OSC27" s="14"/>
      <c r="OSE27" s="14"/>
      <c r="OSG27" s="14"/>
      <c r="OSI27" s="14"/>
      <c r="OSK27" s="14"/>
      <c r="OSM27" s="14"/>
      <c r="OSO27" s="14"/>
      <c r="OSQ27" s="14"/>
      <c r="OSS27" s="14"/>
      <c r="OSU27" s="14"/>
      <c r="OSW27" s="14"/>
      <c r="OSY27" s="14"/>
      <c r="OTA27" s="14"/>
      <c r="OTC27" s="14"/>
      <c r="OTE27" s="14"/>
      <c r="OTG27" s="14"/>
      <c r="OTI27" s="14"/>
      <c r="OTK27" s="14"/>
      <c r="OTM27" s="14"/>
      <c r="OTO27" s="14"/>
      <c r="OTQ27" s="14"/>
      <c r="OTS27" s="14"/>
      <c r="OTU27" s="14"/>
      <c r="OTW27" s="14"/>
      <c r="OTY27" s="14"/>
      <c r="OUA27" s="14"/>
      <c r="OUC27" s="14"/>
      <c r="OUE27" s="14"/>
      <c r="OUG27" s="14"/>
      <c r="OUI27" s="14"/>
      <c r="OUK27" s="14"/>
      <c r="OUM27" s="14"/>
      <c r="OUO27" s="14"/>
      <c r="OUQ27" s="14"/>
      <c r="OUS27" s="14"/>
      <c r="OUU27" s="14"/>
      <c r="OUW27" s="14"/>
      <c r="OUY27" s="14"/>
      <c r="OVA27" s="14"/>
      <c r="OVC27" s="14"/>
      <c r="OVE27" s="14"/>
      <c r="OVG27" s="14"/>
      <c r="OVI27" s="14"/>
      <c r="OVK27" s="14"/>
      <c r="OVM27" s="14"/>
      <c r="OVO27" s="14"/>
      <c r="OVQ27" s="14"/>
      <c r="OVS27" s="14"/>
      <c r="OVU27" s="14"/>
      <c r="OVW27" s="14"/>
      <c r="OVY27" s="14"/>
      <c r="OWA27" s="14"/>
      <c r="OWC27" s="14"/>
      <c r="OWE27" s="14"/>
      <c r="OWG27" s="14"/>
      <c r="OWI27" s="14"/>
      <c r="OWK27" s="14"/>
      <c r="OWM27" s="14"/>
      <c r="OWO27" s="14"/>
      <c r="OWQ27" s="14"/>
      <c r="OWS27" s="14"/>
      <c r="OWU27" s="14"/>
      <c r="OWW27" s="14"/>
      <c r="OWY27" s="14"/>
      <c r="OXA27" s="14"/>
      <c r="OXC27" s="14"/>
      <c r="OXE27" s="14"/>
      <c r="OXG27" s="14"/>
      <c r="OXI27" s="14"/>
      <c r="OXK27" s="14"/>
      <c r="OXM27" s="14"/>
      <c r="OXO27" s="14"/>
      <c r="OXQ27" s="14"/>
      <c r="OXS27" s="14"/>
      <c r="OXU27" s="14"/>
      <c r="OXW27" s="14"/>
      <c r="OXY27" s="14"/>
      <c r="OYA27" s="14"/>
      <c r="OYC27" s="14"/>
      <c r="OYE27" s="14"/>
      <c r="OYG27" s="14"/>
      <c r="OYI27" s="14"/>
      <c r="OYK27" s="14"/>
      <c r="OYM27" s="14"/>
      <c r="OYO27" s="14"/>
      <c r="OYQ27" s="14"/>
      <c r="OYS27" s="14"/>
      <c r="OYU27" s="14"/>
      <c r="OYW27" s="14"/>
      <c r="OYY27" s="14"/>
      <c r="OZA27" s="14"/>
      <c r="OZC27" s="14"/>
      <c r="OZE27" s="14"/>
      <c r="OZG27" s="14"/>
      <c r="OZI27" s="14"/>
      <c r="OZK27" s="14"/>
      <c r="OZM27" s="14"/>
      <c r="OZO27" s="14"/>
      <c r="OZQ27" s="14"/>
      <c r="OZS27" s="14"/>
      <c r="OZU27" s="14"/>
      <c r="OZW27" s="14"/>
      <c r="OZY27" s="14"/>
      <c r="PAA27" s="14"/>
      <c r="PAC27" s="14"/>
      <c r="PAE27" s="14"/>
      <c r="PAG27" s="14"/>
      <c r="PAI27" s="14"/>
      <c r="PAK27" s="14"/>
      <c r="PAM27" s="14"/>
      <c r="PAO27" s="14"/>
      <c r="PAQ27" s="14"/>
      <c r="PAS27" s="14"/>
      <c r="PAU27" s="14"/>
      <c r="PAW27" s="14"/>
      <c r="PAY27" s="14"/>
      <c r="PBA27" s="14"/>
      <c r="PBC27" s="14"/>
      <c r="PBE27" s="14"/>
      <c r="PBG27" s="14"/>
      <c r="PBI27" s="14"/>
      <c r="PBK27" s="14"/>
      <c r="PBM27" s="14"/>
      <c r="PBO27" s="14"/>
      <c r="PBQ27" s="14"/>
      <c r="PBS27" s="14"/>
      <c r="PBU27" s="14"/>
      <c r="PBW27" s="14"/>
      <c r="PBY27" s="14"/>
      <c r="PCA27" s="14"/>
      <c r="PCC27" s="14"/>
      <c r="PCE27" s="14"/>
      <c r="PCG27" s="14"/>
      <c r="PCI27" s="14"/>
      <c r="PCK27" s="14"/>
      <c r="PCM27" s="14"/>
      <c r="PCO27" s="14"/>
      <c r="PCQ27" s="14"/>
      <c r="PCS27" s="14"/>
      <c r="PCU27" s="14"/>
      <c r="PCW27" s="14"/>
      <c r="PCY27" s="14"/>
      <c r="PDA27" s="14"/>
      <c r="PDC27" s="14"/>
      <c r="PDE27" s="14"/>
      <c r="PDG27" s="14"/>
      <c r="PDI27" s="14"/>
      <c r="PDK27" s="14"/>
      <c r="PDM27" s="14"/>
      <c r="PDO27" s="14"/>
      <c r="PDQ27" s="14"/>
      <c r="PDS27" s="14"/>
      <c r="PDU27" s="14"/>
      <c r="PDW27" s="14"/>
      <c r="PDY27" s="14"/>
      <c r="PEA27" s="14"/>
      <c r="PEC27" s="14"/>
      <c r="PEE27" s="14"/>
      <c r="PEG27" s="14"/>
      <c r="PEI27" s="14"/>
      <c r="PEK27" s="14"/>
      <c r="PEM27" s="14"/>
      <c r="PEO27" s="14"/>
      <c r="PEQ27" s="14"/>
      <c r="PES27" s="14"/>
      <c r="PEU27" s="14"/>
      <c r="PEW27" s="14"/>
      <c r="PEY27" s="14"/>
      <c r="PFA27" s="14"/>
      <c r="PFC27" s="14"/>
      <c r="PFE27" s="14"/>
      <c r="PFG27" s="14"/>
      <c r="PFI27" s="14"/>
      <c r="PFK27" s="14"/>
      <c r="PFM27" s="14"/>
      <c r="PFO27" s="14"/>
      <c r="PFQ27" s="14"/>
      <c r="PFS27" s="14"/>
      <c r="PFU27" s="14"/>
      <c r="PFW27" s="14"/>
      <c r="PFY27" s="14"/>
      <c r="PGA27" s="14"/>
      <c r="PGC27" s="14"/>
      <c r="PGE27" s="14"/>
      <c r="PGG27" s="14"/>
      <c r="PGI27" s="14"/>
      <c r="PGK27" s="14"/>
      <c r="PGM27" s="14"/>
      <c r="PGO27" s="14"/>
      <c r="PGQ27" s="14"/>
      <c r="PGS27" s="14"/>
      <c r="PGU27" s="14"/>
      <c r="PGW27" s="14"/>
      <c r="PGY27" s="14"/>
      <c r="PHA27" s="14"/>
      <c r="PHC27" s="14"/>
      <c r="PHE27" s="14"/>
      <c r="PHG27" s="14"/>
      <c r="PHI27" s="14"/>
      <c r="PHK27" s="14"/>
      <c r="PHM27" s="14"/>
      <c r="PHO27" s="14"/>
      <c r="PHQ27" s="14"/>
      <c r="PHS27" s="14"/>
      <c r="PHU27" s="14"/>
      <c r="PHW27" s="14"/>
      <c r="PHY27" s="14"/>
      <c r="PIA27" s="14"/>
      <c r="PIC27" s="14"/>
      <c r="PIE27" s="14"/>
      <c r="PIG27" s="14"/>
      <c r="PII27" s="14"/>
      <c r="PIK27" s="14"/>
      <c r="PIM27" s="14"/>
      <c r="PIO27" s="14"/>
      <c r="PIQ27" s="14"/>
      <c r="PIS27" s="14"/>
      <c r="PIU27" s="14"/>
      <c r="PIW27" s="14"/>
      <c r="PIY27" s="14"/>
      <c r="PJA27" s="14"/>
      <c r="PJC27" s="14"/>
      <c r="PJE27" s="14"/>
      <c r="PJG27" s="14"/>
      <c r="PJI27" s="14"/>
      <c r="PJK27" s="14"/>
      <c r="PJM27" s="14"/>
      <c r="PJO27" s="14"/>
      <c r="PJQ27" s="14"/>
      <c r="PJS27" s="14"/>
      <c r="PJU27" s="14"/>
      <c r="PJW27" s="14"/>
      <c r="PJY27" s="14"/>
      <c r="PKA27" s="14"/>
      <c r="PKC27" s="14"/>
      <c r="PKE27" s="14"/>
      <c r="PKG27" s="14"/>
      <c r="PKI27" s="14"/>
      <c r="PKK27" s="14"/>
      <c r="PKM27" s="14"/>
      <c r="PKO27" s="14"/>
      <c r="PKQ27" s="14"/>
      <c r="PKS27" s="14"/>
      <c r="PKU27" s="14"/>
      <c r="PKW27" s="14"/>
      <c r="PKY27" s="14"/>
      <c r="PLA27" s="14"/>
      <c r="PLC27" s="14"/>
      <c r="PLE27" s="14"/>
      <c r="PLG27" s="14"/>
      <c r="PLI27" s="14"/>
      <c r="PLK27" s="14"/>
      <c r="PLM27" s="14"/>
      <c r="PLO27" s="14"/>
      <c r="PLQ27" s="14"/>
      <c r="PLS27" s="14"/>
      <c r="PLU27" s="14"/>
      <c r="PLW27" s="14"/>
      <c r="PLY27" s="14"/>
      <c r="PMA27" s="14"/>
      <c r="PMC27" s="14"/>
      <c r="PME27" s="14"/>
      <c r="PMG27" s="14"/>
      <c r="PMI27" s="14"/>
      <c r="PMK27" s="14"/>
      <c r="PMM27" s="14"/>
      <c r="PMO27" s="14"/>
      <c r="PMQ27" s="14"/>
      <c r="PMS27" s="14"/>
      <c r="PMU27" s="14"/>
      <c r="PMW27" s="14"/>
      <c r="PMY27" s="14"/>
      <c r="PNA27" s="14"/>
      <c r="PNC27" s="14"/>
      <c r="PNE27" s="14"/>
      <c r="PNG27" s="14"/>
      <c r="PNI27" s="14"/>
      <c r="PNK27" s="14"/>
      <c r="PNM27" s="14"/>
      <c r="PNO27" s="14"/>
      <c r="PNQ27" s="14"/>
      <c r="PNS27" s="14"/>
      <c r="PNU27" s="14"/>
      <c r="PNW27" s="14"/>
      <c r="PNY27" s="14"/>
      <c r="POA27" s="14"/>
      <c r="POC27" s="14"/>
      <c r="POE27" s="14"/>
      <c r="POG27" s="14"/>
      <c r="POI27" s="14"/>
      <c r="POK27" s="14"/>
      <c r="POM27" s="14"/>
      <c r="POO27" s="14"/>
      <c r="POQ27" s="14"/>
      <c r="POS27" s="14"/>
      <c r="POU27" s="14"/>
      <c r="POW27" s="14"/>
      <c r="POY27" s="14"/>
      <c r="PPA27" s="14"/>
      <c r="PPC27" s="14"/>
      <c r="PPE27" s="14"/>
      <c r="PPG27" s="14"/>
      <c r="PPI27" s="14"/>
      <c r="PPK27" s="14"/>
      <c r="PPM27" s="14"/>
      <c r="PPO27" s="14"/>
      <c r="PPQ27" s="14"/>
      <c r="PPS27" s="14"/>
      <c r="PPU27" s="14"/>
      <c r="PPW27" s="14"/>
      <c r="PPY27" s="14"/>
      <c r="PQA27" s="14"/>
      <c r="PQC27" s="14"/>
      <c r="PQE27" s="14"/>
      <c r="PQG27" s="14"/>
      <c r="PQI27" s="14"/>
      <c r="PQK27" s="14"/>
      <c r="PQM27" s="14"/>
      <c r="PQO27" s="14"/>
      <c r="PQQ27" s="14"/>
      <c r="PQS27" s="14"/>
      <c r="PQU27" s="14"/>
      <c r="PQW27" s="14"/>
      <c r="PQY27" s="14"/>
      <c r="PRA27" s="14"/>
      <c r="PRC27" s="14"/>
      <c r="PRE27" s="14"/>
      <c r="PRG27" s="14"/>
      <c r="PRI27" s="14"/>
      <c r="PRK27" s="14"/>
      <c r="PRM27" s="14"/>
      <c r="PRO27" s="14"/>
      <c r="PRQ27" s="14"/>
      <c r="PRS27" s="14"/>
      <c r="PRU27" s="14"/>
      <c r="PRW27" s="14"/>
      <c r="PRY27" s="14"/>
      <c r="PSA27" s="14"/>
      <c r="PSC27" s="14"/>
      <c r="PSE27" s="14"/>
      <c r="PSG27" s="14"/>
      <c r="PSI27" s="14"/>
      <c r="PSK27" s="14"/>
      <c r="PSM27" s="14"/>
      <c r="PSO27" s="14"/>
      <c r="PSQ27" s="14"/>
      <c r="PSS27" s="14"/>
      <c r="PSU27" s="14"/>
      <c r="PSW27" s="14"/>
      <c r="PSY27" s="14"/>
      <c r="PTA27" s="14"/>
      <c r="PTC27" s="14"/>
      <c r="PTE27" s="14"/>
      <c r="PTG27" s="14"/>
      <c r="PTI27" s="14"/>
      <c r="PTK27" s="14"/>
      <c r="PTM27" s="14"/>
      <c r="PTO27" s="14"/>
      <c r="PTQ27" s="14"/>
      <c r="PTS27" s="14"/>
      <c r="PTU27" s="14"/>
      <c r="PTW27" s="14"/>
      <c r="PTY27" s="14"/>
      <c r="PUA27" s="14"/>
      <c r="PUC27" s="14"/>
      <c r="PUE27" s="14"/>
      <c r="PUG27" s="14"/>
      <c r="PUI27" s="14"/>
      <c r="PUK27" s="14"/>
      <c r="PUM27" s="14"/>
      <c r="PUO27" s="14"/>
      <c r="PUQ27" s="14"/>
      <c r="PUS27" s="14"/>
      <c r="PUU27" s="14"/>
      <c r="PUW27" s="14"/>
      <c r="PUY27" s="14"/>
      <c r="PVA27" s="14"/>
      <c r="PVC27" s="14"/>
      <c r="PVE27" s="14"/>
      <c r="PVG27" s="14"/>
      <c r="PVI27" s="14"/>
      <c r="PVK27" s="14"/>
      <c r="PVM27" s="14"/>
      <c r="PVO27" s="14"/>
      <c r="PVQ27" s="14"/>
      <c r="PVS27" s="14"/>
      <c r="PVU27" s="14"/>
      <c r="PVW27" s="14"/>
      <c r="PVY27" s="14"/>
      <c r="PWA27" s="14"/>
      <c r="PWC27" s="14"/>
      <c r="PWE27" s="14"/>
      <c r="PWG27" s="14"/>
      <c r="PWI27" s="14"/>
      <c r="PWK27" s="14"/>
      <c r="PWM27" s="14"/>
      <c r="PWO27" s="14"/>
      <c r="PWQ27" s="14"/>
      <c r="PWS27" s="14"/>
      <c r="PWU27" s="14"/>
      <c r="PWW27" s="14"/>
      <c r="PWY27" s="14"/>
      <c r="PXA27" s="14"/>
      <c r="PXC27" s="14"/>
      <c r="PXE27" s="14"/>
      <c r="PXG27" s="14"/>
      <c r="PXI27" s="14"/>
      <c r="PXK27" s="14"/>
      <c r="PXM27" s="14"/>
      <c r="PXO27" s="14"/>
      <c r="PXQ27" s="14"/>
      <c r="PXS27" s="14"/>
      <c r="PXU27" s="14"/>
      <c r="PXW27" s="14"/>
      <c r="PXY27" s="14"/>
      <c r="PYA27" s="14"/>
      <c r="PYC27" s="14"/>
      <c r="PYE27" s="14"/>
      <c r="PYG27" s="14"/>
      <c r="PYI27" s="14"/>
      <c r="PYK27" s="14"/>
      <c r="PYM27" s="14"/>
      <c r="PYO27" s="14"/>
      <c r="PYQ27" s="14"/>
      <c r="PYS27" s="14"/>
      <c r="PYU27" s="14"/>
      <c r="PYW27" s="14"/>
      <c r="PYY27" s="14"/>
      <c r="PZA27" s="14"/>
      <c r="PZC27" s="14"/>
      <c r="PZE27" s="14"/>
      <c r="PZG27" s="14"/>
      <c r="PZI27" s="14"/>
      <c r="PZK27" s="14"/>
      <c r="PZM27" s="14"/>
      <c r="PZO27" s="14"/>
      <c r="PZQ27" s="14"/>
      <c r="PZS27" s="14"/>
      <c r="PZU27" s="14"/>
      <c r="PZW27" s="14"/>
      <c r="PZY27" s="14"/>
      <c r="QAA27" s="14"/>
      <c r="QAC27" s="14"/>
      <c r="QAE27" s="14"/>
      <c r="QAG27" s="14"/>
      <c r="QAI27" s="14"/>
      <c r="QAK27" s="14"/>
      <c r="QAM27" s="14"/>
      <c r="QAO27" s="14"/>
      <c r="QAQ27" s="14"/>
      <c r="QAS27" s="14"/>
      <c r="QAU27" s="14"/>
      <c r="QAW27" s="14"/>
      <c r="QAY27" s="14"/>
      <c r="QBA27" s="14"/>
      <c r="QBC27" s="14"/>
      <c r="QBE27" s="14"/>
      <c r="QBG27" s="14"/>
      <c r="QBI27" s="14"/>
      <c r="QBK27" s="14"/>
      <c r="QBM27" s="14"/>
      <c r="QBO27" s="14"/>
      <c r="QBQ27" s="14"/>
      <c r="QBS27" s="14"/>
      <c r="QBU27" s="14"/>
      <c r="QBW27" s="14"/>
      <c r="QBY27" s="14"/>
      <c r="QCA27" s="14"/>
      <c r="QCC27" s="14"/>
      <c r="QCE27" s="14"/>
      <c r="QCG27" s="14"/>
      <c r="QCI27" s="14"/>
      <c r="QCK27" s="14"/>
      <c r="QCM27" s="14"/>
      <c r="QCO27" s="14"/>
      <c r="QCQ27" s="14"/>
      <c r="QCS27" s="14"/>
      <c r="QCU27" s="14"/>
      <c r="QCW27" s="14"/>
      <c r="QCY27" s="14"/>
      <c r="QDA27" s="14"/>
      <c r="QDC27" s="14"/>
      <c r="QDE27" s="14"/>
      <c r="QDG27" s="14"/>
      <c r="QDI27" s="14"/>
      <c r="QDK27" s="14"/>
      <c r="QDM27" s="14"/>
      <c r="QDO27" s="14"/>
      <c r="QDQ27" s="14"/>
      <c r="QDS27" s="14"/>
      <c r="QDU27" s="14"/>
      <c r="QDW27" s="14"/>
      <c r="QDY27" s="14"/>
      <c r="QEA27" s="14"/>
      <c r="QEC27" s="14"/>
      <c r="QEE27" s="14"/>
      <c r="QEG27" s="14"/>
      <c r="QEI27" s="14"/>
      <c r="QEK27" s="14"/>
      <c r="QEM27" s="14"/>
      <c r="QEO27" s="14"/>
      <c r="QEQ27" s="14"/>
      <c r="QES27" s="14"/>
      <c r="QEU27" s="14"/>
      <c r="QEW27" s="14"/>
      <c r="QEY27" s="14"/>
      <c r="QFA27" s="14"/>
      <c r="QFC27" s="14"/>
      <c r="QFE27" s="14"/>
      <c r="QFG27" s="14"/>
      <c r="QFI27" s="14"/>
      <c r="QFK27" s="14"/>
      <c r="QFM27" s="14"/>
      <c r="QFO27" s="14"/>
      <c r="QFQ27" s="14"/>
      <c r="QFS27" s="14"/>
      <c r="QFU27" s="14"/>
      <c r="QFW27" s="14"/>
      <c r="QFY27" s="14"/>
      <c r="QGA27" s="14"/>
      <c r="QGC27" s="14"/>
      <c r="QGE27" s="14"/>
      <c r="QGG27" s="14"/>
      <c r="QGI27" s="14"/>
      <c r="QGK27" s="14"/>
      <c r="QGM27" s="14"/>
      <c r="QGO27" s="14"/>
      <c r="QGQ27" s="14"/>
      <c r="QGS27" s="14"/>
      <c r="QGU27" s="14"/>
      <c r="QGW27" s="14"/>
      <c r="QGY27" s="14"/>
      <c r="QHA27" s="14"/>
      <c r="QHC27" s="14"/>
      <c r="QHE27" s="14"/>
      <c r="QHG27" s="14"/>
      <c r="QHI27" s="14"/>
      <c r="QHK27" s="14"/>
      <c r="QHM27" s="14"/>
      <c r="QHO27" s="14"/>
      <c r="QHQ27" s="14"/>
      <c r="QHS27" s="14"/>
      <c r="QHU27" s="14"/>
      <c r="QHW27" s="14"/>
      <c r="QHY27" s="14"/>
      <c r="QIA27" s="14"/>
      <c r="QIC27" s="14"/>
      <c r="QIE27" s="14"/>
      <c r="QIG27" s="14"/>
      <c r="QII27" s="14"/>
      <c r="QIK27" s="14"/>
      <c r="QIM27" s="14"/>
      <c r="QIO27" s="14"/>
      <c r="QIQ27" s="14"/>
      <c r="QIS27" s="14"/>
      <c r="QIU27" s="14"/>
      <c r="QIW27" s="14"/>
      <c r="QIY27" s="14"/>
      <c r="QJA27" s="14"/>
      <c r="QJC27" s="14"/>
      <c r="QJE27" s="14"/>
      <c r="QJG27" s="14"/>
      <c r="QJI27" s="14"/>
      <c r="QJK27" s="14"/>
      <c r="QJM27" s="14"/>
      <c r="QJO27" s="14"/>
      <c r="QJQ27" s="14"/>
      <c r="QJS27" s="14"/>
      <c r="QJU27" s="14"/>
      <c r="QJW27" s="14"/>
      <c r="QJY27" s="14"/>
      <c r="QKA27" s="14"/>
      <c r="QKC27" s="14"/>
      <c r="QKE27" s="14"/>
      <c r="QKG27" s="14"/>
      <c r="QKI27" s="14"/>
      <c r="QKK27" s="14"/>
      <c r="QKM27" s="14"/>
      <c r="QKO27" s="14"/>
      <c r="QKQ27" s="14"/>
      <c r="QKS27" s="14"/>
      <c r="QKU27" s="14"/>
      <c r="QKW27" s="14"/>
      <c r="QKY27" s="14"/>
      <c r="QLA27" s="14"/>
      <c r="QLC27" s="14"/>
      <c r="QLE27" s="14"/>
      <c r="QLG27" s="14"/>
      <c r="QLI27" s="14"/>
      <c r="QLK27" s="14"/>
      <c r="QLM27" s="14"/>
      <c r="QLO27" s="14"/>
      <c r="QLQ27" s="14"/>
      <c r="QLS27" s="14"/>
      <c r="QLU27" s="14"/>
      <c r="QLW27" s="14"/>
      <c r="QLY27" s="14"/>
      <c r="QMA27" s="14"/>
      <c r="QMC27" s="14"/>
      <c r="QME27" s="14"/>
      <c r="QMG27" s="14"/>
      <c r="QMI27" s="14"/>
      <c r="QMK27" s="14"/>
      <c r="QMM27" s="14"/>
      <c r="QMO27" s="14"/>
      <c r="QMQ27" s="14"/>
      <c r="QMS27" s="14"/>
      <c r="QMU27" s="14"/>
      <c r="QMW27" s="14"/>
      <c r="QMY27" s="14"/>
      <c r="QNA27" s="14"/>
      <c r="QNC27" s="14"/>
      <c r="QNE27" s="14"/>
      <c r="QNG27" s="14"/>
      <c r="QNI27" s="14"/>
      <c r="QNK27" s="14"/>
      <c r="QNM27" s="14"/>
      <c r="QNO27" s="14"/>
      <c r="QNQ27" s="14"/>
      <c r="QNS27" s="14"/>
      <c r="QNU27" s="14"/>
      <c r="QNW27" s="14"/>
      <c r="QNY27" s="14"/>
      <c r="QOA27" s="14"/>
      <c r="QOC27" s="14"/>
      <c r="QOE27" s="14"/>
      <c r="QOG27" s="14"/>
      <c r="QOI27" s="14"/>
      <c r="QOK27" s="14"/>
      <c r="QOM27" s="14"/>
      <c r="QOO27" s="14"/>
      <c r="QOQ27" s="14"/>
      <c r="QOS27" s="14"/>
      <c r="QOU27" s="14"/>
      <c r="QOW27" s="14"/>
      <c r="QOY27" s="14"/>
      <c r="QPA27" s="14"/>
      <c r="QPC27" s="14"/>
      <c r="QPE27" s="14"/>
      <c r="QPG27" s="14"/>
      <c r="QPI27" s="14"/>
      <c r="QPK27" s="14"/>
      <c r="QPM27" s="14"/>
      <c r="QPO27" s="14"/>
      <c r="QPQ27" s="14"/>
      <c r="QPS27" s="14"/>
      <c r="QPU27" s="14"/>
      <c r="QPW27" s="14"/>
      <c r="QPY27" s="14"/>
      <c r="QQA27" s="14"/>
      <c r="QQC27" s="14"/>
      <c r="QQE27" s="14"/>
      <c r="QQG27" s="14"/>
      <c r="QQI27" s="14"/>
      <c r="QQK27" s="14"/>
      <c r="QQM27" s="14"/>
      <c r="QQO27" s="14"/>
      <c r="QQQ27" s="14"/>
      <c r="QQS27" s="14"/>
      <c r="QQU27" s="14"/>
      <c r="QQW27" s="14"/>
      <c r="QQY27" s="14"/>
      <c r="QRA27" s="14"/>
      <c r="QRC27" s="14"/>
      <c r="QRE27" s="14"/>
      <c r="QRG27" s="14"/>
      <c r="QRI27" s="14"/>
      <c r="QRK27" s="14"/>
      <c r="QRM27" s="14"/>
      <c r="QRO27" s="14"/>
      <c r="QRQ27" s="14"/>
      <c r="QRS27" s="14"/>
      <c r="QRU27" s="14"/>
      <c r="QRW27" s="14"/>
      <c r="QRY27" s="14"/>
      <c r="QSA27" s="14"/>
      <c r="QSC27" s="14"/>
      <c r="QSE27" s="14"/>
      <c r="QSG27" s="14"/>
      <c r="QSI27" s="14"/>
      <c r="QSK27" s="14"/>
      <c r="QSM27" s="14"/>
      <c r="QSO27" s="14"/>
      <c r="QSQ27" s="14"/>
      <c r="QSS27" s="14"/>
      <c r="QSU27" s="14"/>
      <c r="QSW27" s="14"/>
      <c r="QSY27" s="14"/>
      <c r="QTA27" s="14"/>
      <c r="QTC27" s="14"/>
      <c r="QTE27" s="14"/>
      <c r="QTG27" s="14"/>
      <c r="QTI27" s="14"/>
      <c r="QTK27" s="14"/>
      <c r="QTM27" s="14"/>
      <c r="QTO27" s="14"/>
      <c r="QTQ27" s="14"/>
      <c r="QTS27" s="14"/>
      <c r="QTU27" s="14"/>
      <c r="QTW27" s="14"/>
      <c r="QTY27" s="14"/>
      <c r="QUA27" s="14"/>
      <c r="QUC27" s="14"/>
      <c r="QUE27" s="14"/>
      <c r="QUG27" s="14"/>
      <c r="QUI27" s="14"/>
      <c r="QUK27" s="14"/>
      <c r="QUM27" s="14"/>
      <c r="QUO27" s="14"/>
      <c r="QUQ27" s="14"/>
      <c r="QUS27" s="14"/>
      <c r="QUU27" s="14"/>
      <c r="QUW27" s="14"/>
      <c r="QUY27" s="14"/>
      <c r="QVA27" s="14"/>
      <c r="QVC27" s="14"/>
      <c r="QVE27" s="14"/>
      <c r="QVG27" s="14"/>
      <c r="QVI27" s="14"/>
      <c r="QVK27" s="14"/>
      <c r="QVM27" s="14"/>
      <c r="QVO27" s="14"/>
      <c r="QVQ27" s="14"/>
      <c r="QVS27" s="14"/>
      <c r="QVU27" s="14"/>
      <c r="QVW27" s="14"/>
      <c r="QVY27" s="14"/>
      <c r="QWA27" s="14"/>
      <c r="QWC27" s="14"/>
      <c r="QWE27" s="14"/>
      <c r="QWG27" s="14"/>
      <c r="QWI27" s="14"/>
      <c r="QWK27" s="14"/>
      <c r="QWM27" s="14"/>
      <c r="QWO27" s="14"/>
      <c r="QWQ27" s="14"/>
      <c r="QWS27" s="14"/>
      <c r="QWU27" s="14"/>
      <c r="QWW27" s="14"/>
      <c r="QWY27" s="14"/>
      <c r="QXA27" s="14"/>
      <c r="QXC27" s="14"/>
      <c r="QXE27" s="14"/>
      <c r="QXG27" s="14"/>
      <c r="QXI27" s="14"/>
      <c r="QXK27" s="14"/>
      <c r="QXM27" s="14"/>
      <c r="QXO27" s="14"/>
      <c r="QXQ27" s="14"/>
      <c r="QXS27" s="14"/>
      <c r="QXU27" s="14"/>
      <c r="QXW27" s="14"/>
      <c r="QXY27" s="14"/>
      <c r="QYA27" s="14"/>
      <c r="QYC27" s="14"/>
      <c r="QYE27" s="14"/>
      <c r="QYG27" s="14"/>
      <c r="QYI27" s="14"/>
      <c r="QYK27" s="14"/>
      <c r="QYM27" s="14"/>
      <c r="QYO27" s="14"/>
      <c r="QYQ27" s="14"/>
      <c r="QYS27" s="14"/>
      <c r="QYU27" s="14"/>
      <c r="QYW27" s="14"/>
      <c r="QYY27" s="14"/>
      <c r="QZA27" s="14"/>
      <c r="QZC27" s="14"/>
      <c r="QZE27" s="14"/>
      <c r="QZG27" s="14"/>
      <c r="QZI27" s="14"/>
      <c r="QZK27" s="14"/>
      <c r="QZM27" s="14"/>
      <c r="QZO27" s="14"/>
      <c r="QZQ27" s="14"/>
      <c r="QZS27" s="14"/>
      <c r="QZU27" s="14"/>
      <c r="QZW27" s="14"/>
      <c r="QZY27" s="14"/>
      <c r="RAA27" s="14"/>
      <c r="RAC27" s="14"/>
      <c r="RAE27" s="14"/>
      <c r="RAG27" s="14"/>
      <c r="RAI27" s="14"/>
      <c r="RAK27" s="14"/>
      <c r="RAM27" s="14"/>
      <c r="RAO27" s="14"/>
      <c r="RAQ27" s="14"/>
      <c r="RAS27" s="14"/>
      <c r="RAU27" s="14"/>
      <c r="RAW27" s="14"/>
      <c r="RAY27" s="14"/>
      <c r="RBA27" s="14"/>
      <c r="RBC27" s="14"/>
      <c r="RBE27" s="14"/>
      <c r="RBG27" s="14"/>
      <c r="RBI27" s="14"/>
      <c r="RBK27" s="14"/>
      <c r="RBM27" s="14"/>
      <c r="RBO27" s="14"/>
      <c r="RBQ27" s="14"/>
      <c r="RBS27" s="14"/>
      <c r="RBU27" s="14"/>
      <c r="RBW27" s="14"/>
      <c r="RBY27" s="14"/>
      <c r="RCA27" s="14"/>
      <c r="RCC27" s="14"/>
      <c r="RCE27" s="14"/>
      <c r="RCG27" s="14"/>
      <c r="RCI27" s="14"/>
      <c r="RCK27" s="14"/>
      <c r="RCM27" s="14"/>
      <c r="RCO27" s="14"/>
      <c r="RCQ27" s="14"/>
      <c r="RCS27" s="14"/>
      <c r="RCU27" s="14"/>
      <c r="RCW27" s="14"/>
      <c r="RCY27" s="14"/>
      <c r="RDA27" s="14"/>
      <c r="RDC27" s="14"/>
      <c r="RDE27" s="14"/>
      <c r="RDG27" s="14"/>
      <c r="RDI27" s="14"/>
      <c r="RDK27" s="14"/>
      <c r="RDM27" s="14"/>
      <c r="RDO27" s="14"/>
      <c r="RDQ27" s="14"/>
      <c r="RDS27" s="14"/>
      <c r="RDU27" s="14"/>
      <c r="RDW27" s="14"/>
      <c r="RDY27" s="14"/>
      <c r="REA27" s="14"/>
      <c r="REC27" s="14"/>
      <c r="REE27" s="14"/>
      <c r="REG27" s="14"/>
      <c r="REI27" s="14"/>
      <c r="REK27" s="14"/>
      <c r="REM27" s="14"/>
      <c r="REO27" s="14"/>
      <c r="REQ27" s="14"/>
      <c r="RES27" s="14"/>
      <c r="REU27" s="14"/>
      <c r="REW27" s="14"/>
      <c r="REY27" s="14"/>
      <c r="RFA27" s="14"/>
      <c r="RFC27" s="14"/>
      <c r="RFE27" s="14"/>
      <c r="RFG27" s="14"/>
      <c r="RFI27" s="14"/>
      <c r="RFK27" s="14"/>
      <c r="RFM27" s="14"/>
      <c r="RFO27" s="14"/>
      <c r="RFQ27" s="14"/>
      <c r="RFS27" s="14"/>
      <c r="RFU27" s="14"/>
      <c r="RFW27" s="14"/>
      <c r="RFY27" s="14"/>
      <c r="RGA27" s="14"/>
      <c r="RGC27" s="14"/>
      <c r="RGE27" s="14"/>
      <c r="RGG27" s="14"/>
      <c r="RGI27" s="14"/>
      <c r="RGK27" s="14"/>
      <c r="RGM27" s="14"/>
      <c r="RGO27" s="14"/>
      <c r="RGQ27" s="14"/>
      <c r="RGS27" s="14"/>
      <c r="RGU27" s="14"/>
      <c r="RGW27" s="14"/>
      <c r="RGY27" s="14"/>
      <c r="RHA27" s="14"/>
      <c r="RHC27" s="14"/>
      <c r="RHE27" s="14"/>
      <c r="RHG27" s="14"/>
      <c r="RHI27" s="14"/>
      <c r="RHK27" s="14"/>
      <c r="RHM27" s="14"/>
      <c r="RHO27" s="14"/>
      <c r="RHQ27" s="14"/>
      <c r="RHS27" s="14"/>
      <c r="RHU27" s="14"/>
      <c r="RHW27" s="14"/>
      <c r="RHY27" s="14"/>
      <c r="RIA27" s="14"/>
      <c r="RIC27" s="14"/>
      <c r="RIE27" s="14"/>
      <c r="RIG27" s="14"/>
      <c r="RII27" s="14"/>
      <c r="RIK27" s="14"/>
      <c r="RIM27" s="14"/>
      <c r="RIO27" s="14"/>
      <c r="RIQ27" s="14"/>
      <c r="RIS27" s="14"/>
      <c r="RIU27" s="14"/>
      <c r="RIW27" s="14"/>
      <c r="RIY27" s="14"/>
      <c r="RJA27" s="14"/>
      <c r="RJC27" s="14"/>
      <c r="RJE27" s="14"/>
      <c r="RJG27" s="14"/>
      <c r="RJI27" s="14"/>
      <c r="RJK27" s="14"/>
      <c r="RJM27" s="14"/>
      <c r="RJO27" s="14"/>
      <c r="RJQ27" s="14"/>
      <c r="RJS27" s="14"/>
      <c r="RJU27" s="14"/>
      <c r="RJW27" s="14"/>
      <c r="RJY27" s="14"/>
      <c r="RKA27" s="14"/>
      <c r="RKC27" s="14"/>
      <c r="RKE27" s="14"/>
      <c r="RKG27" s="14"/>
      <c r="RKI27" s="14"/>
      <c r="RKK27" s="14"/>
      <c r="RKM27" s="14"/>
      <c r="RKO27" s="14"/>
      <c r="RKQ27" s="14"/>
      <c r="RKS27" s="14"/>
      <c r="RKU27" s="14"/>
      <c r="RKW27" s="14"/>
      <c r="RKY27" s="14"/>
      <c r="RLA27" s="14"/>
      <c r="RLC27" s="14"/>
      <c r="RLE27" s="14"/>
      <c r="RLG27" s="14"/>
      <c r="RLI27" s="14"/>
      <c r="RLK27" s="14"/>
      <c r="RLM27" s="14"/>
      <c r="RLO27" s="14"/>
      <c r="RLQ27" s="14"/>
      <c r="RLS27" s="14"/>
      <c r="RLU27" s="14"/>
      <c r="RLW27" s="14"/>
      <c r="RLY27" s="14"/>
      <c r="RMA27" s="14"/>
      <c r="RMC27" s="14"/>
      <c r="RME27" s="14"/>
      <c r="RMG27" s="14"/>
      <c r="RMI27" s="14"/>
      <c r="RMK27" s="14"/>
      <c r="RMM27" s="14"/>
      <c r="RMO27" s="14"/>
      <c r="RMQ27" s="14"/>
      <c r="RMS27" s="14"/>
      <c r="RMU27" s="14"/>
      <c r="RMW27" s="14"/>
      <c r="RMY27" s="14"/>
      <c r="RNA27" s="14"/>
      <c r="RNC27" s="14"/>
      <c r="RNE27" s="14"/>
      <c r="RNG27" s="14"/>
      <c r="RNI27" s="14"/>
      <c r="RNK27" s="14"/>
      <c r="RNM27" s="14"/>
      <c r="RNO27" s="14"/>
      <c r="RNQ27" s="14"/>
      <c r="RNS27" s="14"/>
      <c r="RNU27" s="14"/>
      <c r="RNW27" s="14"/>
      <c r="RNY27" s="14"/>
      <c r="ROA27" s="14"/>
      <c r="ROC27" s="14"/>
      <c r="ROE27" s="14"/>
      <c r="ROG27" s="14"/>
      <c r="ROI27" s="14"/>
      <c r="ROK27" s="14"/>
      <c r="ROM27" s="14"/>
      <c r="ROO27" s="14"/>
      <c r="ROQ27" s="14"/>
      <c r="ROS27" s="14"/>
      <c r="ROU27" s="14"/>
      <c r="ROW27" s="14"/>
      <c r="ROY27" s="14"/>
      <c r="RPA27" s="14"/>
      <c r="RPC27" s="14"/>
      <c r="RPE27" s="14"/>
      <c r="RPG27" s="14"/>
      <c r="RPI27" s="14"/>
      <c r="RPK27" s="14"/>
      <c r="RPM27" s="14"/>
      <c r="RPO27" s="14"/>
      <c r="RPQ27" s="14"/>
      <c r="RPS27" s="14"/>
      <c r="RPU27" s="14"/>
      <c r="RPW27" s="14"/>
      <c r="RPY27" s="14"/>
      <c r="RQA27" s="14"/>
      <c r="RQC27" s="14"/>
      <c r="RQE27" s="14"/>
      <c r="RQG27" s="14"/>
      <c r="RQI27" s="14"/>
      <c r="RQK27" s="14"/>
      <c r="RQM27" s="14"/>
      <c r="RQO27" s="14"/>
      <c r="RQQ27" s="14"/>
      <c r="RQS27" s="14"/>
      <c r="RQU27" s="14"/>
      <c r="RQW27" s="14"/>
      <c r="RQY27" s="14"/>
      <c r="RRA27" s="14"/>
      <c r="RRC27" s="14"/>
      <c r="RRE27" s="14"/>
      <c r="RRG27" s="14"/>
      <c r="RRI27" s="14"/>
      <c r="RRK27" s="14"/>
      <c r="RRM27" s="14"/>
      <c r="RRO27" s="14"/>
      <c r="RRQ27" s="14"/>
      <c r="RRS27" s="14"/>
      <c r="RRU27" s="14"/>
      <c r="RRW27" s="14"/>
      <c r="RRY27" s="14"/>
      <c r="RSA27" s="14"/>
      <c r="RSC27" s="14"/>
      <c r="RSE27" s="14"/>
      <c r="RSG27" s="14"/>
      <c r="RSI27" s="14"/>
      <c r="RSK27" s="14"/>
      <c r="RSM27" s="14"/>
      <c r="RSO27" s="14"/>
      <c r="RSQ27" s="14"/>
      <c r="RSS27" s="14"/>
      <c r="RSU27" s="14"/>
      <c r="RSW27" s="14"/>
      <c r="RSY27" s="14"/>
      <c r="RTA27" s="14"/>
      <c r="RTC27" s="14"/>
      <c r="RTE27" s="14"/>
      <c r="RTG27" s="14"/>
      <c r="RTI27" s="14"/>
      <c r="RTK27" s="14"/>
      <c r="RTM27" s="14"/>
      <c r="RTO27" s="14"/>
      <c r="RTQ27" s="14"/>
      <c r="RTS27" s="14"/>
      <c r="RTU27" s="14"/>
      <c r="RTW27" s="14"/>
      <c r="RTY27" s="14"/>
      <c r="RUA27" s="14"/>
      <c r="RUC27" s="14"/>
      <c r="RUE27" s="14"/>
      <c r="RUG27" s="14"/>
      <c r="RUI27" s="14"/>
      <c r="RUK27" s="14"/>
      <c r="RUM27" s="14"/>
      <c r="RUO27" s="14"/>
      <c r="RUQ27" s="14"/>
      <c r="RUS27" s="14"/>
      <c r="RUU27" s="14"/>
      <c r="RUW27" s="14"/>
      <c r="RUY27" s="14"/>
      <c r="RVA27" s="14"/>
      <c r="RVC27" s="14"/>
      <c r="RVE27" s="14"/>
      <c r="RVG27" s="14"/>
      <c r="RVI27" s="14"/>
      <c r="RVK27" s="14"/>
      <c r="RVM27" s="14"/>
      <c r="RVO27" s="14"/>
      <c r="RVQ27" s="14"/>
      <c r="RVS27" s="14"/>
      <c r="RVU27" s="14"/>
      <c r="RVW27" s="14"/>
      <c r="RVY27" s="14"/>
      <c r="RWA27" s="14"/>
      <c r="RWC27" s="14"/>
      <c r="RWE27" s="14"/>
      <c r="RWG27" s="14"/>
      <c r="RWI27" s="14"/>
      <c r="RWK27" s="14"/>
      <c r="RWM27" s="14"/>
      <c r="RWO27" s="14"/>
      <c r="RWQ27" s="14"/>
      <c r="RWS27" s="14"/>
      <c r="RWU27" s="14"/>
      <c r="RWW27" s="14"/>
      <c r="RWY27" s="14"/>
      <c r="RXA27" s="14"/>
      <c r="RXC27" s="14"/>
      <c r="RXE27" s="14"/>
      <c r="RXG27" s="14"/>
      <c r="RXI27" s="14"/>
      <c r="RXK27" s="14"/>
      <c r="RXM27" s="14"/>
      <c r="RXO27" s="14"/>
      <c r="RXQ27" s="14"/>
      <c r="RXS27" s="14"/>
      <c r="RXU27" s="14"/>
      <c r="RXW27" s="14"/>
      <c r="RXY27" s="14"/>
      <c r="RYA27" s="14"/>
      <c r="RYC27" s="14"/>
      <c r="RYE27" s="14"/>
      <c r="RYG27" s="14"/>
      <c r="RYI27" s="14"/>
      <c r="RYK27" s="14"/>
      <c r="RYM27" s="14"/>
      <c r="RYO27" s="14"/>
      <c r="RYQ27" s="14"/>
      <c r="RYS27" s="14"/>
      <c r="RYU27" s="14"/>
      <c r="RYW27" s="14"/>
      <c r="RYY27" s="14"/>
      <c r="RZA27" s="14"/>
      <c r="RZC27" s="14"/>
      <c r="RZE27" s="14"/>
      <c r="RZG27" s="14"/>
      <c r="RZI27" s="14"/>
      <c r="RZK27" s="14"/>
      <c r="RZM27" s="14"/>
      <c r="RZO27" s="14"/>
      <c r="RZQ27" s="14"/>
      <c r="RZS27" s="14"/>
      <c r="RZU27" s="14"/>
      <c r="RZW27" s="14"/>
      <c r="RZY27" s="14"/>
      <c r="SAA27" s="14"/>
      <c r="SAC27" s="14"/>
      <c r="SAE27" s="14"/>
      <c r="SAG27" s="14"/>
      <c r="SAI27" s="14"/>
      <c r="SAK27" s="14"/>
      <c r="SAM27" s="14"/>
      <c r="SAO27" s="14"/>
      <c r="SAQ27" s="14"/>
      <c r="SAS27" s="14"/>
      <c r="SAU27" s="14"/>
      <c r="SAW27" s="14"/>
      <c r="SAY27" s="14"/>
      <c r="SBA27" s="14"/>
      <c r="SBC27" s="14"/>
      <c r="SBE27" s="14"/>
      <c r="SBG27" s="14"/>
      <c r="SBI27" s="14"/>
      <c r="SBK27" s="14"/>
      <c r="SBM27" s="14"/>
      <c r="SBO27" s="14"/>
      <c r="SBQ27" s="14"/>
      <c r="SBS27" s="14"/>
      <c r="SBU27" s="14"/>
      <c r="SBW27" s="14"/>
      <c r="SBY27" s="14"/>
      <c r="SCA27" s="14"/>
      <c r="SCC27" s="14"/>
      <c r="SCE27" s="14"/>
      <c r="SCG27" s="14"/>
      <c r="SCI27" s="14"/>
      <c r="SCK27" s="14"/>
      <c r="SCM27" s="14"/>
      <c r="SCO27" s="14"/>
      <c r="SCQ27" s="14"/>
      <c r="SCS27" s="14"/>
      <c r="SCU27" s="14"/>
      <c r="SCW27" s="14"/>
      <c r="SCY27" s="14"/>
      <c r="SDA27" s="14"/>
      <c r="SDC27" s="14"/>
      <c r="SDE27" s="14"/>
      <c r="SDG27" s="14"/>
      <c r="SDI27" s="14"/>
      <c r="SDK27" s="14"/>
      <c r="SDM27" s="14"/>
      <c r="SDO27" s="14"/>
      <c r="SDQ27" s="14"/>
      <c r="SDS27" s="14"/>
      <c r="SDU27" s="14"/>
      <c r="SDW27" s="14"/>
      <c r="SDY27" s="14"/>
      <c r="SEA27" s="14"/>
      <c r="SEC27" s="14"/>
      <c r="SEE27" s="14"/>
      <c r="SEG27" s="14"/>
      <c r="SEI27" s="14"/>
      <c r="SEK27" s="14"/>
      <c r="SEM27" s="14"/>
      <c r="SEO27" s="14"/>
      <c r="SEQ27" s="14"/>
      <c r="SES27" s="14"/>
      <c r="SEU27" s="14"/>
      <c r="SEW27" s="14"/>
      <c r="SEY27" s="14"/>
      <c r="SFA27" s="14"/>
      <c r="SFC27" s="14"/>
      <c r="SFE27" s="14"/>
      <c r="SFG27" s="14"/>
      <c r="SFI27" s="14"/>
      <c r="SFK27" s="14"/>
      <c r="SFM27" s="14"/>
      <c r="SFO27" s="14"/>
      <c r="SFQ27" s="14"/>
      <c r="SFS27" s="14"/>
      <c r="SFU27" s="14"/>
      <c r="SFW27" s="14"/>
      <c r="SFY27" s="14"/>
      <c r="SGA27" s="14"/>
      <c r="SGC27" s="14"/>
      <c r="SGE27" s="14"/>
      <c r="SGG27" s="14"/>
      <c r="SGI27" s="14"/>
      <c r="SGK27" s="14"/>
      <c r="SGM27" s="14"/>
      <c r="SGO27" s="14"/>
      <c r="SGQ27" s="14"/>
      <c r="SGS27" s="14"/>
      <c r="SGU27" s="14"/>
      <c r="SGW27" s="14"/>
      <c r="SGY27" s="14"/>
      <c r="SHA27" s="14"/>
      <c r="SHC27" s="14"/>
      <c r="SHE27" s="14"/>
      <c r="SHG27" s="14"/>
      <c r="SHI27" s="14"/>
      <c r="SHK27" s="14"/>
      <c r="SHM27" s="14"/>
      <c r="SHO27" s="14"/>
      <c r="SHQ27" s="14"/>
      <c r="SHS27" s="14"/>
      <c r="SHU27" s="14"/>
      <c r="SHW27" s="14"/>
      <c r="SHY27" s="14"/>
      <c r="SIA27" s="14"/>
      <c r="SIC27" s="14"/>
      <c r="SIE27" s="14"/>
      <c r="SIG27" s="14"/>
      <c r="SII27" s="14"/>
      <c r="SIK27" s="14"/>
      <c r="SIM27" s="14"/>
      <c r="SIO27" s="14"/>
      <c r="SIQ27" s="14"/>
      <c r="SIS27" s="14"/>
      <c r="SIU27" s="14"/>
      <c r="SIW27" s="14"/>
      <c r="SIY27" s="14"/>
      <c r="SJA27" s="14"/>
      <c r="SJC27" s="14"/>
      <c r="SJE27" s="14"/>
      <c r="SJG27" s="14"/>
      <c r="SJI27" s="14"/>
      <c r="SJK27" s="14"/>
      <c r="SJM27" s="14"/>
      <c r="SJO27" s="14"/>
      <c r="SJQ27" s="14"/>
      <c r="SJS27" s="14"/>
      <c r="SJU27" s="14"/>
      <c r="SJW27" s="14"/>
      <c r="SJY27" s="14"/>
      <c r="SKA27" s="14"/>
      <c r="SKC27" s="14"/>
      <c r="SKE27" s="14"/>
      <c r="SKG27" s="14"/>
      <c r="SKI27" s="14"/>
      <c r="SKK27" s="14"/>
      <c r="SKM27" s="14"/>
      <c r="SKO27" s="14"/>
      <c r="SKQ27" s="14"/>
      <c r="SKS27" s="14"/>
      <c r="SKU27" s="14"/>
      <c r="SKW27" s="14"/>
      <c r="SKY27" s="14"/>
      <c r="SLA27" s="14"/>
      <c r="SLC27" s="14"/>
      <c r="SLE27" s="14"/>
      <c r="SLG27" s="14"/>
      <c r="SLI27" s="14"/>
      <c r="SLK27" s="14"/>
      <c r="SLM27" s="14"/>
      <c r="SLO27" s="14"/>
      <c r="SLQ27" s="14"/>
      <c r="SLS27" s="14"/>
      <c r="SLU27" s="14"/>
      <c r="SLW27" s="14"/>
      <c r="SLY27" s="14"/>
      <c r="SMA27" s="14"/>
      <c r="SMC27" s="14"/>
      <c r="SME27" s="14"/>
      <c r="SMG27" s="14"/>
      <c r="SMI27" s="14"/>
      <c r="SMK27" s="14"/>
      <c r="SMM27" s="14"/>
      <c r="SMO27" s="14"/>
      <c r="SMQ27" s="14"/>
      <c r="SMS27" s="14"/>
      <c r="SMU27" s="14"/>
      <c r="SMW27" s="14"/>
      <c r="SMY27" s="14"/>
      <c r="SNA27" s="14"/>
      <c r="SNC27" s="14"/>
      <c r="SNE27" s="14"/>
      <c r="SNG27" s="14"/>
      <c r="SNI27" s="14"/>
      <c r="SNK27" s="14"/>
      <c r="SNM27" s="14"/>
      <c r="SNO27" s="14"/>
      <c r="SNQ27" s="14"/>
      <c r="SNS27" s="14"/>
      <c r="SNU27" s="14"/>
      <c r="SNW27" s="14"/>
      <c r="SNY27" s="14"/>
      <c r="SOA27" s="14"/>
      <c r="SOC27" s="14"/>
      <c r="SOE27" s="14"/>
      <c r="SOG27" s="14"/>
      <c r="SOI27" s="14"/>
      <c r="SOK27" s="14"/>
      <c r="SOM27" s="14"/>
      <c r="SOO27" s="14"/>
      <c r="SOQ27" s="14"/>
      <c r="SOS27" s="14"/>
      <c r="SOU27" s="14"/>
      <c r="SOW27" s="14"/>
      <c r="SOY27" s="14"/>
      <c r="SPA27" s="14"/>
      <c r="SPC27" s="14"/>
      <c r="SPE27" s="14"/>
      <c r="SPG27" s="14"/>
      <c r="SPI27" s="14"/>
      <c r="SPK27" s="14"/>
      <c r="SPM27" s="14"/>
      <c r="SPO27" s="14"/>
      <c r="SPQ27" s="14"/>
      <c r="SPS27" s="14"/>
      <c r="SPU27" s="14"/>
      <c r="SPW27" s="14"/>
      <c r="SPY27" s="14"/>
      <c r="SQA27" s="14"/>
      <c r="SQC27" s="14"/>
      <c r="SQE27" s="14"/>
      <c r="SQG27" s="14"/>
      <c r="SQI27" s="14"/>
      <c r="SQK27" s="14"/>
      <c r="SQM27" s="14"/>
      <c r="SQO27" s="14"/>
      <c r="SQQ27" s="14"/>
      <c r="SQS27" s="14"/>
      <c r="SQU27" s="14"/>
      <c r="SQW27" s="14"/>
      <c r="SQY27" s="14"/>
      <c r="SRA27" s="14"/>
      <c r="SRC27" s="14"/>
      <c r="SRE27" s="14"/>
      <c r="SRG27" s="14"/>
      <c r="SRI27" s="14"/>
      <c r="SRK27" s="14"/>
      <c r="SRM27" s="14"/>
      <c r="SRO27" s="14"/>
      <c r="SRQ27" s="14"/>
      <c r="SRS27" s="14"/>
      <c r="SRU27" s="14"/>
      <c r="SRW27" s="14"/>
      <c r="SRY27" s="14"/>
      <c r="SSA27" s="14"/>
      <c r="SSC27" s="14"/>
      <c r="SSE27" s="14"/>
      <c r="SSG27" s="14"/>
      <c r="SSI27" s="14"/>
      <c r="SSK27" s="14"/>
      <c r="SSM27" s="14"/>
      <c r="SSO27" s="14"/>
      <c r="SSQ27" s="14"/>
      <c r="SSS27" s="14"/>
      <c r="SSU27" s="14"/>
      <c r="SSW27" s="14"/>
      <c r="SSY27" s="14"/>
      <c r="STA27" s="14"/>
      <c r="STC27" s="14"/>
      <c r="STE27" s="14"/>
      <c r="STG27" s="14"/>
      <c r="STI27" s="14"/>
      <c r="STK27" s="14"/>
      <c r="STM27" s="14"/>
      <c r="STO27" s="14"/>
      <c r="STQ27" s="14"/>
      <c r="STS27" s="14"/>
      <c r="STU27" s="14"/>
      <c r="STW27" s="14"/>
      <c r="STY27" s="14"/>
      <c r="SUA27" s="14"/>
      <c r="SUC27" s="14"/>
      <c r="SUE27" s="14"/>
      <c r="SUG27" s="14"/>
      <c r="SUI27" s="14"/>
      <c r="SUK27" s="14"/>
      <c r="SUM27" s="14"/>
      <c r="SUO27" s="14"/>
      <c r="SUQ27" s="14"/>
      <c r="SUS27" s="14"/>
      <c r="SUU27" s="14"/>
      <c r="SUW27" s="14"/>
      <c r="SUY27" s="14"/>
      <c r="SVA27" s="14"/>
      <c r="SVC27" s="14"/>
      <c r="SVE27" s="14"/>
      <c r="SVG27" s="14"/>
      <c r="SVI27" s="14"/>
      <c r="SVK27" s="14"/>
      <c r="SVM27" s="14"/>
      <c r="SVO27" s="14"/>
      <c r="SVQ27" s="14"/>
      <c r="SVS27" s="14"/>
      <c r="SVU27" s="14"/>
      <c r="SVW27" s="14"/>
      <c r="SVY27" s="14"/>
      <c r="SWA27" s="14"/>
      <c r="SWC27" s="14"/>
      <c r="SWE27" s="14"/>
      <c r="SWG27" s="14"/>
      <c r="SWI27" s="14"/>
      <c r="SWK27" s="14"/>
      <c r="SWM27" s="14"/>
      <c r="SWO27" s="14"/>
      <c r="SWQ27" s="14"/>
      <c r="SWS27" s="14"/>
      <c r="SWU27" s="14"/>
      <c r="SWW27" s="14"/>
      <c r="SWY27" s="14"/>
      <c r="SXA27" s="14"/>
      <c r="SXC27" s="14"/>
      <c r="SXE27" s="14"/>
      <c r="SXG27" s="14"/>
      <c r="SXI27" s="14"/>
      <c r="SXK27" s="14"/>
      <c r="SXM27" s="14"/>
      <c r="SXO27" s="14"/>
      <c r="SXQ27" s="14"/>
      <c r="SXS27" s="14"/>
      <c r="SXU27" s="14"/>
      <c r="SXW27" s="14"/>
      <c r="SXY27" s="14"/>
      <c r="SYA27" s="14"/>
      <c r="SYC27" s="14"/>
      <c r="SYE27" s="14"/>
      <c r="SYG27" s="14"/>
      <c r="SYI27" s="14"/>
      <c r="SYK27" s="14"/>
      <c r="SYM27" s="14"/>
      <c r="SYO27" s="14"/>
      <c r="SYQ27" s="14"/>
      <c r="SYS27" s="14"/>
      <c r="SYU27" s="14"/>
      <c r="SYW27" s="14"/>
      <c r="SYY27" s="14"/>
      <c r="SZA27" s="14"/>
      <c r="SZC27" s="14"/>
      <c r="SZE27" s="14"/>
      <c r="SZG27" s="14"/>
      <c r="SZI27" s="14"/>
      <c r="SZK27" s="14"/>
      <c r="SZM27" s="14"/>
      <c r="SZO27" s="14"/>
      <c r="SZQ27" s="14"/>
      <c r="SZS27" s="14"/>
      <c r="SZU27" s="14"/>
      <c r="SZW27" s="14"/>
      <c r="SZY27" s="14"/>
      <c r="TAA27" s="14"/>
      <c r="TAC27" s="14"/>
      <c r="TAE27" s="14"/>
      <c r="TAG27" s="14"/>
      <c r="TAI27" s="14"/>
      <c r="TAK27" s="14"/>
      <c r="TAM27" s="14"/>
      <c r="TAO27" s="14"/>
      <c r="TAQ27" s="14"/>
      <c r="TAS27" s="14"/>
      <c r="TAU27" s="14"/>
      <c r="TAW27" s="14"/>
      <c r="TAY27" s="14"/>
      <c r="TBA27" s="14"/>
      <c r="TBC27" s="14"/>
      <c r="TBE27" s="14"/>
      <c r="TBG27" s="14"/>
      <c r="TBI27" s="14"/>
      <c r="TBK27" s="14"/>
      <c r="TBM27" s="14"/>
      <c r="TBO27" s="14"/>
      <c r="TBQ27" s="14"/>
      <c r="TBS27" s="14"/>
      <c r="TBU27" s="14"/>
      <c r="TBW27" s="14"/>
      <c r="TBY27" s="14"/>
      <c r="TCA27" s="14"/>
      <c r="TCC27" s="14"/>
      <c r="TCE27" s="14"/>
      <c r="TCG27" s="14"/>
      <c r="TCI27" s="14"/>
      <c r="TCK27" s="14"/>
      <c r="TCM27" s="14"/>
      <c r="TCO27" s="14"/>
      <c r="TCQ27" s="14"/>
      <c r="TCS27" s="14"/>
      <c r="TCU27" s="14"/>
      <c r="TCW27" s="14"/>
      <c r="TCY27" s="14"/>
      <c r="TDA27" s="14"/>
      <c r="TDC27" s="14"/>
      <c r="TDE27" s="14"/>
      <c r="TDG27" s="14"/>
      <c r="TDI27" s="14"/>
      <c r="TDK27" s="14"/>
      <c r="TDM27" s="14"/>
      <c r="TDO27" s="14"/>
      <c r="TDQ27" s="14"/>
      <c r="TDS27" s="14"/>
      <c r="TDU27" s="14"/>
      <c r="TDW27" s="14"/>
      <c r="TDY27" s="14"/>
      <c r="TEA27" s="14"/>
      <c r="TEC27" s="14"/>
      <c r="TEE27" s="14"/>
      <c r="TEG27" s="14"/>
      <c r="TEI27" s="14"/>
      <c r="TEK27" s="14"/>
      <c r="TEM27" s="14"/>
      <c r="TEO27" s="14"/>
      <c r="TEQ27" s="14"/>
      <c r="TES27" s="14"/>
      <c r="TEU27" s="14"/>
      <c r="TEW27" s="14"/>
      <c r="TEY27" s="14"/>
      <c r="TFA27" s="14"/>
      <c r="TFC27" s="14"/>
      <c r="TFE27" s="14"/>
      <c r="TFG27" s="14"/>
      <c r="TFI27" s="14"/>
      <c r="TFK27" s="14"/>
      <c r="TFM27" s="14"/>
      <c r="TFO27" s="14"/>
      <c r="TFQ27" s="14"/>
      <c r="TFS27" s="14"/>
      <c r="TFU27" s="14"/>
      <c r="TFW27" s="14"/>
      <c r="TFY27" s="14"/>
      <c r="TGA27" s="14"/>
      <c r="TGC27" s="14"/>
      <c r="TGE27" s="14"/>
      <c r="TGG27" s="14"/>
      <c r="TGI27" s="14"/>
      <c r="TGK27" s="14"/>
      <c r="TGM27" s="14"/>
      <c r="TGO27" s="14"/>
      <c r="TGQ27" s="14"/>
      <c r="TGS27" s="14"/>
      <c r="TGU27" s="14"/>
      <c r="TGW27" s="14"/>
      <c r="TGY27" s="14"/>
      <c r="THA27" s="14"/>
      <c r="THC27" s="14"/>
      <c r="THE27" s="14"/>
      <c r="THG27" s="14"/>
      <c r="THI27" s="14"/>
      <c r="THK27" s="14"/>
      <c r="THM27" s="14"/>
      <c r="THO27" s="14"/>
      <c r="THQ27" s="14"/>
      <c r="THS27" s="14"/>
      <c r="THU27" s="14"/>
      <c r="THW27" s="14"/>
      <c r="THY27" s="14"/>
      <c r="TIA27" s="14"/>
      <c r="TIC27" s="14"/>
      <c r="TIE27" s="14"/>
      <c r="TIG27" s="14"/>
      <c r="TII27" s="14"/>
      <c r="TIK27" s="14"/>
      <c r="TIM27" s="14"/>
      <c r="TIO27" s="14"/>
      <c r="TIQ27" s="14"/>
      <c r="TIS27" s="14"/>
      <c r="TIU27" s="14"/>
      <c r="TIW27" s="14"/>
      <c r="TIY27" s="14"/>
      <c r="TJA27" s="14"/>
      <c r="TJC27" s="14"/>
      <c r="TJE27" s="14"/>
      <c r="TJG27" s="14"/>
      <c r="TJI27" s="14"/>
      <c r="TJK27" s="14"/>
      <c r="TJM27" s="14"/>
      <c r="TJO27" s="14"/>
      <c r="TJQ27" s="14"/>
      <c r="TJS27" s="14"/>
      <c r="TJU27" s="14"/>
      <c r="TJW27" s="14"/>
      <c r="TJY27" s="14"/>
      <c r="TKA27" s="14"/>
      <c r="TKC27" s="14"/>
      <c r="TKE27" s="14"/>
      <c r="TKG27" s="14"/>
      <c r="TKI27" s="14"/>
      <c r="TKK27" s="14"/>
      <c r="TKM27" s="14"/>
      <c r="TKO27" s="14"/>
      <c r="TKQ27" s="14"/>
      <c r="TKS27" s="14"/>
      <c r="TKU27" s="14"/>
      <c r="TKW27" s="14"/>
      <c r="TKY27" s="14"/>
      <c r="TLA27" s="14"/>
      <c r="TLC27" s="14"/>
      <c r="TLE27" s="14"/>
      <c r="TLG27" s="14"/>
      <c r="TLI27" s="14"/>
      <c r="TLK27" s="14"/>
      <c r="TLM27" s="14"/>
      <c r="TLO27" s="14"/>
      <c r="TLQ27" s="14"/>
      <c r="TLS27" s="14"/>
      <c r="TLU27" s="14"/>
      <c r="TLW27" s="14"/>
      <c r="TLY27" s="14"/>
      <c r="TMA27" s="14"/>
      <c r="TMC27" s="14"/>
      <c r="TME27" s="14"/>
      <c r="TMG27" s="14"/>
      <c r="TMI27" s="14"/>
      <c r="TMK27" s="14"/>
      <c r="TMM27" s="14"/>
      <c r="TMO27" s="14"/>
      <c r="TMQ27" s="14"/>
      <c r="TMS27" s="14"/>
      <c r="TMU27" s="14"/>
      <c r="TMW27" s="14"/>
      <c r="TMY27" s="14"/>
      <c r="TNA27" s="14"/>
      <c r="TNC27" s="14"/>
      <c r="TNE27" s="14"/>
      <c r="TNG27" s="14"/>
      <c r="TNI27" s="14"/>
      <c r="TNK27" s="14"/>
      <c r="TNM27" s="14"/>
      <c r="TNO27" s="14"/>
      <c r="TNQ27" s="14"/>
      <c r="TNS27" s="14"/>
      <c r="TNU27" s="14"/>
      <c r="TNW27" s="14"/>
      <c r="TNY27" s="14"/>
      <c r="TOA27" s="14"/>
      <c r="TOC27" s="14"/>
      <c r="TOE27" s="14"/>
      <c r="TOG27" s="14"/>
      <c r="TOI27" s="14"/>
      <c r="TOK27" s="14"/>
      <c r="TOM27" s="14"/>
      <c r="TOO27" s="14"/>
      <c r="TOQ27" s="14"/>
      <c r="TOS27" s="14"/>
      <c r="TOU27" s="14"/>
      <c r="TOW27" s="14"/>
      <c r="TOY27" s="14"/>
      <c r="TPA27" s="14"/>
      <c r="TPC27" s="14"/>
      <c r="TPE27" s="14"/>
      <c r="TPG27" s="14"/>
      <c r="TPI27" s="14"/>
      <c r="TPK27" s="14"/>
      <c r="TPM27" s="14"/>
      <c r="TPO27" s="14"/>
      <c r="TPQ27" s="14"/>
      <c r="TPS27" s="14"/>
      <c r="TPU27" s="14"/>
      <c r="TPW27" s="14"/>
      <c r="TPY27" s="14"/>
      <c r="TQA27" s="14"/>
      <c r="TQC27" s="14"/>
      <c r="TQE27" s="14"/>
      <c r="TQG27" s="14"/>
      <c r="TQI27" s="14"/>
      <c r="TQK27" s="14"/>
      <c r="TQM27" s="14"/>
      <c r="TQO27" s="14"/>
      <c r="TQQ27" s="14"/>
      <c r="TQS27" s="14"/>
      <c r="TQU27" s="14"/>
      <c r="TQW27" s="14"/>
      <c r="TQY27" s="14"/>
      <c r="TRA27" s="14"/>
      <c r="TRC27" s="14"/>
      <c r="TRE27" s="14"/>
      <c r="TRG27" s="14"/>
      <c r="TRI27" s="14"/>
      <c r="TRK27" s="14"/>
      <c r="TRM27" s="14"/>
      <c r="TRO27" s="14"/>
      <c r="TRQ27" s="14"/>
      <c r="TRS27" s="14"/>
      <c r="TRU27" s="14"/>
      <c r="TRW27" s="14"/>
      <c r="TRY27" s="14"/>
      <c r="TSA27" s="14"/>
      <c r="TSC27" s="14"/>
      <c r="TSE27" s="14"/>
      <c r="TSG27" s="14"/>
      <c r="TSI27" s="14"/>
      <c r="TSK27" s="14"/>
      <c r="TSM27" s="14"/>
      <c r="TSO27" s="14"/>
      <c r="TSQ27" s="14"/>
      <c r="TSS27" s="14"/>
      <c r="TSU27" s="14"/>
      <c r="TSW27" s="14"/>
      <c r="TSY27" s="14"/>
      <c r="TTA27" s="14"/>
      <c r="TTC27" s="14"/>
      <c r="TTE27" s="14"/>
      <c r="TTG27" s="14"/>
      <c r="TTI27" s="14"/>
      <c r="TTK27" s="14"/>
      <c r="TTM27" s="14"/>
      <c r="TTO27" s="14"/>
      <c r="TTQ27" s="14"/>
      <c r="TTS27" s="14"/>
      <c r="TTU27" s="14"/>
      <c r="TTW27" s="14"/>
      <c r="TTY27" s="14"/>
      <c r="TUA27" s="14"/>
      <c r="TUC27" s="14"/>
      <c r="TUE27" s="14"/>
      <c r="TUG27" s="14"/>
      <c r="TUI27" s="14"/>
      <c r="TUK27" s="14"/>
      <c r="TUM27" s="14"/>
      <c r="TUO27" s="14"/>
      <c r="TUQ27" s="14"/>
      <c r="TUS27" s="14"/>
      <c r="TUU27" s="14"/>
      <c r="TUW27" s="14"/>
      <c r="TUY27" s="14"/>
      <c r="TVA27" s="14"/>
      <c r="TVC27" s="14"/>
      <c r="TVE27" s="14"/>
      <c r="TVG27" s="14"/>
      <c r="TVI27" s="14"/>
      <c r="TVK27" s="14"/>
      <c r="TVM27" s="14"/>
      <c r="TVO27" s="14"/>
      <c r="TVQ27" s="14"/>
      <c r="TVS27" s="14"/>
      <c r="TVU27" s="14"/>
      <c r="TVW27" s="14"/>
      <c r="TVY27" s="14"/>
      <c r="TWA27" s="14"/>
      <c r="TWC27" s="14"/>
      <c r="TWE27" s="14"/>
      <c r="TWG27" s="14"/>
      <c r="TWI27" s="14"/>
      <c r="TWK27" s="14"/>
      <c r="TWM27" s="14"/>
      <c r="TWO27" s="14"/>
      <c r="TWQ27" s="14"/>
      <c r="TWS27" s="14"/>
      <c r="TWU27" s="14"/>
      <c r="TWW27" s="14"/>
      <c r="TWY27" s="14"/>
      <c r="TXA27" s="14"/>
      <c r="TXC27" s="14"/>
      <c r="TXE27" s="14"/>
      <c r="TXG27" s="14"/>
      <c r="TXI27" s="14"/>
      <c r="TXK27" s="14"/>
      <c r="TXM27" s="14"/>
      <c r="TXO27" s="14"/>
      <c r="TXQ27" s="14"/>
      <c r="TXS27" s="14"/>
      <c r="TXU27" s="14"/>
      <c r="TXW27" s="14"/>
      <c r="TXY27" s="14"/>
      <c r="TYA27" s="14"/>
      <c r="TYC27" s="14"/>
      <c r="TYE27" s="14"/>
      <c r="TYG27" s="14"/>
      <c r="TYI27" s="14"/>
      <c r="TYK27" s="14"/>
      <c r="TYM27" s="14"/>
      <c r="TYO27" s="14"/>
      <c r="TYQ27" s="14"/>
      <c r="TYS27" s="14"/>
      <c r="TYU27" s="14"/>
      <c r="TYW27" s="14"/>
      <c r="TYY27" s="14"/>
      <c r="TZA27" s="14"/>
      <c r="TZC27" s="14"/>
      <c r="TZE27" s="14"/>
      <c r="TZG27" s="14"/>
      <c r="TZI27" s="14"/>
      <c r="TZK27" s="14"/>
      <c r="TZM27" s="14"/>
      <c r="TZO27" s="14"/>
      <c r="TZQ27" s="14"/>
      <c r="TZS27" s="14"/>
      <c r="TZU27" s="14"/>
      <c r="TZW27" s="14"/>
      <c r="TZY27" s="14"/>
      <c r="UAA27" s="14"/>
      <c r="UAC27" s="14"/>
      <c r="UAE27" s="14"/>
      <c r="UAG27" s="14"/>
      <c r="UAI27" s="14"/>
      <c r="UAK27" s="14"/>
      <c r="UAM27" s="14"/>
      <c r="UAO27" s="14"/>
      <c r="UAQ27" s="14"/>
      <c r="UAS27" s="14"/>
      <c r="UAU27" s="14"/>
      <c r="UAW27" s="14"/>
      <c r="UAY27" s="14"/>
      <c r="UBA27" s="14"/>
      <c r="UBC27" s="14"/>
      <c r="UBE27" s="14"/>
      <c r="UBG27" s="14"/>
      <c r="UBI27" s="14"/>
      <c r="UBK27" s="14"/>
      <c r="UBM27" s="14"/>
      <c r="UBO27" s="14"/>
      <c r="UBQ27" s="14"/>
      <c r="UBS27" s="14"/>
      <c r="UBU27" s="14"/>
      <c r="UBW27" s="14"/>
      <c r="UBY27" s="14"/>
      <c r="UCA27" s="14"/>
      <c r="UCC27" s="14"/>
      <c r="UCE27" s="14"/>
      <c r="UCG27" s="14"/>
      <c r="UCI27" s="14"/>
      <c r="UCK27" s="14"/>
      <c r="UCM27" s="14"/>
      <c r="UCO27" s="14"/>
      <c r="UCQ27" s="14"/>
      <c r="UCS27" s="14"/>
      <c r="UCU27" s="14"/>
      <c r="UCW27" s="14"/>
      <c r="UCY27" s="14"/>
      <c r="UDA27" s="14"/>
      <c r="UDC27" s="14"/>
      <c r="UDE27" s="14"/>
      <c r="UDG27" s="14"/>
      <c r="UDI27" s="14"/>
      <c r="UDK27" s="14"/>
      <c r="UDM27" s="14"/>
      <c r="UDO27" s="14"/>
      <c r="UDQ27" s="14"/>
      <c r="UDS27" s="14"/>
      <c r="UDU27" s="14"/>
      <c r="UDW27" s="14"/>
      <c r="UDY27" s="14"/>
      <c r="UEA27" s="14"/>
      <c r="UEC27" s="14"/>
      <c r="UEE27" s="14"/>
      <c r="UEG27" s="14"/>
      <c r="UEI27" s="14"/>
      <c r="UEK27" s="14"/>
      <c r="UEM27" s="14"/>
      <c r="UEO27" s="14"/>
      <c r="UEQ27" s="14"/>
      <c r="UES27" s="14"/>
      <c r="UEU27" s="14"/>
      <c r="UEW27" s="14"/>
      <c r="UEY27" s="14"/>
      <c r="UFA27" s="14"/>
      <c r="UFC27" s="14"/>
      <c r="UFE27" s="14"/>
      <c r="UFG27" s="14"/>
      <c r="UFI27" s="14"/>
      <c r="UFK27" s="14"/>
      <c r="UFM27" s="14"/>
      <c r="UFO27" s="14"/>
      <c r="UFQ27" s="14"/>
      <c r="UFS27" s="14"/>
      <c r="UFU27" s="14"/>
      <c r="UFW27" s="14"/>
      <c r="UFY27" s="14"/>
      <c r="UGA27" s="14"/>
      <c r="UGC27" s="14"/>
      <c r="UGE27" s="14"/>
      <c r="UGG27" s="14"/>
      <c r="UGI27" s="14"/>
      <c r="UGK27" s="14"/>
      <c r="UGM27" s="14"/>
      <c r="UGO27" s="14"/>
      <c r="UGQ27" s="14"/>
      <c r="UGS27" s="14"/>
      <c r="UGU27" s="14"/>
      <c r="UGW27" s="14"/>
      <c r="UGY27" s="14"/>
      <c r="UHA27" s="14"/>
      <c r="UHC27" s="14"/>
      <c r="UHE27" s="14"/>
      <c r="UHG27" s="14"/>
      <c r="UHI27" s="14"/>
      <c r="UHK27" s="14"/>
      <c r="UHM27" s="14"/>
      <c r="UHO27" s="14"/>
      <c r="UHQ27" s="14"/>
      <c r="UHS27" s="14"/>
      <c r="UHU27" s="14"/>
      <c r="UHW27" s="14"/>
      <c r="UHY27" s="14"/>
      <c r="UIA27" s="14"/>
      <c r="UIC27" s="14"/>
      <c r="UIE27" s="14"/>
      <c r="UIG27" s="14"/>
      <c r="UII27" s="14"/>
      <c r="UIK27" s="14"/>
      <c r="UIM27" s="14"/>
      <c r="UIO27" s="14"/>
      <c r="UIQ27" s="14"/>
      <c r="UIS27" s="14"/>
      <c r="UIU27" s="14"/>
      <c r="UIW27" s="14"/>
      <c r="UIY27" s="14"/>
      <c r="UJA27" s="14"/>
      <c r="UJC27" s="14"/>
      <c r="UJE27" s="14"/>
      <c r="UJG27" s="14"/>
      <c r="UJI27" s="14"/>
      <c r="UJK27" s="14"/>
      <c r="UJM27" s="14"/>
      <c r="UJO27" s="14"/>
      <c r="UJQ27" s="14"/>
      <c r="UJS27" s="14"/>
      <c r="UJU27" s="14"/>
      <c r="UJW27" s="14"/>
      <c r="UJY27" s="14"/>
      <c r="UKA27" s="14"/>
      <c r="UKC27" s="14"/>
      <c r="UKE27" s="14"/>
      <c r="UKG27" s="14"/>
      <c r="UKI27" s="14"/>
      <c r="UKK27" s="14"/>
      <c r="UKM27" s="14"/>
      <c r="UKO27" s="14"/>
      <c r="UKQ27" s="14"/>
      <c r="UKS27" s="14"/>
      <c r="UKU27" s="14"/>
      <c r="UKW27" s="14"/>
      <c r="UKY27" s="14"/>
      <c r="ULA27" s="14"/>
      <c r="ULC27" s="14"/>
      <c r="ULE27" s="14"/>
      <c r="ULG27" s="14"/>
      <c r="ULI27" s="14"/>
      <c r="ULK27" s="14"/>
      <c r="ULM27" s="14"/>
      <c r="ULO27" s="14"/>
      <c r="ULQ27" s="14"/>
      <c r="ULS27" s="14"/>
      <c r="ULU27" s="14"/>
      <c r="ULW27" s="14"/>
      <c r="ULY27" s="14"/>
      <c r="UMA27" s="14"/>
      <c r="UMC27" s="14"/>
      <c r="UME27" s="14"/>
      <c r="UMG27" s="14"/>
      <c r="UMI27" s="14"/>
      <c r="UMK27" s="14"/>
      <c r="UMM27" s="14"/>
      <c r="UMO27" s="14"/>
      <c r="UMQ27" s="14"/>
      <c r="UMS27" s="14"/>
      <c r="UMU27" s="14"/>
      <c r="UMW27" s="14"/>
      <c r="UMY27" s="14"/>
      <c r="UNA27" s="14"/>
      <c r="UNC27" s="14"/>
      <c r="UNE27" s="14"/>
      <c r="UNG27" s="14"/>
      <c r="UNI27" s="14"/>
      <c r="UNK27" s="14"/>
      <c r="UNM27" s="14"/>
      <c r="UNO27" s="14"/>
      <c r="UNQ27" s="14"/>
      <c r="UNS27" s="14"/>
      <c r="UNU27" s="14"/>
      <c r="UNW27" s="14"/>
      <c r="UNY27" s="14"/>
      <c r="UOA27" s="14"/>
      <c r="UOC27" s="14"/>
      <c r="UOE27" s="14"/>
      <c r="UOG27" s="14"/>
      <c r="UOI27" s="14"/>
      <c r="UOK27" s="14"/>
      <c r="UOM27" s="14"/>
      <c r="UOO27" s="14"/>
      <c r="UOQ27" s="14"/>
      <c r="UOS27" s="14"/>
      <c r="UOU27" s="14"/>
      <c r="UOW27" s="14"/>
      <c r="UOY27" s="14"/>
      <c r="UPA27" s="14"/>
      <c r="UPC27" s="14"/>
      <c r="UPE27" s="14"/>
      <c r="UPG27" s="14"/>
      <c r="UPI27" s="14"/>
      <c r="UPK27" s="14"/>
      <c r="UPM27" s="14"/>
      <c r="UPO27" s="14"/>
      <c r="UPQ27" s="14"/>
      <c r="UPS27" s="14"/>
      <c r="UPU27" s="14"/>
      <c r="UPW27" s="14"/>
      <c r="UPY27" s="14"/>
      <c r="UQA27" s="14"/>
      <c r="UQC27" s="14"/>
      <c r="UQE27" s="14"/>
      <c r="UQG27" s="14"/>
      <c r="UQI27" s="14"/>
      <c r="UQK27" s="14"/>
      <c r="UQM27" s="14"/>
      <c r="UQO27" s="14"/>
      <c r="UQQ27" s="14"/>
      <c r="UQS27" s="14"/>
      <c r="UQU27" s="14"/>
      <c r="UQW27" s="14"/>
      <c r="UQY27" s="14"/>
      <c r="URA27" s="14"/>
      <c r="URC27" s="14"/>
      <c r="URE27" s="14"/>
      <c r="URG27" s="14"/>
      <c r="URI27" s="14"/>
      <c r="URK27" s="14"/>
      <c r="URM27" s="14"/>
      <c r="URO27" s="14"/>
      <c r="URQ27" s="14"/>
      <c r="URS27" s="14"/>
      <c r="URU27" s="14"/>
      <c r="URW27" s="14"/>
      <c r="URY27" s="14"/>
      <c r="USA27" s="14"/>
      <c r="USC27" s="14"/>
      <c r="USE27" s="14"/>
      <c r="USG27" s="14"/>
      <c r="USI27" s="14"/>
      <c r="USK27" s="14"/>
      <c r="USM27" s="14"/>
      <c r="USO27" s="14"/>
      <c r="USQ27" s="14"/>
      <c r="USS27" s="14"/>
      <c r="USU27" s="14"/>
      <c r="USW27" s="14"/>
      <c r="USY27" s="14"/>
      <c r="UTA27" s="14"/>
      <c r="UTC27" s="14"/>
      <c r="UTE27" s="14"/>
      <c r="UTG27" s="14"/>
      <c r="UTI27" s="14"/>
      <c r="UTK27" s="14"/>
      <c r="UTM27" s="14"/>
      <c r="UTO27" s="14"/>
      <c r="UTQ27" s="14"/>
      <c r="UTS27" s="14"/>
      <c r="UTU27" s="14"/>
      <c r="UTW27" s="14"/>
      <c r="UTY27" s="14"/>
      <c r="UUA27" s="14"/>
      <c r="UUC27" s="14"/>
      <c r="UUE27" s="14"/>
      <c r="UUG27" s="14"/>
      <c r="UUI27" s="14"/>
      <c r="UUK27" s="14"/>
      <c r="UUM27" s="14"/>
      <c r="UUO27" s="14"/>
      <c r="UUQ27" s="14"/>
      <c r="UUS27" s="14"/>
      <c r="UUU27" s="14"/>
      <c r="UUW27" s="14"/>
      <c r="UUY27" s="14"/>
      <c r="UVA27" s="14"/>
      <c r="UVC27" s="14"/>
      <c r="UVE27" s="14"/>
      <c r="UVG27" s="14"/>
      <c r="UVI27" s="14"/>
      <c r="UVK27" s="14"/>
      <c r="UVM27" s="14"/>
      <c r="UVO27" s="14"/>
      <c r="UVQ27" s="14"/>
      <c r="UVS27" s="14"/>
      <c r="UVU27" s="14"/>
      <c r="UVW27" s="14"/>
      <c r="UVY27" s="14"/>
      <c r="UWA27" s="14"/>
      <c r="UWC27" s="14"/>
      <c r="UWE27" s="14"/>
      <c r="UWG27" s="14"/>
      <c r="UWI27" s="14"/>
      <c r="UWK27" s="14"/>
      <c r="UWM27" s="14"/>
      <c r="UWO27" s="14"/>
      <c r="UWQ27" s="14"/>
      <c r="UWS27" s="14"/>
      <c r="UWU27" s="14"/>
      <c r="UWW27" s="14"/>
      <c r="UWY27" s="14"/>
      <c r="UXA27" s="14"/>
      <c r="UXC27" s="14"/>
      <c r="UXE27" s="14"/>
      <c r="UXG27" s="14"/>
      <c r="UXI27" s="14"/>
      <c r="UXK27" s="14"/>
      <c r="UXM27" s="14"/>
      <c r="UXO27" s="14"/>
      <c r="UXQ27" s="14"/>
      <c r="UXS27" s="14"/>
      <c r="UXU27" s="14"/>
      <c r="UXW27" s="14"/>
      <c r="UXY27" s="14"/>
      <c r="UYA27" s="14"/>
      <c r="UYC27" s="14"/>
      <c r="UYE27" s="14"/>
      <c r="UYG27" s="14"/>
      <c r="UYI27" s="14"/>
      <c r="UYK27" s="14"/>
      <c r="UYM27" s="14"/>
      <c r="UYO27" s="14"/>
      <c r="UYQ27" s="14"/>
      <c r="UYS27" s="14"/>
      <c r="UYU27" s="14"/>
      <c r="UYW27" s="14"/>
      <c r="UYY27" s="14"/>
      <c r="UZA27" s="14"/>
      <c r="UZC27" s="14"/>
      <c r="UZE27" s="14"/>
      <c r="UZG27" s="14"/>
      <c r="UZI27" s="14"/>
      <c r="UZK27" s="14"/>
      <c r="UZM27" s="14"/>
      <c r="UZO27" s="14"/>
      <c r="UZQ27" s="14"/>
      <c r="UZS27" s="14"/>
      <c r="UZU27" s="14"/>
      <c r="UZW27" s="14"/>
      <c r="UZY27" s="14"/>
      <c r="VAA27" s="14"/>
      <c r="VAC27" s="14"/>
      <c r="VAE27" s="14"/>
      <c r="VAG27" s="14"/>
      <c r="VAI27" s="14"/>
      <c r="VAK27" s="14"/>
      <c r="VAM27" s="14"/>
      <c r="VAO27" s="14"/>
      <c r="VAQ27" s="14"/>
      <c r="VAS27" s="14"/>
      <c r="VAU27" s="14"/>
      <c r="VAW27" s="14"/>
      <c r="VAY27" s="14"/>
      <c r="VBA27" s="14"/>
      <c r="VBC27" s="14"/>
      <c r="VBE27" s="14"/>
      <c r="VBG27" s="14"/>
      <c r="VBI27" s="14"/>
      <c r="VBK27" s="14"/>
      <c r="VBM27" s="14"/>
      <c r="VBO27" s="14"/>
      <c r="VBQ27" s="14"/>
      <c r="VBS27" s="14"/>
      <c r="VBU27" s="14"/>
      <c r="VBW27" s="14"/>
      <c r="VBY27" s="14"/>
      <c r="VCA27" s="14"/>
      <c r="VCC27" s="14"/>
      <c r="VCE27" s="14"/>
      <c r="VCG27" s="14"/>
      <c r="VCI27" s="14"/>
      <c r="VCK27" s="14"/>
      <c r="VCM27" s="14"/>
      <c r="VCO27" s="14"/>
      <c r="VCQ27" s="14"/>
      <c r="VCS27" s="14"/>
      <c r="VCU27" s="14"/>
      <c r="VCW27" s="14"/>
      <c r="VCY27" s="14"/>
      <c r="VDA27" s="14"/>
      <c r="VDC27" s="14"/>
      <c r="VDE27" s="14"/>
      <c r="VDG27" s="14"/>
      <c r="VDI27" s="14"/>
      <c r="VDK27" s="14"/>
      <c r="VDM27" s="14"/>
      <c r="VDO27" s="14"/>
      <c r="VDQ27" s="14"/>
      <c r="VDS27" s="14"/>
      <c r="VDU27" s="14"/>
      <c r="VDW27" s="14"/>
      <c r="VDY27" s="14"/>
      <c r="VEA27" s="14"/>
      <c r="VEC27" s="14"/>
      <c r="VEE27" s="14"/>
      <c r="VEG27" s="14"/>
      <c r="VEI27" s="14"/>
      <c r="VEK27" s="14"/>
      <c r="VEM27" s="14"/>
      <c r="VEO27" s="14"/>
      <c r="VEQ27" s="14"/>
      <c r="VES27" s="14"/>
      <c r="VEU27" s="14"/>
      <c r="VEW27" s="14"/>
      <c r="VEY27" s="14"/>
      <c r="VFA27" s="14"/>
      <c r="VFC27" s="14"/>
      <c r="VFE27" s="14"/>
      <c r="VFG27" s="14"/>
      <c r="VFI27" s="14"/>
      <c r="VFK27" s="14"/>
      <c r="VFM27" s="14"/>
      <c r="VFO27" s="14"/>
      <c r="VFQ27" s="14"/>
      <c r="VFS27" s="14"/>
      <c r="VFU27" s="14"/>
      <c r="VFW27" s="14"/>
      <c r="VFY27" s="14"/>
      <c r="VGA27" s="14"/>
      <c r="VGC27" s="14"/>
      <c r="VGE27" s="14"/>
      <c r="VGG27" s="14"/>
      <c r="VGI27" s="14"/>
      <c r="VGK27" s="14"/>
      <c r="VGM27" s="14"/>
      <c r="VGO27" s="14"/>
      <c r="VGQ27" s="14"/>
      <c r="VGS27" s="14"/>
      <c r="VGU27" s="14"/>
      <c r="VGW27" s="14"/>
      <c r="VGY27" s="14"/>
      <c r="VHA27" s="14"/>
      <c r="VHC27" s="14"/>
      <c r="VHE27" s="14"/>
      <c r="VHG27" s="14"/>
      <c r="VHI27" s="14"/>
      <c r="VHK27" s="14"/>
      <c r="VHM27" s="14"/>
      <c r="VHO27" s="14"/>
      <c r="VHQ27" s="14"/>
      <c r="VHS27" s="14"/>
      <c r="VHU27" s="14"/>
      <c r="VHW27" s="14"/>
      <c r="VHY27" s="14"/>
      <c r="VIA27" s="14"/>
      <c r="VIC27" s="14"/>
      <c r="VIE27" s="14"/>
      <c r="VIG27" s="14"/>
      <c r="VII27" s="14"/>
      <c r="VIK27" s="14"/>
      <c r="VIM27" s="14"/>
      <c r="VIO27" s="14"/>
      <c r="VIQ27" s="14"/>
      <c r="VIS27" s="14"/>
      <c r="VIU27" s="14"/>
      <c r="VIW27" s="14"/>
      <c r="VIY27" s="14"/>
      <c r="VJA27" s="14"/>
      <c r="VJC27" s="14"/>
      <c r="VJE27" s="14"/>
      <c r="VJG27" s="14"/>
      <c r="VJI27" s="14"/>
      <c r="VJK27" s="14"/>
      <c r="VJM27" s="14"/>
      <c r="VJO27" s="14"/>
      <c r="VJQ27" s="14"/>
      <c r="VJS27" s="14"/>
      <c r="VJU27" s="14"/>
      <c r="VJW27" s="14"/>
      <c r="VJY27" s="14"/>
      <c r="VKA27" s="14"/>
      <c r="VKC27" s="14"/>
      <c r="VKE27" s="14"/>
      <c r="VKG27" s="14"/>
      <c r="VKI27" s="14"/>
      <c r="VKK27" s="14"/>
      <c r="VKM27" s="14"/>
      <c r="VKO27" s="14"/>
      <c r="VKQ27" s="14"/>
      <c r="VKS27" s="14"/>
      <c r="VKU27" s="14"/>
      <c r="VKW27" s="14"/>
      <c r="VKY27" s="14"/>
      <c r="VLA27" s="14"/>
      <c r="VLC27" s="14"/>
      <c r="VLE27" s="14"/>
      <c r="VLG27" s="14"/>
      <c r="VLI27" s="14"/>
      <c r="VLK27" s="14"/>
      <c r="VLM27" s="14"/>
      <c r="VLO27" s="14"/>
      <c r="VLQ27" s="14"/>
      <c r="VLS27" s="14"/>
      <c r="VLU27" s="14"/>
      <c r="VLW27" s="14"/>
      <c r="VLY27" s="14"/>
      <c r="VMA27" s="14"/>
      <c r="VMC27" s="14"/>
      <c r="VME27" s="14"/>
      <c r="VMG27" s="14"/>
      <c r="VMI27" s="14"/>
      <c r="VMK27" s="14"/>
      <c r="VMM27" s="14"/>
      <c r="VMO27" s="14"/>
      <c r="VMQ27" s="14"/>
      <c r="VMS27" s="14"/>
      <c r="VMU27" s="14"/>
      <c r="VMW27" s="14"/>
      <c r="VMY27" s="14"/>
      <c r="VNA27" s="14"/>
      <c r="VNC27" s="14"/>
      <c r="VNE27" s="14"/>
      <c r="VNG27" s="14"/>
      <c r="VNI27" s="14"/>
      <c r="VNK27" s="14"/>
      <c r="VNM27" s="14"/>
      <c r="VNO27" s="14"/>
      <c r="VNQ27" s="14"/>
      <c r="VNS27" s="14"/>
      <c r="VNU27" s="14"/>
      <c r="VNW27" s="14"/>
      <c r="VNY27" s="14"/>
      <c r="VOA27" s="14"/>
      <c r="VOC27" s="14"/>
      <c r="VOE27" s="14"/>
      <c r="VOG27" s="14"/>
      <c r="VOI27" s="14"/>
      <c r="VOK27" s="14"/>
      <c r="VOM27" s="14"/>
      <c r="VOO27" s="14"/>
      <c r="VOQ27" s="14"/>
      <c r="VOS27" s="14"/>
      <c r="VOU27" s="14"/>
      <c r="VOW27" s="14"/>
      <c r="VOY27" s="14"/>
      <c r="VPA27" s="14"/>
      <c r="VPC27" s="14"/>
      <c r="VPE27" s="14"/>
      <c r="VPG27" s="14"/>
      <c r="VPI27" s="14"/>
      <c r="VPK27" s="14"/>
      <c r="VPM27" s="14"/>
      <c r="VPO27" s="14"/>
      <c r="VPQ27" s="14"/>
      <c r="VPS27" s="14"/>
      <c r="VPU27" s="14"/>
      <c r="VPW27" s="14"/>
      <c r="VPY27" s="14"/>
      <c r="VQA27" s="14"/>
      <c r="VQC27" s="14"/>
      <c r="VQE27" s="14"/>
      <c r="VQG27" s="14"/>
      <c r="VQI27" s="14"/>
      <c r="VQK27" s="14"/>
      <c r="VQM27" s="14"/>
      <c r="VQO27" s="14"/>
      <c r="VQQ27" s="14"/>
      <c r="VQS27" s="14"/>
      <c r="VQU27" s="14"/>
      <c r="VQW27" s="14"/>
      <c r="VQY27" s="14"/>
      <c r="VRA27" s="14"/>
      <c r="VRC27" s="14"/>
      <c r="VRE27" s="14"/>
      <c r="VRG27" s="14"/>
      <c r="VRI27" s="14"/>
      <c r="VRK27" s="14"/>
      <c r="VRM27" s="14"/>
      <c r="VRO27" s="14"/>
      <c r="VRQ27" s="14"/>
      <c r="VRS27" s="14"/>
      <c r="VRU27" s="14"/>
      <c r="VRW27" s="14"/>
      <c r="VRY27" s="14"/>
      <c r="VSA27" s="14"/>
      <c r="VSC27" s="14"/>
      <c r="VSE27" s="14"/>
      <c r="VSG27" s="14"/>
      <c r="VSI27" s="14"/>
      <c r="VSK27" s="14"/>
      <c r="VSM27" s="14"/>
      <c r="VSO27" s="14"/>
      <c r="VSQ27" s="14"/>
      <c r="VSS27" s="14"/>
      <c r="VSU27" s="14"/>
      <c r="VSW27" s="14"/>
      <c r="VSY27" s="14"/>
      <c r="VTA27" s="14"/>
      <c r="VTC27" s="14"/>
      <c r="VTE27" s="14"/>
      <c r="VTG27" s="14"/>
      <c r="VTI27" s="14"/>
      <c r="VTK27" s="14"/>
      <c r="VTM27" s="14"/>
      <c r="VTO27" s="14"/>
      <c r="VTQ27" s="14"/>
      <c r="VTS27" s="14"/>
      <c r="VTU27" s="14"/>
      <c r="VTW27" s="14"/>
      <c r="VTY27" s="14"/>
      <c r="VUA27" s="14"/>
      <c r="VUC27" s="14"/>
      <c r="VUE27" s="14"/>
      <c r="VUG27" s="14"/>
      <c r="VUI27" s="14"/>
      <c r="VUK27" s="14"/>
      <c r="VUM27" s="14"/>
      <c r="VUO27" s="14"/>
      <c r="VUQ27" s="14"/>
      <c r="VUS27" s="14"/>
      <c r="VUU27" s="14"/>
      <c r="VUW27" s="14"/>
      <c r="VUY27" s="14"/>
      <c r="VVA27" s="14"/>
      <c r="VVC27" s="14"/>
      <c r="VVE27" s="14"/>
      <c r="VVG27" s="14"/>
      <c r="VVI27" s="14"/>
      <c r="VVK27" s="14"/>
      <c r="VVM27" s="14"/>
      <c r="VVO27" s="14"/>
      <c r="VVQ27" s="14"/>
      <c r="VVS27" s="14"/>
      <c r="VVU27" s="14"/>
      <c r="VVW27" s="14"/>
      <c r="VVY27" s="14"/>
      <c r="VWA27" s="14"/>
      <c r="VWC27" s="14"/>
      <c r="VWE27" s="14"/>
      <c r="VWG27" s="14"/>
      <c r="VWI27" s="14"/>
      <c r="VWK27" s="14"/>
      <c r="VWM27" s="14"/>
      <c r="VWO27" s="14"/>
      <c r="VWQ27" s="14"/>
      <c r="VWS27" s="14"/>
      <c r="VWU27" s="14"/>
      <c r="VWW27" s="14"/>
      <c r="VWY27" s="14"/>
      <c r="VXA27" s="14"/>
      <c r="VXC27" s="14"/>
      <c r="VXE27" s="14"/>
      <c r="VXG27" s="14"/>
      <c r="VXI27" s="14"/>
      <c r="VXK27" s="14"/>
      <c r="VXM27" s="14"/>
      <c r="VXO27" s="14"/>
      <c r="VXQ27" s="14"/>
      <c r="VXS27" s="14"/>
      <c r="VXU27" s="14"/>
      <c r="VXW27" s="14"/>
      <c r="VXY27" s="14"/>
      <c r="VYA27" s="14"/>
      <c r="VYC27" s="14"/>
      <c r="VYE27" s="14"/>
      <c r="VYG27" s="14"/>
      <c r="VYI27" s="14"/>
      <c r="VYK27" s="14"/>
      <c r="VYM27" s="14"/>
      <c r="VYO27" s="14"/>
      <c r="VYQ27" s="14"/>
      <c r="VYS27" s="14"/>
      <c r="VYU27" s="14"/>
      <c r="VYW27" s="14"/>
      <c r="VYY27" s="14"/>
      <c r="VZA27" s="14"/>
      <c r="VZC27" s="14"/>
      <c r="VZE27" s="14"/>
      <c r="VZG27" s="14"/>
      <c r="VZI27" s="14"/>
      <c r="VZK27" s="14"/>
      <c r="VZM27" s="14"/>
      <c r="VZO27" s="14"/>
      <c r="VZQ27" s="14"/>
      <c r="VZS27" s="14"/>
      <c r="VZU27" s="14"/>
      <c r="VZW27" s="14"/>
      <c r="VZY27" s="14"/>
      <c r="WAA27" s="14"/>
      <c r="WAC27" s="14"/>
      <c r="WAE27" s="14"/>
      <c r="WAG27" s="14"/>
      <c r="WAI27" s="14"/>
      <c r="WAK27" s="14"/>
      <c r="WAM27" s="14"/>
      <c r="WAO27" s="14"/>
      <c r="WAQ27" s="14"/>
      <c r="WAS27" s="14"/>
      <c r="WAU27" s="14"/>
      <c r="WAW27" s="14"/>
      <c r="WAY27" s="14"/>
      <c r="WBA27" s="14"/>
      <c r="WBC27" s="14"/>
      <c r="WBE27" s="14"/>
      <c r="WBG27" s="14"/>
      <c r="WBI27" s="14"/>
      <c r="WBK27" s="14"/>
      <c r="WBM27" s="14"/>
      <c r="WBO27" s="14"/>
      <c r="WBQ27" s="14"/>
      <c r="WBS27" s="14"/>
      <c r="WBU27" s="14"/>
      <c r="WBW27" s="14"/>
      <c r="WBY27" s="14"/>
      <c r="WCA27" s="14"/>
      <c r="WCC27" s="14"/>
      <c r="WCE27" s="14"/>
      <c r="WCG27" s="14"/>
      <c r="WCI27" s="14"/>
      <c r="WCK27" s="14"/>
      <c r="WCM27" s="14"/>
      <c r="WCO27" s="14"/>
      <c r="WCQ27" s="14"/>
      <c r="WCS27" s="14"/>
      <c r="WCU27" s="14"/>
      <c r="WCW27" s="14"/>
      <c r="WCY27" s="14"/>
      <c r="WDA27" s="14"/>
      <c r="WDC27" s="14"/>
      <c r="WDE27" s="14"/>
      <c r="WDG27" s="14"/>
      <c r="WDI27" s="14"/>
      <c r="WDK27" s="14"/>
      <c r="WDM27" s="14"/>
      <c r="WDO27" s="14"/>
      <c r="WDQ27" s="14"/>
      <c r="WDS27" s="14"/>
      <c r="WDU27" s="14"/>
      <c r="WDW27" s="14"/>
      <c r="WDY27" s="14"/>
      <c r="WEA27" s="14"/>
      <c r="WEC27" s="14"/>
      <c r="WEE27" s="14"/>
      <c r="WEG27" s="14"/>
      <c r="WEI27" s="14"/>
      <c r="WEK27" s="14"/>
      <c r="WEM27" s="14"/>
      <c r="WEO27" s="14"/>
      <c r="WEQ27" s="14"/>
      <c r="WES27" s="14"/>
      <c r="WEU27" s="14"/>
      <c r="WEW27" s="14"/>
      <c r="WEY27" s="14"/>
      <c r="WFA27" s="14"/>
      <c r="WFC27" s="14"/>
      <c r="WFE27" s="14"/>
      <c r="WFG27" s="14"/>
      <c r="WFI27" s="14"/>
      <c r="WFK27" s="14"/>
      <c r="WFM27" s="14"/>
      <c r="WFO27" s="14"/>
      <c r="WFQ27" s="14"/>
      <c r="WFS27" s="14"/>
      <c r="WFU27" s="14"/>
      <c r="WFW27" s="14"/>
      <c r="WFY27" s="14"/>
      <c r="WGA27" s="14"/>
      <c r="WGC27" s="14"/>
      <c r="WGE27" s="14"/>
      <c r="WGG27" s="14"/>
      <c r="WGI27" s="14"/>
      <c r="WGK27" s="14"/>
      <c r="WGM27" s="14"/>
      <c r="WGO27" s="14"/>
      <c r="WGQ27" s="14"/>
      <c r="WGS27" s="14"/>
      <c r="WGU27" s="14"/>
      <c r="WGW27" s="14"/>
      <c r="WGY27" s="14"/>
      <c r="WHA27" s="14"/>
      <c r="WHC27" s="14"/>
      <c r="WHE27" s="14"/>
      <c r="WHG27" s="14"/>
      <c r="WHI27" s="14"/>
      <c r="WHK27" s="14"/>
      <c r="WHM27" s="14"/>
      <c r="WHO27" s="14"/>
      <c r="WHQ27" s="14"/>
      <c r="WHS27" s="14"/>
      <c r="WHU27" s="14"/>
      <c r="WHW27" s="14"/>
      <c r="WHY27" s="14"/>
      <c r="WIA27" s="14"/>
      <c r="WIC27" s="14"/>
      <c r="WIE27" s="14"/>
      <c r="WIG27" s="14"/>
      <c r="WII27" s="14"/>
      <c r="WIK27" s="14"/>
      <c r="WIM27" s="14"/>
      <c r="WIO27" s="14"/>
      <c r="WIQ27" s="14"/>
      <c r="WIS27" s="14"/>
      <c r="WIU27" s="14"/>
      <c r="WIW27" s="14"/>
      <c r="WIY27" s="14"/>
      <c r="WJA27" s="14"/>
      <c r="WJC27" s="14"/>
      <c r="WJE27" s="14"/>
      <c r="WJG27" s="14"/>
      <c r="WJI27" s="14"/>
      <c r="WJK27" s="14"/>
      <c r="WJM27" s="14"/>
      <c r="WJO27" s="14"/>
      <c r="WJQ27" s="14"/>
      <c r="WJS27" s="14"/>
      <c r="WJU27" s="14"/>
      <c r="WJW27" s="14"/>
      <c r="WJY27" s="14"/>
      <c r="WKA27" s="14"/>
      <c r="WKC27" s="14"/>
      <c r="WKE27" s="14"/>
      <c r="WKG27" s="14"/>
      <c r="WKI27" s="14"/>
      <c r="WKK27" s="14"/>
      <c r="WKM27" s="14"/>
      <c r="WKO27" s="14"/>
      <c r="WKQ27" s="14"/>
      <c r="WKS27" s="14"/>
      <c r="WKU27" s="14"/>
      <c r="WKW27" s="14"/>
      <c r="WKY27" s="14"/>
      <c r="WLA27" s="14"/>
      <c r="WLC27" s="14"/>
      <c r="WLE27" s="14"/>
      <c r="WLG27" s="14"/>
      <c r="WLI27" s="14"/>
      <c r="WLK27" s="14"/>
      <c r="WLM27" s="14"/>
      <c r="WLO27" s="14"/>
      <c r="WLQ27" s="14"/>
      <c r="WLS27" s="14"/>
      <c r="WLU27" s="14"/>
      <c r="WLW27" s="14"/>
      <c r="WLY27" s="14"/>
      <c r="WMA27" s="14"/>
      <c r="WMC27" s="14"/>
      <c r="WME27" s="14"/>
      <c r="WMG27" s="14"/>
      <c r="WMI27" s="14"/>
      <c r="WMK27" s="14"/>
      <c r="WMM27" s="14"/>
      <c r="WMO27" s="14"/>
      <c r="WMQ27" s="14"/>
      <c r="WMS27" s="14"/>
      <c r="WMU27" s="14"/>
      <c r="WMW27" s="14"/>
      <c r="WMY27" s="14"/>
      <c r="WNA27" s="14"/>
      <c r="WNC27" s="14"/>
      <c r="WNE27" s="14"/>
      <c r="WNG27" s="14"/>
      <c r="WNI27" s="14"/>
      <c r="WNK27" s="14"/>
      <c r="WNM27" s="14"/>
      <c r="WNO27" s="14"/>
      <c r="WNQ27" s="14"/>
      <c r="WNS27" s="14"/>
      <c r="WNU27" s="14"/>
      <c r="WNW27" s="14"/>
      <c r="WNY27" s="14"/>
      <c r="WOA27" s="14"/>
      <c r="WOC27" s="14"/>
      <c r="WOE27" s="14"/>
      <c r="WOG27" s="14"/>
      <c r="WOI27" s="14"/>
      <c r="WOK27" s="14"/>
      <c r="WOM27" s="14"/>
      <c r="WOO27" s="14"/>
      <c r="WOQ27" s="14"/>
      <c r="WOS27" s="14"/>
      <c r="WOU27" s="14"/>
      <c r="WOW27" s="14"/>
      <c r="WOY27" s="14"/>
      <c r="WPA27" s="14"/>
      <c r="WPC27" s="14"/>
      <c r="WPE27" s="14"/>
      <c r="WPG27" s="14"/>
      <c r="WPI27" s="14"/>
      <c r="WPK27" s="14"/>
      <c r="WPM27" s="14"/>
      <c r="WPO27" s="14"/>
      <c r="WPQ27" s="14"/>
      <c r="WPS27" s="14"/>
      <c r="WPU27" s="14"/>
      <c r="WPW27" s="14"/>
      <c r="WPY27" s="14"/>
      <c r="WQA27" s="14"/>
      <c r="WQC27" s="14"/>
      <c r="WQE27" s="14"/>
      <c r="WQG27" s="14"/>
      <c r="WQI27" s="14"/>
      <c r="WQK27" s="14"/>
      <c r="WQM27" s="14"/>
      <c r="WQO27" s="14"/>
      <c r="WQQ27" s="14"/>
      <c r="WQS27" s="14"/>
      <c r="WQU27" s="14"/>
      <c r="WQW27" s="14"/>
      <c r="WQY27" s="14"/>
      <c r="WRA27" s="14"/>
      <c r="WRC27" s="14"/>
      <c r="WRE27" s="14"/>
      <c r="WRG27" s="14"/>
      <c r="WRI27" s="14"/>
      <c r="WRK27" s="14"/>
      <c r="WRM27" s="14"/>
      <c r="WRO27" s="14"/>
      <c r="WRQ27" s="14"/>
      <c r="WRS27" s="14"/>
      <c r="WRU27" s="14"/>
      <c r="WRW27" s="14"/>
      <c r="WRY27" s="14"/>
      <c r="WSA27" s="14"/>
      <c r="WSC27" s="14"/>
      <c r="WSE27" s="14"/>
      <c r="WSG27" s="14"/>
      <c r="WSI27" s="14"/>
      <c r="WSK27" s="14"/>
      <c r="WSM27" s="14"/>
      <c r="WSO27" s="14"/>
      <c r="WSQ27" s="14"/>
      <c r="WSS27" s="14"/>
      <c r="WSU27" s="14"/>
      <c r="WSW27" s="14"/>
      <c r="WSY27" s="14"/>
      <c r="WTA27" s="14"/>
      <c r="WTC27" s="14"/>
      <c r="WTE27" s="14"/>
      <c r="WTG27" s="14"/>
      <c r="WTI27" s="14"/>
      <c r="WTK27" s="14"/>
      <c r="WTM27" s="14"/>
      <c r="WTO27" s="14"/>
      <c r="WTQ27" s="14"/>
      <c r="WTS27" s="14"/>
      <c r="WTU27" s="14"/>
      <c r="WTW27" s="14"/>
      <c r="WTY27" s="14"/>
      <c r="WUA27" s="14"/>
      <c r="WUC27" s="14"/>
      <c r="WUE27" s="14"/>
      <c r="WUG27" s="14"/>
      <c r="WUI27" s="14"/>
      <c r="WUK27" s="14"/>
      <c r="WUM27" s="14"/>
      <c r="WUO27" s="14"/>
      <c r="WUQ27" s="14"/>
      <c r="WUS27" s="14"/>
      <c r="WUU27" s="14"/>
      <c r="WUW27" s="14"/>
      <c r="WUY27" s="14"/>
      <c r="WVA27" s="14"/>
      <c r="WVC27" s="14"/>
      <c r="WVE27" s="14"/>
      <c r="WVG27" s="14"/>
      <c r="WVI27" s="14"/>
      <c r="WVK27" s="14"/>
      <c r="WVM27" s="14"/>
      <c r="WVO27" s="14"/>
      <c r="WVQ27" s="14"/>
      <c r="WVS27" s="14"/>
      <c r="WVU27" s="14"/>
      <c r="WVW27" s="14"/>
      <c r="WVY27" s="14"/>
      <c r="WWA27" s="14"/>
      <c r="WWC27" s="14"/>
      <c r="WWE27" s="14"/>
      <c r="WWG27" s="14"/>
      <c r="WWI27" s="14"/>
      <c r="WWK27" s="14"/>
      <c r="WWM27" s="14"/>
      <c r="WWO27" s="14"/>
      <c r="WWQ27" s="14"/>
      <c r="WWS27" s="14"/>
      <c r="WWU27" s="14"/>
      <c r="WWW27" s="14"/>
      <c r="WWY27" s="14"/>
      <c r="WXA27" s="14"/>
      <c r="WXC27" s="14"/>
      <c r="WXE27" s="14"/>
      <c r="WXG27" s="14"/>
      <c r="WXI27" s="14"/>
      <c r="WXK27" s="14"/>
      <c r="WXM27" s="14"/>
      <c r="WXO27" s="14"/>
      <c r="WXQ27" s="14"/>
      <c r="WXS27" s="14"/>
      <c r="WXU27" s="14"/>
      <c r="WXW27" s="14"/>
      <c r="WXY27" s="14"/>
      <c r="WYA27" s="14"/>
      <c r="WYC27" s="14"/>
      <c r="WYE27" s="14"/>
      <c r="WYG27" s="14"/>
      <c r="WYI27" s="14"/>
      <c r="WYK27" s="14"/>
      <c r="WYM27" s="14"/>
      <c r="WYO27" s="14"/>
      <c r="WYQ27" s="14"/>
      <c r="WYS27" s="14"/>
      <c r="WYU27" s="14"/>
      <c r="WYW27" s="14"/>
      <c r="WYY27" s="14"/>
      <c r="WZA27" s="14"/>
      <c r="WZC27" s="14"/>
      <c r="WZE27" s="14"/>
      <c r="WZG27" s="14"/>
      <c r="WZI27" s="14"/>
      <c r="WZK27" s="14"/>
      <c r="WZM27" s="14"/>
      <c r="WZO27" s="14"/>
      <c r="WZQ27" s="14"/>
      <c r="WZS27" s="14"/>
      <c r="WZU27" s="14"/>
      <c r="WZW27" s="14"/>
      <c r="WZY27" s="14"/>
      <c r="XAA27" s="14"/>
      <c r="XAC27" s="14"/>
      <c r="XAE27" s="14"/>
      <c r="XAG27" s="14"/>
      <c r="XAI27" s="14"/>
      <c r="XAK27" s="14"/>
      <c r="XAM27" s="14"/>
      <c r="XAO27" s="14"/>
      <c r="XAQ27" s="14"/>
      <c r="XAS27" s="14"/>
      <c r="XAU27" s="14"/>
      <c r="XAW27" s="14"/>
      <c r="XAY27" s="14"/>
      <c r="XBA27" s="14"/>
      <c r="XBC27" s="14"/>
      <c r="XBE27" s="14"/>
      <c r="XBG27" s="14"/>
      <c r="XBI27" s="14"/>
      <c r="XBK27" s="14"/>
      <c r="XBM27" s="14"/>
      <c r="XBO27" s="14"/>
      <c r="XBQ27" s="14"/>
      <c r="XBS27" s="14"/>
      <c r="XBU27" s="14"/>
      <c r="XBW27" s="14"/>
      <c r="XBY27" s="14"/>
      <c r="XCA27" s="14"/>
      <c r="XCC27" s="14"/>
      <c r="XCE27" s="14"/>
      <c r="XCG27" s="14"/>
      <c r="XCI27" s="14"/>
      <c r="XCK27" s="14"/>
      <c r="XCM27" s="14"/>
      <c r="XCO27" s="14"/>
      <c r="XCQ27" s="14"/>
      <c r="XCS27" s="14"/>
      <c r="XCU27" s="14"/>
      <c r="XCW27" s="14"/>
      <c r="XCY27" s="14"/>
      <c r="XDA27" s="14"/>
      <c r="XDC27" s="14"/>
      <c r="XDE27" s="14"/>
      <c r="XDG27" s="14"/>
      <c r="XDI27" s="14"/>
      <c r="XDK27" s="14"/>
      <c r="XDM27" s="14"/>
      <c r="XDO27" s="14"/>
      <c r="XDQ27" s="14"/>
      <c r="XDS27" s="14"/>
      <c r="XDU27" s="14"/>
      <c r="XDW27" s="14"/>
      <c r="XDY27" s="14"/>
      <c r="XEA27" s="14"/>
      <c r="XEC27" s="14"/>
      <c r="XEE27" s="14"/>
      <c r="XEG27" s="14"/>
      <c r="XEI27" s="14"/>
      <c r="XEK27" s="14"/>
      <c r="XEM27" s="14"/>
      <c r="XEO27" s="14"/>
      <c r="XEQ27" s="14"/>
      <c r="XES27" s="14"/>
      <c r="XEU27" s="14"/>
      <c r="XEW27" s="14"/>
      <c r="XEY27" s="14"/>
      <c r="XFA27" s="14"/>
      <c r="XFC27" s="14"/>
    </row>
    <row r="28" spans="1:1023 1025:2047 2049:3071 3073:4095 4097:5119 5121:6143 6145:7167 7169:8191 8193:9215 9217:10239 10241:11263 11265:12287 12289:13311 13313:14335 14337:15359 15361:16383" x14ac:dyDescent="0.25">
      <c r="A28" s="14" t="s">
        <v>6070</v>
      </c>
      <c r="B28" s="7">
        <v>15899488.889999989</v>
      </c>
      <c r="C28" s="14"/>
      <c r="E28" s="14"/>
      <c r="G28" s="14"/>
      <c r="I28" s="14"/>
      <c r="K28" s="14"/>
      <c r="M28" s="14"/>
      <c r="O28" s="14"/>
      <c r="Q28" s="14"/>
      <c r="S28" s="14"/>
      <c r="U28" s="14"/>
      <c r="W28" s="14"/>
      <c r="Y28" s="14"/>
      <c r="AA28" s="14"/>
      <c r="AC28" s="14"/>
      <c r="AE28" s="14"/>
      <c r="AG28" s="14"/>
      <c r="AI28" s="14"/>
      <c r="AK28" s="14"/>
      <c r="AM28" s="14"/>
      <c r="AO28" s="14"/>
      <c r="AQ28" s="14"/>
      <c r="AS28" s="14"/>
      <c r="AU28" s="14"/>
      <c r="AW28" s="14"/>
      <c r="AY28" s="14"/>
      <c r="BA28" s="14"/>
      <c r="BC28" s="14"/>
      <c r="BE28" s="14"/>
      <c r="BG28" s="14"/>
      <c r="BI28" s="14"/>
      <c r="BK28" s="14"/>
      <c r="BM28" s="14"/>
      <c r="BO28" s="14"/>
      <c r="BQ28" s="14"/>
      <c r="BS28" s="14"/>
      <c r="BU28" s="14"/>
      <c r="BW28" s="14"/>
      <c r="BY28" s="14"/>
      <c r="CA28" s="14"/>
      <c r="CC28" s="14"/>
      <c r="CE28" s="14"/>
      <c r="CG28" s="14"/>
      <c r="CI28" s="14"/>
      <c r="CK28" s="14"/>
      <c r="CM28" s="14"/>
      <c r="CO28" s="14"/>
      <c r="CQ28" s="14"/>
      <c r="CS28" s="14"/>
      <c r="CU28" s="14"/>
      <c r="CW28" s="14"/>
      <c r="CY28" s="14"/>
      <c r="DA28" s="14"/>
      <c r="DC28" s="14"/>
      <c r="DE28" s="14"/>
      <c r="DG28" s="14"/>
      <c r="DI28" s="14"/>
      <c r="DK28" s="14"/>
      <c r="DM28" s="14"/>
      <c r="DO28" s="14"/>
      <c r="DQ28" s="14"/>
      <c r="DS28" s="14"/>
      <c r="DU28" s="14"/>
      <c r="DW28" s="14"/>
      <c r="DY28" s="14"/>
      <c r="EA28" s="14"/>
      <c r="EC28" s="14"/>
      <c r="EE28" s="14"/>
      <c r="EG28" s="14"/>
      <c r="EI28" s="14"/>
      <c r="EK28" s="14"/>
      <c r="EM28" s="14"/>
      <c r="EO28" s="14"/>
      <c r="EQ28" s="14"/>
      <c r="ES28" s="14"/>
      <c r="EU28" s="14"/>
      <c r="EW28" s="14"/>
      <c r="EY28" s="14"/>
      <c r="FA28" s="14"/>
      <c r="FC28" s="14"/>
      <c r="FE28" s="14"/>
      <c r="FG28" s="14"/>
      <c r="FI28" s="14"/>
      <c r="FK28" s="14"/>
      <c r="FM28" s="14"/>
      <c r="FO28" s="14"/>
      <c r="FQ28" s="14"/>
      <c r="FS28" s="14"/>
      <c r="FU28" s="14"/>
      <c r="FW28" s="14"/>
      <c r="FY28" s="14"/>
      <c r="GA28" s="14"/>
      <c r="GC28" s="14"/>
      <c r="GE28" s="14"/>
      <c r="GG28" s="14"/>
      <c r="GI28" s="14"/>
      <c r="GK28" s="14"/>
      <c r="GM28" s="14"/>
      <c r="GO28" s="14"/>
      <c r="GQ28" s="14"/>
      <c r="GS28" s="14"/>
      <c r="GU28" s="14"/>
      <c r="GW28" s="14"/>
      <c r="GY28" s="14"/>
      <c r="HA28" s="14"/>
      <c r="HC28" s="14"/>
      <c r="HE28" s="14"/>
      <c r="HG28" s="14"/>
      <c r="HI28" s="14"/>
      <c r="HK28" s="14"/>
      <c r="HM28" s="14"/>
      <c r="HO28" s="14"/>
      <c r="HQ28" s="14"/>
      <c r="HS28" s="14"/>
      <c r="HU28" s="14"/>
      <c r="HW28" s="14"/>
      <c r="HY28" s="14"/>
      <c r="IA28" s="14"/>
      <c r="IC28" s="14"/>
      <c r="IE28" s="14"/>
      <c r="IG28" s="14"/>
      <c r="II28" s="14"/>
      <c r="IK28" s="14"/>
      <c r="IM28" s="14"/>
      <c r="IO28" s="14"/>
      <c r="IQ28" s="14"/>
      <c r="IS28" s="14"/>
      <c r="IU28" s="14"/>
      <c r="IW28" s="14"/>
      <c r="IY28" s="14"/>
      <c r="JA28" s="14"/>
      <c r="JC28" s="14"/>
      <c r="JE28" s="14"/>
      <c r="JG28" s="14"/>
      <c r="JI28" s="14"/>
      <c r="JK28" s="14"/>
      <c r="JM28" s="14"/>
      <c r="JO28" s="14"/>
      <c r="JQ28" s="14"/>
      <c r="JS28" s="14"/>
      <c r="JU28" s="14"/>
      <c r="JW28" s="14"/>
      <c r="JY28" s="14"/>
      <c r="KA28" s="14"/>
      <c r="KC28" s="14"/>
      <c r="KE28" s="14"/>
      <c r="KG28" s="14"/>
      <c r="KI28" s="14"/>
      <c r="KK28" s="14"/>
      <c r="KM28" s="14"/>
      <c r="KO28" s="14"/>
      <c r="KQ28" s="14"/>
      <c r="KS28" s="14"/>
      <c r="KU28" s="14"/>
      <c r="KW28" s="14"/>
      <c r="KY28" s="14"/>
      <c r="LA28" s="14"/>
      <c r="LC28" s="14"/>
      <c r="LE28" s="14"/>
      <c r="LG28" s="14"/>
      <c r="LI28" s="14"/>
      <c r="LK28" s="14"/>
      <c r="LM28" s="14"/>
      <c r="LO28" s="14"/>
      <c r="LQ28" s="14"/>
      <c r="LS28" s="14"/>
      <c r="LU28" s="14"/>
      <c r="LW28" s="14"/>
      <c r="LY28" s="14"/>
      <c r="MA28" s="14"/>
      <c r="MC28" s="14"/>
      <c r="ME28" s="14"/>
      <c r="MG28" s="14"/>
      <c r="MI28" s="14"/>
      <c r="MK28" s="14"/>
      <c r="MM28" s="14"/>
      <c r="MO28" s="14"/>
      <c r="MQ28" s="14"/>
      <c r="MS28" s="14"/>
      <c r="MU28" s="14"/>
      <c r="MW28" s="14"/>
      <c r="MY28" s="14"/>
      <c r="NA28" s="14"/>
      <c r="NC28" s="14"/>
      <c r="NE28" s="14"/>
      <c r="NG28" s="14"/>
      <c r="NI28" s="14"/>
      <c r="NK28" s="14"/>
      <c r="NM28" s="14"/>
      <c r="NO28" s="14"/>
      <c r="NQ28" s="14"/>
      <c r="NS28" s="14"/>
      <c r="NU28" s="14"/>
      <c r="NW28" s="14"/>
      <c r="NY28" s="14"/>
      <c r="OA28" s="14"/>
      <c r="OC28" s="14"/>
      <c r="OE28" s="14"/>
      <c r="OG28" s="14"/>
      <c r="OI28" s="14"/>
      <c r="OK28" s="14"/>
      <c r="OM28" s="14"/>
      <c r="OO28" s="14"/>
      <c r="OQ28" s="14"/>
      <c r="OS28" s="14"/>
      <c r="OU28" s="14"/>
      <c r="OW28" s="14"/>
      <c r="OY28" s="14"/>
      <c r="PA28" s="14"/>
      <c r="PC28" s="14"/>
      <c r="PE28" s="14"/>
      <c r="PG28" s="14"/>
      <c r="PI28" s="14"/>
      <c r="PK28" s="14"/>
      <c r="PM28" s="14"/>
      <c r="PO28" s="14"/>
      <c r="PQ28" s="14"/>
      <c r="PS28" s="14"/>
      <c r="PU28" s="14"/>
      <c r="PW28" s="14"/>
      <c r="PY28" s="14"/>
      <c r="QA28" s="14"/>
      <c r="QC28" s="14"/>
      <c r="QE28" s="14"/>
      <c r="QG28" s="14"/>
      <c r="QI28" s="14"/>
      <c r="QK28" s="14"/>
      <c r="QM28" s="14"/>
      <c r="QO28" s="14"/>
      <c r="QQ28" s="14"/>
      <c r="QS28" s="14"/>
      <c r="QU28" s="14"/>
      <c r="QW28" s="14"/>
      <c r="QY28" s="14"/>
      <c r="RA28" s="14"/>
      <c r="RC28" s="14"/>
      <c r="RE28" s="14"/>
      <c r="RG28" s="14"/>
      <c r="RI28" s="14"/>
      <c r="RK28" s="14"/>
      <c r="RM28" s="14"/>
      <c r="RO28" s="14"/>
      <c r="RQ28" s="14"/>
      <c r="RS28" s="14"/>
      <c r="RU28" s="14"/>
      <c r="RW28" s="14"/>
      <c r="RY28" s="14"/>
      <c r="SA28" s="14"/>
      <c r="SC28" s="14"/>
      <c r="SE28" s="14"/>
      <c r="SG28" s="14"/>
      <c r="SI28" s="14"/>
      <c r="SK28" s="14"/>
      <c r="SM28" s="14"/>
      <c r="SO28" s="14"/>
      <c r="SQ28" s="14"/>
      <c r="SS28" s="14"/>
      <c r="SU28" s="14"/>
      <c r="SW28" s="14"/>
      <c r="SY28" s="14"/>
      <c r="TA28" s="14"/>
      <c r="TC28" s="14"/>
      <c r="TE28" s="14"/>
      <c r="TG28" s="14"/>
      <c r="TI28" s="14"/>
      <c r="TK28" s="14"/>
      <c r="TM28" s="14"/>
      <c r="TO28" s="14"/>
      <c r="TQ28" s="14"/>
      <c r="TS28" s="14"/>
      <c r="TU28" s="14"/>
      <c r="TW28" s="14"/>
      <c r="TY28" s="14"/>
      <c r="UA28" s="14"/>
      <c r="UC28" s="14"/>
      <c r="UE28" s="14"/>
      <c r="UG28" s="14"/>
      <c r="UI28" s="14"/>
      <c r="UK28" s="14"/>
      <c r="UM28" s="14"/>
      <c r="UO28" s="14"/>
      <c r="UQ28" s="14"/>
      <c r="US28" s="14"/>
      <c r="UU28" s="14"/>
      <c r="UW28" s="14"/>
      <c r="UY28" s="14"/>
      <c r="VA28" s="14"/>
      <c r="VC28" s="14"/>
      <c r="VE28" s="14"/>
      <c r="VG28" s="14"/>
      <c r="VI28" s="14"/>
      <c r="VK28" s="14"/>
      <c r="VM28" s="14"/>
      <c r="VO28" s="14"/>
      <c r="VQ28" s="14"/>
      <c r="VS28" s="14"/>
      <c r="VU28" s="14"/>
      <c r="VW28" s="14"/>
      <c r="VY28" s="14"/>
      <c r="WA28" s="14"/>
      <c r="WC28" s="14"/>
      <c r="WE28" s="14"/>
      <c r="WG28" s="14"/>
      <c r="WI28" s="14"/>
      <c r="WK28" s="14"/>
      <c r="WM28" s="14"/>
      <c r="WO28" s="14"/>
      <c r="WQ28" s="14"/>
      <c r="WS28" s="14"/>
      <c r="WU28" s="14"/>
      <c r="WW28" s="14"/>
      <c r="WY28" s="14"/>
      <c r="XA28" s="14"/>
      <c r="XC28" s="14"/>
      <c r="XE28" s="14"/>
      <c r="XG28" s="14"/>
      <c r="XI28" s="14"/>
      <c r="XK28" s="14"/>
      <c r="XM28" s="14"/>
      <c r="XO28" s="14"/>
      <c r="XQ28" s="14"/>
      <c r="XS28" s="14"/>
      <c r="XU28" s="14"/>
      <c r="XW28" s="14"/>
      <c r="XY28" s="14"/>
      <c r="YA28" s="14"/>
      <c r="YC28" s="14"/>
      <c r="YE28" s="14"/>
      <c r="YG28" s="14"/>
      <c r="YI28" s="14"/>
      <c r="YK28" s="14"/>
      <c r="YM28" s="14"/>
      <c r="YO28" s="14"/>
      <c r="YQ28" s="14"/>
      <c r="YS28" s="14"/>
      <c r="YU28" s="14"/>
      <c r="YW28" s="14"/>
      <c r="YY28" s="14"/>
      <c r="ZA28" s="14"/>
      <c r="ZC28" s="14"/>
      <c r="ZE28" s="14"/>
      <c r="ZG28" s="14"/>
      <c r="ZI28" s="14"/>
      <c r="ZK28" s="14"/>
      <c r="ZM28" s="14"/>
      <c r="ZO28" s="14"/>
      <c r="ZQ28" s="14"/>
      <c r="ZS28" s="14"/>
      <c r="ZU28" s="14"/>
      <c r="ZW28" s="14"/>
      <c r="ZY28" s="14"/>
      <c r="AAA28" s="14"/>
      <c r="AAC28" s="14"/>
      <c r="AAE28" s="14"/>
      <c r="AAG28" s="14"/>
      <c r="AAI28" s="14"/>
      <c r="AAK28" s="14"/>
      <c r="AAM28" s="14"/>
      <c r="AAO28" s="14"/>
      <c r="AAQ28" s="14"/>
      <c r="AAS28" s="14"/>
      <c r="AAU28" s="14"/>
      <c r="AAW28" s="14"/>
      <c r="AAY28" s="14"/>
      <c r="ABA28" s="14"/>
      <c r="ABC28" s="14"/>
      <c r="ABE28" s="14"/>
      <c r="ABG28" s="14"/>
      <c r="ABI28" s="14"/>
      <c r="ABK28" s="14"/>
      <c r="ABM28" s="14"/>
      <c r="ABO28" s="14"/>
      <c r="ABQ28" s="14"/>
      <c r="ABS28" s="14"/>
      <c r="ABU28" s="14"/>
      <c r="ABW28" s="14"/>
      <c r="ABY28" s="14"/>
      <c r="ACA28" s="14"/>
      <c r="ACC28" s="14"/>
      <c r="ACE28" s="14"/>
      <c r="ACG28" s="14"/>
      <c r="ACI28" s="14"/>
      <c r="ACK28" s="14"/>
      <c r="ACM28" s="14"/>
      <c r="ACO28" s="14"/>
      <c r="ACQ28" s="14"/>
      <c r="ACS28" s="14"/>
      <c r="ACU28" s="14"/>
      <c r="ACW28" s="14"/>
      <c r="ACY28" s="14"/>
      <c r="ADA28" s="14"/>
      <c r="ADC28" s="14"/>
      <c r="ADE28" s="14"/>
      <c r="ADG28" s="14"/>
      <c r="ADI28" s="14"/>
      <c r="ADK28" s="14"/>
      <c r="ADM28" s="14"/>
      <c r="ADO28" s="14"/>
      <c r="ADQ28" s="14"/>
      <c r="ADS28" s="14"/>
      <c r="ADU28" s="14"/>
      <c r="ADW28" s="14"/>
      <c r="ADY28" s="14"/>
      <c r="AEA28" s="14"/>
      <c r="AEC28" s="14"/>
      <c r="AEE28" s="14"/>
      <c r="AEG28" s="14"/>
      <c r="AEI28" s="14"/>
      <c r="AEK28" s="14"/>
      <c r="AEM28" s="14"/>
      <c r="AEO28" s="14"/>
      <c r="AEQ28" s="14"/>
      <c r="AES28" s="14"/>
      <c r="AEU28" s="14"/>
      <c r="AEW28" s="14"/>
      <c r="AEY28" s="14"/>
      <c r="AFA28" s="14"/>
      <c r="AFC28" s="14"/>
      <c r="AFE28" s="14"/>
      <c r="AFG28" s="14"/>
      <c r="AFI28" s="14"/>
      <c r="AFK28" s="14"/>
      <c r="AFM28" s="14"/>
      <c r="AFO28" s="14"/>
      <c r="AFQ28" s="14"/>
      <c r="AFS28" s="14"/>
      <c r="AFU28" s="14"/>
      <c r="AFW28" s="14"/>
      <c r="AFY28" s="14"/>
      <c r="AGA28" s="14"/>
      <c r="AGC28" s="14"/>
      <c r="AGE28" s="14"/>
      <c r="AGG28" s="14"/>
      <c r="AGI28" s="14"/>
      <c r="AGK28" s="14"/>
      <c r="AGM28" s="14"/>
      <c r="AGO28" s="14"/>
      <c r="AGQ28" s="14"/>
      <c r="AGS28" s="14"/>
      <c r="AGU28" s="14"/>
      <c r="AGW28" s="14"/>
      <c r="AGY28" s="14"/>
      <c r="AHA28" s="14"/>
      <c r="AHC28" s="14"/>
      <c r="AHE28" s="14"/>
      <c r="AHG28" s="14"/>
      <c r="AHI28" s="14"/>
      <c r="AHK28" s="14"/>
      <c r="AHM28" s="14"/>
      <c r="AHO28" s="14"/>
      <c r="AHQ28" s="14"/>
      <c r="AHS28" s="14"/>
      <c r="AHU28" s="14"/>
      <c r="AHW28" s="14"/>
      <c r="AHY28" s="14"/>
      <c r="AIA28" s="14"/>
      <c r="AIC28" s="14"/>
      <c r="AIE28" s="14"/>
      <c r="AIG28" s="14"/>
      <c r="AII28" s="14"/>
      <c r="AIK28" s="14"/>
      <c r="AIM28" s="14"/>
      <c r="AIO28" s="14"/>
      <c r="AIQ28" s="14"/>
      <c r="AIS28" s="14"/>
      <c r="AIU28" s="14"/>
      <c r="AIW28" s="14"/>
      <c r="AIY28" s="14"/>
      <c r="AJA28" s="14"/>
      <c r="AJC28" s="14"/>
      <c r="AJE28" s="14"/>
      <c r="AJG28" s="14"/>
      <c r="AJI28" s="14"/>
      <c r="AJK28" s="14"/>
      <c r="AJM28" s="14"/>
      <c r="AJO28" s="14"/>
      <c r="AJQ28" s="14"/>
      <c r="AJS28" s="14"/>
      <c r="AJU28" s="14"/>
      <c r="AJW28" s="14"/>
      <c r="AJY28" s="14"/>
      <c r="AKA28" s="14"/>
      <c r="AKC28" s="14"/>
      <c r="AKE28" s="14"/>
      <c r="AKG28" s="14"/>
      <c r="AKI28" s="14"/>
      <c r="AKK28" s="14"/>
      <c r="AKM28" s="14"/>
      <c r="AKO28" s="14"/>
      <c r="AKQ28" s="14"/>
      <c r="AKS28" s="14"/>
      <c r="AKU28" s="14"/>
      <c r="AKW28" s="14"/>
      <c r="AKY28" s="14"/>
      <c r="ALA28" s="14"/>
      <c r="ALC28" s="14"/>
      <c r="ALE28" s="14"/>
      <c r="ALG28" s="14"/>
      <c r="ALI28" s="14"/>
      <c r="ALK28" s="14"/>
      <c r="ALM28" s="14"/>
      <c r="ALO28" s="14"/>
      <c r="ALQ28" s="14"/>
      <c r="ALS28" s="14"/>
      <c r="ALU28" s="14"/>
      <c r="ALW28" s="14"/>
      <c r="ALY28" s="14"/>
      <c r="AMA28" s="14"/>
      <c r="AMC28" s="14"/>
      <c r="AME28" s="14"/>
      <c r="AMG28" s="14"/>
      <c r="AMI28" s="14"/>
      <c r="AMK28" s="14"/>
      <c r="AMM28" s="14"/>
      <c r="AMO28" s="14"/>
      <c r="AMQ28" s="14"/>
      <c r="AMS28" s="14"/>
      <c r="AMU28" s="14"/>
      <c r="AMW28" s="14"/>
      <c r="AMY28" s="14"/>
      <c r="ANA28" s="14"/>
      <c r="ANC28" s="14"/>
      <c r="ANE28" s="14"/>
      <c r="ANG28" s="14"/>
      <c r="ANI28" s="14"/>
      <c r="ANK28" s="14"/>
      <c r="ANM28" s="14"/>
      <c r="ANO28" s="14"/>
      <c r="ANQ28" s="14"/>
      <c r="ANS28" s="14"/>
      <c r="ANU28" s="14"/>
      <c r="ANW28" s="14"/>
      <c r="ANY28" s="14"/>
      <c r="AOA28" s="14"/>
      <c r="AOC28" s="14"/>
      <c r="AOE28" s="14"/>
      <c r="AOG28" s="14"/>
      <c r="AOI28" s="14"/>
      <c r="AOK28" s="14"/>
      <c r="AOM28" s="14"/>
      <c r="AOO28" s="14"/>
      <c r="AOQ28" s="14"/>
      <c r="AOS28" s="14"/>
      <c r="AOU28" s="14"/>
      <c r="AOW28" s="14"/>
      <c r="AOY28" s="14"/>
      <c r="APA28" s="14"/>
      <c r="APC28" s="14"/>
      <c r="APE28" s="14"/>
      <c r="APG28" s="14"/>
      <c r="API28" s="14"/>
      <c r="APK28" s="14"/>
      <c r="APM28" s="14"/>
      <c r="APO28" s="14"/>
      <c r="APQ28" s="14"/>
      <c r="APS28" s="14"/>
      <c r="APU28" s="14"/>
      <c r="APW28" s="14"/>
      <c r="APY28" s="14"/>
      <c r="AQA28" s="14"/>
      <c r="AQC28" s="14"/>
      <c r="AQE28" s="14"/>
      <c r="AQG28" s="14"/>
      <c r="AQI28" s="14"/>
      <c r="AQK28" s="14"/>
      <c r="AQM28" s="14"/>
      <c r="AQO28" s="14"/>
      <c r="AQQ28" s="14"/>
      <c r="AQS28" s="14"/>
      <c r="AQU28" s="14"/>
      <c r="AQW28" s="14"/>
      <c r="AQY28" s="14"/>
      <c r="ARA28" s="14"/>
      <c r="ARC28" s="14"/>
      <c r="ARE28" s="14"/>
      <c r="ARG28" s="14"/>
      <c r="ARI28" s="14"/>
      <c r="ARK28" s="14"/>
      <c r="ARM28" s="14"/>
      <c r="ARO28" s="14"/>
      <c r="ARQ28" s="14"/>
      <c r="ARS28" s="14"/>
      <c r="ARU28" s="14"/>
      <c r="ARW28" s="14"/>
      <c r="ARY28" s="14"/>
      <c r="ASA28" s="14"/>
      <c r="ASC28" s="14"/>
      <c r="ASE28" s="14"/>
      <c r="ASG28" s="14"/>
      <c r="ASI28" s="14"/>
      <c r="ASK28" s="14"/>
      <c r="ASM28" s="14"/>
      <c r="ASO28" s="14"/>
      <c r="ASQ28" s="14"/>
      <c r="ASS28" s="14"/>
      <c r="ASU28" s="14"/>
      <c r="ASW28" s="14"/>
      <c r="ASY28" s="14"/>
      <c r="ATA28" s="14"/>
      <c r="ATC28" s="14"/>
      <c r="ATE28" s="14"/>
      <c r="ATG28" s="14"/>
      <c r="ATI28" s="14"/>
      <c r="ATK28" s="14"/>
      <c r="ATM28" s="14"/>
      <c r="ATO28" s="14"/>
      <c r="ATQ28" s="14"/>
      <c r="ATS28" s="14"/>
      <c r="ATU28" s="14"/>
      <c r="ATW28" s="14"/>
      <c r="ATY28" s="14"/>
      <c r="AUA28" s="14"/>
      <c r="AUC28" s="14"/>
      <c r="AUE28" s="14"/>
      <c r="AUG28" s="14"/>
      <c r="AUI28" s="14"/>
      <c r="AUK28" s="14"/>
      <c r="AUM28" s="14"/>
      <c r="AUO28" s="14"/>
      <c r="AUQ28" s="14"/>
      <c r="AUS28" s="14"/>
      <c r="AUU28" s="14"/>
      <c r="AUW28" s="14"/>
      <c r="AUY28" s="14"/>
      <c r="AVA28" s="14"/>
      <c r="AVC28" s="14"/>
      <c r="AVE28" s="14"/>
      <c r="AVG28" s="14"/>
      <c r="AVI28" s="14"/>
      <c r="AVK28" s="14"/>
      <c r="AVM28" s="14"/>
      <c r="AVO28" s="14"/>
      <c r="AVQ28" s="14"/>
      <c r="AVS28" s="14"/>
      <c r="AVU28" s="14"/>
      <c r="AVW28" s="14"/>
      <c r="AVY28" s="14"/>
      <c r="AWA28" s="14"/>
      <c r="AWC28" s="14"/>
      <c r="AWE28" s="14"/>
      <c r="AWG28" s="14"/>
      <c r="AWI28" s="14"/>
      <c r="AWK28" s="14"/>
      <c r="AWM28" s="14"/>
      <c r="AWO28" s="14"/>
      <c r="AWQ28" s="14"/>
      <c r="AWS28" s="14"/>
      <c r="AWU28" s="14"/>
      <c r="AWW28" s="14"/>
      <c r="AWY28" s="14"/>
      <c r="AXA28" s="14"/>
      <c r="AXC28" s="14"/>
      <c r="AXE28" s="14"/>
      <c r="AXG28" s="14"/>
      <c r="AXI28" s="14"/>
      <c r="AXK28" s="14"/>
      <c r="AXM28" s="14"/>
      <c r="AXO28" s="14"/>
      <c r="AXQ28" s="14"/>
      <c r="AXS28" s="14"/>
      <c r="AXU28" s="14"/>
      <c r="AXW28" s="14"/>
      <c r="AXY28" s="14"/>
      <c r="AYA28" s="14"/>
      <c r="AYC28" s="14"/>
      <c r="AYE28" s="14"/>
      <c r="AYG28" s="14"/>
      <c r="AYI28" s="14"/>
      <c r="AYK28" s="14"/>
      <c r="AYM28" s="14"/>
      <c r="AYO28" s="14"/>
      <c r="AYQ28" s="14"/>
      <c r="AYS28" s="14"/>
      <c r="AYU28" s="14"/>
      <c r="AYW28" s="14"/>
      <c r="AYY28" s="14"/>
      <c r="AZA28" s="14"/>
      <c r="AZC28" s="14"/>
      <c r="AZE28" s="14"/>
      <c r="AZG28" s="14"/>
      <c r="AZI28" s="14"/>
      <c r="AZK28" s="14"/>
      <c r="AZM28" s="14"/>
      <c r="AZO28" s="14"/>
      <c r="AZQ28" s="14"/>
      <c r="AZS28" s="14"/>
      <c r="AZU28" s="14"/>
      <c r="AZW28" s="14"/>
      <c r="AZY28" s="14"/>
      <c r="BAA28" s="14"/>
      <c r="BAC28" s="14"/>
      <c r="BAE28" s="14"/>
      <c r="BAG28" s="14"/>
      <c r="BAI28" s="14"/>
      <c r="BAK28" s="14"/>
      <c r="BAM28" s="14"/>
      <c r="BAO28" s="14"/>
      <c r="BAQ28" s="14"/>
      <c r="BAS28" s="14"/>
      <c r="BAU28" s="14"/>
      <c r="BAW28" s="14"/>
      <c r="BAY28" s="14"/>
      <c r="BBA28" s="14"/>
      <c r="BBC28" s="14"/>
      <c r="BBE28" s="14"/>
      <c r="BBG28" s="14"/>
      <c r="BBI28" s="14"/>
      <c r="BBK28" s="14"/>
      <c r="BBM28" s="14"/>
      <c r="BBO28" s="14"/>
      <c r="BBQ28" s="14"/>
      <c r="BBS28" s="14"/>
      <c r="BBU28" s="14"/>
      <c r="BBW28" s="14"/>
      <c r="BBY28" s="14"/>
      <c r="BCA28" s="14"/>
      <c r="BCC28" s="14"/>
      <c r="BCE28" s="14"/>
      <c r="BCG28" s="14"/>
      <c r="BCI28" s="14"/>
      <c r="BCK28" s="14"/>
      <c r="BCM28" s="14"/>
      <c r="BCO28" s="14"/>
      <c r="BCQ28" s="14"/>
      <c r="BCS28" s="14"/>
      <c r="BCU28" s="14"/>
      <c r="BCW28" s="14"/>
      <c r="BCY28" s="14"/>
      <c r="BDA28" s="14"/>
      <c r="BDC28" s="14"/>
      <c r="BDE28" s="14"/>
      <c r="BDG28" s="14"/>
      <c r="BDI28" s="14"/>
      <c r="BDK28" s="14"/>
      <c r="BDM28" s="14"/>
      <c r="BDO28" s="14"/>
      <c r="BDQ28" s="14"/>
      <c r="BDS28" s="14"/>
      <c r="BDU28" s="14"/>
      <c r="BDW28" s="14"/>
      <c r="BDY28" s="14"/>
      <c r="BEA28" s="14"/>
      <c r="BEC28" s="14"/>
      <c r="BEE28" s="14"/>
      <c r="BEG28" s="14"/>
      <c r="BEI28" s="14"/>
      <c r="BEK28" s="14"/>
      <c r="BEM28" s="14"/>
      <c r="BEO28" s="14"/>
      <c r="BEQ28" s="14"/>
      <c r="BES28" s="14"/>
      <c r="BEU28" s="14"/>
      <c r="BEW28" s="14"/>
      <c r="BEY28" s="14"/>
      <c r="BFA28" s="14"/>
      <c r="BFC28" s="14"/>
      <c r="BFE28" s="14"/>
      <c r="BFG28" s="14"/>
      <c r="BFI28" s="14"/>
      <c r="BFK28" s="14"/>
      <c r="BFM28" s="14"/>
      <c r="BFO28" s="14"/>
      <c r="BFQ28" s="14"/>
      <c r="BFS28" s="14"/>
      <c r="BFU28" s="14"/>
      <c r="BFW28" s="14"/>
      <c r="BFY28" s="14"/>
      <c r="BGA28" s="14"/>
      <c r="BGC28" s="14"/>
      <c r="BGE28" s="14"/>
      <c r="BGG28" s="14"/>
      <c r="BGI28" s="14"/>
      <c r="BGK28" s="14"/>
      <c r="BGM28" s="14"/>
      <c r="BGO28" s="14"/>
      <c r="BGQ28" s="14"/>
      <c r="BGS28" s="14"/>
      <c r="BGU28" s="14"/>
      <c r="BGW28" s="14"/>
      <c r="BGY28" s="14"/>
      <c r="BHA28" s="14"/>
      <c r="BHC28" s="14"/>
      <c r="BHE28" s="14"/>
      <c r="BHG28" s="14"/>
      <c r="BHI28" s="14"/>
      <c r="BHK28" s="14"/>
      <c r="BHM28" s="14"/>
      <c r="BHO28" s="14"/>
      <c r="BHQ28" s="14"/>
      <c r="BHS28" s="14"/>
      <c r="BHU28" s="14"/>
      <c r="BHW28" s="14"/>
      <c r="BHY28" s="14"/>
      <c r="BIA28" s="14"/>
      <c r="BIC28" s="14"/>
      <c r="BIE28" s="14"/>
      <c r="BIG28" s="14"/>
      <c r="BII28" s="14"/>
      <c r="BIK28" s="14"/>
      <c r="BIM28" s="14"/>
      <c r="BIO28" s="14"/>
      <c r="BIQ28" s="14"/>
      <c r="BIS28" s="14"/>
      <c r="BIU28" s="14"/>
      <c r="BIW28" s="14"/>
      <c r="BIY28" s="14"/>
      <c r="BJA28" s="14"/>
      <c r="BJC28" s="14"/>
      <c r="BJE28" s="14"/>
      <c r="BJG28" s="14"/>
      <c r="BJI28" s="14"/>
      <c r="BJK28" s="14"/>
      <c r="BJM28" s="14"/>
      <c r="BJO28" s="14"/>
      <c r="BJQ28" s="14"/>
      <c r="BJS28" s="14"/>
      <c r="BJU28" s="14"/>
      <c r="BJW28" s="14"/>
      <c r="BJY28" s="14"/>
      <c r="BKA28" s="14"/>
      <c r="BKC28" s="14"/>
      <c r="BKE28" s="14"/>
      <c r="BKG28" s="14"/>
      <c r="BKI28" s="14"/>
      <c r="BKK28" s="14"/>
      <c r="BKM28" s="14"/>
      <c r="BKO28" s="14"/>
      <c r="BKQ28" s="14"/>
      <c r="BKS28" s="14"/>
      <c r="BKU28" s="14"/>
      <c r="BKW28" s="14"/>
      <c r="BKY28" s="14"/>
      <c r="BLA28" s="14"/>
      <c r="BLC28" s="14"/>
      <c r="BLE28" s="14"/>
      <c r="BLG28" s="14"/>
      <c r="BLI28" s="14"/>
      <c r="BLK28" s="14"/>
      <c r="BLM28" s="14"/>
      <c r="BLO28" s="14"/>
      <c r="BLQ28" s="14"/>
      <c r="BLS28" s="14"/>
      <c r="BLU28" s="14"/>
      <c r="BLW28" s="14"/>
      <c r="BLY28" s="14"/>
      <c r="BMA28" s="14"/>
      <c r="BMC28" s="14"/>
      <c r="BME28" s="14"/>
      <c r="BMG28" s="14"/>
      <c r="BMI28" s="14"/>
      <c r="BMK28" s="14"/>
      <c r="BMM28" s="14"/>
      <c r="BMO28" s="14"/>
      <c r="BMQ28" s="14"/>
      <c r="BMS28" s="14"/>
      <c r="BMU28" s="14"/>
      <c r="BMW28" s="14"/>
      <c r="BMY28" s="14"/>
      <c r="BNA28" s="14"/>
      <c r="BNC28" s="14"/>
      <c r="BNE28" s="14"/>
      <c r="BNG28" s="14"/>
      <c r="BNI28" s="14"/>
      <c r="BNK28" s="14"/>
      <c r="BNM28" s="14"/>
      <c r="BNO28" s="14"/>
      <c r="BNQ28" s="14"/>
      <c r="BNS28" s="14"/>
      <c r="BNU28" s="14"/>
      <c r="BNW28" s="14"/>
      <c r="BNY28" s="14"/>
      <c r="BOA28" s="14"/>
      <c r="BOC28" s="14"/>
      <c r="BOE28" s="14"/>
      <c r="BOG28" s="14"/>
      <c r="BOI28" s="14"/>
      <c r="BOK28" s="14"/>
      <c r="BOM28" s="14"/>
      <c r="BOO28" s="14"/>
      <c r="BOQ28" s="14"/>
      <c r="BOS28" s="14"/>
      <c r="BOU28" s="14"/>
      <c r="BOW28" s="14"/>
      <c r="BOY28" s="14"/>
      <c r="BPA28" s="14"/>
      <c r="BPC28" s="14"/>
      <c r="BPE28" s="14"/>
      <c r="BPG28" s="14"/>
      <c r="BPI28" s="14"/>
      <c r="BPK28" s="14"/>
      <c r="BPM28" s="14"/>
      <c r="BPO28" s="14"/>
      <c r="BPQ28" s="14"/>
      <c r="BPS28" s="14"/>
      <c r="BPU28" s="14"/>
      <c r="BPW28" s="14"/>
      <c r="BPY28" s="14"/>
      <c r="BQA28" s="14"/>
      <c r="BQC28" s="14"/>
      <c r="BQE28" s="14"/>
      <c r="BQG28" s="14"/>
      <c r="BQI28" s="14"/>
      <c r="BQK28" s="14"/>
      <c r="BQM28" s="14"/>
      <c r="BQO28" s="14"/>
      <c r="BQQ28" s="14"/>
      <c r="BQS28" s="14"/>
      <c r="BQU28" s="14"/>
      <c r="BQW28" s="14"/>
      <c r="BQY28" s="14"/>
      <c r="BRA28" s="14"/>
      <c r="BRC28" s="14"/>
      <c r="BRE28" s="14"/>
      <c r="BRG28" s="14"/>
      <c r="BRI28" s="14"/>
      <c r="BRK28" s="14"/>
      <c r="BRM28" s="14"/>
      <c r="BRO28" s="14"/>
      <c r="BRQ28" s="14"/>
      <c r="BRS28" s="14"/>
      <c r="BRU28" s="14"/>
      <c r="BRW28" s="14"/>
      <c r="BRY28" s="14"/>
      <c r="BSA28" s="14"/>
      <c r="BSC28" s="14"/>
      <c r="BSE28" s="14"/>
      <c r="BSG28" s="14"/>
      <c r="BSI28" s="14"/>
      <c r="BSK28" s="14"/>
      <c r="BSM28" s="14"/>
      <c r="BSO28" s="14"/>
      <c r="BSQ28" s="14"/>
      <c r="BSS28" s="14"/>
      <c r="BSU28" s="14"/>
      <c r="BSW28" s="14"/>
      <c r="BSY28" s="14"/>
      <c r="BTA28" s="14"/>
      <c r="BTC28" s="14"/>
      <c r="BTE28" s="14"/>
      <c r="BTG28" s="14"/>
      <c r="BTI28" s="14"/>
      <c r="BTK28" s="14"/>
      <c r="BTM28" s="14"/>
      <c r="BTO28" s="14"/>
      <c r="BTQ28" s="14"/>
      <c r="BTS28" s="14"/>
      <c r="BTU28" s="14"/>
      <c r="BTW28" s="14"/>
      <c r="BTY28" s="14"/>
      <c r="BUA28" s="14"/>
      <c r="BUC28" s="14"/>
      <c r="BUE28" s="14"/>
      <c r="BUG28" s="14"/>
      <c r="BUI28" s="14"/>
      <c r="BUK28" s="14"/>
      <c r="BUM28" s="14"/>
      <c r="BUO28" s="14"/>
      <c r="BUQ28" s="14"/>
      <c r="BUS28" s="14"/>
      <c r="BUU28" s="14"/>
      <c r="BUW28" s="14"/>
      <c r="BUY28" s="14"/>
      <c r="BVA28" s="14"/>
      <c r="BVC28" s="14"/>
      <c r="BVE28" s="14"/>
      <c r="BVG28" s="14"/>
      <c r="BVI28" s="14"/>
      <c r="BVK28" s="14"/>
      <c r="BVM28" s="14"/>
      <c r="BVO28" s="14"/>
      <c r="BVQ28" s="14"/>
      <c r="BVS28" s="14"/>
      <c r="BVU28" s="14"/>
      <c r="BVW28" s="14"/>
      <c r="BVY28" s="14"/>
      <c r="BWA28" s="14"/>
      <c r="BWC28" s="14"/>
      <c r="BWE28" s="14"/>
      <c r="BWG28" s="14"/>
      <c r="BWI28" s="14"/>
      <c r="BWK28" s="14"/>
      <c r="BWM28" s="14"/>
      <c r="BWO28" s="14"/>
      <c r="BWQ28" s="14"/>
      <c r="BWS28" s="14"/>
      <c r="BWU28" s="14"/>
      <c r="BWW28" s="14"/>
      <c r="BWY28" s="14"/>
      <c r="BXA28" s="14"/>
      <c r="BXC28" s="14"/>
      <c r="BXE28" s="14"/>
      <c r="BXG28" s="14"/>
      <c r="BXI28" s="14"/>
      <c r="BXK28" s="14"/>
      <c r="BXM28" s="14"/>
      <c r="BXO28" s="14"/>
      <c r="BXQ28" s="14"/>
      <c r="BXS28" s="14"/>
      <c r="BXU28" s="14"/>
      <c r="BXW28" s="14"/>
      <c r="BXY28" s="14"/>
      <c r="BYA28" s="14"/>
      <c r="BYC28" s="14"/>
      <c r="BYE28" s="14"/>
      <c r="BYG28" s="14"/>
      <c r="BYI28" s="14"/>
      <c r="BYK28" s="14"/>
      <c r="BYM28" s="14"/>
      <c r="BYO28" s="14"/>
      <c r="BYQ28" s="14"/>
      <c r="BYS28" s="14"/>
      <c r="BYU28" s="14"/>
      <c r="BYW28" s="14"/>
      <c r="BYY28" s="14"/>
      <c r="BZA28" s="14"/>
      <c r="BZC28" s="14"/>
      <c r="BZE28" s="14"/>
      <c r="BZG28" s="14"/>
      <c r="BZI28" s="14"/>
      <c r="BZK28" s="14"/>
      <c r="BZM28" s="14"/>
      <c r="BZO28" s="14"/>
      <c r="BZQ28" s="14"/>
      <c r="BZS28" s="14"/>
      <c r="BZU28" s="14"/>
      <c r="BZW28" s="14"/>
      <c r="BZY28" s="14"/>
      <c r="CAA28" s="14"/>
      <c r="CAC28" s="14"/>
      <c r="CAE28" s="14"/>
      <c r="CAG28" s="14"/>
      <c r="CAI28" s="14"/>
      <c r="CAK28" s="14"/>
      <c r="CAM28" s="14"/>
      <c r="CAO28" s="14"/>
      <c r="CAQ28" s="14"/>
      <c r="CAS28" s="14"/>
      <c r="CAU28" s="14"/>
      <c r="CAW28" s="14"/>
      <c r="CAY28" s="14"/>
      <c r="CBA28" s="14"/>
      <c r="CBC28" s="14"/>
      <c r="CBE28" s="14"/>
      <c r="CBG28" s="14"/>
      <c r="CBI28" s="14"/>
      <c r="CBK28" s="14"/>
      <c r="CBM28" s="14"/>
      <c r="CBO28" s="14"/>
      <c r="CBQ28" s="14"/>
      <c r="CBS28" s="14"/>
      <c r="CBU28" s="14"/>
      <c r="CBW28" s="14"/>
      <c r="CBY28" s="14"/>
      <c r="CCA28" s="14"/>
      <c r="CCC28" s="14"/>
      <c r="CCE28" s="14"/>
      <c r="CCG28" s="14"/>
      <c r="CCI28" s="14"/>
      <c r="CCK28" s="14"/>
      <c r="CCM28" s="14"/>
      <c r="CCO28" s="14"/>
      <c r="CCQ28" s="14"/>
      <c r="CCS28" s="14"/>
      <c r="CCU28" s="14"/>
      <c r="CCW28" s="14"/>
      <c r="CCY28" s="14"/>
      <c r="CDA28" s="14"/>
      <c r="CDC28" s="14"/>
      <c r="CDE28" s="14"/>
      <c r="CDG28" s="14"/>
      <c r="CDI28" s="14"/>
      <c r="CDK28" s="14"/>
      <c r="CDM28" s="14"/>
      <c r="CDO28" s="14"/>
      <c r="CDQ28" s="14"/>
      <c r="CDS28" s="14"/>
      <c r="CDU28" s="14"/>
      <c r="CDW28" s="14"/>
      <c r="CDY28" s="14"/>
      <c r="CEA28" s="14"/>
      <c r="CEC28" s="14"/>
      <c r="CEE28" s="14"/>
      <c r="CEG28" s="14"/>
      <c r="CEI28" s="14"/>
      <c r="CEK28" s="14"/>
      <c r="CEM28" s="14"/>
      <c r="CEO28" s="14"/>
      <c r="CEQ28" s="14"/>
      <c r="CES28" s="14"/>
      <c r="CEU28" s="14"/>
      <c r="CEW28" s="14"/>
      <c r="CEY28" s="14"/>
      <c r="CFA28" s="14"/>
      <c r="CFC28" s="14"/>
      <c r="CFE28" s="14"/>
      <c r="CFG28" s="14"/>
      <c r="CFI28" s="14"/>
      <c r="CFK28" s="14"/>
      <c r="CFM28" s="14"/>
      <c r="CFO28" s="14"/>
      <c r="CFQ28" s="14"/>
      <c r="CFS28" s="14"/>
      <c r="CFU28" s="14"/>
      <c r="CFW28" s="14"/>
      <c r="CFY28" s="14"/>
      <c r="CGA28" s="14"/>
      <c r="CGC28" s="14"/>
      <c r="CGE28" s="14"/>
      <c r="CGG28" s="14"/>
      <c r="CGI28" s="14"/>
      <c r="CGK28" s="14"/>
      <c r="CGM28" s="14"/>
      <c r="CGO28" s="14"/>
      <c r="CGQ28" s="14"/>
      <c r="CGS28" s="14"/>
      <c r="CGU28" s="14"/>
      <c r="CGW28" s="14"/>
      <c r="CGY28" s="14"/>
      <c r="CHA28" s="14"/>
      <c r="CHC28" s="14"/>
      <c r="CHE28" s="14"/>
      <c r="CHG28" s="14"/>
      <c r="CHI28" s="14"/>
      <c r="CHK28" s="14"/>
      <c r="CHM28" s="14"/>
      <c r="CHO28" s="14"/>
      <c r="CHQ28" s="14"/>
      <c r="CHS28" s="14"/>
      <c r="CHU28" s="14"/>
      <c r="CHW28" s="14"/>
      <c r="CHY28" s="14"/>
      <c r="CIA28" s="14"/>
      <c r="CIC28" s="14"/>
      <c r="CIE28" s="14"/>
      <c r="CIG28" s="14"/>
      <c r="CII28" s="14"/>
      <c r="CIK28" s="14"/>
      <c r="CIM28" s="14"/>
      <c r="CIO28" s="14"/>
      <c r="CIQ28" s="14"/>
      <c r="CIS28" s="14"/>
      <c r="CIU28" s="14"/>
      <c r="CIW28" s="14"/>
      <c r="CIY28" s="14"/>
      <c r="CJA28" s="14"/>
      <c r="CJC28" s="14"/>
      <c r="CJE28" s="14"/>
      <c r="CJG28" s="14"/>
      <c r="CJI28" s="14"/>
      <c r="CJK28" s="14"/>
      <c r="CJM28" s="14"/>
      <c r="CJO28" s="14"/>
      <c r="CJQ28" s="14"/>
      <c r="CJS28" s="14"/>
      <c r="CJU28" s="14"/>
      <c r="CJW28" s="14"/>
      <c r="CJY28" s="14"/>
      <c r="CKA28" s="14"/>
      <c r="CKC28" s="14"/>
      <c r="CKE28" s="14"/>
      <c r="CKG28" s="14"/>
      <c r="CKI28" s="14"/>
      <c r="CKK28" s="14"/>
      <c r="CKM28" s="14"/>
      <c r="CKO28" s="14"/>
      <c r="CKQ28" s="14"/>
      <c r="CKS28" s="14"/>
      <c r="CKU28" s="14"/>
      <c r="CKW28" s="14"/>
      <c r="CKY28" s="14"/>
      <c r="CLA28" s="14"/>
      <c r="CLC28" s="14"/>
      <c r="CLE28" s="14"/>
      <c r="CLG28" s="14"/>
      <c r="CLI28" s="14"/>
      <c r="CLK28" s="14"/>
      <c r="CLM28" s="14"/>
      <c r="CLO28" s="14"/>
      <c r="CLQ28" s="14"/>
      <c r="CLS28" s="14"/>
      <c r="CLU28" s="14"/>
      <c r="CLW28" s="14"/>
      <c r="CLY28" s="14"/>
      <c r="CMA28" s="14"/>
      <c r="CMC28" s="14"/>
      <c r="CME28" s="14"/>
      <c r="CMG28" s="14"/>
      <c r="CMI28" s="14"/>
      <c r="CMK28" s="14"/>
      <c r="CMM28" s="14"/>
      <c r="CMO28" s="14"/>
      <c r="CMQ28" s="14"/>
      <c r="CMS28" s="14"/>
      <c r="CMU28" s="14"/>
      <c r="CMW28" s="14"/>
      <c r="CMY28" s="14"/>
      <c r="CNA28" s="14"/>
      <c r="CNC28" s="14"/>
      <c r="CNE28" s="14"/>
      <c r="CNG28" s="14"/>
      <c r="CNI28" s="14"/>
      <c r="CNK28" s="14"/>
      <c r="CNM28" s="14"/>
      <c r="CNO28" s="14"/>
      <c r="CNQ28" s="14"/>
      <c r="CNS28" s="14"/>
      <c r="CNU28" s="14"/>
      <c r="CNW28" s="14"/>
      <c r="CNY28" s="14"/>
      <c r="COA28" s="14"/>
      <c r="COC28" s="14"/>
      <c r="COE28" s="14"/>
      <c r="COG28" s="14"/>
      <c r="COI28" s="14"/>
      <c r="COK28" s="14"/>
      <c r="COM28" s="14"/>
      <c r="COO28" s="14"/>
      <c r="COQ28" s="14"/>
      <c r="COS28" s="14"/>
      <c r="COU28" s="14"/>
      <c r="COW28" s="14"/>
      <c r="COY28" s="14"/>
      <c r="CPA28" s="14"/>
      <c r="CPC28" s="14"/>
      <c r="CPE28" s="14"/>
      <c r="CPG28" s="14"/>
      <c r="CPI28" s="14"/>
      <c r="CPK28" s="14"/>
      <c r="CPM28" s="14"/>
      <c r="CPO28" s="14"/>
      <c r="CPQ28" s="14"/>
      <c r="CPS28" s="14"/>
      <c r="CPU28" s="14"/>
      <c r="CPW28" s="14"/>
      <c r="CPY28" s="14"/>
      <c r="CQA28" s="14"/>
      <c r="CQC28" s="14"/>
      <c r="CQE28" s="14"/>
      <c r="CQG28" s="14"/>
      <c r="CQI28" s="14"/>
      <c r="CQK28" s="14"/>
      <c r="CQM28" s="14"/>
      <c r="CQO28" s="14"/>
      <c r="CQQ28" s="14"/>
      <c r="CQS28" s="14"/>
      <c r="CQU28" s="14"/>
      <c r="CQW28" s="14"/>
      <c r="CQY28" s="14"/>
      <c r="CRA28" s="14"/>
      <c r="CRC28" s="14"/>
      <c r="CRE28" s="14"/>
      <c r="CRG28" s="14"/>
      <c r="CRI28" s="14"/>
      <c r="CRK28" s="14"/>
      <c r="CRM28" s="14"/>
      <c r="CRO28" s="14"/>
      <c r="CRQ28" s="14"/>
      <c r="CRS28" s="14"/>
      <c r="CRU28" s="14"/>
      <c r="CRW28" s="14"/>
      <c r="CRY28" s="14"/>
      <c r="CSA28" s="14"/>
      <c r="CSC28" s="14"/>
      <c r="CSE28" s="14"/>
      <c r="CSG28" s="14"/>
      <c r="CSI28" s="14"/>
      <c r="CSK28" s="14"/>
      <c r="CSM28" s="14"/>
      <c r="CSO28" s="14"/>
      <c r="CSQ28" s="14"/>
      <c r="CSS28" s="14"/>
      <c r="CSU28" s="14"/>
      <c r="CSW28" s="14"/>
      <c r="CSY28" s="14"/>
      <c r="CTA28" s="14"/>
      <c r="CTC28" s="14"/>
      <c r="CTE28" s="14"/>
      <c r="CTG28" s="14"/>
      <c r="CTI28" s="14"/>
      <c r="CTK28" s="14"/>
      <c r="CTM28" s="14"/>
      <c r="CTO28" s="14"/>
      <c r="CTQ28" s="14"/>
      <c r="CTS28" s="14"/>
      <c r="CTU28" s="14"/>
      <c r="CTW28" s="14"/>
      <c r="CTY28" s="14"/>
      <c r="CUA28" s="14"/>
      <c r="CUC28" s="14"/>
      <c r="CUE28" s="14"/>
      <c r="CUG28" s="14"/>
      <c r="CUI28" s="14"/>
      <c r="CUK28" s="14"/>
      <c r="CUM28" s="14"/>
      <c r="CUO28" s="14"/>
      <c r="CUQ28" s="14"/>
      <c r="CUS28" s="14"/>
      <c r="CUU28" s="14"/>
      <c r="CUW28" s="14"/>
      <c r="CUY28" s="14"/>
      <c r="CVA28" s="14"/>
      <c r="CVC28" s="14"/>
      <c r="CVE28" s="14"/>
      <c r="CVG28" s="14"/>
      <c r="CVI28" s="14"/>
      <c r="CVK28" s="14"/>
      <c r="CVM28" s="14"/>
      <c r="CVO28" s="14"/>
      <c r="CVQ28" s="14"/>
      <c r="CVS28" s="14"/>
      <c r="CVU28" s="14"/>
      <c r="CVW28" s="14"/>
      <c r="CVY28" s="14"/>
      <c r="CWA28" s="14"/>
      <c r="CWC28" s="14"/>
      <c r="CWE28" s="14"/>
      <c r="CWG28" s="14"/>
      <c r="CWI28" s="14"/>
      <c r="CWK28" s="14"/>
      <c r="CWM28" s="14"/>
      <c r="CWO28" s="14"/>
      <c r="CWQ28" s="14"/>
      <c r="CWS28" s="14"/>
      <c r="CWU28" s="14"/>
      <c r="CWW28" s="14"/>
      <c r="CWY28" s="14"/>
      <c r="CXA28" s="14"/>
      <c r="CXC28" s="14"/>
      <c r="CXE28" s="14"/>
      <c r="CXG28" s="14"/>
      <c r="CXI28" s="14"/>
      <c r="CXK28" s="14"/>
      <c r="CXM28" s="14"/>
      <c r="CXO28" s="14"/>
      <c r="CXQ28" s="14"/>
      <c r="CXS28" s="14"/>
      <c r="CXU28" s="14"/>
      <c r="CXW28" s="14"/>
      <c r="CXY28" s="14"/>
      <c r="CYA28" s="14"/>
      <c r="CYC28" s="14"/>
      <c r="CYE28" s="14"/>
      <c r="CYG28" s="14"/>
      <c r="CYI28" s="14"/>
      <c r="CYK28" s="14"/>
      <c r="CYM28" s="14"/>
      <c r="CYO28" s="14"/>
      <c r="CYQ28" s="14"/>
      <c r="CYS28" s="14"/>
      <c r="CYU28" s="14"/>
      <c r="CYW28" s="14"/>
      <c r="CYY28" s="14"/>
      <c r="CZA28" s="14"/>
      <c r="CZC28" s="14"/>
      <c r="CZE28" s="14"/>
      <c r="CZG28" s="14"/>
      <c r="CZI28" s="14"/>
      <c r="CZK28" s="14"/>
      <c r="CZM28" s="14"/>
      <c r="CZO28" s="14"/>
      <c r="CZQ28" s="14"/>
      <c r="CZS28" s="14"/>
      <c r="CZU28" s="14"/>
      <c r="CZW28" s="14"/>
      <c r="CZY28" s="14"/>
      <c r="DAA28" s="14"/>
      <c r="DAC28" s="14"/>
      <c r="DAE28" s="14"/>
      <c r="DAG28" s="14"/>
      <c r="DAI28" s="14"/>
      <c r="DAK28" s="14"/>
      <c r="DAM28" s="14"/>
      <c r="DAO28" s="14"/>
      <c r="DAQ28" s="14"/>
      <c r="DAS28" s="14"/>
      <c r="DAU28" s="14"/>
      <c r="DAW28" s="14"/>
      <c r="DAY28" s="14"/>
      <c r="DBA28" s="14"/>
      <c r="DBC28" s="14"/>
      <c r="DBE28" s="14"/>
      <c r="DBG28" s="14"/>
      <c r="DBI28" s="14"/>
      <c r="DBK28" s="14"/>
      <c r="DBM28" s="14"/>
      <c r="DBO28" s="14"/>
      <c r="DBQ28" s="14"/>
      <c r="DBS28" s="14"/>
      <c r="DBU28" s="14"/>
      <c r="DBW28" s="14"/>
      <c r="DBY28" s="14"/>
      <c r="DCA28" s="14"/>
      <c r="DCC28" s="14"/>
      <c r="DCE28" s="14"/>
      <c r="DCG28" s="14"/>
      <c r="DCI28" s="14"/>
      <c r="DCK28" s="14"/>
      <c r="DCM28" s="14"/>
      <c r="DCO28" s="14"/>
      <c r="DCQ28" s="14"/>
      <c r="DCS28" s="14"/>
      <c r="DCU28" s="14"/>
      <c r="DCW28" s="14"/>
      <c r="DCY28" s="14"/>
      <c r="DDA28" s="14"/>
      <c r="DDC28" s="14"/>
      <c r="DDE28" s="14"/>
      <c r="DDG28" s="14"/>
      <c r="DDI28" s="14"/>
      <c r="DDK28" s="14"/>
      <c r="DDM28" s="14"/>
      <c r="DDO28" s="14"/>
      <c r="DDQ28" s="14"/>
      <c r="DDS28" s="14"/>
      <c r="DDU28" s="14"/>
      <c r="DDW28" s="14"/>
      <c r="DDY28" s="14"/>
      <c r="DEA28" s="14"/>
      <c r="DEC28" s="14"/>
      <c r="DEE28" s="14"/>
      <c r="DEG28" s="14"/>
      <c r="DEI28" s="14"/>
      <c r="DEK28" s="14"/>
      <c r="DEM28" s="14"/>
      <c r="DEO28" s="14"/>
      <c r="DEQ28" s="14"/>
      <c r="DES28" s="14"/>
      <c r="DEU28" s="14"/>
      <c r="DEW28" s="14"/>
      <c r="DEY28" s="14"/>
      <c r="DFA28" s="14"/>
      <c r="DFC28" s="14"/>
      <c r="DFE28" s="14"/>
      <c r="DFG28" s="14"/>
      <c r="DFI28" s="14"/>
      <c r="DFK28" s="14"/>
      <c r="DFM28" s="14"/>
      <c r="DFO28" s="14"/>
      <c r="DFQ28" s="14"/>
      <c r="DFS28" s="14"/>
      <c r="DFU28" s="14"/>
      <c r="DFW28" s="14"/>
      <c r="DFY28" s="14"/>
      <c r="DGA28" s="14"/>
      <c r="DGC28" s="14"/>
      <c r="DGE28" s="14"/>
      <c r="DGG28" s="14"/>
      <c r="DGI28" s="14"/>
      <c r="DGK28" s="14"/>
      <c r="DGM28" s="14"/>
      <c r="DGO28" s="14"/>
      <c r="DGQ28" s="14"/>
      <c r="DGS28" s="14"/>
      <c r="DGU28" s="14"/>
      <c r="DGW28" s="14"/>
      <c r="DGY28" s="14"/>
      <c r="DHA28" s="14"/>
      <c r="DHC28" s="14"/>
      <c r="DHE28" s="14"/>
      <c r="DHG28" s="14"/>
      <c r="DHI28" s="14"/>
      <c r="DHK28" s="14"/>
      <c r="DHM28" s="14"/>
      <c r="DHO28" s="14"/>
      <c r="DHQ28" s="14"/>
      <c r="DHS28" s="14"/>
      <c r="DHU28" s="14"/>
      <c r="DHW28" s="14"/>
      <c r="DHY28" s="14"/>
      <c r="DIA28" s="14"/>
      <c r="DIC28" s="14"/>
      <c r="DIE28" s="14"/>
      <c r="DIG28" s="14"/>
      <c r="DII28" s="14"/>
      <c r="DIK28" s="14"/>
      <c r="DIM28" s="14"/>
      <c r="DIO28" s="14"/>
      <c r="DIQ28" s="14"/>
      <c r="DIS28" s="14"/>
      <c r="DIU28" s="14"/>
      <c r="DIW28" s="14"/>
      <c r="DIY28" s="14"/>
      <c r="DJA28" s="14"/>
      <c r="DJC28" s="14"/>
      <c r="DJE28" s="14"/>
      <c r="DJG28" s="14"/>
      <c r="DJI28" s="14"/>
      <c r="DJK28" s="14"/>
      <c r="DJM28" s="14"/>
      <c r="DJO28" s="14"/>
      <c r="DJQ28" s="14"/>
      <c r="DJS28" s="14"/>
      <c r="DJU28" s="14"/>
      <c r="DJW28" s="14"/>
      <c r="DJY28" s="14"/>
      <c r="DKA28" s="14"/>
      <c r="DKC28" s="14"/>
      <c r="DKE28" s="14"/>
      <c r="DKG28" s="14"/>
      <c r="DKI28" s="14"/>
      <c r="DKK28" s="14"/>
      <c r="DKM28" s="14"/>
      <c r="DKO28" s="14"/>
      <c r="DKQ28" s="14"/>
      <c r="DKS28" s="14"/>
      <c r="DKU28" s="14"/>
      <c r="DKW28" s="14"/>
      <c r="DKY28" s="14"/>
      <c r="DLA28" s="14"/>
      <c r="DLC28" s="14"/>
      <c r="DLE28" s="14"/>
      <c r="DLG28" s="14"/>
      <c r="DLI28" s="14"/>
      <c r="DLK28" s="14"/>
      <c r="DLM28" s="14"/>
      <c r="DLO28" s="14"/>
      <c r="DLQ28" s="14"/>
      <c r="DLS28" s="14"/>
      <c r="DLU28" s="14"/>
      <c r="DLW28" s="14"/>
      <c r="DLY28" s="14"/>
      <c r="DMA28" s="14"/>
      <c r="DMC28" s="14"/>
      <c r="DME28" s="14"/>
      <c r="DMG28" s="14"/>
      <c r="DMI28" s="14"/>
      <c r="DMK28" s="14"/>
      <c r="DMM28" s="14"/>
      <c r="DMO28" s="14"/>
      <c r="DMQ28" s="14"/>
      <c r="DMS28" s="14"/>
      <c r="DMU28" s="14"/>
      <c r="DMW28" s="14"/>
      <c r="DMY28" s="14"/>
      <c r="DNA28" s="14"/>
      <c r="DNC28" s="14"/>
      <c r="DNE28" s="14"/>
      <c r="DNG28" s="14"/>
      <c r="DNI28" s="14"/>
      <c r="DNK28" s="14"/>
      <c r="DNM28" s="14"/>
      <c r="DNO28" s="14"/>
      <c r="DNQ28" s="14"/>
      <c r="DNS28" s="14"/>
      <c r="DNU28" s="14"/>
      <c r="DNW28" s="14"/>
      <c r="DNY28" s="14"/>
      <c r="DOA28" s="14"/>
      <c r="DOC28" s="14"/>
      <c r="DOE28" s="14"/>
      <c r="DOG28" s="14"/>
      <c r="DOI28" s="14"/>
      <c r="DOK28" s="14"/>
      <c r="DOM28" s="14"/>
      <c r="DOO28" s="14"/>
      <c r="DOQ28" s="14"/>
      <c r="DOS28" s="14"/>
      <c r="DOU28" s="14"/>
      <c r="DOW28" s="14"/>
      <c r="DOY28" s="14"/>
      <c r="DPA28" s="14"/>
      <c r="DPC28" s="14"/>
      <c r="DPE28" s="14"/>
      <c r="DPG28" s="14"/>
      <c r="DPI28" s="14"/>
      <c r="DPK28" s="14"/>
      <c r="DPM28" s="14"/>
      <c r="DPO28" s="14"/>
      <c r="DPQ28" s="14"/>
      <c r="DPS28" s="14"/>
      <c r="DPU28" s="14"/>
      <c r="DPW28" s="14"/>
      <c r="DPY28" s="14"/>
      <c r="DQA28" s="14"/>
      <c r="DQC28" s="14"/>
      <c r="DQE28" s="14"/>
      <c r="DQG28" s="14"/>
      <c r="DQI28" s="14"/>
      <c r="DQK28" s="14"/>
      <c r="DQM28" s="14"/>
      <c r="DQO28" s="14"/>
      <c r="DQQ28" s="14"/>
      <c r="DQS28" s="14"/>
      <c r="DQU28" s="14"/>
      <c r="DQW28" s="14"/>
      <c r="DQY28" s="14"/>
      <c r="DRA28" s="14"/>
      <c r="DRC28" s="14"/>
      <c r="DRE28" s="14"/>
      <c r="DRG28" s="14"/>
      <c r="DRI28" s="14"/>
      <c r="DRK28" s="14"/>
      <c r="DRM28" s="14"/>
      <c r="DRO28" s="14"/>
      <c r="DRQ28" s="14"/>
      <c r="DRS28" s="14"/>
      <c r="DRU28" s="14"/>
      <c r="DRW28" s="14"/>
      <c r="DRY28" s="14"/>
      <c r="DSA28" s="14"/>
      <c r="DSC28" s="14"/>
      <c r="DSE28" s="14"/>
      <c r="DSG28" s="14"/>
      <c r="DSI28" s="14"/>
      <c r="DSK28" s="14"/>
      <c r="DSM28" s="14"/>
      <c r="DSO28" s="14"/>
      <c r="DSQ28" s="14"/>
      <c r="DSS28" s="14"/>
      <c r="DSU28" s="14"/>
      <c r="DSW28" s="14"/>
      <c r="DSY28" s="14"/>
      <c r="DTA28" s="14"/>
      <c r="DTC28" s="14"/>
      <c r="DTE28" s="14"/>
      <c r="DTG28" s="14"/>
      <c r="DTI28" s="14"/>
      <c r="DTK28" s="14"/>
      <c r="DTM28" s="14"/>
      <c r="DTO28" s="14"/>
      <c r="DTQ28" s="14"/>
      <c r="DTS28" s="14"/>
      <c r="DTU28" s="14"/>
      <c r="DTW28" s="14"/>
      <c r="DTY28" s="14"/>
      <c r="DUA28" s="14"/>
      <c r="DUC28" s="14"/>
      <c r="DUE28" s="14"/>
      <c r="DUG28" s="14"/>
      <c r="DUI28" s="14"/>
      <c r="DUK28" s="14"/>
      <c r="DUM28" s="14"/>
      <c r="DUO28" s="14"/>
      <c r="DUQ28" s="14"/>
      <c r="DUS28" s="14"/>
      <c r="DUU28" s="14"/>
      <c r="DUW28" s="14"/>
      <c r="DUY28" s="14"/>
      <c r="DVA28" s="14"/>
      <c r="DVC28" s="14"/>
      <c r="DVE28" s="14"/>
      <c r="DVG28" s="14"/>
      <c r="DVI28" s="14"/>
      <c r="DVK28" s="14"/>
      <c r="DVM28" s="14"/>
      <c r="DVO28" s="14"/>
      <c r="DVQ28" s="14"/>
      <c r="DVS28" s="14"/>
      <c r="DVU28" s="14"/>
      <c r="DVW28" s="14"/>
      <c r="DVY28" s="14"/>
      <c r="DWA28" s="14"/>
      <c r="DWC28" s="14"/>
      <c r="DWE28" s="14"/>
      <c r="DWG28" s="14"/>
      <c r="DWI28" s="14"/>
      <c r="DWK28" s="14"/>
      <c r="DWM28" s="14"/>
      <c r="DWO28" s="14"/>
      <c r="DWQ28" s="14"/>
      <c r="DWS28" s="14"/>
      <c r="DWU28" s="14"/>
      <c r="DWW28" s="14"/>
      <c r="DWY28" s="14"/>
      <c r="DXA28" s="14"/>
      <c r="DXC28" s="14"/>
      <c r="DXE28" s="14"/>
      <c r="DXG28" s="14"/>
      <c r="DXI28" s="14"/>
      <c r="DXK28" s="14"/>
      <c r="DXM28" s="14"/>
      <c r="DXO28" s="14"/>
      <c r="DXQ28" s="14"/>
      <c r="DXS28" s="14"/>
      <c r="DXU28" s="14"/>
      <c r="DXW28" s="14"/>
      <c r="DXY28" s="14"/>
      <c r="DYA28" s="14"/>
      <c r="DYC28" s="14"/>
      <c r="DYE28" s="14"/>
      <c r="DYG28" s="14"/>
      <c r="DYI28" s="14"/>
      <c r="DYK28" s="14"/>
      <c r="DYM28" s="14"/>
      <c r="DYO28" s="14"/>
      <c r="DYQ28" s="14"/>
      <c r="DYS28" s="14"/>
      <c r="DYU28" s="14"/>
      <c r="DYW28" s="14"/>
      <c r="DYY28" s="14"/>
      <c r="DZA28" s="14"/>
      <c r="DZC28" s="14"/>
      <c r="DZE28" s="14"/>
      <c r="DZG28" s="14"/>
      <c r="DZI28" s="14"/>
      <c r="DZK28" s="14"/>
      <c r="DZM28" s="14"/>
      <c r="DZO28" s="14"/>
      <c r="DZQ28" s="14"/>
      <c r="DZS28" s="14"/>
      <c r="DZU28" s="14"/>
      <c r="DZW28" s="14"/>
      <c r="DZY28" s="14"/>
      <c r="EAA28" s="14"/>
      <c r="EAC28" s="14"/>
      <c r="EAE28" s="14"/>
      <c r="EAG28" s="14"/>
      <c r="EAI28" s="14"/>
      <c r="EAK28" s="14"/>
      <c r="EAM28" s="14"/>
      <c r="EAO28" s="14"/>
      <c r="EAQ28" s="14"/>
      <c r="EAS28" s="14"/>
      <c r="EAU28" s="14"/>
      <c r="EAW28" s="14"/>
      <c r="EAY28" s="14"/>
      <c r="EBA28" s="14"/>
      <c r="EBC28" s="14"/>
      <c r="EBE28" s="14"/>
      <c r="EBG28" s="14"/>
      <c r="EBI28" s="14"/>
      <c r="EBK28" s="14"/>
      <c r="EBM28" s="14"/>
      <c r="EBO28" s="14"/>
      <c r="EBQ28" s="14"/>
      <c r="EBS28" s="14"/>
      <c r="EBU28" s="14"/>
      <c r="EBW28" s="14"/>
      <c r="EBY28" s="14"/>
      <c r="ECA28" s="14"/>
      <c r="ECC28" s="14"/>
      <c r="ECE28" s="14"/>
      <c r="ECG28" s="14"/>
      <c r="ECI28" s="14"/>
      <c r="ECK28" s="14"/>
      <c r="ECM28" s="14"/>
      <c r="ECO28" s="14"/>
      <c r="ECQ28" s="14"/>
      <c r="ECS28" s="14"/>
      <c r="ECU28" s="14"/>
      <c r="ECW28" s="14"/>
      <c r="ECY28" s="14"/>
      <c r="EDA28" s="14"/>
      <c r="EDC28" s="14"/>
      <c r="EDE28" s="14"/>
      <c r="EDG28" s="14"/>
      <c r="EDI28" s="14"/>
      <c r="EDK28" s="14"/>
      <c r="EDM28" s="14"/>
      <c r="EDO28" s="14"/>
      <c r="EDQ28" s="14"/>
      <c r="EDS28" s="14"/>
      <c r="EDU28" s="14"/>
      <c r="EDW28" s="14"/>
      <c r="EDY28" s="14"/>
      <c r="EEA28" s="14"/>
      <c r="EEC28" s="14"/>
      <c r="EEE28" s="14"/>
      <c r="EEG28" s="14"/>
      <c r="EEI28" s="14"/>
      <c r="EEK28" s="14"/>
      <c r="EEM28" s="14"/>
      <c r="EEO28" s="14"/>
      <c r="EEQ28" s="14"/>
      <c r="EES28" s="14"/>
      <c r="EEU28" s="14"/>
      <c r="EEW28" s="14"/>
      <c r="EEY28" s="14"/>
      <c r="EFA28" s="14"/>
      <c r="EFC28" s="14"/>
      <c r="EFE28" s="14"/>
      <c r="EFG28" s="14"/>
      <c r="EFI28" s="14"/>
      <c r="EFK28" s="14"/>
      <c r="EFM28" s="14"/>
      <c r="EFO28" s="14"/>
      <c r="EFQ28" s="14"/>
      <c r="EFS28" s="14"/>
      <c r="EFU28" s="14"/>
      <c r="EFW28" s="14"/>
      <c r="EFY28" s="14"/>
      <c r="EGA28" s="14"/>
      <c r="EGC28" s="14"/>
      <c r="EGE28" s="14"/>
      <c r="EGG28" s="14"/>
      <c r="EGI28" s="14"/>
      <c r="EGK28" s="14"/>
      <c r="EGM28" s="14"/>
      <c r="EGO28" s="14"/>
      <c r="EGQ28" s="14"/>
      <c r="EGS28" s="14"/>
      <c r="EGU28" s="14"/>
      <c r="EGW28" s="14"/>
      <c r="EGY28" s="14"/>
      <c r="EHA28" s="14"/>
      <c r="EHC28" s="14"/>
      <c r="EHE28" s="14"/>
      <c r="EHG28" s="14"/>
      <c r="EHI28" s="14"/>
      <c r="EHK28" s="14"/>
      <c r="EHM28" s="14"/>
      <c r="EHO28" s="14"/>
      <c r="EHQ28" s="14"/>
      <c r="EHS28" s="14"/>
      <c r="EHU28" s="14"/>
      <c r="EHW28" s="14"/>
      <c r="EHY28" s="14"/>
      <c r="EIA28" s="14"/>
      <c r="EIC28" s="14"/>
      <c r="EIE28" s="14"/>
      <c r="EIG28" s="14"/>
      <c r="EII28" s="14"/>
      <c r="EIK28" s="14"/>
      <c r="EIM28" s="14"/>
      <c r="EIO28" s="14"/>
      <c r="EIQ28" s="14"/>
      <c r="EIS28" s="14"/>
      <c r="EIU28" s="14"/>
      <c r="EIW28" s="14"/>
      <c r="EIY28" s="14"/>
      <c r="EJA28" s="14"/>
      <c r="EJC28" s="14"/>
      <c r="EJE28" s="14"/>
      <c r="EJG28" s="14"/>
      <c r="EJI28" s="14"/>
      <c r="EJK28" s="14"/>
      <c r="EJM28" s="14"/>
      <c r="EJO28" s="14"/>
      <c r="EJQ28" s="14"/>
      <c r="EJS28" s="14"/>
      <c r="EJU28" s="14"/>
      <c r="EJW28" s="14"/>
      <c r="EJY28" s="14"/>
      <c r="EKA28" s="14"/>
      <c r="EKC28" s="14"/>
      <c r="EKE28" s="14"/>
      <c r="EKG28" s="14"/>
      <c r="EKI28" s="14"/>
      <c r="EKK28" s="14"/>
      <c r="EKM28" s="14"/>
      <c r="EKO28" s="14"/>
      <c r="EKQ28" s="14"/>
      <c r="EKS28" s="14"/>
      <c r="EKU28" s="14"/>
      <c r="EKW28" s="14"/>
      <c r="EKY28" s="14"/>
      <c r="ELA28" s="14"/>
      <c r="ELC28" s="14"/>
      <c r="ELE28" s="14"/>
      <c r="ELG28" s="14"/>
      <c r="ELI28" s="14"/>
      <c r="ELK28" s="14"/>
      <c r="ELM28" s="14"/>
      <c r="ELO28" s="14"/>
      <c r="ELQ28" s="14"/>
      <c r="ELS28" s="14"/>
      <c r="ELU28" s="14"/>
      <c r="ELW28" s="14"/>
      <c r="ELY28" s="14"/>
      <c r="EMA28" s="14"/>
      <c r="EMC28" s="14"/>
      <c r="EME28" s="14"/>
      <c r="EMG28" s="14"/>
      <c r="EMI28" s="14"/>
      <c r="EMK28" s="14"/>
      <c r="EMM28" s="14"/>
      <c r="EMO28" s="14"/>
      <c r="EMQ28" s="14"/>
      <c r="EMS28" s="14"/>
      <c r="EMU28" s="14"/>
      <c r="EMW28" s="14"/>
      <c r="EMY28" s="14"/>
      <c r="ENA28" s="14"/>
      <c r="ENC28" s="14"/>
      <c r="ENE28" s="14"/>
      <c r="ENG28" s="14"/>
      <c r="ENI28" s="14"/>
      <c r="ENK28" s="14"/>
      <c r="ENM28" s="14"/>
      <c r="ENO28" s="14"/>
      <c r="ENQ28" s="14"/>
      <c r="ENS28" s="14"/>
      <c r="ENU28" s="14"/>
      <c r="ENW28" s="14"/>
      <c r="ENY28" s="14"/>
      <c r="EOA28" s="14"/>
      <c r="EOC28" s="14"/>
      <c r="EOE28" s="14"/>
      <c r="EOG28" s="14"/>
      <c r="EOI28" s="14"/>
      <c r="EOK28" s="14"/>
      <c r="EOM28" s="14"/>
      <c r="EOO28" s="14"/>
      <c r="EOQ28" s="14"/>
      <c r="EOS28" s="14"/>
      <c r="EOU28" s="14"/>
      <c r="EOW28" s="14"/>
      <c r="EOY28" s="14"/>
      <c r="EPA28" s="14"/>
      <c r="EPC28" s="14"/>
      <c r="EPE28" s="14"/>
      <c r="EPG28" s="14"/>
      <c r="EPI28" s="14"/>
      <c r="EPK28" s="14"/>
      <c r="EPM28" s="14"/>
      <c r="EPO28" s="14"/>
      <c r="EPQ28" s="14"/>
      <c r="EPS28" s="14"/>
      <c r="EPU28" s="14"/>
      <c r="EPW28" s="14"/>
      <c r="EPY28" s="14"/>
      <c r="EQA28" s="14"/>
      <c r="EQC28" s="14"/>
      <c r="EQE28" s="14"/>
      <c r="EQG28" s="14"/>
      <c r="EQI28" s="14"/>
      <c r="EQK28" s="14"/>
      <c r="EQM28" s="14"/>
      <c r="EQO28" s="14"/>
      <c r="EQQ28" s="14"/>
      <c r="EQS28" s="14"/>
      <c r="EQU28" s="14"/>
      <c r="EQW28" s="14"/>
      <c r="EQY28" s="14"/>
      <c r="ERA28" s="14"/>
      <c r="ERC28" s="14"/>
      <c r="ERE28" s="14"/>
      <c r="ERG28" s="14"/>
      <c r="ERI28" s="14"/>
      <c r="ERK28" s="14"/>
      <c r="ERM28" s="14"/>
      <c r="ERO28" s="14"/>
      <c r="ERQ28" s="14"/>
      <c r="ERS28" s="14"/>
      <c r="ERU28" s="14"/>
      <c r="ERW28" s="14"/>
      <c r="ERY28" s="14"/>
      <c r="ESA28" s="14"/>
      <c r="ESC28" s="14"/>
      <c r="ESE28" s="14"/>
      <c r="ESG28" s="14"/>
      <c r="ESI28" s="14"/>
      <c r="ESK28" s="14"/>
      <c r="ESM28" s="14"/>
      <c r="ESO28" s="14"/>
      <c r="ESQ28" s="14"/>
      <c r="ESS28" s="14"/>
      <c r="ESU28" s="14"/>
      <c r="ESW28" s="14"/>
      <c r="ESY28" s="14"/>
      <c r="ETA28" s="14"/>
      <c r="ETC28" s="14"/>
      <c r="ETE28" s="14"/>
      <c r="ETG28" s="14"/>
      <c r="ETI28" s="14"/>
      <c r="ETK28" s="14"/>
      <c r="ETM28" s="14"/>
      <c r="ETO28" s="14"/>
      <c r="ETQ28" s="14"/>
      <c r="ETS28" s="14"/>
      <c r="ETU28" s="14"/>
      <c r="ETW28" s="14"/>
      <c r="ETY28" s="14"/>
      <c r="EUA28" s="14"/>
      <c r="EUC28" s="14"/>
      <c r="EUE28" s="14"/>
      <c r="EUG28" s="14"/>
      <c r="EUI28" s="14"/>
      <c r="EUK28" s="14"/>
      <c r="EUM28" s="14"/>
      <c r="EUO28" s="14"/>
      <c r="EUQ28" s="14"/>
      <c r="EUS28" s="14"/>
      <c r="EUU28" s="14"/>
      <c r="EUW28" s="14"/>
      <c r="EUY28" s="14"/>
      <c r="EVA28" s="14"/>
      <c r="EVC28" s="14"/>
      <c r="EVE28" s="14"/>
      <c r="EVG28" s="14"/>
      <c r="EVI28" s="14"/>
      <c r="EVK28" s="14"/>
      <c r="EVM28" s="14"/>
      <c r="EVO28" s="14"/>
      <c r="EVQ28" s="14"/>
      <c r="EVS28" s="14"/>
      <c r="EVU28" s="14"/>
      <c r="EVW28" s="14"/>
      <c r="EVY28" s="14"/>
      <c r="EWA28" s="14"/>
      <c r="EWC28" s="14"/>
      <c r="EWE28" s="14"/>
      <c r="EWG28" s="14"/>
      <c r="EWI28" s="14"/>
      <c r="EWK28" s="14"/>
      <c r="EWM28" s="14"/>
      <c r="EWO28" s="14"/>
      <c r="EWQ28" s="14"/>
      <c r="EWS28" s="14"/>
      <c r="EWU28" s="14"/>
      <c r="EWW28" s="14"/>
      <c r="EWY28" s="14"/>
      <c r="EXA28" s="14"/>
      <c r="EXC28" s="14"/>
      <c r="EXE28" s="14"/>
      <c r="EXG28" s="14"/>
      <c r="EXI28" s="14"/>
      <c r="EXK28" s="14"/>
      <c r="EXM28" s="14"/>
      <c r="EXO28" s="14"/>
      <c r="EXQ28" s="14"/>
      <c r="EXS28" s="14"/>
      <c r="EXU28" s="14"/>
      <c r="EXW28" s="14"/>
      <c r="EXY28" s="14"/>
      <c r="EYA28" s="14"/>
      <c r="EYC28" s="14"/>
      <c r="EYE28" s="14"/>
      <c r="EYG28" s="14"/>
      <c r="EYI28" s="14"/>
      <c r="EYK28" s="14"/>
      <c r="EYM28" s="14"/>
      <c r="EYO28" s="14"/>
      <c r="EYQ28" s="14"/>
      <c r="EYS28" s="14"/>
      <c r="EYU28" s="14"/>
      <c r="EYW28" s="14"/>
      <c r="EYY28" s="14"/>
      <c r="EZA28" s="14"/>
      <c r="EZC28" s="14"/>
      <c r="EZE28" s="14"/>
      <c r="EZG28" s="14"/>
      <c r="EZI28" s="14"/>
      <c r="EZK28" s="14"/>
      <c r="EZM28" s="14"/>
      <c r="EZO28" s="14"/>
      <c r="EZQ28" s="14"/>
      <c r="EZS28" s="14"/>
      <c r="EZU28" s="14"/>
      <c r="EZW28" s="14"/>
      <c r="EZY28" s="14"/>
      <c r="FAA28" s="14"/>
      <c r="FAC28" s="14"/>
      <c r="FAE28" s="14"/>
      <c r="FAG28" s="14"/>
      <c r="FAI28" s="14"/>
      <c r="FAK28" s="14"/>
      <c r="FAM28" s="14"/>
      <c r="FAO28" s="14"/>
      <c r="FAQ28" s="14"/>
      <c r="FAS28" s="14"/>
      <c r="FAU28" s="14"/>
      <c r="FAW28" s="14"/>
      <c r="FAY28" s="14"/>
      <c r="FBA28" s="14"/>
      <c r="FBC28" s="14"/>
      <c r="FBE28" s="14"/>
      <c r="FBG28" s="14"/>
      <c r="FBI28" s="14"/>
      <c r="FBK28" s="14"/>
      <c r="FBM28" s="14"/>
      <c r="FBO28" s="14"/>
      <c r="FBQ28" s="14"/>
      <c r="FBS28" s="14"/>
      <c r="FBU28" s="14"/>
      <c r="FBW28" s="14"/>
      <c r="FBY28" s="14"/>
      <c r="FCA28" s="14"/>
      <c r="FCC28" s="14"/>
      <c r="FCE28" s="14"/>
      <c r="FCG28" s="14"/>
      <c r="FCI28" s="14"/>
      <c r="FCK28" s="14"/>
      <c r="FCM28" s="14"/>
      <c r="FCO28" s="14"/>
      <c r="FCQ28" s="14"/>
      <c r="FCS28" s="14"/>
      <c r="FCU28" s="14"/>
      <c r="FCW28" s="14"/>
      <c r="FCY28" s="14"/>
      <c r="FDA28" s="14"/>
      <c r="FDC28" s="14"/>
      <c r="FDE28" s="14"/>
      <c r="FDG28" s="14"/>
      <c r="FDI28" s="14"/>
      <c r="FDK28" s="14"/>
      <c r="FDM28" s="14"/>
      <c r="FDO28" s="14"/>
      <c r="FDQ28" s="14"/>
      <c r="FDS28" s="14"/>
      <c r="FDU28" s="14"/>
      <c r="FDW28" s="14"/>
      <c r="FDY28" s="14"/>
      <c r="FEA28" s="14"/>
      <c r="FEC28" s="14"/>
      <c r="FEE28" s="14"/>
      <c r="FEG28" s="14"/>
      <c r="FEI28" s="14"/>
      <c r="FEK28" s="14"/>
      <c r="FEM28" s="14"/>
      <c r="FEO28" s="14"/>
      <c r="FEQ28" s="14"/>
      <c r="FES28" s="14"/>
      <c r="FEU28" s="14"/>
      <c r="FEW28" s="14"/>
      <c r="FEY28" s="14"/>
      <c r="FFA28" s="14"/>
      <c r="FFC28" s="14"/>
      <c r="FFE28" s="14"/>
      <c r="FFG28" s="14"/>
      <c r="FFI28" s="14"/>
      <c r="FFK28" s="14"/>
      <c r="FFM28" s="14"/>
      <c r="FFO28" s="14"/>
      <c r="FFQ28" s="14"/>
      <c r="FFS28" s="14"/>
      <c r="FFU28" s="14"/>
      <c r="FFW28" s="14"/>
      <c r="FFY28" s="14"/>
      <c r="FGA28" s="14"/>
      <c r="FGC28" s="14"/>
      <c r="FGE28" s="14"/>
      <c r="FGG28" s="14"/>
      <c r="FGI28" s="14"/>
      <c r="FGK28" s="14"/>
      <c r="FGM28" s="14"/>
      <c r="FGO28" s="14"/>
      <c r="FGQ28" s="14"/>
      <c r="FGS28" s="14"/>
      <c r="FGU28" s="14"/>
      <c r="FGW28" s="14"/>
      <c r="FGY28" s="14"/>
      <c r="FHA28" s="14"/>
      <c r="FHC28" s="14"/>
      <c r="FHE28" s="14"/>
      <c r="FHG28" s="14"/>
      <c r="FHI28" s="14"/>
      <c r="FHK28" s="14"/>
      <c r="FHM28" s="14"/>
      <c r="FHO28" s="14"/>
      <c r="FHQ28" s="14"/>
      <c r="FHS28" s="14"/>
      <c r="FHU28" s="14"/>
      <c r="FHW28" s="14"/>
      <c r="FHY28" s="14"/>
      <c r="FIA28" s="14"/>
      <c r="FIC28" s="14"/>
      <c r="FIE28" s="14"/>
      <c r="FIG28" s="14"/>
      <c r="FII28" s="14"/>
      <c r="FIK28" s="14"/>
      <c r="FIM28" s="14"/>
      <c r="FIO28" s="14"/>
      <c r="FIQ28" s="14"/>
      <c r="FIS28" s="14"/>
      <c r="FIU28" s="14"/>
      <c r="FIW28" s="14"/>
      <c r="FIY28" s="14"/>
      <c r="FJA28" s="14"/>
      <c r="FJC28" s="14"/>
      <c r="FJE28" s="14"/>
      <c r="FJG28" s="14"/>
      <c r="FJI28" s="14"/>
      <c r="FJK28" s="14"/>
      <c r="FJM28" s="14"/>
      <c r="FJO28" s="14"/>
      <c r="FJQ28" s="14"/>
      <c r="FJS28" s="14"/>
      <c r="FJU28" s="14"/>
      <c r="FJW28" s="14"/>
      <c r="FJY28" s="14"/>
      <c r="FKA28" s="14"/>
      <c r="FKC28" s="14"/>
      <c r="FKE28" s="14"/>
      <c r="FKG28" s="14"/>
      <c r="FKI28" s="14"/>
      <c r="FKK28" s="14"/>
      <c r="FKM28" s="14"/>
      <c r="FKO28" s="14"/>
      <c r="FKQ28" s="14"/>
      <c r="FKS28" s="14"/>
      <c r="FKU28" s="14"/>
      <c r="FKW28" s="14"/>
      <c r="FKY28" s="14"/>
      <c r="FLA28" s="14"/>
      <c r="FLC28" s="14"/>
      <c r="FLE28" s="14"/>
      <c r="FLG28" s="14"/>
      <c r="FLI28" s="14"/>
      <c r="FLK28" s="14"/>
      <c r="FLM28" s="14"/>
      <c r="FLO28" s="14"/>
      <c r="FLQ28" s="14"/>
      <c r="FLS28" s="14"/>
      <c r="FLU28" s="14"/>
      <c r="FLW28" s="14"/>
      <c r="FLY28" s="14"/>
      <c r="FMA28" s="14"/>
      <c r="FMC28" s="14"/>
      <c r="FME28" s="14"/>
      <c r="FMG28" s="14"/>
      <c r="FMI28" s="14"/>
      <c r="FMK28" s="14"/>
      <c r="FMM28" s="14"/>
      <c r="FMO28" s="14"/>
      <c r="FMQ28" s="14"/>
      <c r="FMS28" s="14"/>
      <c r="FMU28" s="14"/>
      <c r="FMW28" s="14"/>
      <c r="FMY28" s="14"/>
      <c r="FNA28" s="14"/>
      <c r="FNC28" s="14"/>
      <c r="FNE28" s="14"/>
      <c r="FNG28" s="14"/>
      <c r="FNI28" s="14"/>
      <c r="FNK28" s="14"/>
      <c r="FNM28" s="14"/>
      <c r="FNO28" s="14"/>
      <c r="FNQ28" s="14"/>
      <c r="FNS28" s="14"/>
      <c r="FNU28" s="14"/>
      <c r="FNW28" s="14"/>
      <c r="FNY28" s="14"/>
      <c r="FOA28" s="14"/>
      <c r="FOC28" s="14"/>
      <c r="FOE28" s="14"/>
      <c r="FOG28" s="14"/>
      <c r="FOI28" s="14"/>
      <c r="FOK28" s="14"/>
      <c r="FOM28" s="14"/>
      <c r="FOO28" s="14"/>
      <c r="FOQ28" s="14"/>
      <c r="FOS28" s="14"/>
      <c r="FOU28" s="14"/>
      <c r="FOW28" s="14"/>
      <c r="FOY28" s="14"/>
      <c r="FPA28" s="14"/>
      <c r="FPC28" s="14"/>
      <c r="FPE28" s="14"/>
      <c r="FPG28" s="14"/>
      <c r="FPI28" s="14"/>
      <c r="FPK28" s="14"/>
      <c r="FPM28" s="14"/>
      <c r="FPO28" s="14"/>
      <c r="FPQ28" s="14"/>
      <c r="FPS28" s="14"/>
      <c r="FPU28" s="14"/>
      <c r="FPW28" s="14"/>
      <c r="FPY28" s="14"/>
      <c r="FQA28" s="14"/>
      <c r="FQC28" s="14"/>
      <c r="FQE28" s="14"/>
      <c r="FQG28" s="14"/>
      <c r="FQI28" s="14"/>
      <c r="FQK28" s="14"/>
      <c r="FQM28" s="14"/>
      <c r="FQO28" s="14"/>
      <c r="FQQ28" s="14"/>
      <c r="FQS28" s="14"/>
      <c r="FQU28" s="14"/>
      <c r="FQW28" s="14"/>
      <c r="FQY28" s="14"/>
      <c r="FRA28" s="14"/>
      <c r="FRC28" s="14"/>
      <c r="FRE28" s="14"/>
      <c r="FRG28" s="14"/>
      <c r="FRI28" s="14"/>
      <c r="FRK28" s="14"/>
      <c r="FRM28" s="14"/>
      <c r="FRO28" s="14"/>
      <c r="FRQ28" s="14"/>
      <c r="FRS28" s="14"/>
      <c r="FRU28" s="14"/>
      <c r="FRW28" s="14"/>
      <c r="FRY28" s="14"/>
      <c r="FSA28" s="14"/>
      <c r="FSC28" s="14"/>
      <c r="FSE28" s="14"/>
      <c r="FSG28" s="14"/>
      <c r="FSI28" s="14"/>
      <c r="FSK28" s="14"/>
      <c r="FSM28" s="14"/>
      <c r="FSO28" s="14"/>
      <c r="FSQ28" s="14"/>
      <c r="FSS28" s="14"/>
      <c r="FSU28" s="14"/>
      <c r="FSW28" s="14"/>
      <c r="FSY28" s="14"/>
      <c r="FTA28" s="14"/>
      <c r="FTC28" s="14"/>
      <c r="FTE28" s="14"/>
      <c r="FTG28" s="14"/>
      <c r="FTI28" s="14"/>
      <c r="FTK28" s="14"/>
      <c r="FTM28" s="14"/>
      <c r="FTO28" s="14"/>
      <c r="FTQ28" s="14"/>
      <c r="FTS28" s="14"/>
      <c r="FTU28" s="14"/>
      <c r="FTW28" s="14"/>
      <c r="FTY28" s="14"/>
      <c r="FUA28" s="14"/>
      <c r="FUC28" s="14"/>
      <c r="FUE28" s="14"/>
      <c r="FUG28" s="14"/>
      <c r="FUI28" s="14"/>
      <c r="FUK28" s="14"/>
      <c r="FUM28" s="14"/>
      <c r="FUO28" s="14"/>
      <c r="FUQ28" s="14"/>
      <c r="FUS28" s="14"/>
      <c r="FUU28" s="14"/>
      <c r="FUW28" s="14"/>
      <c r="FUY28" s="14"/>
      <c r="FVA28" s="14"/>
      <c r="FVC28" s="14"/>
      <c r="FVE28" s="14"/>
      <c r="FVG28" s="14"/>
      <c r="FVI28" s="14"/>
      <c r="FVK28" s="14"/>
      <c r="FVM28" s="14"/>
      <c r="FVO28" s="14"/>
      <c r="FVQ28" s="14"/>
      <c r="FVS28" s="14"/>
      <c r="FVU28" s="14"/>
      <c r="FVW28" s="14"/>
      <c r="FVY28" s="14"/>
      <c r="FWA28" s="14"/>
      <c r="FWC28" s="14"/>
      <c r="FWE28" s="14"/>
      <c r="FWG28" s="14"/>
      <c r="FWI28" s="14"/>
      <c r="FWK28" s="14"/>
      <c r="FWM28" s="14"/>
      <c r="FWO28" s="14"/>
      <c r="FWQ28" s="14"/>
      <c r="FWS28" s="14"/>
      <c r="FWU28" s="14"/>
      <c r="FWW28" s="14"/>
      <c r="FWY28" s="14"/>
      <c r="FXA28" s="14"/>
      <c r="FXC28" s="14"/>
      <c r="FXE28" s="14"/>
      <c r="FXG28" s="14"/>
      <c r="FXI28" s="14"/>
      <c r="FXK28" s="14"/>
      <c r="FXM28" s="14"/>
      <c r="FXO28" s="14"/>
      <c r="FXQ28" s="14"/>
      <c r="FXS28" s="14"/>
      <c r="FXU28" s="14"/>
      <c r="FXW28" s="14"/>
      <c r="FXY28" s="14"/>
      <c r="FYA28" s="14"/>
      <c r="FYC28" s="14"/>
      <c r="FYE28" s="14"/>
      <c r="FYG28" s="14"/>
      <c r="FYI28" s="14"/>
      <c r="FYK28" s="14"/>
      <c r="FYM28" s="14"/>
      <c r="FYO28" s="14"/>
      <c r="FYQ28" s="14"/>
      <c r="FYS28" s="14"/>
      <c r="FYU28" s="14"/>
      <c r="FYW28" s="14"/>
      <c r="FYY28" s="14"/>
      <c r="FZA28" s="14"/>
      <c r="FZC28" s="14"/>
      <c r="FZE28" s="14"/>
      <c r="FZG28" s="14"/>
      <c r="FZI28" s="14"/>
      <c r="FZK28" s="14"/>
      <c r="FZM28" s="14"/>
      <c r="FZO28" s="14"/>
      <c r="FZQ28" s="14"/>
      <c r="FZS28" s="14"/>
      <c r="FZU28" s="14"/>
      <c r="FZW28" s="14"/>
      <c r="FZY28" s="14"/>
      <c r="GAA28" s="14"/>
      <c r="GAC28" s="14"/>
      <c r="GAE28" s="14"/>
      <c r="GAG28" s="14"/>
      <c r="GAI28" s="14"/>
      <c r="GAK28" s="14"/>
      <c r="GAM28" s="14"/>
      <c r="GAO28" s="14"/>
      <c r="GAQ28" s="14"/>
      <c r="GAS28" s="14"/>
      <c r="GAU28" s="14"/>
      <c r="GAW28" s="14"/>
      <c r="GAY28" s="14"/>
      <c r="GBA28" s="14"/>
      <c r="GBC28" s="14"/>
      <c r="GBE28" s="14"/>
      <c r="GBG28" s="14"/>
      <c r="GBI28" s="14"/>
      <c r="GBK28" s="14"/>
      <c r="GBM28" s="14"/>
      <c r="GBO28" s="14"/>
      <c r="GBQ28" s="14"/>
      <c r="GBS28" s="14"/>
      <c r="GBU28" s="14"/>
      <c r="GBW28" s="14"/>
      <c r="GBY28" s="14"/>
      <c r="GCA28" s="14"/>
      <c r="GCC28" s="14"/>
      <c r="GCE28" s="14"/>
      <c r="GCG28" s="14"/>
      <c r="GCI28" s="14"/>
      <c r="GCK28" s="14"/>
      <c r="GCM28" s="14"/>
      <c r="GCO28" s="14"/>
      <c r="GCQ28" s="14"/>
      <c r="GCS28" s="14"/>
      <c r="GCU28" s="14"/>
      <c r="GCW28" s="14"/>
      <c r="GCY28" s="14"/>
      <c r="GDA28" s="14"/>
      <c r="GDC28" s="14"/>
      <c r="GDE28" s="14"/>
      <c r="GDG28" s="14"/>
      <c r="GDI28" s="14"/>
      <c r="GDK28" s="14"/>
      <c r="GDM28" s="14"/>
      <c r="GDO28" s="14"/>
      <c r="GDQ28" s="14"/>
      <c r="GDS28" s="14"/>
      <c r="GDU28" s="14"/>
      <c r="GDW28" s="14"/>
      <c r="GDY28" s="14"/>
      <c r="GEA28" s="14"/>
      <c r="GEC28" s="14"/>
      <c r="GEE28" s="14"/>
      <c r="GEG28" s="14"/>
      <c r="GEI28" s="14"/>
      <c r="GEK28" s="14"/>
      <c r="GEM28" s="14"/>
      <c r="GEO28" s="14"/>
      <c r="GEQ28" s="14"/>
      <c r="GES28" s="14"/>
      <c r="GEU28" s="14"/>
      <c r="GEW28" s="14"/>
      <c r="GEY28" s="14"/>
      <c r="GFA28" s="14"/>
      <c r="GFC28" s="14"/>
      <c r="GFE28" s="14"/>
      <c r="GFG28" s="14"/>
      <c r="GFI28" s="14"/>
      <c r="GFK28" s="14"/>
      <c r="GFM28" s="14"/>
      <c r="GFO28" s="14"/>
      <c r="GFQ28" s="14"/>
      <c r="GFS28" s="14"/>
      <c r="GFU28" s="14"/>
      <c r="GFW28" s="14"/>
      <c r="GFY28" s="14"/>
      <c r="GGA28" s="14"/>
      <c r="GGC28" s="14"/>
      <c r="GGE28" s="14"/>
      <c r="GGG28" s="14"/>
      <c r="GGI28" s="14"/>
      <c r="GGK28" s="14"/>
      <c r="GGM28" s="14"/>
      <c r="GGO28" s="14"/>
      <c r="GGQ28" s="14"/>
      <c r="GGS28" s="14"/>
      <c r="GGU28" s="14"/>
      <c r="GGW28" s="14"/>
      <c r="GGY28" s="14"/>
      <c r="GHA28" s="14"/>
      <c r="GHC28" s="14"/>
      <c r="GHE28" s="14"/>
      <c r="GHG28" s="14"/>
      <c r="GHI28" s="14"/>
      <c r="GHK28" s="14"/>
      <c r="GHM28" s="14"/>
      <c r="GHO28" s="14"/>
      <c r="GHQ28" s="14"/>
      <c r="GHS28" s="14"/>
      <c r="GHU28" s="14"/>
      <c r="GHW28" s="14"/>
      <c r="GHY28" s="14"/>
      <c r="GIA28" s="14"/>
      <c r="GIC28" s="14"/>
      <c r="GIE28" s="14"/>
      <c r="GIG28" s="14"/>
      <c r="GII28" s="14"/>
      <c r="GIK28" s="14"/>
      <c r="GIM28" s="14"/>
      <c r="GIO28" s="14"/>
      <c r="GIQ28" s="14"/>
      <c r="GIS28" s="14"/>
      <c r="GIU28" s="14"/>
      <c r="GIW28" s="14"/>
      <c r="GIY28" s="14"/>
      <c r="GJA28" s="14"/>
      <c r="GJC28" s="14"/>
      <c r="GJE28" s="14"/>
      <c r="GJG28" s="14"/>
      <c r="GJI28" s="14"/>
      <c r="GJK28" s="14"/>
      <c r="GJM28" s="14"/>
      <c r="GJO28" s="14"/>
      <c r="GJQ28" s="14"/>
      <c r="GJS28" s="14"/>
      <c r="GJU28" s="14"/>
      <c r="GJW28" s="14"/>
      <c r="GJY28" s="14"/>
      <c r="GKA28" s="14"/>
      <c r="GKC28" s="14"/>
      <c r="GKE28" s="14"/>
      <c r="GKG28" s="14"/>
      <c r="GKI28" s="14"/>
      <c r="GKK28" s="14"/>
      <c r="GKM28" s="14"/>
      <c r="GKO28" s="14"/>
      <c r="GKQ28" s="14"/>
      <c r="GKS28" s="14"/>
      <c r="GKU28" s="14"/>
      <c r="GKW28" s="14"/>
      <c r="GKY28" s="14"/>
      <c r="GLA28" s="14"/>
      <c r="GLC28" s="14"/>
      <c r="GLE28" s="14"/>
      <c r="GLG28" s="14"/>
      <c r="GLI28" s="14"/>
      <c r="GLK28" s="14"/>
      <c r="GLM28" s="14"/>
      <c r="GLO28" s="14"/>
      <c r="GLQ28" s="14"/>
      <c r="GLS28" s="14"/>
      <c r="GLU28" s="14"/>
      <c r="GLW28" s="14"/>
      <c r="GLY28" s="14"/>
      <c r="GMA28" s="14"/>
      <c r="GMC28" s="14"/>
      <c r="GME28" s="14"/>
      <c r="GMG28" s="14"/>
      <c r="GMI28" s="14"/>
      <c r="GMK28" s="14"/>
      <c r="GMM28" s="14"/>
      <c r="GMO28" s="14"/>
      <c r="GMQ28" s="14"/>
      <c r="GMS28" s="14"/>
      <c r="GMU28" s="14"/>
      <c r="GMW28" s="14"/>
      <c r="GMY28" s="14"/>
      <c r="GNA28" s="14"/>
      <c r="GNC28" s="14"/>
      <c r="GNE28" s="14"/>
      <c r="GNG28" s="14"/>
      <c r="GNI28" s="14"/>
      <c r="GNK28" s="14"/>
      <c r="GNM28" s="14"/>
      <c r="GNO28" s="14"/>
      <c r="GNQ28" s="14"/>
      <c r="GNS28" s="14"/>
      <c r="GNU28" s="14"/>
      <c r="GNW28" s="14"/>
      <c r="GNY28" s="14"/>
      <c r="GOA28" s="14"/>
      <c r="GOC28" s="14"/>
      <c r="GOE28" s="14"/>
      <c r="GOG28" s="14"/>
      <c r="GOI28" s="14"/>
      <c r="GOK28" s="14"/>
      <c r="GOM28" s="14"/>
      <c r="GOO28" s="14"/>
      <c r="GOQ28" s="14"/>
      <c r="GOS28" s="14"/>
      <c r="GOU28" s="14"/>
      <c r="GOW28" s="14"/>
      <c r="GOY28" s="14"/>
      <c r="GPA28" s="14"/>
      <c r="GPC28" s="14"/>
      <c r="GPE28" s="14"/>
      <c r="GPG28" s="14"/>
      <c r="GPI28" s="14"/>
      <c r="GPK28" s="14"/>
      <c r="GPM28" s="14"/>
      <c r="GPO28" s="14"/>
      <c r="GPQ28" s="14"/>
      <c r="GPS28" s="14"/>
      <c r="GPU28" s="14"/>
      <c r="GPW28" s="14"/>
      <c r="GPY28" s="14"/>
      <c r="GQA28" s="14"/>
      <c r="GQC28" s="14"/>
      <c r="GQE28" s="14"/>
      <c r="GQG28" s="14"/>
      <c r="GQI28" s="14"/>
      <c r="GQK28" s="14"/>
      <c r="GQM28" s="14"/>
      <c r="GQO28" s="14"/>
      <c r="GQQ28" s="14"/>
      <c r="GQS28" s="14"/>
      <c r="GQU28" s="14"/>
      <c r="GQW28" s="14"/>
      <c r="GQY28" s="14"/>
      <c r="GRA28" s="14"/>
      <c r="GRC28" s="14"/>
      <c r="GRE28" s="14"/>
      <c r="GRG28" s="14"/>
      <c r="GRI28" s="14"/>
      <c r="GRK28" s="14"/>
      <c r="GRM28" s="14"/>
      <c r="GRO28" s="14"/>
      <c r="GRQ28" s="14"/>
      <c r="GRS28" s="14"/>
      <c r="GRU28" s="14"/>
      <c r="GRW28" s="14"/>
      <c r="GRY28" s="14"/>
      <c r="GSA28" s="14"/>
      <c r="GSC28" s="14"/>
      <c r="GSE28" s="14"/>
      <c r="GSG28" s="14"/>
      <c r="GSI28" s="14"/>
      <c r="GSK28" s="14"/>
      <c r="GSM28" s="14"/>
      <c r="GSO28" s="14"/>
      <c r="GSQ28" s="14"/>
      <c r="GSS28" s="14"/>
      <c r="GSU28" s="14"/>
      <c r="GSW28" s="14"/>
      <c r="GSY28" s="14"/>
      <c r="GTA28" s="14"/>
      <c r="GTC28" s="14"/>
      <c r="GTE28" s="14"/>
      <c r="GTG28" s="14"/>
      <c r="GTI28" s="14"/>
      <c r="GTK28" s="14"/>
      <c r="GTM28" s="14"/>
      <c r="GTO28" s="14"/>
      <c r="GTQ28" s="14"/>
      <c r="GTS28" s="14"/>
      <c r="GTU28" s="14"/>
      <c r="GTW28" s="14"/>
      <c r="GTY28" s="14"/>
      <c r="GUA28" s="14"/>
      <c r="GUC28" s="14"/>
      <c r="GUE28" s="14"/>
      <c r="GUG28" s="14"/>
      <c r="GUI28" s="14"/>
      <c r="GUK28" s="14"/>
      <c r="GUM28" s="14"/>
      <c r="GUO28" s="14"/>
      <c r="GUQ28" s="14"/>
      <c r="GUS28" s="14"/>
      <c r="GUU28" s="14"/>
      <c r="GUW28" s="14"/>
      <c r="GUY28" s="14"/>
      <c r="GVA28" s="14"/>
      <c r="GVC28" s="14"/>
      <c r="GVE28" s="14"/>
      <c r="GVG28" s="14"/>
      <c r="GVI28" s="14"/>
      <c r="GVK28" s="14"/>
      <c r="GVM28" s="14"/>
      <c r="GVO28" s="14"/>
      <c r="GVQ28" s="14"/>
      <c r="GVS28" s="14"/>
      <c r="GVU28" s="14"/>
      <c r="GVW28" s="14"/>
      <c r="GVY28" s="14"/>
      <c r="GWA28" s="14"/>
      <c r="GWC28" s="14"/>
      <c r="GWE28" s="14"/>
      <c r="GWG28" s="14"/>
      <c r="GWI28" s="14"/>
      <c r="GWK28" s="14"/>
      <c r="GWM28" s="14"/>
      <c r="GWO28" s="14"/>
      <c r="GWQ28" s="14"/>
      <c r="GWS28" s="14"/>
      <c r="GWU28" s="14"/>
      <c r="GWW28" s="14"/>
      <c r="GWY28" s="14"/>
      <c r="GXA28" s="14"/>
      <c r="GXC28" s="14"/>
      <c r="GXE28" s="14"/>
      <c r="GXG28" s="14"/>
      <c r="GXI28" s="14"/>
      <c r="GXK28" s="14"/>
      <c r="GXM28" s="14"/>
      <c r="GXO28" s="14"/>
      <c r="GXQ28" s="14"/>
      <c r="GXS28" s="14"/>
      <c r="GXU28" s="14"/>
      <c r="GXW28" s="14"/>
      <c r="GXY28" s="14"/>
      <c r="GYA28" s="14"/>
      <c r="GYC28" s="14"/>
      <c r="GYE28" s="14"/>
      <c r="GYG28" s="14"/>
      <c r="GYI28" s="14"/>
      <c r="GYK28" s="14"/>
      <c r="GYM28" s="14"/>
      <c r="GYO28" s="14"/>
      <c r="GYQ28" s="14"/>
      <c r="GYS28" s="14"/>
      <c r="GYU28" s="14"/>
      <c r="GYW28" s="14"/>
      <c r="GYY28" s="14"/>
      <c r="GZA28" s="14"/>
      <c r="GZC28" s="14"/>
      <c r="GZE28" s="14"/>
      <c r="GZG28" s="14"/>
      <c r="GZI28" s="14"/>
      <c r="GZK28" s="14"/>
      <c r="GZM28" s="14"/>
      <c r="GZO28" s="14"/>
      <c r="GZQ28" s="14"/>
      <c r="GZS28" s="14"/>
      <c r="GZU28" s="14"/>
      <c r="GZW28" s="14"/>
      <c r="GZY28" s="14"/>
      <c r="HAA28" s="14"/>
      <c r="HAC28" s="14"/>
      <c r="HAE28" s="14"/>
      <c r="HAG28" s="14"/>
      <c r="HAI28" s="14"/>
      <c r="HAK28" s="14"/>
      <c r="HAM28" s="14"/>
      <c r="HAO28" s="14"/>
      <c r="HAQ28" s="14"/>
      <c r="HAS28" s="14"/>
      <c r="HAU28" s="14"/>
      <c r="HAW28" s="14"/>
      <c r="HAY28" s="14"/>
      <c r="HBA28" s="14"/>
      <c r="HBC28" s="14"/>
      <c r="HBE28" s="14"/>
      <c r="HBG28" s="14"/>
      <c r="HBI28" s="14"/>
      <c r="HBK28" s="14"/>
      <c r="HBM28" s="14"/>
      <c r="HBO28" s="14"/>
      <c r="HBQ28" s="14"/>
      <c r="HBS28" s="14"/>
      <c r="HBU28" s="14"/>
      <c r="HBW28" s="14"/>
      <c r="HBY28" s="14"/>
      <c r="HCA28" s="14"/>
      <c r="HCC28" s="14"/>
      <c r="HCE28" s="14"/>
      <c r="HCG28" s="14"/>
      <c r="HCI28" s="14"/>
      <c r="HCK28" s="14"/>
      <c r="HCM28" s="14"/>
      <c r="HCO28" s="14"/>
      <c r="HCQ28" s="14"/>
      <c r="HCS28" s="14"/>
      <c r="HCU28" s="14"/>
      <c r="HCW28" s="14"/>
      <c r="HCY28" s="14"/>
      <c r="HDA28" s="14"/>
      <c r="HDC28" s="14"/>
      <c r="HDE28" s="14"/>
      <c r="HDG28" s="14"/>
      <c r="HDI28" s="14"/>
      <c r="HDK28" s="14"/>
      <c r="HDM28" s="14"/>
      <c r="HDO28" s="14"/>
      <c r="HDQ28" s="14"/>
      <c r="HDS28" s="14"/>
      <c r="HDU28" s="14"/>
      <c r="HDW28" s="14"/>
      <c r="HDY28" s="14"/>
      <c r="HEA28" s="14"/>
      <c r="HEC28" s="14"/>
      <c r="HEE28" s="14"/>
      <c r="HEG28" s="14"/>
      <c r="HEI28" s="14"/>
      <c r="HEK28" s="14"/>
      <c r="HEM28" s="14"/>
      <c r="HEO28" s="14"/>
      <c r="HEQ28" s="14"/>
      <c r="HES28" s="14"/>
      <c r="HEU28" s="14"/>
      <c r="HEW28" s="14"/>
      <c r="HEY28" s="14"/>
      <c r="HFA28" s="14"/>
      <c r="HFC28" s="14"/>
      <c r="HFE28" s="14"/>
      <c r="HFG28" s="14"/>
      <c r="HFI28" s="14"/>
      <c r="HFK28" s="14"/>
      <c r="HFM28" s="14"/>
      <c r="HFO28" s="14"/>
      <c r="HFQ28" s="14"/>
      <c r="HFS28" s="14"/>
      <c r="HFU28" s="14"/>
      <c r="HFW28" s="14"/>
      <c r="HFY28" s="14"/>
      <c r="HGA28" s="14"/>
      <c r="HGC28" s="14"/>
      <c r="HGE28" s="14"/>
      <c r="HGG28" s="14"/>
      <c r="HGI28" s="14"/>
      <c r="HGK28" s="14"/>
      <c r="HGM28" s="14"/>
      <c r="HGO28" s="14"/>
      <c r="HGQ28" s="14"/>
      <c r="HGS28" s="14"/>
      <c r="HGU28" s="14"/>
      <c r="HGW28" s="14"/>
      <c r="HGY28" s="14"/>
      <c r="HHA28" s="14"/>
      <c r="HHC28" s="14"/>
      <c r="HHE28" s="14"/>
      <c r="HHG28" s="14"/>
      <c r="HHI28" s="14"/>
      <c r="HHK28" s="14"/>
      <c r="HHM28" s="14"/>
      <c r="HHO28" s="14"/>
      <c r="HHQ28" s="14"/>
      <c r="HHS28" s="14"/>
      <c r="HHU28" s="14"/>
      <c r="HHW28" s="14"/>
      <c r="HHY28" s="14"/>
      <c r="HIA28" s="14"/>
      <c r="HIC28" s="14"/>
      <c r="HIE28" s="14"/>
      <c r="HIG28" s="14"/>
      <c r="HII28" s="14"/>
      <c r="HIK28" s="14"/>
      <c r="HIM28" s="14"/>
      <c r="HIO28" s="14"/>
      <c r="HIQ28" s="14"/>
      <c r="HIS28" s="14"/>
      <c r="HIU28" s="14"/>
      <c r="HIW28" s="14"/>
      <c r="HIY28" s="14"/>
      <c r="HJA28" s="14"/>
      <c r="HJC28" s="14"/>
      <c r="HJE28" s="14"/>
      <c r="HJG28" s="14"/>
      <c r="HJI28" s="14"/>
      <c r="HJK28" s="14"/>
      <c r="HJM28" s="14"/>
      <c r="HJO28" s="14"/>
      <c r="HJQ28" s="14"/>
      <c r="HJS28" s="14"/>
      <c r="HJU28" s="14"/>
      <c r="HJW28" s="14"/>
      <c r="HJY28" s="14"/>
      <c r="HKA28" s="14"/>
      <c r="HKC28" s="14"/>
      <c r="HKE28" s="14"/>
      <c r="HKG28" s="14"/>
      <c r="HKI28" s="14"/>
      <c r="HKK28" s="14"/>
      <c r="HKM28" s="14"/>
      <c r="HKO28" s="14"/>
      <c r="HKQ28" s="14"/>
      <c r="HKS28" s="14"/>
      <c r="HKU28" s="14"/>
      <c r="HKW28" s="14"/>
      <c r="HKY28" s="14"/>
      <c r="HLA28" s="14"/>
      <c r="HLC28" s="14"/>
      <c r="HLE28" s="14"/>
      <c r="HLG28" s="14"/>
      <c r="HLI28" s="14"/>
      <c r="HLK28" s="14"/>
      <c r="HLM28" s="14"/>
      <c r="HLO28" s="14"/>
      <c r="HLQ28" s="14"/>
      <c r="HLS28" s="14"/>
      <c r="HLU28" s="14"/>
      <c r="HLW28" s="14"/>
      <c r="HLY28" s="14"/>
      <c r="HMA28" s="14"/>
      <c r="HMC28" s="14"/>
      <c r="HME28" s="14"/>
      <c r="HMG28" s="14"/>
      <c r="HMI28" s="14"/>
      <c r="HMK28" s="14"/>
      <c r="HMM28" s="14"/>
      <c r="HMO28" s="14"/>
      <c r="HMQ28" s="14"/>
      <c r="HMS28" s="14"/>
      <c r="HMU28" s="14"/>
      <c r="HMW28" s="14"/>
      <c r="HMY28" s="14"/>
      <c r="HNA28" s="14"/>
      <c r="HNC28" s="14"/>
      <c r="HNE28" s="14"/>
      <c r="HNG28" s="14"/>
      <c r="HNI28" s="14"/>
      <c r="HNK28" s="14"/>
      <c r="HNM28" s="14"/>
      <c r="HNO28" s="14"/>
      <c r="HNQ28" s="14"/>
      <c r="HNS28" s="14"/>
      <c r="HNU28" s="14"/>
      <c r="HNW28" s="14"/>
      <c r="HNY28" s="14"/>
      <c r="HOA28" s="14"/>
      <c r="HOC28" s="14"/>
      <c r="HOE28" s="14"/>
      <c r="HOG28" s="14"/>
      <c r="HOI28" s="14"/>
      <c r="HOK28" s="14"/>
      <c r="HOM28" s="14"/>
      <c r="HOO28" s="14"/>
      <c r="HOQ28" s="14"/>
      <c r="HOS28" s="14"/>
      <c r="HOU28" s="14"/>
      <c r="HOW28" s="14"/>
      <c r="HOY28" s="14"/>
      <c r="HPA28" s="14"/>
      <c r="HPC28" s="14"/>
      <c r="HPE28" s="14"/>
      <c r="HPG28" s="14"/>
      <c r="HPI28" s="14"/>
      <c r="HPK28" s="14"/>
      <c r="HPM28" s="14"/>
      <c r="HPO28" s="14"/>
      <c r="HPQ28" s="14"/>
      <c r="HPS28" s="14"/>
      <c r="HPU28" s="14"/>
      <c r="HPW28" s="14"/>
      <c r="HPY28" s="14"/>
      <c r="HQA28" s="14"/>
      <c r="HQC28" s="14"/>
      <c r="HQE28" s="14"/>
      <c r="HQG28" s="14"/>
      <c r="HQI28" s="14"/>
      <c r="HQK28" s="14"/>
      <c r="HQM28" s="14"/>
      <c r="HQO28" s="14"/>
      <c r="HQQ28" s="14"/>
      <c r="HQS28" s="14"/>
      <c r="HQU28" s="14"/>
      <c r="HQW28" s="14"/>
      <c r="HQY28" s="14"/>
      <c r="HRA28" s="14"/>
      <c r="HRC28" s="14"/>
      <c r="HRE28" s="14"/>
      <c r="HRG28" s="14"/>
      <c r="HRI28" s="14"/>
      <c r="HRK28" s="14"/>
      <c r="HRM28" s="14"/>
      <c r="HRO28" s="14"/>
      <c r="HRQ28" s="14"/>
      <c r="HRS28" s="14"/>
      <c r="HRU28" s="14"/>
      <c r="HRW28" s="14"/>
      <c r="HRY28" s="14"/>
      <c r="HSA28" s="14"/>
      <c r="HSC28" s="14"/>
      <c r="HSE28" s="14"/>
      <c r="HSG28" s="14"/>
      <c r="HSI28" s="14"/>
      <c r="HSK28" s="14"/>
      <c r="HSM28" s="14"/>
      <c r="HSO28" s="14"/>
      <c r="HSQ28" s="14"/>
      <c r="HSS28" s="14"/>
      <c r="HSU28" s="14"/>
      <c r="HSW28" s="14"/>
      <c r="HSY28" s="14"/>
      <c r="HTA28" s="14"/>
      <c r="HTC28" s="14"/>
      <c r="HTE28" s="14"/>
      <c r="HTG28" s="14"/>
      <c r="HTI28" s="14"/>
      <c r="HTK28" s="14"/>
      <c r="HTM28" s="14"/>
      <c r="HTO28" s="14"/>
      <c r="HTQ28" s="14"/>
      <c r="HTS28" s="14"/>
      <c r="HTU28" s="14"/>
      <c r="HTW28" s="14"/>
      <c r="HTY28" s="14"/>
      <c r="HUA28" s="14"/>
      <c r="HUC28" s="14"/>
      <c r="HUE28" s="14"/>
      <c r="HUG28" s="14"/>
      <c r="HUI28" s="14"/>
      <c r="HUK28" s="14"/>
      <c r="HUM28" s="14"/>
      <c r="HUO28" s="14"/>
      <c r="HUQ28" s="14"/>
      <c r="HUS28" s="14"/>
      <c r="HUU28" s="14"/>
      <c r="HUW28" s="14"/>
      <c r="HUY28" s="14"/>
      <c r="HVA28" s="14"/>
      <c r="HVC28" s="14"/>
      <c r="HVE28" s="14"/>
      <c r="HVG28" s="14"/>
      <c r="HVI28" s="14"/>
      <c r="HVK28" s="14"/>
      <c r="HVM28" s="14"/>
      <c r="HVO28" s="14"/>
      <c r="HVQ28" s="14"/>
      <c r="HVS28" s="14"/>
      <c r="HVU28" s="14"/>
      <c r="HVW28" s="14"/>
      <c r="HVY28" s="14"/>
      <c r="HWA28" s="14"/>
      <c r="HWC28" s="14"/>
      <c r="HWE28" s="14"/>
      <c r="HWG28" s="14"/>
      <c r="HWI28" s="14"/>
      <c r="HWK28" s="14"/>
      <c r="HWM28" s="14"/>
      <c r="HWO28" s="14"/>
      <c r="HWQ28" s="14"/>
      <c r="HWS28" s="14"/>
      <c r="HWU28" s="14"/>
      <c r="HWW28" s="14"/>
      <c r="HWY28" s="14"/>
      <c r="HXA28" s="14"/>
      <c r="HXC28" s="14"/>
      <c r="HXE28" s="14"/>
      <c r="HXG28" s="14"/>
      <c r="HXI28" s="14"/>
      <c r="HXK28" s="14"/>
      <c r="HXM28" s="14"/>
      <c r="HXO28" s="14"/>
      <c r="HXQ28" s="14"/>
      <c r="HXS28" s="14"/>
      <c r="HXU28" s="14"/>
      <c r="HXW28" s="14"/>
      <c r="HXY28" s="14"/>
      <c r="HYA28" s="14"/>
      <c r="HYC28" s="14"/>
      <c r="HYE28" s="14"/>
      <c r="HYG28" s="14"/>
      <c r="HYI28" s="14"/>
      <c r="HYK28" s="14"/>
      <c r="HYM28" s="14"/>
      <c r="HYO28" s="14"/>
      <c r="HYQ28" s="14"/>
      <c r="HYS28" s="14"/>
      <c r="HYU28" s="14"/>
      <c r="HYW28" s="14"/>
      <c r="HYY28" s="14"/>
      <c r="HZA28" s="14"/>
      <c r="HZC28" s="14"/>
      <c r="HZE28" s="14"/>
      <c r="HZG28" s="14"/>
      <c r="HZI28" s="14"/>
      <c r="HZK28" s="14"/>
      <c r="HZM28" s="14"/>
      <c r="HZO28" s="14"/>
      <c r="HZQ28" s="14"/>
      <c r="HZS28" s="14"/>
      <c r="HZU28" s="14"/>
      <c r="HZW28" s="14"/>
      <c r="HZY28" s="14"/>
      <c r="IAA28" s="14"/>
      <c r="IAC28" s="14"/>
      <c r="IAE28" s="14"/>
      <c r="IAG28" s="14"/>
      <c r="IAI28" s="14"/>
      <c r="IAK28" s="14"/>
      <c r="IAM28" s="14"/>
      <c r="IAO28" s="14"/>
      <c r="IAQ28" s="14"/>
      <c r="IAS28" s="14"/>
      <c r="IAU28" s="14"/>
      <c r="IAW28" s="14"/>
      <c r="IAY28" s="14"/>
      <c r="IBA28" s="14"/>
      <c r="IBC28" s="14"/>
      <c r="IBE28" s="14"/>
      <c r="IBG28" s="14"/>
      <c r="IBI28" s="14"/>
      <c r="IBK28" s="14"/>
      <c r="IBM28" s="14"/>
      <c r="IBO28" s="14"/>
      <c r="IBQ28" s="14"/>
      <c r="IBS28" s="14"/>
      <c r="IBU28" s="14"/>
      <c r="IBW28" s="14"/>
      <c r="IBY28" s="14"/>
      <c r="ICA28" s="14"/>
      <c r="ICC28" s="14"/>
      <c r="ICE28" s="14"/>
      <c r="ICG28" s="14"/>
      <c r="ICI28" s="14"/>
      <c r="ICK28" s="14"/>
      <c r="ICM28" s="14"/>
      <c r="ICO28" s="14"/>
      <c r="ICQ28" s="14"/>
      <c r="ICS28" s="14"/>
      <c r="ICU28" s="14"/>
      <c r="ICW28" s="14"/>
      <c r="ICY28" s="14"/>
      <c r="IDA28" s="14"/>
      <c r="IDC28" s="14"/>
      <c r="IDE28" s="14"/>
      <c r="IDG28" s="14"/>
      <c r="IDI28" s="14"/>
      <c r="IDK28" s="14"/>
      <c r="IDM28" s="14"/>
      <c r="IDO28" s="14"/>
      <c r="IDQ28" s="14"/>
      <c r="IDS28" s="14"/>
      <c r="IDU28" s="14"/>
      <c r="IDW28" s="14"/>
      <c r="IDY28" s="14"/>
      <c r="IEA28" s="14"/>
      <c r="IEC28" s="14"/>
      <c r="IEE28" s="14"/>
      <c r="IEG28" s="14"/>
      <c r="IEI28" s="14"/>
      <c r="IEK28" s="14"/>
      <c r="IEM28" s="14"/>
      <c r="IEO28" s="14"/>
      <c r="IEQ28" s="14"/>
      <c r="IES28" s="14"/>
      <c r="IEU28" s="14"/>
      <c r="IEW28" s="14"/>
      <c r="IEY28" s="14"/>
      <c r="IFA28" s="14"/>
      <c r="IFC28" s="14"/>
      <c r="IFE28" s="14"/>
      <c r="IFG28" s="14"/>
      <c r="IFI28" s="14"/>
      <c r="IFK28" s="14"/>
      <c r="IFM28" s="14"/>
      <c r="IFO28" s="14"/>
      <c r="IFQ28" s="14"/>
      <c r="IFS28" s="14"/>
      <c r="IFU28" s="14"/>
      <c r="IFW28" s="14"/>
      <c r="IFY28" s="14"/>
      <c r="IGA28" s="14"/>
      <c r="IGC28" s="14"/>
      <c r="IGE28" s="14"/>
      <c r="IGG28" s="14"/>
      <c r="IGI28" s="14"/>
      <c r="IGK28" s="14"/>
      <c r="IGM28" s="14"/>
      <c r="IGO28" s="14"/>
      <c r="IGQ28" s="14"/>
      <c r="IGS28" s="14"/>
      <c r="IGU28" s="14"/>
      <c r="IGW28" s="14"/>
      <c r="IGY28" s="14"/>
      <c r="IHA28" s="14"/>
      <c r="IHC28" s="14"/>
      <c r="IHE28" s="14"/>
      <c r="IHG28" s="14"/>
      <c r="IHI28" s="14"/>
      <c r="IHK28" s="14"/>
      <c r="IHM28" s="14"/>
      <c r="IHO28" s="14"/>
      <c r="IHQ28" s="14"/>
      <c r="IHS28" s="14"/>
      <c r="IHU28" s="14"/>
      <c r="IHW28" s="14"/>
      <c r="IHY28" s="14"/>
      <c r="IIA28" s="14"/>
      <c r="IIC28" s="14"/>
      <c r="IIE28" s="14"/>
      <c r="IIG28" s="14"/>
      <c r="III28" s="14"/>
      <c r="IIK28" s="14"/>
      <c r="IIM28" s="14"/>
      <c r="IIO28" s="14"/>
      <c r="IIQ28" s="14"/>
      <c r="IIS28" s="14"/>
      <c r="IIU28" s="14"/>
      <c r="IIW28" s="14"/>
      <c r="IIY28" s="14"/>
      <c r="IJA28" s="14"/>
      <c r="IJC28" s="14"/>
      <c r="IJE28" s="14"/>
      <c r="IJG28" s="14"/>
      <c r="IJI28" s="14"/>
      <c r="IJK28" s="14"/>
      <c r="IJM28" s="14"/>
      <c r="IJO28" s="14"/>
      <c r="IJQ28" s="14"/>
      <c r="IJS28" s="14"/>
      <c r="IJU28" s="14"/>
      <c r="IJW28" s="14"/>
      <c r="IJY28" s="14"/>
      <c r="IKA28" s="14"/>
      <c r="IKC28" s="14"/>
      <c r="IKE28" s="14"/>
      <c r="IKG28" s="14"/>
      <c r="IKI28" s="14"/>
      <c r="IKK28" s="14"/>
      <c r="IKM28" s="14"/>
      <c r="IKO28" s="14"/>
      <c r="IKQ28" s="14"/>
      <c r="IKS28" s="14"/>
      <c r="IKU28" s="14"/>
      <c r="IKW28" s="14"/>
      <c r="IKY28" s="14"/>
      <c r="ILA28" s="14"/>
      <c r="ILC28" s="14"/>
      <c r="ILE28" s="14"/>
      <c r="ILG28" s="14"/>
      <c r="ILI28" s="14"/>
      <c r="ILK28" s="14"/>
      <c r="ILM28" s="14"/>
      <c r="ILO28" s="14"/>
      <c r="ILQ28" s="14"/>
      <c r="ILS28" s="14"/>
      <c r="ILU28" s="14"/>
      <c r="ILW28" s="14"/>
      <c r="ILY28" s="14"/>
      <c r="IMA28" s="14"/>
      <c r="IMC28" s="14"/>
      <c r="IME28" s="14"/>
      <c r="IMG28" s="14"/>
      <c r="IMI28" s="14"/>
      <c r="IMK28" s="14"/>
      <c r="IMM28" s="14"/>
      <c r="IMO28" s="14"/>
      <c r="IMQ28" s="14"/>
      <c r="IMS28" s="14"/>
      <c r="IMU28" s="14"/>
      <c r="IMW28" s="14"/>
      <c r="IMY28" s="14"/>
      <c r="INA28" s="14"/>
      <c r="INC28" s="14"/>
      <c r="INE28" s="14"/>
      <c r="ING28" s="14"/>
      <c r="INI28" s="14"/>
      <c r="INK28" s="14"/>
      <c r="INM28" s="14"/>
      <c r="INO28" s="14"/>
      <c r="INQ28" s="14"/>
      <c r="INS28" s="14"/>
      <c r="INU28" s="14"/>
      <c r="INW28" s="14"/>
      <c r="INY28" s="14"/>
      <c r="IOA28" s="14"/>
      <c r="IOC28" s="14"/>
      <c r="IOE28" s="14"/>
      <c r="IOG28" s="14"/>
      <c r="IOI28" s="14"/>
      <c r="IOK28" s="14"/>
      <c r="IOM28" s="14"/>
      <c r="IOO28" s="14"/>
      <c r="IOQ28" s="14"/>
      <c r="IOS28" s="14"/>
      <c r="IOU28" s="14"/>
      <c r="IOW28" s="14"/>
      <c r="IOY28" s="14"/>
      <c r="IPA28" s="14"/>
      <c r="IPC28" s="14"/>
      <c r="IPE28" s="14"/>
      <c r="IPG28" s="14"/>
      <c r="IPI28" s="14"/>
      <c r="IPK28" s="14"/>
      <c r="IPM28" s="14"/>
      <c r="IPO28" s="14"/>
      <c r="IPQ28" s="14"/>
      <c r="IPS28" s="14"/>
      <c r="IPU28" s="14"/>
      <c r="IPW28" s="14"/>
      <c r="IPY28" s="14"/>
      <c r="IQA28" s="14"/>
      <c r="IQC28" s="14"/>
      <c r="IQE28" s="14"/>
      <c r="IQG28" s="14"/>
      <c r="IQI28" s="14"/>
      <c r="IQK28" s="14"/>
      <c r="IQM28" s="14"/>
      <c r="IQO28" s="14"/>
      <c r="IQQ28" s="14"/>
      <c r="IQS28" s="14"/>
      <c r="IQU28" s="14"/>
      <c r="IQW28" s="14"/>
      <c r="IQY28" s="14"/>
      <c r="IRA28" s="14"/>
      <c r="IRC28" s="14"/>
      <c r="IRE28" s="14"/>
      <c r="IRG28" s="14"/>
      <c r="IRI28" s="14"/>
      <c r="IRK28" s="14"/>
      <c r="IRM28" s="14"/>
      <c r="IRO28" s="14"/>
      <c r="IRQ28" s="14"/>
      <c r="IRS28" s="14"/>
      <c r="IRU28" s="14"/>
      <c r="IRW28" s="14"/>
      <c r="IRY28" s="14"/>
      <c r="ISA28" s="14"/>
      <c r="ISC28" s="14"/>
      <c r="ISE28" s="14"/>
      <c r="ISG28" s="14"/>
      <c r="ISI28" s="14"/>
      <c r="ISK28" s="14"/>
      <c r="ISM28" s="14"/>
      <c r="ISO28" s="14"/>
      <c r="ISQ28" s="14"/>
      <c r="ISS28" s="14"/>
      <c r="ISU28" s="14"/>
      <c r="ISW28" s="14"/>
      <c r="ISY28" s="14"/>
      <c r="ITA28" s="14"/>
      <c r="ITC28" s="14"/>
      <c r="ITE28" s="14"/>
      <c r="ITG28" s="14"/>
      <c r="ITI28" s="14"/>
      <c r="ITK28" s="14"/>
      <c r="ITM28" s="14"/>
      <c r="ITO28" s="14"/>
      <c r="ITQ28" s="14"/>
      <c r="ITS28" s="14"/>
      <c r="ITU28" s="14"/>
      <c r="ITW28" s="14"/>
      <c r="ITY28" s="14"/>
      <c r="IUA28" s="14"/>
      <c r="IUC28" s="14"/>
      <c r="IUE28" s="14"/>
      <c r="IUG28" s="14"/>
      <c r="IUI28" s="14"/>
      <c r="IUK28" s="14"/>
      <c r="IUM28" s="14"/>
      <c r="IUO28" s="14"/>
      <c r="IUQ28" s="14"/>
      <c r="IUS28" s="14"/>
      <c r="IUU28" s="14"/>
      <c r="IUW28" s="14"/>
      <c r="IUY28" s="14"/>
      <c r="IVA28" s="14"/>
      <c r="IVC28" s="14"/>
      <c r="IVE28" s="14"/>
      <c r="IVG28" s="14"/>
      <c r="IVI28" s="14"/>
      <c r="IVK28" s="14"/>
      <c r="IVM28" s="14"/>
      <c r="IVO28" s="14"/>
      <c r="IVQ28" s="14"/>
      <c r="IVS28" s="14"/>
      <c r="IVU28" s="14"/>
      <c r="IVW28" s="14"/>
      <c r="IVY28" s="14"/>
      <c r="IWA28" s="14"/>
      <c r="IWC28" s="14"/>
      <c r="IWE28" s="14"/>
      <c r="IWG28" s="14"/>
      <c r="IWI28" s="14"/>
      <c r="IWK28" s="14"/>
      <c r="IWM28" s="14"/>
      <c r="IWO28" s="14"/>
      <c r="IWQ28" s="14"/>
      <c r="IWS28" s="14"/>
      <c r="IWU28" s="14"/>
      <c r="IWW28" s="14"/>
      <c r="IWY28" s="14"/>
      <c r="IXA28" s="14"/>
      <c r="IXC28" s="14"/>
      <c r="IXE28" s="14"/>
      <c r="IXG28" s="14"/>
      <c r="IXI28" s="14"/>
      <c r="IXK28" s="14"/>
      <c r="IXM28" s="14"/>
      <c r="IXO28" s="14"/>
      <c r="IXQ28" s="14"/>
      <c r="IXS28" s="14"/>
      <c r="IXU28" s="14"/>
      <c r="IXW28" s="14"/>
      <c r="IXY28" s="14"/>
      <c r="IYA28" s="14"/>
      <c r="IYC28" s="14"/>
      <c r="IYE28" s="14"/>
      <c r="IYG28" s="14"/>
      <c r="IYI28" s="14"/>
      <c r="IYK28" s="14"/>
      <c r="IYM28" s="14"/>
      <c r="IYO28" s="14"/>
      <c r="IYQ28" s="14"/>
      <c r="IYS28" s="14"/>
      <c r="IYU28" s="14"/>
      <c r="IYW28" s="14"/>
      <c r="IYY28" s="14"/>
      <c r="IZA28" s="14"/>
      <c r="IZC28" s="14"/>
      <c r="IZE28" s="14"/>
      <c r="IZG28" s="14"/>
      <c r="IZI28" s="14"/>
      <c r="IZK28" s="14"/>
      <c r="IZM28" s="14"/>
      <c r="IZO28" s="14"/>
      <c r="IZQ28" s="14"/>
      <c r="IZS28" s="14"/>
      <c r="IZU28" s="14"/>
      <c r="IZW28" s="14"/>
      <c r="IZY28" s="14"/>
      <c r="JAA28" s="14"/>
      <c r="JAC28" s="14"/>
      <c r="JAE28" s="14"/>
      <c r="JAG28" s="14"/>
      <c r="JAI28" s="14"/>
      <c r="JAK28" s="14"/>
      <c r="JAM28" s="14"/>
      <c r="JAO28" s="14"/>
      <c r="JAQ28" s="14"/>
      <c r="JAS28" s="14"/>
      <c r="JAU28" s="14"/>
      <c r="JAW28" s="14"/>
      <c r="JAY28" s="14"/>
      <c r="JBA28" s="14"/>
      <c r="JBC28" s="14"/>
      <c r="JBE28" s="14"/>
      <c r="JBG28" s="14"/>
      <c r="JBI28" s="14"/>
      <c r="JBK28" s="14"/>
      <c r="JBM28" s="14"/>
      <c r="JBO28" s="14"/>
      <c r="JBQ28" s="14"/>
      <c r="JBS28" s="14"/>
      <c r="JBU28" s="14"/>
      <c r="JBW28" s="14"/>
      <c r="JBY28" s="14"/>
      <c r="JCA28" s="14"/>
      <c r="JCC28" s="14"/>
      <c r="JCE28" s="14"/>
      <c r="JCG28" s="14"/>
      <c r="JCI28" s="14"/>
      <c r="JCK28" s="14"/>
      <c r="JCM28" s="14"/>
      <c r="JCO28" s="14"/>
      <c r="JCQ28" s="14"/>
      <c r="JCS28" s="14"/>
      <c r="JCU28" s="14"/>
      <c r="JCW28" s="14"/>
      <c r="JCY28" s="14"/>
      <c r="JDA28" s="14"/>
      <c r="JDC28" s="14"/>
      <c r="JDE28" s="14"/>
      <c r="JDG28" s="14"/>
      <c r="JDI28" s="14"/>
      <c r="JDK28" s="14"/>
      <c r="JDM28" s="14"/>
      <c r="JDO28" s="14"/>
      <c r="JDQ28" s="14"/>
      <c r="JDS28" s="14"/>
      <c r="JDU28" s="14"/>
      <c r="JDW28" s="14"/>
      <c r="JDY28" s="14"/>
      <c r="JEA28" s="14"/>
      <c r="JEC28" s="14"/>
      <c r="JEE28" s="14"/>
      <c r="JEG28" s="14"/>
      <c r="JEI28" s="14"/>
      <c r="JEK28" s="14"/>
      <c r="JEM28" s="14"/>
      <c r="JEO28" s="14"/>
      <c r="JEQ28" s="14"/>
      <c r="JES28" s="14"/>
      <c r="JEU28" s="14"/>
      <c r="JEW28" s="14"/>
      <c r="JEY28" s="14"/>
      <c r="JFA28" s="14"/>
      <c r="JFC28" s="14"/>
      <c r="JFE28" s="14"/>
      <c r="JFG28" s="14"/>
      <c r="JFI28" s="14"/>
      <c r="JFK28" s="14"/>
      <c r="JFM28" s="14"/>
      <c r="JFO28" s="14"/>
      <c r="JFQ28" s="14"/>
      <c r="JFS28" s="14"/>
      <c r="JFU28" s="14"/>
      <c r="JFW28" s="14"/>
      <c r="JFY28" s="14"/>
      <c r="JGA28" s="14"/>
      <c r="JGC28" s="14"/>
      <c r="JGE28" s="14"/>
      <c r="JGG28" s="14"/>
      <c r="JGI28" s="14"/>
      <c r="JGK28" s="14"/>
      <c r="JGM28" s="14"/>
      <c r="JGO28" s="14"/>
      <c r="JGQ28" s="14"/>
      <c r="JGS28" s="14"/>
      <c r="JGU28" s="14"/>
      <c r="JGW28" s="14"/>
      <c r="JGY28" s="14"/>
      <c r="JHA28" s="14"/>
      <c r="JHC28" s="14"/>
      <c r="JHE28" s="14"/>
      <c r="JHG28" s="14"/>
      <c r="JHI28" s="14"/>
      <c r="JHK28" s="14"/>
      <c r="JHM28" s="14"/>
      <c r="JHO28" s="14"/>
      <c r="JHQ28" s="14"/>
      <c r="JHS28" s="14"/>
      <c r="JHU28" s="14"/>
      <c r="JHW28" s="14"/>
      <c r="JHY28" s="14"/>
      <c r="JIA28" s="14"/>
      <c r="JIC28" s="14"/>
      <c r="JIE28" s="14"/>
      <c r="JIG28" s="14"/>
      <c r="JII28" s="14"/>
      <c r="JIK28" s="14"/>
      <c r="JIM28" s="14"/>
      <c r="JIO28" s="14"/>
      <c r="JIQ28" s="14"/>
      <c r="JIS28" s="14"/>
      <c r="JIU28" s="14"/>
      <c r="JIW28" s="14"/>
      <c r="JIY28" s="14"/>
      <c r="JJA28" s="14"/>
      <c r="JJC28" s="14"/>
      <c r="JJE28" s="14"/>
      <c r="JJG28" s="14"/>
      <c r="JJI28" s="14"/>
      <c r="JJK28" s="14"/>
      <c r="JJM28" s="14"/>
      <c r="JJO28" s="14"/>
      <c r="JJQ28" s="14"/>
      <c r="JJS28" s="14"/>
      <c r="JJU28" s="14"/>
      <c r="JJW28" s="14"/>
      <c r="JJY28" s="14"/>
      <c r="JKA28" s="14"/>
      <c r="JKC28" s="14"/>
      <c r="JKE28" s="14"/>
      <c r="JKG28" s="14"/>
      <c r="JKI28" s="14"/>
      <c r="JKK28" s="14"/>
      <c r="JKM28" s="14"/>
      <c r="JKO28" s="14"/>
      <c r="JKQ28" s="14"/>
      <c r="JKS28" s="14"/>
      <c r="JKU28" s="14"/>
      <c r="JKW28" s="14"/>
      <c r="JKY28" s="14"/>
      <c r="JLA28" s="14"/>
      <c r="JLC28" s="14"/>
      <c r="JLE28" s="14"/>
      <c r="JLG28" s="14"/>
      <c r="JLI28" s="14"/>
      <c r="JLK28" s="14"/>
      <c r="JLM28" s="14"/>
      <c r="JLO28" s="14"/>
      <c r="JLQ28" s="14"/>
      <c r="JLS28" s="14"/>
      <c r="JLU28" s="14"/>
      <c r="JLW28" s="14"/>
      <c r="JLY28" s="14"/>
      <c r="JMA28" s="14"/>
      <c r="JMC28" s="14"/>
      <c r="JME28" s="14"/>
      <c r="JMG28" s="14"/>
      <c r="JMI28" s="14"/>
      <c r="JMK28" s="14"/>
      <c r="JMM28" s="14"/>
      <c r="JMO28" s="14"/>
      <c r="JMQ28" s="14"/>
      <c r="JMS28" s="14"/>
      <c r="JMU28" s="14"/>
      <c r="JMW28" s="14"/>
      <c r="JMY28" s="14"/>
      <c r="JNA28" s="14"/>
      <c r="JNC28" s="14"/>
      <c r="JNE28" s="14"/>
      <c r="JNG28" s="14"/>
      <c r="JNI28" s="14"/>
      <c r="JNK28" s="14"/>
      <c r="JNM28" s="14"/>
      <c r="JNO28" s="14"/>
      <c r="JNQ28" s="14"/>
      <c r="JNS28" s="14"/>
      <c r="JNU28" s="14"/>
      <c r="JNW28" s="14"/>
      <c r="JNY28" s="14"/>
      <c r="JOA28" s="14"/>
      <c r="JOC28" s="14"/>
      <c r="JOE28" s="14"/>
      <c r="JOG28" s="14"/>
      <c r="JOI28" s="14"/>
      <c r="JOK28" s="14"/>
      <c r="JOM28" s="14"/>
      <c r="JOO28" s="14"/>
      <c r="JOQ28" s="14"/>
      <c r="JOS28" s="14"/>
      <c r="JOU28" s="14"/>
      <c r="JOW28" s="14"/>
      <c r="JOY28" s="14"/>
      <c r="JPA28" s="14"/>
      <c r="JPC28" s="14"/>
      <c r="JPE28" s="14"/>
      <c r="JPG28" s="14"/>
      <c r="JPI28" s="14"/>
      <c r="JPK28" s="14"/>
      <c r="JPM28" s="14"/>
      <c r="JPO28" s="14"/>
      <c r="JPQ28" s="14"/>
      <c r="JPS28" s="14"/>
      <c r="JPU28" s="14"/>
      <c r="JPW28" s="14"/>
      <c r="JPY28" s="14"/>
      <c r="JQA28" s="14"/>
      <c r="JQC28" s="14"/>
      <c r="JQE28" s="14"/>
      <c r="JQG28" s="14"/>
      <c r="JQI28" s="14"/>
      <c r="JQK28" s="14"/>
      <c r="JQM28" s="14"/>
      <c r="JQO28" s="14"/>
      <c r="JQQ28" s="14"/>
      <c r="JQS28" s="14"/>
      <c r="JQU28" s="14"/>
      <c r="JQW28" s="14"/>
      <c r="JQY28" s="14"/>
      <c r="JRA28" s="14"/>
      <c r="JRC28" s="14"/>
      <c r="JRE28" s="14"/>
      <c r="JRG28" s="14"/>
      <c r="JRI28" s="14"/>
      <c r="JRK28" s="14"/>
      <c r="JRM28" s="14"/>
      <c r="JRO28" s="14"/>
      <c r="JRQ28" s="14"/>
      <c r="JRS28" s="14"/>
      <c r="JRU28" s="14"/>
      <c r="JRW28" s="14"/>
      <c r="JRY28" s="14"/>
      <c r="JSA28" s="14"/>
      <c r="JSC28" s="14"/>
      <c r="JSE28" s="14"/>
      <c r="JSG28" s="14"/>
      <c r="JSI28" s="14"/>
      <c r="JSK28" s="14"/>
      <c r="JSM28" s="14"/>
      <c r="JSO28" s="14"/>
      <c r="JSQ28" s="14"/>
      <c r="JSS28" s="14"/>
      <c r="JSU28" s="14"/>
      <c r="JSW28" s="14"/>
      <c r="JSY28" s="14"/>
      <c r="JTA28" s="14"/>
      <c r="JTC28" s="14"/>
      <c r="JTE28" s="14"/>
      <c r="JTG28" s="14"/>
      <c r="JTI28" s="14"/>
      <c r="JTK28" s="14"/>
      <c r="JTM28" s="14"/>
      <c r="JTO28" s="14"/>
      <c r="JTQ28" s="14"/>
      <c r="JTS28" s="14"/>
      <c r="JTU28" s="14"/>
      <c r="JTW28" s="14"/>
      <c r="JTY28" s="14"/>
      <c r="JUA28" s="14"/>
      <c r="JUC28" s="14"/>
      <c r="JUE28" s="14"/>
      <c r="JUG28" s="14"/>
      <c r="JUI28" s="14"/>
      <c r="JUK28" s="14"/>
      <c r="JUM28" s="14"/>
      <c r="JUO28" s="14"/>
      <c r="JUQ28" s="14"/>
      <c r="JUS28" s="14"/>
      <c r="JUU28" s="14"/>
      <c r="JUW28" s="14"/>
      <c r="JUY28" s="14"/>
      <c r="JVA28" s="14"/>
      <c r="JVC28" s="14"/>
      <c r="JVE28" s="14"/>
      <c r="JVG28" s="14"/>
      <c r="JVI28" s="14"/>
      <c r="JVK28" s="14"/>
      <c r="JVM28" s="14"/>
      <c r="JVO28" s="14"/>
      <c r="JVQ28" s="14"/>
      <c r="JVS28" s="14"/>
      <c r="JVU28" s="14"/>
      <c r="JVW28" s="14"/>
      <c r="JVY28" s="14"/>
      <c r="JWA28" s="14"/>
      <c r="JWC28" s="14"/>
      <c r="JWE28" s="14"/>
      <c r="JWG28" s="14"/>
      <c r="JWI28" s="14"/>
      <c r="JWK28" s="14"/>
      <c r="JWM28" s="14"/>
      <c r="JWO28" s="14"/>
      <c r="JWQ28" s="14"/>
      <c r="JWS28" s="14"/>
      <c r="JWU28" s="14"/>
      <c r="JWW28" s="14"/>
      <c r="JWY28" s="14"/>
      <c r="JXA28" s="14"/>
      <c r="JXC28" s="14"/>
      <c r="JXE28" s="14"/>
      <c r="JXG28" s="14"/>
      <c r="JXI28" s="14"/>
      <c r="JXK28" s="14"/>
      <c r="JXM28" s="14"/>
      <c r="JXO28" s="14"/>
      <c r="JXQ28" s="14"/>
      <c r="JXS28" s="14"/>
      <c r="JXU28" s="14"/>
      <c r="JXW28" s="14"/>
      <c r="JXY28" s="14"/>
      <c r="JYA28" s="14"/>
      <c r="JYC28" s="14"/>
      <c r="JYE28" s="14"/>
      <c r="JYG28" s="14"/>
      <c r="JYI28" s="14"/>
      <c r="JYK28" s="14"/>
      <c r="JYM28" s="14"/>
      <c r="JYO28" s="14"/>
      <c r="JYQ28" s="14"/>
      <c r="JYS28" s="14"/>
      <c r="JYU28" s="14"/>
      <c r="JYW28" s="14"/>
      <c r="JYY28" s="14"/>
      <c r="JZA28" s="14"/>
      <c r="JZC28" s="14"/>
      <c r="JZE28" s="14"/>
      <c r="JZG28" s="14"/>
      <c r="JZI28" s="14"/>
      <c r="JZK28" s="14"/>
      <c r="JZM28" s="14"/>
      <c r="JZO28" s="14"/>
      <c r="JZQ28" s="14"/>
      <c r="JZS28" s="14"/>
      <c r="JZU28" s="14"/>
      <c r="JZW28" s="14"/>
      <c r="JZY28" s="14"/>
      <c r="KAA28" s="14"/>
      <c r="KAC28" s="14"/>
      <c r="KAE28" s="14"/>
      <c r="KAG28" s="14"/>
      <c r="KAI28" s="14"/>
      <c r="KAK28" s="14"/>
      <c r="KAM28" s="14"/>
      <c r="KAO28" s="14"/>
      <c r="KAQ28" s="14"/>
      <c r="KAS28" s="14"/>
      <c r="KAU28" s="14"/>
      <c r="KAW28" s="14"/>
      <c r="KAY28" s="14"/>
      <c r="KBA28" s="14"/>
      <c r="KBC28" s="14"/>
      <c r="KBE28" s="14"/>
      <c r="KBG28" s="14"/>
      <c r="KBI28" s="14"/>
      <c r="KBK28" s="14"/>
      <c r="KBM28" s="14"/>
      <c r="KBO28" s="14"/>
      <c r="KBQ28" s="14"/>
      <c r="KBS28" s="14"/>
      <c r="KBU28" s="14"/>
      <c r="KBW28" s="14"/>
      <c r="KBY28" s="14"/>
      <c r="KCA28" s="14"/>
      <c r="KCC28" s="14"/>
      <c r="KCE28" s="14"/>
      <c r="KCG28" s="14"/>
      <c r="KCI28" s="14"/>
      <c r="KCK28" s="14"/>
      <c r="KCM28" s="14"/>
      <c r="KCO28" s="14"/>
      <c r="KCQ28" s="14"/>
      <c r="KCS28" s="14"/>
      <c r="KCU28" s="14"/>
      <c r="KCW28" s="14"/>
      <c r="KCY28" s="14"/>
      <c r="KDA28" s="14"/>
      <c r="KDC28" s="14"/>
      <c r="KDE28" s="14"/>
      <c r="KDG28" s="14"/>
      <c r="KDI28" s="14"/>
      <c r="KDK28" s="14"/>
      <c r="KDM28" s="14"/>
      <c r="KDO28" s="14"/>
      <c r="KDQ28" s="14"/>
      <c r="KDS28" s="14"/>
      <c r="KDU28" s="14"/>
      <c r="KDW28" s="14"/>
      <c r="KDY28" s="14"/>
      <c r="KEA28" s="14"/>
      <c r="KEC28" s="14"/>
      <c r="KEE28" s="14"/>
      <c r="KEG28" s="14"/>
      <c r="KEI28" s="14"/>
      <c r="KEK28" s="14"/>
      <c r="KEM28" s="14"/>
      <c r="KEO28" s="14"/>
      <c r="KEQ28" s="14"/>
      <c r="KES28" s="14"/>
      <c r="KEU28" s="14"/>
      <c r="KEW28" s="14"/>
      <c r="KEY28" s="14"/>
      <c r="KFA28" s="14"/>
      <c r="KFC28" s="14"/>
      <c r="KFE28" s="14"/>
      <c r="KFG28" s="14"/>
      <c r="KFI28" s="14"/>
      <c r="KFK28" s="14"/>
      <c r="KFM28" s="14"/>
      <c r="KFO28" s="14"/>
      <c r="KFQ28" s="14"/>
      <c r="KFS28" s="14"/>
      <c r="KFU28" s="14"/>
      <c r="KFW28" s="14"/>
      <c r="KFY28" s="14"/>
      <c r="KGA28" s="14"/>
      <c r="KGC28" s="14"/>
      <c r="KGE28" s="14"/>
      <c r="KGG28" s="14"/>
      <c r="KGI28" s="14"/>
      <c r="KGK28" s="14"/>
      <c r="KGM28" s="14"/>
      <c r="KGO28" s="14"/>
      <c r="KGQ28" s="14"/>
      <c r="KGS28" s="14"/>
      <c r="KGU28" s="14"/>
      <c r="KGW28" s="14"/>
      <c r="KGY28" s="14"/>
      <c r="KHA28" s="14"/>
      <c r="KHC28" s="14"/>
      <c r="KHE28" s="14"/>
      <c r="KHG28" s="14"/>
      <c r="KHI28" s="14"/>
      <c r="KHK28" s="14"/>
      <c r="KHM28" s="14"/>
      <c r="KHO28" s="14"/>
      <c r="KHQ28" s="14"/>
      <c r="KHS28" s="14"/>
      <c r="KHU28" s="14"/>
      <c r="KHW28" s="14"/>
      <c r="KHY28" s="14"/>
      <c r="KIA28" s="14"/>
      <c r="KIC28" s="14"/>
      <c r="KIE28" s="14"/>
      <c r="KIG28" s="14"/>
      <c r="KII28" s="14"/>
      <c r="KIK28" s="14"/>
      <c r="KIM28" s="14"/>
      <c r="KIO28" s="14"/>
      <c r="KIQ28" s="14"/>
      <c r="KIS28" s="14"/>
      <c r="KIU28" s="14"/>
      <c r="KIW28" s="14"/>
      <c r="KIY28" s="14"/>
      <c r="KJA28" s="14"/>
      <c r="KJC28" s="14"/>
      <c r="KJE28" s="14"/>
      <c r="KJG28" s="14"/>
      <c r="KJI28" s="14"/>
      <c r="KJK28" s="14"/>
      <c r="KJM28" s="14"/>
      <c r="KJO28" s="14"/>
      <c r="KJQ28" s="14"/>
      <c r="KJS28" s="14"/>
      <c r="KJU28" s="14"/>
      <c r="KJW28" s="14"/>
      <c r="KJY28" s="14"/>
      <c r="KKA28" s="14"/>
      <c r="KKC28" s="14"/>
      <c r="KKE28" s="14"/>
      <c r="KKG28" s="14"/>
      <c r="KKI28" s="14"/>
      <c r="KKK28" s="14"/>
      <c r="KKM28" s="14"/>
      <c r="KKO28" s="14"/>
      <c r="KKQ28" s="14"/>
      <c r="KKS28" s="14"/>
      <c r="KKU28" s="14"/>
      <c r="KKW28" s="14"/>
      <c r="KKY28" s="14"/>
      <c r="KLA28" s="14"/>
      <c r="KLC28" s="14"/>
      <c r="KLE28" s="14"/>
      <c r="KLG28" s="14"/>
      <c r="KLI28" s="14"/>
      <c r="KLK28" s="14"/>
      <c r="KLM28" s="14"/>
      <c r="KLO28" s="14"/>
      <c r="KLQ28" s="14"/>
      <c r="KLS28" s="14"/>
      <c r="KLU28" s="14"/>
      <c r="KLW28" s="14"/>
      <c r="KLY28" s="14"/>
      <c r="KMA28" s="14"/>
      <c r="KMC28" s="14"/>
      <c r="KME28" s="14"/>
      <c r="KMG28" s="14"/>
      <c r="KMI28" s="14"/>
      <c r="KMK28" s="14"/>
      <c r="KMM28" s="14"/>
      <c r="KMO28" s="14"/>
      <c r="KMQ28" s="14"/>
      <c r="KMS28" s="14"/>
      <c r="KMU28" s="14"/>
      <c r="KMW28" s="14"/>
      <c r="KMY28" s="14"/>
      <c r="KNA28" s="14"/>
      <c r="KNC28" s="14"/>
      <c r="KNE28" s="14"/>
      <c r="KNG28" s="14"/>
      <c r="KNI28" s="14"/>
      <c r="KNK28" s="14"/>
      <c r="KNM28" s="14"/>
      <c r="KNO28" s="14"/>
      <c r="KNQ28" s="14"/>
      <c r="KNS28" s="14"/>
      <c r="KNU28" s="14"/>
      <c r="KNW28" s="14"/>
      <c r="KNY28" s="14"/>
      <c r="KOA28" s="14"/>
      <c r="KOC28" s="14"/>
      <c r="KOE28" s="14"/>
      <c r="KOG28" s="14"/>
      <c r="KOI28" s="14"/>
      <c r="KOK28" s="14"/>
      <c r="KOM28" s="14"/>
      <c r="KOO28" s="14"/>
      <c r="KOQ28" s="14"/>
      <c r="KOS28" s="14"/>
      <c r="KOU28" s="14"/>
      <c r="KOW28" s="14"/>
      <c r="KOY28" s="14"/>
      <c r="KPA28" s="14"/>
      <c r="KPC28" s="14"/>
      <c r="KPE28" s="14"/>
      <c r="KPG28" s="14"/>
      <c r="KPI28" s="14"/>
      <c r="KPK28" s="14"/>
      <c r="KPM28" s="14"/>
      <c r="KPO28" s="14"/>
      <c r="KPQ28" s="14"/>
      <c r="KPS28" s="14"/>
      <c r="KPU28" s="14"/>
      <c r="KPW28" s="14"/>
      <c r="KPY28" s="14"/>
      <c r="KQA28" s="14"/>
      <c r="KQC28" s="14"/>
      <c r="KQE28" s="14"/>
      <c r="KQG28" s="14"/>
      <c r="KQI28" s="14"/>
      <c r="KQK28" s="14"/>
      <c r="KQM28" s="14"/>
      <c r="KQO28" s="14"/>
      <c r="KQQ28" s="14"/>
      <c r="KQS28" s="14"/>
      <c r="KQU28" s="14"/>
      <c r="KQW28" s="14"/>
      <c r="KQY28" s="14"/>
      <c r="KRA28" s="14"/>
      <c r="KRC28" s="14"/>
      <c r="KRE28" s="14"/>
      <c r="KRG28" s="14"/>
      <c r="KRI28" s="14"/>
      <c r="KRK28" s="14"/>
      <c r="KRM28" s="14"/>
      <c r="KRO28" s="14"/>
      <c r="KRQ28" s="14"/>
      <c r="KRS28" s="14"/>
      <c r="KRU28" s="14"/>
      <c r="KRW28" s="14"/>
      <c r="KRY28" s="14"/>
      <c r="KSA28" s="14"/>
      <c r="KSC28" s="14"/>
      <c r="KSE28" s="14"/>
      <c r="KSG28" s="14"/>
      <c r="KSI28" s="14"/>
      <c r="KSK28" s="14"/>
      <c r="KSM28" s="14"/>
      <c r="KSO28" s="14"/>
      <c r="KSQ28" s="14"/>
      <c r="KSS28" s="14"/>
      <c r="KSU28" s="14"/>
      <c r="KSW28" s="14"/>
      <c r="KSY28" s="14"/>
      <c r="KTA28" s="14"/>
      <c r="KTC28" s="14"/>
      <c r="KTE28" s="14"/>
      <c r="KTG28" s="14"/>
      <c r="KTI28" s="14"/>
      <c r="KTK28" s="14"/>
      <c r="KTM28" s="14"/>
      <c r="KTO28" s="14"/>
      <c r="KTQ28" s="14"/>
      <c r="KTS28" s="14"/>
      <c r="KTU28" s="14"/>
      <c r="KTW28" s="14"/>
      <c r="KTY28" s="14"/>
      <c r="KUA28" s="14"/>
      <c r="KUC28" s="14"/>
      <c r="KUE28" s="14"/>
      <c r="KUG28" s="14"/>
      <c r="KUI28" s="14"/>
      <c r="KUK28" s="14"/>
      <c r="KUM28" s="14"/>
      <c r="KUO28" s="14"/>
      <c r="KUQ28" s="14"/>
      <c r="KUS28" s="14"/>
      <c r="KUU28" s="14"/>
      <c r="KUW28" s="14"/>
      <c r="KUY28" s="14"/>
      <c r="KVA28" s="14"/>
      <c r="KVC28" s="14"/>
      <c r="KVE28" s="14"/>
      <c r="KVG28" s="14"/>
      <c r="KVI28" s="14"/>
      <c r="KVK28" s="14"/>
      <c r="KVM28" s="14"/>
      <c r="KVO28" s="14"/>
      <c r="KVQ28" s="14"/>
      <c r="KVS28" s="14"/>
      <c r="KVU28" s="14"/>
      <c r="KVW28" s="14"/>
      <c r="KVY28" s="14"/>
      <c r="KWA28" s="14"/>
      <c r="KWC28" s="14"/>
      <c r="KWE28" s="14"/>
      <c r="KWG28" s="14"/>
      <c r="KWI28" s="14"/>
      <c r="KWK28" s="14"/>
      <c r="KWM28" s="14"/>
      <c r="KWO28" s="14"/>
      <c r="KWQ28" s="14"/>
      <c r="KWS28" s="14"/>
      <c r="KWU28" s="14"/>
      <c r="KWW28" s="14"/>
      <c r="KWY28" s="14"/>
      <c r="KXA28" s="14"/>
      <c r="KXC28" s="14"/>
      <c r="KXE28" s="14"/>
      <c r="KXG28" s="14"/>
      <c r="KXI28" s="14"/>
      <c r="KXK28" s="14"/>
      <c r="KXM28" s="14"/>
      <c r="KXO28" s="14"/>
      <c r="KXQ28" s="14"/>
      <c r="KXS28" s="14"/>
      <c r="KXU28" s="14"/>
      <c r="KXW28" s="14"/>
      <c r="KXY28" s="14"/>
      <c r="KYA28" s="14"/>
      <c r="KYC28" s="14"/>
      <c r="KYE28" s="14"/>
      <c r="KYG28" s="14"/>
      <c r="KYI28" s="14"/>
      <c r="KYK28" s="14"/>
      <c r="KYM28" s="14"/>
      <c r="KYO28" s="14"/>
      <c r="KYQ28" s="14"/>
      <c r="KYS28" s="14"/>
      <c r="KYU28" s="14"/>
      <c r="KYW28" s="14"/>
      <c r="KYY28" s="14"/>
      <c r="KZA28" s="14"/>
      <c r="KZC28" s="14"/>
      <c r="KZE28" s="14"/>
      <c r="KZG28" s="14"/>
      <c r="KZI28" s="14"/>
      <c r="KZK28" s="14"/>
      <c r="KZM28" s="14"/>
      <c r="KZO28" s="14"/>
      <c r="KZQ28" s="14"/>
      <c r="KZS28" s="14"/>
      <c r="KZU28" s="14"/>
      <c r="KZW28" s="14"/>
      <c r="KZY28" s="14"/>
      <c r="LAA28" s="14"/>
      <c r="LAC28" s="14"/>
      <c r="LAE28" s="14"/>
      <c r="LAG28" s="14"/>
      <c r="LAI28" s="14"/>
      <c r="LAK28" s="14"/>
      <c r="LAM28" s="14"/>
      <c r="LAO28" s="14"/>
      <c r="LAQ28" s="14"/>
      <c r="LAS28" s="14"/>
      <c r="LAU28" s="14"/>
      <c r="LAW28" s="14"/>
      <c r="LAY28" s="14"/>
      <c r="LBA28" s="14"/>
      <c r="LBC28" s="14"/>
      <c r="LBE28" s="14"/>
      <c r="LBG28" s="14"/>
      <c r="LBI28" s="14"/>
      <c r="LBK28" s="14"/>
      <c r="LBM28" s="14"/>
      <c r="LBO28" s="14"/>
      <c r="LBQ28" s="14"/>
      <c r="LBS28" s="14"/>
      <c r="LBU28" s="14"/>
      <c r="LBW28" s="14"/>
      <c r="LBY28" s="14"/>
      <c r="LCA28" s="14"/>
      <c r="LCC28" s="14"/>
      <c r="LCE28" s="14"/>
      <c r="LCG28" s="14"/>
      <c r="LCI28" s="14"/>
      <c r="LCK28" s="14"/>
      <c r="LCM28" s="14"/>
      <c r="LCO28" s="14"/>
      <c r="LCQ28" s="14"/>
      <c r="LCS28" s="14"/>
      <c r="LCU28" s="14"/>
      <c r="LCW28" s="14"/>
      <c r="LCY28" s="14"/>
      <c r="LDA28" s="14"/>
      <c r="LDC28" s="14"/>
      <c r="LDE28" s="14"/>
      <c r="LDG28" s="14"/>
      <c r="LDI28" s="14"/>
      <c r="LDK28" s="14"/>
      <c r="LDM28" s="14"/>
      <c r="LDO28" s="14"/>
      <c r="LDQ28" s="14"/>
      <c r="LDS28" s="14"/>
      <c r="LDU28" s="14"/>
      <c r="LDW28" s="14"/>
      <c r="LDY28" s="14"/>
      <c r="LEA28" s="14"/>
      <c r="LEC28" s="14"/>
      <c r="LEE28" s="14"/>
      <c r="LEG28" s="14"/>
      <c r="LEI28" s="14"/>
      <c r="LEK28" s="14"/>
      <c r="LEM28" s="14"/>
      <c r="LEO28" s="14"/>
      <c r="LEQ28" s="14"/>
      <c r="LES28" s="14"/>
      <c r="LEU28" s="14"/>
      <c r="LEW28" s="14"/>
      <c r="LEY28" s="14"/>
      <c r="LFA28" s="14"/>
      <c r="LFC28" s="14"/>
      <c r="LFE28" s="14"/>
      <c r="LFG28" s="14"/>
      <c r="LFI28" s="14"/>
      <c r="LFK28" s="14"/>
      <c r="LFM28" s="14"/>
      <c r="LFO28" s="14"/>
      <c r="LFQ28" s="14"/>
      <c r="LFS28" s="14"/>
      <c r="LFU28" s="14"/>
      <c r="LFW28" s="14"/>
      <c r="LFY28" s="14"/>
      <c r="LGA28" s="14"/>
      <c r="LGC28" s="14"/>
      <c r="LGE28" s="14"/>
      <c r="LGG28" s="14"/>
      <c r="LGI28" s="14"/>
      <c r="LGK28" s="14"/>
      <c r="LGM28" s="14"/>
      <c r="LGO28" s="14"/>
      <c r="LGQ28" s="14"/>
      <c r="LGS28" s="14"/>
      <c r="LGU28" s="14"/>
      <c r="LGW28" s="14"/>
      <c r="LGY28" s="14"/>
      <c r="LHA28" s="14"/>
      <c r="LHC28" s="14"/>
      <c r="LHE28" s="14"/>
      <c r="LHG28" s="14"/>
      <c r="LHI28" s="14"/>
      <c r="LHK28" s="14"/>
      <c r="LHM28" s="14"/>
      <c r="LHO28" s="14"/>
      <c r="LHQ28" s="14"/>
      <c r="LHS28" s="14"/>
      <c r="LHU28" s="14"/>
      <c r="LHW28" s="14"/>
      <c r="LHY28" s="14"/>
      <c r="LIA28" s="14"/>
      <c r="LIC28" s="14"/>
      <c r="LIE28" s="14"/>
      <c r="LIG28" s="14"/>
      <c r="LII28" s="14"/>
      <c r="LIK28" s="14"/>
      <c r="LIM28" s="14"/>
      <c r="LIO28" s="14"/>
      <c r="LIQ28" s="14"/>
      <c r="LIS28" s="14"/>
      <c r="LIU28" s="14"/>
      <c r="LIW28" s="14"/>
      <c r="LIY28" s="14"/>
      <c r="LJA28" s="14"/>
      <c r="LJC28" s="14"/>
      <c r="LJE28" s="14"/>
      <c r="LJG28" s="14"/>
      <c r="LJI28" s="14"/>
      <c r="LJK28" s="14"/>
      <c r="LJM28" s="14"/>
      <c r="LJO28" s="14"/>
      <c r="LJQ28" s="14"/>
      <c r="LJS28" s="14"/>
      <c r="LJU28" s="14"/>
      <c r="LJW28" s="14"/>
      <c r="LJY28" s="14"/>
      <c r="LKA28" s="14"/>
      <c r="LKC28" s="14"/>
      <c r="LKE28" s="14"/>
      <c r="LKG28" s="14"/>
      <c r="LKI28" s="14"/>
      <c r="LKK28" s="14"/>
      <c r="LKM28" s="14"/>
      <c r="LKO28" s="14"/>
      <c r="LKQ28" s="14"/>
      <c r="LKS28" s="14"/>
      <c r="LKU28" s="14"/>
      <c r="LKW28" s="14"/>
      <c r="LKY28" s="14"/>
      <c r="LLA28" s="14"/>
      <c r="LLC28" s="14"/>
      <c r="LLE28" s="14"/>
      <c r="LLG28" s="14"/>
      <c r="LLI28" s="14"/>
      <c r="LLK28" s="14"/>
      <c r="LLM28" s="14"/>
      <c r="LLO28" s="14"/>
      <c r="LLQ28" s="14"/>
      <c r="LLS28" s="14"/>
      <c r="LLU28" s="14"/>
      <c r="LLW28" s="14"/>
      <c r="LLY28" s="14"/>
      <c r="LMA28" s="14"/>
      <c r="LMC28" s="14"/>
      <c r="LME28" s="14"/>
      <c r="LMG28" s="14"/>
      <c r="LMI28" s="14"/>
      <c r="LMK28" s="14"/>
      <c r="LMM28" s="14"/>
      <c r="LMO28" s="14"/>
      <c r="LMQ28" s="14"/>
      <c r="LMS28" s="14"/>
      <c r="LMU28" s="14"/>
      <c r="LMW28" s="14"/>
      <c r="LMY28" s="14"/>
      <c r="LNA28" s="14"/>
      <c r="LNC28" s="14"/>
      <c r="LNE28" s="14"/>
      <c r="LNG28" s="14"/>
      <c r="LNI28" s="14"/>
      <c r="LNK28" s="14"/>
      <c r="LNM28" s="14"/>
      <c r="LNO28" s="14"/>
      <c r="LNQ28" s="14"/>
      <c r="LNS28" s="14"/>
      <c r="LNU28" s="14"/>
      <c r="LNW28" s="14"/>
      <c r="LNY28" s="14"/>
      <c r="LOA28" s="14"/>
      <c r="LOC28" s="14"/>
      <c r="LOE28" s="14"/>
      <c r="LOG28" s="14"/>
      <c r="LOI28" s="14"/>
      <c r="LOK28" s="14"/>
      <c r="LOM28" s="14"/>
      <c r="LOO28" s="14"/>
      <c r="LOQ28" s="14"/>
      <c r="LOS28" s="14"/>
      <c r="LOU28" s="14"/>
      <c r="LOW28" s="14"/>
      <c r="LOY28" s="14"/>
      <c r="LPA28" s="14"/>
      <c r="LPC28" s="14"/>
      <c r="LPE28" s="14"/>
      <c r="LPG28" s="14"/>
      <c r="LPI28" s="14"/>
      <c r="LPK28" s="14"/>
      <c r="LPM28" s="14"/>
      <c r="LPO28" s="14"/>
      <c r="LPQ28" s="14"/>
      <c r="LPS28" s="14"/>
      <c r="LPU28" s="14"/>
      <c r="LPW28" s="14"/>
      <c r="LPY28" s="14"/>
      <c r="LQA28" s="14"/>
      <c r="LQC28" s="14"/>
      <c r="LQE28" s="14"/>
      <c r="LQG28" s="14"/>
      <c r="LQI28" s="14"/>
      <c r="LQK28" s="14"/>
      <c r="LQM28" s="14"/>
      <c r="LQO28" s="14"/>
      <c r="LQQ28" s="14"/>
      <c r="LQS28" s="14"/>
      <c r="LQU28" s="14"/>
      <c r="LQW28" s="14"/>
      <c r="LQY28" s="14"/>
      <c r="LRA28" s="14"/>
      <c r="LRC28" s="14"/>
      <c r="LRE28" s="14"/>
      <c r="LRG28" s="14"/>
      <c r="LRI28" s="14"/>
      <c r="LRK28" s="14"/>
      <c r="LRM28" s="14"/>
      <c r="LRO28" s="14"/>
      <c r="LRQ28" s="14"/>
      <c r="LRS28" s="14"/>
      <c r="LRU28" s="14"/>
      <c r="LRW28" s="14"/>
      <c r="LRY28" s="14"/>
      <c r="LSA28" s="14"/>
      <c r="LSC28" s="14"/>
      <c r="LSE28" s="14"/>
      <c r="LSG28" s="14"/>
      <c r="LSI28" s="14"/>
      <c r="LSK28" s="14"/>
      <c r="LSM28" s="14"/>
      <c r="LSO28" s="14"/>
      <c r="LSQ28" s="14"/>
      <c r="LSS28" s="14"/>
      <c r="LSU28" s="14"/>
      <c r="LSW28" s="14"/>
      <c r="LSY28" s="14"/>
      <c r="LTA28" s="14"/>
      <c r="LTC28" s="14"/>
      <c r="LTE28" s="14"/>
      <c r="LTG28" s="14"/>
      <c r="LTI28" s="14"/>
      <c r="LTK28" s="14"/>
      <c r="LTM28" s="14"/>
      <c r="LTO28" s="14"/>
      <c r="LTQ28" s="14"/>
      <c r="LTS28" s="14"/>
      <c r="LTU28" s="14"/>
      <c r="LTW28" s="14"/>
      <c r="LTY28" s="14"/>
      <c r="LUA28" s="14"/>
      <c r="LUC28" s="14"/>
      <c r="LUE28" s="14"/>
      <c r="LUG28" s="14"/>
      <c r="LUI28" s="14"/>
      <c r="LUK28" s="14"/>
      <c r="LUM28" s="14"/>
      <c r="LUO28" s="14"/>
      <c r="LUQ28" s="14"/>
      <c r="LUS28" s="14"/>
      <c r="LUU28" s="14"/>
      <c r="LUW28" s="14"/>
      <c r="LUY28" s="14"/>
      <c r="LVA28" s="14"/>
      <c r="LVC28" s="14"/>
      <c r="LVE28" s="14"/>
      <c r="LVG28" s="14"/>
      <c r="LVI28" s="14"/>
      <c r="LVK28" s="14"/>
      <c r="LVM28" s="14"/>
      <c r="LVO28" s="14"/>
      <c r="LVQ28" s="14"/>
      <c r="LVS28" s="14"/>
      <c r="LVU28" s="14"/>
      <c r="LVW28" s="14"/>
      <c r="LVY28" s="14"/>
      <c r="LWA28" s="14"/>
      <c r="LWC28" s="14"/>
      <c r="LWE28" s="14"/>
      <c r="LWG28" s="14"/>
      <c r="LWI28" s="14"/>
      <c r="LWK28" s="14"/>
      <c r="LWM28" s="14"/>
      <c r="LWO28" s="14"/>
      <c r="LWQ28" s="14"/>
      <c r="LWS28" s="14"/>
      <c r="LWU28" s="14"/>
      <c r="LWW28" s="14"/>
      <c r="LWY28" s="14"/>
      <c r="LXA28" s="14"/>
      <c r="LXC28" s="14"/>
      <c r="LXE28" s="14"/>
      <c r="LXG28" s="14"/>
      <c r="LXI28" s="14"/>
      <c r="LXK28" s="14"/>
      <c r="LXM28" s="14"/>
      <c r="LXO28" s="14"/>
      <c r="LXQ28" s="14"/>
      <c r="LXS28" s="14"/>
      <c r="LXU28" s="14"/>
      <c r="LXW28" s="14"/>
      <c r="LXY28" s="14"/>
      <c r="LYA28" s="14"/>
      <c r="LYC28" s="14"/>
      <c r="LYE28" s="14"/>
      <c r="LYG28" s="14"/>
      <c r="LYI28" s="14"/>
      <c r="LYK28" s="14"/>
      <c r="LYM28" s="14"/>
      <c r="LYO28" s="14"/>
      <c r="LYQ28" s="14"/>
      <c r="LYS28" s="14"/>
      <c r="LYU28" s="14"/>
      <c r="LYW28" s="14"/>
      <c r="LYY28" s="14"/>
      <c r="LZA28" s="14"/>
      <c r="LZC28" s="14"/>
      <c r="LZE28" s="14"/>
      <c r="LZG28" s="14"/>
      <c r="LZI28" s="14"/>
      <c r="LZK28" s="14"/>
      <c r="LZM28" s="14"/>
      <c r="LZO28" s="14"/>
      <c r="LZQ28" s="14"/>
      <c r="LZS28" s="14"/>
      <c r="LZU28" s="14"/>
      <c r="LZW28" s="14"/>
      <c r="LZY28" s="14"/>
      <c r="MAA28" s="14"/>
      <c r="MAC28" s="14"/>
      <c r="MAE28" s="14"/>
      <c r="MAG28" s="14"/>
      <c r="MAI28" s="14"/>
      <c r="MAK28" s="14"/>
      <c r="MAM28" s="14"/>
      <c r="MAO28" s="14"/>
      <c r="MAQ28" s="14"/>
      <c r="MAS28" s="14"/>
      <c r="MAU28" s="14"/>
      <c r="MAW28" s="14"/>
      <c r="MAY28" s="14"/>
      <c r="MBA28" s="14"/>
      <c r="MBC28" s="14"/>
      <c r="MBE28" s="14"/>
      <c r="MBG28" s="14"/>
      <c r="MBI28" s="14"/>
      <c r="MBK28" s="14"/>
      <c r="MBM28" s="14"/>
      <c r="MBO28" s="14"/>
      <c r="MBQ28" s="14"/>
      <c r="MBS28" s="14"/>
      <c r="MBU28" s="14"/>
      <c r="MBW28" s="14"/>
      <c r="MBY28" s="14"/>
      <c r="MCA28" s="14"/>
      <c r="MCC28" s="14"/>
      <c r="MCE28" s="14"/>
      <c r="MCG28" s="14"/>
      <c r="MCI28" s="14"/>
      <c r="MCK28" s="14"/>
      <c r="MCM28" s="14"/>
      <c r="MCO28" s="14"/>
      <c r="MCQ28" s="14"/>
      <c r="MCS28" s="14"/>
      <c r="MCU28" s="14"/>
      <c r="MCW28" s="14"/>
      <c r="MCY28" s="14"/>
      <c r="MDA28" s="14"/>
      <c r="MDC28" s="14"/>
      <c r="MDE28" s="14"/>
      <c r="MDG28" s="14"/>
      <c r="MDI28" s="14"/>
      <c r="MDK28" s="14"/>
      <c r="MDM28" s="14"/>
      <c r="MDO28" s="14"/>
      <c r="MDQ28" s="14"/>
      <c r="MDS28" s="14"/>
      <c r="MDU28" s="14"/>
      <c r="MDW28" s="14"/>
      <c r="MDY28" s="14"/>
      <c r="MEA28" s="14"/>
      <c r="MEC28" s="14"/>
      <c r="MEE28" s="14"/>
      <c r="MEG28" s="14"/>
      <c r="MEI28" s="14"/>
      <c r="MEK28" s="14"/>
      <c r="MEM28" s="14"/>
      <c r="MEO28" s="14"/>
      <c r="MEQ28" s="14"/>
      <c r="MES28" s="14"/>
      <c r="MEU28" s="14"/>
      <c r="MEW28" s="14"/>
      <c r="MEY28" s="14"/>
      <c r="MFA28" s="14"/>
      <c r="MFC28" s="14"/>
      <c r="MFE28" s="14"/>
      <c r="MFG28" s="14"/>
      <c r="MFI28" s="14"/>
      <c r="MFK28" s="14"/>
      <c r="MFM28" s="14"/>
      <c r="MFO28" s="14"/>
      <c r="MFQ28" s="14"/>
      <c r="MFS28" s="14"/>
      <c r="MFU28" s="14"/>
      <c r="MFW28" s="14"/>
      <c r="MFY28" s="14"/>
      <c r="MGA28" s="14"/>
      <c r="MGC28" s="14"/>
      <c r="MGE28" s="14"/>
      <c r="MGG28" s="14"/>
      <c r="MGI28" s="14"/>
      <c r="MGK28" s="14"/>
      <c r="MGM28" s="14"/>
      <c r="MGO28" s="14"/>
      <c r="MGQ28" s="14"/>
      <c r="MGS28" s="14"/>
      <c r="MGU28" s="14"/>
      <c r="MGW28" s="14"/>
      <c r="MGY28" s="14"/>
      <c r="MHA28" s="14"/>
      <c r="MHC28" s="14"/>
      <c r="MHE28" s="14"/>
      <c r="MHG28" s="14"/>
      <c r="MHI28" s="14"/>
      <c r="MHK28" s="14"/>
      <c r="MHM28" s="14"/>
      <c r="MHO28" s="14"/>
      <c r="MHQ28" s="14"/>
      <c r="MHS28" s="14"/>
      <c r="MHU28" s="14"/>
      <c r="MHW28" s="14"/>
      <c r="MHY28" s="14"/>
      <c r="MIA28" s="14"/>
      <c r="MIC28" s="14"/>
      <c r="MIE28" s="14"/>
      <c r="MIG28" s="14"/>
      <c r="MII28" s="14"/>
      <c r="MIK28" s="14"/>
      <c r="MIM28" s="14"/>
      <c r="MIO28" s="14"/>
      <c r="MIQ28" s="14"/>
      <c r="MIS28" s="14"/>
      <c r="MIU28" s="14"/>
      <c r="MIW28" s="14"/>
      <c r="MIY28" s="14"/>
      <c r="MJA28" s="14"/>
      <c r="MJC28" s="14"/>
      <c r="MJE28" s="14"/>
      <c r="MJG28" s="14"/>
      <c r="MJI28" s="14"/>
      <c r="MJK28" s="14"/>
      <c r="MJM28" s="14"/>
      <c r="MJO28" s="14"/>
      <c r="MJQ28" s="14"/>
      <c r="MJS28" s="14"/>
      <c r="MJU28" s="14"/>
      <c r="MJW28" s="14"/>
      <c r="MJY28" s="14"/>
      <c r="MKA28" s="14"/>
      <c r="MKC28" s="14"/>
      <c r="MKE28" s="14"/>
      <c r="MKG28" s="14"/>
      <c r="MKI28" s="14"/>
      <c r="MKK28" s="14"/>
      <c r="MKM28" s="14"/>
      <c r="MKO28" s="14"/>
      <c r="MKQ28" s="14"/>
      <c r="MKS28" s="14"/>
      <c r="MKU28" s="14"/>
      <c r="MKW28" s="14"/>
      <c r="MKY28" s="14"/>
      <c r="MLA28" s="14"/>
      <c r="MLC28" s="14"/>
      <c r="MLE28" s="14"/>
      <c r="MLG28" s="14"/>
      <c r="MLI28" s="14"/>
      <c r="MLK28" s="14"/>
      <c r="MLM28" s="14"/>
      <c r="MLO28" s="14"/>
      <c r="MLQ28" s="14"/>
      <c r="MLS28" s="14"/>
      <c r="MLU28" s="14"/>
      <c r="MLW28" s="14"/>
      <c r="MLY28" s="14"/>
      <c r="MMA28" s="14"/>
      <c r="MMC28" s="14"/>
      <c r="MME28" s="14"/>
      <c r="MMG28" s="14"/>
      <c r="MMI28" s="14"/>
      <c r="MMK28" s="14"/>
      <c r="MMM28" s="14"/>
      <c r="MMO28" s="14"/>
      <c r="MMQ28" s="14"/>
      <c r="MMS28" s="14"/>
      <c r="MMU28" s="14"/>
      <c r="MMW28" s="14"/>
      <c r="MMY28" s="14"/>
      <c r="MNA28" s="14"/>
      <c r="MNC28" s="14"/>
      <c r="MNE28" s="14"/>
      <c r="MNG28" s="14"/>
      <c r="MNI28" s="14"/>
      <c r="MNK28" s="14"/>
      <c r="MNM28" s="14"/>
      <c r="MNO28" s="14"/>
      <c r="MNQ28" s="14"/>
      <c r="MNS28" s="14"/>
      <c r="MNU28" s="14"/>
      <c r="MNW28" s="14"/>
      <c r="MNY28" s="14"/>
      <c r="MOA28" s="14"/>
      <c r="MOC28" s="14"/>
      <c r="MOE28" s="14"/>
      <c r="MOG28" s="14"/>
      <c r="MOI28" s="14"/>
      <c r="MOK28" s="14"/>
      <c r="MOM28" s="14"/>
      <c r="MOO28" s="14"/>
      <c r="MOQ28" s="14"/>
      <c r="MOS28" s="14"/>
      <c r="MOU28" s="14"/>
      <c r="MOW28" s="14"/>
      <c r="MOY28" s="14"/>
      <c r="MPA28" s="14"/>
      <c r="MPC28" s="14"/>
      <c r="MPE28" s="14"/>
      <c r="MPG28" s="14"/>
      <c r="MPI28" s="14"/>
      <c r="MPK28" s="14"/>
      <c r="MPM28" s="14"/>
      <c r="MPO28" s="14"/>
      <c r="MPQ28" s="14"/>
      <c r="MPS28" s="14"/>
      <c r="MPU28" s="14"/>
      <c r="MPW28" s="14"/>
      <c r="MPY28" s="14"/>
      <c r="MQA28" s="14"/>
      <c r="MQC28" s="14"/>
      <c r="MQE28" s="14"/>
      <c r="MQG28" s="14"/>
      <c r="MQI28" s="14"/>
      <c r="MQK28" s="14"/>
      <c r="MQM28" s="14"/>
      <c r="MQO28" s="14"/>
      <c r="MQQ28" s="14"/>
      <c r="MQS28" s="14"/>
      <c r="MQU28" s="14"/>
      <c r="MQW28" s="14"/>
      <c r="MQY28" s="14"/>
      <c r="MRA28" s="14"/>
      <c r="MRC28" s="14"/>
      <c r="MRE28" s="14"/>
      <c r="MRG28" s="14"/>
      <c r="MRI28" s="14"/>
      <c r="MRK28" s="14"/>
      <c r="MRM28" s="14"/>
      <c r="MRO28" s="14"/>
      <c r="MRQ28" s="14"/>
      <c r="MRS28" s="14"/>
      <c r="MRU28" s="14"/>
      <c r="MRW28" s="14"/>
      <c r="MRY28" s="14"/>
      <c r="MSA28" s="14"/>
      <c r="MSC28" s="14"/>
      <c r="MSE28" s="14"/>
      <c r="MSG28" s="14"/>
      <c r="MSI28" s="14"/>
      <c r="MSK28" s="14"/>
      <c r="MSM28" s="14"/>
      <c r="MSO28" s="14"/>
      <c r="MSQ28" s="14"/>
      <c r="MSS28" s="14"/>
      <c r="MSU28" s="14"/>
      <c r="MSW28" s="14"/>
      <c r="MSY28" s="14"/>
      <c r="MTA28" s="14"/>
      <c r="MTC28" s="14"/>
      <c r="MTE28" s="14"/>
      <c r="MTG28" s="14"/>
      <c r="MTI28" s="14"/>
      <c r="MTK28" s="14"/>
      <c r="MTM28" s="14"/>
      <c r="MTO28" s="14"/>
      <c r="MTQ28" s="14"/>
      <c r="MTS28" s="14"/>
      <c r="MTU28" s="14"/>
      <c r="MTW28" s="14"/>
      <c r="MTY28" s="14"/>
      <c r="MUA28" s="14"/>
      <c r="MUC28" s="14"/>
      <c r="MUE28" s="14"/>
      <c r="MUG28" s="14"/>
      <c r="MUI28" s="14"/>
      <c r="MUK28" s="14"/>
      <c r="MUM28" s="14"/>
      <c r="MUO28" s="14"/>
      <c r="MUQ28" s="14"/>
      <c r="MUS28" s="14"/>
      <c r="MUU28" s="14"/>
      <c r="MUW28" s="14"/>
      <c r="MUY28" s="14"/>
      <c r="MVA28" s="14"/>
      <c r="MVC28" s="14"/>
      <c r="MVE28" s="14"/>
      <c r="MVG28" s="14"/>
      <c r="MVI28" s="14"/>
      <c r="MVK28" s="14"/>
      <c r="MVM28" s="14"/>
      <c r="MVO28" s="14"/>
      <c r="MVQ28" s="14"/>
      <c r="MVS28" s="14"/>
      <c r="MVU28" s="14"/>
      <c r="MVW28" s="14"/>
      <c r="MVY28" s="14"/>
      <c r="MWA28" s="14"/>
      <c r="MWC28" s="14"/>
      <c r="MWE28" s="14"/>
      <c r="MWG28" s="14"/>
      <c r="MWI28" s="14"/>
      <c r="MWK28" s="14"/>
      <c r="MWM28" s="14"/>
      <c r="MWO28" s="14"/>
      <c r="MWQ28" s="14"/>
      <c r="MWS28" s="14"/>
      <c r="MWU28" s="14"/>
      <c r="MWW28" s="14"/>
      <c r="MWY28" s="14"/>
      <c r="MXA28" s="14"/>
      <c r="MXC28" s="14"/>
      <c r="MXE28" s="14"/>
      <c r="MXG28" s="14"/>
      <c r="MXI28" s="14"/>
      <c r="MXK28" s="14"/>
      <c r="MXM28" s="14"/>
      <c r="MXO28" s="14"/>
      <c r="MXQ28" s="14"/>
      <c r="MXS28" s="14"/>
      <c r="MXU28" s="14"/>
      <c r="MXW28" s="14"/>
      <c r="MXY28" s="14"/>
      <c r="MYA28" s="14"/>
      <c r="MYC28" s="14"/>
      <c r="MYE28" s="14"/>
      <c r="MYG28" s="14"/>
      <c r="MYI28" s="14"/>
      <c r="MYK28" s="14"/>
      <c r="MYM28" s="14"/>
      <c r="MYO28" s="14"/>
      <c r="MYQ28" s="14"/>
      <c r="MYS28" s="14"/>
      <c r="MYU28" s="14"/>
      <c r="MYW28" s="14"/>
      <c r="MYY28" s="14"/>
      <c r="MZA28" s="14"/>
      <c r="MZC28" s="14"/>
      <c r="MZE28" s="14"/>
      <c r="MZG28" s="14"/>
      <c r="MZI28" s="14"/>
      <c r="MZK28" s="14"/>
      <c r="MZM28" s="14"/>
      <c r="MZO28" s="14"/>
      <c r="MZQ28" s="14"/>
      <c r="MZS28" s="14"/>
      <c r="MZU28" s="14"/>
      <c r="MZW28" s="14"/>
      <c r="MZY28" s="14"/>
      <c r="NAA28" s="14"/>
      <c r="NAC28" s="14"/>
      <c r="NAE28" s="14"/>
      <c r="NAG28" s="14"/>
      <c r="NAI28" s="14"/>
      <c r="NAK28" s="14"/>
      <c r="NAM28" s="14"/>
      <c r="NAO28" s="14"/>
      <c r="NAQ28" s="14"/>
      <c r="NAS28" s="14"/>
      <c r="NAU28" s="14"/>
      <c r="NAW28" s="14"/>
      <c r="NAY28" s="14"/>
      <c r="NBA28" s="14"/>
      <c r="NBC28" s="14"/>
      <c r="NBE28" s="14"/>
      <c r="NBG28" s="14"/>
      <c r="NBI28" s="14"/>
      <c r="NBK28" s="14"/>
      <c r="NBM28" s="14"/>
      <c r="NBO28" s="14"/>
      <c r="NBQ28" s="14"/>
      <c r="NBS28" s="14"/>
      <c r="NBU28" s="14"/>
      <c r="NBW28" s="14"/>
      <c r="NBY28" s="14"/>
      <c r="NCA28" s="14"/>
      <c r="NCC28" s="14"/>
      <c r="NCE28" s="14"/>
      <c r="NCG28" s="14"/>
      <c r="NCI28" s="14"/>
      <c r="NCK28" s="14"/>
      <c r="NCM28" s="14"/>
      <c r="NCO28" s="14"/>
      <c r="NCQ28" s="14"/>
      <c r="NCS28" s="14"/>
      <c r="NCU28" s="14"/>
      <c r="NCW28" s="14"/>
      <c r="NCY28" s="14"/>
      <c r="NDA28" s="14"/>
      <c r="NDC28" s="14"/>
      <c r="NDE28" s="14"/>
      <c r="NDG28" s="14"/>
      <c r="NDI28" s="14"/>
      <c r="NDK28" s="14"/>
      <c r="NDM28" s="14"/>
      <c r="NDO28" s="14"/>
      <c r="NDQ28" s="14"/>
      <c r="NDS28" s="14"/>
      <c r="NDU28" s="14"/>
      <c r="NDW28" s="14"/>
      <c r="NDY28" s="14"/>
      <c r="NEA28" s="14"/>
      <c r="NEC28" s="14"/>
      <c r="NEE28" s="14"/>
      <c r="NEG28" s="14"/>
      <c r="NEI28" s="14"/>
      <c r="NEK28" s="14"/>
      <c r="NEM28" s="14"/>
      <c r="NEO28" s="14"/>
      <c r="NEQ28" s="14"/>
      <c r="NES28" s="14"/>
      <c r="NEU28" s="14"/>
      <c r="NEW28" s="14"/>
      <c r="NEY28" s="14"/>
      <c r="NFA28" s="14"/>
      <c r="NFC28" s="14"/>
      <c r="NFE28" s="14"/>
      <c r="NFG28" s="14"/>
      <c r="NFI28" s="14"/>
      <c r="NFK28" s="14"/>
      <c r="NFM28" s="14"/>
      <c r="NFO28" s="14"/>
      <c r="NFQ28" s="14"/>
      <c r="NFS28" s="14"/>
      <c r="NFU28" s="14"/>
      <c r="NFW28" s="14"/>
      <c r="NFY28" s="14"/>
      <c r="NGA28" s="14"/>
      <c r="NGC28" s="14"/>
      <c r="NGE28" s="14"/>
      <c r="NGG28" s="14"/>
      <c r="NGI28" s="14"/>
      <c r="NGK28" s="14"/>
      <c r="NGM28" s="14"/>
      <c r="NGO28" s="14"/>
      <c r="NGQ28" s="14"/>
      <c r="NGS28" s="14"/>
      <c r="NGU28" s="14"/>
      <c r="NGW28" s="14"/>
      <c r="NGY28" s="14"/>
      <c r="NHA28" s="14"/>
      <c r="NHC28" s="14"/>
      <c r="NHE28" s="14"/>
      <c r="NHG28" s="14"/>
      <c r="NHI28" s="14"/>
      <c r="NHK28" s="14"/>
      <c r="NHM28" s="14"/>
      <c r="NHO28" s="14"/>
      <c r="NHQ28" s="14"/>
      <c r="NHS28" s="14"/>
      <c r="NHU28" s="14"/>
      <c r="NHW28" s="14"/>
      <c r="NHY28" s="14"/>
      <c r="NIA28" s="14"/>
      <c r="NIC28" s="14"/>
      <c r="NIE28" s="14"/>
      <c r="NIG28" s="14"/>
      <c r="NII28" s="14"/>
      <c r="NIK28" s="14"/>
      <c r="NIM28" s="14"/>
      <c r="NIO28" s="14"/>
      <c r="NIQ28" s="14"/>
      <c r="NIS28" s="14"/>
      <c r="NIU28" s="14"/>
      <c r="NIW28" s="14"/>
      <c r="NIY28" s="14"/>
      <c r="NJA28" s="14"/>
      <c r="NJC28" s="14"/>
      <c r="NJE28" s="14"/>
      <c r="NJG28" s="14"/>
      <c r="NJI28" s="14"/>
      <c r="NJK28" s="14"/>
      <c r="NJM28" s="14"/>
      <c r="NJO28" s="14"/>
      <c r="NJQ28" s="14"/>
      <c r="NJS28" s="14"/>
      <c r="NJU28" s="14"/>
      <c r="NJW28" s="14"/>
      <c r="NJY28" s="14"/>
      <c r="NKA28" s="14"/>
      <c r="NKC28" s="14"/>
      <c r="NKE28" s="14"/>
      <c r="NKG28" s="14"/>
      <c r="NKI28" s="14"/>
      <c r="NKK28" s="14"/>
      <c r="NKM28" s="14"/>
      <c r="NKO28" s="14"/>
      <c r="NKQ28" s="14"/>
      <c r="NKS28" s="14"/>
      <c r="NKU28" s="14"/>
      <c r="NKW28" s="14"/>
      <c r="NKY28" s="14"/>
      <c r="NLA28" s="14"/>
      <c r="NLC28" s="14"/>
      <c r="NLE28" s="14"/>
      <c r="NLG28" s="14"/>
      <c r="NLI28" s="14"/>
      <c r="NLK28" s="14"/>
      <c r="NLM28" s="14"/>
      <c r="NLO28" s="14"/>
      <c r="NLQ28" s="14"/>
      <c r="NLS28" s="14"/>
      <c r="NLU28" s="14"/>
      <c r="NLW28" s="14"/>
      <c r="NLY28" s="14"/>
      <c r="NMA28" s="14"/>
      <c r="NMC28" s="14"/>
      <c r="NME28" s="14"/>
      <c r="NMG28" s="14"/>
      <c r="NMI28" s="14"/>
      <c r="NMK28" s="14"/>
      <c r="NMM28" s="14"/>
      <c r="NMO28" s="14"/>
      <c r="NMQ28" s="14"/>
      <c r="NMS28" s="14"/>
      <c r="NMU28" s="14"/>
      <c r="NMW28" s="14"/>
      <c r="NMY28" s="14"/>
      <c r="NNA28" s="14"/>
      <c r="NNC28" s="14"/>
      <c r="NNE28" s="14"/>
      <c r="NNG28" s="14"/>
      <c r="NNI28" s="14"/>
      <c r="NNK28" s="14"/>
      <c r="NNM28" s="14"/>
      <c r="NNO28" s="14"/>
      <c r="NNQ28" s="14"/>
      <c r="NNS28" s="14"/>
      <c r="NNU28" s="14"/>
      <c r="NNW28" s="14"/>
      <c r="NNY28" s="14"/>
      <c r="NOA28" s="14"/>
      <c r="NOC28" s="14"/>
      <c r="NOE28" s="14"/>
      <c r="NOG28" s="14"/>
      <c r="NOI28" s="14"/>
      <c r="NOK28" s="14"/>
      <c r="NOM28" s="14"/>
      <c r="NOO28" s="14"/>
      <c r="NOQ28" s="14"/>
      <c r="NOS28" s="14"/>
      <c r="NOU28" s="14"/>
      <c r="NOW28" s="14"/>
      <c r="NOY28" s="14"/>
      <c r="NPA28" s="14"/>
      <c r="NPC28" s="14"/>
      <c r="NPE28" s="14"/>
      <c r="NPG28" s="14"/>
      <c r="NPI28" s="14"/>
      <c r="NPK28" s="14"/>
      <c r="NPM28" s="14"/>
      <c r="NPO28" s="14"/>
      <c r="NPQ28" s="14"/>
      <c r="NPS28" s="14"/>
      <c r="NPU28" s="14"/>
      <c r="NPW28" s="14"/>
      <c r="NPY28" s="14"/>
      <c r="NQA28" s="14"/>
      <c r="NQC28" s="14"/>
      <c r="NQE28" s="14"/>
      <c r="NQG28" s="14"/>
      <c r="NQI28" s="14"/>
      <c r="NQK28" s="14"/>
      <c r="NQM28" s="14"/>
      <c r="NQO28" s="14"/>
      <c r="NQQ28" s="14"/>
      <c r="NQS28" s="14"/>
      <c r="NQU28" s="14"/>
      <c r="NQW28" s="14"/>
      <c r="NQY28" s="14"/>
      <c r="NRA28" s="14"/>
      <c r="NRC28" s="14"/>
      <c r="NRE28" s="14"/>
      <c r="NRG28" s="14"/>
      <c r="NRI28" s="14"/>
      <c r="NRK28" s="14"/>
      <c r="NRM28" s="14"/>
      <c r="NRO28" s="14"/>
      <c r="NRQ28" s="14"/>
      <c r="NRS28" s="14"/>
      <c r="NRU28" s="14"/>
      <c r="NRW28" s="14"/>
      <c r="NRY28" s="14"/>
      <c r="NSA28" s="14"/>
      <c r="NSC28" s="14"/>
      <c r="NSE28" s="14"/>
      <c r="NSG28" s="14"/>
      <c r="NSI28" s="14"/>
      <c r="NSK28" s="14"/>
      <c r="NSM28" s="14"/>
      <c r="NSO28" s="14"/>
      <c r="NSQ28" s="14"/>
      <c r="NSS28" s="14"/>
      <c r="NSU28" s="14"/>
      <c r="NSW28" s="14"/>
      <c r="NSY28" s="14"/>
      <c r="NTA28" s="14"/>
      <c r="NTC28" s="14"/>
      <c r="NTE28" s="14"/>
      <c r="NTG28" s="14"/>
      <c r="NTI28" s="14"/>
      <c r="NTK28" s="14"/>
      <c r="NTM28" s="14"/>
      <c r="NTO28" s="14"/>
      <c r="NTQ28" s="14"/>
      <c r="NTS28" s="14"/>
      <c r="NTU28" s="14"/>
      <c r="NTW28" s="14"/>
      <c r="NTY28" s="14"/>
      <c r="NUA28" s="14"/>
      <c r="NUC28" s="14"/>
      <c r="NUE28" s="14"/>
      <c r="NUG28" s="14"/>
      <c r="NUI28" s="14"/>
      <c r="NUK28" s="14"/>
      <c r="NUM28" s="14"/>
      <c r="NUO28" s="14"/>
      <c r="NUQ28" s="14"/>
      <c r="NUS28" s="14"/>
      <c r="NUU28" s="14"/>
      <c r="NUW28" s="14"/>
      <c r="NUY28" s="14"/>
      <c r="NVA28" s="14"/>
      <c r="NVC28" s="14"/>
      <c r="NVE28" s="14"/>
      <c r="NVG28" s="14"/>
      <c r="NVI28" s="14"/>
      <c r="NVK28" s="14"/>
      <c r="NVM28" s="14"/>
      <c r="NVO28" s="14"/>
      <c r="NVQ28" s="14"/>
      <c r="NVS28" s="14"/>
      <c r="NVU28" s="14"/>
      <c r="NVW28" s="14"/>
      <c r="NVY28" s="14"/>
      <c r="NWA28" s="14"/>
      <c r="NWC28" s="14"/>
      <c r="NWE28" s="14"/>
      <c r="NWG28" s="14"/>
      <c r="NWI28" s="14"/>
      <c r="NWK28" s="14"/>
      <c r="NWM28" s="14"/>
      <c r="NWO28" s="14"/>
      <c r="NWQ28" s="14"/>
      <c r="NWS28" s="14"/>
      <c r="NWU28" s="14"/>
      <c r="NWW28" s="14"/>
      <c r="NWY28" s="14"/>
      <c r="NXA28" s="14"/>
      <c r="NXC28" s="14"/>
      <c r="NXE28" s="14"/>
      <c r="NXG28" s="14"/>
      <c r="NXI28" s="14"/>
      <c r="NXK28" s="14"/>
      <c r="NXM28" s="14"/>
      <c r="NXO28" s="14"/>
      <c r="NXQ28" s="14"/>
      <c r="NXS28" s="14"/>
      <c r="NXU28" s="14"/>
      <c r="NXW28" s="14"/>
      <c r="NXY28" s="14"/>
      <c r="NYA28" s="14"/>
      <c r="NYC28" s="14"/>
      <c r="NYE28" s="14"/>
      <c r="NYG28" s="14"/>
      <c r="NYI28" s="14"/>
      <c r="NYK28" s="14"/>
      <c r="NYM28" s="14"/>
      <c r="NYO28" s="14"/>
      <c r="NYQ28" s="14"/>
      <c r="NYS28" s="14"/>
      <c r="NYU28" s="14"/>
      <c r="NYW28" s="14"/>
      <c r="NYY28" s="14"/>
      <c r="NZA28" s="14"/>
      <c r="NZC28" s="14"/>
      <c r="NZE28" s="14"/>
      <c r="NZG28" s="14"/>
      <c r="NZI28" s="14"/>
      <c r="NZK28" s="14"/>
      <c r="NZM28" s="14"/>
      <c r="NZO28" s="14"/>
      <c r="NZQ28" s="14"/>
      <c r="NZS28" s="14"/>
      <c r="NZU28" s="14"/>
      <c r="NZW28" s="14"/>
      <c r="NZY28" s="14"/>
      <c r="OAA28" s="14"/>
      <c r="OAC28" s="14"/>
      <c r="OAE28" s="14"/>
      <c r="OAG28" s="14"/>
      <c r="OAI28" s="14"/>
      <c r="OAK28" s="14"/>
      <c r="OAM28" s="14"/>
      <c r="OAO28" s="14"/>
      <c r="OAQ28" s="14"/>
      <c r="OAS28" s="14"/>
      <c r="OAU28" s="14"/>
      <c r="OAW28" s="14"/>
      <c r="OAY28" s="14"/>
      <c r="OBA28" s="14"/>
      <c r="OBC28" s="14"/>
      <c r="OBE28" s="14"/>
      <c r="OBG28" s="14"/>
      <c r="OBI28" s="14"/>
      <c r="OBK28" s="14"/>
      <c r="OBM28" s="14"/>
      <c r="OBO28" s="14"/>
      <c r="OBQ28" s="14"/>
      <c r="OBS28" s="14"/>
      <c r="OBU28" s="14"/>
      <c r="OBW28" s="14"/>
      <c r="OBY28" s="14"/>
      <c r="OCA28" s="14"/>
      <c r="OCC28" s="14"/>
      <c r="OCE28" s="14"/>
      <c r="OCG28" s="14"/>
      <c r="OCI28" s="14"/>
      <c r="OCK28" s="14"/>
      <c r="OCM28" s="14"/>
      <c r="OCO28" s="14"/>
      <c r="OCQ28" s="14"/>
      <c r="OCS28" s="14"/>
      <c r="OCU28" s="14"/>
      <c r="OCW28" s="14"/>
      <c r="OCY28" s="14"/>
      <c r="ODA28" s="14"/>
      <c r="ODC28" s="14"/>
      <c r="ODE28" s="14"/>
      <c r="ODG28" s="14"/>
      <c r="ODI28" s="14"/>
      <c r="ODK28" s="14"/>
      <c r="ODM28" s="14"/>
      <c r="ODO28" s="14"/>
      <c r="ODQ28" s="14"/>
      <c r="ODS28" s="14"/>
      <c r="ODU28" s="14"/>
      <c r="ODW28" s="14"/>
      <c r="ODY28" s="14"/>
      <c r="OEA28" s="14"/>
      <c r="OEC28" s="14"/>
      <c r="OEE28" s="14"/>
      <c r="OEG28" s="14"/>
      <c r="OEI28" s="14"/>
      <c r="OEK28" s="14"/>
      <c r="OEM28" s="14"/>
      <c r="OEO28" s="14"/>
      <c r="OEQ28" s="14"/>
      <c r="OES28" s="14"/>
      <c r="OEU28" s="14"/>
      <c r="OEW28" s="14"/>
      <c r="OEY28" s="14"/>
      <c r="OFA28" s="14"/>
      <c r="OFC28" s="14"/>
      <c r="OFE28" s="14"/>
      <c r="OFG28" s="14"/>
      <c r="OFI28" s="14"/>
      <c r="OFK28" s="14"/>
      <c r="OFM28" s="14"/>
      <c r="OFO28" s="14"/>
      <c r="OFQ28" s="14"/>
      <c r="OFS28" s="14"/>
      <c r="OFU28" s="14"/>
      <c r="OFW28" s="14"/>
      <c r="OFY28" s="14"/>
      <c r="OGA28" s="14"/>
      <c r="OGC28" s="14"/>
      <c r="OGE28" s="14"/>
      <c r="OGG28" s="14"/>
      <c r="OGI28" s="14"/>
      <c r="OGK28" s="14"/>
      <c r="OGM28" s="14"/>
      <c r="OGO28" s="14"/>
      <c r="OGQ28" s="14"/>
      <c r="OGS28" s="14"/>
      <c r="OGU28" s="14"/>
      <c r="OGW28" s="14"/>
      <c r="OGY28" s="14"/>
      <c r="OHA28" s="14"/>
      <c r="OHC28" s="14"/>
      <c r="OHE28" s="14"/>
      <c r="OHG28" s="14"/>
      <c r="OHI28" s="14"/>
      <c r="OHK28" s="14"/>
      <c r="OHM28" s="14"/>
      <c r="OHO28" s="14"/>
      <c r="OHQ28" s="14"/>
      <c r="OHS28" s="14"/>
      <c r="OHU28" s="14"/>
      <c r="OHW28" s="14"/>
      <c r="OHY28" s="14"/>
      <c r="OIA28" s="14"/>
      <c r="OIC28" s="14"/>
      <c r="OIE28" s="14"/>
      <c r="OIG28" s="14"/>
      <c r="OII28" s="14"/>
      <c r="OIK28" s="14"/>
      <c r="OIM28" s="14"/>
      <c r="OIO28" s="14"/>
      <c r="OIQ28" s="14"/>
      <c r="OIS28" s="14"/>
      <c r="OIU28" s="14"/>
      <c r="OIW28" s="14"/>
      <c r="OIY28" s="14"/>
      <c r="OJA28" s="14"/>
      <c r="OJC28" s="14"/>
      <c r="OJE28" s="14"/>
      <c r="OJG28" s="14"/>
      <c r="OJI28" s="14"/>
      <c r="OJK28" s="14"/>
      <c r="OJM28" s="14"/>
      <c r="OJO28" s="14"/>
      <c r="OJQ28" s="14"/>
      <c r="OJS28" s="14"/>
      <c r="OJU28" s="14"/>
      <c r="OJW28" s="14"/>
      <c r="OJY28" s="14"/>
      <c r="OKA28" s="14"/>
      <c r="OKC28" s="14"/>
      <c r="OKE28" s="14"/>
      <c r="OKG28" s="14"/>
      <c r="OKI28" s="14"/>
      <c r="OKK28" s="14"/>
      <c r="OKM28" s="14"/>
      <c r="OKO28" s="14"/>
      <c r="OKQ28" s="14"/>
      <c r="OKS28" s="14"/>
      <c r="OKU28" s="14"/>
      <c r="OKW28" s="14"/>
      <c r="OKY28" s="14"/>
      <c r="OLA28" s="14"/>
      <c r="OLC28" s="14"/>
      <c r="OLE28" s="14"/>
      <c r="OLG28" s="14"/>
      <c r="OLI28" s="14"/>
      <c r="OLK28" s="14"/>
      <c r="OLM28" s="14"/>
      <c r="OLO28" s="14"/>
      <c r="OLQ28" s="14"/>
      <c r="OLS28" s="14"/>
      <c r="OLU28" s="14"/>
      <c r="OLW28" s="14"/>
      <c r="OLY28" s="14"/>
      <c r="OMA28" s="14"/>
      <c r="OMC28" s="14"/>
      <c r="OME28" s="14"/>
      <c r="OMG28" s="14"/>
      <c r="OMI28" s="14"/>
      <c r="OMK28" s="14"/>
      <c r="OMM28" s="14"/>
      <c r="OMO28" s="14"/>
      <c r="OMQ28" s="14"/>
      <c r="OMS28" s="14"/>
      <c r="OMU28" s="14"/>
      <c r="OMW28" s="14"/>
      <c r="OMY28" s="14"/>
      <c r="ONA28" s="14"/>
      <c r="ONC28" s="14"/>
      <c r="ONE28" s="14"/>
      <c r="ONG28" s="14"/>
      <c r="ONI28" s="14"/>
      <c r="ONK28" s="14"/>
      <c r="ONM28" s="14"/>
      <c r="ONO28" s="14"/>
      <c r="ONQ28" s="14"/>
      <c r="ONS28" s="14"/>
      <c r="ONU28" s="14"/>
      <c r="ONW28" s="14"/>
      <c r="ONY28" s="14"/>
      <c r="OOA28" s="14"/>
      <c r="OOC28" s="14"/>
      <c r="OOE28" s="14"/>
      <c r="OOG28" s="14"/>
      <c r="OOI28" s="14"/>
      <c r="OOK28" s="14"/>
      <c r="OOM28" s="14"/>
      <c r="OOO28" s="14"/>
      <c r="OOQ28" s="14"/>
      <c r="OOS28" s="14"/>
      <c r="OOU28" s="14"/>
      <c r="OOW28" s="14"/>
      <c r="OOY28" s="14"/>
      <c r="OPA28" s="14"/>
      <c r="OPC28" s="14"/>
      <c r="OPE28" s="14"/>
      <c r="OPG28" s="14"/>
      <c r="OPI28" s="14"/>
      <c r="OPK28" s="14"/>
      <c r="OPM28" s="14"/>
      <c r="OPO28" s="14"/>
      <c r="OPQ28" s="14"/>
      <c r="OPS28" s="14"/>
      <c r="OPU28" s="14"/>
      <c r="OPW28" s="14"/>
      <c r="OPY28" s="14"/>
      <c r="OQA28" s="14"/>
      <c r="OQC28" s="14"/>
      <c r="OQE28" s="14"/>
      <c r="OQG28" s="14"/>
      <c r="OQI28" s="14"/>
      <c r="OQK28" s="14"/>
      <c r="OQM28" s="14"/>
      <c r="OQO28" s="14"/>
      <c r="OQQ28" s="14"/>
      <c r="OQS28" s="14"/>
      <c r="OQU28" s="14"/>
      <c r="OQW28" s="14"/>
      <c r="OQY28" s="14"/>
      <c r="ORA28" s="14"/>
      <c r="ORC28" s="14"/>
      <c r="ORE28" s="14"/>
      <c r="ORG28" s="14"/>
      <c r="ORI28" s="14"/>
      <c r="ORK28" s="14"/>
      <c r="ORM28" s="14"/>
      <c r="ORO28" s="14"/>
      <c r="ORQ28" s="14"/>
      <c r="ORS28" s="14"/>
      <c r="ORU28" s="14"/>
      <c r="ORW28" s="14"/>
      <c r="ORY28" s="14"/>
      <c r="OSA28" s="14"/>
      <c r="OSC28" s="14"/>
      <c r="OSE28" s="14"/>
      <c r="OSG28" s="14"/>
      <c r="OSI28" s="14"/>
      <c r="OSK28" s="14"/>
      <c r="OSM28" s="14"/>
      <c r="OSO28" s="14"/>
      <c r="OSQ28" s="14"/>
      <c r="OSS28" s="14"/>
      <c r="OSU28" s="14"/>
      <c r="OSW28" s="14"/>
      <c r="OSY28" s="14"/>
      <c r="OTA28" s="14"/>
      <c r="OTC28" s="14"/>
      <c r="OTE28" s="14"/>
      <c r="OTG28" s="14"/>
      <c r="OTI28" s="14"/>
      <c r="OTK28" s="14"/>
      <c r="OTM28" s="14"/>
      <c r="OTO28" s="14"/>
      <c r="OTQ28" s="14"/>
      <c r="OTS28" s="14"/>
      <c r="OTU28" s="14"/>
      <c r="OTW28" s="14"/>
      <c r="OTY28" s="14"/>
      <c r="OUA28" s="14"/>
      <c r="OUC28" s="14"/>
      <c r="OUE28" s="14"/>
      <c r="OUG28" s="14"/>
      <c r="OUI28" s="14"/>
      <c r="OUK28" s="14"/>
      <c r="OUM28" s="14"/>
      <c r="OUO28" s="14"/>
      <c r="OUQ28" s="14"/>
      <c r="OUS28" s="14"/>
      <c r="OUU28" s="14"/>
      <c r="OUW28" s="14"/>
      <c r="OUY28" s="14"/>
      <c r="OVA28" s="14"/>
      <c r="OVC28" s="14"/>
      <c r="OVE28" s="14"/>
      <c r="OVG28" s="14"/>
      <c r="OVI28" s="14"/>
      <c r="OVK28" s="14"/>
      <c r="OVM28" s="14"/>
      <c r="OVO28" s="14"/>
      <c r="OVQ28" s="14"/>
      <c r="OVS28" s="14"/>
      <c r="OVU28" s="14"/>
      <c r="OVW28" s="14"/>
      <c r="OVY28" s="14"/>
      <c r="OWA28" s="14"/>
      <c r="OWC28" s="14"/>
      <c r="OWE28" s="14"/>
      <c r="OWG28" s="14"/>
      <c r="OWI28" s="14"/>
      <c r="OWK28" s="14"/>
      <c r="OWM28" s="14"/>
      <c r="OWO28" s="14"/>
      <c r="OWQ28" s="14"/>
      <c r="OWS28" s="14"/>
      <c r="OWU28" s="14"/>
      <c r="OWW28" s="14"/>
      <c r="OWY28" s="14"/>
      <c r="OXA28" s="14"/>
      <c r="OXC28" s="14"/>
      <c r="OXE28" s="14"/>
      <c r="OXG28" s="14"/>
      <c r="OXI28" s="14"/>
      <c r="OXK28" s="14"/>
      <c r="OXM28" s="14"/>
      <c r="OXO28" s="14"/>
      <c r="OXQ28" s="14"/>
      <c r="OXS28" s="14"/>
      <c r="OXU28" s="14"/>
      <c r="OXW28" s="14"/>
      <c r="OXY28" s="14"/>
      <c r="OYA28" s="14"/>
      <c r="OYC28" s="14"/>
      <c r="OYE28" s="14"/>
      <c r="OYG28" s="14"/>
      <c r="OYI28" s="14"/>
      <c r="OYK28" s="14"/>
      <c r="OYM28" s="14"/>
      <c r="OYO28" s="14"/>
      <c r="OYQ28" s="14"/>
      <c r="OYS28" s="14"/>
      <c r="OYU28" s="14"/>
      <c r="OYW28" s="14"/>
      <c r="OYY28" s="14"/>
      <c r="OZA28" s="14"/>
      <c r="OZC28" s="14"/>
      <c r="OZE28" s="14"/>
      <c r="OZG28" s="14"/>
      <c r="OZI28" s="14"/>
      <c r="OZK28" s="14"/>
      <c r="OZM28" s="14"/>
      <c r="OZO28" s="14"/>
      <c r="OZQ28" s="14"/>
      <c r="OZS28" s="14"/>
      <c r="OZU28" s="14"/>
      <c r="OZW28" s="14"/>
      <c r="OZY28" s="14"/>
      <c r="PAA28" s="14"/>
      <c r="PAC28" s="14"/>
      <c r="PAE28" s="14"/>
      <c r="PAG28" s="14"/>
      <c r="PAI28" s="14"/>
      <c r="PAK28" s="14"/>
      <c r="PAM28" s="14"/>
      <c r="PAO28" s="14"/>
      <c r="PAQ28" s="14"/>
      <c r="PAS28" s="14"/>
      <c r="PAU28" s="14"/>
      <c r="PAW28" s="14"/>
      <c r="PAY28" s="14"/>
      <c r="PBA28" s="14"/>
      <c r="PBC28" s="14"/>
      <c r="PBE28" s="14"/>
      <c r="PBG28" s="14"/>
      <c r="PBI28" s="14"/>
      <c r="PBK28" s="14"/>
      <c r="PBM28" s="14"/>
      <c r="PBO28" s="14"/>
      <c r="PBQ28" s="14"/>
      <c r="PBS28" s="14"/>
      <c r="PBU28" s="14"/>
      <c r="PBW28" s="14"/>
      <c r="PBY28" s="14"/>
      <c r="PCA28" s="14"/>
      <c r="PCC28" s="14"/>
      <c r="PCE28" s="14"/>
      <c r="PCG28" s="14"/>
      <c r="PCI28" s="14"/>
      <c r="PCK28" s="14"/>
      <c r="PCM28" s="14"/>
      <c r="PCO28" s="14"/>
      <c r="PCQ28" s="14"/>
      <c r="PCS28" s="14"/>
      <c r="PCU28" s="14"/>
      <c r="PCW28" s="14"/>
      <c r="PCY28" s="14"/>
      <c r="PDA28" s="14"/>
      <c r="PDC28" s="14"/>
      <c r="PDE28" s="14"/>
      <c r="PDG28" s="14"/>
      <c r="PDI28" s="14"/>
      <c r="PDK28" s="14"/>
      <c r="PDM28" s="14"/>
      <c r="PDO28" s="14"/>
      <c r="PDQ28" s="14"/>
      <c r="PDS28" s="14"/>
      <c r="PDU28" s="14"/>
      <c r="PDW28" s="14"/>
      <c r="PDY28" s="14"/>
      <c r="PEA28" s="14"/>
      <c r="PEC28" s="14"/>
      <c r="PEE28" s="14"/>
      <c r="PEG28" s="14"/>
      <c r="PEI28" s="14"/>
      <c r="PEK28" s="14"/>
      <c r="PEM28" s="14"/>
      <c r="PEO28" s="14"/>
      <c r="PEQ28" s="14"/>
      <c r="PES28" s="14"/>
      <c r="PEU28" s="14"/>
      <c r="PEW28" s="14"/>
      <c r="PEY28" s="14"/>
      <c r="PFA28" s="14"/>
      <c r="PFC28" s="14"/>
      <c r="PFE28" s="14"/>
      <c r="PFG28" s="14"/>
      <c r="PFI28" s="14"/>
      <c r="PFK28" s="14"/>
      <c r="PFM28" s="14"/>
      <c r="PFO28" s="14"/>
      <c r="PFQ28" s="14"/>
      <c r="PFS28" s="14"/>
      <c r="PFU28" s="14"/>
      <c r="PFW28" s="14"/>
      <c r="PFY28" s="14"/>
      <c r="PGA28" s="14"/>
      <c r="PGC28" s="14"/>
      <c r="PGE28" s="14"/>
      <c r="PGG28" s="14"/>
      <c r="PGI28" s="14"/>
      <c r="PGK28" s="14"/>
      <c r="PGM28" s="14"/>
      <c r="PGO28" s="14"/>
      <c r="PGQ28" s="14"/>
      <c r="PGS28" s="14"/>
      <c r="PGU28" s="14"/>
      <c r="PGW28" s="14"/>
      <c r="PGY28" s="14"/>
      <c r="PHA28" s="14"/>
      <c r="PHC28" s="14"/>
      <c r="PHE28" s="14"/>
      <c r="PHG28" s="14"/>
      <c r="PHI28" s="14"/>
      <c r="PHK28" s="14"/>
      <c r="PHM28" s="14"/>
      <c r="PHO28" s="14"/>
      <c r="PHQ28" s="14"/>
      <c r="PHS28" s="14"/>
      <c r="PHU28" s="14"/>
      <c r="PHW28" s="14"/>
      <c r="PHY28" s="14"/>
      <c r="PIA28" s="14"/>
      <c r="PIC28" s="14"/>
      <c r="PIE28" s="14"/>
      <c r="PIG28" s="14"/>
      <c r="PII28" s="14"/>
      <c r="PIK28" s="14"/>
      <c r="PIM28" s="14"/>
      <c r="PIO28" s="14"/>
      <c r="PIQ28" s="14"/>
      <c r="PIS28" s="14"/>
      <c r="PIU28" s="14"/>
      <c r="PIW28" s="14"/>
      <c r="PIY28" s="14"/>
      <c r="PJA28" s="14"/>
      <c r="PJC28" s="14"/>
      <c r="PJE28" s="14"/>
      <c r="PJG28" s="14"/>
      <c r="PJI28" s="14"/>
      <c r="PJK28" s="14"/>
      <c r="PJM28" s="14"/>
      <c r="PJO28" s="14"/>
      <c r="PJQ28" s="14"/>
      <c r="PJS28" s="14"/>
      <c r="PJU28" s="14"/>
      <c r="PJW28" s="14"/>
      <c r="PJY28" s="14"/>
      <c r="PKA28" s="14"/>
      <c r="PKC28" s="14"/>
      <c r="PKE28" s="14"/>
      <c r="PKG28" s="14"/>
      <c r="PKI28" s="14"/>
      <c r="PKK28" s="14"/>
      <c r="PKM28" s="14"/>
      <c r="PKO28" s="14"/>
      <c r="PKQ28" s="14"/>
      <c r="PKS28" s="14"/>
      <c r="PKU28" s="14"/>
      <c r="PKW28" s="14"/>
      <c r="PKY28" s="14"/>
      <c r="PLA28" s="14"/>
      <c r="PLC28" s="14"/>
      <c r="PLE28" s="14"/>
      <c r="PLG28" s="14"/>
      <c r="PLI28" s="14"/>
      <c r="PLK28" s="14"/>
      <c r="PLM28" s="14"/>
      <c r="PLO28" s="14"/>
      <c r="PLQ28" s="14"/>
      <c r="PLS28" s="14"/>
      <c r="PLU28" s="14"/>
      <c r="PLW28" s="14"/>
      <c r="PLY28" s="14"/>
      <c r="PMA28" s="14"/>
      <c r="PMC28" s="14"/>
      <c r="PME28" s="14"/>
      <c r="PMG28" s="14"/>
      <c r="PMI28" s="14"/>
      <c r="PMK28" s="14"/>
      <c r="PMM28" s="14"/>
      <c r="PMO28" s="14"/>
      <c r="PMQ28" s="14"/>
      <c r="PMS28" s="14"/>
      <c r="PMU28" s="14"/>
      <c r="PMW28" s="14"/>
      <c r="PMY28" s="14"/>
      <c r="PNA28" s="14"/>
      <c r="PNC28" s="14"/>
      <c r="PNE28" s="14"/>
      <c r="PNG28" s="14"/>
      <c r="PNI28" s="14"/>
      <c r="PNK28" s="14"/>
      <c r="PNM28" s="14"/>
      <c r="PNO28" s="14"/>
      <c r="PNQ28" s="14"/>
      <c r="PNS28" s="14"/>
      <c r="PNU28" s="14"/>
      <c r="PNW28" s="14"/>
      <c r="PNY28" s="14"/>
      <c r="POA28" s="14"/>
      <c r="POC28" s="14"/>
      <c r="POE28" s="14"/>
      <c r="POG28" s="14"/>
      <c r="POI28" s="14"/>
      <c r="POK28" s="14"/>
      <c r="POM28" s="14"/>
      <c r="POO28" s="14"/>
      <c r="POQ28" s="14"/>
      <c r="POS28" s="14"/>
      <c r="POU28" s="14"/>
      <c r="POW28" s="14"/>
      <c r="POY28" s="14"/>
      <c r="PPA28" s="14"/>
      <c r="PPC28" s="14"/>
      <c r="PPE28" s="14"/>
      <c r="PPG28" s="14"/>
      <c r="PPI28" s="14"/>
      <c r="PPK28" s="14"/>
      <c r="PPM28" s="14"/>
      <c r="PPO28" s="14"/>
      <c r="PPQ28" s="14"/>
      <c r="PPS28" s="14"/>
      <c r="PPU28" s="14"/>
      <c r="PPW28" s="14"/>
      <c r="PPY28" s="14"/>
      <c r="PQA28" s="14"/>
      <c r="PQC28" s="14"/>
      <c r="PQE28" s="14"/>
      <c r="PQG28" s="14"/>
      <c r="PQI28" s="14"/>
      <c r="PQK28" s="14"/>
      <c r="PQM28" s="14"/>
      <c r="PQO28" s="14"/>
      <c r="PQQ28" s="14"/>
      <c r="PQS28" s="14"/>
      <c r="PQU28" s="14"/>
      <c r="PQW28" s="14"/>
      <c r="PQY28" s="14"/>
      <c r="PRA28" s="14"/>
      <c r="PRC28" s="14"/>
      <c r="PRE28" s="14"/>
      <c r="PRG28" s="14"/>
      <c r="PRI28" s="14"/>
      <c r="PRK28" s="14"/>
      <c r="PRM28" s="14"/>
      <c r="PRO28" s="14"/>
      <c r="PRQ28" s="14"/>
      <c r="PRS28" s="14"/>
      <c r="PRU28" s="14"/>
      <c r="PRW28" s="14"/>
      <c r="PRY28" s="14"/>
      <c r="PSA28" s="14"/>
      <c r="PSC28" s="14"/>
      <c r="PSE28" s="14"/>
      <c r="PSG28" s="14"/>
      <c r="PSI28" s="14"/>
      <c r="PSK28" s="14"/>
      <c r="PSM28" s="14"/>
      <c r="PSO28" s="14"/>
      <c r="PSQ28" s="14"/>
      <c r="PSS28" s="14"/>
      <c r="PSU28" s="14"/>
      <c r="PSW28" s="14"/>
      <c r="PSY28" s="14"/>
      <c r="PTA28" s="14"/>
      <c r="PTC28" s="14"/>
      <c r="PTE28" s="14"/>
      <c r="PTG28" s="14"/>
      <c r="PTI28" s="14"/>
      <c r="PTK28" s="14"/>
      <c r="PTM28" s="14"/>
      <c r="PTO28" s="14"/>
      <c r="PTQ28" s="14"/>
      <c r="PTS28" s="14"/>
      <c r="PTU28" s="14"/>
      <c r="PTW28" s="14"/>
      <c r="PTY28" s="14"/>
      <c r="PUA28" s="14"/>
      <c r="PUC28" s="14"/>
      <c r="PUE28" s="14"/>
      <c r="PUG28" s="14"/>
      <c r="PUI28" s="14"/>
      <c r="PUK28" s="14"/>
      <c r="PUM28" s="14"/>
      <c r="PUO28" s="14"/>
      <c r="PUQ28" s="14"/>
      <c r="PUS28" s="14"/>
      <c r="PUU28" s="14"/>
      <c r="PUW28" s="14"/>
      <c r="PUY28" s="14"/>
      <c r="PVA28" s="14"/>
      <c r="PVC28" s="14"/>
      <c r="PVE28" s="14"/>
      <c r="PVG28" s="14"/>
      <c r="PVI28" s="14"/>
      <c r="PVK28" s="14"/>
      <c r="PVM28" s="14"/>
      <c r="PVO28" s="14"/>
      <c r="PVQ28" s="14"/>
      <c r="PVS28" s="14"/>
      <c r="PVU28" s="14"/>
      <c r="PVW28" s="14"/>
      <c r="PVY28" s="14"/>
      <c r="PWA28" s="14"/>
      <c r="PWC28" s="14"/>
      <c r="PWE28" s="14"/>
      <c r="PWG28" s="14"/>
      <c r="PWI28" s="14"/>
      <c r="PWK28" s="14"/>
      <c r="PWM28" s="14"/>
      <c r="PWO28" s="14"/>
      <c r="PWQ28" s="14"/>
      <c r="PWS28" s="14"/>
      <c r="PWU28" s="14"/>
      <c r="PWW28" s="14"/>
      <c r="PWY28" s="14"/>
      <c r="PXA28" s="14"/>
      <c r="PXC28" s="14"/>
      <c r="PXE28" s="14"/>
      <c r="PXG28" s="14"/>
      <c r="PXI28" s="14"/>
      <c r="PXK28" s="14"/>
      <c r="PXM28" s="14"/>
      <c r="PXO28" s="14"/>
      <c r="PXQ28" s="14"/>
      <c r="PXS28" s="14"/>
      <c r="PXU28" s="14"/>
      <c r="PXW28" s="14"/>
      <c r="PXY28" s="14"/>
      <c r="PYA28" s="14"/>
      <c r="PYC28" s="14"/>
      <c r="PYE28" s="14"/>
      <c r="PYG28" s="14"/>
      <c r="PYI28" s="14"/>
      <c r="PYK28" s="14"/>
      <c r="PYM28" s="14"/>
      <c r="PYO28" s="14"/>
      <c r="PYQ28" s="14"/>
      <c r="PYS28" s="14"/>
      <c r="PYU28" s="14"/>
      <c r="PYW28" s="14"/>
      <c r="PYY28" s="14"/>
      <c r="PZA28" s="14"/>
      <c r="PZC28" s="14"/>
      <c r="PZE28" s="14"/>
      <c r="PZG28" s="14"/>
      <c r="PZI28" s="14"/>
      <c r="PZK28" s="14"/>
      <c r="PZM28" s="14"/>
      <c r="PZO28" s="14"/>
      <c r="PZQ28" s="14"/>
      <c r="PZS28" s="14"/>
      <c r="PZU28" s="14"/>
      <c r="PZW28" s="14"/>
      <c r="PZY28" s="14"/>
      <c r="QAA28" s="14"/>
      <c r="QAC28" s="14"/>
      <c r="QAE28" s="14"/>
      <c r="QAG28" s="14"/>
      <c r="QAI28" s="14"/>
      <c r="QAK28" s="14"/>
      <c r="QAM28" s="14"/>
      <c r="QAO28" s="14"/>
      <c r="QAQ28" s="14"/>
      <c r="QAS28" s="14"/>
      <c r="QAU28" s="14"/>
      <c r="QAW28" s="14"/>
      <c r="QAY28" s="14"/>
      <c r="QBA28" s="14"/>
      <c r="QBC28" s="14"/>
      <c r="QBE28" s="14"/>
      <c r="QBG28" s="14"/>
      <c r="QBI28" s="14"/>
      <c r="QBK28" s="14"/>
      <c r="QBM28" s="14"/>
      <c r="QBO28" s="14"/>
      <c r="QBQ28" s="14"/>
      <c r="QBS28" s="14"/>
      <c r="QBU28" s="14"/>
      <c r="QBW28" s="14"/>
      <c r="QBY28" s="14"/>
      <c r="QCA28" s="14"/>
      <c r="QCC28" s="14"/>
      <c r="QCE28" s="14"/>
      <c r="QCG28" s="14"/>
      <c r="QCI28" s="14"/>
      <c r="QCK28" s="14"/>
      <c r="QCM28" s="14"/>
      <c r="QCO28" s="14"/>
      <c r="QCQ28" s="14"/>
      <c r="QCS28" s="14"/>
      <c r="QCU28" s="14"/>
      <c r="QCW28" s="14"/>
      <c r="QCY28" s="14"/>
      <c r="QDA28" s="14"/>
      <c r="QDC28" s="14"/>
      <c r="QDE28" s="14"/>
      <c r="QDG28" s="14"/>
      <c r="QDI28" s="14"/>
      <c r="QDK28" s="14"/>
      <c r="QDM28" s="14"/>
      <c r="QDO28" s="14"/>
      <c r="QDQ28" s="14"/>
      <c r="QDS28" s="14"/>
      <c r="QDU28" s="14"/>
      <c r="QDW28" s="14"/>
      <c r="QDY28" s="14"/>
      <c r="QEA28" s="14"/>
      <c r="QEC28" s="14"/>
      <c r="QEE28" s="14"/>
      <c r="QEG28" s="14"/>
      <c r="QEI28" s="14"/>
      <c r="QEK28" s="14"/>
      <c r="QEM28" s="14"/>
      <c r="QEO28" s="14"/>
      <c r="QEQ28" s="14"/>
      <c r="QES28" s="14"/>
      <c r="QEU28" s="14"/>
      <c r="QEW28" s="14"/>
      <c r="QEY28" s="14"/>
      <c r="QFA28" s="14"/>
      <c r="QFC28" s="14"/>
      <c r="QFE28" s="14"/>
      <c r="QFG28" s="14"/>
      <c r="QFI28" s="14"/>
      <c r="QFK28" s="14"/>
      <c r="QFM28" s="14"/>
      <c r="QFO28" s="14"/>
      <c r="QFQ28" s="14"/>
      <c r="QFS28" s="14"/>
      <c r="QFU28" s="14"/>
      <c r="QFW28" s="14"/>
      <c r="QFY28" s="14"/>
      <c r="QGA28" s="14"/>
      <c r="QGC28" s="14"/>
      <c r="QGE28" s="14"/>
      <c r="QGG28" s="14"/>
      <c r="QGI28" s="14"/>
      <c r="QGK28" s="14"/>
      <c r="QGM28" s="14"/>
      <c r="QGO28" s="14"/>
      <c r="QGQ28" s="14"/>
      <c r="QGS28" s="14"/>
      <c r="QGU28" s="14"/>
      <c r="QGW28" s="14"/>
      <c r="QGY28" s="14"/>
      <c r="QHA28" s="14"/>
      <c r="QHC28" s="14"/>
      <c r="QHE28" s="14"/>
      <c r="QHG28" s="14"/>
      <c r="QHI28" s="14"/>
      <c r="QHK28" s="14"/>
      <c r="QHM28" s="14"/>
      <c r="QHO28" s="14"/>
      <c r="QHQ28" s="14"/>
      <c r="QHS28" s="14"/>
      <c r="QHU28" s="14"/>
      <c r="QHW28" s="14"/>
      <c r="QHY28" s="14"/>
      <c r="QIA28" s="14"/>
      <c r="QIC28" s="14"/>
      <c r="QIE28" s="14"/>
      <c r="QIG28" s="14"/>
      <c r="QII28" s="14"/>
      <c r="QIK28" s="14"/>
      <c r="QIM28" s="14"/>
      <c r="QIO28" s="14"/>
      <c r="QIQ28" s="14"/>
      <c r="QIS28" s="14"/>
      <c r="QIU28" s="14"/>
      <c r="QIW28" s="14"/>
      <c r="QIY28" s="14"/>
      <c r="QJA28" s="14"/>
      <c r="QJC28" s="14"/>
      <c r="QJE28" s="14"/>
      <c r="QJG28" s="14"/>
      <c r="QJI28" s="14"/>
      <c r="QJK28" s="14"/>
      <c r="QJM28" s="14"/>
      <c r="QJO28" s="14"/>
      <c r="QJQ28" s="14"/>
      <c r="QJS28" s="14"/>
      <c r="QJU28" s="14"/>
      <c r="QJW28" s="14"/>
      <c r="QJY28" s="14"/>
      <c r="QKA28" s="14"/>
      <c r="QKC28" s="14"/>
      <c r="QKE28" s="14"/>
      <c r="QKG28" s="14"/>
      <c r="QKI28" s="14"/>
      <c r="QKK28" s="14"/>
      <c r="QKM28" s="14"/>
      <c r="QKO28" s="14"/>
      <c r="QKQ28" s="14"/>
      <c r="QKS28" s="14"/>
      <c r="QKU28" s="14"/>
      <c r="QKW28" s="14"/>
      <c r="QKY28" s="14"/>
      <c r="QLA28" s="14"/>
      <c r="QLC28" s="14"/>
      <c r="QLE28" s="14"/>
      <c r="QLG28" s="14"/>
      <c r="QLI28" s="14"/>
      <c r="QLK28" s="14"/>
      <c r="QLM28" s="14"/>
      <c r="QLO28" s="14"/>
      <c r="QLQ28" s="14"/>
      <c r="QLS28" s="14"/>
      <c r="QLU28" s="14"/>
      <c r="QLW28" s="14"/>
      <c r="QLY28" s="14"/>
      <c r="QMA28" s="14"/>
      <c r="QMC28" s="14"/>
      <c r="QME28" s="14"/>
      <c r="QMG28" s="14"/>
      <c r="QMI28" s="14"/>
      <c r="QMK28" s="14"/>
      <c r="QMM28" s="14"/>
      <c r="QMO28" s="14"/>
      <c r="QMQ28" s="14"/>
      <c r="QMS28" s="14"/>
      <c r="QMU28" s="14"/>
      <c r="QMW28" s="14"/>
      <c r="QMY28" s="14"/>
      <c r="QNA28" s="14"/>
      <c r="QNC28" s="14"/>
      <c r="QNE28" s="14"/>
      <c r="QNG28" s="14"/>
      <c r="QNI28" s="14"/>
      <c r="QNK28" s="14"/>
      <c r="QNM28" s="14"/>
      <c r="QNO28" s="14"/>
      <c r="QNQ28" s="14"/>
      <c r="QNS28" s="14"/>
      <c r="QNU28" s="14"/>
      <c r="QNW28" s="14"/>
      <c r="QNY28" s="14"/>
      <c r="QOA28" s="14"/>
      <c r="QOC28" s="14"/>
      <c r="QOE28" s="14"/>
      <c r="QOG28" s="14"/>
      <c r="QOI28" s="14"/>
      <c r="QOK28" s="14"/>
      <c r="QOM28" s="14"/>
      <c r="QOO28" s="14"/>
      <c r="QOQ28" s="14"/>
      <c r="QOS28" s="14"/>
      <c r="QOU28" s="14"/>
      <c r="QOW28" s="14"/>
      <c r="QOY28" s="14"/>
      <c r="QPA28" s="14"/>
      <c r="QPC28" s="14"/>
      <c r="QPE28" s="14"/>
      <c r="QPG28" s="14"/>
      <c r="QPI28" s="14"/>
      <c r="QPK28" s="14"/>
      <c r="QPM28" s="14"/>
      <c r="QPO28" s="14"/>
      <c r="QPQ28" s="14"/>
      <c r="QPS28" s="14"/>
      <c r="QPU28" s="14"/>
      <c r="QPW28" s="14"/>
      <c r="QPY28" s="14"/>
      <c r="QQA28" s="14"/>
      <c r="QQC28" s="14"/>
      <c r="QQE28" s="14"/>
      <c r="QQG28" s="14"/>
      <c r="QQI28" s="14"/>
      <c r="QQK28" s="14"/>
      <c r="QQM28" s="14"/>
      <c r="QQO28" s="14"/>
      <c r="QQQ28" s="14"/>
      <c r="QQS28" s="14"/>
      <c r="QQU28" s="14"/>
      <c r="QQW28" s="14"/>
      <c r="QQY28" s="14"/>
      <c r="QRA28" s="14"/>
      <c r="QRC28" s="14"/>
      <c r="QRE28" s="14"/>
      <c r="QRG28" s="14"/>
      <c r="QRI28" s="14"/>
      <c r="QRK28" s="14"/>
      <c r="QRM28" s="14"/>
      <c r="QRO28" s="14"/>
      <c r="QRQ28" s="14"/>
      <c r="QRS28" s="14"/>
      <c r="QRU28" s="14"/>
      <c r="QRW28" s="14"/>
      <c r="QRY28" s="14"/>
      <c r="QSA28" s="14"/>
      <c r="QSC28" s="14"/>
      <c r="QSE28" s="14"/>
      <c r="QSG28" s="14"/>
      <c r="QSI28" s="14"/>
      <c r="QSK28" s="14"/>
      <c r="QSM28" s="14"/>
      <c r="QSO28" s="14"/>
      <c r="QSQ28" s="14"/>
      <c r="QSS28" s="14"/>
      <c r="QSU28" s="14"/>
      <c r="QSW28" s="14"/>
      <c r="QSY28" s="14"/>
      <c r="QTA28" s="14"/>
      <c r="QTC28" s="14"/>
      <c r="QTE28" s="14"/>
      <c r="QTG28" s="14"/>
      <c r="QTI28" s="14"/>
      <c r="QTK28" s="14"/>
      <c r="QTM28" s="14"/>
      <c r="QTO28" s="14"/>
      <c r="QTQ28" s="14"/>
      <c r="QTS28" s="14"/>
      <c r="QTU28" s="14"/>
      <c r="QTW28" s="14"/>
      <c r="QTY28" s="14"/>
      <c r="QUA28" s="14"/>
      <c r="QUC28" s="14"/>
      <c r="QUE28" s="14"/>
      <c r="QUG28" s="14"/>
      <c r="QUI28" s="14"/>
      <c r="QUK28" s="14"/>
      <c r="QUM28" s="14"/>
      <c r="QUO28" s="14"/>
      <c r="QUQ28" s="14"/>
      <c r="QUS28" s="14"/>
      <c r="QUU28" s="14"/>
      <c r="QUW28" s="14"/>
      <c r="QUY28" s="14"/>
      <c r="QVA28" s="14"/>
      <c r="QVC28" s="14"/>
      <c r="QVE28" s="14"/>
      <c r="QVG28" s="14"/>
      <c r="QVI28" s="14"/>
      <c r="QVK28" s="14"/>
      <c r="QVM28" s="14"/>
      <c r="QVO28" s="14"/>
      <c r="QVQ28" s="14"/>
      <c r="QVS28" s="14"/>
      <c r="QVU28" s="14"/>
      <c r="QVW28" s="14"/>
      <c r="QVY28" s="14"/>
      <c r="QWA28" s="14"/>
      <c r="QWC28" s="14"/>
      <c r="QWE28" s="14"/>
      <c r="QWG28" s="14"/>
      <c r="QWI28" s="14"/>
      <c r="QWK28" s="14"/>
      <c r="QWM28" s="14"/>
      <c r="QWO28" s="14"/>
      <c r="QWQ28" s="14"/>
      <c r="QWS28" s="14"/>
      <c r="QWU28" s="14"/>
      <c r="QWW28" s="14"/>
      <c r="QWY28" s="14"/>
      <c r="QXA28" s="14"/>
      <c r="QXC28" s="14"/>
      <c r="QXE28" s="14"/>
      <c r="QXG28" s="14"/>
      <c r="QXI28" s="14"/>
      <c r="QXK28" s="14"/>
      <c r="QXM28" s="14"/>
      <c r="QXO28" s="14"/>
      <c r="QXQ28" s="14"/>
      <c r="QXS28" s="14"/>
      <c r="QXU28" s="14"/>
      <c r="QXW28" s="14"/>
      <c r="QXY28" s="14"/>
      <c r="QYA28" s="14"/>
      <c r="QYC28" s="14"/>
      <c r="QYE28" s="14"/>
      <c r="QYG28" s="14"/>
      <c r="QYI28" s="14"/>
      <c r="QYK28" s="14"/>
      <c r="QYM28" s="14"/>
      <c r="QYO28" s="14"/>
      <c r="QYQ28" s="14"/>
      <c r="QYS28" s="14"/>
      <c r="QYU28" s="14"/>
      <c r="QYW28" s="14"/>
      <c r="QYY28" s="14"/>
      <c r="QZA28" s="14"/>
      <c r="QZC28" s="14"/>
      <c r="QZE28" s="14"/>
      <c r="QZG28" s="14"/>
      <c r="QZI28" s="14"/>
      <c r="QZK28" s="14"/>
      <c r="QZM28" s="14"/>
      <c r="QZO28" s="14"/>
      <c r="QZQ28" s="14"/>
      <c r="QZS28" s="14"/>
      <c r="QZU28" s="14"/>
      <c r="QZW28" s="14"/>
      <c r="QZY28" s="14"/>
      <c r="RAA28" s="14"/>
      <c r="RAC28" s="14"/>
      <c r="RAE28" s="14"/>
      <c r="RAG28" s="14"/>
      <c r="RAI28" s="14"/>
      <c r="RAK28" s="14"/>
      <c r="RAM28" s="14"/>
      <c r="RAO28" s="14"/>
      <c r="RAQ28" s="14"/>
      <c r="RAS28" s="14"/>
      <c r="RAU28" s="14"/>
      <c r="RAW28" s="14"/>
      <c r="RAY28" s="14"/>
      <c r="RBA28" s="14"/>
      <c r="RBC28" s="14"/>
      <c r="RBE28" s="14"/>
      <c r="RBG28" s="14"/>
      <c r="RBI28" s="14"/>
      <c r="RBK28" s="14"/>
      <c r="RBM28" s="14"/>
      <c r="RBO28" s="14"/>
      <c r="RBQ28" s="14"/>
      <c r="RBS28" s="14"/>
      <c r="RBU28" s="14"/>
      <c r="RBW28" s="14"/>
      <c r="RBY28" s="14"/>
      <c r="RCA28" s="14"/>
      <c r="RCC28" s="14"/>
      <c r="RCE28" s="14"/>
      <c r="RCG28" s="14"/>
      <c r="RCI28" s="14"/>
      <c r="RCK28" s="14"/>
      <c r="RCM28" s="14"/>
      <c r="RCO28" s="14"/>
      <c r="RCQ28" s="14"/>
      <c r="RCS28" s="14"/>
      <c r="RCU28" s="14"/>
      <c r="RCW28" s="14"/>
      <c r="RCY28" s="14"/>
      <c r="RDA28" s="14"/>
      <c r="RDC28" s="14"/>
      <c r="RDE28" s="14"/>
      <c r="RDG28" s="14"/>
      <c r="RDI28" s="14"/>
      <c r="RDK28" s="14"/>
      <c r="RDM28" s="14"/>
      <c r="RDO28" s="14"/>
      <c r="RDQ28" s="14"/>
      <c r="RDS28" s="14"/>
      <c r="RDU28" s="14"/>
      <c r="RDW28" s="14"/>
      <c r="RDY28" s="14"/>
      <c r="REA28" s="14"/>
      <c r="REC28" s="14"/>
      <c r="REE28" s="14"/>
      <c r="REG28" s="14"/>
      <c r="REI28" s="14"/>
      <c r="REK28" s="14"/>
      <c r="REM28" s="14"/>
      <c r="REO28" s="14"/>
      <c r="REQ28" s="14"/>
      <c r="RES28" s="14"/>
      <c r="REU28" s="14"/>
      <c r="REW28" s="14"/>
      <c r="REY28" s="14"/>
      <c r="RFA28" s="14"/>
      <c r="RFC28" s="14"/>
      <c r="RFE28" s="14"/>
      <c r="RFG28" s="14"/>
      <c r="RFI28" s="14"/>
      <c r="RFK28" s="14"/>
      <c r="RFM28" s="14"/>
      <c r="RFO28" s="14"/>
      <c r="RFQ28" s="14"/>
      <c r="RFS28" s="14"/>
      <c r="RFU28" s="14"/>
      <c r="RFW28" s="14"/>
      <c r="RFY28" s="14"/>
      <c r="RGA28" s="14"/>
      <c r="RGC28" s="14"/>
      <c r="RGE28" s="14"/>
      <c r="RGG28" s="14"/>
      <c r="RGI28" s="14"/>
      <c r="RGK28" s="14"/>
      <c r="RGM28" s="14"/>
      <c r="RGO28" s="14"/>
      <c r="RGQ28" s="14"/>
      <c r="RGS28" s="14"/>
      <c r="RGU28" s="14"/>
      <c r="RGW28" s="14"/>
      <c r="RGY28" s="14"/>
      <c r="RHA28" s="14"/>
      <c r="RHC28" s="14"/>
      <c r="RHE28" s="14"/>
      <c r="RHG28" s="14"/>
      <c r="RHI28" s="14"/>
      <c r="RHK28" s="14"/>
      <c r="RHM28" s="14"/>
      <c r="RHO28" s="14"/>
      <c r="RHQ28" s="14"/>
      <c r="RHS28" s="14"/>
      <c r="RHU28" s="14"/>
      <c r="RHW28" s="14"/>
      <c r="RHY28" s="14"/>
      <c r="RIA28" s="14"/>
      <c r="RIC28" s="14"/>
      <c r="RIE28" s="14"/>
      <c r="RIG28" s="14"/>
      <c r="RII28" s="14"/>
      <c r="RIK28" s="14"/>
      <c r="RIM28" s="14"/>
      <c r="RIO28" s="14"/>
      <c r="RIQ28" s="14"/>
      <c r="RIS28" s="14"/>
      <c r="RIU28" s="14"/>
      <c r="RIW28" s="14"/>
      <c r="RIY28" s="14"/>
      <c r="RJA28" s="14"/>
      <c r="RJC28" s="14"/>
      <c r="RJE28" s="14"/>
      <c r="RJG28" s="14"/>
      <c r="RJI28" s="14"/>
      <c r="RJK28" s="14"/>
      <c r="RJM28" s="14"/>
      <c r="RJO28" s="14"/>
      <c r="RJQ28" s="14"/>
      <c r="RJS28" s="14"/>
      <c r="RJU28" s="14"/>
      <c r="RJW28" s="14"/>
      <c r="RJY28" s="14"/>
      <c r="RKA28" s="14"/>
      <c r="RKC28" s="14"/>
      <c r="RKE28" s="14"/>
      <c r="RKG28" s="14"/>
      <c r="RKI28" s="14"/>
      <c r="RKK28" s="14"/>
      <c r="RKM28" s="14"/>
      <c r="RKO28" s="14"/>
      <c r="RKQ28" s="14"/>
      <c r="RKS28" s="14"/>
      <c r="RKU28" s="14"/>
      <c r="RKW28" s="14"/>
      <c r="RKY28" s="14"/>
      <c r="RLA28" s="14"/>
      <c r="RLC28" s="14"/>
      <c r="RLE28" s="14"/>
      <c r="RLG28" s="14"/>
      <c r="RLI28" s="14"/>
      <c r="RLK28" s="14"/>
      <c r="RLM28" s="14"/>
      <c r="RLO28" s="14"/>
      <c r="RLQ28" s="14"/>
      <c r="RLS28" s="14"/>
      <c r="RLU28" s="14"/>
      <c r="RLW28" s="14"/>
      <c r="RLY28" s="14"/>
      <c r="RMA28" s="14"/>
      <c r="RMC28" s="14"/>
      <c r="RME28" s="14"/>
      <c r="RMG28" s="14"/>
      <c r="RMI28" s="14"/>
      <c r="RMK28" s="14"/>
      <c r="RMM28" s="14"/>
      <c r="RMO28" s="14"/>
      <c r="RMQ28" s="14"/>
      <c r="RMS28" s="14"/>
      <c r="RMU28" s="14"/>
      <c r="RMW28" s="14"/>
      <c r="RMY28" s="14"/>
      <c r="RNA28" s="14"/>
      <c r="RNC28" s="14"/>
      <c r="RNE28" s="14"/>
      <c r="RNG28" s="14"/>
      <c r="RNI28" s="14"/>
      <c r="RNK28" s="14"/>
      <c r="RNM28" s="14"/>
      <c r="RNO28" s="14"/>
      <c r="RNQ28" s="14"/>
      <c r="RNS28" s="14"/>
      <c r="RNU28" s="14"/>
      <c r="RNW28" s="14"/>
      <c r="RNY28" s="14"/>
      <c r="ROA28" s="14"/>
      <c r="ROC28" s="14"/>
      <c r="ROE28" s="14"/>
      <c r="ROG28" s="14"/>
      <c r="ROI28" s="14"/>
      <c r="ROK28" s="14"/>
      <c r="ROM28" s="14"/>
      <c r="ROO28" s="14"/>
      <c r="ROQ28" s="14"/>
      <c r="ROS28" s="14"/>
      <c r="ROU28" s="14"/>
      <c r="ROW28" s="14"/>
      <c r="ROY28" s="14"/>
      <c r="RPA28" s="14"/>
      <c r="RPC28" s="14"/>
      <c r="RPE28" s="14"/>
      <c r="RPG28" s="14"/>
      <c r="RPI28" s="14"/>
      <c r="RPK28" s="14"/>
      <c r="RPM28" s="14"/>
      <c r="RPO28" s="14"/>
      <c r="RPQ28" s="14"/>
      <c r="RPS28" s="14"/>
      <c r="RPU28" s="14"/>
      <c r="RPW28" s="14"/>
      <c r="RPY28" s="14"/>
      <c r="RQA28" s="14"/>
      <c r="RQC28" s="14"/>
      <c r="RQE28" s="14"/>
      <c r="RQG28" s="14"/>
      <c r="RQI28" s="14"/>
      <c r="RQK28" s="14"/>
      <c r="RQM28" s="14"/>
      <c r="RQO28" s="14"/>
      <c r="RQQ28" s="14"/>
      <c r="RQS28" s="14"/>
      <c r="RQU28" s="14"/>
      <c r="RQW28" s="14"/>
      <c r="RQY28" s="14"/>
      <c r="RRA28" s="14"/>
      <c r="RRC28" s="14"/>
      <c r="RRE28" s="14"/>
      <c r="RRG28" s="14"/>
      <c r="RRI28" s="14"/>
      <c r="RRK28" s="14"/>
      <c r="RRM28" s="14"/>
      <c r="RRO28" s="14"/>
      <c r="RRQ28" s="14"/>
      <c r="RRS28" s="14"/>
      <c r="RRU28" s="14"/>
      <c r="RRW28" s="14"/>
      <c r="RRY28" s="14"/>
      <c r="RSA28" s="14"/>
      <c r="RSC28" s="14"/>
      <c r="RSE28" s="14"/>
      <c r="RSG28" s="14"/>
      <c r="RSI28" s="14"/>
      <c r="RSK28" s="14"/>
      <c r="RSM28" s="14"/>
      <c r="RSO28" s="14"/>
      <c r="RSQ28" s="14"/>
      <c r="RSS28" s="14"/>
      <c r="RSU28" s="14"/>
      <c r="RSW28" s="14"/>
      <c r="RSY28" s="14"/>
      <c r="RTA28" s="14"/>
      <c r="RTC28" s="14"/>
      <c r="RTE28" s="14"/>
      <c r="RTG28" s="14"/>
      <c r="RTI28" s="14"/>
      <c r="RTK28" s="14"/>
      <c r="RTM28" s="14"/>
      <c r="RTO28" s="14"/>
      <c r="RTQ28" s="14"/>
      <c r="RTS28" s="14"/>
      <c r="RTU28" s="14"/>
      <c r="RTW28" s="14"/>
      <c r="RTY28" s="14"/>
      <c r="RUA28" s="14"/>
      <c r="RUC28" s="14"/>
      <c r="RUE28" s="14"/>
      <c r="RUG28" s="14"/>
      <c r="RUI28" s="14"/>
      <c r="RUK28" s="14"/>
      <c r="RUM28" s="14"/>
      <c r="RUO28" s="14"/>
      <c r="RUQ28" s="14"/>
      <c r="RUS28" s="14"/>
      <c r="RUU28" s="14"/>
      <c r="RUW28" s="14"/>
      <c r="RUY28" s="14"/>
      <c r="RVA28" s="14"/>
      <c r="RVC28" s="14"/>
      <c r="RVE28" s="14"/>
      <c r="RVG28" s="14"/>
      <c r="RVI28" s="14"/>
      <c r="RVK28" s="14"/>
      <c r="RVM28" s="14"/>
      <c r="RVO28" s="14"/>
      <c r="RVQ28" s="14"/>
      <c r="RVS28" s="14"/>
      <c r="RVU28" s="14"/>
      <c r="RVW28" s="14"/>
      <c r="RVY28" s="14"/>
      <c r="RWA28" s="14"/>
      <c r="RWC28" s="14"/>
      <c r="RWE28" s="14"/>
      <c r="RWG28" s="14"/>
      <c r="RWI28" s="14"/>
      <c r="RWK28" s="14"/>
      <c r="RWM28" s="14"/>
      <c r="RWO28" s="14"/>
      <c r="RWQ28" s="14"/>
      <c r="RWS28" s="14"/>
      <c r="RWU28" s="14"/>
      <c r="RWW28" s="14"/>
      <c r="RWY28" s="14"/>
      <c r="RXA28" s="14"/>
      <c r="RXC28" s="14"/>
      <c r="RXE28" s="14"/>
      <c r="RXG28" s="14"/>
      <c r="RXI28" s="14"/>
      <c r="RXK28" s="14"/>
      <c r="RXM28" s="14"/>
      <c r="RXO28" s="14"/>
      <c r="RXQ28" s="14"/>
      <c r="RXS28" s="14"/>
      <c r="RXU28" s="14"/>
      <c r="RXW28" s="14"/>
      <c r="RXY28" s="14"/>
      <c r="RYA28" s="14"/>
      <c r="RYC28" s="14"/>
      <c r="RYE28" s="14"/>
      <c r="RYG28" s="14"/>
      <c r="RYI28" s="14"/>
      <c r="RYK28" s="14"/>
      <c r="RYM28" s="14"/>
      <c r="RYO28" s="14"/>
      <c r="RYQ28" s="14"/>
      <c r="RYS28" s="14"/>
      <c r="RYU28" s="14"/>
      <c r="RYW28" s="14"/>
      <c r="RYY28" s="14"/>
      <c r="RZA28" s="14"/>
      <c r="RZC28" s="14"/>
      <c r="RZE28" s="14"/>
      <c r="RZG28" s="14"/>
      <c r="RZI28" s="14"/>
      <c r="RZK28" s="14"/>
      <c r="RZM28" s="14"/>
      <c r="RZO28" s="14"/>
      <c r="RZQ28" s="14"/>
      <c r="RZS28" s="14"/>
      <c r="RZU28" s="14"/>
      <c r="RZW28" s="14"/>
      <c r="RZY28" s="14"/>
      <c r="SAA28" s="14"/>
      <c r="SAC28" s="14"/>
      <c r="SAE28" s="14"/>
      <c r="SAG28" s="14"/>
      <c r="SAI28" s="14"/>
      <c r="SAK28" s="14"/>
      <c r="SAM28" s="14"/>
      <c r="SAO28" s="14"/>
      <c r="SAQ28" s="14"/>
      <c r="SAS28" s="14"/>
      <c r="SAU28" s="14"/>
      <c r="SAW28" s="14"/>
      <c r="SAY28" s="14"/>
      <c r="SBA28" s="14"/>
      <c r="SBC28" s="14"/>
      <c r="SBE28" s="14"/>
      <c r="SBG28" s="14"/>
      <c r="SBI28" s="14"/>
      <c r="SBK28" s="14"/>
      <c r="SBM28" s="14"/>
      <c r="SBO28" s="14"/>
      <c r="SBQ28" s="14"/>
      <c r="SBS28" s="14"/>
      <c r="SBU28" s="14"/>
      <c r="SBW28" s="14"/>
      <c r="SBY28" s="14"/>
      <c r="SCA28" s="14"/>
      <c r="SCC28" s="14"/>
      <c r="SCE28" s="14"/>
      <c r="SCG28" s="14"/>
      <c r="SCI28" s="14"/>
      <c r="SCK28" s="14"/>
      <c r="SCM28" s="14"/>
      <c r="SCO28" s="14"/>
      <c r="SCQ28" s="14"/>
      <c r="SCS28" s="14"/>
      <c r="SCU28" s="14"/>
      <c r="SCW28" s="14"/>
      <c r="SCY28" s="14"/>
      <c r="SDA28" s="14"/>
      <c r="SDC28" s="14"/>
      <c r="SDE28" s="14"/>
      <c r="SDG28" s="14"/>
      <c r="SDI28" s="14"/>
      <c r="SDK28" s="14"/>
      <c r="SDM28" s="14"/>
      <c r="SDO28" s="14"/>
      <c r="SDQ28" s="14"/>
      <c r="SDS28" s="14"/>
      <c r="SDU28" s="14"/>
      <c r="SDW28" s="14"/>
      <c r="SDY28" s="14"/>
      <c r="SEA28" s="14"/>
      <c r="SEC28" s="14"/>
      <c r="SEE28" s="14"/>
      <c r="SEG28" s="14"/>
      <c r="SEI28" s="14"/>
      <c r="SEK28" s="14"/>
      <c r="SEM28" s="14"/>
      <c r="SEO28" s="14"/>
      <c r="SEQ28" s="14"/>
      <c r="SES28" s="14"/>
      <c r="SEU28" s="14"/>
      <c r="SEW28" s="14"/>
      <c r="SEY28" s="14"/>
      <c r="SFA28" s="14"/>
      <c r="SFC28" s="14"/>
      <c r="SFE28" s="14"/>
      <c r="SFG28" s="14"/>
      <c r="SFI28" s="14"/>
      <c r="SFK28" s="14"/>
      <c r="SFM28" s="14"/>
      <c r="SFO28" s="14"/>
      <c r="SFQ28" s="14"/>
      <c r="SFS28" s="14"/>
      <c r="SFU28" s="14"/>
      <c r="SFW28" s="14"/>
      <c r="SFY28" s="14"/>
      <c r="SGA28" s="14"/>
      <c r="SGC28" s="14"/>
      <c r="SGE28" s="14"/>
      <c r="SGG28" s="14"/>
      <c r="SGI28" s="14"/>
      <c r="SGK28" s="14"/>
      <c r="SGM28" s="14"/>
      <c r="SGO28" s="14"/>
      <c r="SGQ28" s="14"/>
      <c r="SGS28" s="14"/>
      <c r="SGU28" s="14"/>
      <c r="SGW28" s="14"/>
      <c r="SGY28" s="14"/>
      <c r="SHA28" s="14"/>
      <c r="SHC28" s="14"/>
      <c r="SHE28" s="14"/>
      <c r="SHG28" s="14"/>
      <c r="SHI28" s="14"/>
      <c r="SHK28" s="14"/>
      <c r="SHM28" s="14"/>
      <c r="SHO28" s="14"/>
      <c r="SHQ28" s="14"/>
      <c r="SHS28" s="14"/>
      <c r="SHU28" s="14"/>
      <c r="SHW28" s="14"/>
      <c r="SHY28" s="14"/>
      <c r="SIA28" s="14"/>
      <c r="SIC28" s="14"/>
      <c r="SIE28" s="14"/>
      <c r="SIG28" s="14"/>
      <c r="SII28" s="14"/>
      <c r="SIK28" s="14"/>
      <c r="SIM28" s="14"/>
      <c r="SIO28" s="14"/>
      <c r="SIQ28" s="14"/>
      <c r="SIS28" s="14"/>
      <c r="SIU28" s="14"/>
      <c r="SIW28" s="14"/>
      <c r="SIY28" s="14"/>
      <c r="SJA28" s="14"/>
      <c r="SJC28" s="14"/>
      <c r="SJE28" s="14"/>
      <c r="SJG28" s="14"/>
      <c r="SJI28" s="14"/>
      <c r="SJK28" s="14"/>
      <c r="SJM28" s="14"/>
      <c r="SJO28" s="14"/>
      <c r="SJQ28" s="14"/>
      <c r="SJS28" s="14"/>
      <c r="SJU28" s="14"/>
      <c r="SJW28" s="14"/>
      <c r="SJY28" s="14"/>
      <c r="SKA28" s="14"/>
      <c r="SKC28" s="14"/>
      <c r="SKE28" s="14"/>
      <c r="SKG28" s="14"/>
      <c r="SKI28" s="14"/>
      <c r="SKK28" s="14"/>
      <c r="SKM28" s="14"/>
      <c r="SKO28" s="14"/>
      <c r="SKQ28" s="14"/>
      <c r="SKS28" s="14"/>
      <c r="SKU28" s="14"/>
      <c r="SKW28" s="14"/>
      <c r="SKY28" s="14"/>
      <c r="SLA28" s="14"/>
      <c r="SLC28" s="14"/>
      <c r="SLE28" s="14"/>
      <c r="SLG28" s="14"/>
      <c r="SLI28" s="14"/>
      <c r="SLK28" s="14"/>
      <c r="SLM28" s="14"/>
      <c r="SLO28" s="14"/>
      <c r="SLQ28" s="14"/>
      <c r="SLS28" s="14"/>
      <c r="SLU28" s="14"/>
      <c r="SLW28" s="14"/>
      <c r="SLY28" s="14"/>
      <c r="SMA28" s="14"/>
      <c r="SMC28" s="14"/>
      <c r="SME28" s="14"/>
      <c r="SMG28" s="14"/>
      <c r="SMI28" s="14"/>
      <c r="SMK28" s="14"/>
      <c r="SMM28" s="14"/>
      <c r="SMO28" s="14"/>
      <c r="SMQ28" s="14"/>
      <c r="SMS28" s="14"/>
      <c r="SMU28" s="14"/>
      <c r="SMW28" s="14"/>
      <c r="SMY28" s="14"/>
      <c r="SNA28" s="14"/>
      <c r="SNC28" s="14"/>
      <c r="SNE28" s="14"/>
      <c r="SNG28" s="14"/>
      <c r="SNI28" s="14"/>
      <c r="SNK28" s="14"/>
      <c r="SNM28" s="14"/>
      <c r="SNO28" s="14"/>
      <c r="SNQ28" s="14"/>
      <c r="SNS28" s="14"/>
      <c r="SNU28" s="14"/>
      <c r="SNW28" s="14"/>
      <c r="SNY28" s="14"/>
      <c r="SOA28" s="14"/>
      <c r="SOC28" s="14"/>
      <c r="SOE28" s="14"/>
      <c r="SOG28" s="14"/>
      <c r="SOI28" s="14"/>
      <c r="SOK28" s="14"/>
      <c r="SOM28" s="14"/>
      <c r="SOO28" s="14"/>
      <c r="SOQ28" s="14"/>
      <c r="SOS28" s="14"/>
      <c r="SOU28" s="14"/>
      <c r="SOW28" s="14"/>
      <c r="SOY28" s="14"/>
      <c r="SPA28" s="14"/>
      <c r="SPC28" s="14"/>
      <c r="SPE28" s="14"/>
      <c r="SPG28" s="14"/>
      <c r="SPI28" s="14"/>
      <c r="SPK28" s="14"/>
      <c r="SPM28" s="14"/>
      <c r="SPO28" s="14"/>
      <c r="SPQ28" s="14"/>
      <c r="SPS28" s="14"/>
      <c r="SPU28" s="14"/>
      <c r="SPW28" s="14"/>
      <c r="SPY28" s="14"/>
      <c r="SQA28" s="14"/>
      <c r="SQC28" s="14"/>
      <c r="SQE28" s="14"/>
      <c r="SQG28" s="14"/>
      <c r="SQI28" s="14"/>
      <c r="SQK28" s="14"/>
      <c r="SQM28" s="14"/>
      <c r="SQO28" s="14"/>
      <c r="SQQ28" s="14"/>
      <c r="SQS28" s="14"/>
      <c r="SQU28" s="14"/>
      <c r="SQW28" s="14"/>
      <c r="SQY28" s="14"/>
      <c r="SRA28" s="14"/>
      <c r="SRC28" s="14"/>
      <c r="SRE28" s="14"/>
      <c r="SRG28" s="14"/>
      <c r="SRI28" s="14"/>
      <c r="SRK28" s="14"/>
      <c r="SRM28" s="14"/>
      <c r="SRO28" s="14"/>
      <c r="SRQ28" s="14"/>
      <c r="SRS28" s="14"/>
      <c r="SRU28" s="14"/>
      <c r="SRW28" s="14"/>
      <c r="SRY28" s="14"/>
      <c r="SSA28" s="14"/>
      <c r="SSC28" s="14"/>
      <c r="SSE28" s="14"/>
      <c r="SSG28" s="14"/>
      <c r="SSI28" s="14"/>
      <c r="SSK28" s="14"/>
      <c r="SSM28" s="14"/>
      <c r="SSO28" s="14"/>
      <c r="SSQ28" s="14"/>
      <c r="SSS28" s="14"/>
      <c r="SSU28" s="14"/>
      <c r="SSW28" s="14"/>
      <c r="SSY28" s="14"/>
      <c r="STA28" s="14"/>
      <c r="STC28" s="14"/>
      <c r="STE28" s="14"/>
      <c r="STG28" s="14"/>
      <c r="STI28" s="14"/>
      <c r="STK28" s="14"/>
      <c r="STM28" s="14"/>
      <c r="STO28" s="14"/>
      <c r="STQ28" s="14"/>
      <c r="STS28" s="14"/>
      <c r="STU28" s="14"/>
      <c r="STW28" s="14"/>
      <c r="STY28" s="14"/>
      <c r="SUA28" s="14"/>
      <c r="SUC28" s="14"/>
      <c r="SUE28" s="14"/>
      <c r="SUG28" s="14"/>
      <c r="SUI28" s="14"/>
      <c r="SUK28" s="14"/>
      <c r="SUM28" s="14"/>
      <c r="SUO28" s="14"/>
      <c r="SUQ28" s="14"/>
      <c r="SUS28" s="14"/>
      <c r="SUU28" s="14"/>
      <c r="SUW28" s="14"/>
      <c r="SUY28" s="14"/>
      <c r="SVA28" s="14"/>
      <c r="SVC28" s="14"/>
      <c r="SVE28" s="14"/>
      <c r="SVG28" s="14"/>
      <c r="SVI28" s="14"/>
      <c r="SVK28" s="14"/>
      <c r="SVM28" s="14"/>
      <c r="SVO28" s="14"/>
      <c r="SVQ28" s="14"/>
      <c r="SVS28" s="14"/>
      <c r="SVU28" s="14"/>
      <c r="SVW28" s="14"/>
      <c r="SVY28" s="14"/>
      <c r="SWA28" s="14"/>
      <c r="SWC28" s="14"/>
      <c r="SWE28" s="14"/>
      <c r="SWG28" s="14"/>
      <c r="SWI28" s="14"/>
      <c r="SWK28" s="14"/>
      <c r="SWM28" s="14"/>
      <c r="SWO28" s="14"/>
      <c r="SWQ28" s="14"/>
      <c r="SWS28" s="14"/>
      <c r="SWU28" s="14"/>
      <c r="SWW28" s="14"/>
      <c r="SWY28" s="14"/>
      <c r="SXA28" s="14"/>
      <c r="SXC28" s="14"/>
      <c r="SXE28" s="14"/>
      <c r="SXG28" s="14"/>
      <c r="SXI28" s="14"/>
      <c r="SXK28" s="14"/>
      <c r="SXM28" s="14"/>
      <c r="SXO28" s="14"/>
      <c r="SXQ28" s="14"/>
      <c r="SXS28" s="14"/>
      <c r="SXU28" s="14"/>
      <c r="SXW28" s="14"/>
      <c r="SXY28" s="14"/>
      <c r="SYA28" s="14"/>
      <c r="SYC28" s="14"/>
      <c r="SYE28" s="14"/>
      <c r="SYG28" s="14"/>
      <c r="SYI28" s="14"/>
      <c r="SYK28" s="14"/>
      <c r="SYM28" s="14"/>
      <c r="SYO28" s="14"/>
      <c r="SYQ28" s="14"/>
      <c r="SYS28" s="14"/>
      <c r="SYU28" s="14"/>
      <c r="SYW28" s="14"/>
      <c r="SYY28" s="14"/>
      <c r="SZA28" s="14"/>
      <c r="SZC28" s="14"/>
      <c r="SZE28" s="14"/>
      <c r="SZG28" s="14"/>
      <c r="SZI28" s="14"/>
      <c r="SZK28" s="14"/>
      <c r="SZM28" s="14"/>
      <c r="SZO28" s="14"/>
      <c r="SZQ28" s="14"/>
      <c r="SZS28" s="14"/>
      <c r="SZU28" s="14"/>
      <c r="SZW28" s="14"/>
      <c r="SZY28" s="14"/>
      <c r="TAA28" s="14"/>
      <c r="TAC28" s="14"/>
      <c r="TAE28" s="14"/>
      <c r="TAG28" s="14"/>
      <c r="TAI28" s="14"/>
      <c r="TAK28" s="14"/>
      <c r="TAM28" s="14"/>
      <c r="TAO28" s="14"/>
      <c r="TAQ28" s="14"/>
      <c r="TAS28" s="14"/>
      <c r="TAU28" s="14"/>
      <c r="TAW28" s="14"/>
      <c r="TAY28" s="14"/>
      <c r="TBA28" s="14"/>
      <c r="TBC28" s="14"/>
      <c r="TBE28" s="14"/>
      <c r="TBG28" s="14"/>
      <c r="TBI28" s="14"/>
      <c r="TBK28" s="14"/>
      <c r="TBM28" s="14"/>
      <c r="TBO28" s="14"/>
      <c r="TBQ28" s="14"/>
      <c r="TBS28" s="14"/>
      <c r="TBU28" s="14"/>
      <c r="TBW28" s="14"/>
      <c r="TBY28" s="14"/>
      <c r="TCA28" s="14"/>
      <c r="TCC28" s="14"/>
      <c r="TCE28" s="14"/>
      <c r="TCG28" s="14"/>
      <c r="TCI28" s="14"/>
      <c r="TCK28" s="14"/>
      <c r="TCM28" s="14"/>
      <c r="TCO28" s="14"/>
      <c r="TCQ28" s="14"/>
      <c r="TCS28" s="14"/>
      <c r="TCU28" s="14"/>
      <c r="TCW28" s="14"/>
      <c r="TCY28" s="14"/>
      <c r="TDA28" s="14"/>
      <c r="TDC28" s="14"/>
      <c r="TDE28" s="14"/>
      <c r="TDG28" s="14"/>
      <c r="TDI28" s="14"/>
      <c r="TDK28" s="14"/>
      <c r="TDM28" s="14"/>
      <c r="TDO28" s="14"/>
      <c r="TDQ28" s="14"/>
      <c r="TDS28" s="14"/>
      <c r="TDU28" s="14"/>
      <c r="TDW28" s="14"/>
      <c r="TDY28" s="14"/>
      <c r="TEA28" s="14"/>
      <c r="TEC28" s="14"/>
      <c r="TEE28" s="14"/>
      <c r="TEG28" s="14"/>
      <c r="TEI28" s="14"/>
      <c r="TEK28" s="14"/>
      <c r="TEM28" s="14"/>
      <c r="TEO28" s="14"/>
      <c r="TEQ28" s="14"/>
      <c r="TES28" s="14"/>
      <c r="TEU28" s="14"/>
      <c r="TEW28" s="14"/>
      <c r="TEY28" s="14"/>
      <c r="TFA28" s="14"/>
      <c r="TFC28" s="14"/>
      <c r="TFE28" s="14"/>
      <c r="TFG28" s="14"/>
      <c r="TFI28" s="14"/>
      <c r="TFK28" s="14"/>
      <c r="TFM28" s="14"/>
      <c r="TFO28" s="14"/>
      <c r="TFQ28" s="14"/>
      <c r="TFS28" s="14"/>
      <c r="TFU28" s="14"/>
      <c r="TFW28" s="14"/>
      <c r="TFY28" s="14"/>
      <c r="TGA28" s="14"/>
      <c r="TGC28" s="14"/>
      <c r="TGE28" s="14"/>
      <c r="TGG28" s="14"/>
      <c r="TGI28" s="14"/>
      <c r="TGK28" s="14"/>
      <c r="TGM28" s="14"/>
      <c r="TGO28" s="14"/>
      <c r="TGQ28" s="14"/>
      <c r="TGS28" s="14"/>
      <c r="TGU28" s="14"/>
      <c r="TGW28" s="14"/>
      <c r="TGY28" s="14"/>
      <c r="THA28" s="14"/>
      <c r="THC28" s="14"/>
      <c r="THE28" s="14"/>
      <c r="THG28" s="14"/>
      <c r="THI28" s="14"/>
      <c r="THK28" s="14"/>
      <c r="THM28" s="14"/>
      <c r="THO28" s="14"/>
      <c r="THQ28" s="14"/>
      <c r="THS28" s="14"/>
      <c r="THU28" s="14"/>
      <c r="THW28" s="14"/>
      <c r="THY28" s="14"/>
      <c r="TIA28" s="14"/>
      <c r="TIC28" s="14"/>
      <c r="TIE28" s="14"/>
      <c r="TIG28" s="14"/>
      <c r="TII28" s="14"/>
      <c r="TIK28" s="14"/>
      <c r="TIM28" s="14"/>
      <c r="TIO28" s="14"/>
      <c r="TIQ28" s="14"/>
      <c r="TIS28" s="14"/>
      <c r="TIU28" s="14"/>
      <c r="TIW28" s="14"/>
      <c r="TIY28" s="14"/>
      <c r="TJA28" s="14"/>
      <c r="TJC28" s="14"/>
      <c r="TJE28" s="14"/>
      <c r="TJG28" s="14"/>
      <c r="TJI28" s="14"/>
      <c r="TJK28" s="14"/>
      <c r="TJM28" s="14"/>
      <c r="TJO28" s="14"/>
      <c r="TJQ28" s="14"/>
      <c r="TJS28" s="14"/>
      <c r="TJU28" s="14"/>
      <c r="TJW28" s="14"/>
      <c r="TJY28" s="14"/>
      <c r="TKA28" s="14"/>
      <c r="TKC28" s="14"/>
      <c r="TKE28" s="14"/>
      <c r="TKG28" s="14"/>
      <c r="TKI28" s="14"/>
      <c r="TKK28" s="14"/>
      <c r="TKM28" s="14"/>
      <c r="TKO28" s="14"/>
      <c r="TKQ28" s="14"/>
      <c r="TKS28" s="14"/>
      <c r="TKU28" s="14"/>
      <c r="TKW28" s="14"/>
      <c r="TKY28" s="14"/>
      <c r="TLA28" s="14"/>
      <c r="TLC28" s="14"/>
      <c r="TLE28" s="14"/>
      <c r="TLG28" s="14"/>
      <c r="TLI28" s="14"/>
      <c r="TLK28" s="14"/>
      <c r="TLM28" s="14"/>
      <c r="TLO28" s="14"/>
      <c r="TLQ28" s="14"/>
      <c r="TLS28" s="14"/>
      <c r="TLU28" s="14"/>
      <c r="TLW28" s="14"/>
      <c r="TLY28" s="14"/>
      <c r="TMA28" s="14"/>
      <c r="TMC28" s="14"/>
      <c r="TME28" s="14"/>
      <c r="TMG28" s="14"/>
      <c r="TMI28" s="14"/>
      <c r="TMK28" s="14"/>
      <c r="TMM28" s="14"/>
      <c r="TMO28" s="14"/>
      <c r="TMQ28" s="14"/>
      <c r="TMS28" s="14"/>
      <c r="TMU28" s="14"/>
      <c r="TMW28" s="14"/>
      <c r="TMY28" s="14"/>
      <c r="TNA28" s="14"/>
      <c r="TNC28" s="14"/>
      <c r="TNE28" s="14"/>
      <c r="TNG28" s="14"/>
      <c r="TNI28" s="14"/>
      <c r="TNK28" s="14"/>
      <c r="TNM28" s="14"/>
      <c r="TNO28" s="14"/>
      <c r="TNQ28" s="14"/>
      <c r="TNS28" s="14"/>
      <c r="TNU28" s="14"/>
      <c r="TNW28" s="14"/>
      <c r="TNY28" s="14"/>
      <c r="TOA28" s="14"/>
      <c r="TOC28" s="14"/>
      <c r="TOE28" s="14"/>
      <c r="TOG28" s="14"/>
      <c r="TOI28" s="14"/>
      <c r="TOK28" s="14"/>
      <c r="TOM28" s="14"/>
      <c r="TOO28" s="14"/>
      <c r="TOQ28" s="14"/>
      <c r="TOS28" s="14"/>
      <c r="TOU28" s="14"/>
      <c r="TOW28" s="14"/>
      <c r="TOY28" s="14"/>
      <c r="TPA28" s="14"/>
      <c r="TPC28" s="14"/>
      <c r="TPE28" s="14"/>
      <c r="TPG28" s="14"/>
      <c r="TPI28" s="14"/>
      <c r="TPK28" s="14"/>
      <c r="TPM28" s="14"/>
      <c r="TPO28" s="14"/>
      <c r="TPQ28" s="14"/>
      <c r="TPS28" s="14"/>
      <c r="TPU28" s="14"/>
      <c r="TPW28" s="14"/>
      <c r="TPY28" s="14"/>
      <c r="TQA28" s="14"/>
      <c r="TQC28" s="14"/>
      <c r="TQE28" s="14"/>
      <c r="TQG28" s="14"/>
      <c r="TQI28" s="14"/>
      <c r="TQK28" s="14"/>
      <c r="TQM28" s="14"/>
      <c r="TQO28" s="14"/>
      <c r="TQQ28" s="14"/>
      <c r="TQS28" s="14"/>
      <c r="TQU28" s="14"/>
      <c r="TQW28" s="14"/>
      <c r="TQY28" s="14"/>
      <c r="TRA28" s="14"/>
      <c r="TRC28" s="14"/>
      <c r="TRE28" s="14"/>
      <c r="TRG28" s="14"/>
      <c r="TRI28" s="14"/>
      <c r="TRK28" s="14"/>
      <c r="TRM28" s="14"/>
      <c r="TRO28" s="14"/>
      <c r="TRQ28" s="14"/>
      <c r="TRS28" s="14"/>
      <c r="TRU28" s="14"/>
      <c r="TRW28" s="14"/>
      <c r="TRY28" s="14"/>
      <c r="TSA28" s="14"/>
      <c r="TSC28" s="14"/>
      <c r="TSE28" s="14"/>
      <c r="TSG28" s="14"/>
      <c r="TSI28" s="14"/>
      <c r="TSK28" s="14"/>
      <c r="TSM28" s="14"/>
      <c r="TSO28" s="14"/>
      <c r="TSQ28" s="14"/>
      <c r="TSS28" s="14"/>
      <c r="TSU28" s="14"/>
      <c r="TSW28" s="14"/>
      <c r="TSY28" s="14"/>
      <c r="TTA28" s="14"/>
      <c r="TTC28" s="14"/>
      <c r="TTE28" s="14"/>
      <c r="TTG28" s="14"/>
      <c r="TTI28" s="14"/>
      <c r="TTK28" s="14"/>
      <c r="TTM28" s="14"/>
      <c r="TTO28" s="14"/>
      <c r="TTQ28" s="14"/>
      <c r="TTS28" s="14"/>
      <c r="TTU28" s="14"/>
      <c r="TTW28" s="14"/>
      <c r="TTY28" s="14"/>
      <c r="TUA28" s="14"/>
      <c r="TUC28" s="14"/>
      <c r="TUE28" s="14"/>
      <c r="TUG28" s="14"/>
      <c r="TUI28" s="14"/>
      <c r="TUK28" s="14"/>
      <c r="TUM28" s="14"/>
      <c r="TUO28" s="14"/>
      <c r="TUQ28" s="14"/>
      <c r="TUS28" s="14"/>
      <c r="TUU28" s="14"/>
      <c r="TUW28" s="14"/>
      <c r="TUY28" s="14"/>
      <c r="TVA28" s="14"/>
      <c r="TVC28" s="14"/>
      <c r="TVE28" s="14"/>
      <c r="TVG28" s="14"/>
      <c r="TVI28" s="14"/>
      <c r="TVK28" s="14"/>
      <c r="TVM28" s="14"/>
      <c r="TVO28" s="14"/>
      <c r="TVQ28" s="14"/>
      <c r="TVS28" s="14"/>
      <c r="TVU28" s="14"/>
      <c r="TVW28" s="14"/>
      <c r="TVY28" s="14"/>
      <c r="TWA28" s="14"/>
      <c r="TWC28" s="14"/>
      <c r="TWE28" s="14"/>
      <c r="TWG28" s="14"/>
      <c r="TWI28" s="14"/>
      <c r="TWK28" s="14"/>
      <c r="TWM28" s="14"/>
      <c r="TWO28" s="14"/>
      <c r="TWQ28" s="14"/>
      <c r="TWS28" s="14"/>
      <c r="TWU28" s="14"/>
      <c r="TWW28" s="14"/>
      <c r="TWY28" s="14"/>
      <c r="TXA28" s="14"/>
      <c r="TXC28" s="14"/>
      <c r="TXE28" s="14"/>
      <c r="TXG28" s="14"/>
      <c r="TXI28" s="14"/>
      <c r="TXK28" s="14"/>
      <c r="TXM28" s="14"/>
      <c r="TXO28" s="14"/>
      <c r="TXQ28" s="14"/>
      <c r="TXS28" s="14"/>
      <c r="TXU28" s="14"/>
      <c r="TXW28" s="14"/>
      <c r="TXY28" s="14"/>
      <c r="TYA28" s="14"/>
      <c r="TYC28" s="14"/>
      <c r="TYE28" s="14"/>
      <c r="TYG28" s="14"/>
      <c r="TYI28" s="14"/>
      <c r="TYK28" s="14"/>
      <c r="TYM28" s="14"/>
      <c r="TYO28" s="14"/>
      <c r="TYQ28" s="14"/>
      <c r="TYS28" s="14"/>
      <c r="TYU28" s="14"/>
      <c r="TYW28" s="14"/>
      <c r="TYY28" s="14"/>
      <c r="TZA28" s="14"/>
      <c r="TZC28" s="14"/>
      <c r="TZE28" s="14"/>
      <c r="TZG28" s="14"/>
      <c r="TZI28" s="14"/>
      <c r="TZK28" s="14"/>
      <c r="TZM28" s="14"/>
      <c r="TZO28" s="14"/>
      <c r="TZQ28" s="14"/>
      <c r="TZS28" s="14"/>
      <c r="TZU28" s="14"/>
      <c r="TZW28" s="14"/>
      <c r="TZY28" s="14"/>
      <c r="UAA28" s="14"/>
      <c r="UAC28" s="14"/>
      <c r="UAE28" s="14"/>
      <c r="UAG28" s="14"/>
      <c r="UAI28" s="14"/>
      <c r="UAK28" s="14"/>
      <c r="UAM28" s="14"/>
      <c r="UAO28" s="14"/>
      <c r="UAQ28" s="14"/>
      <c r="UAS28" s="14"/>
      <c r="UAU28" s="14"/>
      <c r="UAW28" s="14"/>
      <c r="UAY28" s="14"/>
      <c r="UBA28" s="14"/>
      <c r="UBC28" s="14"/>
      <c r="UBE28" s="14"/>
      <c r="UBG28" s="14"/>
      <c r="UBI28" s="14"/>
      <c r="UBK28" s="14"/>
      <c r="UBM28" s="14"/>
      <c r="UBO28" s="14"/>
      <c r="UBQ28" s="14"/>
      <c r="UBS28" s="14"/>
      <c r="UBU28" s="14"/>
      <c r="UBW28" s="14"/>
      <c r="UBY28" s="14"/>
      <c r="UCA28" s="14"/>
      <c r="UCC28" s="14"/>
      <c r="UCE28" s="14"/>
      <c r="UCG28" s="14"/>
      <c r="UCI28" s="14"/>
      <c r="UCK28" s="14"/>
      <c r="UCM28" s="14"/>
      <c r="UCO28" s="14"/>
      <c r="UCQ28" s="14"/>
      <c r="UCS28" s="14"/>
      <c r="UCU28" s="14"/>
      <c r="UCW28" s="14"/>
      <c r="UCY28" s="14"/>
      <c r="UDA28" s="14"/>
      <c r="UDC28" s="14"/>
      <c r="UDE28" s="14"/>
      <c r="UDG28" s="14"/>
      <c r="UDI28" s="14"/>
      <c r="UDK28" s="14"/>
      <c r="UDM28" s="14"/>
      <c r="UDO28" s="14"/>
      <c r="UDQ28" s="14"/>
      <c r="UDS28" s="14"/>
      <c r="UDU28" s="14"/>
      <c r="UDW28" s="14"/>
      <c r="UDY28" s="14"/>
      <c r="UEA28" s="14"/>
      <c r="UEC28" s="14"/>
      <c r="UEE28" s="14"/>
      <c r="UEG28" s="14"/>
      <c r="UEI28" s="14"/>
      <c r="UEK28" s="14"/>
      <c r="UEM28" s="14"/>
      <c r="UEO28" s="14"/>
      <c r="UEQ28" s="14"/>
      <c r="UES28" s="14"/>
      <c r="UEU28" s="14"/>
      <c r="UEW28" s="14"/>
      <c r="UEY28" s="14"/>
      <c r="UFA28" s="14"/>
      <c r="UFC28" s="14"/>
      <c r="UFE28" s="14"/>
      <c r="UFG28" s="14"/>
      <c r="UFI28" s="14"/>
      <c r="UFK28" s="14"/>
      <c r="UFM28" s="14"/>
      <c r="UFO28" s="14"/>
      <c r="UFQ28" s="14"/>
      <c r="UFS28" s="14"/>
      <c r="UFU28" s="14"/>
      <c r="UFW28" s="14"/>
      <c r="UFY28" s="14"/>
      <c r="UGA28" s="14"/>
      <c r="UGC28" s="14"/>
      <c r="UGE28" s="14"/>
      <c r="UGG28" s="14"/>
      <c r="UGI28" s="14"/>
      <c r="UGK28" s="14"/>
      <c r="UGM28" s="14"/>
      <c r="UGO28" s="14"/>
      <c r="UGQ28" s="14"/>
      <c r="UGS28" s="14"/>
      <c r="UGU28" s="14"/>
      <c r="UGW28" s="14"/>
      <c r="UGY28" s="14"/>
      <c r="UHA28" s="14"/>
      <c r="UHC28" s="14"/>
      <c r="UHE28" s="14"/>
      <c r="UHG28" s="14"/>
      <c r="UHI28" s="14"/>
      <c r="UHK28" s="14"/>
      <c r="UHM28" s="14"/>
      <c r="UHO28" s="14"/>
      <c r="UHQ28" s="14"/>
      <c r="UHS28" s="14"/>
      <c r="UHU28" s="14"/>
      <c r="UHW28" s="14"/>
      <c r="UHY28" s="14"/>
      <c r="UIA28" s="14"/>
      <c r="UIC28" s="14"/>
      <c r="UIE28" s="14"/>
      <c r="UIG28" s="14"/>
      <c r="UII28" s="14"/>
      <c r="UIK28" s="14"/>
      <c r="UIM28" s="14"/>
      <c r="UIO28" s="14"/>
      <c r="UIQ28" s="14"/>
      <c r="UIS28" s="14"/>
      <c r="UIU28" s="14"/>
      <c r="UIW28" s="14"/>
      <c r="UIY28" s="14"/>
      <c r="UJA28" s="14"/>
      <c r="UJC28" s="14"/>
      <c r="UJE28" s="14"/>
      <c r="UJG28" s="14"/>
      <c r="UJI28" s="14"/>
      <c r="UJK28" s="14"/>
      <c r="UJM28" s="14"/>
      <c r="UJO28" s="14"/>
      <c r="UJQ28" s="14"/>
      <c r="UJS28" s="14"/>
      <c r="UJU28" s="14"/>
      <c r="UJW28" s="14"/>
      <c r="UJY28" s="14"/>
      <c r="UKA28" s="14"/>
      <c r="UKC28" s="14"/>
      <c r="UKE28" s="14"/>
      <c r="UKG28" s="14"/>
      <c r="UKI28" s="14"/>
      <c r="UKK28" s="14"/>
      <c r="UKM28" s="14"/>
      <c r="UKO28" s="14"/>
      <c r="UKQ28" s="14"/>
      <c r="UKS28" s="14"/>
      <c r="UKU28" s="14"/>
      <c r="UKW28" s="14"/>
      <c r="UKY28" s="14"/>
      <c r="ULA28" s="14"/>
      <c r="ULC28" s="14"/>
      <c r="ULE28" s="14"/>
      <c r="ULG28" s="14"/>
      <c r="ULI28" s="14"/>
      <c r="ULK28" s="14"/>
      <c r="ULM28" s="14"/>
      <c r="ULO28" s="14"/>
      <c r="ULQ28" s="14"/>
      <c r="ULS28" s="14"/>
      <c r="ULU28" s="14"/>
      <c r="ULW28" s="14"/>
      <c r="ULY28" s="14"/>
      <c r="UMA28" s="14"/>
      <c r="UMC28" s="14"/>
      <c r="UME28" s="14"/>
      <c r="UMG28" s="14"/>
      <c r="UMI28" s="14"/>
      <c r="UMK28" s="14"/>
      <c r="UMM28" s="14"/>
      <c r="UMO28" s="14"/>
      <c r="UMQ28" s="14"/>
      <c r="UMS28" s="14"/>
      <c r="UMU28" s="14"/>
      <c r="UMW28" s="14"/>
      <c r="UMY28" s="14"/>
      <c r="UNA28" s="14"/>
      <c r="UNC28" s="14"/>
      <c r="UNE28" s="14"/>
      <c r="UNG28" s="14"/>
      <c r="UNI28" s="14"/>
      <c r="UNK28" s="14"/>
      <c r="UNM28" s="14"/>
      <c r="UNO28" s="14"/>
      <c r="UNQ28" s="14"/>
      <c r="UNS28" s="14"/>
      <c r="UNU28" s="14"/>
      <c r="UNW28" s="14"/>
      <c r="UNY28" s="14"/>
      <c r="UOA28" s="14"/>
      <c r="UOC28" s="14"/>
      <c r="UOE28" s="14"/>
      <c r="UOG28" s="14"/>
      <c r="UOI28" s="14"/>
      <c r="UOK28" s="14"/>
      <c r="UOM28" s="14"/>
      <c r="UOO28" s="14"/>
      <c r="UOQ28" s="14"/>
      <c r="UOS28" s="14"/>
      <c r="UOU28" s="14"/>
      <c r="UOW28" s="14"/>
      <c r="UOY28" s="14"/>
      <c r="UPA28" s="14"/>
      <c r="UPC28" s="14"/>
      <c r="UPE28" s="14"/>
      <c r="UPG28" s="14"/>
      <c r="UPI28" s="14"/>
      <c r="UPK28" s="14"/>
      <c r="UPM28" s="14"/>
      <c r="UPO28" s="14"/>
      <c r="UPQ28" s="14"/>
      <c r="UPS28" s="14"/>
      <c r="UPU28" s="14"/>
      <c r="UPW28" s="14"/>
      <c r="UPY28" s="14"/>
      <c r="UQA28" s="14"/>
      <c r="UQC28" s="14"/>
      <c r="UQE28" s="14"/>
      <c r="UQG28" s="14"/>
      <c r="UQI28" s="14"/>
      <c r="UQK28" s="14"/>
      <c r="UQM28" s="14"/>
      <c r="UQO28" s="14"/>
      <c r="UQQ28" s="14"/>
      <c r="UQS28" s="14"/>
      <c r="UQU28" s="14"/>
      <c r="UQW28" s="14"/>
      <c r="UQY28" s="14"/>
      <c r="URA28" s="14"/>
      <c r="URC28" s="14"/>
      <c r="URE28" s="14"/>
      <c r="URG28" s="14"/>
      <c r="URI28" s="14"/>
      <c r="URK28" s="14"/>
      <c r="URM28" s="14"/>
      <c r="URO28" s="14"/>
      <c r="URQ28" s="14"/>
      <c r="URS28" s="14"/>
      <c r="URU28" s="14"/>
      <c r="URW28" s="14"/>
      <c r="URY28" s="14"/>
      <c r="USA28" s="14"/>
      <c r="USC28" s="14"/>
      <c r="USE28" s="14"/>
      <c r="USG28" s="14"/>
      <c r="USI28" s="14"/>
      <c r="USK28" s="14"/>
      <c r="USM28" s="14"/>
      <c r="USO28" s="14"/>
      <c r="USQ28" s="14"/>
      <c r="USS28" s="14"/>
      <c r="USU28" s="14"/>
      <c r="USW28" s="14"/>
      <c r="USY28" s="14"/>
      <c r="UTA28" s="14"/>
      <c r="UTC28" s="14"/>
      <c r="UTE28" s="14"/>
      <c r="UTG28" s="14"/>
      <c r="UTI28" s="14"/>
      <c r="UTK28" s="14"/>
      <c r="UTM28" s="14"/>
      <c r="UTO28" s="14"/>
      <c r="UTQ28" s="14"/>
      <c r="UTS28" s="14"/>
      <c r="UTU28" s="14"/>
      <c r="UTW28" s="14"/>
      <c r="UTY28" s="14"/>
      <c r="UUA28" s="14"/>
      <c r="UUC28" s="14"/>
      <c r="UUE28" s="14"/>
      <c r="UUG28" s="14"/>
      <c r="UUI28" s="14"/>
      <c r="UUK28" s="14"/>
      <c r="UUM28" s="14"/>
      <c r="UUO28" s="14"/>
      <c r="UUQ28" s="14"/>
      <c r="UUS28" s="14"/>
      <c r="UUU28" s="14"/>
      <c r="UUW28" s="14"/>
      <c r="UUY28" s="14"/>
      <c r="UVA28" s="14"/>
      <c r="UVC28" s="14"/>
      <c r="UVE28" s="14"/>
      <c r="UVG28" s="14"/>
      <c r="UVI28" s="14"/>
      <c r="UVK28" s="14"/>
      <c r="UVM28" s="14"/>
      <c r="UVO28" s="14"/>
      <c r="UVQ28" s="14"/>
      <c r="UVS28" s="14"/>
      <c r="UVU28" s="14"/>
      <c r="UVW28" s="14"/>
      <c r="UVY28" s="14"/>
      <c r="UWA28" s="14"/>
      <c r="UWC28" s="14"/>
      <c r="UWE28" s="14"/>
      <c r="UWG28" s="14"/>
      <c r="UWI28" s="14"/>
      <c r="UWK28" s="14"/>
      <c r="UWM28" s="14"/>
      <c r="UWO28" s="14"/>
      <c r="UWQ28" s="14"/>
      <c r="UWS28" s="14"/>
      <c r="UWU28" s="14"/>
      <c r="UWW28" s="14"/>
      <c r="UWY28" s="14"/>
      <c r="UXA28" s="14"/>
      <c r="UXC28" s="14"/>
      <c r="UXE28" s="14"/>
      <c r="UXG28" s="14"/>
      <c r="UXI28" s="14"/>
      <c r="UXK28" s="14"/>
      <c r="UXM28" s="14"/>
      <c r="UXO28" s="14"/>
      <c r="UXQ28" s="14"/>
      <c r="UXS28" s="14"/>
      <c r="UXU28" s="14"/>
      <c r="UXW28" s="14"/>
      <c r="UXY28" s="14"/>
      <c r="UYA28" s="14"/>
      <c r="UYC28" s="14"/>
      <c r="UYE28" s="14"/>
      <c r="UYG28" s="14"/>
      <c r="UYI28" s="14"/>
      <c r="UYK28" s="14"/>
      <c r="UYM28" s="14"/>
      <c r="UYO28" s="14"/>
      <c r="UYQ28" s="14"/>
      <c r="UYS28" s="14"/>
      <c r="UYU28" s="14"/>
      <c r="UYW28" s="14"/>
      <c r="UYY28" s="14"/>
      <c r="UZA28" s="14"/>
      <c r="UZC28" s="14"/>
      <c r="UZE28" s="14"/>
      <c r="UZG28" s="14"/>
      <c r="UZI28" s="14"/>
      <c r="UZK28" s="14"/>
      <c r="UZM28" s="14"/>
      <c r="UZO28" s="14"/>
      <c r="UZQ28" s="14"/>
      <c r="UZS28" s="14"/>
      <c r="UZU28" s="14"/>
      <c r="UZW28" s="14"/>
      <c r="UZY28" s="14"/>
      <c r="VAA28" s="14"/>
      <c r="VAC28" s="14"/>
      <c r="VAE28" s="14"/>
      <c r="VAG28" s="14"/>
      <c r="VAI28" s="14"/>
      <c r="VAK28" s="14"/>
      <c r="VAM28" s="14"/>
      <c r="VAO28" s="14"/>
      <c r="VAQ28" s="14"/>
      <c r="VAS28" s="14"/>
      <c r="VAU28" s="14"/>
      <c r="VAW28" s="14"/>
      <c r="VAY28" s="14"/>
      <c r="VBA28" s="14"/>
      <c r="VBC28" s="14"/>
      <c r="VBE28" s="14"/>
      <c r="VBG28" s="14"/>
      <c r="VBI28" s="14"/>
      <c r="VBK28" s="14"/>
      <c r="VBM28" s="14"/>
      <c r="VBO28" s="14"/>
      <c r="VBQ28" s="14"/>
      <c r="VBS28" s="14"/>
      <c r="VBU28" s="14"/>
      <c r="VBW28" s="14"/>
      <c r="VBY28" s="14"/>
      <c r="VCA28" s="14"/>
      <c r="VCC28" s="14"/>
      <c r="VCE28" s="14"/>
      <c r="VCG28" s="14"/>
      <c r="VCI28" s="14"/>
      <c r="VCK28" s="14"/>
      <c r="VCM28" s="14"/>
      <c r="VCO28" s="14"/>
      <c r="VCQ28" s="14"/>
      <c r="VCS28" s="14"/>
      <c r="VCU28" s="14"/>
      <c r="VCW28" s="14"/>
      <c r="VCY28" s="14"/>
      <c r="VDA28" s="14"/>
      <c r="VDC28" s="14"/>
      <c r="VDE28" s="14"/>
      <c r="VDG28" s="14"/>
      <c r="VDI28" s="14"/>
      <c r="VDK28" s="14"/>
      <c r="VDM28" s="14"/>
      <c r="VDO28" s="14"/>
      <c r="VDQ28" s="14"/>
      <c r="VDS28" s="14"/>
      <c r="VDU28" s="14"/>
      <c r="VDW28" s="14"/>
      <c r="VDY28" s="14"/>
      <c r="VEA28" s="14"/>
      <c r="VEC28" s="14"/>
      <c r="VEE28" s="14"/>
      <c r="VEG28" s="14"/>
      <c r="VEI28" s="14"/>
      <c r="VEK28" s="14"/>
      <c r="VEM28" s="14"/>
      <c r="VEO28" s="14"/>
      <c r="VEQ28" s="14"/>
      <c r="VES28" s="14"/>
      <c r="VEU28" s="14"/>
      <c r="VEW28" s="14"/>
      <c r="VEY28" s="14"/>
      <c r="VFA28" s="14"/>
      <c r="VFC28" s="14"/>
      <c r="VFE28" s="14"/>
      <c r="VFG28" s="14"/>
      <c r="VFI28" s="14"/>
      <c r="VFK28" s="14"/>
      <c r="VFM28" s="14"/>
      <c r="VFO28" s="14"/>
      <c r="VFQ28" s="14"/>
      <c r="VFS28" s="14"/>
      <c r="VFU28" s="14"/>
      <c r="VFW28" s="14"/>
      <c r="VFY28" s="14"/>
      <c r="VGA28" s="14"/>
      <c r="VGC28" s="14"/>
      <c r="VGE28" s="14"/>
      <c r="VGG28" s="14"/>
      <c r="VGI28" s="14"/>
      <c r="VGK28" s="14"/>
      <c r="VGM28" s="14"/>
      <c r="VGO28" s="14"/>
      <c r="VGQ28" s="14"/>
      <c r="VGS28" s="14"/>
      <c r="VGU28" s="14"/>
      <c r="VGW28" s="14"/>
      <c r="VGY28" s="14"/>
      <c r="VHA28" s="14"/>
      <c r="VHC28" s="14"/>
      <c r="VHE28" s="14"/>
      <c r="VHG28" s="14"/>
      <c r="VHI28" s="14"/>
      <c r="VHK28" s="14"/>
      <c r="VHM28" s="14"/>
      <c r="VHO28" s="14"/>
      <c r="VHQ28" s="14"/>
      <c r="VHS28" s="14"/>
      <c r="VHU28" s="14"/>
      <c r="VHW28" s="14"/>
      <c r="VHY28" s="14"/>
      <c r="VIA28" s="14"/>
      <c r="VIC28" s="14"/>
      <c r="VIE28" s="14"/>
      <c r="VIG28" s="14"/>
      <c r="VII28" s="14"/>
      <c r="VIK28" s="14"/>
      <c r="VIM28" s="14"/>
      <c r="VIO28" s="14"/>
      <c r="VIQ28" s="14"/>
      <c r="VIS28" s="14"/>
      <c r="VIU28" s="14"/>
      <c r="VIW28" s="14"/>
      <c r="VIY28" s="14"/>
      <c r="VJA28" s="14"/>
      <c r="VJC28" s="14"/>
      <c r="VJE28" s="14"/>
      <c r="VJG28" s="14"/>
      <c r="VJI28" s="14"/>
      <c r="VJK28" s="14"/>
      <c r="VJM28" s="14"/>
      <c r="VJO28" s="14"/>
      <c r="VJQ28" s="14"/>
      <c r="VJS28" s="14"/>
      <c r="VJU28" s="14"/>
      <c r="VJW28" s="14"/>
      <c r="VJY28" s="14"/>
      <c r="VKA28" s="14"/>
      <c r="VKC28" s="14"/>
      <c r="VKE28" s="14"/>
      <c r="VKG28" s="14"/>
      <c r="VKI28" s="14"/>
      <c r="VKK28" s="14"/>
      <c r="VKM28" s="14"/>
      <c r="VKO28" s="14"/>
      <c r="VKQ28" s="14"/>
      <c r="VKS28" s="14"/>
      <c r="VKU28" s="14"/>
      <c r="VKW28" s="14"/>
      <c r="VKY28" s="14"/>
      <c r="VLA28" s="14"/>
      <c r="VLC28" s="14"/>
      <c r="VLE28" s="14"/>
      <c r="VLG28" s="14"/>
      <c r="VLI28" s="14"/>
      <c r="VLK28" s="14"/>
      <c r="VLM28" s="14"/>
      <c r="VLO28" s="14"/>
      <c r="VLQ28" s="14"/>
      <c r="VLS28" s="14"/>
      <c r="VLU28" s="14"/>
      <c r="VLW28" s="14"/>
      <c r="VLY28" s="14"/>
      <c r="VMA28" s="14"/>
      <c r="VMC28" s="14"/>
      <c r="VME28" s="14"/>
      <c r="VMG28" s="14"/>
      <c r="VMI28" s="14"/>
      <c r="VMK28" s="14"/>
      <c r="VMM28" s="14"/>
      <c r="VMO28" s="14"/>
      <c r="VMQ28" s="14"/>
      <c r="VMS28" s="14"/>
      <c r="VMU28" s="14"/>
      <c r="VMW28" s="14"/>
      <c r="VMY28" s="14"/>
      <c r="VNA28" s="14"/>
      <c r="VNC28" s="14"/>
      <c r="VNE28" s="14"/>
      <c r="VNG28" s="14"/>
      <c r="VNI28" s="14"/>
      <c r="VNK28" s="14"/>
      <c r="VNM28" s="14"/>
      <c r="VNO28" s="14"/>
      <c r="VNQ28" s="14"/>
      <c r="VNS28" s="14"/>
      <c r="VNU28" s="14"/>
      <c r="VNW28" s="14"/>
      <c r="VNY28" s="14"/>
      <c r="VOA28" s="14"/>
      <c r="VOC28" s="14"/>
      <c r="VOE28" s="14"/>
      <c r="VOG28" s="14"/>
      <c r="VOI28" s="14"/>
      <c r="VOK28" s="14"/>
      <c r="VOM28" s="14"/>
      <c r="VOO28" s="14"/>
      <c r="VOQ28" s="14"/>
      <c r="VOS28" s="14"/>
      <c r="VOU28" s="14"/>
      <c r="VOW28" s="14"/>
      <c r="VOY28" s="14"/>
      <c r="VPA28" s="14"/>
      <c r="VPC28" s="14"/>
      <c r="VPE28" s="14"/>
      <c r="VPG28" s="14"/>
      <c r="VPI28" s="14"/>
      <c r="VPK28" s="14"/>
      <c r="VPM28" s="14"/>
      <c r="VPO28" s="14"/>
      <c r="VPQ28" s="14"/>
      <c r="VPS28" s="14"/>
      <c r="VPU28" s="14"/>
      <c r="VPW28" s="14"/>
      <c r="VPY28" s="14"/>
      <c r="VQA28" s="14"/>
      <c r="VQC28" s="14"/>
      <c r="VQE28" s="14"/>
      <c r="VQG28" s="14"/>
      <c r="VQI28" s="14"/>
      <c r="VQK28" s="14"/>
      <c r="VQM28" s="14"/>
      <c r="VQO28" s="14"/>
      <c r="VQQ28" s="14"/>
      <c r="VQS28" s="14"/>
      <c r="VQU28" s="14"/>
      <c r="VQW28" s="14"/>
      <c r="VQY28" s="14"/>
      <c r="VRA28" s="14"/>
      <c r="VRC28" s="14"/>
      <c r="VRE28" s="14"/>
      <c r="VRG28" s="14"/>
      <c r="VRI28" s="14"/>
      <c r="VRK28" s="14"/>
      <c r="VRM28" s="14"/>
      <c r="VRO28" s="14"/>
      <c r="VRQ28" s="14"/>
      <c r="VRS28" s="14"/>
      <c r="VRU28" s="14"/>
      <c r="VRW28" s="14"/>
      <c r="VRY28" s="14"/>
      <c r="VSA28" s="14"/>
      <c r="VSC28" s="14"/>
      <c r="VSE28" s="14"/>
      <c r="VSG28" s="14"/>
      <c r="VSI28" s="14"/>
      <c r="VSK28" s="14"/>
      <c r="VSM28" s="14"/>
      <c r="VSO28" s="14"/>
      <c r="VSQ28" s="14"/>
      <c r="VSS28" s="14"/>
      <c r="VSU28" s="14"/>
      <c r="VSW28" s="14"/>
      <c r="VSY28" s="14"/>
      <c r="VTA28" s="14"/>
      <c r="VTC28" s="14"/>
      <c r="VTE28" s="14"/>
      <c r="VTG28" s="14"/>
      <c r="VTI28" s="14"/>
      <c r="VTK28" s="14"/>
      <c r="VTM28" s="14"/>
      <c r="VTO28" s="14"/>
      <c r="VTQ28" s="14"/>
      <c r="VTS28" s="14"/>
      <c r="VTU28" s="14"/>
      <c r="VTW28" s="14"/>
      <c r="VTY28" s="14"/>
      <c r="VUA28" s="14"/>
      <c r="VUC28" s="14"/>
      <c r="VUE28" s="14"/>
      <c r="VUG28" s="14"/>
      <c r="VUI28" s="14"/>
      <c r="VUK28" s="14"/>
      <c r="VUM28" s="14"/>
      <c r="VUO28" s="14"/>
      <c r="VUQ28" s="14"/>
      <c r="VUS28" s="14"/>
      <c r="VUU28" s="14"/>
      <c r="VUW28" s="14"/>
      <c r="VUY28" s="14"/>
      <c r="VVA28" s="14"/>
      <c r="VVC28" s="14"/>
      <c r="VVE28" s="14"/>
      <c r="VVG28" s="14"/>
      <c r="VVI28" s="14"/>
      <c r="VVK28" s="14"/>
      <c r="VVM28" s="14"/>
      <c r="VVO28" s="14"/>
      <c r="VVQ28" s="14"/>
      <c r="VVS28" s="14"/>
      <c r="VVU28" s="14"/>
      <c r="VVW28" s="14"/>
      <c r="VVY28" s="14"/>
      <c r="VWA28" s="14"/>
      <c r="VWC28" s="14"/>
      <c r="VWE28" s="14"/>
      <c r="VWG28" s="14"/>
      <c r="VWI28" s="14"/>
      <c r="VWK28" s="14"/>
      <c r="VWM28" s="14"/>
      <c r="VWO28" s="14"/>
      <c r="VWQ28" s="14"/>
      <c r="VWS28" s="14"/>
      <c r="VWU28" s="14"/>
      <c r="VWW28" s="14"/>
      <c r="VWY28" s="14"/>
      <c r="VXA28" s="14"/>
      <c r="VXC28" s="14"/>
      <c r="VXE28" s="14"/>
      <c r="VXG28" s="14"/>
      <c r="VXI28" s="14"/>
      <c r="VXK28" s="14"/>
      <c r="VXM28" s="14"/>
      <c r="VXO28" s="14"/>
      <c r="VXQ28" s="14"/>
      <c r="VXS28" s="14"/>
      <c r="VXU28" s="14"/>
      <c r="VXW28" s="14"/>
      <c r="VXY28" s="14"/>
      <c r="VYA28" s="14"/>
      <c r="VYC28" s="14"/>
      <c r="VYE28" s="14"/>
      <c r="VYG28" s="14"/>
      <c r="VYI28" s="14"/>
      <c r="VYK28" s="14"/>
      <c r="VYM28" s="14"/>
      <c r="VYO28" s="14"/>
      <c r="VYQ28" s="14"/>
      <c r="VYS28" s="14"/>
      <c r="VYU28" s="14"/>
      <c r="VYW28" s="14"/>
      <c r="VYY28" s="14"/>
      <c r="VZA28" s="14"/>
      <c r="VZC28" s="14"/>
      <c r="VZE28" s="14"/>
      <c r="VZG28" s="14"/>
      <c r="VZI28" s="14"/>
      <c r="VZK28" s="14"/>
      <c r="VZM28" s="14"/>
      <c r="VZO28" s="14"/>
      <c r="VZQ28" s="14"/>
      <c r="VZS28" s="14"/>
      <c r="VZU28" s="14"/>
      <c r="VZW28" s="14"/>
      <c r="VZY28" s="14"/>
      <c r="WAA28" s="14"/>
      <c r="WAC28" s="14"/>
      <c r="WAE28" s="14"/>
      <c r="WAG28" s="14"/>
      <c r="WAI28" s="14"/>
      <c r="WAK28" s="14"/>
      <c r="WAM28" s="14"/>
      <c r="WAO28" s="14"/>
      <c r="WAQ28" s="14"/>
      <c r="WAS28" s="14"/>
      <c r="WAU28" s="14"/>
      <c r="WAW28" s="14"/>
      <c r="WAY28" s="14"/>
      <c r="WBA28" s="14"/>
      <c r="WBC28" s="14"/>
      <c r="WBE28" s="14"/>
      <c r="WBG28" s="14"/>
      <c r="WBI28" s="14"/>
      <c r="WBK28" s="14"/>
      <c r="WBM28" s="14"/>
      <c r="WBO28" s="14"/>
      <c r="WBQ28" s="14"/>
      <c r="WBS28" s="14"/>
      <c r="WBU28" s="14"/>
      <c r="WBW28" s="14"/>
      <c r="WBY28" s="14"/>
      <c r="WCA28" s="14"/>
      <c r="WCC28" s="14"/>
      <c r="WCE28" s="14"/>
      <c r="WCG28" s="14"/>
      <c r="WCI28" s="14"/>
      <c r="WCK28" s="14"/>
      <c r="WCM28" s="14"/>
      <c r="WCO28" s="14"/>
      <c r="WCQ28" s="14"/>
      <c r="WCS28" s="14"/>
      <c r="WCU28" s="14"/>
      <c r="WCW28" s="14"/>
      <c r="WCY28" s="14"/>
      <c r="WDA28" s="14"/>
      <c r="WDC28" s="14"/>
      <c r="WDE28" s="14"/>
      <c r="WDG28" s="14"/>
      <c r="WDI28" s="14"/>
      <c r="WDK28" s="14"/>
      <c r="WDM28" s="14"/>
      <c r="WDO28" s="14"/>
      <c r="WDQ28" s="14"/>
      <c r="WDS28" s="14"/>
      <c r="WDU28" s="14"/>
      <c r="WDW28" s="14"/>
      <c r="WDY28" s="14"/>
      <c r="WEA28" s="14"/>
      <c r="WEC28" s="14"/>
      <c r="WEE28" s="14"/>
      <c r="WEG28" s="14"/>
      <c r="WEI28" s="14"/>
      <c r="WEK28" s="14"/>
      <c r="WEM28" s="14"/>
      <c r="WEO28" s="14"/>
      <c r="WEQ28" s="14"/>
      <c r="WES28" s="14"/>
      <c r="WEU28" s="14"/>
      <c r="WEW28" s="14"/>
      <c r="WEY28" s="14"/>
      <c r="WFA28" s="14"/>
      <c r="WFC28" s="14"/>
      <c r="WFE28" s="14"/>
      <c r="WFG28" s="14"/>
      <c r="WFI28" s="14"/>
      <c r="WFK28" s="14"/>
      <c r="WFM28" s="14"/>
      <c r="WFO28" s="14"/>
      <c r="WFQ28" s="14"/>
      <c r="WFS28" s="14"/>
      <c r="WFU28" s="14"/>
      <c r="WFW28" s="14"/>
      <c r="WFY28" s="14"/>
      <c r="WGA28" s="14"/>
      <c r="WGC28" s="14"/>
      <c r="WGE28" s="14"/>
      <c r="WGG28" s="14"/>
      <c r="WGI28" s="14"/>
      <c r="WGK28" s="14"/>
      <c r="WGM28" s="14"/>
      <c r="WGO28" s="14"/>
      <c r="WGQ28" s="14"/>
      <c r="WGS28" s="14"/>
      <c r="WGU28" s="14"/>
      <c r="WGW28" s="14"/>
      <c r="WGY28" s="14"/>
      <c r="WHA28" s="14"/>
      <c r="WHC28" s="14"/>
      <c r="WHE28" s="14"/>
      <c r="WHG28" s="14"/>
      <c r="WHI28" s="14"/>
      <c r="WHK28" s="14"/>
      <c r="WHM28" s="14"/>
      <c r="WHO28" s="14"/>
      <c r="WHQ28" s="14"/>
      <c r="WHS28" s="14"/>
      <c r="WHU28" s="14"/>
      <c r="WHW28" s="14"/>
      <c r="WHY28" s="14"/>
      <c r="WIA28" s="14"/>
      <c r="WIC28" s="14"/>
      <c r="WIE28" s="14"/>
      <c r="WIG28" s="14"/>
      <c r="WII28" s="14"/>
      <c r="WIK28" s="14"/>
      <c r="WIM28" s="14"/>
      <c r="WIO28" s="14"/>
      <c r="WIQ28" s="14"/>
      <c r="WIS28" s="14"/>
      <c r="WIU28" s="14"/>
      <c r="WIW28" s="14"/>
      <c r="WIY28" s="14"/>
      <c r="WJA28" s="14"/>
      <c r="WJC28" s="14"/>
      <c r="WJE28" s="14"/>
      <c r="WJG28" s="14"/>
      <c r="WJI28" s="14"/>
      <c r="WJK28" s="14"/>
      <c r="WJM28" s="14"/>
      <c r="WJO28" s="14"/>
      <c r="WJQ28" s="14"/>
      <c r="WJS28" s="14"/>
      <c r="WJU28" s="14"/>
      <c r="WJW28" s="14"/>
      <c r="WJY28" s="14"/>
      <c r="WKA28" s="14"/>
      <c r="WKC28" s="14"/>
      <c r="WKE28" s="14"/>
      <c r="WKG28" s="14"/>
      <c r="WKI28" s="14"/>
      <c r="WKK28" s="14"/>
      <c r="WKM28" s="14"/>
      <c r="WKO28" s="14"/>
      <c r="WKQ28" s="14"/>
      <c r="WKS28" s="14"/>
      <c r="WKU28" s="14"/>
      <c r="WKW28" s="14"/>
      <c r="WKY28" s="14"/>
      <c r="WLA28" s="14"/>
      <c r="WLC28" s="14"/>
      <c r="WLE28" s="14"/>
      <c r="WLG28" s="14"/>
      <c r="WLI28" s="14"/>
      <c r="WLK28" s="14"/>
      <c r="WLM28" s="14"/>
      <c r="WLO28" s="14"/>
      <c r="WLQ28" s="14"/>
      <c r="WLS28" s="14"/>
      <c r="WLU28" s="14"/>
      <c r="WLW28" s="14"/>
      <c r="WLY28" s="14"/>
      <c r="WMA28" s="14"/>
      <c r="WMC28" s="14"/>
      <c r="WME28" s="14"/>
      <c r="WMG28" s="14"/>
      <c r="WMI28" s="14"/>
      <c r="WMK28" s="14"/>
      <c r="WMM28" s="14"/>
      <c r="WMO28" s="14"/>
      <c r="WMQ28" s="14"/>
      <c r="WMS28" s="14"/>
      <c r="WMU28" s="14"/>
      <c r="WMW28" s="14"/>
      <c r="WMY28" s="14"/>
      <c r="WNA28" s="14"/>
      <c r="WNC28" s="14"/>
      <c r="WNE28" s="14"/>
      <c r="WNG28" s="14"/>
      <c r="WNI28" s="14"/>
      <c r="WNK28" s="14"/>
      <c r="WNM28" s="14"/>
      <c r="WNO28" s="14"/>
      <c r="WNQ28" s="14"/>
      <c r="WNS28" s="14"/>
      <c r="WNU28" s="14"/>
      <c r="WNW28" s="14"/>
      <c r="WNY28" s="14"/>
      <c r="WOA28" s="14"/>
      <c r="WOC28" s="14"/>
      <c r="WOE28" s="14"/>
      <c r="WOG28" s="14"/>
      <c r="WOI28" s="14"/>
      <c r="WOK28" s="14"/>
      <c r="WOM28" s="14"/>
      <c r="WOO28" s="14"/>
      <c r="WOQ28" s="14"/>
      <c r="WOS28" s="14"/>
      <c r="WOU28" s="14"/>
      <c r="WOW28" s="14"/>
      <c r="WOY28" s="14"/>
      <c r="WPA28" s="14"/>
      <c r="WPC28" s="14"/>
      <c r="WPE28" s="14"/>
      <c r="WPG28" s="14"/>
      <c r="WPI28" s="14"/>
      <c r="WPK28" s="14"/>
      <c r="WPM28" s="14"/>
      <c r="WPO28" s="14"/>
      <c r="WPQ28" s="14"/>
      <c r="WPS28" s="14"/>
      <c r="WPU28" s="14"/>
      <c r="WPW28" s="14"/>
      <c r="WPY28" s="14"/>
      <c r="WQA28" s="14"/>
      <c r="WQC28" s="14"/>
      <c r="WQE28" s="14"/>
      <c r="WQG28" s="14"/>
      <c r="WQI28" s="14"/>
      <c r="WQK28" s="14"/>
      <c r="WQM28" s="14"/>
      <c r="WQO28" s="14"/>
      <c r="WQQ28" s="14"/>
      <c r="WQS28" s="14"/>
      <c r="WQU28" s="14"/>
      <c r="WQW28" s="14"/>
      <c r="WQY28" s="14"/>
      <c r="WRA28" s="14"/>
      <c r="WRC28" s="14"/>
      <c r="WRE28" s="14"/>
      <c r="WRG28" s="14"/>
      <c r="WRI28" s="14"/>
      <c r="WRK28" s="14"/>
      <c r="WRM28" s="14"/>
      <c r="WRO28" s="14"/>
      <c r="WRQ28" s="14"/>
      <c r="WRS28" s="14"/>
      <c r="WRU28" s="14"/>
      <c r="WRW28" s="14"/>
      <c r="WRY28" s="14"/>
      <c r="WSA28" s="14"/>
      <c r="WSC28" s="14"/>
      <c r="WSE28" s="14"/>
      <c r="WSG28" s="14"/>
      <c r="WSI28" s="14"/>
      <c r="WSK28" s="14"/>
      <c r="WSM28" s="14"/>
      <c r="WSO28" s="14"/>
      <c r="WSQ28" s="14"/>
      <c r="WSS28" s="14"/>
      <c r="WSU28" s="14"/>
      <c r="WSW28" s="14"/>
      <c r="WSY28" s="14"/>
      <c r="WTA28" s="14"/>
      <c r="WTC28" s="14"/>
      <c r="WTE28" s="14"/>
      <c r="WTG28" s="14"/>
      <c r="WTI28" s="14"/>
      <c r="WTK28" s="14"/>
      <c r="WTM28" s="14"/>
      <c r="WTO28" s="14"/>
      <c r="WTQ28" s="14"/>
      <c r="WTS28" s="14"/>
      <c r="WTU28" s="14"/>
      <c r="WTW28" s="14"/>
      <c r="WTY28" s="14"/>
      <c r="WUA28" s="14"/>
      <c r="WUC28" s="14"/>
      <c r="WUE28" s="14"/>
      <c r="WUG28" s="14"/>
      <c r="WUI28" s="14"/>
      <c r="WUK28" s="14"/>
      <c r="WUM28" s="14"/>
      <c r="WUO28" s="14"/>
      <c r="WUQ28" s="14"/>
      <c r="WUS28" s="14"/>
      <c r="WUU28" s="14"/>
      <c r="WUW28" s="14"/>
      <c r="WUY28" s="14"/>
      <c r="WVA28" s="14"/>
      <c r="WVC28" s="14"/>
      <c r="WVE28" s="14"/>
      <c r="WVG28" s="14"/>
      <c r="WVI28" s="14"/>
      <c r="WVK28" s="14"/>
      <c r="WVM28" s="14"/>
      <c r="WVO28" s="14"/>
      <c r="WVQ28" s="14"/>
      <c r="WVS28" s="14"/>
      <c r="WVU28" s="14"/>
      <c r="WVW28" s="14"/>
      <c r="WVY28" s="14"/>
      <c r="WWA28" s="14"/>
      <c r="WWC28" s="14"/>
      <c r="WWE28" s="14"/>
      <c r="WWG28" s="14"/>
      <c r="WWI28" s="14"/>
      <c r="WWK28" s="14"/>
      <c r="WWM28" s="14"/>
      <c r="WWO28" s="14"/>
      <c r="WWQ28" s="14"/>
      <c r="WWS28" s="14"/>
      <c r="WWU28" s="14"/>
      <c r="WWW28" s="14"/>
      <c r="WWY28" s="14"/>
      <c r="WXA28" s="14"/>
      <c r="WXC28" s="14"/>
      <c r="WXE28" s="14"/>
      <c r="WXG28" s="14"/>
      <c r="WXI28" s="14"/>
      <c r="WXK28" s="14"/>
      <c r="WXM28" s="14"/>
      <c r="WXO28" s="14"/>
      <c r="WXQ28" s="14"/>
      <c r="WXS28" s="14"/>
      <c r="WXU28" s="14"/>
      <c r="WXW28" s="14"/>
      <c r="WXY28" s="14"/>
      <c r="WYA28" s="14"/>
      <c r="WYC28" s="14"/>
      <c r="WYE28" s="14"/>
      <c r="WYG28" s="14"/>
      <c r="WYI28" s="14"/>
      <c r="WYK28" s="14"/>
      <c r="WYM28" s="14"/>
      <c r="WYO28" s="14"/>
      <c r="WYQ28" s="14"/>
      <c r="WYS28" s="14"/>
      <c r="WYU28" s="14"/>
      <c r="WYW28" s="14"/>
      <c r="WYY28" s="14"/>
      <c r="WZA28" s="14"/>
      <c r="WZC28" s="14"/>
      <c r="WZE28" s="14"/>
      <c r="WZG28" s="14"/>
      <c r="WZI28" s="14"/>
      <c r="WZK28" s="14"/>
      <c r="WZM28" s="14"/>
      <c r="WZO28" s="14"/>
      <c r="WZQ28" s="14"/>
      <c r="WZS28" s="14"/>
      <c r="WZU28" s="14"/>
      <c r="WZW28" s="14"/>
      <c r="WZY28" s="14"/>
      <c r="XAA28" s="14"/>
      <c r="XAC28" s="14"/>
      <c r="XAE28" s="14"/>
      <c r="XAG28" s="14"/>
      <c r="XAI28" s="14"/>
      <c r="XAK28" s="14"/>
      <c r="XAM28" s="14"/>
      <c r="XAO28" s="14"/>
      <c r="XAQ28" s="14"/>
      <c r="XAS28" s="14"/>
      <c r="XAU28" s="14"/>
      <c r="XAW28" s="14"/>
      <c r="XAY28" s="14"/>
      <c r="XBA28" s="14"/>
      <c r="XBC28" s="14"/>
      <c r="XBE28" s="14"/>
      <c r="XBG28" s="14"/>
      <c r="XBI28" s="14"/>
      <c r="XBK28" s="14"/>
      <c r="XBM28" s="14"/>
      <c r="XBO28" s="14"/>
      <c r="XBQ28" s="14"/>
      <c r="XBS28" s="14"/>
      <c r="XBU28" s="14"/>
      <c r="XBW28" s="14"/>
      <c r="XBY28" s="14"/>
      <c r="XCA28" s="14"/>
      <c r="XCC28" s="14"/>
      <c r="XCE28" s="14"/>
      <c r="XCG28" s="14"/>
      <c r="XCI28" s="14"/>
      <c r="XCK28" s="14"/>
      <c r="XCM28" s="14"/>
      <c r="XCO28" s="14"/>
      <c r="XCQ28" s="14"/>
      <c r="XCS28" s="14"/>
      <c r="XCU28" s="14"/>
      <c r="XCW28" s="14"/>
      <c r="XCY28" s="14"/>
      <c r="XDA28" s="14"/>
      <c r="XDC28" s="14"/>
      <c r="XDE28" s="14"/>
      <c r="XDG28" s="14"/>
      <c r="XDI28" s="14"/>
      <c r="XDK28" s="14"/>
      <c r="XDM28" s="14"/>
      <c r="XDO28" s="14"/>
      <c r="XDQ28" s="14"/>
      <c r="XDS28" s="14"/>
      <c r="XDU28" s="14"/>
      <c r="XDW28" s="14"/>
      <c r="XDY28" s="14"/>
      <c r="XEA28" s="14"/>
      <c r="XEC28" s="14"/>
      <c r="XEE28" s="14"/>
      <c r="XEG28" s="14"/>
      <c r="XEI28" s="14"/>
      <c r="XEK28" s="14"/>
      <c r="XEM28" s="14"/>
      <c r="XEO28" s="14"/>
      <c r="XEQ28" s="14"/>
      <c r="XES28" s="14"/>
      <c r="XEU28" s="14"/>
      <c r="XEW28" s="14"/>
      <c r="XEY28" s="14"/>
      <c r="XFA28" s="14"/>
      <c r="XFC28" s="14"/>
    </row>
    <row r="29" spans="1:1023 1025:2047 2049:3071 3073:4095 4097:5119 5121:6143 6145:7167 7169:8191 8193:9215 9217:10239 10241:11263 11265:12287 12289:13311 13313:14335 14337:15359 15361:16383" x14ac:dyDescent="0.25">
      <c r="A29" s="14" t="s">
        <v>6071</v>
      </c>
      <c r="B29" s="7">
        <v>6558489.6399999931</v>
      </c>
      <c r="C29" s="14"/>
      <c r="E29" s="14"/>
      <c r="G29" s="14"/>
      <c r="I29" s="14"/>
      <c r="K29" s="14"/>
      <c r="M29" s="14"/>
      <c r="O29" s="14"/>
      <c r="Q29" s="14"/>
      <c r="S29" s="14"/>
      <c r="U29" s="14"/>
      <c r="W29" s="14"/>
      <c r="Y29" s="14"/>
      <c r="AA29" s="14"/>
      <c r="AC29" s="14"/>
      <c r="AE29" s="14"/>
      <c r="AG29" s="14"/>
      <c r="AI29" s="14"/>
      <c r="AK29" s="14"/>
      <c r="AM29" s="14"/>
      <c r="AO29" s="14"/>
      <c r="AQ29" s="14"/>
      <c r="AS29" s="14"/>
      <c r="AU29" s="14"/>
      <c r="AW29" s="14"/>
      <c r="AY29" s="14"/>
      <c r="BA29" s="14"/>
      <c r="BC29" s="14"/>
      <c r="BE29" s="14"/>
      <c r="BG29" s="14"/>
      <c r="BI29" s="14"/>
      <c r="BK29" s="14"/>
      <c r="BM29" s="14"/>
      <c r="BO29" s="14"/>
      <c r="BQ29" s="14"/>
      <c r="BS29" s="14"/>
      <c r="BU29" s="14"/>
      <c r="BW29" s="14"/>
      <c r="BY29" s="14"/>
      <c r="CA29" s="14"/>
      <c r="CC29" s="14"/>
      <c r="CE29" s="14"/>
      <c r="CG29" s="14"/>
      <c r="CI29" s="14"/>
      <c r="CK29" s="14"/>
      <c r="CM29" s="14"/>
      <c r="CO29" s="14"/>
      <c r="CQ29" s="14"/>
      <c r="CS29" s="14"/>
      <c r="CU29" s="14"/>
      <c r="CW29" s="14"/>
      <c r="CY29" s="14"/>
      <c r="DA29" s="14"/>
      <c r="DC29" s="14"/>
      <c r="DE29" s="14"/>
      <c r="DG29" s="14"/>
      <c r="DI29" s="14"/>
      <c r="DK29" s="14"/>
      <c r="DM29" s="14"/>
      <c r="DO29" s="14"/>
      <c r="DQ29" s="14"/>
      <c r="DS29" s="14"/>
      <c r="DU29" s="14"/>
      <c r="DW29" s="14"/>
      <c r="DY29" s="14"/>
      <c r="EA29" s="14"/>
      <c r="EC29" s="14"/>
      <c r="EE29" s="14"/>
      <c r="EG29" s="14"/>
      <c r="EI29" s="14"/>
      <c r="EK29" s="14"/>
      <c r="EM29" s="14"/>
      <c r="EO29" s="14"/>
      <c r="EQ29" s="14"/>
      <c r="ES29" s="14"/>
      <c r="EU29" s="14"/>
      <c r="EW29" s="14"/>
      <c r="EY29" s="14"/>
      <c r="FA29" s="14"/>
      <c r="FC29" s="14"/>
      <c r="FE29" s="14"/>
      <c r="FG29" s="14"/>
      <c r="FI29" s="14"/>
      <c r="FK29" s="14"/>
      <c r="FM29" s="14"/>
      <c r="FO29" s="14"/>
      <c r="FQ29" s="14"/>
      <c r="FS29" s="14"/>
      <c r="FU29" s="14"/>
      <c r="FW29" s="14"/>
      <c r="FY29" s="14"/>
      <c r="GA29" s="14"/>
      <c r="GC29" s="14"/>
      <c r="GE29" s="14"/>
      <c r="GG29" s="14"/>
      <c r="GI29" s="14"/>
      <c r="GK29" s="14"/>
      <c r="GM29" s="14"/>
      <c r="GO29" s="14"/>
      <c r="GQ29" s="14"/>
      <c r="GS29" s="14"/>
      <c r="GU29" s="14"/>
      <c r="GW29" s="14"/>
      <c r="GY29" s="14"/>
      <c r="HA29" s="14"/>
      <c r="HC29" s="14"/>
      <c r="HE29" s="14"/>
      <c r="HG29" s="14"/>
      <c r="HI29" s="14"/>
      <c r="HK29" s="14"/>
      <c r="HM29" s="14"/>
      <c r="HO29" s="14"/>
      <c r="HQ29" s="14"/>
      <c r="HS29" s="14"/>
      <c r="HU29" s="14"/>
      <c r="HW29" s="14"/>
      <c r="HY29" s="14"/>
      <c r="IA29" s="14"/>
      <c r="IC29" s="14"/>
      <c r="IE29" s="14"/>
      <c r="IG29" s="14"/>
      <c r="II29" s="14"/>
      <c r="IK29" s="14"/>
      <c r="IM29" s="14"/>
      <c r="IO29" s="14"/>
      <c r="IQ29" s="14"/>
      <c r="IS29" s="14"/>
      <c r="IU29" s="14"/>
      <c r="IW29" s="14"/>
      <c r="IY29" s="14"/>
      <c r="JA29" s="14"/>
      <c r="JC29" s="14"/>
      <c r="JE29" s="14"/>
      <c r="JG29" s="14"/>
      <c r="JI29" s="14"/>
      <c r="JK29" s="14"/>
      <c r="JM29" s="14"/>
      <c r="JO29" s="14"/>
      <c r="JQ29" s="14"/>
      <c r="JS29" s="14"/>
      <c r="JU29" s="14"/>
      <c r="JW29" s="14"/>
      <c r="JY29" s="14"/>
      <c r="KA29" s="14"/>
      <c r="KC29" s="14"/>
      <c r="KE29" s="14"/>
      <c r="KG29" s="14"/>
      <c r="KI29" s="14"/>
      <c r="KK29" s="14"/>
      <c r="KM29" s="14"/>
      <c r="KO29" s="14"/>
      <c r="KQ29" s="14"/>
      <c r="KS29" s="14"/>
      <c r="KU29" s="14"/>
      <c r="KW29" s="14"/>
      <c r="KY29" s="14"/>
      <c r="LA29" s="14"/>
      <c r="LC29" s="14"/>
      <c r="LE29" s="14"/>
      <c r="LG29" s="14"/>
      <c r="LI29" s="14"/>
      <c r="LK29" s="14"/>
      <c r="LM29" s="14"/>
      <c r="LO29" s="14"/>
      <c r="LQ29" s="14"/>
      <c r="LS29" s="14"/>
      <c r="LU29" s="14"/>
      <c r="LW29" s="14"/>
      <c r="LY29" s="14"/>
      <c r="MA29" s="14"/>
      <c r="MC29" s="14"/>
      <c r="ME29" s="14"/>
      <c r="MG29" s="14"/>
      <c r="MI29" s="14"/>
      <c r="MK29" s="14"/>
      <c r="MM29" s="14"/>
      <c r="MO29" s="14"/>
      <c r="MQ29" s="14"/>
      <c r="MS29" s="14"/>
      <c r="MU29" s="14"/>
      <c r="MW29" s="14"/>
      <c r="MY29" s="14"/>
      <c r="NA29" s="14"/>
      <c r="NC29" s="14"/>
      <c r="NE29" s="14"/>
      <c r="NG29" s="14"/>
      <c r="NI29" s="14"/>
      <c r="NK29" s="14"/>
      <c r="NM29" s="14"/>
      <c r="NO29" s="14"/>
      <c r="NQ29" s="14"/>
      <c r="NS29" s="14"/>
      <c r="NU29" s="14"/>
      <c r="NW29" s="14"/>
      <c r="NY29" s="14"/>
      <c r="OA29" s="14"/>
      <c r="OC29" s="14"/>
      <c r="OE29" s="14"/>
      <c r="OG29" s="14"/>
      <c r="OI29" s="14"/>
      <c r="OK29" s="14"/>
      <c r="OM29" s="14"/>
      <c r="OO29" s="14"/>
      <c r="OQ29" s="14"/>
      <c r="OS29" s="14"/>
      <c r="OU29" s="14"/>
      <c r="OW29" s="14"/>
      <c r="OY29" s="14"/>
      <c r="PA29" s="14"/>
      <c r="PC29" s="14"/>
      <c r="PE29" s="14"/>
      <c r="PG29" s="14"/>
      <c r="PI29" s="14"/>
      <c r="PK29" s="14"/>
      <c r="PM29" s="14"/>
      <c r="PO29" s="14"/>
      <c r="PQ29" s="14"/>
      <c r="PS29" s="14"/>
      <c r="PU29" s="14"/>
      <c r="PW29" s="14"/>
      <c r="PY29" s="14"/>
      <c r="QA29" s="14"/>
      <c r="QC29" s="14"/>
      <c r="QE29" s="14"/>
      <c r="QG29" s="14"/>
      <c r="QI29" s="14"/>
      <c r="QK29" s="14"/>
      <c r="QM29" s="14"/>
      <c r="QO29" s="14"/>
      <c r="QQ29" s="14"/>
      <c r="QS29" s="14"/>
      <c r="QU29" s="14"/>
      <c r="QW29" s="14"/>
      <c r="QY29" s="14"/>
      <c r="RA29" s="14"/>
      <c r="RC29" s="14"/>
      <c r="RE29" s="14"/>
      <c r="RG29" s="14"/>
      <c r="RI29" s="14"/>
      <c r="RK29" s="14"/>
      <c r="RM29" s="14"/>
      <c r="RO29" s="14"/>
      <c r="RQ29" s="14"/>
      <c r="RS29" s="14"/>
      <c r="RU29" s="14"/>
      <c r="RW29" s="14"/>
      <c r="RY29" s="14"/>
      <c r="SA29" s="14"/>
      <c r="SC29" s="14"/>
      <c r="SE29" s="14"/>
      <c r="SG29" s="14"/>
      <c r="SI29" s="14"/>
      <c r="SK29" s="14"/>
      <c r="SM29" s="14"/>
      <c r="SO29" s="14"/>
      <c r="SQ29" s="14"/>
      <c r="SS29" s="14"/>
      <c r="SU29" s="14"/>
      <c r="SW29" s="14"/>
      <c r="SY29" s="14"/>
      <c r="TA29" s="14"/>
      <c r="TC29" s="14"/>
      <c r="TE29" s="14"/>
      <c r="TG29" s="14"/>
      <c r="TI29" s="14"/>
      <c r="TK29" s="14"/>
      <c r="TM29" s="14"/>
      <c r="TO29" s="14"/>
      <c r="TQ29" s="14"/>
      <c r="TS29" s="14"/>
      <c r="TU29" s="14"/>
      <c r="TW29" s="14"/>
      <c r="TY29" s="14"/>
      <c r="UA29" s="14"/>
      <c r="UC29" s="14"/>
      <c r="UE29" s="14"/>
      <c r="UG29" s="14"/>
      <c r="UI29" s="14"/>
      <c r="UK29" s="14"/>
      <c r="UM29" s="14"/>
      <c r="UO29" s="14"/>
      <c r="UQ29" s="14"/>
      <c r="US29" s="14"/>
      <c r="UU29" s="14"/>
      <c r="UW29" s="14"/>
      <c r="UY29" s="14"/>
      <c r="VA29" s="14"/>
      <c r="VC29" s="14"/>
      <c r="VE29" s="14"/>
      <c r="VG29" s="14"/>
      <c r="VI29" s="14"/>
      <c r="VK29" s="14"/>
      <c r="VM29" s="14"/>
      <c r="VO29" s="14"/>
      <c r="VQ29" s="14"/>
      <c r="VS29" s="14"/>
      <c r="VU29" s="14"/>
      <c r="VW29" s="14"/>
      <c r="VY29" s="14"/>
      <c r="WA29" s="14"/>
      <c r="WC29" s="14"/>
      <c r="WE29" s="14"/>
      <c r="WG29" s="14"/>
      <c r="WI29" s="14"/>
      <c r="WK29" s="14"/>
      <c r="WM29" s="14"/>
      <c r="WO29" s="14"/>
      <c r="WQ29" s="14"/>
      <c r="WS29" s="14"/>
      <c r="WU29" s="14"/>
      <c r="WW29" s="14"/>
      <c r="WY29" s="14"/>
      <c r="XA29" s="14"/>
      <c r="XC29" s="14"/>
      <c r="XE29" s="14"/>
      <c r="XG29" s="14"/>
      <c r="XI29" s="14"/>
      <c r="XK29" s="14"/>
      <c r="XM29" s="14"/>
      <c r="XO29" s="14"/>
      <c r="XQ29" s="14"/>
      <c r="XS29" s="14"/>
      <c r="XU29" s="14"/>
      <c r="XW29" s="14"/>
      <c r="XY29" s="14"/>
      <c r="YA29" s="14"/>
      <c r="YC29" s="14"/>
      <c r="YE29" s="14"/>
      <c r="YG29" s="14"/>
      <c r="YI29" s="14"/>
      <c r="YK29" s="14"/>
      <c r="YM29" s="14"/>
      <c r="YO29" s="14"/>
      <c r="YQ29" s="14"/>
      <c r="YS29" s="14"/>
      <c r="YU29" s="14"/>
      <c r="YW29" s="14"/>
      <c r="YY29" s="14"/>
      <c r="ZA29" s="14"/>
      <c r="ZC29" s="14"/>
      <c r="ZE29" s="14"/>
      <c r="ZG29" s="14"/>
      <c r="ZI29" s="14"/>
      <c r="ZK29" s="14"/>
      <c r="ZM29" s="14"/>
      <c r="ZO29" s="14"/>
      <c r="ZQ29" s="14"/>
      <c r="ZS29" s="14"/>
      <c r="ZU29" s="14"/>
      <c r="ZW29" s="14"/>
      <c r="ZY29" s="14"/>
      <c r="AAA29" s="14"/>
      <c r="AAC29" s="14"/>
      <c r="AAE29" s="14"/>
      <c r="AAG29" s="14"/>
      <c r="AAI29" s="14"/>
      <c r="AAK29" s="14"/>
      <c r="AAM29" s="14"/>
      <c r="AAO29" s="14"/>
      <c r="AAQ29" s="14"/>
      <c r="AAS29" s="14"/>
      <c r="AAU29" s="14"/>
      <c r="AAW29" s="14"/>
      <c r="AAY29" s="14"/>
      <c r="ABA29" s="14"/>
      <c r="ABC29" s="14"/>
      <c r="ABE29" s="14"/>
      <c r="ABG29" s="14"/>
      <c r="ABI29" s="14"/>
      <c r="ABK29" s="14"/>
      <c r="ABM29" s="14"/>
      <c r="ABO29" s="14"/>
      <c r="ABQ29" s="14"/>
      <c r="ABS29" s="14"/>
      <c r="ABU29" s="14"/>
      <c r="ABW29" s="14"/>
      <c r="ABY29" s="14"/>
      <c r="ACA29" s="14"/>
      <c r="ACC29" s="14"/>
      <c r="ACE29" s="14"/>
      <c r="ACG29" s="14"/>
      <c r="ACI29" s="14"/>
      <c r="ACK29" s="14"/>
      <c r="ACM29" s="14"/>
      <c r="ACO29" s="14"/>
      <c r="ACQ29" s="14"/>
      <c r="ACS29" s="14"/>
      <c r="ACU29" s="14"/>
      <c r="ACW29" s="14"/>
      <c r="ACY29" s="14"/>
      <c r="ADA29" s="14"/>
      <c r="ADC29" s="14"/>
      <c r="ADE29" s="14"/>
      <c r="ADG29" s="14"/>
      <c r="ADI29" s="14"/>
      <c r="ADK29" s="14"/>
      <c r="ADM29" s="14"/>
      <c r="ADO29" s="14"/>
      <c r="ADQ29" s="14"/>
      <c r="ADS29" s="14"/>
      <c r="ADU29" s="14"/>
      <c r="ADW29" s="14"/>
      <c r="ADY29" s="14"/>
      <c r="AEA29" s="14"/>
      <c r="AEC29" s="14"/>
      <c r="AEE29" s="14"/>
      <c r="AEG29" s="14"/>
      <c r="AEI29" s="14"/>
      <c r="AEK29" s="14"/>
      <c r="AEM29" s="14"/>
      <c r="AEO29" s="14"/>
      <c r="AEQ29" s="14"/>
      <c r="AES29" s="14"/>
      <c r="AEU29" s="14"/>
      <c r="AEW29" s="14"/>
      <c r="AEY29" s="14"/>
      <c r="AFA29" s="14"/>
      <c r="AFC29" s="14"/>
      <c r="AFE29" s="14"/>
      <c r="AFG29" s="14"/>
      <c r="AFI29" s="14"/>
      <c r="AFK29" s="14"/>
      <c r="AFM29" s="14"/>
      <c r="AFO29" s="14"/>
      <c r="AFQ29" s="14"/>
      <c r="AFS29" s="14"/>
      <c r="AFU29" s="14"/>
      <c r="AFW29" s="14"/>
      <c r="AFY29" s="14"/>
      <c r="AGA29" s="14"/>
      <c r="AGC29" s="14"/>
      <c r="AGE29" s="14"/>
      <c r="AGG29" s="14"/>
      <c r="AGI29" s="14"/>
      <c r="AGK29" s="14"/>
      <c r="AGM29" s="14"/>
      <c r="AGO29" s="14"/>
      <c r="AGQ29" s="14"/>
      <c r="AGS29" s="14"/>
      <c r="AGU29" s="14"/>
      <c r="AGW29" s="14"/>
      <c r="AGY29" s="14"/>
      <c r="AHA29" s="14"/>
      <c r="AHC29" s="14"/>
      <c r="AHE29" s="14"/>
      <c r="AHG29" s="14"/>
      <c r="AHI29" s="14"/>
      <c r="AHK29" s="14"/>
      <c r="AHM29" s="14"/>
      <c r="AHO29" s="14"/>
      <c r="AHQ29" s="14"/>
      <c r="AHS29" s="14"/>
      <c r="AHU29" s="14"/>
      <c r="AHW29" s="14"/>
      <c r="AHY29" s="14"/>
      <c r="AIA29" s="14"/>
      <c r="AIC29" s="14"/>
      <c r="AIE29" s="14"/>
      <c r="AIG29" s="14"/>
      <c r="AII29" s="14"/>
      <c r="AIK29" s="14"/>
      <c r="AIM29" s="14"/>
      <c r="AIO29" s="14"/>
      <c r="AIQ29" s="14"/>
      <c r="AIS29" s="14"/>
      <c r="AIU29" s="14"/>
      <c r="AIW29" s="14"/>
      <c r="AIY29" s="14"/>
      <c r="AJA29" s="14"/>
      <c r="AJC29" s="14"/>
      <c r="AJE29" s="14"/>
      <c r="AJG29" s="14"/>
      <c r="AJI29" s="14"/>
      <c r="AJK29" s="14"/>
      <c r="AJM29" s="14"/>
      <c r="AJO29" s="14"/>
      <c r="AJQ29" s="14"/>
      <c r="AJS29" s="14"/>
      <c r="AJU29" s="14"/>
      <c r="AJW29" s="14"/>
      <c r="AJY29" s="14"/>
      <c r="AKA29" s="14"/>
      <c r="AKC29" s="14"/>
      <c r="AKE29" s="14"/>
      <c r="AKG29" s="14"/>
      <c r="AKI29" s="14"/>
      <c r="AKK29" s="14"/>
      <c r="AKM29" s="14"/>
      <c r="AKO29" s="14"/>
      <c r="AKQ29" s="14"/>
      <c r="AKS29" s="14"/>
      <c r="AKU29" s="14"/>
      <c r="AKW29" s="14"/>
      <c r="AKY29" s="14"/>
      <c r="ALA29" s="14"/>
      <c r="ALC29" s="14"/>
      <c r="ALE29" s="14"/>
      <c r="ALG29" s="14"/>
      <c r="ALI29" s="14"/>
      <c r="ALK29" s="14"/>
      <c r="ALM29" s="14"/>
      <c r="ALO29" s="14"/>
      <c r="ALQ29" s="14"/>
      <c r="ALS29" s="14"/>
      <c r="ALU29" s="14"/>
      <c r="ALW29" s="14"/>
      <c r="ALY29" s="14"/>
      <c r="AMA29" s="14"/>
      <c r="AMC29" s="14"/>
      <c r="AME29" s="14"/>
      <c r="AMG29" s="14"/>
      <c r="AMI29" s="14"/>
      <c r="AMK29" s="14"/>
      <c r="AMM29" s="14"/>
      <c r="AMO29" s="14"/>
      <c r="AMQ29" s="14"/>
      <c r="AMS29" s="14"/>
      <c r="AMU29" s="14"/>
      <c r="AMW29" s="14"/>
      <c r="AMY29" s="14"/>
      <c r="ANA29" s="14"/>
      <c r="ANC29" s="14"/>
      <c r="ANE29" s="14"/>
      <c r="ANG29" s="14"/>
      <c r="ANI29" s="14"/>
      <c r="ANK29" s="14"/>
      <c r="ANM29" s="14"/>
      <c r="ANO29" s="14"/>
      <c r="ANQ29" s="14"/>
      <c r="ANS29" s="14"/>
      <c r="ANU29" s="14"/>
      <c r="ANW29" s="14"/>
      <c r="ANY29" s="14"/>
      <c r="AOA29" s="14"/>
      <c r="AOC29" s="14"/>
      <c r="AOE29" s="14"/>
      <c r="AOG29" s="14"/>
      <c r="AOI29" s="14"/>
      <c r="AOK29" s="14"/>
      <c r="AOM29" s="14"/>
      <c r="AOO29" s="14"/>
      <c r="AOQ29" s="14"/>
      <c r="AOS29" s="14"/>
      <c r="AOU29" s="14"/>
      <c r="AOW29" s="14"/>
      <c r="AOY29" s="14"/>
      <c r="APA29" s="14"/>
      <c r="APC29" s="14"/>
      <c r="APE29" s="14"/>
      <c r="APG29" s="14"/>
      <c r="API29" s="14"/>
      <c r="APK29" s="14"/>
      <c r="APM29" s="14"/>
      <c r="APO29" s="14"/>
      <c r="APQ29" s="14"/>
      <c r="APS29" s="14"/>
      <c r="APU29" s="14"/>
      <c r="APW29" s="14"/>
      <c r="APY29" s="14"/>
      <c r="AQA29" s="14"/>
      <c r="AQC29" s="14"/>
      <c r="AQE29" s="14"/>
      <c r="AQG29" s="14"/>
      <c r="AQI29" s="14"/>
      <c r="AQK29" s="14"/>
      <c r="AQM29" s="14"/>
      <c r="AQO29" s="14"/>
      <c r="AQQ29" s="14"/>
      <c r="AQS29" s="14"/>
      <c r="AQU29" s="14"/>
      <c r="AQW29" s="14"/>
      <c r="AQY29" s="14"/>
      <c r="ARA29" s="14"/>
      <c r="ARC29" s="14"/>
      <c r="ARE29" s="14"/>
      <c r="ARG29" s="14"/>
      <c r="ARI29" s="14"/>
      <c r="ARK29" s="14"/>
      <c r="ARM29" s="14"/>
      <c r="ARO29" s="14"/>
      <c r="ARQ29" s="14"/>
      <c r="ARS29" s="14"/>
      <c r="ARU29" s="14"/>
      <c r="ARW29" s="14"/>
      <c r="ARY29" s="14"/>
      <c r="ASA29" s="14"/>
      <c r="ASC29" s="14"/>
      <c r="ASE29" s="14"/>
      <c r="ASG29" s="14"/>
      <c r="ASI29" s="14"/>
      <c r="ASK29" s="14"/>
      <c r="ASM29" s="14"/>
      <c r="ASO29" s="14"/>
      <c r="ASQ29" s="14"/>
      <c r="ASS29" s="14"/>
      <c r="ASU29" s="14"/>
      <c r="ASW29" s="14"/>
      <c r="ASY29" s="14"/>
      <c r="ATA29" s="14"/>
      <c r="ATC29" s="14"/>
      <c r="ATE29" s="14"/>
      <c r="ATG29" s="14"/>
      <c r="ATI29" s="14"/>
      <c r="ATK29" s="14"/>
      <c r="ATM29" s="14"/>
      <c r="ATO29" s="14"/>
      <c r="ATQ29" s="14"/>
      <c r="ATS29" s="14"/>
      <c r="ATU29" s="14"/>
      <c r="ATW29" s="14"/>
      <c r="ATY29" s="14"/>
      <c r="AUA29" s="14"/>
      <c r="AUC29" s="14"/>
      <c r="AUE29" s="14"/>
      <c r="AUG29" s="14"/>
      <c r="AUI29" s="14"/>
      <c r="AUK29" s="14"/>
      <c r="AUM29" s="14"/>
      <c r="AUO29" s="14"/>
      <c r="AUQ29" s="14"/>
      <c r="AUS29" s="14"/>
      <c r="AUU29" s="14"/>
      <c r="AUW29" s="14"/>
      <c r="AUY29" s="14"/>
      <c r="AVA29" s="14"/>
      <c r="AVC29" s="14"/>
      <c r="AVE29" s="14"/>
      <c r="AVG29" s="14"/>
      <c r="AVI29" s="14"/>
      <c r="AVK29" s="14"/>
      <c r="AVM29" s="14"/>
      <c r="AVO29" s="14"/>
      <c r="AVQ29" s="14"/>
      <c r="AVS29" s="14"/>
      <c r="AVU29" s="14"/>
      <c r="AVW29" s="14"/>
      <c r="AVY29" s="14"/>
      <c r="AWA29" s="14"/>
      <c r="AWC29" s="14"/>
      <c r="AWE29" s="14"/>
      <c r="AWG29" s="14"/>
      <c r="AWI29" s="14"/>
      <c r="AWK29" s="14"/>
      <c r="AWM29" s="14"/>
      <c r="AWO29" s="14"/>
      <c r="AWQ29" s="14"/>
      <c r="AWS29" s="14"/>
      <c r="AWU29" s="14"/>
      <c r="AWW29" s="14"/>
      <c r="AWY29" s="14"/>
      <c r="AXA29" s="14"/>
      <c r="AXC29" s="14"/>
      <c r="AXE29" s="14"/>
      <c r="AXG29" s="14"/>
      <c r="AXI29" s="14"/>
      <c r="AXK29" s="14"/>
      <c r="AXM29" s="14"/>
      <c r="AXO29" s="14"/>
      <c r="AXQ29" s="14"/>
      <c r="AXS29" s="14"/>
      <c r="AXU29" s="14"/>
      <c r="AXW29" s="14"/>
      <c r="AXY29" s="14"/>
      <c r="AYA29" s="14"/>
      <c r="AYC29" s="14"/>
      <c r="AYE29" s="14"/>
      <c r="AYG29" s="14"/>
      <c r="AYI29" s="14"/>
      <c r="AYK29" s="14"/>
      <c r="AYM29" s="14"/>
      <c r="AYO29" s="14"/>
      <c r="AYQ29" s="14"/>
      <c r="AYS29" s="14"/>
      <c r="AYU29" s="14"/>
      <c r="AYW29" s="14"/>
      <c r="AYY29" s="14"/>
      <c r="AZA29" s="14"/>
      <c r="AZC29" s="14"/>
      <c r="AZE29" s="14"/>
      <c r="AZG29" s="14"/>
      <c r="AZI29" s="14"/>
      <c r="AZK29" s="14"/>
      <c r="AZM29" s="14"/>
      <c r="AZO29" s="14"/>
      <c r="AZQ29" s="14"/>
      <c r="AZS29" s="14"/>
      <c r="AZU29" s="14"/>
      <c r="AZW29" s="14"/>
      <c r="AZY29" s="14"/>
      <c r="BAA29" s="14"/>
      <c r="BAC29" s="14"/>
      <c r="BAE29" s="14"/>
      <c r="BAG29" s="14"/>
      <c r="BAI29" s="14"/>
      <c r="BAK29" s="14"/>
      <c r="BAM29" s="14"/>
      <c r="BAO29" s="14"/>
      <c r="BAQ29" s="14"/>
      <c r="BAS29" s="14"/>
      <c r="BAU29" s="14"/>
      <c r="BAW29" s="14"/>
      <c r="BAY29" s="14"/>
      <c r="BBA29" s="14"/>
      <c r="BBC29" s="14"/>
      <c r="BBE29" s="14"/>
      <c r="BBG29" s="14"/>
      <c r="BBI29" s="14"/>
      <c r="BBK29" s="14"/>
      <c r="BBM29" s="14"/>
      <c r="BBO29" s="14"/>
      <c r="BBQ29" s="14"/>
      <c r="BBS29" s="14"/>
      <c r="BBU29" s="14"/>
      <c r="BBW29" s="14"/>
      <c r="BBY29" s="14"/>
      <c r="BCA29" s="14"/>
      <c r="BCC29" s="14"/>
      <c r="BCE29" s="14"/>
      <c r="BCG29" s="14"/>
      <c r="BCI29" s="14"/>
      <c r="BCK29" s="14"/>
      <c r="BCM29" s="14"/>
      <c r="BCO29" s="14"/>
      <c r="BCQ29" s="14"/>
      <c r="BCS29" s="14"/>
      <c r="BCU29" s="14"/>
      <c r="BCW29" s="14"/>
      <c r="BCY29" s="14"/>
      <c r="BDA29" s="14"/>
      <c r="BDC29" s="14"/>
      <c r="BDE29" s="14"/>
      <c r="BDG29" s="14"/>
      <c r="BDI29" s="14"/>
      <c r="BDK29" s="14"/>
      <c r="BDM29" s="14"/>
      <c r="BDO29" s="14"/>
      <c r="BDQ29" s="14"/>
      <c r="BDS29" s="14"/>
      <c r="BDU29" s="14"/>
      <c r="BDW29" s="14"/>
      <c r="BDY29" s="14"/>
      <c r="BEA29" s="14"/>
      <c r="BEC29" s="14"/>
      <c r="BEE29" s="14"/>
      <c r="BEG29" s="14"/>
      <c r="BEI29" s="14"/>
      <c r="BEK29" s="14"/>
      <c r="BEM29" s="14"/>
      <c r="BEO29" s="14"/>
      <c r="BEQ29" s="14"/>
      <c r="BES29" s="14"/>
      <c r="BEU29" s="14"/>
      <c r="BEW29" s="14"/>
      <c r="BEY29" s="14"/>
      <c r="BFA29" s="14"/>
      <c r="BFC29" s="14"/>
      <c r="BFE29" s="14"/>
      <c r="BFG29" s="14"/>
      <c r="BFI29" s="14"/>
      <c r="BFK29" s="14"/>
      <c r="BFM29" s="14"/>
      <c r="BFO29" s="14"/>
      <c r="BFQ29" s="14"/>
      <c r="BFS29" s="14"/>
      <c r="BFU29" s="14"/>
      <c r="BFW29" s="14"/>
      <c r="BFY29" s="14"/>
      <c r="BGA29" s="14"/>
      <c r="BGC29" s="14"/>
      <c r="BGE29" s="14"/>
      <c r="BGG29" s="14"/>
      <c r="BGI29" s="14"/>
      <c r="BGK29" s="14"/>
      <c r="BGM29" s="14"/>
      <c r="BGO29" s="14"/>
      <c r="BGQ29" s="14"/>
      <c r="BGS29" s="14"/>
      <c r="BGU29" s="14"/>
      <c r="BGW29" s="14"/>
      <c r="BGY29" s="14"/>
      <c r="BHA29" s="14"/>
      <c r="BHC29" s="14"/>
      <c r="BHE29" s="14"/>
      <c r="BHG29" s="14"/>
      <c r="BHI29" s="14"/>
      <c r="BHK29" s="14"/>
      <c r="BHM29" s="14"/>
      <c r="BHO29" s="14"/>
      <c r="BHQ29" s="14"/>
      <c r="BHS29" s="14"/>
      <c r="BHU29" s="14"/>
      <c r="BHW29" s="14"/>
      <c r="BHY29" s="14"/>
      <c r="BIA29" s="14"/>
      <c r="BIC29" s="14"/>
      <c r="BIE29" s="14"/>
      <c r="BIG29" s="14"/>
      <c r="BII29" s="14"/>
      <c r="BIK29" s="14"/>
      <c r="BIM29" s="14"/>
      <c r="BIO29" s="14"/>
      <c r="BIQ29" s="14"/>
      <c r="BIS29" s="14"/>
      <c r="BIU29" s="14"/>
      <c r="BIW29" s="14"/>
      <c r="BIY29" s="14"/>
      <c r="BJA29" s="14"/>
      <c r="BJC29" s="14"/>
      <c r="BJE29" s="14"/>
      <c r="BJG29" s="14"/>
      <c r="BJI29" s="14"/>
      <c r="BJK29" s="14"/>
      <c r="BJM29" s="14"/>
      <c r="BJO29" s="14"/>
      <c r="BJQ29" s="14"/>
      <c r="BJS29" s="14"/>
      <c r="BJU29" s="14"/>
      <c r="BJW29" s="14"/>
      <c r="BJY29" s="14"/>
      <c r="BKA29" s="14"/>
      <c r="BKC29" s="14"/>
      <c r="BKE29" s="14"/>
      <c r="BKG29" s="14"/>
      <c r="BKI29" s="14"/>
      <c r="BKK29" s="14"/>
      <c r="BKM29" s="14"/>
      <c r="BKO29" s="14"/>
      <c r="BKQ29" s="14"/>
      <c r="BKS29" s="14"/>
      <c r="BKU29" s="14"/>
      <c r="BKW29" s="14"/>
      <c r="BKY29" s="14"/>
      <c r="BLA29" s="14"/>
      <c r="BLC29" s="14"/>
      <c r="BLE29" s="14"/>
      <c r="BLG29" s="14"/>
      <c r="BLI29" s="14"/>
      <c r="BLK29" s="14"/>
      <c r="BLM29" s="14"/>
      <c r="BLO29" s="14"/>
      <c r="BLQ29" s="14"/>
      <c r="BLS29" s="14"/>
      <c r="BLU29" s="14"/>
      <c r="BLW29" s="14"/>
      <c r="BLY29" s="14"/>
      <c r="BMA29" s="14"/>
      <c r="BMC29" s="14"/>
      <c r="BME29" s="14"/>
      <c r="BMG29" s="14"/>
      <c r="BMI29" s="14"/>
      <c r="BMK29" s="14"/>
      <c r="BMM29" s="14"/>
      <c r="BMO29" s="14"/>
      <c r="BMQ29" s="14"/>
      <c r="BMS29" s="14"/>
      <c r="BMU29" s="14"/>
      <c r="BMW29" s="14"/>
      <c r="BMY29" s="14"/>
      <c r="BNA29" s="14"/>
      <c r="BNC29" s="14"/>
      <c r="BNE29" s="14"/>
      <c r="BNG29" s="14"/>
      <c r="BNI29" s="14"/>
      <c r="BNK29" s="14"/>
      <c r="BNM29" s="14"/>
      <c r="BNO29" s="14"/>
      <c r="BNQ29" s="14"/>
      <c r="BNS29" s="14"/>
      <c r="BNU29" s="14"/>
      <c r="BNW29" s="14"/>
      <c r="BNY29" s="14"/>
      <c r="BOA29" s="14"/>
      <c r="BOC29" s="14"/>
      <c r="BOE29" s="14"/>
      <c r="BOG29" s="14"/>
      <c r="BOI29" s="14"/>
      <c r="BOK29" s="14"/>
      <c r="BOM29" s="14"/>
      <c r="BOO29" s="14"/>
      <c r="BOQ29" s="14"/>
      <c r="BOS29" s="14"/>
      <c r="BOU29" s="14"/>
      <c r="BOW29" s="14"/>
      <c r="BOY29" s="14"/>
      <c r="BPA29" s="14"/>
      <c r="BPC29" s="14"/>
      <c r="BPE29" s="14"/>
      <c r="BPG29" s="14"/>
      <c r="BPI29" s="14"/>
      <c r="BPK29" s="14"/>
      <c r="BPM29" s="14"/>
      <c r="BPO29" s="14"/>
      <c r="BPQ29" s="14"/>
      <c r="BPS29" s="14"/>
      <c r="BPU29" s="14"/>
      <c r="BPW29" s="14"/>
      <c r="BPY29" s="14"/>
      <c r="BQA29" s="14"/>
      <c r="BQC29" s="14"/>
      <c r="BQE29" s="14"/>
      <c r="BQG29" s="14"/>
      <c r="BQI29" s="14"/>
      <c r="BQK29" s="14"/>
      <c r="BQM29" s="14"/>
      <c r="BQO29" s="14"/>
      <c r="BQQ29" s="14"/>
      <c r="BQS29" s="14"/>
      <c r="BQU29" s="14"/>
      <c r="BQW29" s="14"/>
      <c r="BQY29" s="14"/>
      <c r="BRA29" s="14"/>
      <c r="BRC29" s="14"/>
      <c r="BRE29" s="14"/>
      <c r="BRG29" s="14"/>
      <c r="BRI29" s="14"/>
      <c r="BRK29" s="14"/>
      <c r="BRM29" s="14"/>
      <c r="BRO29" s="14"/>
      <c r="BRQ29" s="14"/>
      <c r="BRS29" s="14"/>
      <c r="BRU29" s="14"/>
      <c r="BRW29" s="14"/>
      <c r="BRY29" s="14"/>
      <c r="BSA29" s="14"/>
      <c r="BSC29" s="14"/>
      <c r="BSE29" s="14"/>
      <c r="BSG29" s="14"/>
      <c r="BSI29" s="14"/>
      <c r="BSK29" s="14"/>
      <c r="BSM29" s="14"/>
      <c r="BSO29" s="14"/>
      <c r="BSQ29" s="14"/>
      <c r="BSS29" s="14"/>
      <c r="BSU29" s="14"/>
      <c r="BSW29" s="14"/>
      <c r="BSY29" s="14"/>
      <c r="BTA29" s="14"/>
      <c r="BTC29" s="14"/>
      <c r="BTE29" s="14"/>
      <c r="BTG29" s="14"/>
      <c r="BTI29" s="14"/>
      <c r="BTK29" s="14"/>
      <c r="BTM29" s="14"/>
      <c r="BTO29" s="14"/>
      <c r="BTQ29" s="14"/>
      <c r="BTS29" s="14"/>
      <c r="BTU29" s="14"/>
      <c r="BTW29" s="14"/>
      <c r="BTY29" s="14"/>
      <c r="BUA29" s="14"/>
      <c r="BUC29" s="14"/>
      <c r="BUE29" s="14"/>
      <c r="BUG29" s="14"/>
      <c r="BUI29" s="14"/>
      <c r="BUK29" s="14"/>
      <c r="BUM29" s="14"/>
      <c r="BUO29" s="14"/>
      <c r="BUQ29" s="14"/>
      <c r="BUS29" s="14"/>
      <c r="BUU29" s="14"/>
      <c r="BUW29" s="14"/>
      <c r="BUY29" s="14"/>
      <c r="BVA29" s="14"/>
      <c r="BVC29" s="14"/>
      <c r="BVE29" s="14"/>
      <c r="BVG29" s="14"/>
      <c r="BVI29" s="14"/>
      <c r="BVK29" s="14"/>
      <c r="BVM29" s="14"/>
      <c r="BVO29" s="14"/>
      <c r="BVQ29" s="14"/>
      <c r="BVS29" s="14"/>
      <c r="BVU29" s="14"/>
      <c r="BVW29" s="14"/>
      <c r="BVY29" s="14"/>
      <c r="BWA29" s="14"/>
      <c r="BWC29" s="14"/>
      <c r="BWE29" s="14"/>
      <c r="BWG29" s="14"/>
      <c r="BWI29" s="14"/>
      <c r="BWK29" s="14"/>
      <c r="BWM29" s="14"/>
      <c r="BWO29" s="14"/>
      <c r="BWQ29" s="14"/>
      <c r="BWS29" s="14"/>
      <c r="BWU29" s="14"/>
      <c r="BWW29" s="14"/>
      <c r="BWY29" s="14"/>
      <c r="BXA29" s="14"/>
      <c r="BXC29" s="14"/>
      <c r="BXE29" s="14"/>
      <c r="BXG29" s="14"/>
      <c r="BXI29" s="14"/>
      <c r="BXK29" s="14"/>
      <c r="BXM29" s="14"/>
      <c r="BXO29" s="14"/>
      <c r="BXQ29" s="14"/>
      <c r="BXS29" s="14"/>
      <c r="BXU29" s="14"/>
      <c r="BXW29" s="14"/>
      <c r="BXY29" s="14"/>
      <c r="BYA29" s="14"/>
      <c r="BYC29" s="14"/>
      <c r="BYE29" s="14"/>
      <c r="BYG29" s="14"/>
      <c r="BYI29" s="14"/>
      <c r="BYK29" s="14"/>
      <c r="BYM29" s="14"/>
      <c r="BYO29" s="14"/>
      <c r="BYQ29" s="14"/>
      <c r="BYS29" s="14"/>
      <c r="BYU29" s="14"/>
      <c r="BYW29" s="14"/>
      <c r="BYY29" s="14"/>
      <c r="BZA29" s="14"/>
      <c r="BZC29" s="14"/>
      <c r="BZE29" s="14"/>
      <c r="BZG29" s="14"/>
      <c r="BZI29" s="14"/>
      <c r="BZK29" s="14"/>
      <c r="BZM29" s="14"/>
      <c r="BZO29" s="14"/>
      <c r="BZQ29" s="14"/>
      <c r="BZS29" s="14"/>
      <c r="BZU29" s="14"/>
      <c r="BZW29" s="14"/>
      <c r="BZY29" s="14"/>
      <c r="CAA29" s="14"/>
      <c r="CAC29" s="14"/>
      <c r="CAE29" s="14"/>
      <c r="CAG29" s="14"/>
      <c r="CAI29" s="14"/>
      <c r="CAK29" s="14"/>
      <c r="CAM29" s="14"/>
      <c r="CAO29" s="14"/>
      <c r="CAQ29" s="14"/>
      <c r="CAS29" s="14"/>
      <c r="CAU29" s="14"/>
      <c r="CAW29" s="14"/>
      <c r="CAY29" s="14"/>
      <c r="CBA29" s="14"/>
      <c r="CBC29" s="14"/>
      <c r="CBE29" s="14"/>
      <c r="CBG29" s="14"/>
      <c r="CBI29" s="14"/>
      <c r="CBK29" s="14"/>
      <c r="CBM29" s="14"/>
      <c r="CBO29" s="14"/>
      <c r="CBQ29" s="14"/>
      <c r="CBS29" s="14"/>
      <c r="CBU29" s="14"/>
      <c r="CBW29" s="14"/>
      <c r="CBY29" s="14"/>
      <c r="CCA29" s="14"/>
      <c r="CCC29" s="14"/>
      <c r="CCE29" s="14"/>
      <c r="CCG29" s="14"/>
      <c r="CCI29" s="14"/>
      <c r="CCK29" s="14"/>
      <c r="CCM29" s="14"/>
      <c r="CCO29" s="14"/>
      <c r="CCQ29" s="14"/>
      <c r="CCS29" s="14"/>
      <c r="CCU29" s="14"/>
      <c r="CCW29" s="14"/>
      <c r="CCY29" s="14"/>
      <c r="CDA29" s="14"/>
      <c r="CDC29" s="14"/>
      <c r="CDE29" s="14"/>
      <c r="CDG29" s="14"/>
      <c r="CDI29" s="14"/>
      <c r="CDK29" s="14"/>
      <c r="CDM29" s="14"/>
      <c r="CDO29" s="14"/>
      <c r="CDQ29" s="14"/>
      <c r="CDS29" s="14"/>
      <c r="CDU29" s="14"/>
      <c r="CDW29" s="14"/>
      <c r="CDY29" s="14"/>
      <c r="CEA29" s="14"/>
      <c r="CEC29" s="14"/>
      <c r="CEE29" s="14"/>
      <c r="CEG29" s="14"/>
      <c r="CEI29" s="14"/>
      <c r="CEK29" s="14"/>
      <c r="CEM29" s="14"/>
      <c r="CEO29" s="14"/>
      <c r="CEQ29" s="14"/>
      <c r="CES29" s="14"/>
      <c r="CEU29" s="14"/>
      <c r="CEW29" s="14"/>
      <c r="CEY29" s="14"/>
      <c r="CFA29" s="14"/>
      <c r="CFC29" s="14"/>
      <c r="CFE29" s="14"/>
      <c r="CFG29" s="14"/>
      <c r="CFI29" s="14"/>
      <c r="CFK29" s="14"/>
      <c r="CFM29" s="14"/>
      <c r="CFO29" s="14"/>
      <c r="CFQ29" s="14"/>
      <c r="CFS29" s="14"/>
      <c r="CFU29" s="14"/>
      <c r="CFW29" s="14"/>
      <c r="CFY29" s="14"/>
      <c r="CGA29" s="14"/>
      <c r="CGC29" s="14"/>
      <c r="CGE29" s="14"/>
      <c r="CGG29" s="14"/>
      <c r="CGI29" s="14"/>
      <c r="CGK29" s="14"/>
      <c r="CGM29" s="14"/>
      <c r="CGO29" s="14"/>
      <c r="CGQ29" s="14"/>
      <c r="CGS29" s="14"/>
      <c r="CGU29" s="14"/>
      <c r="CGW29" s="14"/>
      <c r="CGY29" s="14"/>
      <c r="CHA29" s="14"/>
      <c r="CHC29" s="14"/>
      <c r="CHE29" s="14"/>
      <c r="CHG29" s="14"/>
      <c r="CHI29" s="14"/>
      <c r="CHK29" s="14"/>
      <c r="CHM29" s="14"/>
      <c r="CHO29" s="14"/>
      <c r="CHQ29" s="14"/>
      <c r="CHS29" s="14"/>
      <c r="CHU29" s="14"/>
      <c r="CHW29" s="14"/>
      <c r="CHY29" s="14"/>
      <c r="CIA29" s="14"/>
      <c r="CIC29" s="14"/>
      <c r="CIE29" s="14"/>
      <c r="CIG29" s="14"/>
      <c r="CII29" s="14"/>
      <c r="CIK29" s="14"/>
      <c r="CIM29" s="14"/>
      <c r="CIO29" s="14"/>
      <c r="CIQ29" s="14"/>
      <c r="CIS29" s="14"/>
      <c r="CIU29" s="14"/>
      <c r="CIW29" s="14"/>
      <c r="CIY29" s="14"/>
      <c r="CJA29" s="14"/>
      <c r="CJC29" s="14"/>
      <c r="CJE29" s="14"/>
      <c r="CJG29" s="14"/>
      <c r="CJI29" s="14"/>
      <c r="CJK29" s="14"/>
      <c r="CJM29" s="14"/>
      <c r="CJO29" s="14"/>
      <c r="CJQ29" s="14"/>
      <c r="CJS29" s="14"/>
      <c r="CJU29" s="14"/>
      <c r="CJW29" s="14"/>
      <c r="CJY29" s="14"/>
      <c r="CKA29" s="14"/>
      <c r="CKC29" s="14"/>
      <c r="CKE29" s="14"/>
      <c r="CKG29" s="14"/>
      <c r="CKI29" s="14"/>
      <c r="CKK29" s="14"/>
      <c r="CKM29" s="14"/>
      <c r="CKO29" s="14"/>
      <c r="CKQ29" s="14"/>
      <c r="CKS29" s="14"/>
      <c r="CKU29" s="14"/>
      <c r="CKW29" s="14"/>
      <c r="CKY29" s="14"/>
      <c r="CLA29" s="14"/>
      <c r="CLC29" s="14"/>
      <c r="CLE29" s="14"/>
      <c r="CLG29" s="14"/>
      <c r="CLI29" s="14"/>
      <c r="CLK29" s="14"/>
      <c r="CLM29" s="14"/>
      <c r="CLO29" s="14"/>
      <c r="CLQ29" s="14"/>
      <c r="CLS29" s="14"/>
      <c r="CLU29" s="14"/>
      <c r="CLW29" s="14"/>
      <c r="CLY29" s="14"/>
      <c r="CMA29" s="14"/>
      <c r="CMC29" s="14"/>
      <c r="CME29" s="14"/>
      <c r="CMG29" s="14"/>
      <c r="CMI29" s="14"/>
      <c r="CMK29" s="14"/>
      <c r="CMM29" s="14"/>
      <c r="CMO29" s="14"/>
      <c r="CMQ29" s="14"/>
      <c r="CMS29" s="14"/>
      <c r="CMU29" s="14"/>
      <c r="CMW29" s="14"/>
      <c r="CMY29" s="14"/>
      <c r="CNA29" s="14"/>
      <c r="CNC29" s="14"/>
      <c r="CNE29" s="14"/>
      <c r="CNG29" s="14"/>
      <c r="CNI29" s="14"/>
      <c r="CNK29" s="14"/>
      <c r="CNM29" s="14"/>
      <c r="CNO29" s="14"/>
      <c r="CNQ29" s="14"/>
      <c r="CNS29" s="14"/>
      <c r="CNU29" s="14"/>
      <c r="CNW29" s="14"/>
      <c r="CNY29" s="14"/>
      <c r="COA29" s="14"/>
      <c r="COC29" s="14"/>
      <c r="COE29" s="14"/>
      <c r="COG29" s="14"/>
      <c r="COI29" s="14"/>
      <c r="COK29" s="14"/>
      <c r="COM29" s="14"/>
      <c r="COO29" s="14"/>
      <c r="COQ29" s="14"/>
      <c r="COS29" s="14"/>
      <c r="COU29" s="14"/>
      <c r="COW29" s="14"/>
      <c r="COY29" s="14"/>
      <c r="CPA29" s="14"/>
      <c r="CPC29" s="14"/>
      <c r="CPE29" s="14"/>
      <c r="CPG29" s="14"/>
      <c r="CPI29" s="14"/>
      <c r="CPK29" s="14"/>
      <c r="CPM29" s="14"/>
      <c r="CPO29" s="14"/>
      <c r="CPQ29" s="14"/>
      <c r="CPS29" s="14"/>
      <c r="CPU29" s="14"/>
      <c r="CPW29" s="14"/>
      <c r="CPY29" s="14"/>
      <c r="CQA29" s="14"/>
      <c r="CQC29" s="14"/>
      <c r="CQE29" s="14"/>
      <c r="CQG29" s="14"/>
      <c r="CQI29" s="14"/>
      <c r="CQK29" s="14"/>
      <c r="CQM29" s="14"/>
      <c r="CQO29" s="14"/>
      <c r="CQQ29" s="14"/>
      <c r="CQS29" s="14"/>
      <c r="CQU29" s="14"/>
      <c r="CQW29" s="14"/>
      <c r="CQY29" s="14"/>
      <c r="CRA29" s="14"/>
      <c r="CRC29" s="14"/>
      <c r="CRE29" s="14"/>
      <c r="CRG29" s="14"/>
      <c r="CRI29" s="14"/>
      <c r="CRK29" s="14"/>
      <c r="CRM29" s="14"/>
      <c r="CRO29" s="14"/>
      <c r="CRQ29" s="14"/>
      <c r="CRS29" s="14"/>
      <c r="CRU29" s="14"/>
      <c r="CRW29" s="14"/>
      <c r="CRY29" s="14"/>
      <c r="CSA29" s="14"/>
      <c r="CSC29" s="14"/>
      <c r="CSE29" s="14"/>
      <c r="CSG29" s="14"/>
      <c r="CSI29" s="14"/>
      <c r="CSK29" s="14"/>
      <c r="CSM29" s="14"/>
      <c r="CSO29" s="14"/>
      <c r="CSQ29" s="14"/>
      <c r="CSS29" s="14"/>
      <c r="CSU29" s="14"/>
      <c r="CSW29" s="14"/>
      <c r="CSY29" s="14"/>
      <c r="CTA29" s="14"/>
      <c r="CTC29" s="14"/>
      <c r="CTE29" s="14"/>
      <c r="CTG29" s="14"/>
      <c r="CTI29" s="14"/>
      <c r="CTK29" s="14"/>
      <c r="CTM29" s="14"/>
      <c r="CTO29" s="14"/>
      <c r="CTQ29" s="14"/>
      <c r="CTS29" s="14"/>
      <c r="CTU29" s="14"/>
      <c r="CTW29" s="14"/>
      <c r="CTY29" s="14"/>
      <c r="CUA29" s="14"/>
      <c r="CUC29" s="14"/>
      <c r="CUE29" s="14"/>
      <c r="CUG29" s="14"/>
      <c r="CUI29" s="14"/>
      <c r="CUK29" s="14"/>
      <c r="CUM29" s="14"/>
      <c r="CUO29" s="14"/>
      <c r="CUQ29" s="14"/>
      <c r="CUS29" s="14"/>
      <c r="CUU29" s="14"/>
      <c r="CUW29" s="14"/>
      <c r="CUY29" s="14"/>
      <c r="CVA29" s="14"/>
      <c r="CVC29" s="14"/>
      <c r="CVE29" s="14"/>
      <c r="CVG29" s="14"/>
      <c r="CVI29" s="14"/>
      <c r="CVK29" s="14"/>
      <c r="CVM29" s="14"/>
      <c r="CVO29" s="14"/>
      <c r="CVQ29" s="14"/>
      <c r="CVS29" s="14"/>
      <c r="CVU29" s="14"/>
      <c r="CVW29" s="14"/>
      <c r="CVY29" s="14"/>
      <c r="CWA29" s="14"/>
      <c r="CWC29" s="14"/>
      <c r="CWE29" s="14"/>
      <c r="CWG29" s="14"/>
      <c r="CWI29" s="14"/>
      <c r="CWK29" s="14"/>
      <c r="CWM29" s="14"/>
      <c r="CWO29" s="14"/>
      <c r="CWQ29" s="14"/>
      <c r="CWS29" s="14"/>
      <c r="CWU29" s="14"/>
      <c r="CWW29" s="14"/>
      <c r="CWY29" s="14"/>
      <c r="CXA29" s="14"/>
      <c r="CXC29" s="14"/>
      <c r="CXE29" s="14"/>
      <c r="CXG29" s="14"/>
      <c r="CXI29" s="14"/>
      <c r="CXK29" s="14"/>
      <c r="CXM29" s="14"/>
      <c r="CXO29" s="14"/>
      <c r="CXQ29" s="14"/>
      <c r="CXS29" s="14"/>
      <c r="CXU29" s="14"/>
      <c r="CXW29" s="14"/>
      <c r="CXY29" s="14"/>
      <c r="CYA29" s="14"/>
      <c r="CYC29" s="14"/>
      <c r="CYE29" s="14"/>
      <c r="CYG29" s="14"/>
      <c r="CYI29" s="14"/>
      <c r="CYK29" s="14"/>
      <c r="CYM29" s="14"/>
      <c r="CYO29" s="14"/>
      <c r="CYQ29" s="14"/>
      <c r="CYS29" s="14"/>
      <c r="CYU29" s="14"/>
      <c r="CYW29" s="14"/>
      <c r="CYY29" s="14"/>
      <c r="CZA29" s="14"/>
      <c r="CZC29" s="14"/>
      <c r="CZE29" s="14"/>
      <c r="CZG29" s="14"/>
      <c r="CZI29" s="14"/>
      <c r="CZK29" s="14"/>
      <c r="CZM29" s="14"/>
      <c r="CZO29" s="14"/>
      <c r="CZQ29" s="14"/>
      <c r="CZS29" s="14"/>
      <c r="CZU29" s="14"/>
      <c r="CZW29" s="14"/>
      <c r="CZY29" s="14"/>
      <c r="DAA29" s="14"/>
      <c r="DAC29" s="14"/>
      <c r="DAE29" s="14"/>
      <c r="DAG29" s="14"/>
      <c r="DAI29" s="14"/>
      <c r="DAK29" s="14"/>
      <c r="DAM29" s="14"/>
      <c r="DAO29" s="14"/>
      <c r="DAQ29" s="14"/>
      <c r="DAS29" s="14"/>
      <c r="DAU29" s="14"/>
      <c r="DAW29" s="14"/>
      <c r="DAY29" s="14"/>
      <c r="DBA29" s="14"/>
      <c r="DBC29" s="14"/>
      <c r="DBE29" s="14"/>
      <c r="DBG29" s="14"/>
      <c r="DBI29" s="14"/>
      <c r="DBK29" s="14"/>
      <c r="DBM29" s="14"/>
      <c r="DBO29" s="14"/>
      <c r="DBQ29" s="14"/>
      <c r="DBS29" s="14"/>
      <c r="DBU29" s="14"/>
      <c r="DBW29" s="14"/>
      <c r="DBY29" s="14"/>
      <c r="DCA29" s="14"/>
      <c r="DCC29" s="14"/>
      <c r="DCE29" s="14"/>
      <c r="DCG29" s="14"/>
      <c r="DCI29" s="14"/>
      <c r="DCK29" s="14"/>
      <c r="DCM29" s="14"/>
      <c r="DCO29" s="14"/>
      <c r="DCQ29" s="14"/>
      <c r="DCS29" s="14"/>
      <c r="DCU29" s="14"/>
      <c r="DCW29" s="14"/>
      <c r="DCY29" s="14"/>
      <c r="DDA29" s="14"/>
      <c r="DDC29" s="14"/>
      <c r="DDE29" s="14"/>
      <c r="DDG29" s="14"/>
      <c r="DDI29" s="14"/>
      <c r="DDK29" s="14"/>
      <c r="DDM29" s="14"/>
      <c r="DDO29" s="14"/>
      <c r="DDQ29" s="14"/>
      <c r="DDS29" s="14"/>
      <c r="DDU29" s="14"/>
      <c r="DDW29" s="14"/>
      <c r="DDY29" s="14"/>
      <c r="DEA29" s="14"/>
      <c r="DEC29" s="14"/>
      <c r="DEE29" s="14"/>
      <c r="DEG29" s="14"/>
      <c r="DEI29" s="14"/>
      <c r="DEK29" s="14"/>
      <c r="DEM29" s="14"/>
      <c r="DEO29" s="14"/>
      <c r="DEQ29" s="14"/>
      <c r="DES29" s="14"/>
      <c r="DEU29" s="14"/>
      <c r="DEW29" s="14"/>
      <c r="DEY29" s="14"/>
      <c r="DFA29" s="14"/>
      <c r="DFC29" s="14"/>
      <c r="DFE29" s="14"/>
      <c r="DFG29" s="14"/>
      <c r="DFI29" s="14"/>
      <c r="DFK29" s="14"/>
      <c r="DFM29" s="14"/>
      <c r="DFO29" s="14"/>
      <c r="DFQ29" s="14"/>
      <c r="DFS29" s="14"/>
      <c r="DFU29" s="14"/>
      <c r="DFW29" s="14"/>
      <c r="DFY29" s="14"/>
      <c r="DGA29" s="14"/>
      <c r="DGC29" s="14"/>
      <c r="DGE29" s="14"/>
      <c r="DGG29" s="14"/>
      <c r="DGI29" s="14"/>
      <c r="DGK29" s="14"/>
      <c r="DGM29" s="14"/>
      <c r="DGO29" s="14"/>
      <c r="DGQ29" s="14"/>
      <c r="DGS29" s="14"/>
      <c r="DGU29" s="14"/>
      <c r="DGW29" s="14"/>
      <c r="DGY29" s="14"/>
      <c r="DHA29" s="14"/>
      <c r="DHC29" s="14"/>
      <c r="DHE29" s="14"/>
      <c r="DHG29" s="14"/>
      <c r="DHI29" s="14"/>
      <c r="DHK29" s="14"/>
      <c r="DHM29" s="14"/>
      <c r="DHO29" s="14"/>
      <c r="DHQ29" s="14"/>
      <c r="DHS29" s="14"/>
      <c r="DHU29" s="14"/>
      <c r="DHW29" s="14"/>
      <c r="DHY29" s="14"/>
      <c r="DIA29" s="14"/>
      <c r="DIC29" s="14"/>
      <c r="DIE29" s="14"/>
      <c r="DIG29" s="14"/>
      <c r="DII29" s="14"/>
      <c r="DIK29" s="14"/>
      <c r="DIM29" s="14"/>
      <c r="DIO29" s="14"/>
      <c r="DIQ29" s="14"/>
      <c r="DIS29" s="14"/>
      <c r="DIU29" s="14"/>
      <c r="DIW29" s="14"/>
      <c r="DIY29" s="14"/>
      <c r="DJA29" s="14"/>
      <c r="DJC29" s="14"/>
      <c r="DJE29" s="14"/>
      <c r="DJG29" s="14"/>
      <c r="DJI29" s="14"/>
      <c r="DJK29" s="14"/>
      <c r="DJM29" s="14"/>
      <c r="DJO29" s="14"/>
      <c r="DJQ29" s="14"/>
      <c r="DJS29" s="14"/>
      <c r="DJU29" s="14"/>
      <c r="DJW29" s="14"/>
      <c r="DJY29" s="14"/>
      <c r="DKA29" s="14"/>
      <c r="DKC29" s="14"/>
      <c r="DKE29" s="14"/>
      <c r="DKG29" s="14"/>
      <c r="DKI29" s="14"/>
      <c r="DKK29" s="14"/>
      <c r="DKM29" s="14"/>
      <c r="DKO29" s="14"/>
      <c r="DKQ29" s="14"/>
      <c r="DKS29" s="14"/>
      <c r="DKU29" s="14"/>
      <c r="DKW29" s="14"/>
      <c r="DKY29" s="14"/>
      <c r="DLA29" s="14"/>
      <c r="DLC29" s="14"/>
      <c r="DLE29" s="14"/>
      <c r="DLG29" s="14"/>
      <c r="DLI29" s="14"/>
      <c r="DLK29" s="14"/>
      <c r="DLM29" s="14"/>
      <c r="DLO29" s="14"/>
      <c r="DLQ29" s="14"/>
      <c r="DLS29" s="14"/>
      <c r="DLU29" s="14"/>
      <c r="DLW29" s="14"/>
      <c r="DLY29" s="14"/>
      <c r="DMA29" s="14"/>
      <c r="DMC29" s="14"/>
      <c r="DME29" s="14"/>
      <c r="DMG29" s="14"/>
      <c r="DMI29" s="14"/>
      <c r="DMK29" s="14"/>
      <c r="DMM29" s="14"/>
      <c r="DMO29" s="14"/>
      <c r="DMQ29" s="14"/>
      <c r="DMS29" s="14"/>
      <c r="DMU29" s="14"/>
      <c r="DMW29" s="14"/>
      <c r="DMY29" s="14"/>
      <c r="DNA29" s="14"/>
      <c r="DNC29" s="14"/>
      <c r="DNE29" s="14"/>
      <c r="DNG29" s="14"/>
      <c r="DNI29" s="14"/>
      <c r="DNK29" s="14"/>
      <c r="DNM29" s="14"/>
      <c r="DNO29" s="14"/>
      <c r="DNQ29" s="14"/>
      <c r="DNS29" s="14"/>
      <c r="DNU29" s="14"/>
      <c r="DNW29" s="14"/>
      <c r="DNY29" s="14"/>
      <c r="DOA29" s="14"/>
      <c r="DOC29" s="14"/>
      <c r="DOE29" s="14"/>
      <c r="DOG29" s="14"/>
      <c r="DOI29" s="14"/>
      <c r="DOK29" s="14"/>
      <c r="DOM29" s="14"/>
      <c r="DOO29" s="14"/>
      <c r="DOQ29" s="14"/>
      <c r="DOS29" s="14"/>
      <c r="DOU29" s="14"/>
      <c r="DOW29" s="14"/>
      <c r="DOY29" s="14"/>
      <c r="DPA29" s="14"/>
      <c r="DPC29" s="14"/>
      <c r="DPE29" s="14"/>
      <c r="DPG29" s="14"/>
      <c r="DPI29" s="14"/>
      <c r="DPK29" s="14"/>
      <c r="DPM29" s="14"/>
      <c r="DPO29" s="14"/>
      <c r="DPQ29" s="14"/>
      <c r="DPS29" s="14"/>
      <c r="DPU29" s="14"/>
      <c r="DPW29" s="14"/>
      <c r="DPY29" s="14"/>
      <c r="DQA29" s="14"/>
      <c r="DQC29" s="14"/>
      <c r="DQE29" s="14"/>
      <c r="DQG29" s="14"/>
      <c r="DQI29" s="14"/>
      <c r="DQK29" s="14"/>
      <c r="DQM29" s="14"/>
      <c r="DQO29" s="14"/>
      <c r="DQQ29" s="14"/>
      <c r="DQS29" s="14"/>
      <c r="DQU29" s="14"/>
      <c r="DQW29" s="14"/>
      <c r="DQY29" s="14"/>
      <c r="DRA29" s="14"/>
      <c r="DRC29" s="14"/>
      <c r="DRE29" s="14"/>
      <c r="DRG29" s="14"/>
      <c r="DRI29" s="14"/>
      <c r="DRK29" s="14"/>
      <c r="DRM29" s="14"/>
      <c r="DRO29" s="14"/>
      <c r="DRQ29" s="14"/>
      <c r="DRS29" s="14"/>
      <c r="DRU29" s="14"/>
      <c r="DRW29" s="14"/>
      <c r="DRY29" s="14"/>
      <c r="DSA29" s="14"/>
      <c r="DSC29" s="14"/>
      <c r="DSE29" s="14"/>
      <c r="DSG29" s="14"/>
      <c r="DSI29" s="14"/>
      <c r="DSK29" s="14"/>
      <c r="DSM29" s="14"/>
      <c r="DSO29" s="14"/>
      <c r="DSQ29" s="14"/>
      <c r="DSS29" s="14"/>
      <c r="DSU29" s="14"/>
      <c r="DSW29" s="14"/>
      <c r="DSY29" s="14"/>
      <c r="DTA29" s="14"/>
      <c r="DTC29" s="14"/>
      <c r="DTE29" s="14"/>
      <c r="DTG29" s="14"/>
      <c r="DTI29" s="14"/>
      <c r="DTK29" s="14"/>
      <c r="DTM29" s="14"/>
      <c r="DTO29" s="14"/>
      <c r="DTQ29" s="14"/>
      <c r="DTS29" s="14"/>
      <c r="DTU29" s="14"/>
      <c r="DTW29" s="14"/>
      <c r="DTY29" s="14"/>
      <c r="DUA29" s="14"/>
      <c r="DUC29" s="14"/>
      <c r="DUE29" s="14"/>
      <c r="DUG29" s="14"/>
      <c r="DUI29" s="14"/>
      <c r="DUK29" s="14"/>
      <c r="DUM29" s="14"/>
      <c r="DUO29" s="14"/>
      <c r="DUQ29" s="14"/>
      <c r="DUS29" s="14"/>
      <c r="DUU29" s="14"/>
      <c r="DUW29" s="14"/>
      <c r="DUY29" s="14"/>
      <c r="DVA29" s="14"/>
      <c r="DVC29" s="14"/>
      <c r="DVE29" s="14"/>
      <c r="DVG29" s="14"/>
      <c r="DVI29" s="14"/>
      <c r="DVK29" s="14"/>
      <c r="DVM29" s="14"/>
      <c r="DVO29" s="14"/>
      <c r="DVQ29" s="14"/>
      <c r="DVS29" s="14"/>
      <c r="DVU29" s="14"/>
      <c r="DVW29" s="14"/>
      <c r="DVY29" s="14"/>
      <c r="DWA29" s="14"/>
      <c r="DWC29" s="14"/>
      <c r="DWE29" s="14"/>
      <c r="DWG29" s="14"/>
      <c r="DWI29" s="14"/>
      <c r="DWK29" s="14"/>
      <c r="DWM29" s="14"/>
      <c r="DWO29" s="14"/>
      <c r="DWQ29" s="14"/>
      <c r="DWS29" s="14"/>
      <c r="DWU29" s="14"/>
      <c r="DWW29" s="14"/>
      <c r="DWY29" s="14"/>
      <c r="DXA29" s="14"/>
      <c r="DXC29" s="14"/>
      <c r="DXE29" s="14"/>
      <c r="DXG29" s="14"/>
      <c r="DXI29" s="14"/>
      <c r="DXK29" s="14"/>
      <c r="DXM29" s="14"/>
      <c r="DXO29" s="14"/>
      <c r="DXQ29" s="14"/>
      <c r="DXS29" s="14"/>
      <c r="DXU29" s="14"/>
      <c r="DXW29" s="14"/>
      <c r="DXY29" s="14"/>
      <c r="DYA29" s="14"/>
      <c r="DYC29" s="14"/>
      <c r="DYE29" s="14"/>
      <c r="DYG29" s="14"/>
      <c r="DYI29" s="14"/>
      <c r="DYK29" s="14"/>
      <c r="DYM29" s="14"/>
      <c r="DYO29" s="14"/>
      <c r="DYQ29" s="14"/>
      <c r="DYS29" s="14"/>
      <c r="DYU29" s="14"/>
      <c r="DYW29" s="14"/>
      <c r="DYY29" s="14"/>
      <c r="DZA29" s="14"/>
      <c r="DZC29" s="14"/>
      <c r="DZE29" s="14"/>
      <c r="DZG29" s="14"/>
      <c r="DZI29" s="14"/>
      <c r="DZK29" s="14"/>
      <c r="DZM29" s="14"/>
      <c r="DZO29" s="14"/>
      <c r="DZQ29" s="14"/>
      <c r="DZS29" s="14"/>
      <c r="DZU29" s="14"/>
      <c r="DZW29" s="14"/>
      <c r="DZY29" s="14"/>
      <c r="EAA29" s="14"/>
      <c r="EAC29" s="14"/>
      <c r="EAE29" s="14"/>
      <c r="EAG29" s="14"/>
      <c r="EAI29" s="14"/>
      <c r="EAK29" s="14"/>
      <c r="EAM29" s="14"/>
      <c r="EAO29" s="14"/>
      <c r="EAQ29" s="14"/>
      <c r="EAS29" s="14"/>
      <c r="EAU29" s="14"/>
      <c r="EAW29" s="14"/>
      <c r="EAY29" s="14"/>
      <c r="EBA29" s="14"/>
      <c r="EBC29" s="14"/>
      <c r="EBE29" s="14"/>
      <c r="EBG29" s="14"/>
      <c r="EBI29" s="14"/>
      <c r="EBK29" s="14"/>
      <c r="EBM29" s="14"/>
      <c r="EBO29" s="14"/>
      <c r="EBQ29" s="14"/>
      <c r="EBS29" s="14"/>
      <c r="EBU29" s="14"/>
      <c r="EBW29" s="14"/>
      <c r="EBY29" s="14"/>
      <c r="ECA29" s="14"/>
      <c r="ECC29" s="14"/>
      <c r="ECE29" s="14"/>
      <c r="ECG29" s="14"/>
      <c r="ECI29" s="14"/>
      <c r="ECK29" s="14"/>
      <c r="ECM29" s="14"/>
      <c r="ECO29" s="14"/>
      <c r="ECQ29" s="14"/>
      <c r="ECS29" s="14"/>
      <c r="ECU29" s="14"/>
      <c r="ECW29" s="14"/>
      <c r="ECY29" s="14"/>
      <c r="EDA29" s="14"/>
      <c r="EDC29" s="14"/>
      <c r="EDE29" s="14"/>
      <c r="EDG29" s="14"/>
      <c r="EDI29" s="14"/>
      <c r="EDK29" s="14"/>
      <c r="EDM29" s="14"/>
      <c r="EDO29" s="14"/>
      <c r="EDQ29" s="14"/>
      <c r="EDS29" s="14"/>
      <c r="EDU29" s="14"/>
      <c r="EDW29" s="14"/>
      <c r="EDY29" s="14"/>
      <c r="EEA29" s="14"/>
      <c r="EEC29" s="14"/>
      <c r="EEE29" s="14"/>
      <c r="EEG29" s="14"/>
      <c r="EEI29" s="14"/>
      <c r="EEK29" s="14"/>
      <c r="EEM29" s="14"/>
      <c r="EEO29" s="14"/>
      <c r="EEQ29" s="14"/>
      <c r="EES29" s="14"/>
      <c r="EEU29" s="14"/>
      <c r="EEW29" s="14"/>
      <c r="EEY29" s="14"/>
      <c r="EFA29" s="14"/>
      <c r="EFC29" s="14"/>
      <c r="EFE29" s="14"/>
      <c r="EFG29" s="14"/>
      <c r="EFI29" s="14"/>
      <c r="EFK29" s="14"/>
      <c r="EFM29" s="14"/>
      <c r="EFO29" s="14"/>
      <c r="EFQ29" s="14"/>
      <c r="EFS29" s="14"/>
      <c r="EFU29" s="14"/>
      <c r="EFW29" s="14"/>
      <c r="EFY29" s="14"/>
      <c r="EGA29" s="14"/>
      <c r="EGC29" s="14"/>
      <c r="EGE29" s="14"/>
      <c r="EGG29" s="14"/>
      <c r="EGI29" s="14"/>
      <c r="EGK29" s="14"/>
      <c r="EGM29" s="14"/>
      <c r="EGO29" s="14"/>
      <c r="EGQ29" s="14"/>
      <c r="EGS29" s="14"/>
      <c r="EGU29" s="14"/>
      <c r="EGW29" s="14"/>
      <c r="EGY29" s="14"/>
      <c r="EHA29" s="14"/>
      <c r="EHC29" s="14"/>
      <c r="EHE29" s="14"/>
      <c r="EHG29" s="14"/>
      <c r="EHI29" s="14"/>
      <c r="EHK29" s="14"/>
      <c r="EHM29" s="14"/>
      <c r="EHO29" s="14"/>
      <c r="EHQ29" s="14"/>
      <c r="EHS29" s="14"/>
      <c r="EHU29" s="14"/>
      <c r="EHW29" s="14"/>
      <c r="EHY29" s="14"/>
      <c r="EIA29" s="14"/>
      <c r="EIC29" s="14"/>
      <c r="EIE29" s="14"/>
      <c r="EIG29" s="14"/>
      <c r="EII29" s="14"/>
      <c r="EIK29" s="14"/>
      <c r="EIM29" s="14"/>
      <c r="EIO29" s="14"/>
      <c r="EIQ29" s="14"/>
      <c r="EIS29" s="14"/>
      <c r="EIU29" s="14"/>
      <c r="EIW29" s="14"/>
      <c r="EIY29" s="14"/>
      <c r="EJA29" s="14"/>
      <c r="EJC29" s="14"/>
      <c r="EJE29" s="14"/>
      <c r="EJG29" s="14"/>
      <c r="EJI29" s="14"/>
      <c r="EJK29" s="14"/>
      <c r="EJM29" s="14"/>
      <c r="EJO29" s="14"/>
      <c r="EJQ29" s="14"/>
      <c r="EJS29" s="14"/>
      <c r="EJU29" s="14"/>
      <c r="EJW29" s="14"/>
      <c r="EJY29" s="14"/>
      <c r="EKA29" s="14"/>
      <c r="EKC29" s="14"/>
      <c r="EKE29" s="14"/>
      <c r="EKG29" s="14"/>
      <c r="EKI29" s="14"/>
      <c r="EKK29" s="14"/>
      <c r="EKM29" s="14"/>
      <c r="EKO29" s="14"/>
      <c r="EKQ29" s="14"/>
      <c r="EKS29" s="14"/>
      <c r="EKU29" s="14"/>
      <c r="EKW29" s="14"/>
      <c r="EKY29" s="14"/>
      <c r="ELA29" s="14"/>
      <c r="ELC29" s="14"/>
      <c r="ELE29" s="14"/>
      <c r="ELG29" s="14"/>
      <c r="ELI29" s="14"/>
      <c r="ELK29" s="14"/>
      <c r="ELM29" s="14"/>
      <c r="ELO29" s="14"/>
      <c r="ELQ29" s="14"/>
      <c r="ELS29" s="14"/>
      <c r="ELU29" s="14"/>
      <c r="ELW29" s="14"/>
      <c r="ELY29" s="14"/>
      <c r="EMA29" s="14"/>
      <c r="EMC29" s="14"/>
      <c r="EME29" s="14"/>
      <c r="EMG29" s="14"/>
      <c r="EMI29" s="14"/>
      <c r="EMK29" s="14"/>
      <c r="EMM29" s="14"/>
      <c r="EMO29" s="14"/>
      <c r="EMQ29" s="14"/>
      <c r="EMS29" s="14"/>
      <c r="EMU29" s="14"/>
      <c r="EMW29" s="14"/>
      <c r="EMY29" s="14"/>
      <c r="ENA29" s="14"/>
      <c r="ENC29" s="14"/>
      <c r="ENE29" s="14"/>
      <c r="ENG29" s="14"/>
      <c r="ENI29" s="14"/>
      <c r="ENK29" s="14"/>
      <c r="ENM29" s="14"/>
      <c r="ENO29" s="14"/>
      <c r="ENQ29" s="14"/>
      <c r="ENS29" s="14"/>
      <c r="ENU29" s="14"/>
      <c r="ENW29" s="14"/>
      <c r="ENY29" s="14"/>
      <c r="EOA29" s="14"/>
      <c r="EOC29" s="14"/>
      <c r="EOE29" s="14"/>
      <c r="EOG29" s="14"/>
      <c r="EOI29" s="14"/>
      <c r="EOK29" s="14"/>
      <c r="EOM29" s="14"/>
      <c r="EOO29" s="14"/>
      <c r="EOQ29" s="14"/>
      <c r="EOS29" s="14"/>
      <c r="EOU29" s="14"/>
      <c r="EOW29" s="14"/>
      <c r="EOY29" s="14"/>
      <c r="EPA29" s="14"/>
      <c r="EPC29" s="14"/>
      <c r="EPE29" s="14"/>
      <c r="EPG29" s="14"/>
      <c r="EPI29" s="14"/>
      <c r="EPK29" s="14"/>
      <c r="EPM29" s="14"/>
      <c r="EPO29" s="14"/>
      <c r="EPQ29" s="14"/>
      <c r="EPS29" s="14"/>
      <c r="EPU29" s="14"/>
      <c r="EPW29" s="14"/>
      <c r="EPY29" s="14"/>
      <c r="EQA29" s="14"/>
      <c r="EQC29" s="14"/>
      <c r="EQE29" s="14"/>
      <c r="EQG29" s="14"/>
      <c r="EQI29" s="14"/>
      <c r="EQK29" s="14"/>
      <c r="EQM29" s="14"/>
      <c r="EQO29" s="14"/>
      <c r="EQQ29" s="14"/>
      <c r="EQS29" s="14"/>
      <c r="EQU29" s="14"/>
      <c r="EQW29" s="14"/>
      <c r="EQY29" s="14"/>
      <c r="ERA29" s="14"/>
      <c r="ERC29" s="14"/>
      <c r="ERE29" s="14"/>
      <c r="ERG29" s="14"/>
      <c r="ERI29" s="14"/>
      <c r="ERK29" s="14"/>
      <c r="ERM29" s="14"/>
      <c r="ERO29" s="14"/>
      <c r="ERQ29" s="14"/>
      <c r="ERS29" s="14"/>
      <c r="ERU29" s="14"/>
      <c r="ERW29" s="14"/>
      <c r="ERY29" s="14"/>
      <c r="ESA29" s="14"/>
      <c r="ESC29" s="14"/>
      <c r="ESE29" s="14"/>
      <c r="ESG29" s="14"/>
      <c r="ESI29" s="14"/>
      <c r="ESK29" s="14"/>
      <c r="ESM29" s="14"/>
      <c r="ESO29" s="14"/>
      <c r="ESQ29" s="14"/>
      <c r="ESS29" s="14"/>
      <c r="ESU29" s="14"/>
      <c r="ESW29" s="14"/>
      <c r="ESY29" s="14"/>
      <c r="ETA29" s="14"/>
      <c r="ETC29" s="14"/>
      <c r="ETE29" s="14"/>
      <c r="ETG29" s="14"/>
      <c r="ETI29" s="14"/>
      <c r="ETK29" s="14"/>
      <c r="ETM29" s="14"/>
      <c r="ETO29" s="14"/>
      <c r="ETQ29" s="14"/>
      <c r="ETS29" s="14"/>
      <c r="ETU29" s="14"/>
      <c r="ETW29" s="14"/>
      <c r="ETY29" s="14"/>
      <c r="EUA29" s="14"/>
      <c r="EUC29" s="14"/>
      <c r="EUE29" s="14"/>
      <c r="EUG29" s="14"/>
      <c r="EUI29" s="14"/>
      <c r="EUK29" s="14"/>
      <c r="EUM29" s="14"/>
      <c r="EUO29" s="14"/>
      <c r="EUQ29" s="14"/>
      <c r="EUS29" s="14"/>
      <c r="EUU29" s="14"/>
      <c r="EUW29" s="14"/>
      <c r="EUY29" s="14"/>
      <c r="EVA29" s="14"/>
      <c r="EVC29" s="14"/>
      <c r="EVE29" s="14"/>
      <c r="EVG29" s="14"/>
      <c r="EVI29" s="14"/>
      <c r="EVK29" s="14"/>
      <c r="EVM29" s="14"/>
      <c r="EVO29" s="14"/>
      <c r="EVQ29" s="14"/>
      <c r="EVS29" s="14"/>
      <c r="EVU29" s="14"/>
      <c r="EVW29" s="14"/>
      <c r="EVY29" s="14"/>
      <c r="EWA29" s="14"/>
      <c r="EWC29" s="14"/>
      <c r="EWE29" s="14"/>
      <c r="EWG29" s="14"/>
      <c r="EWI29" s="14"/>
      <c r="EWK29" s="14"/>
      <c r="EWM29" s="14"/>
      <c r="EWO29" s="14"/>
      <c r="EWQ29" s="14"/>
      <c r="EWS29" s="14"/>
      <c r="EWU29" s="14"/>
      <c r="EWW29" s="14"/>
      <c r="EWY29" s="14"/>
      <c r="EXA29" s="14"/>
      <c r="EXC29" s="14"/>
      <c r="EXE29" s="14"/>
      <c r="EXG29" s="14"/>
      <c r="EXI29" s="14"/>
      <c r="EXK29" s="14"/>
      <c r="EXM29" s="14"/>
      <c r="EXO29" s="14"/>
      <c r="EXQ29" s="14"/>
      <c r="EXS29" s="14"/>
      <c r="EXU29" s="14"/>
      <c r="EXW29" s="14"/>
      <c r="EXY29" s="14"/>
      <c r="EYA29" s="14"/>
      <c r="EYC29" s="14"/>
      <c r="EYE29" s="14"/>
      <c r="EYG29" s="14"/>
      <c r="EYI29" s="14"/>
      <c r="EYK29" s="14"/>
      <c r="EYM29" s="14"/>
      <c r="EYO29" s="14"/>
      <c r="EYQ29" s="14"/>
      <c r="EYS29" s="14"/>
      <c r="EYU29" s="14"/>
      <c r="EYW29" s="14"/>
      <c r="EYY29" s="14"/>
      <c r="EZA29" s="14"/>
      <c r="EZC29" s="14"/>
      <c r="EZE29" s="14"/>
      <c r="EZG29" s="14"/>
      <c r="EZI29" s="14"/>
      <c r="EZK29" s="14"/>
      <c r="EZM29" s="14"/>
      <c r="EZO29" s="14"/>
      <c r="EZQ29" s="14"/>
      <c r="EZS29" s="14"/>
      <c r="EZU29" s="14"/>
      <c r="EZW29" s="14"/>
      <c r="EZY29" s="14"/>
      <c r="FAA29" s="14"/>
      <c r="FAC29" s="14"/>
      <c r="FAE29" s="14"/>
      <c r="FAG29" s="14"/>
      <c r="FAI29" s="14"/>
      <c r="FAK29" s="14"/>
      <c r="FAM29" s="14"/>
      <c r="FAO29" s="14"/>
      <c r="FAQ29" s="14"/>
      <c r="FAS29" s="14"/>
      <c r="FAU29" s="14"/>
      <c r="FAW29" s="14"/>
      <c r="FAY29" s="14"/>
      <c r="FBA29" s="14"/>
      <c r="FBC29" s="14"/>
      <c r="FBE29" s="14"/>
      <c r="FBG29" s="14"/>
      <c r="FBI29" s="14"/>
      <c r="FBK29" s="14"/>
      <c r="FBM29" s="14"/>
      <c r="FBO29" s="14"/>
      <c r="FBQ29" s="14"/>
      <c r="FBS29" s="14"/>
      <c r="FBU29" s="14"/>
      <c r="FBW29" s="14"/>
      <c r="FBY29" s="14"/>
      <c r="FCA29" s="14"/>
      <c r="FCC29" s="14"/>
      <c r="FCE29" s="14"/>
      <c r="FCG29" s="14"/>
      <c r="FCI29" s="14"/>
      <c r="FCK29" s="14"/>
      <c r="FCM29" s="14"/>
      <c r="FCO29" s="14"/>
      <c r="FCQ29" s="14"/>
      <c r="FCS29" s="14"/>
      <c r="FCU29" s="14"/>
      <c r="FCW29" s="14"/>
      <c r="FCY29" s="14"/>
      <c r="FDA29" s="14"/>
      <c r="FDC29" s="14"/>
      <c r="FDE29" s="14"/>
      <c r="FDG29" s="14"/>
      <c r="FDI29" s="14"/>
      <c r="FDK29" s="14"/>
      <c r="FDM29" s="14"/>
      <c r="FDO29" s="14"/>
      <c r="FDQ29" s="14"/>
      <c r="FDS29" s="14"/>
      <c r="FDU29" s="14"/>
      <c r="FDW29" s="14"/>
      <c r="FDY29" s="14"/>
      <c r="FEA29" s="14"/>
      <c r="FEC29" s="14"/>
      <c r="FEE29" s="14"/>
      <c r="FEG29" s="14"/>
      <c r="FEI29" s="14"/>
      <c r="FEK29" s="14"/>
      <c r="FEM29" s="14"/>
      <c r="FEO29" s="14"/>
      <c r="FEQ29" s="14"/>
      <c r="FES29" s="14"/>
      <c r="FEU29" s="14"/>
      <c r="FEW29" s="14"/>
      <c r="FEY29" s="14"/>
      <c r="FFA29" s="14"/>
      <c r="FFC29" s="14"/>
      <c r="FFE29" s="14"/>
      <c r="FFG29" s="14"/>
      <c r="FFI29" s="14"/>
      <c r="FFK29" s="14"/>
      <c r="FFM29" s="14"/>
      <c r="FFO29" s="14"/>
      <c r="FFQ29" s="14"/>
      <c r="FFS29" s="14"/>
      <c r="FFU29" s="14"/>
      <c r="FFW29" s="14"/>
      <c r="FFY29" s="14"/>
      <c r="FGA29" s="14"/>
      <c r="FGC29" s="14"/>
      <c r="FGE29" s="14"/>
      <c r="FGG29" s="14"/>
      <c r="FGI29" s="14"/>
      <c r="FGK29" s="14"/>
      <c r="FGM29" s="14"/>
      <c r="FGO29" s="14"/>
      <c r="FGQ29" s="14"/>
      <c r="FGS29" s="14"/>
      <c r="FGU29" s="14"/>
      <c r="FGW29" s="14"/>
      <c r="FGY29" s="14"/>
      <c r="FHA29" s="14"/>
      <c r="FHC29" s="14"/>
      <c r="FHE29" s="14"/>
      <c r="FHG29" s="14"/>
      <c r="FHI29" s="14"/>
      <c r="FHK29" s="14"/>
      <c r="FHM29" s="14"/>
      <c r="FHO29" s="14"/>
      <c r="FHQ29" s="14"/>
      <c r="FHS29" s="14"/>
      <c r="FHU29" s="14"/>
      <c r="FHW29" s="14"/>
      <c r="FHY29" s="14"/>
      <c r="FIA29" s="14"/>
      <c r="FIC29" s="14"/>
      <c r="FIE29" s="14"/>
      <c r="FIG29" s="14"/>
      <c r="FII29" s="14"/>
      <c r="FIK29" s="14"/>
      <c r="FIM29" s="14"/>
      <c r="FIO29" s="14"/>
      <c r="FIQ29" s="14"/>
      <c r="FIS29" s="14"/>
      <c r="FIU29" s="14"/>
      <c r="FIW29" s="14"/>
      <c r="FIY29" s="14"/>
      <c r="FJA29" s="14"/>
      <c r="FJC29" s="14"/>
      <c r="FJE29" s="14"/>
      <c r="FJG29" s="14"/>
      <c r="FJI29" s="14"/>
      <c r="FJK29" s="14"/>
      <c r="FJM29" s="14"/>
      <c r="FJO29" s="14"/>
      <c r="FJQ29" s="14"/>
      <c r="FJS29" s="14"/>
      <c r="FJU29" s="14"/>
      <c r="FJW29" s="14"/>
      <c r="FJY29" s="14"/>
      <c r="FKA29" s="14"/>
      <c r="FKC29" s="14"/>
      <c r="FKE29" s="14"/>
      <c r="FKG29" s="14"/>
      <c r="FKI29" s="14"/>
      <c r="FKK29" s="14"/>
      <c r="FKM29" s="14"/>
      <c r="FKO29" s="14"/>
      <c r="FKQ29" s="14"/>
      <c r="FKS29" s="14"/>
      <c r="FKU29" s="14"/>
      <c r="FKW29" s="14"/>
      <c r="FKY29" s="14"/>
      <c r="FLA29" s="14"/>
      <c r="FLC29" s="14"/>
      <c r="FLE29" s="14"/>
      <c r="FLG29" s="14"/>
      <c r="FLI29" s="14"/>
      <c r="FLK29" s="14"/>
      <c r="FLM29" s="14"/>
      <c r="FLO29" s="14"/>
      <c r="FLQ29" s="14"/>
      <c r="FLS29" s="14"/>
      <c r="FLU29" s="14"/>
      <c r="FLW29" s="14"/>
      <c r="FLY29" s="14"/>
      <c r="FMA29" s="14"/>
      <c r="FMC29" s="14"/>
      <c r="FME29" s="14"/>
      <c r="FMG29" s="14"/>
      <c r="FMI29" s="14"/>
      <c r="FMK29" s="14"/>
      <c r="FMM29" s="14"/>
      <c r="FMO29" s="14"/>
      <c r="FMQ29" s="14"/>
      <c r="FMS29" s="14"/>
      <c r="FMU29" s="14"/>
      <c r="FMW29" s="14"/>
      <c r="FMY29" s="14"/>
      <c r="FNA29" s="14"/>
      <c r="FNC29" s="14"/>
      <c r="FNE29" s="14"/>
      <c r="FNG29" s="14"/>
      <c r="FNI29" s="14"/>
      <c r="FNK29" s="14"/>
      <c r="FNM29" s="14"/>
      <c r="FNO29" s="14"/>
      <c r="FNQ29" s="14"/>
      <c r="FNS29" s="14"/>
      <c r="FNU29" s="14"/>
      <c r="FNW29" s="14"/>
      <c r="FNY29" s="14"/>
      <c r="FOA29" s="14"/>
      <c r="FOC29" s="14"/>
      <c r="FOE29" s="14"/>
      <c r="FOG29" s="14"/>
      <c r="FOI29" s="14"/>
      <c r="FOK29" s="14"/>
      <c r="FOM29" s="14"/>
      <c r="FOO29" s="14"/>
      <c r="FOQ29" s="14"/>
      <c r="FOS29" s="14"/>
      <c r="FOU29" s="14"/>
      <c r="FOW29" s="14"/>
      <c r="FOY29" s="14"/>
      <c r="FPA29" s="14"/>
      <c r="FPC29" s="14"/>
      <c r="FPE29" s="14"/>
      <c r="FPG29" s="14"/>
      <c r="FPI29" s="14"/>
      <c r="FPK29" s="14"/>
      <c r="FPM29" s="14"/>
      <c r="FPO29" s="14"/>
      <c r="FPQ29" s="14"/>
      <c r="FPS29" s="14"/>
      <c r="FPU29" s="14"/>
      <c r="FPW29" s="14"/>
      <c r="FPY29" s="14"/>
      <c r="FQA29" s="14"/>
      <c r="FQC29" s="14"/>
      <c r="FQE29" s="14"/>
      <c r="FQG29" s="14"/>
      <c r="FQI29" s="14"/>
      <c r="FQK29" s="14"/>
      <c r="FQM29" s="14"/>
      <c r="FQO29" s="14"/>
      <c r="FQQ29" s="14"/>
      <c r="FQS29" s="14"/>
      <c r="FQU29" s="14"/>
      <c r="FQW29" s="14"/>
      <c r="FQY29" s="14"/>
      <c r="FRA29" s="14"/>
      <c r="FRC29" s="14"/>
      <c r="FRE29" s="14"/>
      <c r="FRG29" s="14"/>
      <c r="FRI29" s="14"/>
      <c r="FRK29" s="14"/>
      <c r="FRM29" s="14"/>
      <c r="FRO29" s="14"/>
      <c r="FRQ29" s="14"/>
      <c r="FRS29" s="14"/>
      <c r="FRU29" s="14"/>
      <c r="FRW29" s="14"/>
      <c r="FRY29" s="14"/>
      <c r="FSA29" s="14"/>
      <c r="FSC29" s="14"/>
      <c r="FSE29" s="14"/>
      <c r="FSG29" s="14"/>
      <c r="FSI29" s="14"/>
      <c r="FSK29" s="14"/>
      <c r="FSM29" s="14"/>
      <c r="FSO29" s="14"/>
      <c r="FSQ29" s="14"/>
      <c r="FSS29" s="14"/>
      <c r="FSU29" s="14"/>
      <c r="FSW29" s="14"/>
      <c r="FSY29" s="14"/>
      <c r="FTA29" s="14"/>
      <c r="FTC29" s="14"/>
      <c r="FTE29" s="14"/>
      <c r="FTG29" s="14"/>
      <c r="FTI29" s="14"/>
      <c r="FTK29" s="14"/>
      <c r="FTM29" s="14"/>
      <c r="FTO29" s="14"/>
      <c r="FTQ29" s="14"/>
      <c r="FTS29" s="14"/>
      <c r="FTU29" s="14"/>
      <c r="FTW29" s="14"/>
      <c r="FTY29" s="14"/>
      <c r="FUA29" s="14"/>
      <c r="FUC29" s="14"/>
      <c r="FUE29" s="14"/>
      <c r="FUG29" s="14"/>
      <c r="FUI29" s="14"/>
      <c r="FUK29" s="14"/>
      <c r="FUM29" s="14"/>
      <c r="FUO29" s="14"/>
      <c r="FUQ29" s="14"/>
      <c r="FUS29" s="14"/>
      <c r="FUU29" s="14"/>
      <c r="FUW29" s="14"/>
      <c r="FUY29" s="14"/>
      <c r="FVA29" s="14"/>
      <c r="FVC29" s="14"/>
      <c r="FVE29" s="14"/>
      <c r="FVG29" s="14"/>
      <c r="FVI29" s="14"/>
      <c r="FVK29" s="14"/>
      <c r="FVM29" s="14"/>
      <c r="FVO29" s="14"/>
      <c r="FVQ29" s="14"/>
      <c r="FVS29" s="14"/>
      <c r="FVU29" s="14"/>
      <c r="FVW29" s="14"/>
      <c r="FVY29" s="14"/>
      <c r="FWA29" s="14"/>
      <c r="FWC29" s="14"/>
      <c r="FWE29" s="14"/>
      <c r="FWG29" s="14"/>
      <c r="FWI29" s="14"/>
      <c r="FWK29" s="14"/>
      <c r="FWM29" s="14"/>
      <c r="FWO29" s="14"/>
      <c r="FWQ29" s="14"/>
      <c r="FWS29" s="14"/>
      <c r="FWU29" s="14"/>
      <c r="FWW29" s="14"/>
      <c r="FWY29" s="14"/>
      <c r="FXA29" s="14"/>
      <c r="FXC29" s="14"/>
      <c r="FXE29" s="14"/>
      <c r="FXG29" s="14"/>
      <c r="FXI29" s="14"/>
      <c r="FXK29" s="14"/>
      <c r="FXM29" s="14"/>
      <c r="FXO29" s="14"/>
      <c r="FXQ29" s="14"/>
      <c r="FXS29" s="14"/>
      <c r="FXU29" s="14"/>
      <c r="FXW29" s="14"/>
      <c r="FXY29" s="14"/>
      <c r="FYA29" s="14"/>
      <c r="FYC29" s="14"/>
      <c r="FYE29" s="14"/>
      <c r="FYG29" s="14"/>
      <c r="FYI29" s="14"/>
      <c r="FYK29" s="14"/>
      <c r="FYM29" s="14"/>
      <c r="FYO29" s="14"/>
      <c r="FYQ29" s="14"/>
      <c r="FYS29" s="14"/>
      <c r="FYU29" s="14"/>
      <c r="FYW29" s="14"/>
      <c r="FYY29" s="14"/>
      <c r="FZA29" s="14"/>
      <c r="FZC29" s="14"/>
      <c r="FZE29" s="14"/>
      <c r="FZG29" s="14"/>
      <c r="FZI29" s="14"/>
      <c r="FZK29" s="14"/>
      <c r="FZM29" s="14"/>
      <c r="FZO29" s="14"/>
      <c r="FZQ29" s="14"/>
      <c r="FZS29" s="14"/>
      <c r="FZU29" s="14"/>
      <c r="FZW29" s="14"/>
      <c r="FZY29" s="14"/>
      <c r="GAA29" s="14"/>
      <c r="GAC29" s="14"/>
      <c r="GAE29" s="14"/>
      <c r="GAG29" s="14"/>
      <c r="GAI29" s="14"/>
      <c r="GAK29" s="14"/>
      <c r="GAM29" s="14"/>
      <c r="GAO29" s="14"/>
      <c r="GAQ29" s="14"/>
      <c r="GAS29" s="14"/>
      <c r="GAU29" s="14"/>
      <c r="GAW29" s="14"/>
      <c r="GAY29" s="14"/>
      <c r="GBA29" s="14"/>
      <c r="GBC29" s="14"/>
      <c r="GBE29" s="14"/>
      <c r="GBG29" s="14"/>
      <c r="GBI29" s="14"/>
      <c r="GBK29" s="14"/>
      <c r="GBM29" s="14"/>
      <c r="GBO29" s="14"/>
      <c r="GBQ29" s="14"/>
      <c r="GBS29" s="14"/>
      <c r="GBU29" s="14"/>
      <c r="GBW29" s="14"/>
      <c r="GBY29" s="14"/>
      <c r="GCA29" s="14"/>
      <c r="GCC29" s="14"/>
      <c r="GCE29" s="14"/>
      <c r="GCG29" s="14"/>
      <c r="GCI29" s="14"/>
      <c r="GCK29" s="14"/>
      <c r="GCM29" s="14"/>
      <c r="GCO29" s="14"/>
      <c r="GCQ29" s="14"/>
      <c r="GCS29" s="14"/>
      <c r="GCU29" s="14"/>
      <c r="GCW29" s="14"/>
      <c r="GCY29" s="14"/>
      <c r="GDA29" s="14"/>
      <c r="GDC29" s="14"/>
      <c r="GDE29" s="14"/>
      <c r="GDG29" s="14"/>
      <c r="GDI29" s="14"/>
      <c r="GDK29" s="14"/>
      <c r="GDM29" s="14"/>
      <c r="GDO29" s="14"/>
      <c r="GDQ29" s="14"/>
      <c r="GDS29" s="14"/>
      <c r="GDU29" s="14"/>
      <c r="GDW29" s="14"/>
      <c r="GDY29" s="14"/>
      <c r="GEA29" s="14"/>
      <c r="GEC29" s="14"/>
      <c r="GEE29" s="14"/>
      <c r="GEG29" s="14"/>
      <c r="GEI29" s="14"/>
      <c r="GEK29" s="14"/>
      <c r="GEM29" s="14"/>
      <c r="GEO29" s="14"/>
      <c r="GEQ29" s="14"/>
      <c r="GES29" s="14"/>
      <c r="GEU29" s="14"/>
      <c r="GEW29" s="14"/>
      <c r="GEY29" s="14"/>
      <c r="GFA29" s="14"/>
      <c r="GFC29" s="14"/>
      <c r="GFE29" s="14"/>
      <c r="GFG29" s="14"/>
      <c r="GFI29" s="14"/>
      <c r="GFK29" s="14"/>
      <c r="GFM29" s="14"/>
      <c r="GFO29" s="14"/>
      <c r="GFQ29" s="14"/>
      <c r="GFS29" s="14"/>
      <c r="GFU29" s="14"/>
      <c r="GFW29" s="14"/>
      <c r="GFY29" s="14"/>
      <c r="GGA29" s="14"/>
      <c r="GGC29" s="14"/>
      <c r="GGE29" s="14"/>
      <c r="GGG29" s="14"/>
      <c r="GGI29" s="14"/>
      <c r="GGK29" s="14"/>
      <c r="GGM29" s="14"/>
      <c r="GGO29" s="14"/>
      <c r="GGQ29" s="14"/>
      <c r="GGS29" s="14"/>
      <c r="GGU29" s="14"/>
      <c r="GGW29" s="14"/>
      <c r="GGY29" s="14"/>
      <c r="GHA29" s="14"/>
      <c r="GHC29" s="14"/>
      <c r="GHE29" s="14"/>
      <c r="GHG29" s="14"/>
      <c r="GHI29" s="14"/>
      <c r="GHK29" s="14"/>
      <c r="GHM29" s="14"/>
      <c r="GHO29" s="14"/>
      <c r="GHQ29" s="14"/>
      <c r="GHS29" s="14"/>
      <c r="GHU29" s="14"/>
      <c r="GHW29" s="14"/>
      <c r="GHY29" s="14"/>
      <c r="GIA29" s="14"/>
      <c r="GIC29" s="14"/>
      <c r="GIE29" s="14"/>
      <c r="GIG29" s="14"/>
      <c r="GII29" s="14"/>
      <c r="GIK29" s="14"/>
      <c r="GIM29" s="14"/>
      <c r="GIO29" s="14"/>
      <c r="GIQ29" s="14"/>
      <c r="GIS29" s="14"/>
      <c r="GIU29" s="14"/>
      <c r="GIW29" s="14"/>
      <c r="GIY29" s="14"/>
      <c r="GJA29" s="14"/>
      <c r="GJC29" s="14"/>
      <c r="GJE29" s="14"/>
      <c r="GJG29" s="14"/>
      <c r="GJI29" s="14"/>
      <c r="GJK29" s="14"/>
      <c r="GJM29" s="14"/>
      <c r="GJO29" s="14"/>
      <c r="GJQ29" s="14"/>
      <c r="GJS29" s="14"/>
      <c r="GJU29" s="14"/>
      <c r="GJW29" s="14"/>
      <c r="GJY29" s="14"/>
      <c r="GKA29" s="14"/>
      <c r="GKC29" s="14"/>
      <c r="GKE29" s="14"/>
      <c r="GKG29" s="14"/>
      <c r="GKI29" s="14"/>
      <c r="GKK29" s="14"/>
      <c r="GKM29" s="14"/>
      <c r="GKO29" s="14"/>
      <c r="GKQ29" s="14"/>
      <c r="GKS29" s="14"/>
      <c r="GKU29" s="14"/>
      <c r="GKW29" s="14"/>
      <c r="GKY29" s="14"/>
      <c r="GLA29" s="14"/>
      <c r="GLC29" s="14"/>
      <c r="GLE29" s="14"/>
      <c r="GLG29" s="14"/>
      <c r="GLI29" s="14"/>
      <c r="GLK29" s="14"/>
      <c r="GLM29" s="14"/>
      <c r="GLO29" s="14"/>
      <c r="GLQ29" s="14"/>
      <c r="GLS29" s="14"/>
      <c r="GLU29" s="14"/>
      <c r="GLW29" s="14"/>
      <c r="GLY29" s="14"/>
      <c r="GMA29" s="14"/>
      <c r="GMC29" s="14"/>
      <c r="GME29" s="14"/>
      <c r="GMG29" s="14"/>
      <c r="GMI29" s="14"/>
      <c r="GMK29" s="14"/>
      <c r="GMM29" s="14"/>
      <c r="GMO29" s="14"/>
      <c r="GMQ29" s="14"/>
      <c r="GMS29" s="14"/>
      <c r="GMU29" s="14"/>
      <c r="GMW29" s="14"/>
      <c r="GMY29" s="14"/>
      <c r="GNA29" s="14"/>
      <c r="GNC29" s="14"/>
      <c r="GNE29" s="14"/>
      <c r="GNG29" s="14"/>
      <c r="GNI29" s="14"/>
      <c r="GNK29" s="14"/>
      <c r="GNM29" s="14"/>
      <c r="GNO29" s="14"/>
      <c r="GNQ29" s="14"/>
      <c r="GNS29" s="14"/>
      <c r="GNU29" s="14"/>
      <c r="GNW29" s="14"/>
      <c r="GNY29" s="14"/>
      <c r="GOA29" s="14"/>
      <c r="GOC29" s="14"/>
      <c r="GOE29" s="14"/>
      <c r="GOG29" s="14"/>
      <c r="GOI29" s="14"/>
      <c r="GOK29" s="14"/>
      <c r="GOM29" s="14"/>
      <c r="GOO29" s="14"/>
      <c r="GOQ29" s="14"/>
      <c r="GOS29" s="14"/>
      <c r="GOU29" s="14"/>
      <c r="GOW29" s="14"/>
      <c r="GOY29" s="14"/>
      <c r="GPA29" s="14"/>
      <c r="GPC29" s="14"/>
      <c r="GPE29" s="14"/>
      <c r="GPG29" s="14"/>
      <c r="GPI29" s="14"/>
      <c r="GPK29" s="14"/>
      <c r="GPM29" s="14"/>
      <c r="GPO29" s="14"/>
      <c r="GPQ29" s="14"/>
      <c r="GPS29" s="14"/>
      <c r="GPU29" s="14"/>
      <c r="GPW29" s="14"/>
      <c r="GPY29" s="14"/>
      <c r="GQA29" s="14"/>
      <c r="GQC29" s="14"/>
      <c r="GQE29" s="14"/>
      <c r="GQG29" s="14"/>
      <c r="GQI29" s="14"/>
      <c r="GQK29" s="14"/>
      <c r="GQM29" s="14"/>
      <c r="GQO29" s="14"/>
      <c r="GQQ29" s="14"/>
      <c r="GQS29" s="14"/>
      <c r="GQU29" s="14"/>
      <c r="GQW29" s="14"/>
      <c r="GQY29" s="14"/>
      <c r="GRA29" s="14"/>
      <c r="GRC29" s="14"/>
      <c r="GRE29" s="14"/>
      <c r="GRG29" s="14"/>
      <c r="GRI29" s="14"/>
      <c r="GRK29" s="14"/>
      <c r="GRM29" s="14"/>
      <c r="GRO29" s="14"/>
      <c r="GRQ29" s="14"/>
      <c r="GRS29" s="14"/>
      <c r="GRU29" s="14"/>
      <c r="GRW29" s="14"/>
      <c r="GRY29" s="14"/>
      <c r="GSA29" s="14"/>
      <c r="GSC29" s="14"/>
      <c r="GSE29" s="14"/>
      <c r="GSG29" s="14"/>
      <c r="GSI29" s="14"/>
      <c r="GSK29" s="14"/>
      <c r="GSM29" s="14"/>
      <c r="GSO29" s="14"/>
      <c r="GSQ29" s="14"/>
      <c r="GSS29" s="14"/>
      <c r="GSU29" s="14"/>
      <c r="GSW29" s="14"/>
      <c r="GSY29" s="14"/>
      <c r="GTA29" s="14"/>
      <c r="GTC29" s="14"/>
      <c r="GTE29" s="14"/>
      <c r="GTG29" s="14"/>
      <c r="GTI29" s="14"/>
      <c r="GTK29" s="14"/>
      <c r="GTM29" s="14"/>
      <c r="GTO29" s="14"/>
      <c r="GTQ29" s="14"/>
      <c r="GTS29" s="14"/>
      <c r="GTU29" s="14"/>
      <c r="GTW29" s="14"/>
      <c r="GTY29" s="14"/>
      <c r="GUA29" s="14"/>
      <c r="GUC29" s="14"/>
      <c r="GUE29" s="14"/>
      <c r="GUG29" s="14"/>
      <c r="GUI29" s="14"/>
      <c r="GUK29" s="14"/>
      <c r="GUM29" s="14"/>
      <c r="GUO29" s="14"/>
      <c r="GUQ29" s="14"/>
      <c r="GUS29" s="14"/>
      <c r="GUU29" s="14"/>
      <c r="GUW29" s="14"/>
      <c r="GUY29" s="14"/>
      <c r="GVA29" s="14"/>
      <c r="GVC29" s="14"/>
      <c r="GVE29" s="14"/>
      <c r="GVG29" s="14"/>
      <c r="GVI29" s="14"/>
      <c r="GVK29" s="14"/>
      <c r="GVM29" s="14"/>
      <c r="GVO29" s="14"/>
      <c r="GVQ29" s="14"/>
      <c r="GVS29" s="14"/>
      <c r="GVU29" s="14"/>
      <c r="GVW29" s="14"/>
      <c r="GVY29" s="14"/>
      <c r="GWA29" s="14"/>
      <c r="GWC29" s="14"/>
      <c r="GWE29" s="14"/>
      <c r="GWG29" s="14"/>
      <c r="GWI29" s="14"/>
      <c r="GWK29" s="14"/>
      <c r="GWM29" s="14"/>
      <c r="GWO29" s="14"/>
      <c r="GWQ29" s="14"/>
      <c r="GWS29" s="14"/>
      <c r="GWU29" s="14"/>
      <c r="GWW29" s="14"/>
      <c r="GWY29" s="14"/>
      <c r="GXA29" s="14"/>
      <c r="GXC29" s="14"/>
      <c r="GXE29" s="14"/>
      <c r="GXG29" s="14"/>
      <c r="GXI29" s="14"/>
      <c r="GXK29" s="14"/>
      <c r="GXM29" s="14"/>
      <c r="GXO29" s="14"/>
      <c r="GXQ29" s="14"/>
      <c r="GXS29" s="14"/>
      <c r="GXU29" s="14"/>
      <c r="GXW29" s="14"/>
      <c r="GXY29" s="14"/>
      <c r="GYA29" s="14"/>
      <c r="GYC29" s="14"/>
      <c r="GYE29" s="14"/>
      <c r="GYG29" s="14"/>
      <c r="GYI29" s="14"/>
      <c r="GYK29" s="14"/>
      <c r="GYM29" s="14"/>
      <c r="GYO29" s="14"/>
      <c r="GYQ29" s="14"/>
      <c r="GYS29" s="14"/>
      <c r="GYU29" s="14"/>
      <c r="GYW29" s="14"/>
      <c r="GYY29" s="14"/>
      <c r="GZA29" s="14"/>
      <c r="GZC29" s="14"/>
      <c r="GZE29" s="14"/>
      <c r="GZG29" s="14"/>
      <c r="GZI29" s="14"/>
      <c r="GZK29" s="14"/>
      <c r="GZM29" s="14"/>
      <c r="GZO29" s="14"/>
      <c r="GZQ29" s="14"/>
      <c r="GZS29" s="14"/>
      <c r="GZU29" s="14"/>
      <c r="GZW29" s="14"/>
      <c r="GZY29" s="14"/>
      <c r="HAA29" s="14"/>
      <c r="HAC29" s="14"/>
      <c r="HAE29" s="14"/>
      <c r="HAG29" s="14"/>
      <c r="HAI29" s="14"/>
      <c r="HAK29" s="14"/>
      <c r="HAM29" s="14"/>
      <c r="HAO29" s="14"/>
      <c r="HAQ29" s="14"/>
      <c r="HAS29" s="14"/>
      <c r="HAU29" s="14"/>
      <c r="HAW29" s="14"/>
      <c r="HAY29" s="14"/>
      <c r="HBA29" s="14"/>
      <c r="HBC29" s="14"/>
      <c r="HBE29" s="14"/>
      <c r="HBG29" s="14"/>
      <c r="HBI29" s="14"/>
      <c r="HBK29" s="14"/>
      <c r="HBM29" s="14"/>
      <c r="HBO29" s="14"/>
      <c r="HBQ29" s="14"/>
      <c r="HBS29" s="14"/>
      <c r="HBU29" s="14"/>
      <c r="HBW29" s="14"/>
      <c r="HBY29" s="14"/>
      <c r="HCA29" s="14"/>
      <c r="HCC29" s="14"/>
      <c r="HCE29" s="14"/>
      <c r="HCG29" s="14"/>
      <c r="HCI29" s="14"/>
      <c r="HCK29" s="14"/>
      <c r="HCM29" s="14"/>
      <c r="HCO29" s="14"/>
      <c r="HCQ29" s="14"/>
      <c r="HCS29" s="14"/>
      <c r="HCU29" s="14"/>
      <c r="HCW29" s="14"/>
      <c r="HCY29" s="14"/>
      <c r="HDA29" s="14"/>
      <c r="HDC29" s="14"/>
      <c r="HDE29" s="14"/>
      <c r="HDG29" s="14"/>
      <c r="HDI29" s="14"/>
      <c r="HDK29" s="14"/>
      <c r="HDM29" s="14"/>
      <c r="HDO29" s="14"/>
      <c r="HDQ29" s="14"/>
      <c r="HDS29" s="14"/>
      <c r="HDU29" s="14"/>
      <c r="HDW29" s="14"/>
      <c r="HDY29" s="14"/>
      <c r="HEA29" s="14"/>
      <c r="HEC29" s="14"/>
      <c r="HEE29" s="14"/>
      <c r="HEG29" s="14"/>
      <c r="HEI29" s="14"/>
      <c r="HEK29" s="14"/>
      <c r="HEM29" s="14"/>
      <c r="HEO29" s="14"/>
      <c r="HEQ29" s="14"/>
      <c r="HES29" s="14"/>
      <c r="HEU29" s="14"/>
      <c r="HEW29" s="14"/>
      <c r="HEY29" s="14"/>
      <c r="HFA29" s="14"/>
      <c r="HFC29" s="14"/>
      <c r="HFE29" s="14"/>
      <c r="HFG29" s="14"/>
      <c r="HFI29" s="14"/>
      <c r="HFK29" s="14"/>
      <c r="HFM29" s="14"/>
      <c r="HFO29" s="14"/>
      <c r="HFQ29" s="14"/>
      <c r="HFS29" s="14"/>
      <c r="HFU29" s="14"/>
      <c r="HFW29" s="14"/>
      <c r="HFY29" s="14"/>
      <c r="HGA29" s="14"/>
      <c r="HGC29" s="14"/>
      <c r="HGE29" s="14"/>
      <c r="HGG29" s="14"/>
      <c r="HGI29" s="14"/>
      <c r="HGK29" s="14"/>
      <c r="HGM29" s="14"/>
      <c r="HGO29" s="14"/>
      <c r="HGQ29" s="14"/>
      <c r="HGS29" s="14"/>
      <c r="HGU29" s="14"/>
      <c r="HGW29" s="14"/>
      <c r="HGY29" s="14"/>
      <c r="HHA29" s="14"/>
      <c r="HHC29" s="14"/>
      <c r="HHE29" s="14"/>
      <c r="HHG29" s="14"/>
      <c r="HHI29" s="14"/>
      <c r="HHK29" s="14"/>
      <c r="HHM29" s="14"/>
      <c r="HHO29" s="14"/>
      <c r="HHQ29" s="14"/>
      <c r="HHS29" s="14"/>
      <c r="HHU29" s="14"/>
      <c r="HHW29" s="14"/>
      <c r="HHY29" s="14"/>
      <c r="HIA29" s="14"/>
      <c r="HIC29" s="14"/>
      <c r="HIE29" s="14"/>
      <c r="HIG29" s="14"/>
      <c r="HII29" s="14"/>
      <c r="HIK29" s="14"/>
      <c r="HIM29" s="14"/>
      <c r="HIO29" s="14"/>
      <c r="HIQ29" s="14"/>
      <c r="HIS29" s="14"/>
      <c r="HIU29" s="14"/>
      <c r="HIW29" s="14"/>
      <c r="HIY29" s="14"/>
      <c r="HJA29" s="14"/>
      <c r="HJC29" s="14"/>
      <c r="HJE29" s="14"/>
      <c r="HJG29" s="14"/>
      <c r="HJI29" s="14"/>
      <c r="HJK29" s="14"/>
      <c r="HJM29" s="14"/>
      <c r="HJO29" s="14"/>
      <c r="HJQ29" s="14"/>
      <c r="HJS29" s="14"/>
      <c r="HJU29" s="14"/>
      <c r="HJW29" s="14"/>
      <c r="HJY29" s="14"/>
      <c r="HKA29" s="14"/>
      <c r="HKC29" s="14"/>
      <c r="HKE29" s="14"/>
      <c r="HKG29" s="14"/>
      <c r="HKI29" s="14"/>
      <c r="HKK29" s="14"/>
      <c r="HKM29" s="14"/>
      <c r="HKO29" s="14"/>
      <c r="HKQ29" s="14"/>
      <c r="HKS29" s="14"/>
      <c r="HKU29" s="14"/>
      <c r="HKW29" s="14"/>
      <c r="HKY29" s="14"/>
      <c r="HLA29" s="14"/>
      <c r="HLC29" s="14"/>
      <c r="HLE29" s="14"/>
      <c r="HLG29" s="14"/>
      <c r="HLI29" s="14"/>
      <c r="HLK29" s="14"/>
      <c r="HLM29" s="14"/>
      <c r="HLO29" s="14"/>
      <c r="HLQ29" s="14"/>
      <c r="HLS29" s="14"/>
      <c r="HLU29" s="14"/>
      <c r="HLW29" s="14"/>
      <c r="HLY29" s="14"/>
      <c r="HMA29" s="14"/>
      <c r="HMC29" s="14"/>
      <c r="HME29" s="14"/>
      <c r="HMG29" s="14"/>
      <c r="HMI29" s="14"/>
      <c r="HMK29" s="14"/>
      <c r="HMM29" s="14"/>
      <c r="HMO29" s="14"/>
      <c r="HMQ29" s="14"/>
      <c r="HMS29" s="14"/>
      <c r="HMU29" s="14"/>
      <c r="HMW29" s="14"/>
      <c r="HMY29" s="14"/>
      <c r="HNA29" s="14"/>
      <c r="HNC29" s="14"/>
      <c r="HNE29" s="14"/>
      <c r="HNG29" s="14"/>
      <c r="HNI29" s="14"/>
      <c r="HNK29" s="14"/>
      <c r="HNM29" s="14"/>
      <c r="HNO29" s="14"/>
      <c r="HNQ29" s="14"/>
      <c r="HNS29" s="14"/>
      <c r="HNU29" s="14"/>
      <c r="HNW29" s="14"/>
      <c r="HNY29" s="14"/>
      <c r="HOA29" s="14"/>
      <c r="HOC29" s="14"/>
      <c r="HOE29" s="14"/>
      <c r="HOG29" s="14"/>
      <c r="HOI29" s="14"/>
      <c r="HOK29" s="14"/>
      <c r="HOM29" s="14"/>
      <c r="HOO29" s="14"/>
      <c r="HOQ29" s="14"/>
      <c r="HOS29" s="14"/>
      <c r="HOU29" s="14"/>
      <c r="HOW29" s="14"/>
      <c r="HOY29" s="14"/>
      <c r="HPA29" s="14"/>
      <c r="HPC29" s="14"/>
      <c r="HPE29" s="14"/>
      <c r="HPG29" s="14"/>
      <c r="HPI29" s="14"/>
      <c r="HPK29" s="14"/>
      <c r="HPM29" s="14"/>
      <c r="HPO29" s="14"/>
      <c r="HPQ29" s="14"/>
      <c r="HPS29" s="14"/>
      <c r="HPU29" s="14"/>
      <c r="HPW29" s="14"/>
      <c r="HPY29" s="14"/>
      <c r="HQA29" s="14"/>
      <c r="HQC29" s="14"/>
      <c r="HQE29" s="14"/>
      <c r="HQG29" s="14"/>
      <c r="HQI29" s="14"/>
      <c r="HQK29" s="14"/>
      <c r="HQM29" s="14"/>
      <c r="HQO29" s="14"/>
      <c r="HQQ29" s="14"/>
      <c r="HQS29" s="14"/>
      <c r="HQU29" s="14"/>
      <c r="HQW29" s="14"/>
      <c r="HQY29" s="14"/>
      <c r="HRA29" s="14"/>
      <c r="HRC29" s="14"/>
      <c r="HRE29" s="14"/>
      <c r="HRG29" s="14"/>
      <c r="HRI29" s="14"/>
      <c r="HRK29" s="14"/>
      <c r="HRM29" s="14"/>
      <c r="HRO29" s="14"/>
      <c r="HRQ29" s="14"/>
      <c r="HRS29" s="14"/>
      <c r="HRU29" s="14"/>
      <c r="HRW29" s="14"/>
      <c r="HRY29" s="14"/>
      <c r="HSA29" s="14"/>
      <c r="HSC29" s="14"/>
      <c r="HSE29" s="14"/>
      <c r="HSG29" s="14"/>
      <c r="HSI29" s="14"/>
      <c r="HSK29" s="14"/>
      <c r="HSM29" s="14"/>
      <c r="HSO29" s="14"/>
      <c r="HSQ29" s="14"/>
      <c r="HSS29" s="14"/>
      <c r="HSU29" s="14"/>
      <c r="HSW29" s="14"/>
      <c r="HSY29" s="14"/>
      <c r="HTA29" s="14"/>
      <c r="HTC29" s="14"/>
      <c r="HTE29" s="14"/>
      <c r="HTG29" s="14"/>
      <c r="HTI29" s="14"/>
      <c r="HTK29" s="14"/>
      <c r="HTM29" s="14"/>
      <c r="HTO29" s="14"/>
      <c r="HTQ29" s="14"/>
      <c r="HTS29" s="14"/>
      <c r="HTU29" s="14"/>
      <c r="HTW29" s="14"/>
      <c r="HTY29" s="14"/>
      <c r="HUA29" s="14"/>
      <c r="HUC29" s="14"/>
      <c r="HUE29" s="14"/>
      <c r="HUG29" s="14"/>
      <c r="HUI29" s="14"/>
      <c r="HUK29" s="14"/>
      <c r="HUM29" s="14"/>
      <c r="HUO29" s="14"/>
      <c r="HUQ29" s="14"/>
      <c r="HUS29" s="14"/>
      <c r="HUU29" s="14"/>
      <c r="HUW29" s="14"/>
      <c r="HUY29" s="14"/>
      <c r="HVA29" s="14"/>
      <c r="HVC29" s="14"/>
      <c r="HVE29" s="14"/>
      <c r="HVG29" s="14"/>
      <c r="HVI29" s="14"/>
      <c r="HVK29" s="14"/>
      <c r="HVM29" s="14"/>
      <c r="HVO29" s="14"/>
      <c r="HVQ29" s="14"/>
      <c r="HVS29" s="14"/>
      <c r="HVU29" s="14"/>
      <c r="HVW29" s="14"/>
      <c r="HVY29" s="14"/>
      <c r="HWA29" s="14"/>
      <c r="HWC29" s="14"/>
      <c r="HWE29" s="14"/>
      <c r="HWG29" s="14"/>
      <c r="HWI29" s="14"/>
      <c r="HWK29" s="14"/>
      <c r="HWM29" s="14"/>
      <c r="HWO29" s="14"/>
      <c r="HWQ29" s="14"/>
      <c r="HWS29" s="14"/>
      <c r="HWU29" s="14"/>
      <c r="HWW29" s="14"/>
      <c r="HWY29" s="14"/>
      <c r="HXA29" s="14"/>
      <c r="HXC29" s="14"/>
      <c r="HXE29" s="14"/>
      <c r="HXG29" s="14"/>
      <c r="HXI29" s="14"/>
      <c r="HXK29" s="14"/>
      <c r="HXM29" s="14"/>
      <c r="HXO29" s="14"/>
      <c r="HXQ29" s="14"/>
      <c r="HXS29" s="14"/>
      <c r="HXU29" s="14"/>
      <c r="HXW29" s="14"/>
      <c r="HXY29" s="14"/>
      <c r="HYA29" s="14"/>
      <c r="HYC29" s="14"/>
      <c r="HYE29" s="14"/>
      <c r="HYG29" s="14"/>
      <c r="HYI29" s="14"/>
      <c r="HYK29" s="14"/>
      <c r="HYM29" s="14"/>
      <c r="HYO29" s="14"/>
      <c r="HYQ29" s="14"/>
      <c r="HYS29" s="14"/>
      <c r="HYU29" s="14"/>
      <c r="HYW29" s="14"/>
      <c r="HYY29" s="14"/>
      <c r="HZA29" s="14"/>
      <c r="HZC29" s="14"/>
      <c r="HZE29" s="14"/>
      <c r="HZG29" s="14"/>
      <c r="HZI29" s="14"/>
      <c r="HZK29" s="14"/>
      <c r="HZM29" s="14"/>
      <c r="HZO29" s="14"/>
      <c r="HZQ29" s="14"/>
      <c r="HZS29" s="14"/>
      <c r="HZU29" s="14"/>
      <c r="HZW29" s="14"/>
      <c r="HZY29" s="14"/>
      <c r="IAA29" s="14"/>
      <c r="IAC29" s="14"/>
      <c r="IAE29" s="14"/>
      <c r="IAG29" s="14"/>
      <c r="IAI29" s="14"/>
      <c r="IAK29" s="14"/>
      <c r="IAM29" s="14"/>
      <c r="IAO29" s="14"/>
      <c r="IAQ29" s="14"/>
      <c r="IAS29" s="14"/>
      <c r="IAU29" s="14"/>
      <c r="IAW29" s="14"/>
      <c r="IAY29" s="14"/>
      <c r="IBA29" s="14"/>
      <c r="IBC29" s="14"/>
      <c r="IBE29" s="14"/>
      <c r="IBG29" s="14"/>
      <c r="IBI29" s="14"/>
      <c r="IBK29" s="14"/>
      <c r="IBM29" s="14"/>
      <c r="IBO29" s="14"/>
      <c r="IBQ29" s="14"/>
      <c r="IBS29" s="14"/>
      <c r="IBU29" s="14"/>
      <c r="IBW29" s="14"/>
      <c r="IBY29" s="14"/>
      <c r="ICA29" s="14"/>
      <c r="ICC29" s="14"/>
      <c r="ICE29" s="14"/>
      <c r="ICG29" s="14"/>
      <c r="ICI29" s="14"/>
      <c r="ICK29" s="14"/>
      <c r="ICM29" s="14"/>
      <c r="ICO29" s="14"/>
      <c r="ICQ29" s="14"/>
      <c r="ICS29" s="14"/>
      <c r="ICU29" s="14"/>
      <c r="ICW29" s="14"/>
      <c r="ICY29" s="14"/>
      <c r="IDA29" s="14"/>
      <c r="IDC29" s="14"/>
      <c r="IDE29" s="14"/>
      <c r="IDG29" s="14"/>
      <c r="IDI29" s="14"/>
      <c r="IDK29" s="14"/>
      <c r="IDM29" s="14"/>
      <c r="IDO29" s="14"/>
      <c r="IDQ29" s="14"/>
      <c r="IDS29" s="14"/>
      <c r="IDU29" s="14"/>
      <c r="IDW29" s="14"/>
      <c r="IDY29" s="14"/>
      <c r="IEA29" s="14"/>
      <c r="IEC29" s="14"/>
      <c r="IEE29" s="14"/>
      <c r="IEG29" s="14"/>
      <c r="IEI29" s="14"/>
      <c r="IEK29" s="14"/>
      <c r="IEM29" s="14"/>
      <c r="IEO29" s="14"/>
      <c r="IEQ29" s="14"/>
      <c r="IES29" s="14"/>
      <c r="IEU29" s="14"/>
      <c r="IEW29" s="14"/>
      <c r="IEY29" s="14"/>
      <c r="IFA29" s="14"/>
      <c r="IFC29" s="14"/>
      <c r="IFE29" s="14"/>
      <c r="IFG29" s="14"/>
      <c r="IFI29" s="14"/>
      <c r="IFK29" s="14"/>
      <c r="IFM29" s="14"/>
      <c r="IFO29" s="14"/>
      <c r="IFQ29" s="14"/>
      <c r="IFS29" s="14"/>
      <c r="IFU29" s="14"/>
      <c r="IFW29" s="14"/>
      <c r="IFY29" s="14"/>
      <c r="IGA29" s="14"/>
      <c r="IGC29" s="14"/>
      <c r="IGE29" s="14"/>
      <c r="IGG29" s="14"/>
      <c r="IGI29" s="14"/>
      <c r="IGK29" s="14"/>
      <c r="IGM29" s="14"/>
      <c r="IGO29" s="14"/>
      <c r="IGQ29" s="14"/>
      <c r="IGS29" s="14"/>
      <c r="IGU29" s="14"/>
      <c r="IGW29" s="14"/>
      <c r="IGY29" s="14"/>
      <c r="IHA29" s="14"/>
      <c r="IHC29" s="14"/>
      <c r="IHE29" s="14"/>
      <c r="IHG29" s="14"/>
      <c r="IHI29" s="14"/>
      <c r="IHK29" s="14"/>
      <c r="IHM29" s="14"/>
      <c r="IHO29" s="14"/>
      <c r="IHQ29" s="14"/>
      <c r="IHS29" s="14"/>
      <c r="IHU29" s="14"/>
      <c r="IHW29" s="14"/>
      <c r="IHY29" s="14"/>
      <c r="IIA29" s="14"/>
      <c r="IIC29" s="14"/>
      <c r="IIE29" s="14"/>
      <c r="IIG29" s="14"/>
      <c r="III29" s="14"/>
      <c r="IIK29" s="14"/>
      <c r="IIM29" s="14"/>
      <c r="IIO29" s="14"/>
      <c r="IIQ29" s="14"/>
      <c r="IIS29" s="14"/>
      <c r="IIU29" s="14"/>
      <c r="IIW29" s="14"/>
      <c r="IIY29" s="14"/>
      <c r="IJA29" s="14"/>
      <c r="IJC29" s="14"/>
      <c r="IJE29" s="14"/>
      <c r="IJG29" s="14"/>
      <c r="IJI29" s="14"/>
      <c r="IJK29" s="14"/>
      <c r="IJM29" s="14"/>
      <c r="IJO29" s="14"/>
      <c r="IJQ29" s="14"/>
      <c r="IJS29" s="14"/>
      <c r="IJU29" s="14"/>
      <c r="IJW29" s="14"/>
      <c r="IJY29" s="14"/>
      <c r="IKA29" s="14"/>
      <c r="IKC29" s="14"/>
      <c r="IKE29" s="14"/>
      <c r="IKG29" s="14"/>
      <c r="IKI29" s="14"/>
      <c r="IKK29" s="14"/>
      <c r="IKM29" s="14"/>
      <c r="IKO29" s="14"/>
      <c r="IKQ29" s="14"/>
      <c r="IKS29" s="14"/>
      <c r="IKU29" s="14"/>
      <c r="IKW29" s="14"/>
      <c r="IKY29" s="14"/>
      <c r="ILA29" s="14"/>
      <c r="ILC29" s="14"/>
      <c r="ILE29" s="14"/>
      <c r="ILG29" s="14"/>
      <c r="ILI29" s="14"/>
      <c r="ILK29" s="14"/>
      <c r="ILM29" s="14"/>
      <c r="ILO29" s="14"/>
      <c r="ILQ29" s="14"/>
      <c r="ILS29" s="14"/>
      <c r="ILU29" s="14"/>
      <c r="ILW29" s="14"/>
      <c r="ILY29" s="14"/>
      <c r="IMA29" s="14"/>
      <c r="IMC29" s="14"/>
      <c r="IME29" s="14"/>
      <c r="IMG29" s="14"/>
      <c r="IMI29" s="14"/>
      <c r="IMK29" s="14"/>
      <c r="IMM29" s="14"/>
      <c r="IMO29" s="14"/>
      <c r="IMQ29" s="14"/>
      <c r="IMS29" s="14"/>
      <c r="IMU29" s="14"/>
      <c r="IMW29" s="14"/>
      <c r="IMY29" s="14"/>
      <c r="INA29" s="14"/>
      <c r="INC29" s="14"/>
      <c r="INE29" s="14"/>
      <c r="ING29" s="14"/>
      <c r="INI29" s="14"/>
      <c r="INK29" s="14"/>
      <c r="INM29" s="14"/>
      <c r="INO29" s="14"/>
      <c r="INQ29" s="14"/>
      <c r="INS29" s="14"/>
      <c r="INU29" s="14"/>
      <c r="INW29" s="14"/>
      <c r="INY29" s="14"/>
      <c r="IOA29" s="14"/>
      <c r="IOC29" s="14"/>
      <c r="IOE29" s="14"/>
      <c r="IOG29" s="14"/>
      <c r="IOI29" s="14"/>
      <c r="IOK29" s="14"/>
      <c r="IOM29" s="14"/>
      <c r="IOO29" s="14"/>
      <c r="IOQ29" s="14"/>
      <c r="IOS29" s="14"/>
      <c r="IOU29" s="14"/>
      <c r="IOW29" s="14"/>
      <c r="IOY29" s="14"/>
      <c r="IPA29" s="14"/>
      <c r="IPC29" s="14"/>
      <c r="IPE29" s="14"/>
      <c r="IPG29" s="14"/>
      <c r="IPI29" s="14"/>
      <c r="IPK29" s="14"/>
      <c r="IPM29" s="14"/>
      <c r="IPO29" s="14"/>
      <c r="IPQ29" s="14"/>
      <c r="IPS29" s="14"/>
      <c r="IPU29" s="14"/>
      <c r="IPW29" s="14"/>
      <c r="IPY29" s="14"/>
      <c r="IQA29" s="14"/>
      <c r="IQC29" s="14"/>
      <c r="IQE29" s="14"/>
      <c r="IQG29" s="14"/>
      <c r="IQI29" s="14"/>
      <c r="IQK29" s="14"/>
      <c r="IQM29" s="14"/>
      <c r="IQO29" s="14"/>
      <c r="IQQ29" s="14"/>
      <c r="IQS29" s="14"/>
      <c r="IQU29" s="14"/>
      <c r="IQW29" s="14"/>
      <c r="IQY29" s="14"/>
      <c r="IRA29" s="14"/>
      <c r="IRC29" s="14"/>
      <c r="IRE29" s="14"/>
      <c r="IRG29" s="14"/>
      <c r="IRI29" s="14"/>
      <c r="IRK29" s="14"/>
      <c r="IRM29" s="14"/>
      <c r="IRO29" s="14"/>
      <c r="IRQ29" s="14"/>
      <c r="IRS29" s="14"/>
      <c r="IRU29" s="14"/>
      <c r="IRW29" s="14"/>
      <c r="IRY29" s="14"/>
      <c r="ISA29" s="14"/>
      <c r="ISC29" s="14"/>
      <c r="ISE29" s="14"/>
      <c r="ISG29" s="14"/>
      <c r="ISI29" s="14"/>
      <c r="ISK29" s="14"/>
      <c r="ISM29" s="14"/>
      <c r="ISO29" s="14"/>
      <c r="ISQ29" s="14"/>
      <c r="ISS29" s="14"/>
      <c r="ISU29" s="14"/>
      <c r="ISW29" s="14"/>
      <c r="ISY29" s="14"/>
      <c r="ITA29" s="14"/>
      <c r="ITC29" s="14"/>
      <c r="ITE29" s="14"/>
      <c r="ITG29" s="14"/>
      <c r="ITI29" s="14"/>
      <c r="ITK29" s="14"/>
      <c r="ITM29" s="14"/>
      <c r="ITO29" s="14"/>
      <c r="ITQ29" s="14"/>
      <c r="ITS29" s="14"/>
      <c r="ITU29" s="14"/>
      <c r="ITW29" s="14"/>
      <c r="ITY29" s="14"/>
      <c r="IUA29" s="14"/>
      <c r="IUC29" s="14"/>
      <c r="IUE29" s="14"/>
      <c r="IUG29" s="14"/>
      <c r="IUI29" s="14"/>
      <c r="IUK29" s="14"/>
      <c r="IUM29" s="14"/>
      <c r="IUO29" s="14"/>
      <c r="IUQ29" s="14"/>
      <c r="IUS29" s="14"/>
      <c r="IUU29" s="14"/>
      <c r="IUW29" s="14"/>
      <c r="IUY29" s="14"/>
      <c r="IVA29" s="14"/>
      <c r="IVC29" s="14"/>
      <c r="IVE29" s="14"/>
      <c r="IVG29" s="14"/>
      <c r="IVI29" s="14"/>
      <c r="IVK29" s="14"/>
      <c r="IVM29" s="14"/>
      <c r="IVO29" s="14"/>
      <c r="IVQ29" s="14"/>
      <c r="IVS29" s="14"/>
      <c r="IVU29" s="14"/>
      <c r="IVW29" s="14"/>
      <c r="IVY29" s="14"/>
      <c r="IWA29" s="14"/>
      <c r="IWC29" s="14"/>
      <c r="IWE29" s="14"/>
      <c r="IWG29" s="14"/>
      <c r="IWI29" s="14"/>
      <c r="IWK29" s="14"/>
      <c r="IWM29" s="14"/>
      <c r="IWO29" s="14"/>
      <c r="IWQ29" s="14"/>
      <c r="IWS29" s="14"/>
      <c r="IWU29" s="14"/>
      <c r="IWW29" s="14"/>
      <c r="IWY29" s="14"/>
      <c r="IXA29" s="14"/>
      <c r="IXC29" s="14"/>
      <c r="IXE29" s="14"/>
      <c r="IXG29" s="14"/>
      <c r="IXI29" s="14"/>
      <c r="IXK29" s="14"/>
      <c r="IXM29" s="14"/>
      <c r="IXO29" s="14"/>
      <c r="IXQ29" s="14"/>
      <c r="IXS29" s="14"/>
      <c r="IXU29" s="14"/>
      <c r="IXW29" s="14"/>
      <c r="IXY29" s="14"/>
      <c r="IYA29" s="14"/>
      <c r="IYC29" s="14"/>
      <c r="IYE29" s="14"/>
      <c r="IYG29" s="14"/>
      <c r="IYI29" s="14"/>
      <c r="IYK29" s="14"/>
      <c r="IYM29" s="14"/>
      <c r="IYO29" s="14"/>
      <c r="IYQ29" s="14"/>
      <c r="IYS29" s="14"/>
      <c r="IYU29" s="14"/>
      <c r="IYW29" s="14"/>
      <c r="IYY29" s="14"/>
      <c r="IZA29" s="14"/>
      <c r="IZC29" s="14"/>
      <c r="IZE29" s="14"/>
      <c r="IZG29" s="14"/>
      <c r="IZI29" s="14"/>
      <c r="IZK29" s="14"/>
      <c r="IZM29" s="14"/>
      <c r="IZO29" s="14"/>
      <c r="IZQ29" s="14"/>
      <c r="IZS29" s="14"/>
      <c r="IZU29" s="14"/>
      <c r="IZW29" s="14"/>
      <c r="IZY29" s="14"/>
      <c r="JAA29" s="14"/>
      <c r="JAC29" s="14"/>
      <c r="JAE29" s="14"/>
      <c r="JAG29" s="14"/>
      <c r="JAI29" s="14"/>
      <c r="JAK29" s="14"/>
      <c r="JAM29" s="14"/>
      <c r="JAO29" s="14"/>
      <c r="JAQ29" s="14"/>
      <c r="JAS29" s="14"/>
      <c r="JAU29" s="14"/>
      <c r="JAW29" s="14"/>
      <c r="JAY29" s="14"/>
      <c r="JBA29" s="14"/>
      <c r="JBC29" s="14"/>
      <c r="JBE29" s="14"/>
      <c r="JBG29" s="14"/>
      <c r="JBI29" s="14"/>
      <c r="JBK29" s="14"/>
      <c r="JBM29" s="14"/>
      <c r="JBO29" s="14"/>
      <c r="JBQ29" s="14"/>
      <c r="JBS29" s="14"/>
      <c r="JBU29" s="14"/>
      <c r="JBW29" s="14"/>
      <c r="JBY29" s="14"/>
      <c r="JCA29" s="14"/>
      <c r="JCC29" s="14"/>
      <c r="JCE29" s="14"/>
      <c r="JCG29" s="14"/>
      <c r="JCI29" s="14"/>
      <c r="JCK29" s="14"/>
      <c r="JCM29" s="14"/>
      <c r="JCO29" s="14"/>
      <c r="JCQ29" s="14"/>
      <c r="JCS29" s="14"/>
      <c r="JCU29" s="14"/>
      <c r="JCW29" s="14"/>
      <c r="JCY29" s="14"/>
      <c r="JDA29" s="14"/>
      <c r="JDC29" s="14"/>
      <c r="JDE29" s="14"/>
      <c r="JDG29" s="14"/>
      <c r="JDI29" s="14"/>
      <c r="JDK29" s="14"/>
      <c r="JDM29" s="14"/>
      <c r="JDO29" s="14"/>
      <c r="JDQ29" s="14"/>
      <c r="JDS29" s="14"/>
      <c r="JDU29" s="14"/>
      <c r="JDW29" s="14"/>
      <c r="JDY29" s="14"/>
      <c r="JEA29" s="14"/>
      <c r="JEC29" s="14"/>
      <c r="JEE29" s="14"/>
      <c r="JEG29" s="14"/>
      <c r="JEI29" s="14"/>
      <c r="JEK29" s="14"/>
      <c r="JEM29" s="14"/>
      <c r="JEO29" s="14"/>
      <c r="JEQ29" s="14"/>
      <c r="JES29" s="14"/>
      <c r="JEU29" s="14"/>
      <c r="JEW29" s="14"/>
      <c r="JEY29" s="14"/>
      <c r="JFA29" s="14"/>
      <c r="JFC29" s="14"/>
      <c r="JFE29" s="14"/>
      <c r="JFG29" s="14"/>
      <c r="JFI29" s="14"/>
      <c r="JFK29" s="14"/>
      <c r="JFM29" s="14"/>
      <c r="JFO29" s="14"/>
      <c r="JFQ29" s="14"/>
      <c r="JFS29" s="14"/>
      <c r="JFU29" s="14"/>
      <c r="JFW29" s="14"/>
      <c r="JFY29" s="14"/>
      <c r="JGA29" s="14"/>
      <c r="JGC29" s="14"/>
      <c r="JGE29" s="14"/>
      <c r="JGG29" s="14"/>
      <c r="JGI29" s="14"/>
      <c r="JGK29" s="14"/>
      <c r="JGM29" s="14"/>
      <c r="JGO29" s="14"/>
      <c r="JGQ29" s="14"/>
      <c r="JGS29" s="14"/>
      <c r="JGU29" s="14"/>
      <c r="JGW29" s="14"/>
      <c r="JGY29" s="14"/>
      <c r="JHA29" s="14"/>
      <c r="JHC29" s="14"/>
      <c r="JHE29" s="14"/>
      <c r="JHG29" s="14"/>
      <c r="JHI29" s="14"/>
      <c r="JHK29" s="14"/>
      <c r="JHM29" s="14"/>
      <c r="JHO29" s="14"/>
      <c r="JHQ29" s="14"/>
      <c r="JHS29" s="14"/>
      <c r="JHU29" s="14"/>
      <c r="JHW29" s="14"/>
      <c r="JHY29" s="14"/>
      <c r="JIA29" s="14"/>
      <c r="JIC29" s="14"/>
      <c r="JIE29" s="14"/>
      <c r="JIG29" s="14"/>
      <c r="JII29" s="14"/>
      <c r="JIK29" s="14"/>
      <c r="JIM29" s="14"/>
      <c r="JIO29" s="14"/>
      <c r="JIQ29" s="14"/>
      <c r="JIS29" s="14"/>
      <c r="JIU29" s="14"/>
      <c r="JIW29" s="14"/>
      <c r="JIY29" s="14"/>
      <c r="JJA29" s="14"/>
      <c r="JJC29" s="14"/>
      <c r="JJE29" s="14"/>
      <c r="JJG29" s="14"/>
      <c r="JJI29" s="14"/>
      <c r="JJK29" s="14"/>
      <c r="JJM29" s="14"/>
      <c r="JJO29" s="14"/>
      <c r="JJQ29" s="14"/>
      <c r="JJS29" s="14"/>
      <c r="JJU29" s="14"/>
      <c r="JJW29" s="14"/>
      <c r="JJY29" s="14"/>
      <c r="JKA29" s="14"/>
      <c r="JKC29" s="14"/>
      <c r="JKE29" s="14"/>
      <c r="JKG29" s="14"/>
      <c r="JKI29" s="14"/>
      <c r="JKK29" s="14"/>
      <c r="JKM29" s="14"/>
      <c r="JKO29" s="14"/>
      <c r="JKQ29" s="14"/>
      <c r="JKS29" s="14"/>
      <c r="JKU29" s="14"/>
      <c r="JKW29" s="14"/>
      <c r="JKY29" s="14"/>
      <c r="JLA29" s="14"/>
      <c r="JLC29" s="14"/>
      <c r="JLE29" s="14"/>
      <c r="JLG29" s="14"/>
      <c r="JLI29" s="14"/>
      <c r="JLK29" s="14"/>
      <c r="JLM29" s="14"/>
      <c r="JLO29" s="14"/>
      <c r="JLQ29" s="14"/>
      <c r="JLS29" s="14"/>
      <c r="JLU29" s="14"/>
      <c r="JLW29" s="14"/>
      <c r="JLY29" s="14"/>
      <c r="JMA29" s="14"/>
      <c r="JMC29" s="14"/>
      <c r="JME29" s="14"/>
      <c r="JMG29" s="14"/>
      <c r="JMI29" s="14"/>
      <c r="JMK29" s="14"/>
      <c r="JMM29" s="14"/>
      <c r="JMO29" s="14"/>
      <c r="JMQ29" s="14"/>
      <c r="JMS29" s="14"/>
      <c r="JMU29" s="14"/>
      <c r="JMW29" s="14"/>
      <c r="JMY29" s="14"/>
      <c r="JNA29" s="14"/>
      <c r="JNC29" s="14"/>
      <c r="JNE29" s="14"/>
      <c r="JNG29" s="14"/>
      <c r="JNI29" s="14"/>
      <c r="JNK29" s="14"/>
      <c r="JNM29" s="14"/>
      <c r="JNO29" s="14"/>
      <c r="JNQ29" s="14"/>
      <c r="JNS29" s="14"/>
      <c r="JNU29" s="14"/>
      <c r="JNW29" s="14"/>
      <c r="JNY29" s="14"/>
      <c r="JOA29" s="14"/>
      <c r="JOC29" s="14"/>
      <c r="JOE29" s="14"/>
      <c r="JOG29" s="14"/>
      <c r="JOI29" s="14"/>
      <c r="JOK29" s="14"/>
      <c r="JOM29" s="14"/>
      <c r="JOO29" s="14"/>
      <c r="JOQ29" s="14"/>
      <c r="JOS29" s="14"/>
      <c r="JOU29" s="14"/>
      <c r="JOW29" s="14"/>
      <c r="JOY29" s="14"/>
      <c r="JPA29" s="14"/>
      <c r="JPC29" s="14"/>
      <c r="JPE29" s="14"/>
      <c r="JPG29" s="14"/>
      <c r="JPI29" s="14"/>
      <c r="JPK29" s="14"/>
      <c r="JPM29" s="14"/>
      <c r="JPO29" s="14"/>
      <c r="JPQ29" s="14"/>
      <c r="JPS29" s="14"/>
      <c r="JPU29" s="14"/>
      <c r="JPW29" s="14"/>
      <c r="JPY29" s="14"/>
      <c r="JQA29" s="14"/>
      <c r="JQC29" s="14"/>
      <c r="JQE29" s="14"/>
      <c r="JQG29" s="14"/>
      <c r="JQI29" s="14"/>
      <c r="JQK29" s="14"/>
      <c r="JQM29" s="14"/>
      <c r="JQO29" s="14"/>
      <c r="JQQ29" s="14"/>
      <c r="JQS29" s="14"/>
      <c r="JQU29" s="14"/>
      <c r="JQW29" s="14"/>
      <c r="JQY29" s="14"/>
      <c r="JRA29" s="14"/>
      <c r="JRC29" s="14"/>
      <c r="JRE29" s="14"/>
      <c r="JRG29" s="14"/>
      <c r="JRI29" s="14"/>
      <c r="JRK29" s="14"/>
      <c r="JRM29" s="14"/>
      <c r="JRO29" s="14"/>
      <c r="JRQ29" s="14"/>
      <c r="JRS29" s="14"/>
      <c r="JRU29" s="14"/>
      <c r="JRW29" s="14"/>
      <c r="JRY29" s="14"/>
      <c r="JSA29" s="14"/>
      <c r="JSC29" s="14"/>
      <c r="JSE29" s="14"/>
      <c r="JSG29" s="14"/>
      <c r="JSI29" s="14"/>
      <c r="JSK29" s="14"/>
      <c r="JSM29" s="14"/>
      <c r="JSO29" s="14"/>
      <c r="JSQ29" s="14"/>
      <c r="JSS29" s="14"/>
      <c r="JSU29" s="14"/>
      <c r="JSW29" s="14"/>
      <c r="JSY29" s="14"/>
      <c r="JTA29" s="14"/>
      <c r="JTC29" s="14"/>
      <c r="JTE29" s="14"/>
      <c r="JTG29" s="14"/>
      <c r="JTI29" s="14"/>
      <c r="JTK29" s="14"/>
      <c r="JTM29" s="14"/>
      <c r="JTO29" s="14"/>
      <c r="JTQ29" s="14"/>
      <c r="JTS29" s="14"/>
      <c r="JTU29" s="14"/>
      <c r="JTW29" s="14"/>
      <c r="JTY29" s="14"/>
      <c r="JUA29" s="14"/>
      <c r="JUC29" s="14"/>
      <c r="JUE29" s="14"/>
      <c r="JUG29" s="14"/>
      <c r="JUI29" s="14"/>
      <c r="JUK29" s="14"/>
      <c r="JUM29" s="14"/>
      <c r="JUO29" s="14"/>
      <c r="JUQ29" s="14"/>
      <c r="JUS29" s="14"/>
      <c r="JUU29" s="14"/>
      <c r="JUW29" s="14"/>
      <c r="JUY29" s="14"/>
      <c r="JVA29" s="14"/>
      <c r="JVC29" s="14"/>
      <c r="JVE29" s="14"/>
      <c r="JVG29" s="14"/>
      <c r="JVI29" s="14"/>
      <c r="JVK29" s="14"/>
      <c r="JVM29" s="14"/>
      <c r="JVO29" s="14"/>
      <c r="JVQ29" s="14"/>
      <c r="JVS29" s="14"/>
      <c r="JVU29" s="14"/>
      <c r="JVW29" s="14"/>
      <c r="JVY29" s="14"/>
      <c r="JWA29" s="14"/>
      <c r="JWC29" s="14"/>
      <c r="JWE29" s="14"/>
      <c r="JWG29" s="14"/>
      <c r="JWI29" s="14"/>
      <c r="JWK29" s="14"/>
      <c r="JWM29" s="14"/>
      <c r="JWO29" s="14"/>
      <c r="JWQ29" s="14"/>
      <c r="JWS29" s="14"/>
      <c r="JWU29" s="14"/>
      <c r="JWW29" s="14"/>
      <c r="JWY29" s="14"/>
      <c r="JXA29" s="14"/>
      <c r="JXC29" s="14"/>
      <c r="JXE29" s="14"/>
      <c r="JXG29" s="14"/>
      <c r="JXI29" s="14"/>
      <c r="JXK29" s="14"/>
      <c r="JXM29" s="14"/>
      <c r="JXO29" s="14"/>
      <c r="JXQ29" s="14"/>
      <c r="JXS29" s="14"/>
      <c r="JXU29" s="14"/>
      <c r="JXW29" s="14"/>
      <c r="JXY29" s="14"/>
      <c r="JYA29" s="14"/>
      <c r="JYC29" s="14"/>
      <c r="JYE29" s="14"/>
      <c r="JYG29" s="14"/>
      <c r="JYI29" s="14"/>
      <c r="JYK29" s="14"/>
      <c r="JYM29" s="14"/>
      <c r="JYO29" s="14"/>
      <c r="JYQ29" s="14"/>
      <c r="JYS29" s="14"/>
      <c r="JYU29" s="14"/>
      <c r="JYW29" s="14"/>
      <c r="JYY29" s="14"/>
      <c r="JZA29" s="14"/>
      <c r="JZC29" s="14"/>
      <c r="JZE29" s="14"/>
      <c r="JZG29" s="14"/>
      <c r="JZI29" s="14"/>
      <c r="JZK29" s="14"/>
      <c r="JZM29" s="14"/>
      <c r="JZO29" s="14"/>
      <c r="JZQ29" s="14"/>
      <c r="JZS29" s="14"/>
      <c r="JZU29" s="14"/>
      <c r="JZW29" s="14"/>
      <c r="JZY29" s="14"/>
      <c r="KAA29" s="14"/>
      <c r="KAC29" s="14"/>
      <c r="KAE29" s="14"/>
      <c r="KAG29" s="14"/>
      <c r="KAI29" s="14"/>
      <c r="KAK29" s="14"/>
      <c r="KAM29" s="14"/>
      <c r="KAO29" s="14"/>
      <c r="KAQ29" s="14"/>
      <c r="KAS29" s="14"/>
      <c r="KAU29" s="14"/>
      <c r="KAW29" s="14"/>
      <c r="KAY29" s="14"/>
      <c r="KBA29" s="14"/>
      <c r="KBC29" s="14"/>
      <c r="KBE29" s="14"/>
      <c r="KBG29" s="14"/>
      <c r="KBI29" s="14"/>
      <c r="KBK29" s="14"/>
      <c r="KBM29" s="14"/>
      <c r="KBO29" s="14"/>
      <c r="KBQ29" s="14"/>
      <c r="KBS29" s="14"/>
      <c r="KBU29" s="14"/>
      <c r="KBW29" s="14"/>
      <c r="KBY29" s="14"/>
      <c r="KCA29" s="14"/>
      <c r="KCC29" s="14"/>
      <c r="KCE29" s="14"/>
      <c r="KCG29" s="14"/>
      <c r="KCI29" s="14"/>
      <c r="KCK29" s="14"/>
      <c r="KCM29" s="14"/>
      <c r="KCO29" s="14"/>
      <c r="KCQ29" s="14"/>
      <c r="KCS29" s="14"/>
      <c r="KCU29" s="14"/>
      <c r="KCW29" s="14"/>
      <c r="KCY29" s="14"/>
      <c r="KDA29" s="14"/>
      <c r="KDC29" s="14"/>
      <c r="KDE29" s="14"/>
      <c r="KDG29" s="14"/>
      <c r="KDI29" s="14"/>
      <c r="KDK29" s="14"/>
      <c r="KDM29" s="14"/>
      <c r="KDO29" s="14"/>
      <c r="KDQ29" s="14"/>
      <c r="KDS29" s="14"/>
      <c r="KDU29" s="14"/>
      <c r="KDW29" s="14"/>
      <c r="KDY29" s="14"/>
      <c r="KEA29" s="14"/>
      <c r="KEC29" s="14"/>
      <c r="KEE29" s="14"/>
      <c r="KEG29" s="14"/>
      <c r="KEI29" s="14"/>
      <c r="KEK29" s="14"/>
      <c r="KEM29" s="14"/>
      <c r="KEO29" s="14"/>
      <c r="KEQ29" s="14"/>
      <c r="KES29" s="14"/>
      <c r="KEU29" s="14"/>
      <c r="KEW29" s="14"/>
      <c r="KEY29" s="14"/>
      <c r="KFA29" s="14"/>
      <c r="KFC29" s="14"/>
      <c r="KFE29" s="14"/>
      <c r="KFG29" s="14"/>
      <c r="KFI29" s="14"/>
      <c r="KFK29" s="14"/>
      <c r="KFM29" s="14"/>
      <c r="KFO29" s="14"/>
      <c r="KFQ29" s="14"/>
      <c r="KFS29" s="14"/>
      <c r="KFU29" s="14"/>
      <c r="KFW29" s="14"/>
      <c r="KFY29" s="14"/>
      <c r="KGA29" s="14"/>
      <c r="KGC29" s="14"/>
      <c r="KGE29" s="14"/>
      <c r="KGG29" s="14"/>
      <c r="KGI29" s="14"/>
      <c r="KGK29" s="14"/>
      <c r="KGM29" s="14"/>
      <c r="KGO29" s="14"/>
      <c r="KGQ29" s="14"/>
      <c r="KGS29" s="14"/>
      <c r="KGU29" s="14"/>
      <c r="KGW29" s="14"/>
      <c r="KGY29" s="14"/>
      <c r="KHA29" s="14"/>
      <c r="KHC29" s="14"/>
      <c r="KHE29" s="14"/>
      <c r="KHG29" s="14"/>
      <c r="KHI29" s="14"/>
      <c r="KHK29" s="14"/>
      <c r="KHM29" s="14"/>
      <c r="KHO29" s="14"/>
      <c r="KHQ29" s="14"/>
      <c r="KHS29" s="14"/>
      <c r="KHU29" s="14"/>
      <c r="KHW29" s="14"/>
      <c r="KHY29" s="14"/>
      <c r="KIA29" s="14"/>
      <c r="KIC29" s="14"/>
      <c r="KIE29" s="14"/>
      <c r="KIG29" s="14"/>
      <c r="KII29" s="14"/>
      <c r="KIK29" s="14"/>
      <c r="KIM29" s="14"/>
      <c r="KIO29" s="14"/>
      <c r="KIQ29" s="14"/>
      <c r="KIS29" s="14"/>
      <c r="KIU29" s="14"/>
      <c r="KIW29" s="14"/>
      <c r="KIY29" s="14"/>
      <c r="KJA29" s="14"/>
      <c r="KJC29" s="14"/>
      <c r="KJE29" s="14"/>
      <c r="KJG29" s="14"/>
      <c r="KJI29" s="14"/>
      <c r="KJK29" s="14"/>
      <c r="KJM29" s="14"/>
      <c r="KJO29" s="14"/>
      <c r="KJQ29" s="14"/>
      <c r="KJS29" s="14"/>
      <c r="KJU29" s="14"/>
      <c r="KJW29" s="14"/>
      <c r="KJY29" s="14"/>
      <c r="KKA29" s="14"/>
      <c r="KKC29" s="14"/>
      <c r="KKE29" s="14"/>
      <c r="KKG29" s="14"/>
      <c r="KKI29" s="14"/>
      <c r="KKK29" s="14"/>
      <c r="KKM29" s="14"/>
      <c r="KKO29" s="14"/>
      <c r="KKQ29" s="14"/>
      <c r="KKS29" s="14"/>
      <c r="KKU29" s="14"/>
      <c r="KKW29" s="14"/>
      <c r="KKY29" s="14"/>
      <c r="KLA29" s="14"/>
      <c r="KLC29" s="14"/>
      <c r="KLE29" s="14"/>
      <c r="KLG29" s="14"/>
      <c r="KLI29" s="14"/>
      <c r="KLK29" s="14"/>
      <c r="KLM29" s="14"/>
      <c r="KLO29" s="14"/>
      <c r="KLQ29" s="14"/>
      <c r="KLS29" s="14"/>
      <c r="KLU29" s="14"/>
      <c r="KLW29" s="14"/>
      <c r="KLY29" s="14"/>
      <c r="KMA29" s="14"/>
      <c r="KMC29" s="14"/>
      <c r="KME29" s="14"/>
      <c r="KMG29" s="14"/>
      <c r="KMI29" s="14"/>
      <c r="KMK29" s="14"/>
      <c r="KMM29" s="14"/>
      <c r="KMO29" s="14"/>
      <c r="KMQ29" s="14"/>
      <c r="KMS29" s="14"/>
      <c r="KMU29" s="14"/>
      <c r="KMW29" s="14"/>
      <c r="KMY29" s="14"/>
      <c r="KNA29" s="14"/>
      <c r="KNC29" s="14"/>
      <c r="KNE29" s="14"/>
      <c r="KNG29" s="14"/>
      <c r="KNI29" s="14"/>
      <c r="KNK29" s="14"/>
      <c r="KNM29" s="14"/>
      <c r="KNO29" s="14"/>
      <c r="KNQ29" s="14"/>
      <c r="KNS29" s="14"/>
      <c r="KNU29" s="14"/>
      <c r="KNW29" s="14"/>
      <c r="KNY29" s="14"/>
      <c r="KOA29" s="14"/>
      <c r="KOC29" s="14"/>
      <c r="KOE29" s="14"/>
      <c r="KOG29" s="14"/>
      <c r="KOI29" s="14"/>
      <c r="KOK29" s="14"/>
      <c r="KOM29" s="14"/>
      <c r="KOO29" s="14"/>
      <c r="KOQ29" s="14"/>
      <c r="KOS29" s="14"/>
      <c r="KOU29" s="14"/>
      <c r="KOW29" s="14"/>
      <c r="KOY29" s="14"/>
      <c r="KPA29" s="14"/>
      <c r="KPC29" s="14"/>
      <c r="KPE29" s="14"/>
      <c r="KPG29" s="14"/>
      <c r="KPI29" s="14"/>
      <c r="KPK29" s="14"/>
      <c r="KPM29" s="14"/>
      <c r="KPO29" s="14"/>
      <c r="KPQ29" s="14"/>
      <c r="KPS29" s="14"/>
      <c r="KPU29" s="14"/>
      <c r="KPW29" s="14"/>
      <c r="KPY29" s="14"/>
      <c r="KQA29" s="14"/>
      <c r="KQC29" s="14"/>
      <c r="KQE29" s="14"/>
      <c r="KQG29" s="14"/>
      <c r="KQI29" s="14"/>
      <c r="KQK29" s="14"/>
      <c r="KQM29" s="14"/>
      <c r="KQO29" s="14"/>
      <c r="KQQ29" s="14"/>
      <c r="KQS29" s="14"/>
      <c r="KQU29" s="14"/>
      <c r="KQW29" s="14"/>
      <c r="KQY29" s="14"/>
      <c r="KRA29" s="14"/>
      <c r="KRC29" s="14"/>
      <c r="KRE29" s="14"/>
      <c r="KRG29" s="14"/>
      <c r="KRI29" s="14"/>
      <c r="KRK29" s="14"/>
      <c r="KRM29" s="14"/>
      <c r="KRO29" s="14"/>
      <c r="KRQ29" s="14"/>
      <c r="KRS29" s="14"/>
      <c r="KRU29" s="14"/>
      <c r="KRW29" s="14"/>
      <c r="KRY29" s="14"/>
      <c r="KSA29" s="14"/>
      <c r="KSC29" s="14"/>
      <c r="KSE29" s="14"/>
      <c r="KSG29" s="14"/>
      <c r="KSI29" s="14"/>
      <c r="KSK29" s="14"/>
      <c r="KSM29" s="14"/>
      <c r="KSO29" s="14"/>
      <c r="KSQ29" s="14"/>
      <c r="KSS29" s="14"/>
      <c r="KSU29" s="14"/>
      <c r="KSW29" s="14"/>
      <c r="KSY29" s="14"/>
      <c r="KTA29" s="14"/>
      <c r="KTC29" s="14"/>
      <c r="KTE29" s="14"/>
      <c r="KTG29" s="14"/>
      <c r="KTI29" s="14"/>
      <c r="KTK29" s="14"/>
      <c r="KTM29" s="14"/>
      <c r="KTO29" s="14"/>
      <c r="KTQ29" s="14"/>
      <c r="KTS29" s="14"/>
      <c r="KTU29" s="14"/>
      <c r="KTW29" s="14"/>
      <c r="KTY29" s="14"/>
      <c r="KUA29" s="14"/>
      <c r="KUC29" s="14"/>
      <c r="KUE29" s="14"/>
      <c r="KUG29" s="14"/>
      <c r="KUI29" s="14"/>
      <c r="KUK29" s="14"/>
      <c r="KUM29" s="14"/>
      <c r="KUO29" s="14"/>
      <c r="KUQ29" s="14"/>
      <c r="KUS29" s="14"/>
      <c r="KUU29" s="14"/>
      <c r="KUW29" s="14"/>
      <c r="KUY29" s="14"/>
      <c r="KVA29" s="14"/>
      <c r="KVC29" s="14"/>
      <c r="KVE29" s="14"/>
      <c r="KVG29" s="14"/>
      <c r="KVI29" s="14"/>
      <c r="KVK29" s="14"/>
      <c r="KVM29" s="14"/>
      <c r="KVO29" s="14"/>
      <c r="KVQ29" s="14"/>
      <c r="KVS29" s="14"/>
      <c r="KVU29" s="14"/>
      <c r="KVW29" s="14"/>
      <c r="KVY29" s="14"/>
      <c r="KWA29" s="14"/>
      <c r="KWC29" s="14"/>
      <c r="KWE29" s="14"/>
      <c r="KWG29" s="14"/>
      <c r="KWI29" s="14"/>
      <c r="KWK29" s="14"/>
      <c r="KWM29" s="14"/>
      <c r="KWO29" s="14"/>
      <c r="KWQ29" s="14"/>
      <c r="KWS29" s="14"/>
      <c r="KWU29" s="14"/>
      <c r="KWW29" s="14"/>
      <c r="KWY29" s="14"/>
      <c r="KXA29" s="14"/>
      <c r="KXC29" s="14"/>
      <c r="KXE29" s="14"/>
      <c r="KXG29" s="14"/>
      <c r="KXI29" s="14"/>
      <c r="KXK29" s="14"/>
      <c r="KXM29" s="14"/>
      <c r="KXO29" s="14"/>
      <c r="KXQ29" s="14"/>
      <c r="KXS29" s="14"/>
      <c r="KXU29" s="14"/>
      <c r="KXW29" s="14"/>
      <c r="KXY29" s="14"/>
      <c r="KYA29" s="14"/>
      <c r="KYC29" s="14"/>
      <c r="KYE29" s="14"/>
      <c r="KYG29" s="14"/>
      <c r="KYI29" s="14"/>
      <c r="KYK29" s="14"/>
      <c r="KYM29" s="14"/>
      <c r="KYO29" s="14"/>
      <c r="KYQ29" s="14"/>
      <c r="KYS29" s="14"/>
      <c r="KYU29" s="14"/>
      <c r="KYW29" s="14"/>
      <c r="KYY29" s="14"/>
      <c r="KZA29" s="14"/>
      <c r="KZC29" s="14"/>
      <c r="KZE29" s="14"/>
      <c r="KZG29" s="14"/>
      <c r="KZI29" s="14"/>
      <c r="KZK29" s="14"/>
      <c r="KZM29" s="14"/>
      <c r="KZO29" s="14"/>
      <c r="KZQ29" s="14"/>
      <c r="KZS29" s="14"/>
      <c r="KZU29" s="14"/>
      <c r="KZW29" s="14"/>
      <c r="KZY29" s="14"/>
      <c r="LAA29" s="14"/>
      <c r="LAC29" s="14"/>
      <c r="LAE29" s="14"/>
      <c r="LAG29" s="14"/>
      <c r="LAI29" s="14"/>
      <c r="LAK29" s="14"/>
      <c r="LAM29" s="14"/>
      <c r="LAO29" s="14"/>
      <c r="LAQ29" s="14"/>
      <c r="LAS29" s="14"/>
      <c r="LAU29" s="14"/>
      <c r="LAW29" s="14"/>
      <c r="LAY29" s="14"/>
      <c r="LBA29" s="14"/>
      <c r="LBC29" s="14"/>
      <c r="LBE29" s="14"/>
      <c r="LBG29" s="14"/>
      <c r="LBI29" s="14"/>
      <c r="LBK29" s="14"/>
      <c r="LBM29" s="14"/>
      <c r="LBO29" s="14"/>
      <c r="LBQ29" s="14"/>
      <c r="LBS29" s="14"/>
      <c r="LBU29" s="14"/>
      <c r="LBW29" s="14"/>
      <c r="LBY29" s="14"/>
      <c r="LCA29" s="14"/>
      <c r="LCC29" s="14"/>
      <c r="LCE29" s="14"/>
      <c r="LCG29" s="14"/>
      <c r="LCI29" s="14"/>
      <c r="LCK29" s="14"/>
      <c r="LCM29" s="14"/>
      <c r="LCO29" s="14"/>
      <c r="LCQ29" s="14"/>
      <c r="LCS29" s="14"/>
      <c r="LCU29" s="14"/>
      <c r="LCW29" s="14"/>
      <c r="LCY29" s="14"/>
      <c r="LDA29" s="14"/>
      <c r="LDC29" s="14"/>
      <c r="LDE29" s="14"/>
      <c r="LDG29" s="14"/>
      <c r="LDI29" s="14"/>
      <c r="LDK29" s="14"/>
      <c r="LDM29" s="14"/>
      <c r="LDO29" s="14"/>
      <c r="LDQ29" s="14"/>
      <c r="LDS29" s="14"/>
      <c r="LDU29" s="14"/>
      <c r="LDW29" s="14"/>
      <c r="LDY29" s="14"/>
      <c r="LEA29" s="14"/>
      <c r="LEC29" s="14"/>
      <c r="LEE29" s="14"/>
      <c r="LEG29" s="14"/>
      <c r="LEI29" s="14"/>
      <c r="LEK29" s="14"/>
      <c r="LEM29" s="14"/>
      <c r="LEO29" s="14"/>
      <c r="LEQ29" s="14"/>
      <c r="LES29" s="14"/>
      <c r="LEU29" s="14"/>
      <c r="LEW29" s="14"/>
      <c r="LEY29" s="14"/>
      <c r="LFA29" s="14"/>
      <c r="LFC29" s="14"/>
      <c r="LFE29" s="14"/>
      <c r="LFG29" s="14"/>
      <c r="LFI29" s="14"/>
      <c r="LFK29" s="14"/>
      <c r="LFM29" s="14"/>
      <c r="LFO29" s="14"/>
      <c r="LFQ29" s="14"/>
      <c r="LFS29" s="14"/>
      <c r="LFU29" s="14"/>
      <c r="LFW29" s="14"/>
      <c r="LFY29" s="14"/>
      <c r="LGA29" s="14"/>
      <c r="LGC29" s="14"/>
      <c r="LGE29" s="14"/>
      <c r="LGG29" s="14"/>
      <c r="LGI29" s="14"/>
      <c r="LGK29" s="14"/>
      <c r="LGM29" s="14"/>
      <c r="LGO29" s="14"/>
      <c r="LGQ29" s="14"/>
      <c r="LGS29" s="14"/>
      <c r="LGU29" s="14"/>
      <c r="LGW29" s="14"/>
      <c r="LGY29" s="14"/>
      <c r="LHA29" s="14"/>
      <c r="LHC29" s="14"/>
      <c r="LHE29" s="14"/>
      <c r="LHG29" s="14"/>
      <c r="LHI29" s="14"/>
      <c r="LHK29" s="14"/>
      <c r="LHM29" s="14"/>
      <c r="LHO29" s="14"/>
      <c r="LHQ29" s="14"/>
      <c r="LHS29" s="14"/>
      <c r="LHU29" s="14"/>
      <c r="LHW29" s="14"/>
      <c r="LHY29" s="14"/>
      <c r="LIA29" s="14"/>
      <c r="LIC29" s="14"/>
      <c r="LIE29" s="14"/>
      <c r="LIG29" s="14"/>
      <c r="LII29" s="14"/>
      <c r="LIK29" s="14"/>
      <c r="LIM29" s="14"/>
      <c r="LIO29" s="14"/>
      <c r="LIQ29" s="14"/>
      <c r="LIS29" s="14"/>
      <c r="LIU29" s="14"/>
      <c r="LIW29" s="14"/>
      <c r="LIY29" s="14"/>
      <c r="LJA29" s="14"/>
      <c r="LJC29" s="14"/>
      <c r="LJE29" s="14"/>
      <c r="LJG29" s="14"/>
      <c r="LJI29" s="14"/>
      <c r="LJK29" s="14"/>
      <c r="LJM29" s="14"/>
      <c r="LJO29" s="14"/>
      <c r="LJQ29" s="14"/>
      <c r="LJS29" s="14"/>
      <c r="LJU29" s="14"/>
      <c r="LJW29" s="14"/>
      <c r="LJY29" s="14"/>
      <c r="LKA29" s="14"/>
      <c r="LKC29" s="14"/>
      <c r="LKE29" s="14"/>
      <c r="LKG29" s="14"/>
      <c r="LKI29" s="14"/>
      <c r="LKK29" s="14"/>
      <c r="LKM29" s="14"/>
      <c r="LKO29" s="14"/>
      <c r="LKQ29" s="14"/>
      <c r="LKS29" s="14"/>
      <c r="LKU29" s="14"/>
      <c r="LKW29" s="14"/>
      <c r="LKY29" s="14"/>
      <c r="LLA29" s="14"/>
      <c r="LLC29" s="14"/>
      <c r="LLE29" s="14"/>
      <c r="LLG29" s="14"/>
      <c r="LLI29" s="14"/>
      <c r="LLK29" s="14"/>
      <c r="LLM29" s="14"/>
      <c r="LLO29" s="14"/>
      <c r="LLQ29" s="14"/>
      <c r="LLS29" s="14"/>
      <c r="LLU29" s="14"/>
      <c r="LLW29" s="14"/>
      <c r="LLY29" s="14"/>
      <c r="LMA29" s="14"/>
      <c r="LMC29" s="14"/>
      <c r="LME29" s="14"/>
      <c r="LMG29" s="14"/>
      <c r="LMI29" s="14"/>
      <c r="LMK29" s="14"/>
      <c r="LMM29" s="14"/>
      <c r="LMO29" s="14"/>
      <c r="LMQ29" s="14"/>
      <c r="LMS29" s="14"/>
      <c r="LMU29" s="14"/>
      <c r="LMW29" s="14"/>
      <c r="LMY29" s="14"/>
      <c r="LNA29" s="14"/>
      <c r="LNC29" s="14"/>
      <c r="LNE29" s="14"/>
      <c r="LNG29" s="14"/>
      <c r="LNI29" s="14"/>
      <c r="LNK29" s="14"/>
      <c r="LNM29" s="14"/>
      <c r="LNO29" s="14"/>
      <c r="LNQ29" s="14"/>
      <c r="LNS29" s="14"/>
      <c r="LNU29" s="14"/>
      <c r="LNW29" s="14"/>
      <c r="LNY29" s="14"/>
      <c r="LOA29" s="14"/>
      <c r="LOC29" s="14"/>
      <c r="LOE29" s="14"/>
      <c r="LOG29" s="14"/>
      <c r="LOI29" s="14"/>
      <c r="LOK29" s="14"/>
      <c r="LOM29" s="14"/>
      <c r="LOO29" s="14"/>
      <c r="LOQ29" s="14"/>
      <c r="LOS29" s="14"/>
      <c r="LOU29" s="14"/>
      <c r="LOW29" s="14"/>
      <c r="LOY29" s="14"/>
      <c r="LPA29" s="14"/>
      <c r="LPC29" s="14"/>
      <c r="LPE29" s="14"/>
      <c r="LPG29" s="14"/>
      <c r="LPI29" s="14"/>
      <c r="LPK29" s="14"/>
      <c r="LPM29" s="14"/>
      <c r="LPO29" s="14"/>
      <c r="LPQ29" s="14"/>
      <c r="LPS29" s="14"/>
      <c r="LPU29" s="14"/>
      <c r="LPW29" s="14"/>
      <c r="LPY29" s="14"/>
      <c r="LQA29" s="14"/>
      <c r="LQC29" s="14"/>
      <c r="LQE29" s="14"/>
      <c r="LQG29" s="14"/>
      <c r="LQI29" s="14"/>
      <c r="LQK29" s="14"/>
      <c r="LQM29" s="14"/>
      <c r="LQO29" s="14"/>
      <c r="LQQ29" s="14"/>
      <c r="LQS29" s="14"/>
      <c r="LQU29" s="14"/>
      <c r="LQW29" s="14"/>
      <c r="LQY29" s="14"/>
      <c r="LRA29" s="14"/>
      <c r="LRC29" s="14"/>
      <c r="LRE29" s="14"/>
      <c r="LRG29" s="14"/>
      <c r="LRI29" s="14"/>
      <c r="LRK29" s="14"/>
      <c r="LRM29" s="14"/>
      <c r="LRO29" s="14"/>
      <c r="LRQ29" s="14"/>
      <c r="LRS29" s="14"/>
      <c r="LRU29" s="14"/>
      <c r="LRW29" s="14"/>
      <c r="LRY29" s="14"/>
      <c r="LSA29" s="14"/>
      <c r="LSC29" s="14"/>
      <c r="LSE29" s="14"/>
      <c r="LSG29" s="14"/>
      <c r="LSI29" s="14"/>
      <c r="LSK29" s="14"/>
      <c r="LSM29" s="14"/>
      <c r="LSO29" s="14"/>
      <c r="LSQ29" s="14"/>
      <c r="LSS29" s="14"/>
      <c r="LSU29" s="14"/>
      <c r="LSW29" s="14"/>
      <c r="LSY29" s="14"/>
      <c r="LTA29" s="14"/>
      <c r="LTC29" s="14"/>
      <c r="LTE29" s="14"/>
      <c r="LTG29" s="14"/>
      <c r="LTI29" s="14"/>
      <c r="LTK29" s="14"/>
      <c r="LTM29" s="14"/>
      <c r="LTO29" s="14"/>
      <c r="LTQ29" s="14"/>
      <c r="LTS29" s="14"/>
      <c r="LTU29" s="14"/>
      <c r="LTW29" s="14"/>
      <c r="LTY29" s="14"/>
      <c r="LUA29" s="14"/>
      <c r="LUC29" s="14"/>
      <c r="LUE29" s="14"/>
      <c r="LUG29" s="14"/>
      <c r="LUI29" s="14"/>
      <c r="LUK29" s="14"/>
      <c r="LUM29" s="14"/>
      <c r="LUO29" s="14"/>
      <c r="LUQ29" s="14"/>
      <c r="LUS29" s="14"/>
      <c r="LUU29" s="14"/>
      <c r="LUW29" s="14"/>
      <c r="LUY29" s="14"/>
      <c r="LVA29" s="14"/>
      <c r="LVC29" s="14"/>
      <c r="LVE29" s="14"/>
      <c r="LVG29" s="14"/>
      <c r="LVI29" s="14"/>
      <c r="LVK29" s="14"/>
      <c r="LVM29" s="14"/>
      <c r="LVO29" s="14"/>
      <c r="LVQ29" s="14"/>
      <c r="LVS29" s="14"/>
      <c r="LVU29" s="14"/>
      <c r="LVW29" s="14"/>
      <c r="LVY29" s="14"/>
      <c r="LWA29" s="14"/>
      <c r="LWC29" s="14"/>
      <c r="LWE29" s="14"/>
      <c r="LWG29" s="14"/>
      <c r="LWI29" s="14"/>
      <c r="LWK29" s="14"/>
      <c r="LWM29" s="14"/>
      <c r="LWO29" s="14"/>
      <c r="LWQ29" s="14"/>
      <c r="LWS29" s="14"/>
      <c r="LWU29" s="14"/>
      <c r="LWW29" s="14"/>
      <c r="LWY29" s="14"/>
      <c r="LXA29" s="14"/>
      <c r="LXC29" s="14"/>
      <c r="LXE29" s="14"/>
      <c r="LXG29" s="14"/>
      <c r="LXI29" s="14"/>
      <c r="LXK29" s="14"/>
      <c r="LXM29" s="14"/>
      <c r="LXO29" s="14"/>
      <c r="LXQ29" s="14"/>
      <c r="LXS29" s="14"/>
      <c r="LXU29" s="14"/>
      <c r="LXW29" s="14"/>
      <c r="LXY29" s="14"/>
      <c r="LYA29" s="14"/>
      <c r="LYC29" s="14"/>
      <c r="LYE29" s="14"/>
      <c r="LYG29" s="14"/>
      <c r="LYI29" s="14"/>
      <c r="LYK29" s="14"/>
      <c r="LYM29" s="14"/>
      <c r="LYO29" s="14"/>
      <c r="LYQ29" s="14"/>
      <c r="LYS29" s="14"/>
      <c r="LYU29" s="14"/>
      <c r="LYW29" s="14"/>
      <c r="LYY29" s="14"/>
      <c r="LZA29" s="14"/>
      <c r="LZC29" s="14"/>
      <c r="LZE29" s="14"/>
      <c r="LZG29" s="14"/>
      <c r="LZI29" s="14"/>
      <c r="LZK29" s="14"/>
      <c r="LZM29" s="14"/>
      <c r="LZO29" s="14"/>
      <c r="LZQ29" s="14"/>
      <c r="LZS29" s="14"/>
      <c r="LZU29" s="14"/>
      <c r="LZW29" s="14"/>
      <c r="LZY29" s="14"/>
      <c r="MAA29" s="14"/>
      <c r="MAC29" s="14"/>
      <c r="MAE29" s="14"/>
      <c r="MAG29" s="14"/>
      <c r="MAI29" s="14"/>
      <c r="MAK29" s="14"/>
      <c r="MAM29" s="14"/>
      <c r="MAO29" s="14"/>
      <c r="MAQ29" s="14"/>
      <c r="MAS29" s="14"/>
      <c r="MAU29" s="14"/>
      <c r="MAW29" s="14"/>
      <c r="MAY29" s="14"/>
      <c r="MBA29" s="14"/>
      <c r="MBC29" s="14"/>
      <c r="MBE29" s="14"/>
      <c r="MBG29" s="14"/>
      <c r="MBI29" s="14"/>
      <c r="MBK29" s="14"/>
      <c r="MBM29" s="14"/>
      <c r="MBO29" s="14"/>
      <c r="MBQ29" s="14"/>
      <c r="MBS29" s="14"/>
      <c r="MBU29" s="14"/>
      <c r="MBW29" s="14"/>
      <c r="MBY29" s="14"/>
      <c r="MCA29" s="14"/>
      <c r="MCC29" s="14"/>
      <c r="MCE29" s="14"/>
      <c r="MCG29" s="14"/>
      <c r="MCI29" s="14"/>
      <c r="MCK29" s="14"/>
      <c r="MCM29" s="14"/>
      <c r="MCO29" s="14"/>
      <c r="MCQ29" s="14"/>
      <c r="MCS29" s="14"/>
      <c r="MCU29" s="14"/>
      <c r="MCW29" s="14"/>
      <c r="MCY29" s="14"/>
      <c r="MDA29" s="14"/>
      <c r="MDC29" s="14"/>
      <c r="MDE29" s="14"/>
      <c r="MDG29" s="14"/>
      <c r="MDI29" s="14"/>
      <c r="MDK29" s="14"/>
      <c r="MDM29" s="14"/>
      <c r="MDO29" s="14"/>
      <c r="MDQ29" s="14"/>
      <c r="MDS29" s="14"/>
      <c r="MDU29" s="14"/>
      <c r="MDW29" s="14"/>
      <c r="MDY29" s="14"/>
      <c r="MEA29" s="14"/>
      <c r="MEC29" s="14"/>
      <c r="MEE29" s="14"/>
      <c r="MEG29" s="14"/>
      <c r="MEI29" s="14"/>
      <c r="MEK29" s="14"/>
      <c r="MEM29" s="14"/>
      <c r="MEO29" s="14"/>
      <c r="MEQ29" s="14"/>
      <c r="MES29" s="14"/>
      <c r="MEU29" s="14"/>
      <c r="MEW29" s="14"/>
      <c r="MEY29" s="14"/>
      <c r="MFA29" s="14"/>
      <c r="MFC29" s="14"/>
      <c r="MFE29" s="14"/>
      <c r="MFG29" s="14"/>
      <c r="MFI29" s="14"/>
      <c r="MFK29" s="14"/>
      <c r="MFM29" s="14"/>
      <c r="MFO29" s="14"/>
      <c r="MFQ29" s="14"/>
      <c r="MFS29" s="14"/>
      <c r="MFU29" s="14"/>
      <c r="MFW29" s="14"/>
      <c r="MFY29" s="14"/>
      <c r="MGA29" s="14"/>
      <c r="MGC29" s="14"/>
      <c r="MGE29" s="14"/>
      <c r="MGG29" s="14"/>
      <c r="MGI29" s="14"/>
      <c r="MGK29" s="14"/>
      <c r="MGM29" s="14"/>
      <c r="MGO29" s="14"/>
      <c r="MGQ29" s="14"/>
      <c r="MGS29" s="14"/>
      <c r="MGU29" s="14"/>
      <c r="MGW29" s="14"/>
      <c r="MGY29" s="14"/>
      <c r="MHA29" s="14"/>
      <c r="MHC29" s="14"/>
      <c r="MHE29" s="14"/>
      <c r="MHG29" s="14"/>
      <c r="MHI29" s="14"/>
      <c r="MHK29" s="14"/>
      <c r="MHM29" s="14"/>
      <c r="MHO29" s="14"/>
      <c r="MHQ29" s="14"/>
      <c r="MHS29" s="14"/>
      <c r="MHU29" s="14"/>
      <c r="MHW29" s="14"/>
      <c r="MHY29" s="14"/>
      <c r="MIA29" s="14"/>
      <c r="MIC29" s="14"/>
      <c r="MIE29" s="14"/>
      <c r="MIG29" s="14"/>
      <c r="MII29" s="14"/>
      <c r="MIK29" s="14"/>
      <c r="MIM29" s="14"/>
      <c r="MIO29" s="14"/>
      <c r="MIQ29" s="14"/>
      <c r="MIS29" s="14"/>
      <c r="MIU29" s="14"/>
      <c r="MIW29" s="14"/>
      <c r="MIY29" s="14"/>
      <c r="MJA29" s="14"/>
      <c r="MJC29" s="14"/>
      <c r="MJE29" s="14"/>
      <c r="MJG29" s="14"/>
      <c r="MJI29" s="14"/>
      <c r="MJK29" s="14"/>
      <c r="MJM29" s="14"/>
      <c r="MJO29" s="14"/>
      <c r="MJQ29" s="14"/>
      <c r="MJS29" s="14"/>
      <c r="MJU29" s="14"/>
      <c r="MJW29" s="14"/>
      <c r="MJY29" s="14"/>
      <c r="MKA29" s="14"/>
      <c r="MKC29" s="14"/>
      <c r="MKE29" s="14"/>
      <c r="MKG29" s="14"/>
      <c r="MKI29" s="14"/>
      <c r="MKK29" s="14"/>
      <c r="MKM29" s="14"/>
      <c r="MKO29" s="14"/>
      <c r="MKQ29" s="14"/>
      <c r="MKS29" s="14"/>
      <c r="MKU29" s="14"/>
      <c r="MKW29" s="14"/>
      <c r="MKY29" s="14"/>
      <c r="MLA29" s="14"/>
      <c r="MLC29" s="14"/>
      <c r="MLE29" s="14"/>
      <c r="MLG29" s="14"/>
      <c r="MLI29" s="14"/>
      <c r="MLK29" s="14"/>
      <c r="MLM29" s="14"/>
      <c r="MLO29" s="14"/>
      <c r="MLQ29" s="14"/>
      <c r="MLS29" s="14"/>
      <c r="MLU29" s="14"/>
      <c r="MLW29" s="14"/>
      <c r="MLY29" s="14"/>
      <c r="MMA29" s="14"/>
      <c r="MMC29" s="14"/>
      <c r="MME29" s="14"/>
      <c r="MMG29" s="14"/>
      <c r="MMI29" s="14"/>
      <c r="MMK29" s="14"/>
      <c r="MMM29" s="14"/>
      <c r="MMO29" s="14"/>
      <c r="MMQ29" s="14"/>
      <c r="MMS29" s="14"/>
      <c r="MMU29" s="14"/>
      <c r="MMW29" s="14"/>
      <c r="MMY29" s="14"/>
      <c r="MNA29" s="14"/>
      <c r="MNC29" s="14"/>
      <c r="MNE29" s="14"/>
      <c r="MNG29" s="14"/>
      <c r="MNI29" s="14"/>
      <c r="MNK29" s="14"/>
      <c r="MNM29" s="14"/>
      <c r="MNO29" s="14"/>
      <c r="MNQ29" s="14"/>
      <c r="MNS29" s="14"/>
      <c r="MNU29" s="14"/>
      <c r="MNW29" s="14"/>
      <c r="MNY29" s="14"/>
      <c r="MOA29" s="14"/>
      <c r="MOC29" s="14"/>
      <c r="MOE29" s="14"/>
      <c r="MOG29" s="14"/>
      <c r="MOI29" s="14"/>
      <c r="MOK29" s="14"/>
      <c r="MOM29" s="14"/>
      <c r="MOO29" s="14"/>
      <c r="MOQ29" s="14"/>
      <c r="MOS29" s="14"/>
      <c r="MOU29" s="14"/>
      <c r="MOW29" s="14"/>
      <c r="MOY29" s="14"/>
      <c r="MPA29" s="14"/>
      <c r="MPC29" s="14"/>
      <c r="MPE29" s="14"/>
      <c r="MPG29" s="14"/>
      <c r="MPI29" s="14"/>
      <c r="MPK29" s="14"/>
      <c r="MPM29" s="14"/>
      <c r="MPO29" s="14"/>
      <c r="MPQ29" s="14"/>
      <c r="MPS29" s="14"/>
      <c r="MPU29" s="14"/>
      <c r="MPW29" s="14"/>
      <c r="MPY29" s="14"/>
      <c r="MQA29" s="14"/>
      <c r="MQC29" s="14"/>
      <c r="MQE29" s="14"/>
      <c r="MQG29" s="14"/>
      <c r="MQI29" s="14"/>
      <c r="MQK29" s="14"/>
      <c r="MQM29" s="14"/>
      <c r="MQO29" s="14"/>
      <c r="MQQ29" s="14"/>
      <c r="MQS29" s="14"/>
      <c r="MQU29" s="14"/>
      <c r="MQW29" s="14"/>
      <c r="MQY29" s="14"/>
      <c r="MRA29" s="14"/>
      <c r="MRC29" s="14"/>
      <c r="MRE29" s="14"/>
      <c r="MRG29" s="14"/>
      <c r="MRI29" s="14"/>
      <c r="MRK29" s="14"/>
      <c r="MRM29" s="14"/>
      <c r="MRO29" s="14"/>
      <c r="MRQ29" s="14"/>
      <c r="MRS29" s="14"/>
      <c r="MRU29" s="14"/>
      <c r="MRW29" s="14"/>
      <c r="MRY29" s="14"/>
      <c r="MSA29" s="14"/>
      <c r="MSC29" s="14"/>
      <c r="MSE29" s="14"/>
      <c r="MSG29" s="14"/>
      <c r="MSI29" s="14"/>
      <c r="MSK29" s="14"/>
      <c r="MSM29" s="14"/>
      <c r="MSO29" s="14"/>
      <c r="MSQ29" s="14"/>
      <c r="MSS29" s="14"/>
      <c r="MSU29" s="14"/>
      <c r="MSW29" s="14"/>
      <c r="MSY29" s="14"/>
      <c r="MTA29" s="14"/>
      <c r="MTC29" s="14"/>
      <c r="MTE29" s="14"/>
      <c r="MTG29" s="14"/>
      <c r="MTI29" s="14"/>
      <c r="MTK29" s="14"/>
      <c r="MTM29" s="14"/>
      <c r="MTO29" s="14"/>
      <c r="MTQ29" s="14"/>
      <c r="MTS29" s="14"/>
      <c r="MTU29" s="14"/>
      <c r="MTW29" s="14"/>
      <c r="MTY29" s="14"/>
      <c r="MUA29" s="14"/>
      <c r="MUC29" s="14"/>
      <c r="MUE29" s="14"/>
      <c r="MUG29" s="14"/>
      <c r="MUI29" s="14"/>
      <c r="MUK29" s="14"/>
      <c r="MUM29" s="14"/>
      <c r="MUO29" s="14"/>
      <c r="MUQ29" s="14"/>
      <c r="MUS29" s="14"/>
      <c r="MUU29" s="14"/>
      <c r="MUW29" s="14"/>
      <c r="MUY29" s="14"/>
      <c r="MVA29" s="14"/>
      <c r="MVC29" s="14"/>
      <c r="MVE29" s="14"/>
      <c r="MVG29" s="14"/>
      <c r="MVI29" s="14"/>
      <c r="MVK29" s="14"/>
      <c r="MVM29" s="14"/>
      <c r="MVO29" s="14"/>
      <c r="MVQ29" s="14"/>
      <c r="MVS29" s="14"/>
      <c r="MVU29" s="14"/>
      <c r="MVW29" s="14"/>
      <c r="MVY29" s="14"/>
      <c r="MWA29" s="14"/>
      <c r="MWC29" s="14"/>
      <c r="MWE29" s="14"/>
      <c r="MWG29" s="14"/>
      <c r="MWI29" s="14"/>
      <c r="MWK29" s="14"/>
      <c r="MWM29" s="14"/>
      <c r="MWO29" s="14"/>
      <c r="MWQ29" s="14"/>
      <c r="MWS29" s="14"/>
      <c r="MWU29" s="14"/>
      <c r="MWW29" s="14"/>
      <c r="MWY29" s="14"/>
      <c r="MXA29" s="14"/>
      <c r="MXC29" s="14"/>
      <c r="MXE29" s="14"/>
      <c r="MXG29" s="14"/>
      <c r="MXI29" s="14"/>
      <c r="MXK29" s="14"/>
      <c r="MXM29" s="14"/>
      <c r="MXO29" s="14"/>
      <c r="MXQ29" s="14"/>
      <c r="MXS29" s="14"/>
      <c r="MXU29" s="14"/>
      <c r="MXW29" s="14"/>
      <c r="MXY29" s="14"/>
      <c r="MYA29" s="14"/>
      <c r="MYC29" s="14"/>
      <c r="MYE29" s="14"/>
      <c r="MYG29" s="14"/>
      <c r="MYI29" s="14"/>
      <c r="MYK29" s="14"/>
      <c r="MYM29" s="14"/>
      <c r="MYO29" s="14"/>
      <c r="MYQ29" s="14"/>
      <c r="MYS29" s="14"/>
      <c r="MYU29" s="14"/>
      <c r="MYW29" s="14"/>
      <c r="MYY29" s="14"/>
      <c r="MZA29" s="14"/>
      <c r="MZC29" s="14"/>
      <c r="MZE29" s="14"/>
      <c r="MZG29" s="14"/>
      <c r="MZI29" s="14"/>
      <c r="MZK29" s="14"/>
      <c r="MZM29" s="14"/>
      <c r="MZO29" s="14"/>
      <c r="MZQ29" s="14"/>
      <c r="MZS29" s="14"/>
      <c r="MZU29" s="14"/>
      <c r="MZW29" s="14"/>
      <c r="MZY29" s="14"/>
      <c r="NAA29" s="14"/>
      <c r="NAC29" s="14"/>
      <c r="NAE29" s="14"/>
      <c r="NAG29" s="14"/>
      <c r="NAI29" s="14"/>
      <c r="NAK29" s="14"/>
      <c r="NAM29" s="14"/>
      <c r="NAO29" s="14"/>
      <c r="NAQ29" s="14"/>
      <c r="NAS29" s="14"/>
      <c r="NAU29" s="14"/>
      <c r="NAW29" s="14"/>
      <c r="NAY29" s="14"/>
      <c r="NBA29" s="14"/>
      <c r="NBC29" s="14"/>
      <c r="NBE29" s="14"/>
      <c r="NBG29" s="14"/>
      <c r="NBI29" s="14"/>
      <c r="NBK29" s="14"/>
      <c r="NBM29" s="14"/>
      <c r="NBO29" s="14"/>
      <c r="NBQ29" s="14"/>
      <c r="NBS29" s="14"/>
      <c r="NBU29" s="14"/>
      <c r="NBW29" s="14"/>
      <c r="NBY29" s="14"/>
      <c r="NCA29" s="14"/>
      <c r="NCC29" s="14"/>
      <c r="NCE29" s="14"/>
      <c r="NCG29" s="14"/>
      <c r="NCI29" s="14"/>
      <c r="NCK29" s="14"/>
      <c r="NCM29" s="14"/>
      <c r="NCO29" s="14"/>
      <c r="NCQ29" s="14"/>
      <c r="NCS29" s="14"/>
      <c r="NCU29" s="14"/>
      <c r="NCW29" s="14"/>
      <c r="NCY29" s="14"/>
      <c r="NDA29" s="14"/>
      <c r="NDC29" s="14"/>
      <c r="NDE29" s="14"/>
      <c r="NDG29" s="14"/>
      <c r="NDI29" s="14"/>
      <c r="NDK29" s="14"/>
      <c r="NDM29" s="14"/>
      <c r="NDO29" s="14"/>
      <c r="NDQ29" s="14"/>
      <c r="NDS29" s="14"/>
      <c r="NDU29" s="14"/>
      <c r="NDW29" s="14"/>
      <c r="NDY29" s="14"/>
      <c r="NEA29" s="14"/>
      <c r="NEC29" s="14"/>
      <c r="NEE29" s="14"/>
      <c r="NEG29" s="14"/>
      <c r="NEI29" s="14"/>
      <c r="NEK29" s="14"/>
      <c r="NEM29" s="14"/>
      <c r="NEO29" s="14"/>
      <c r="NEQ29" s="14"/>
      <c r="NES29" s="14"/>
      <c r="NEU29" s="14"/>
      <c r="NEW29" s="14"/>
      <c r="NEY29" s="14"/>
      <c r="NFA29" s="14"/>
      <c r="NFC29" s="14"/>
      <c r="NFE29" s="14"/>
      <c r="NFG29" s="14"/>
      <c r="NFI29" s="14"/>
      <c r="NFK29" s="14"/>
      <c r="NFM29" s="14"/>
      <c r="NFO29" s="14"/>
      <c r="NFQ29" s="14"/>
      <c r="NFS29" s="14"/>
      <c r="NFU29" s="14"/>
      <c r="NFW29" s="14"/>
      <c r="NFY29" s="14"/>
      <c r="NGA29" s="14"/>
      <c r="NGC29" s="14"/>
      <c r="NGE29" s="14"/>
      <c r="NGG29" s="14"/>
      <c r="NGI29" s="14"/>
      <c r="NGK29" s="14"/>
      <c r="NGM29" s="14"/>
      <c r="NGO29" s="14"/>
      <c r="NGQ29" s="14"/>
      <c r="NGS29" s="14"/>
      <c r="NGU29" s="14"/>
      <c r="NGW29" s="14"/>
      <c r="NGY29" s="14"/>
      <c r="NHA29" s="14"/>
      <c r="NHC29" s="14"/>
      <c r="NHE29" s="14"/>
      <c r="NHG29" s="14"/>
      <c r="NHI29" s="14"/>
      <c r="NHK29" s="14"/>
      <c r="NHM29" s="14"/>
      <c r="NHO29" s="14"/>
      <c r="NHQ29" s="14"/>
      <c r="NHS29" s="14"/>
      <c r="NHU29" s="14"/>
      <c r="NHW29" s="14"/>
      <c r="NHY29" s="14"/>
      <c r="NIA29" s="14"/>
      <c r="NIC29" s="14"/>
      <c r="NIE29" s="14"/>
      <c r="NIG29" s="14"/>
      <c r="NII29" s="14"/>
      <c r="NIK29" s="14"/>
      <c r="NIM29" s="14"/>
      <c r="NIO29" s="14"/>
      <c r="NIQ29" s="14"/>
      <c r="NIS29" s="14"/>
      <c r="NIU29" s="14"/>
      <c r="NIW29" s="14"/>
      <c r="NIY29" s="14"/>
      <c r="NJA29" s="14"/>
      <c r="NJC29" s="14"/>
      <c r="NJE29" s="14"/>
      <c r="NJG29" s="14"/>
      <c r="NJI29" s="14"/>
      <c r="NJK29" s="14"/>
      <c r="NJM29" s="14"/>
      <c r="NJO29" s="14"/>
      <c r="NJQ29" s="14"/>
      <c r="NJS29" s="14"/>
      <c r="NJU29" s="14"/>
      <c r="NJW29" s="14"/>
      <c r="NJY29" s="14"/>
      <c r="NKA29" s="14"/>
      <c r="NKC29" s="14"/>
      <c r="NKE29" s="14"/>
      <c r="NKG29" s="14"/>
      <c r="NKI29" s="14"/>
      <c r="NKK29" s="14"/>
      <c r="NKM29" s="14"/>
      <c r="NKO29" s="14"/>
      <c r="NKQ29" s="14"/>
      <c r="NKS29" s="14"/>
      <c r="NKU29" s="14"/>
      <c r="NKW29" s="14"/>
      <c r="NKY29" s="14"/>
      <c r="NLA29" s="14"/>
      <c r="NLC29" s="14"/>
      <c r="NLE29" s="14"/>
      <c r="NLG29" s="14"/>
      <c r="NLI29" s="14"/>
      <c r="NLK29" s="14"/>
      <c r="NLM29" s="14"/>
      <c r="NLO29" s="14"/>
      <c r="NLQ29" s="14"/>
      <c r="NLS29" s="14"/>
      <c r="NLU29" s="14"/>
      <c r="NLW29" s="14"/>
      <c r="NLY29" s="14"/>
      <c r="NMA29" s="14"/>
      <c r="NMC29" s="14"/>
      <c r="NME29" s="14"/>
      <c r="NMG29" s="14"/>
      <c r="NMI29" s="14"/>
      <c r="NMK29" s="14"/>
      <c r="NMM29" s="14"/>
      <c r="NMO29" s="14"/>
      <c r="NMQ29" s="14"/>
      <c r="NMS29" s="14"/>
      <c r="NMU29" s="14"/>
      <c r="NMW29" s="14"/>
      <c r="NMY29" s="14"/>
      <c r="NNA29" s="14"/>
      <c r="NNC29" s="14"/>
      <c r="NNE29" s="14"/>
      <c r="NNG29" s="14"/>
      <c r="NNI29" s="14"/>
      <c r="NNK29" s="14"/>
      <c r="NNM29" s="14"/>
      <c r="NNO29" s="14"/>
      <c r="NNQ29" s="14"/>
      <c r="NNS29" s="14"/>
      <c r="NNU29" s="14"/>
      <c r="NNW29" s="14"/>
      <c r="NNY29" s="14"/>
      <c r="NOA29" s="14"/>
      <c r="NOC29" s="14"/>
      <c r="NOE29" s="14"/>
      <c r="NOG29" s="14"/>
      <c r="NOI29" s="14"/>
      <c r="NOK29" s="14"/>
      <c r="NOM29" s="14"/>
      <c r="NOO29" s="14"/>
      <c r="NOQ29" s="14"/>
      <c r="NOS29" s="14"/>
      <c r="NOU29" s="14"/>
      <c r="NOW29" s="14"/>
      <c r="NOY29" s="14"/>
      <c r="NPA29" s="14"/>
      <c r="NPC29" s="14"/>
      <c r="NPE29" s="14"/>
      <c r="NPG29" s="14"/>
      <c r="NPI29" s="14"/>
      <c r="NPK29" s="14"/>
      <c r="NPM29" s="14"/>
      <c r="NPO29" s="14"/>
      <c r="NPQ29" s="14"/>
      <c r="NPS29" s="14"/>
      <c r="NPU29" s="14"/>
      <c r="NPW29" s="14"/>
      <c r="NPY29" s="14"/>
      <c r="NQA29" s="14"/>
      <c r="NQC29" s="14"/>
      <c r="NQE29" s="14"/>
      <c r="NQG29" s="14"/>
      <c r="NQI29" s="14"/>
      <c r="NQK29" s="14"/>
      <c r="NQM29" s="14"/>
      <c r="NQO29" s="14"/>
      <c r="NQQ29" s="14"/>
      <c r="NQS29" s="14"/>
      <c r="NQU29" s="14"/>
      <c r="NQW29" s="14"/>
      <c r="NQY29" s="14"/>
      <c r="NRA29" s="14"/>
      <c r="NRC29" s="14"/>
      <c r="NRE29" s="14"/>
      <c r="NRG29" s="14"/>
      <c r="NRI29" s="14"/>
      <c r="NRK29" s="14"/>
      <c r="NRM29" s="14"/>
      <c r="NRO29" s="14"/>
      <c r="NRQ29" s="14"/>
      <c r="NRS29" s="14"/>
      <c r="NRU29" s="14"/>
      <c r="NRW29" s="14"/>
      <c r="NRY29" s="14"/>
      <c r="NSA29" s="14"/>
      <c r="NSC29" s="14"/>
      <c r="NSE29" s="14"/>
      <c r="NSG29" s="14"/>
      <c r="NSI29" s="14"/>
      <c r="NSK29" s="14"/>
      <c r="NSM29" s="14"/>
      <c r="NSO29" s="14"/>
      <c r="NSQ29" s="14"/>
      <c r="NSS29" s="14"/>
      <c r="NSU29" s="14"/>
      <c r="NSW29" s="14"/>
      <c r="NSY29" s="14"/>
      <c r="NTA29" s="14"/>
      <c r="NTC29" s="14"/>
      <c r="NTE29" s="14"/>
      <c r="NTG29" s="14"/>
      <c r="NTI29" s="14"/>
      <c r="NTK29" s="14"/>
      <c r="NTM29" s="14"/>
      <c r="NTO29" s="14"/>
      <c r="NTQ29" s="14"/>
      <c r="NTS29" s="14"/>
      <c r="NTU29" s="14"/>
      <c r="NTW29" s="14"/>
      <c r="NTY29" s="14"/>
      <c r="NUA29" s="14"/>
      <c r="NUC29" s="14"/>
      <c r="NUE29" s="14"/>
      <c r="NUG29" s="14"/>
      <c r="NUI29" s="14"/>
      <c r="NUK29" s="14"/>
      <c r="NUM29" s="14"/>
      <c r="NUO29" s="14"/>
      <c r="NUQ29" s="14"/>
      <c r="NUS29" s="14"/>
      <c r="NUU29" s="14"/>
      <c r="NUW29" s="14"/>
      <c r="NUY29" s="14"/>
      <c r="NVA29" s="14"/>
      <c r="NVC29" s="14"/>
      <c r="NVE29" s="14"/>
      <c r="NVG29" s="14"/>
      <c r="NVI29" s="14"/>
      <c r="NVK29" s="14"/>
      <c r="NVM29" s="14"/>
      <c r="NVO29" s="14"/>
      <c r="NVQ29" s="14"/>
      <c r="NVS29" s="14"/>
      <c r="NVU29" s="14"/>
      <c r="NVW29" s="14"/>
      <c r="NVY29" s="14"/>
      <c r="NWA29" s="14"/>
      <c r="NWC29" s="14"/>
      <c r="NWE29" s="14"/>
      <c r="NWG29" s="14"/>
      <c r="NWI29" s="14"/>
      <c r="NWK29" s="14"/>
      <c r="NWM29" s="14"/>
      <c r="NWO29" s="14"/>
      <c r="NWQ29" s="14"/>
      <c r="NWS29" s="14"/>
      <c r="NWU29" s="14"/>
      <c r="NWW29" s="14"/>
      <c r="NWY29" s="14"/>
      <c r="NXA29" s="14"/>
      <c r="NXC29" s="14"/>
      <c r="NXE29" s="14"/>
      <c r="NXG29" s="14"/>
      <c r="NXI29" s="14"/>
      <c r="NXK29" s="14"/>
      <c r="NXM29" s="14"/>
      <c r="NXO29" s="14"/>
      <c r="NXQ29" s="14"/>
      <c r="NXS29" s="14"/>
      <c r="NXU29" s="14"/>
      <c r="NXW29" s="14"/>
      <c r="NXY29" s="14"/>
      <c r="NYA29" s="14"/>
      <c r="NYC29" s="14"/>
      <c r="NYE29" s="14"/>
      <c r="NYG29" s="14"/>
      <c r="NYI29" s="14"/>
      <c r="NYK29" s="14"/>
      <c r="NYM29" s="14"/>
      <c r="NYO29" s="14"/>
      <c r="NYQ29" s="14"/>
      <c r="NYS29" s="14"/>
      <c r="NYU29" s="14"/>
      <c r="NYW29" s="14"/>
      <c r="NYY29" s="14"/>
      <c r="NZA29" s="14"/>
      <c r="NZC29" s="14"/>
      <c r="NZE29" s="14"/>
      <c r="NZG29" s="14"/>
      <c r="NZI29" s="14"/>
      <c r="NZK29" s="14"/>
      <c r="NZM29" s="14"/>
      <c r="NZO29" s="14"/>
      <c r="NZQ29" s="14"/>
      <c r="NZS29" s="14"/>
      <c r="NZU29" s="14"/>
      <c r="NZW29" s="14"/>
      <c r="NZY29" s="14"/>
      <c r="OAA29" s="14"/>
      <c r="OAC29" s="14"/>
      <c r="OAE29" s="14"/>
      <c r="OAG29" s="14"/>
      <c r="OAI29" s="14"/>
      <c r="OAK29" s="14"/>
      <c r="OAM29" s="14"/>
      <c r="OAO29" s="14"/>
      <c r="OAQ29" s="14"/>
      <c r="OAS29" s="14"/>
      <c r="OAU29" s="14"/>
      <c r="OAW29" s="14"/>
      <c r="OAY29" s="14"/>
      <c r="OBA29" s="14"/>
      <c r="OBC29" s="14"/>
      <c r="OBE29" s="14"/>
      <c r="OBG29" s="14"/>
      <c r="OBI29" s="14"/>
      <c r="OBK29" s="14"/>
      <c r="OBM29" s="14"/>
      <c r="OBO29" s="14"/>
      <c r="OBQ29" s="14"/>
      <c r="OBS29" s="14"/>
      <c r="OBU29" s="14"/>
      <c r="OBW29" s="14"/>
      <c r="OBY29" s="14"/>
      <c r="OCA29" s="14"/>
      <c r="OCC29" s="14"/>
      <c r="OCE29" s="14"/>
      <c r="OCG29" s="14"/>
      <c r="OCI29" s="14"/>
      <c r="OCK29" s="14"/>
      <c r="OCM29" s="14"/>
      <c r="OCO29" s="14"/>
      <c r="OCQ29" s="14"/>
      <c r="OCS29" s="14"/>
      <c r="OCU29" s="14"/>
      <c r="OCW29" s="14"/>
      <c r="OCY29" s="14"/>
      <c r="ODA29" s="14"/>
      <c r="ODC29" s="14"/>
      <c r="ODE29" s="14"/>
      <c r="ODG29" s="14"/>
      <c r="ODI29" s="14"/>
      <c r="ODK29" s="14"/>
      <c r="ODM29" s="14"/>
      <c r="ODO29" s="14"/>
      <c r="ODQ29" s="14"/>
      <c r="ODS29" s="14"/>
      <c r="ODU29" s="14"/>
      <c r="ODW29" s="14"/>
      <c r="ODY29" s="14"/>
      <c r="OEA29" s="14"/>
      <c r="OEC29" s="14"/>
      <c r="OEE29" s="14"/>
      <c r="OEG29" s="14"/>
      <c r="OEI29" s="14"/>
      <c r="OEK29" s="14"/>
      <c r="OEM29" s="14"/>
      <c r="OEO29" s="14"/>
      <c r="OEQ29" s="14"/>
      <c r="OES29" s="14"/>
      <c r="OEU29" s="14"/>
      <c r="OEW29" s="14"/>
      <c r="OEY29" s="14"/>
      <c r="OFA29" s="14"/>
      <c r="OFC29" s="14"/>
      <c r="OFE29" s="14"/>
      <c r="OFG29" s="14"/>
      <c r="OFI29" s="14"/>
      <c r="OFK29" s="14"/>
      <c r="OFM29" s="14"/>
      <c r="OFO29" s="14"/>
      <c r="OFQ29" s="14"/>
      <c r="OFS29" s="14"/>
      <c r="OFU29" s="14"/>
      <c r="OFW29" s="14"/>
      <c r="OFY29" s="14"/>
      <c r="OGA29" s="14"/>
      <c r="OGC29" s="14"/>
      <c r="OGE29" s="14"/>
      <c r="OGG29" s="14"/>
      <c r="OGI29" s="14"/>
      <c r="OGK29" s="14"/>
      <c r="OGM29" s="14"/>
      <c r="OGO29" s="14"/>
      <c r="OGQ29" s="14"/>
      <c r="OGS29" s="14"/>
      <c r="OGU29" s="14"/>
      <c r="OGW29" s="14"/>
      <c r="OGY29" s="14"/>
      <c r="OHA29" s="14"/>
      <c r="OHC29" s="14"/>
      <c r="OHE29" s="14"/>
      <c r="OHG29" s="14"/>
      <c r="OHI29" s="14"/>
      <c r="OHK29" s="14"/>
      <c r="OHM29" s="14"/>
      <c r="OHO29" s="14"/>
      <c r="OHQ29" s="14"/>
      <c r="OHS29" s="14"/>
      <c r="OHU29" s="14"/>
      <c r="OHW29" s="14"/>
      <c r="OHY29" s="14"/>
      <c r="OIA29" s="14"/>
      <c r="OIC29" s="14"/>
      <c r="OIE29" s="14"/>
      <c r="OIG29" s="14"/>
      <c r="OII29" s="14"/>
      <c r="OIK29" s="14"/>
      <c r="OIM29" s="14"/>
      <c r="OIO29" s="14"/>
      <c r="OIQ29" s="14"/>
      <c r="OIS29" s="14"/>
      <c r="OIU29" s="14"/>
      <c r="OIW29" s="14"/>
      <c r="OIY29" s="14"/>
      <c r="OJA29" s="14"/>
      <c r="OJC29" s="14"/>
      <c r="OJE29" s="14"/>
      <c r="OJG29" s="14"/>
      <c r="OJI29" s="14"/>
      <c r="OJK29" s="14"/>
      <c r="OJM29" s="14"/>
      <c r="OJO29" s="14"/>
      <c r="OJQ29" s="14"/>
      <c r="OJS29" s="14"/>
      <c r="OJU29" s="14"/>
      <c r="OJW29" s="14"/>
      <c r="OJY29" s="14"/>
      <c r="OKA29" s="14"/>
      <c r="OKC29" s="14"/>
      <c r="OKE29" s="14"/>
      <c r="OKG29" s="14"/>
      <c r="OKI29" s="14"/>
      <c r="OKK29" s="14"/>
      <c r="OKM29" s="14"/>
      <c r="OKO29" s="14"/>
      <c r="OKQ29" s="14"/>
      <c r="OKS29" s="14"/>
      <c r="OKU29" s="14"/>
      <c r="OKW29" s="14"/>
      <c r="OKY29" s="14"/>
      <c r="OLA29" s="14"/>
      <c r="OLC29" s="14"/>
      <c r="OLE29" s="14"/>
      <c r="OLG29" s="14"/>
      <c r="OLI29" s="14"/>
      <c r="OLK29" s="14"/>
      <c r="OLM29" s="14"/>
      <c r="OLO29" s="14"/>
      <c r="OLQ29" s="14"/>
      <c r="OLS29" s="14"/>
      <c r="OLU29" s="14"/>
      <c r="OLW29" s="14"/>
      <c r="OLY29" s="14"/>
      <c r="OMA29" s="14"/>
      <c r="OMC29" s="14"/>
      <c r="OME29" s="14"/>
      <c r="OMG29" s="14"/>
      <c r="OMI29" s="14"/>
      <c r="OMK29" s="14"/>
      <c r="OMM29" s="14"/>
      <c r="OMO29" s="14"/>
      <c r="OMQ29" s="14"/>
      <c r="OMS29" s="14"/>
      <c r="OMU29" s="14"/>
      <c r="OMW29" s="14"/>
      <c r="OMY29" s="14"/>
      <c r="ONA29" s="14"/>
      <c r="ONC29" s="14"/>
      <c r="ONE29" s="14"/>
      <c r="ONG29" s="14"/>
      <c r="ONI29" s="14"/>
      <c r="ONK29" s="14"/>
      <c r="ONM29" s="14"/>
      <c r="ONO29" s="14"/>
      <c r="ONQ29" s="14"/>
      <c r="ONS29" s="14"/>
      <c r="ONU29" s="14"/>
      <c r="ONW29" s="14"/>
      <c r="ONY29" s="14"/>
      <c r="OOA29" s="14"/>
      <c r="OOC29" s="14"/>
      <c r="OOE29" s="14"/>
      <c r="OOG29" s="14"/>
      <c r="OOI29" s="14"/>
      <c r="OOK29" s="14"/>
      <c r="OOM29" s="14"/>
      <c r="OOO29" s="14"/>
      <c r="OOQ29" s="14"/>
      <c r="OOS29" s="14"/>
      <c r="OOU29" s="14"/>
      <c r="OOW29" s="14"/>
      <c r="OOY29" s="14"/>
      <c r="OPA29" s="14"/>
      <c r="OPC29" s="14"/>
      <c r="OPE29" s="14"/>
      <c r="OPG29" s="14"/>
      <c r="OPI29" s="14"/>
      <c r="OPK29" s="14"/>
      <c r="OPM29" s="14"/>
      <c r="OPO29" s="14"/>
      <c r="OPQ29" s="14"/>
      <c r="OPS29" s="14"/>
      <c r="OPU29" s="14"/>
      <c r="OPW29" s="14"/>
      <c r="OPY29" s="14"/>
      <c r="OQA29" s="14"/>
      <c r="OQC29" s="14"/>
      <c r="OQE29" s="14"/>
      <c r="OQG29" s="14"/>
      <c r="OQI29" s="14"/>
      <c r="OQK29" s="14"/>
      <c r="OQM29" s="14"/>
      <c r="OQO29" s="14"/>
      <c r="OQQ29" s="14"/>
      <c r="OQS29" s="14"/>
      <c r="OQU29" s="14"/>
      <c r="OQW29" s="14"/>
      <c r="OQY29" s="14"/>
      <c r="ORA29" s="14"/>
      <c r="ORC29" s="14"/>
      <c r="ORE29" s="14"/>
      <c r="ORG29" s="14"/>
      <c r="ORI29" s="14"/>
      <c r="ORK29" s="14"/>
      <c r="ORM29" s="14"/>
      <c r="ORO29" s="14"/>
      <c r="ORQ29" s="14"/>
      <c r="ORS29" s="14"/>
      <c r="ORU29" s="14"/>
      <c r="ORW29" s="14"/>
      <c r="ORY29" s="14"/>
      <c r="OSA29" s="14"/>
      <c r="OSC29" s="14"/>
      <c r="OSE29" s="14"/>
      <c r="OSG29" s="14"/>
      <c r="OSI29" s="14"/>
      <c r="OSK29" s="14"/>
      <c r="OSM29" s="14"/>
      <c r="OSO29" s="14"/>
      <c r="OSQ29" s="14"/>
      <c r="OSS29" s="14"/>
      <c r="OSU29" s="14"/>
      <c r="OSW29" s="14"/>
      <c r="OSY29" s="14"/>
      <c r="OTA29" s="14"/>
      <c r="OTC29" s="14"/>
      <c r="OTE29" s="14"/>
      <c r="OTG29" s="14"/>
      <c r="OTI29" s="14"/>
      <c r="OTK29" s="14"/>
      <c r="OTM29" s="14"/>
      <c r="OTO29" s="14"/>
      <c r="OTQ29" s="14"/>
      <c r="OTS29" s="14"/>
      <c r="OTU29" s="14"/>
      <c r="OTW29" s="14"/>
      <c r="OTY29" s="14"/>
      <c r="OUA29" s="14"/>
      <c r="OUC29" s="14"/>
      <c r="OUE29" s="14"/>
      <c r="OUG29" s="14"/>
      <c r="OUI29" s="14"/>
      <c r="OUK29" s="14"/>
      <c r="OUM29" s="14"/>
      <c r="OUO29" s="14"/>
      <c r="OUQ29" s="14"/>
      <c r="OUS29" s="14"/>
      <c r="OUU29" s="14"/>
      <c r="OUW29" s="14"/>
      <c r="OUY29" s="14"/>
      <c r="OVA29" s="14"/>
      <c r="OVC29" s="14"/>
      <c r="OVE29" s="14"/>
      <c r="OVG29" s="14"/>
      <c r="OVI29" s="14"/>
      <c r="OVK29" s="14"/>
      <c r="OVM29" s="14"/>
      <c r="OVO29" s="14"/>
      <c r="OVQ29" s="14"/>
      <c r="OVS29" s="14"/>
      <c r="OVU29" s="14"/>
      <c r="OVW29" s="14"/>
      <c r="OVY29" s="14"/>
      <c r="OWA29" s="14"/>
      <c r="OWC29" s="14"/>
      <c r="OWE29" s="14"/>
      <c r="OWG29" s="14"/>
      <c r="OWI29" s="14"/>
      <c r="OWK29" s="14"/>
      <c r="OWM29" s="14"/>
      <c r="OWO29" s="14"/>
      <c r="OWQ29" s="14"/>
      <c r="OWS29" s="14"/>
      <c r="OWU29" s="14"/>
      <c r="OWW29" s="14"/>
      <c r="OWY29" s="14"/>
      <c r="OXA29" s="14"/>
      <c r="OXC29" s="14"/>
      <c r="OXE29" s="14"/>
      <c r="OXG29" s="14"/>
      <c r="OXI29" s="14"/>
      <c r="OXK29" s="14"/>
      <c r="OXM29" s="14"/>
      <c r="OXO29" s="14"/>
      <c r="OXQ29" s="14"/>
      <c r="OXS29" s="14"/>
      <c r="OXU29" s="14"/>
      <c r="OXW29" s="14"/>
      <c r="OXY29" s="14"/>
      <c r="OYA29" s="14"/>
      <c r="OYC29" s="14"/>
      <c r="OYE29" s="14"/>
      <c r="OYG29" s="14"/>
      <c r="OYI29" s="14"/>
      <c r="OYK29" s="14"/>
      <c r="OYM29" s="14"/>
      <c r="OYO29" s="14"/>
      <c r="OYQ29" s="14"/>
      <c r="OYS29" s="14"/>
      <c r="OYU29" s="14"/>
      <c r="OYW29" s="14"/>
      <c r="OYY29" s="14"/>
      <c r="OZA29" s="14"/>
      <c r="OZC29" s="14"/>
      <c r="OZE29" s="14"/>
      <c r="OZG29" s="14"/>
      <c r="OZI29" s="14"/>
      <c r="OZK29" s="14"/>
      <c r="OZM29" s="14"/>
      <c r="OZO29" s="14"/>
      <c r="OZQ29" s="14"/>
      <c r="OZS29" s="14"/>
      <c r="OZU29" s="14"/>
      <c r="OZW29" s="14"/>
      <c r="OZY29" s="14"/>
      <c r="PAA29" s="14"/>
      <c r="PAC29" s="14"/>
      <c r="PAE29" s="14"/>
      <c r="PAG29" s="14"/>
      <c r="PAI29" s="14"/>
      <c r="PAK29" s="14"/>
      <c r="PAM29" s="14"/>
      <c r="PAO29" s="14"/>
      <c r="PAQ29" s="14"/>
      <c r="PAS29" s="14"/>
      <c r="PAU29" s="14"/>
      <c r="PAW29" s="14"/>
      <c r="PAY29" s="14"/>
      <c r="PBA29" s="14"/>
      <c r="PBC29" s="14"/>
      <c r="PBE29" s="14"/>
      <c r="PBG29" s="14"/>
      <c r="PBI29" s="14"/>
      <c r="PBK29" s="14"/>
      <c r="PBM29" s="14"/>
      <c r="PBO29" s="14"/>
      <c r="PBQ29" s="14"/>
      <c r="PBS29" s="14"/>
      <c r="PBU29" s="14"/>
      <c r="PBW29" s="14"/>
      <c r="PBY29" s="14"/>
      <c r="PCA29" s="14"/>
      <c r="PCC29" s="14"/>
      <c r="PCE29" s="14"/>
      <c r="PCG29" s="14"/>
      <c r="PCI29" s="14"/>
      <c r="PCK29" s="14"/>
      <c r="PCM29" s="14"/>
      <c r="PCO29" s="14"/>
      <c r="PCQ29" s="14"/>
      <c r="PCS29" s="14"/>
      <c r="PCU29" s="14"/>
      <c r="PCW29" s="14"/>
      <c r="PCY29" s="14"/>
      <c r="PDA29" s="14"/>
      <c r="PDC29" s="14"/>
      <c r="PDE29" s="14"/>
      <c r="PDG29" s="14"/>
      <c r="PDI29" s="14"/>
      <c r="PDK29" s="14"/>
      <c r="PDM29" s="14"/>
      <c r="PDO29" s="14"/>
      <c r="PDQ29" s="14"/>
      <c r="PDS29" s="14"/>
      <c r="PDU29" s="14"/>
      <c r="PDW29" s="14"/>
      <c r="PDY29" s="14"/>
      <c r="PEA29" s="14"/>
      <c r="PEC29" s="14"/>
      <c r="PEE29" s="14"/>
      <c r="PEG29" s="14"/>
      <c r="PEI29" s="14"/>
      <c r="PEK29" s="14"/>
      <c r="PEM29" s="14"/>
      <c r="PEO29" s="14"/>
      <c r="PEQ29" s="14"/>
      <c r="PES29" s="14"/>
      <c r="PEU29" s="14"/>
      <c r="PEW29" s="14"/>
      <c r="PEY29" s="14"/>
      <c r="PFA29" s="14"/>
      <c r="PFC29" s="14"/>
      <c r="PFE29" s="14"/>
      <c r="PFG29" s="14"/>
      <c r="PFI29" s="14"/>
      <c r="PFK29" s="14"/>
      <c r="PFM29" s="14"/>
      <c r="PFO29" s="14"/>
      <c r="PFQ29" s="14"/>
      <c r="PFS29" s="14"/>
      <c r="PFU29" s="14"/>
      <c r="PFW29" s="14"/>
      <c r="PFY29" s="14"/>
      <c r="PGA29" s="14"/>
      <c r="PGC29" s="14"/>
      <c r="PGE29" s="14"/>
      <c r="PGG29" s="14"/>
      <c r="PGI29" s="14"/>
      <c r="PGK29" s="14"/>
      <c r="PGM29" s="14"/>
      <c r="PGO29" s="14"/>
      <c r="PGQ29" s="14"/>
      <c r="PGS29" s="14"/>
      <c r="PGU29" s="14"/>
      <c r="PGW29" s="14"/>
      <c r="PGY29" s="14"/>
      <c r="PHA29" s="14"/>
      <c r="PHC29" s="14"/>
      <c r="PHE29" s="14"/>
      <c r="PHG29" s="14"/>
      <c r="PHI29" s="14"/>
      <c r="PHK29" s="14"/>
      <c r="PHM29" s="14"/>
      <c r="PHO29" s="14"/>
      <c r="PHQ29" s="14"/>
      <c r="PHS29" s="14"/>
      <c r="PHU29" s="14"/>
      <c r="PHW29" s="14"/>
      <c r="PHY29" s="14"/>
      <c r="PIA29" s="14"/>
      <c r="PIC29" s="14"/>
      <c r="PIE29" s="14"/>
      <c r="PIG29" s="14"/>
      <c r="PII29" s="14"/>
      <c r="PIK29" s="14"/>
      <c r="PIM29" s="14"/>
      <c r="PIO29" s="14"/>
      <c r="PIQ29" s="14"/>
      <c r="PIS29" s="14"/>
      <c r="PIU29" s="14"/>
      <c r="PIW29" s="14"/>
      <c r="PIY29" s="14"/>
      <c r="PJA29" s="14"/>
      <c r="PJC29" s="14"/>
      <c r="PJE29" s="14"/>
      <c r="PJG29" s="14"/>
      <c r="PJI29" s="14"/>
      <c r="PJK29" s="14"/>
      <c r="PJM29" s="14"/>
      <c r="PJO29" s="14"/>
      <c r="PJQ29" s="14"/>
      <c r="PJS29" s="14"/>
      <c r="PJU29" s="14"/>
      <c r="PJW29" s="14"/>
      <c r="PJY29" s="14"/>
      <c r="PKA29" s="14"/>
      <c r="PKC29" s="14"/>
      <c r="PKE29" s="14"/>
      <c r="PKG29" s="14"/>
      <c r="PKI29" s="14"/>
      <c r="PKK29" s="14"/>
      <c r="PKM29" s="14"/>
      <c r="PKO29" s="14"/>
      <c r="PKQ29" s="14"/>
      <c r="PKS29" s="14"/>
      <c r="PKU29" s="14"/>
      <c r="PKW29" s="14"/>
      <c r="PKY29" s="14"/>
      <c r="PLA29" s="14"/>
      <c r="PLC29" s="14"/>
      <c r="PLE29" s="14"/>
      <c r="PLG29" s="14"/>
      <c r="PLI29" s="14"/>
      <c r="PLK29" s="14"/>
      <c r="PLM29" s="14"/>
      <c r="PLO29" s="14"/>
      <c r="PLQ29" s="14"/>
      <c r="PLS29" s="14"/>
      <c r="PLU29" s="14"/>
      <c r="PLW29" s="14"/>
      <c r="PLY29" s="14"/>
      <c r="PMA29" s="14"/>
      <c r="PMC29" s="14"/>
      <c r="PME29" s="14"/>
      <c r="PMG29" s="14"/>
      <c r="PMI29" s="14"/>
      <c r="PMK29" s="14"/>
      <c r="PMM29" s="14"/>
      <c r="PMO29" s="14"/>
      <c r="PMQ29" s="14"/>
      <c r="PMS29" s="14"/>
      <c r="PMU29" s="14"/>
      <c r="PMW29" s="14"/>
      <c r="PMY29" s="14"/>
      <c r="PNA29" s="14"/>
      <c r="PNC29" s="14"/>
      <c r="PNE29" s="14"/>
      <c r="PNG29" s="14"/>
      <c r="PNI29" s="14"/>
      <c r="PNK29" s="14"/>
      <c r="PNM29" s="14"/>
      <c r="PNO29" s="14"/>
      <c r="PNQ29" s="14"/>
      <c r="PNS29" s="14"/>
      <c r="PNU29" s="14"/>
      <c r="PNW29" s="14"/>
      <c r="PNY29" s="14"/>
      <c r="POA29" s="14"/>
      <c r="POC29" s="14"/>
      <c r="POE29" s="14"/>
      <c r="POG29" s="14"/>
      <c r="POI29" s="14"/>
      <c r="POK29" s="14"/>
      <c r="POM29" s="14"/>
      <c r="POO29" s="14"/>
      <c r="POQ29" s="14"/>
      <c r="POS29" s="14"/>
      <c r="POU29" s="14"/>
      <c r="POW29" s="14"/>
      <c r="POY29" s="14"/>
      <c r="PPA29" s="14"/>
      <c r="PPC29" s="14"/>
      <c r="PPE29" s="14"/>
      <c r="PPG29" s="14"/>
      <c r="PPI29" s="14"/>
      <c r="PPK29" s="14"/>
      <c r="PPM29" s="14"/>
      <c r="PPO29" s="14"/>
      <c r="PPQ29" s="14"/>
      <c r="PPS29" s="14"/>
      <c r="PPU29" s="14"/>
      <c r="PPW29" s="14"/>
      <c r="PPY29" s="14"/>
      <c r="PQA29" s="14"/>
      <c r="PQC29" s="14"/>
      <c r="PQE29" s="14"/>
      <c r="PQG29" s="14"/>
      <c r="PQI29" s="14"/>
      <c r="PQK29" s="14"/>
      <c r="PQM29" s="14"/>
      <c r="PQO29" s="14"/>
      <c r="PQQ29" s="14"/>
      <c r="PQS29" s="14"/>
      <c r="PQU29" s="14"/>
      <c r="PQW29" s="14"/>
      <c r="PQY29" s="14"/>
      <c r="PRA29" s="14"/>
      <c r="PRC29" s="14"/>
      <c r="PRE29" s="14"/>
      <c r="PRG29" s="14"/>
      <c r="PRI29" s="14"/>
      <c r="PRK29" s="14"/>
      <c r="PRM29" s="14"/>
      <c r="PRO29" s="14"/>
      <c r="PRQ29" s="14"/>
      <c r="PRS29" s="14"/>
      <c r="PRU29" s="14"/>
      <c r="PRW29" s="14"/>
      <c r="PRY29" s="14"/>
      <c r="PSA29" s="14"/>
      <c r="PSC29" s="14"/>
      <c r="PSE29" s="14"/>
      <c r="PSG29" s="14"/>
      <c r="PSI29" s="14"/>
      <c r="PSK29" s="14"/>
      <c r="PSM29" s="14"/>
      <c r="PSO29" s="14"/>
      <c r="PSQ29" s="14"/>
      <c r="PSS29" s="14"/>
      <c r="PSU29" s="14"/>
      <c r="PSW29" s="14"/>
      <c r="PSY29" s="14"/>
      <c r="PTA29" s="14"/>
      <c r="PTC29" s="14"/>
      <c r="PTE29" s="14"/>
      <c r="PTG29" s="14"/>
      <c r="PTI29" s="14"/>
      <c r="PTK29" s="14"/>
      <c r="PTM29" s="14"/>
      <c r="PTO29" s="14"/>
      <c r="PTQ29" s="14"/>
      <c r="PTS29" s="14"/>
      <c r="PTU29" s="14"/>
      <c r="PTW29" s="14"/>
      <c r="PTY29" s="14"/>
      <c r="PUA29" s="14"/>
      <c r="PUC29" s="14"/>
      <c r="PUE29" s="14"/>
      <c r="PUG29" s="14"/>
      <c r="PUI29" s="14"/>
      <c r="PUK29" s="14"/>
      <c r="PUM29" s="14"/>
      <c r="PUO29" s="14"/>
      <c r="PUQ29" s="14"/>
      <c r="PUS29" s="14"/>
      <c r="PUU29" s="14"/>
      <c r="PUW29" s="14"/>
      <c r="PUY29" s="14"/>
      <c r="PVA29" s="14"/>
      <c r="PVC29" s="14"/>
      <c r="PVE29" s="14"/>
      <c r="PVG29" s="14"/>
      <c r="PVI29" s="14"/>
      <c r="PVK29" s="14"/>
      <c r="PVM29" s="14"/>
      <c r="PVO29" s="14"/>
      <c r="PVQ29" s="14"/>
      <c r="PVS29" s="14"/>
      <c r="PVU29" s="14"/>
      <c r="PVW29" s="14"/>
      <c r="PVY29" s="14"/>
      <c r="PWA29" s="14"/>
      <c r="PWC29" s="14"/>
      <c r="PWE29" s="14"/>
      <c r="PWG29" s="14"/>
      <c r="PWI29" s="14"/>
      <c r="PWK29" s="14"/>
      <c r="PWM29" s="14"/>
      <c r="PWO29" s="14"/>
      <c r="PWQ29" s="14"/>
      <c r="PWS29" s="14"/>
      <c r="PWU29" s="14"/>
      <c r="PWW29" s="14"/>
      <c r="PWY29" s="14"/>
      <c r="PXA29" s="14"/>
      <c r="PXC29" s="14"/>
      <c r="PXE29" s="14"/>
      <c r="PXG29" s="14"/>
      <c r="PXI29" s="14"/>
      <c r="PXK29" s="14"/>
      <c r="PXM29" s="14"/>
      <c r="PXO29" s="14"/>
      <c r="PXQ29" s="14"/>
      <c r="PXS29" s="14"/>
      <c r="PXU29" s="14"/>
      <c r="PXW29" s="14"/>
      <c r="PXY29" s="14"/>
      <c r="PYA29" s="14"/>
      <c r="PYC29" s="14"/>
      <c r="PYE29" s="14"/>
      <c r="PYG29" s="14"/>
      <c r="PYI29" s="14"/>
      <c r="PYK29" s="14"/>
      <c r="PYM29" s="14"/>
      <c r="PYO29" s="14"/>
      <c r="PYQ29" s="14"/>
      <c r="PYS29" s="14"/>
      <c r="PYU29" s="14"/>
      <c r="PYW29" s="14"/>
      <c r="PYY29" s="14"/>
      <c r="PZA29" s="14"/>
      <c r="PZC29" s="14"/>
      <c r="PZE29" s="14"/>
      <c r="PZG29" s="14"/>
      <c r="PZI29" s="14"/>
      <c r="PZK29" s="14"/>
      <c r="PZM29" s="14"/>
      <c r="PZO29" s="14"/>
      <c r="PZQ29" s="14"/>
      <c r="PZS29" s="14"/>
      <c r="PZU29" s="14"/>
      <c r="PZW29" s="14"/>
      <c r="PZY29" s="14"/>
      <c r="QAA29" s="14"/>
      <c r="QAC29" s="14"/>
      <c r="QAE29" s="14"/>
      <c r="QAG29" s="14"/>
      <c r="QAI29" s="14"/>
      <c r="QAK29" s="14"/>
      <c r="QAM29" s="14"/>
      <c r="QAO29" s="14"/>
      <c r="QAQ29" s="14"/>
      <c r="QAS29" s="14"/>
      <c r="QAU29" s="14"/>
      <c r="QAW29" s="14"/>
      <c r="QAY29" s="14"/>
      <c r="QBA29" s="14"/>
      <c r="QBC29" s="14"/>
      <c r="QBE29" s="14"/>
      <c r="QBG29" s="14"/>
      <c r="QBI29" s="14"/>
      <c r="QBK29" s="14"/>
      <c r="QBM29" s="14"/>
      <c r="QBO29" s="14"/>
      <c r="QBQ29" s="14"/>
      <c r="QBS29" s="14"/>
      <c r="QBU29" s="14"/>
      <c r="QBW29" s="14"/>
      <c r="QBY29" s="14"/>
      <c r="QCA29" s="14"/>
      <c r="QCC29" s="14"/>
      <c r="QCE29" s="14"/>
      <c r="QCG29" s="14"/>
      <c r="QCI29" s="14"/>
      <c r="QCK29" s="14"/>
      <c r="QCM29" s="14"/>
      <c r="QCO29" s="14"/>
      <c r="QCQ29" s="14"/>
      <c r="QCS29" s="14"/>
      <c r="QCU29" s="14"/>
      <c r="QCW29" s="14"/>
      <c r="QCY29" s="14"/>
      <c r="QDA29" s="14"/>
      <c r="QDC29" s="14"/>
      <c r="QDE29" s="14"/>
      <c r="QDG29" s="14"/>
      <c r="QDI29" s="14"/>
      <c r="QDK29" s="14"/>
      <c r="QDM29" s="14"/>
      <c r="QDO29" s="14"/>
      <c r="QDQ29" s="14"/>
      <c r="QDS29" s="14"/>
      <c r="QDU29" s="14"/>
      <c r="QDW29" s="14"/>
      <c r="QDY29" s="14"/>
      <c r="QEA29" s="14"/>
      <c r="QEC29" s="14"/>
      <c r="QEE29" s="14"/>
      <c r="QEG29" s="14"/>
      <c r="QEI29" s="14"/>
      <c r="QEK29" s="14"/>
      <c r="QEM29" s="14"/>
      <c r="QEO29" s="14"/>
      <c r="QEQ29" s="14"/>
      <c r="QES29" s="14"/>
      <c r="QEU29" s="14"/>
      <c r="QEW29" s="14"/>
      <c r="QEY29" s="14"/>
      <c r="QFA29" s="14"/>
      <c r="QFC29" s="14"/>
      <c r="QFE29" s="14"/>
      <c r="QFG29" s="14"/>
      <c r="QFI29" s="14"/>
      <c r="QFK29" s="14"/>
      <c r="QFM29" s="14"/>
      <c r="QFO29" s="14"/>
      <c r="QFQ29" s="14"/>
      <c r="QFS29" s="14"/>
      <c r="QFU29" s="14"/>
      <c r="QFW29" s="14"/>
      <c r="QFY29" s="14"/>
      <c r="QGA29" s="14"/>
      <c r="QGC29" s="14"/>
      <c r="QGE29" s="14"/>
      <c r="QGG29" s="14"/>
      <c r="QGI29" s="14"/>
      <c r="QGK29" s="14"/>
      <c r="QGM29" s="14"/>
      <c r="QGO29" s="14"/>
      <c r="QGQ29" s="14"/>
      <c r="QGS29" s="14"/>
      <c r="QGU29" s="14"/>
      <c r="QGW29" s="14"/>
      <c r="QGY29" s="14"/>
      <c r="QHA29" s="14"/>
      <c r="QHC29" s="14"/>
      <c r="QHE29" s="14"/>
      <c r="QHG29" s="14"/>
      <c r="QHI29" s="14"/>
      <c r="QHK29" s="14"/>
      <c r="QHM29" s="14"/>
      <c r="QHO29" s="14"/>
      <c r="QHQ29" s="14"/>
      <c r="QHS29" s="14"/>
      <c r="QHU29" s="14"/>
      <c r="QHW29" s="14"/>
      <c r="QHY29" s="14"/>
      <c r="QIA29" s="14"/>
      <c r="QIC29" s="14"/>
      <c r="QIE29" s="14"/>
      <c r="QIG29" s="14"/>
      <c r="QII29" s="14"/>
      <c r="QIK29" s="14"/>
      <c r="QIM29" s="14"/>
      <c r="QIO29" s="14"/>
      <c r="QIQ29" s="14"/>
      <c r="QIS29" s="14"/>
      <c r="QIU29" s="14"/>
      <c r="QIW29" s="14"/>
      <c r="QIY29" s="14"/>
      <c r="QJA29" s="14"/>
      <c r="QJC29" s="14"/>
      <c r="QJE29" s="14"/>
      <c r="QJG29" s="14"/>
      <c r="QJI29" s="14"/>
      <c r="QJK29" s="14"/>
      <c r="QJM29" s="14"/>
      <c r="QJO29" s="14"/>
      <c r="QJQ29" s="14"/>
      <c r="QJS29" s="14"/>
      <c r="QJU29" s="14"/>
      <c r="QJW29" s="14"/>
      <c r="QJY29" s="14"/>
      <c r="QKA29" s="14"/>
      <c r="QKC29" s="14"/>
      <c r="QKE29" s="14"/>
      <c r="QKG29" s="14"/>
      <c r="QKI29" s="14"/>
      <c r="QKK29" s="14"/>
      <c r="QKM29" s="14"/>
      <c r="QKO29" s="14"/>
      <c r="QKQ29" s="14"/>
      <c r="QKS29" s="14"/>
      <c r="QKU29" s="14"/>
      <c r="QKW29" s="14"/>
      <c r="QKY29" s="14"/>
      <c r="QLA29" s="14"/>
      <c r="QLC29" s="14"/>
      <c r="QLE29" s="14"/>
      <c r="QLG29" s="14"/>
      <c r="QLI29" s="14"/>
      <c r="QLK29" s="14"/>
      <c r="QLM29" s="14"/>
      <c r="QLO29" s="14"/>
      <c r="QLQ29" s="14"/>
      <c r="QLS29" s="14"/>
      <c r="QLU29" s="14"/>
      <c r="QLW29" s="14"/>
      <c r="QLY29" s="14"/>
      <c r="QMA29" s="14"/>
      <c r="QMC29" s="14"/>
      <c r="QME29" s="14"/>
      <c r="QMG29" s="14"/>
      <c r="QMI29" s="14"/>
      <c r="QMK29" s="14"/>
      <c r="QMM29" s="14"/>
      <c r="QMO29" s="14"/>
      <c r="QMQ29" s="14"/>
      <c r="QMS29" s="14"/>
      <c r="QMU29" s="14"/>
      <c r="QMW29" s="14"/>
      <c r="QMY29" s="14"/>
      <c r="QNA29" s="14"/>
      <c r="QNC29" s="14"/>
      <c r="QNE29" s="14"/>
      <c r="QNG29" s="14"/>
      <c r="QNI29" s="14"/>
      <c r="QNK29" s="14"/>
      <c r="QNM29" s="14"/>
      <c r="QNO29" s="14"/>
      <c r="QNQ29" s="14"/>
      <c r="QNS29" s="14"/>
      <c r="QNU29" s="14"/>
      <c r="QNW29" s="14"/>
      <c r="QNY29" s="14"/>
      <c r="QOA29" s="14"/>
      <c r="QOC29" s="14"/>
      <c r="QOE29" s="14"/>
      <c r="QOG29" s="14"/>
      <c r="QOI29" s="14"/>
      <c r="QOK29" s="14"/>
      <c r="QOM29" s="14"/>
      <c r="QOO29" s="14"/>
      <c r="QOQ29" s="14"/>
      <c r="QOS29" s="14"/>
      <c r="QOU29" s="14"/>
      <c r="QOW29" s="14"/>
      <c r="QOY29" s="14"/>
      <c r="QPA29" s="14"/>
      <c r="QPC29" s="14"/>
      <c r="QPE29" s="14"/>
      <c r="QPG29" s="14"/>
      <c r="QPI29" s="14"/>
      <c r="QPK29" s="14"/>
      <c r="QPM29" s="14"/>
      <c r="QPO29" s="14"/>
      <c r="QPQ29" s="14"/>
      <c r="QPS29" s="14"/>
      <c r="QPU29" s="14"/>
      <c r="QPW29" s="14"/>
      <c r="QPY29" s="14"/>
      <c r="QQA29" s="14"/>
      <c r="QQC29" s="14"/>
      <c r="QQE29" s="14"/>
      <c r="QQG29" s="14"/>
      <c r="QQI29" s="14"/>
      <c r="QQK29" s="14"/>
      <c r="QQM29" s="14"/>
      <c r="QQO29" s="14"/>
      <c r="QQQ29" s="14"/>
      <c r="QQS29" s="14"/>
      <c r="QQU29" s="14"/>
      <c r="QQW29" s="14"/>
      <c r="QQY29" s="14"/>
      <c r="QRA29" s="14"/>
      <c r="QRC29" s="14"/>
      <c r="QRE29" s="14"/>
      <c r="QRG29" s="14"/>
      <c r="QRI29" s="14"/>
      <c r="QRK29" s="14"/>
      <c r="QRM29" s="14"/>
      <c r="QRO29" s="14"/>
      <c r="QRQ29" s="14"/>
      <c r="QRS29" s="14"/>
      <c r="QRU29" s="14"/>
      <c r="QRW29" s="14"/>
      <c r="QRY29" s="14"/>
      <c r="QSA29" s="14"/>
      <c r="QSC29" s="14"/>
      <c r="QSE29" s="14"/>
      <c r="QSG29" s="14"/>
      <c r="QSI29" s="14"/>
      <c r="QSK29" s="14"/>
      <c r="QSM29" s="14"/>
      <c r="QSO29" s="14"/>
      <c r="QSQ29" s="14"/>
      <c r="QSS29" s="14"/>
      <c r="QSU29" s="14"/>
      <c r="QSW29" s="14"/>
      <c r="QSY29" s="14"/>
      <c r="QTA29" s="14"/>
      <c r="QTC29" s="14"/>
      <c r="QTE29" s="14"/>
      <c r="QTG29" s="14"/>
      <c r="QTI29" s="14"/>
      <c r="QTK29" s="14"/>
      <c r="QTM29" s="14"/>
      <c r="QTO29" s="14"/>
      <c r="QTQ29" s="14"/>
      <c r="QTS29" s="14"/>
      <c r="QTU29" s="14"/>
      <c r="QTW29" s="14"/>
      <c r="QTY29" s="14"/>
      <c r="QUA29" s="14"/>
      <c r="QUC29" s="14"/>
      <c r="QUE29" s="14"/>
      <c r="QUG29" s="14"/>
      <c r="QUI29" s="14"/>
      <c r="QUK29" s="14"/>
      <c r="QUM29" s="14"/>
      <c r="QUO29" s="14"/>
      <c r="QUQ29" s="14"/>
      <c r="QUS29" s="14"/>
      <c r="QUU29" s="14"/>
      <c r="QUW29" s="14"/>
      <c r="QUY29" s="14"/>
      <c r="QVA29" s="14"/>
      <c r="QVC29" s="14"/>
      <c r="QVE29" s="14"/>
      <c r="QVG29" s="14"/>
      <c r="QVI29" s="14"/>
      <c r="QVK29" s="14"/>
      <c r="QVM29" s="14"/>
      <c r="QVO29" s="14"/>
      <c r="QVQ29" s="14"/>
      <c r="QVS29" s="14"/>
      <c r="QVU29" s="14"/>
      <c r="QVW29" s="14"/>
      <c r="QVY29" s="14"/>
      <c r="QWA29" s="14"/>
      <c r="QWC29" s="14"/>
      <c r="QWE29" s="14"/>
      <c r="QWG29" s="14"/>
      <c r="QWI29" s="14"/>
      <c r="QWK29" s="14"/>
      <c r="QWM29" s="14"/>
      <c r="QWO29" s="14"/>
      <c r="QWQ29" s="14"/>
      <c r="QWS29" s="14"/>
      <c r="QWU29" s="14"/>
      <c r="QWW29" s="14"/>
      <c r="QWY29" s="14"/>
      <c r="QXA29" s="14"/>
      <c r="QXC29" s="14"/>
      <c r="QXE29" s="14"/>
      <c r="QXG29" s="14"/>
      <c r="QXI29" s="14"/>
      <c r="QXK29" s="14"/>
      <c r="QXM29" s="14"/>
      <c r="QXO29" s="14"/>
      <c r="QXQ29" s="14"/>
      <c r="QXS29" s="14"/>
      <c r="QXU29" s="14"/>
      <c r="QXW29" s="14"/>
      <c r="QXY29" s="14"/>
      <c r="QYA29" s="14"/>
      <c r="QYC29" s="14"/>
      <c r="QYE29" s="14"/>
      <c r="QYG29" s="14"/>
      <c r="QYI29" s="14"/>
      <c r="QYK29" s="14"/>
      <c r="QYM29" s="14"/>
      <c r="QYO29" s="14"/>
      <c r="QYQ29" s="14"/>
      <c r="QYS29" s="14"/>
      <c r="QYU29" s="14"/>
      <c r="QYW29" s="14"/>
      <c r="QYY29" s="14"/>
      <c r="QZA29" s="14"/>
      <c r="QZC29" s="14"/>
      <c r="QZE29" s="14"/>
      <c r="QZG29" s="14"/>
      <c r="QZI29" s="14"/>
      <c r="QZK29" s="14"/>
      <c r="QZM29" s="14"/>
      <c r="QZO29" s="14"/>
      <c r="QZQ29" s="14"/>
      <c r="QZS29" s="14"/>
      <c r="QZU29" s="14"/>
      <c r="QZW29" s="14"/>
      <c r="QZY29" s="14"/>
      <c r="RAA29" s="14"/>
      <c r="RAC29" s="14"/>
      <c r="RAE29" s="14"/>
      <c r="RAG29" s="14"/>
      <c r="RAI29" s="14"/>
      <c r="RAK29" s="14"/>
      <c r="RAM29" s="14"/>
      <c r="RAO29" s="14"/>
      <c r="RAQ29" s="14"/>
      <c r="RAS29" s="14"/>
      <c r="RAU29" s="14"/>
      <c r="RAW29" s="14"/>
      <c r="RAY29" s="14"/>
      <c r="RBA29" s="14"/>
      <c r="RBC29" s="14"/>
      <c r="RBE29" s="14"/>
      <c r="RBG29" s="14"/>
      <c r="RBI29" s="14"/>
      <c r="RBK29" s="14"/>
      <c r="RBM29" s="14"/>
      <c r="RBO29" s="14"/>
      <c r="RBQ29" s="14"/>
      <c r="RBS29" s="14"/>
      <c r="RBU29" s="14"/>
      <c r="RBW29" s="14"/>
      <c r="RBY29" s="14"/>
      <c r="RCA29" s="14"/>
      <c r="RCC29" s="14"/>
      <c r="RCE29" s="14"/>
      <c r="RCG29" s="14"/>
      <c r="RCI29" s="14"/>
      <c r="RCK29" s="14"/>
      <c r="RCM29" s="14"/>
      <c r="RCO29" s="14"/>
      <c r="RCQ29" s="14"/>
      <c r="RCS29" s="14"/>
      <c r="RCU29" s="14"/>
      <c r="RCW29" s="14"/>
      <c r="RCY29" s="14"/>
      <c r="RDA29" s="14"/>
      <c r="RDC29" s="14"/>
      <c r="RDE29" s="14"/>
      <c r="RDG29" s="14"/>
      <c r="RDI29" s="14"/>
      <c r="RDK29" s="14"/>
      <c r="RDM29" s="14"/>
      <c r="RDO29" s="14"/>
      <c r="RDQ29" s="14"/>
      <c r="RDS29" s="14"/>
      <c r="RDU29" s="14"/>
      <c r="RDW29" s="14"/>
      <c r="RDY29" s="14"/>
      <c r="REA29" s="14"/>
      <c r="REC29" s="14"/>
      <c r="REE29" s="14"/>
      <c r="REG29" s="14"/>
      <c r="REI29" s="14"/>
      <c r="REK29" s="14"/>
      <c r="REM29" s="14"/>
      <c r="REO29" s="14"/>
      <c r="REQ29" s="14"/>
      <c r="RES29" s="14"/>
      <c r="REU29" s="14"/>
      <c r="REW29" s="14"/>
      <c r="REY29" s="14"/>
      <c r="RFA29" s="14"/>
      <c r="RFC29" s="14"/>
      <c r="RFE29" s="14"/>
      <c r="RFG29" s="14"/>
      <c r="RFI29" s="14"/>
      <c r="RFK29" s="14"/>
      <c r="RFM29" s="14"/>
      <c r="RFO29" s="14"/>
      <c r="RFQ29" s="14"/>
      <c r="RFS29" s="14"/>
      <c r="RFU29" s="14"/>
      <c r="RFW29" s="14"/>
      <c r="RFY29" s="14"/>
      <c r="RGA29" s="14"/>
      <c r="RGC29" s="14"/>
      <c r="RGE29" s="14"/>
      <c r="RGG29" s="14"/>
      <c r="RGI29" s="14"/>
      <c r="RGK29" s="14"/>
      <c r="RGM29" s="14"/>
      <c r="RGO29" s="14"/>
      <c r="RGQ29" s="14"/>
      <c r="RGS29" s="14"/>
      <c r="RGU29" s="14"/>
      <c r="RGW29" s="14"/>
      <c r="RGY29" s="14"/>
      <c r="RHA29" s="14"/>
      <c r="RHC29" s="14"/>
      <c r="RHE29" s="14"/>
      <c r="RHG29" s="14"/>
      <c r="RHI29" s="14"/>
      <c r="RHK29" s="14"/>
      <c r="RHM29" s="14"/>
      <c r="RHO29" s="14"/>
      <c r="RHQ29" s="14"/>
      <c r="RHS29" s="14"/>
      <c r="RHU29" s="14"/>
      <c r="RHW29" s="14"/>
      <c r="RHY29" s="14"/>
      <c r="RIA29" s="14"/>
      <c r="RIC29" s="14"/>
      <c r="RIE29" s="14"/>
      <c r="RIG29" s="14"/>
      <c r="RII29" s="14"/>
      <c r="RIK29" s="14"/>
      <c r="RIM29" s="14"/>
      <c r="RIO29" s="14"/>
      <c r="RIQ29" s="14"/>
      <c r="RIS29" s="14"/>
      <c r="RIU29" s="14"/>
      <c r="RIW29" s="14"/>
      <c r="RIY29" s="14"/>
      <c r="RJA29" s="14"/>
      <c r="RJC29" s="14"/>
      <c r="RJE29" s="14"/>
      <c r="RJG29" s="14"/>
      <c r="RJI29" s="14"/>
      <c r="RJK29" s="14"/>
      <c r="RJM29" s="14"/>
      <c r="RJO29" s="14"/>
      <c r="RJQ29" s="14"/>
      <c r="RJS29" s="14"/>
      <c r="RJU29" s="14"/>
      <c r="RJW29" s="14"/>
      <c r="RJY29" s="14"/>
      <c r="RKA29" s="14"/>
      <c r="RKC29" s="14"/>
      <c r="RKE29" s="14"/>
      <c r="RKG29" s="14"/>
      <c r="RKI29" s="14"/>
      <c r="RKK29" s="14"/>
      <c r="RKM29" s="14"/>
      <c r="RKO29" s="14"/>
      <c r="RKQ29" s="14"/>
      <c r="RKS29" s="14"/>
      <c r="RKU29" s="14"/>
      <c r="RKW29" s="14"/>
      <c r="RKY29" s="14"/>
      <c r="RLA29" s="14"/>
      <c r="RLC29" s="14"/>
      <c r="RLE29" s="14"/>
      <c r="RLG29" s="14"/>
      <c r="RLI29" s="14"/>
      <c r="RLK29" s="14"/>
      <c r="RLM29" s="14"/>
      <c r="RLO29" s="14"/>
      <c r="RLQ29" s="14"/>
      <c r="RLS29" s="14"/>
      <c r="RLU29" s="14"/>
      <c r="RLW29" s="14"/>
      <c r="RLY29" s="14"/>
      <c r="RMA29" s="14"/>
      <c r="RMC29" s="14"/>
      <c r="RME29" s="14"/>
      <c r="RMG29" s="14"/>
      <c r="RMI29" s="14"/>
      <c r="RMK29" s="14"/>
      <c r="RMM29" s="14"/>
      <c r="RMO29" s="14"/>
      <c r="RMQ29" s="14"/>
      <c r="RMS29" s="14"/>
      <c r="RMU29" s="14"/>
      <c r="RMW29" s="14"/>
      <c r="RMY29" s="14"/>
      <c r="RNA29" s="14"/>
      <c r="RNC29" s="14"/>
      <c r="RNE29" s="14"/>
      <c r="RNG29" s="14"/>
      <c r="RNI29" s="14"/>
      <c r="RNK29" s="14"/>
      <c r="RNM29" s="14"/>
      <c r="RNO29" s="14"/>
      <c r="RNQ29" s="14"/>
      <c r="RNS29" s="14"/>
      <c r="RNU29" s="14"/>
      <c r="RNW29" s="14"/>
      <c r="RNY29" s="14"/>
      <c r="ROA29" s="14"/>
      <c r="ROC29" s="14"/>
      <c r="ROE29" s="14"/>
      <c r="ROG29" s="14"/>
      <c r="ROI29" s="14"/>
      <c r="ROK29" s="14"/>
      <c r="ROM29" s="14"/>
      <c r="ROO29" s="14"/>
      <c r="ROQ29" s="14"/>
      <c r="ROS29" s="14"/>
      <c r="ROU29" s="14"/>
      <c r="ROW29" s="14"/>
      <c r="ROY29" s="14"/>
      <c r="RPA29" s="14"/>
      <c r="RPC29" s="14"/>
      <c r="RPE29" s="14"/>
      <c r="RPG29" s="14"/>
      <c r="RPI29" s="14"/>
      <c r="RPK29" s="14"/>
      <c r="RPM29" s="14"/>
      <c r="RPO29" s="14"/>
      <c r="RPQ29" s="14"/>
      <c r="RPS29" s="14"/>
      <c r="RPU29" s="14"/>
      <c r="RPW29" s="14"/>
      <c r="RPY29" s="14"/>
      <c r="RQA29" s="14"/>
      <c r="RQC29" s="14"/>
      <c r="RQE29" s="14"/>
      <c r="RQG29" s="14"/>
      <c r="RQI29" s="14"/>
      <c r="RQK29" s="14"/>
      <c r="RQM29" s="14"/>
      <c r="RQO29" s="14"/>
      <c r="RQQ29" s="14"/>
      <c r="RQS29" s="14"/>
      <c r="RQU29" s="14"/>
      <c r="RQW29" s="14"/>
      <c r="RQY29" s="14"/>
      <c r="RRA29" s="14"/>
      <c r="RRC29" s="14"/>
      <c r="RRE29" s="14"/>
      <c r="RRG29" s="14"/>
      <c r="RRI29" s="14"/>
      <c r="RRK29" s="14"/>
      <c r="RRM29" s="14"/>
      <c r="RRO29" s="14"/>
      <c r="RRQ29" s="14"/>
      <c r="RRS29" s="14"/>
      <c r="RRU29" s="14"/>
      <c r="RRW29" s="14"/>
      <c r="RRY29" s="14"/>
      <c r="RSA29" s="14"/>
      <c r="RSC29" s="14"/>
      <c r="RSE29" s="14"/>
      <c r="RSG29" s="14"/>
      <c r="RSI29" s="14"/>
      <c r="RSK29" s="14"/>
      <c r="RSM29" s="14"/>
      <c r="RSO29" s="14"/>
      <c r="RSQ29" s="14"/>
      <c r="RSS29" s="14"/>
      <c r="RSU29" s="14"/>
      <c r="RSW29" s="14"/>
      <c r="RSY29" s="14"/>
      <c r="RTA29" s="14"/>
      <c r="RTC29" s="14"/>
      <c r="RTE29" s="14"/>
      <c r="RTG29" s="14"/>
      <c r="RTI29" s="14"/>
      <c r="RTK29" s="14"/>
      <c r="RTM29" s="14"/>
      <c r="RTO29" s="14"/>
      <c r="RTQ29" s="14"/>
      <c r="RTS29" s="14"/>
      <c r="RTU29" s="14"/>
      <c r="RTW29" s="14"/>
      <c r="RTY29" s="14"/>
      <c r="RUA29" s="14"/>
      <c r="RUC29" s="14"/>
      <c r="RUE29" s="14"/>
      <c r="RUG29" s="14"/>
      <c r="RUI29" s="14"/>
      <c r="RUK29" s="14"/>
      <c r="RUM29" s="14"/>
      <c r="RUO29" s="14"/>
      <c r="RUQ29" s="14"/>
      <c r="RUS29" s="14"/>
      <c r="RUU29" s="14"/>
      <c r="RUW29" s="14"/>
      <c r="RUY29" s="14"/>
      <c r="RVA29" s="14"/>
      <c r="RVC29" s="14"/>
      <c r="RVE29" s="14"/>
      <c r="RVG29" s="14"/>
      <c r="RVI29" s="14"/>
      <c r="RVK29" s="14"/>
      <c r="RVM29" s="14"/>
      <c r="RVO29" s="14"/>
      <c r="RVQ29" s="14"/>
      <c r="RVS29" s="14"/>
      <c r="RVU29" s="14"/>
      <c r="RVW29" s="14"/>
      <c r="RVY29" s="14"/>
      <c r="RWA29" s="14"/>
      <c r="RWC29" s="14"/>
      <c r="RWE29" s="14"/>
      <c r="RWG29" s="14"/>
      <c r="RWI29" s="14"/>
      <c r="RWK29" s="14"/>
      <c r="RWM29" s="14"/>
      <c r="RWO29" s="14"/>
      <c r="RWQ29" s="14"/>
      <c r="RWS29" s="14"/>
      <c r="RWU29" s="14"/>
      <c r="RWW29" s="14"/>
      <c r="RWY29" s="14"/>
      <c r="RXA29" s="14"/>
      <c r="RXC29" s="14"/>
      <c r="RXE29" s="14"/>
      <c r="RXG29" s="14"/>
      <c r="RXI29" s="14"/>
      <c r="RXK29" s="14"/>
      <c r="RXM29" s="14"/>
      <c r="RXO29" s="14"/>
      <c r="RXQ29" s="14"/>
      <c r="RXS29" s="14"/>
      <c r="RXU29" s="14"/>
      <c r="RXW29" s="14"/>
      <c r="RXY29" s="14"/>
      <c r="RYA29" s="14"/>
      <c r="RYC29" s="14"/>
      <c r="RYE29" s="14"/>
      <c r="RYG29" s="14"/>
      <c r="RYI29" s="14"/>
      <c r="RYK29" s="14"/>
      <c r="RYM29" s="14"/>
      <c r="RYO29" s="14"/>
      <c r="RYQ29" s="14"/>
      <c r="RYS29" s="14"/>
      <c r="RYU29" s="14"/>
      <c r="RYW29" s="14"/>
      <c r="RYY29" s="14"/>
      <c r="RZA29" s="14"/>
      <c r="RZC29" s="14"/>
      <c r="RZE29" s="14"/>
      <c r="RZG29" s="14"/>
      <c r="RZI29" s="14"/>
      <c r="RZK29" s="14"/>
      <c r="RZM29" s="14"/>
      <c r="RZO29" s="14"/>
      <c r="RZQ29" s="14"/>
      <c r="RZS29" s="14"/>
      <c r="RZU29" s="14"/>
      <c r="RZW29" s="14"/>
      <c r="RZY29" s="14"/>
      <c r="SAA29" s="14"/>
      <c r="SAC29" s="14"/>
      <c r="SAE29" s="14"/>
      <c r="SAG29" s="14"/>
      <c r="SAI29" s="14"/>
      <c r="SAK29" s="14"/>
      <c r="SAM29" s="14"/>
      <c r="SAO29" s="14"/>
      <c r="SAQ29" s="14"/>
      <c r="SAS29" s="14"/>
      <c r="SAU29" s="14"/>
      <c r="SAW29" s="14"/>
      <c r="SAY29" s="14"/>
      <c r="SBA29" s="14"/>
      <c r="SBC29" s="14"/>
      <c r="SBE29" s="14"/>
      <c r="SBG29" s="14"/>
      <c r="SBI29" s="14"/>
      <c r="SBK29" s="14"/>
      <c r="SBM29" s="14"/>
      <c r="SBO29" s="14"/>
      <c r="SBQ29" s="14"/>
      <c r="SBS29" s="14"/>
      <c r="SBU29" s="14"/>
      <c r="SBW29" s="14"/>
      <c r="SBY29" s="14"/>
      <c r="SCA29" s="14"/>
      <c r="SCC29" s="14"/>
      <c r="SCE29" s="14"/>
      <c r="SCG29" s="14"/>
      <c r="SCI29" s="14"/>
      <c r="SCK29" s="14"/>
      <c r="SCM29" s="14"/>
      <c r="SCO29" s="14"/>
      <c r="SCQ29" s="14"/>
      <c r="SCS29" s="14"/>
      <c r="SCU29" s="14"/>
      <c r="SCW29" s="14"/>
      <c r="SCY29" s="14"/>
      <c r="SDA29" s="14"/>
      <c r="SDC29" s="14"/>
      <c r="SDE29" s="14"/>
      <c r="SDG29" s="14"/>
      <c r="SDI29" s="14"/>
      <c r="SDK29" s="14"/>
      <c r="SDM29" s="14"/>
      <c r="SDO29" s="14"/>
      <c r="SDQ29" s="14"/>
      <c r="SDS29" s="14"/>
      <c r="SDU29" s="14"/>
      <c r="SDW29" s="14"/>
      <c r="SDY29" s="14"/>
      <c r="SEA29" s="14"/>
      <c r="SEC29" s="14"/>
      <c r="SEE29" s="14"/>
      <c r="SEG29" s="14"/>
      <c r="SEI29" s="14"/>
      <c r="SEK29" s="14"/>
      <c r="SEM29" s="14"/>
      <c r="SEO29" s="14"/>
      <c r="SEQ29" s="14"/>
      <c r="SES29" s="14"/>
      <c r="SEU29" s="14"/>
      <c r="SEW29" s="14"/>
      <c r="SEY29" s="14"/>
      <c r="SFA29" s="14"/>
      <c r="SFC29" s="14"/>
      <c r="SFE29" s="14"/>
      <c r="SFG29" s="14"/>
      <c r="SFI29" s="14"/>
      <c r="SFK29" s="14"/>
      <c r="SFM29" s="14"/>
      <c r="SFO29" s="14"/>
      <c r="SFQ29" s="14"/>
      <c r="SFS29" s="14"/>
      <c r="SFU29" s="14"/>
      <c r="SFW29" s="14"/>
      <c r="SFY29" s="14"/>
      <c r="SGA29" s="14"/>
      <c r="SGC29" s="14"/>
      <c r="SGE29" s="14"/>
      <c r="SGG29" s="14"/>
      <c r="SGI29" s="14"/>
      <c r="SGK29" s="14"/>
      <c r="SGM29" s="14"/>
      <c r="SGO29" s="14"/>
      <c r="SGQ29" s="14"/>
      <c r="SGS29" s="14"/>
      <c r="SGU29" s="14"/>
      <c r="SGW29" s="14"/>
      <c r="SGY29" s="14"/>
      <c r="SHA29" s="14"/>
      <c r="SHC29" s="14"/>
      <c r="SHE29" s="14"/>
      <c r="SHG29" s="14"/>
      <c r="SHI29" s="14"/>
      <c r="SHK29" s="14"/>
      <c r="SHM29" s="14"/>
      <c r="SHO29" s="14"/>
      <c r="SHQ29" s="14"/>
      <c r="SHS29" s="14"/>
      <c r="SHU29" s="14"/>
      <c r="SHW29" s="14"/>
      <c r="SHY29" s="14"/>
      <c r="SIA29" s="14"/>
      <c r="SIC29" s="14"/>
      <c r="SIE29" s="14"/>
      <c r="SIG29" s="14"/>
      <c r="SII29" s="14"/>
      <c r="SIK29" s="14"/>
      <c r="SIM29" s="14"/>
      <c r="SIO29" s="14"/>
      <c r="SIQ29" s="14"/>
      <c r="SIS29" s="14"/>
      <c r="SIU29" s="14"/>
      <c r="SIW29" s="14"/>
      <c r="SIY29" s="14"/>
      <c r="SJA29" s="14"/>
      <c r="SJC29" s="14"/>
      <c r="SJE29" s="14"/>
      <c r="SJG29" s="14"/>
      <c r="SJI29" s="14"/>
      <c r="SJK29" s="14"/>
      <c r="SJM29" s="14"/>
      <c r="SJO29" s="14"/>
      <c r="SJQ29" s="14"/>
      <c r="SJS29" s="14"/>
      <c r="SJU29" s="14"/>
      <c r="SJW29" s="14"/>
      <c r="SJY29" s="14"/>
      <c r="SKA29" s="14"/>
      <c r="SKC29" s="14"/>
      <c r="SKE29" s="14"/>
      <c r="SKG29" s="14"/>
      <c r="SKI29" s="14"/>
      <c r="SKK29" s="14"/>
      <c r="SKM29" s="14"/>
      <c r="SKO29" s="14"/>
      <c r="SKQ29" s="14"/>
      <c r="SKS29" s="14"/>
      <c r="SKU29" s="14"/>
      <c r="SKW29" s="14"/>
      <c r="SKY29" s="14"/>
      <c r="SLA29" s="14"/>
      <c r="SLC29" s="14"/>
      <c r="SLE29" s="14"/>
      <c r="SLG29" s="14"/>
      <c r="SLI29" s="14"/>
      <c r="SLK29" s="14"/>
      <c r="SLM29" s="14"/>
      <c r="SLO29" s="14"/>
      <c r="SLQ29" s="14"/>
      <c r="SLS29" s="14"/>
      <c r="SLU29" s="14"/>
      <c r="SLW29" s="14"/>
      <c r="SLY29" s="14"/>
      <c r="SMA29" s="14"/>
      <c r="SMC29" s="14"/>
      <c r="SME29" s="14"/>
      <c r="SMG29" s="14"/>
      <c r="SMI29" s="14"/>
      <c r="SMK29" s="14"/>
      <c r="SMM29" s="14"/>
      <c r="SMO29" s="14"/>
      <c r="SMQ29" s="14"/>
      <c r="SMS29" s="14"/>
      <c r="SMU29" s="14"/>
      <c r="SMW29" s="14"/>
      <c r="SMY29" s="14"/>
      <c r="SNA29" s="14"/>
      <c r="SNC29" s="14"/>
      <c r="SNE29" s="14"/>
      <c r="SNG29" s="14"/>
      <c r="SNI29" s="14"/>
      <c r="SNK29" s="14"/>
      <c r="SNM29" s="14"/>
      <c r="SNO29" s="14"/>
      <c r="SNQ29" s="14"/>
      <c r="SNS29" s="14"/>
      <c r="SNU29" s="14"/>
      <c r="SNW29" s="14"/>
      <c r="SNY29" s="14"/>
      <c r="SOA29" s="14"/>
      <c r="SOC29" s="14"/>
      <c r="SOE29" s="14"/>
      <c r="SOG29" s="14"/>
      <c r="SOI29" s="14"/>
      <c r="SOK29" s="14"/>
      <c r="SOM29" s="14"/>
      <c r="SOO29" s="14"/>
      <c r="SOQ29" s="14"/>
      <c r="SOS29" s="14"/>
      <c r="SOU29" s="14"/>
      <c r="SOW29" s="14"/>
      <c r="SOY29" s="14"/>
      <c r="SPA29" s="14"/>
      <c r="SPC29" s="14"/>
      <c r="SPE29" s="14"/>
      <c r="SPG29" s="14"/>
      <c r="SPI29" s="14"/>
      <c r="SPK29" s="14"/>
      <c r="SPM29" s="14"/>
      <c r="SPO29" s="14"/>
      <c r="SPQ29" s="14"/>
      <c r="SPS29" s="14"/>
      <c r="SPU29" s="14"/>
      <c r="SPW29" s="14"/>
      <c r="SPY29" s="14"/>
      <c r="SQA29" s="14"/>
      <c r="SQC29" s="14"/>
      <c r="SQE29" s="14"/>
      <c r="SQG29" s="14"/>
      <c r="SQI29" s="14"/>
      <c r="SQK29" s="14"/>
      <c r="SQM29" s="14"/>
      <c r="SQO29" s="14"/>
      <c r="SQQ29" s="14"/>
      <c r="SQS29" s="14"/>
      <c r="SQU29" s="14"/>
      <c r="SQW29" s="14"/>
      <c r="SQY29" s="14"/>
      <c r="SRA29" s="14"/>
      <c r="SRC29" s="14"/>
      <c r="SRE29" s="14"/>
      <c r="SRG29" s="14"/>
      <c r="SRI29" s="14"/>
      <c r="SRK29" s="14"/>
      <c r="SRM29" s="14"/>
      <c r="SRO29" s="14"/>
      <c r="SRQ29" s="14"/>
      <c r="SRS29" s="14"/>
      <c r="SRU29" s="14"/>
      <c r="SRW29" s="14"/>
      <c r="SRY29" s="14"/>
      <c r="SSA29" s="14"/>
      <c r="SSC29" s="14"/>
      <c r="SSE29" s="14"/>
      <c r="SSG29" s="14"/>
      <c r="SSI29" s="14"/>
      <c r="SSK29" s="14"/>
      <c r="SSM29" s="14"/>
      <c r="SSO29" s="14"/>
      <c r="SSQ29" s="14"/>
      <c r="SSS29" s="14"/>
      <c r="SSU29" s="14"/>
      <c r="SSW29" s="14"/>
      <c r="SSY29" s="14"/>
      <c r="STA29" s="14"/>
      <c r="STC29" s="14"/>
      <c r="STE29" s="14"/>
      <c r="STG29" s="14"/>
      <c r="STI29" s="14"/>
      <c r="STK29" s="14"/>
      <c r="STM29" s="14"/>
      <c r="STO29" s="14"/>
      <c r="STQ29" s="14"/>
      <c r="STS29" s="14"/>
      <c r="STU29" s="14"/>
      <c r="STW29" s="14"/>
      <c r="STY29" s="14"/>
      <c r="SUA29" s="14"/>
      <c r="SUC29" s="14"/>
      <c r="SUE29" s="14"/>
      <c r="SUG29" s="14"/>
      <c r="SUI29" s="14"/>
      <c r="SUK29" s="14"/>
      <c r="SUM29" s="14"/>
      <c r="SUO29" s="14"/>
      <c r="SUQ29" s="14"/>
      <c r="SUS29" s="14"/>
      <c r="SUU29" s="14"/>
      <c r="SUW29" s="14"/>
      <c r="SUY29" s="14"/>
      <c r="SVA29" s="14"/>
      <c r="SVC29" s="14"/>
      <c r="SVE29" s="14"/>
      <c r="SVG29" s="14"/>
      <c r="SVI29" s="14"/>
      <c r="SVK29" s="14"/>
      <c r="SVM29" s="14"/>
      <c r="SVO29" s="14"/>
      <c r="SVQ29" s="14"/>
      <c r="SVS29" s="14"/>
      <c r="SVU29" s="14"/>
      <c r="SVW29" s="14"/>
      <c r="SVY29" s="14"/>
      <c r="SWA29" s="14"/>
      <c r="SWC29" s="14"/>
      <c r="SWE29" s="14"/>
      <c r="SWG29" s="14"/>
      <c r="SWI29" s="14"/>
      <c r="SWK29" s="14"/>
      <c r="SWM29" s="14"/>
      <c r="SWO29" s="14"/>
      <c r="SWQ29" s="14"/>
      <c r="SWS29" s="14"/>
      <c r="SWU29" s="14"/>
      <c r="SWW29" s="14"/>
      <c r="SWY29" s="14"/>
      <c r="SXA29" s="14"/>
      <c r="SXC29" s="14"/>
      <c r="SXE29" s="14"/>
      <c r="SXG29" s="14"/>
      <c r="SXI29" s="14"/>
      <c r="SXK29" s="14"/>
      <c r="SXM29" s="14"/>
      <c r="SXO29" s="14"/>
      <c r="SXQ29" s="14"/>
      <c r="SXS29" s="14"/>
      <c r="SXU29" s="14"/>
      <c r="SXW29" s="14"/>
      <c r="SXY29" s="14"/>
      <c r="SYA29" s="14"/>
      <c r="SYC29" s="14"/>
      <c r="SYE29" s="14"/>
      <c r="SYG29" s="14"/>
      <c r="SYI29" s="14"/>
      <c r="SYK29" s="14"/>
      <c r="SYM29" s="14"/>
      <c r="SYO29" s="14"/>
      <c r="SYQ29" s="14"/>
      <c r="SYS29" s="14"/>
      <c r="SYU29" s="14"/>
      <c r="SYW29" s="14"/>
      <c r="SYY29" s="14"/>
      <c r="SZA29" s="14"/>
      <c r="SZC29" s="14"/>
      <c r="SZE29" s="14"/>
      <c r="SZG29" s="14"/>
      <c r="SZI29" s="14"/>
      <c r="SZK29" s="14"/>
      <c r="SZM29" s="14"/>
      <c r="SZO29" s="14"/>
      <c r="SZQ29" s="14"/>
      <c r="SZS29" s="14"/>
      <c r="SZU29" s="14"/>
      <c r="SZW29" s="14"/>
      <c r="SZY29" s="14"/>
      <c r="TAA29" s="14"/>
      <c r="TAC29" s="14"/>
      <c r="TAE29" s="14"/>
      <c r="TAG29" s="14"/>
      <c r="TAI29" s="14"/>
      <c r="TAK29" s="14"/>
      <c r="TAM29" s="14"/>
      <c r="TAO29" s="14"/>
      <c r="TAQ29" s="14"/>
      <c r="TAS29" s="14"/>
      <c r="TAU29" s="14"/>
      <c r="TAW29" s="14"/>
      <c r="TAY29" s="14"/>
      <c r="TBA29" s="14"/>
      <c r="TBC29" s="14"/>
      <c r="TBE29" s="14"/>
      <c r="TBG29" s="14"/>
      <c r="TBI29" s="14"/>
      <c r="TBK29" s="14"/>
      <c r="TBM29" s="14"/>
      <c r="TBO29" s="14"/>
      <c r="TBQ29" s="14"/>
      <c r="TBS29" s="14"/>
      <c r="TBU29" s="14"/>
      <c r="TBW29" s="14"/>
      <c r="TBY29" s="14"/>
      <c r="TCA29" s="14"/>
      <c r="TCC29" s="14"/>
      <c r="TCE29" s="14"/>
      <c r="TCG29" s="14"/>
      <c r="TCI29" s="14"/>
      <c r="TCK29" s="14"/>
      <c r="TCM29" s="14"/>
      <c r="TCO29" s="14"/>
      <c r="TCQ29" s="14"/>
      <c r="TCS29" s="14"/>
      <c r="TCU29" s="14"/>
      <c r="TCW29" s="14"/>
      <c r="TCY29" s="14"/>
      <c r="TDA29" s="14"/>
      <c r="TDC29" s="14"/>
      <c r="TDE29" s="14"/>
      <c r="TDG29" s="14"/>
      <c r="TDI29" s="14"/>
      <c r="TDK29" s="14"/>
      <c r="TDM29" s="14"/>
      <c r="TDO29" s="14"/>
      <c r="TDQ29" s="14"/>
      <c r="TDS29" s="14"/>
      <c r="TDU29" s="14"/>
      <c r="TDW29" s="14"/>
      <c r="TDY29" s="14"/>
      <c r="TEA29" s="14"/>
      <c r="TEC29" s="14"/>
      <c r="TEE29" s="14"/>
      <c r="TEG29" s="14"/>
      <c r="TEI29" s="14"/>
      <c r="TEK29" s="14"/>
      <c r="TEM29" s="14"/>
      <c r="TEO29" s="14"/>
      <c r="TEQ29" s="14"/>
      <c r="TES29" s="14"/>
      <c r="TEU29" s="14"/>
      <c r="TEW29" s="14"/>
      <c r="TEY29" s="14"/>
      <c r="TFA29" s="14"/>
      <c r="TFC29" s="14"/>
      <c r="TFE29" s="14"/>
      <c r="TFG29" s="14"/>
      <c r="TFI29" s="14"/>
      <c r="TFK29" s="14"/>
      <c r="TFM29" s="14"/>
      <c r="TFO29" s="14"/>
      <c r="TFQ29" s="14"/>
      <c r="TFS29" s="14"/>
      <c r="TFU29" s="14"/>
      <c r="TFW29" s="14"/>
      <c r="TFY29" s="14"/>
      <c r="TGA29" s="14"/>
      <c r="TGC29" s="14"/>
      <c r="TGE29" s="14"/>
      <c r="TGG29" s="14"/>
      <c r="TGI29" s="14"/>
      <c r="TGK29" s="14"/>
      <c r="TGM29" s="14"/>
      <c r="TGO29" s="14"/>
      <c r="TGQ29" s="14"/>
      <c r="TGS29" s="14"/>
      <c r="TGU29" s="14"/>
      <c r="TGW29" s="14"/>
      <c r="TGY29" s="14"/>
      <c r="THA29" s="14"/>
      <c r="THC29" s="14"/>
      <c r="THE29" s="14"/>
      <c r="THG29" s="14"/>
      <c r="THI29" s="14"/>
      <c r="THK29" s="14"/>
      <c r="THM29" s="14"/>
      <c r="THO29" s="14"/>
      <c r="THQ29" s="14"/>
      <c r="THS29" s="14"/>
      <c r="THU29" s="14"/>
      <c r="THW29" s="14"/>
      <c r="THY29" s="14"/>
      <c r="TIA29" s="14"/>
      <c r="TIC29" s="14"/>
      <c r="TIE29" s="14"/>
      <c r="TIG29" s="14"/>
      <c r="TII29" s="14"/>
      <c r="TIK29" s="14"/>
      <c r="TIM29" s="14"/>
      <c r="TIO29" s="14"/>
      <c r="TIQ29" s="14"/>
      <c r="TIS29" s="14"/>
      <c r="TIU29" s="14"/>
      <c r="TIW29" s="14"/>
      <c r="TIY29" s="14"/>
      <c r="TJA29" s="14"/>
      <c r="TJC29" s="14"/>
      <c r="TJE29" s="14"/>
      <c r="TJG29" s="14"/>
      <c r="TJI29" s="14"/>
      <c r="TJK29" s="14"/>
      <c r="TJM29" s="14"/>
      <c r="TJO29" s="14"/>
      <c r="TJQ29" s="14"/>
      <c r="TJS29" s="14"/>
      <c r="TJU29" s="14"/>
      <c r="TJW29" s="14"/>
      <c r="TJY29" s="14"/>
      <c r="TKA29" s="14"/>
      <c r="TKC29" s="14"/>
      <c r="TKE29" s="14"/>
      <c r="TKG29" s="14"/>
      <c r="TKI29" s="14"/>
      <c r="TKK29" s="14"/>
      <c r="TKM29" s="14"/>
      <c r="TKO29" s="14"/>
      <c r="TKQ29" s="14"/>
      <c r="TKS29" s="14"/>
      <c r="TKU29" s="14"/>
      <c r="TKW29" s="14"/>
      <c r="TKY29" s="14"/>
      <c r="TLA29" s="14"/>
      <c r="TLC29" s="14"/>
      <c r="TLE29" s="14"/>
      <c r="TLG29" s="14"/>
      <c r="TLI29" s="14"/>
      <c r="TLK29" s="14"/>
      <c r="TLM29" s="14"/>
      <c r="TLO29" s="14"/>
      <c r="TLQ29" s="14"/>
      <c r="TLS29" s="14"/>
      <c r="TLU29" s="14"/>
      <c r="TLW29" s="14"/>
      <c r="TLY29" s="14"/>
      <c r="TMA29" s="14"/>
      <c r="TMC29" s="14"/>
      <c r="TME29" s="14"/>
      <c r="TMG29" s="14"/>
      <c r="TMI29" s="14"/>
      <c r="TMK29" s="14"/>
      <c r="TMM29" s="14"/>
      <c r="TMO29" s="14"/>
      <c r="TMQ29" s="14"/>
      <c r="TMS29" s="14"/>
      <c r="TMU29" s="14"/>
      <c r="TMW29" s="14"/>
      <c r="TMY29" s="14"/>
      <c r="TNA29" s="14"/>
      <c r="TNC29" s="14"/>
      <c r="TNE29" s="14"/>
      <c r="TNG29" s="14"/>
      <c r="TNI29" s="14"/>
      <c r="TNK29" s="14"/>
      <c r="TNM29" s="14"/>
      <c r="TNO29" s="14"/>
      <c r="TNQ29" s="14"/>
      <c r="TNS29" s="14"/>
      <c r="TNU29" s="14"/>
      <c r="TNW29" s="14"/>
      <c r="TNY29" s="14"/>
      <c r="TOA29" s="14"/>
      <c r="TOC29" s="14"/>
      <c r="TOE29" s="14"/>
      <c r="TOG29" s="14"/>
      <c r="TOI29" s="14"/>
      <c r="TOK29" s="14"/>
      <c r="TOM29" s="14"/>
      <c r="TOO29" s="14"/>
      <c r="TOQ29" s="14"/>
      <c r="TOS29" s="14"/>
      <c r="TOU29" s="14"/>
      <c r="TOW29" s="14"/>
      <c r="TOY29" s="14"/>
      <c r="TPA29" s="14"/>
      <c r="TPC29" s="14"/>
      <c r="TPE29" s="14"/>
      <c r="TPG29" s="14"/>
      <c r="TPI29" s="14"/>
      <c r="TPK29" s="14"/>
      <c r="TPM29" s="14"/>
      <c r="TPO29" s="14"/>
      <c r="TPQ29" s="14"/>
      <c r="TPS29" s="14"/>
      <c r="TPU29" s="14"/>
      <c r="TPW29" s="14"/>
      <c r="TPY29" s="14"/>
      <c r="TQA29" s="14"/>
      <c r="TQC29" s="14"/>
      <c r="TQE29" s="14"/>
      <c r="TQG29" s="14"/>
      <c r="TQI29" s="14"/>
      <c r="TQK29" s="14"/>
      <c r="TQM29" s="14"/>
      <c r="TQO29" s="14"/>
      <c r="TQQ29" s="14"/>
      <c r="TQS29" s="14"/>
      <c r="TQU29" s="14"/>
      <c r="TQW29" s="14"/>
      <c r="TQY29" s="14"/>
      <c r="TRA29" s="14"/>
      <c r="TRC29" s="14"/>
      <c r="TRE29" s="14"/>
      <c r="TRG29" s="14"/>
      <c r="TRI29" s="14"/>
      <c r="TRK29" s="14"/>
      <c r="TRM29" s="14"/>
      <c r="TRO29" s="14"/>
      <c r="TRQ29" s="14"/>
      <c r="TRS29" s="14"/>
      <c r="TRU29" s="14"/>
      <c r="TRW29" s="14"/>
      <c r="TRY29" s="14"/>
      <c r="TSA29" s="14"/>
      <c r="TSC29" s="14"/>
      <c r="TSE29" s="14"/>
      <c r="TSG29" s="14"/>
      <c r="TSI29" s="14"/>
      <c r="TSK29" s="14"/>
      <c r="TSM29" s="14"/>
      <c r="TSO29" s="14"/>
      <c r="TSQ29" s="14"/>
      <c r="TSS29" s="14"/>
      <c r="TSU29" s="14"/>
      <c r="TSW29" s="14"/>
      <c r="TSY29" s="14"/>
      <c r="TTA29" s="14"/>
      <c r="TTC29" s="14"/>
      <c r="TTE29" s="14"/>
      <c r="TTG29" s="14"/>
      <c r="TTI29" s="14"/>
      <c r="TTK29" s="14"/>
      <c r="TTM29" s="14"/>
      <c r="TTO29" s="14"/>
      <c r="TTQ29" s="14"/>
      <c r="TTS29" s="14"/>
      <c r="TTU29" s="14"/>
      <c r="TTW29" s="14"/>
      <c r="TTY29" s="14"/>
      <c r="TUA29" s="14"/>
      <c r="TUC29" s="14"/>
      <c r="TUE29" s="14"/>
      <c r="TUG29" s="14"/>
      <c r="TUI29" s="14"/>
      <c r="TUK29" s="14"/>
      <c r="TUM29" s="14"/>
      <c r="TUO29" s="14"/>
      <c r="TUQ29" s="14"/>
      <c r="TUS29" s="14"/>
      <c r="TUU29" s="14"/>
      <c r="TUW29" s="14"/>
      <c r="TUY29" s="14"/>
      <c r="TVA29" s="14"/>
      <c r="TVC29" s="14"/>
      <c r="TVE29" s="14"/>
      <c r="TVG29" s="14"/>
      <c r="TVI29" s="14"/>
      <c r="TVK29" s="14"/>
      <c r="TVM29" s="14"/>
      <c r="TVO29" s="14"/>
      <c r="TVQ29" s="14"/>
      <c r="TVS29" s="14"/>
      <c r="TVU29" s="14"/>
      <c r="TVW29" s="14"/>
      <c r="TVY29" s="14"/>
      <c r="TWA29" s="14"/>
      <c r="TWC29" s="14"/>
      <c r="TWE29" s="14"/>
      <c r="TWG29" s="14"/>
      <c r="TWI29" s="14"/>
      <c r="TWK29" s="14"/>
      <c r="TWM29" s="14"/>
      <c r="TWO29" s="14"/>
      <c r="TWQ29" s="14"/>
      <c r="TWS29" s="14"/>
      <c r="TWU29" s="14"/>
      <c r="TWW29" s="14"/>
      <c r="TWY29" s="14"/>
      <c r="TXA29" s="14"/>
      <c r="TXC29" s="14"/>
      <c r="TXE29" s="14"/>
      <c r="TXG29" s="14"/>
      <c r="TXI29" s="14"/>
      <c r="TXK29" s="14"/>
      <c r="TXM29" s="14"/>
      <c r="TXO29" s="14"/>
      <c r="TXQ29" s="14"/>
      <c r="TXS29" s="14"/>
      <c r="TXU29" s="14"/>
      <c r="TXW29" s="14"/>
      <c r="TXY29" s="14"/>
      <c r="TYA29" s="14"/>
      <c r="TYC29" s="14"/>
      <c r="TYE29" s="14"/>
      <c r="TYG29" s="14"/>
      <c r="TYI29" s="14"/>
      <c r="TYK29" s="14"/>
      <c r="TYM29" s="14"/>
      <c r="TYO29" s="14"/>
      <c r="TYQ29" s="14"/>
      <c r="TYS29" s="14"/>
      <c r="TYU29" s="14"/>
      <c r="TYW29" s="14"/>
      <c r="TYY29" s="14"/>
      <c r="TZA29" s="14"/>
      <c r="TZC29" s="14"/>
      <c r="TZE29" s="14"/>
      <c r="TZG29" s="14"/>
      <c r="TZI29" s="14"/>
      <c r="TZK29" s="14"/>
      <c r="TZM29" s="14"/>
      <c r="TZO29" s="14"/>
      <c r="TZQ29" s="14"/>
      <c r="TZS29" s="14"/>
      <c r="TZU29" s="14"/>
      <c r="TZW29" s="14"/>
      <c r="TZY29" s="14"/>
      <c r="UAA29" s="14"/>
      <c r="UAC29" s="14"/>
      <c r="UAE29" s="14"/>
      <c r="UAG29" s="14"/>
      <c r="UAI29" s="14"/>
      <c r="UAK29" s="14"/>
      <c r="UAM29" s="14"/>
      <c r="UAO29" s="14"/>
      <c r="UAQ29" s="14"/>
      <c r="UAS29" s="14"/>
      <c r="UAU29" s="14"/>
      <c r="UAW29" s="14"/>
      <c r="UAY29" s="14"/>
      <c r="UBA29" s="14"/>
      <c r="UBC29" s="14"/>
      <c r="UBE29" s="14"/>
      <c r="UBG29" s="14"/>
      <c r="UBI29" s="14"/>
      <c r="UBK29" s="14"/>
      <c r="UBM29" s="14"/>
      <c r="UBO29" s="14"/>
      <c r="UBQ29" s="14"/>
      <c r="UBS29" s="14"/>
      <c r="UBU29" s="14"/>
      <c r="UBW29" s="14"/>
      <c r="UBY29" s="14"/>
      <c r="UCA29" s="14"/>
      <c r="UCC29" s="14"/>
      <c r="UCE29" s="14"/>
      <c r="UCG29" s="14"/>
      <c r="UCI29" s="14"/>
      <c r="UCK29" s="14"/>
      <c r="UCM29" s="14"/>
      <c r="UCO29" s="14"/>
      <c r="UCQ29" s="14"/>
      <c r="UCS29" s="14"/>
      <c r="UCU29" s="14"/>
      <c r="UCW29" s="14"/>
      <c r="UCY29" s="14"/>
      <c r="UDA29" s="14"/>
      <c r="UDC29" s="14"/>
      <c r="UDE29" s="14"/>
      <c r="UDG29" s="14"/>
      <c r="UDI29" s="14"/>
      <c r="UDK29" s="14"/>
      <c r="UDM29" s="14"/>
      <c r="UDO29" s="14"/>
      <c r="UDQ29" s="14"/>
      <c r="UDS29" s="14"/>
      <c r="UDU29" s="14"/>
      <c r="UDW29" s="14"/>
      <c r="UDY29" s="14"/>
      <c r="UEA29" s="14"/>
      <c r="UEC29" s="14"/>
      <c r="UEE29" s="14"/>
      <c r="UEG29" s="14"/>
      <c r="UEI29" s="14"/>
      <c r="UEK29" s="14"/>
      <c r="UEM29" s="14"/>
      <c r="UEO29" s="14"/>
      <c r="UEQ29" s="14"/>
      <c r="UES29" s="14"/>
      <c r="UEU29" s="14"/>
      <c r="UEW29" s="14"/>
      <c r="UEY29" s="14"/>
      <c r="UFA29" s="14"/>
      <c r="UFC29" s="14"/>
      <c r="UFE29" s="14"/>
      <c r="UFG29" s="14"/>
      <c r="UFI29" s="14"/>
      <c r="UFK29" s="14"/>
      <c r="UFM29" s="14"/>
      <c r="UFO29" s="14"/>
      <c r="UFQ29" s="14"/>
      <c r="UFS29" s="14"/>
      <c r="UFU29" s="14"/>
      <c r="UFW29" s="14"/>
      <c r="UFY29" s="14"/>
      <c r="UGA29" s="14"/>
      <c r="UGC29" s="14"/>
      <c r="UGE29" s="14"/>
      <c r="UGG29" s="14"/>
      <c r="UGI29" s="14"/>
      <c r="UGK29" s="14"/>
      <c r="UGM29" s="14"/>
      <c r="UGO29" s="14"/>
      <c r="UGQ29" s="14"/>
      <c r="UGS29" s="14"/>
      <c r="UGU29" s="14"/>
      <c r="UGW29" s="14"/>
      <c r="UGY29" s="14"/>
      <c r="UHA29" s="14"/>
      <c r="UHC29" s="14"/>
      <c r="UHE29" s="14"/>
      <c r="UHG29" s="14"/>
      <c r="UHI29" s="14"/>
      <c r="UHK29" s="14"/>
      <c r="UHM29" s="14"/>
      <c r="UHO29" s="14"/>
      <c r="UHQ29" s="14"/>
      <c r="UHS29" s="14"/>
      <c r="UHU29" s="14"/>
      <c r="UHW29" s="14"/>
      <c r="UHY29" s="14"/>
      <c r="UIA29" s="14"/>
      <c r="UIC29" s="14"/>
      <c r="UIE29" s="14"/>
      <c r="UIG29" s="14"/>
      <c r="UII29" s="14"/>
      <c r="UIK29" s="14"/>
      <c r="UIM29" s="14"/>
      <c r="UIO29" s="14"/>
      <c r="UIQ29" s="14"/>
      <c r="UIS29" s="14"/>
      <c r="UIU29" s="14"/>
      <c r="UIW29" s="14"/>
      <c r="UIY29" s="14"/>
      <c r="UJA29" s="14"/>
      <c r="UJC29" s="14"/>
      <c r="UJE29" s="14"/>
      <c r="UJG29" s="14"/>
      <c r="UJI29" s="14"/>
      <c r="UJK29" s="14"/>
      <c r="UJM29" s="14"/>
      <c r="UJO29" s="14"/>
      <c r="UJQ29" s="14"/>
      <c r="UJS29" s="14"/>
      <c r="UJU29" s="14"/>
      <c r="UJW29" s="14"/>
      <c r="UJY29" s="14"/>
      <c r="UKA29" s="14"/>
      <c r="UKC29" s="14"/>
      <c r="UKE29" s="14"/>
      <c r="UKG29" s="14"/>
      <c r="UKI29" s="14"/>
      <c r="UKK29" s="14"/>
      <c r="UKM29" s="14"/>
      <c r="UKO29" s="14"/>
      <c r="UKQ29" s="14"/>
      <c r="UKS29" s="14"/>
      <c r="UKU29" s="14"/>
      <c r="UKW29" s="14"/>
      <c r="UKY29" s="14"/>
      <c r="ULA29" s="14"/>
      <c r="ULC29" s="14"/>
      <c r="ULE29" s="14"/>
      <c r="ULG29" s="14"/>
      <c r="ULI29" s="14"/>
      <c r="ULK29" s="14"/>
      <c r="ULM29" s="14"/>
      <c r="ULO29" s="14"/>
      <c r="ULQ29" s="14"/>
      <c r="ULS29" s="14"/>
      <c r="ULU29" s="14"/>
      <c r="ULW29" s="14"/>
      <c r="ULY29" s="14"/>
      <c r="UMA29" s="14"/>
      <c r="UMC29" s="14"/>
      <c r="UME29" s="14"/>
      <c r="UMG29" s="14"/>
      <c r="UMI29" s="14"/>
      <c r="UMK29" s="14"/>
      <c r="UMM29" s="14"/>
      <c r="UMO29" s="14"/>
      <c r="UMQ29" s="14"/>
      <c r="UMS29" s="14"/>
      <c r="UMU29" s="14"/>
      <c r="UMW29" s="14"/>
      <c r="UMY29" s="14"/>
      <c r="UNA29" s="14"/>
      <c r="UNC29" s="14"/>
      <c r="UNE29" s="14"/>
      <c r="UNG29" s="14"/>
      <c r="UNI29" s="14"/>
      <c r="UNK29" s="14"/>
      <c r="UNM29" s="14"/>
      <c r="UNO29" s="14"/>
      <c r="UNQ29" s="14"/>
      <c r="UNS29" s="14"/>
      <c r="UNU29" s="14"/>
      <c r="UNW29" s="14"/>
      <c r="UNY29" s="14"/>
      <c r="UOA29" s="14"/>
      <c r="UOC29" s="14"/>
      <c r="UOE29" s="14"/>
      <c r="UOG29" s="14"/>
      <c r="UOI29" s="14"/>
      <c r="UOK29" s="14"/>
      <c r="UOM29" s="14"/>
      <c r="UOO29" s="14"/>
      <c r="UOQ29" s="14"/>
      <c r="UOS29" s="14"/>
      <c r="UOU29" s="14"/>
      <c r="UOW29" s="14"/>
      <c r="UOY29" s="14"/>
      <c r="UPA29" s="14"/>
      <c r="UPC29" s="14"/>
      <c r="UPE29" s="14"/>
      <c r="UPG29" s="14"/>
      <c r="UPI29" s="14"/>
      <c r="UPK29" s="14"/>
      <c r="UPM29" s="14"/>
      <c r="UPO29" s="14"/>
      <c r="UPQ29" s="14"/>
      <c r="UPS29" s="14"/>
      <c r="UPU29" s="14"/>
      <c r="UPW29" s="14"/>
      <c r="UPY29" s="14"/>
      <c r="UQA29" s="14"/>
      <c r="UQC29" s="14"/>
      <c r="UQE29" s="14"/>
      <c r="UQG29" s="14"/>
      <c r="UQI29" s="14"/>
      <c r="UQK29" s="14"/>
      <c r="UQM29" s="14"/>
      <c r="UQO29" s="14"/>
      <c r="UQQ29" s="14"/>
      <c r="UQS29" s="14"/>
      <c r="UQU29" s="14"/>
      <c r="UQW29" s="14"/>
      <c r="UQY29" s="14"/>
      <c r="URA29" s="14"/>
      <c r="URC29" s="14"/>
      <c r="URE29" s="14"/>
      <c r="URG29" s="14"/>
      <c r="URI29" s="14"/>
      <c r="URK29" s="14"/>
      <c r="URM29" s="14"/>
      <c r="URO29" s="14"/>
      <c r="URQ29" s="14"/>
      <c r="URS29" s="14"/>
      <c r="URU29" s="14"/>
      <c r="URW29" s="14"/>
      <c r="URY29" s="14"/>
      <c r="USA29" s="14"/>
      <c r="USC29" s="14"/>
      <c r="USE29" s="14"/>
      <c r="USG29" s="14"/>
      <c r="USI29" s="14"/>
      <c r="USK29" s="14"/>
      <c r="USM29" s="14"/>
      <c r="USO29" s="14"/>
      <c r="USQ29" s="14"/>
      <c r="USS29" s="14"/>
      <c r="USU29" s="14"/>
      <c r="USW29" s="14"/>
      <c r="USY29" s="14"/>
      <c r="UTA29" s="14"/>
      <c r="UTC29" s="14"/>
      <c r="UTE29" s="14"/>
      <c r="UTG29" s="14"/>
      <c r="UTI29" s="14"/>
      <c r="UTK29" s="14"/>
      <c r="UTM29" s="14"/>
      <c r="UTO29" s="14"/>
      <c r="UTQ29" s="14"/>
      <c r="UTS29" s="14"/>
      <c r="UTU29" s="14"/>
      <c r="UTW29" s="14"/>
      <c r="UTY29" s="14"/>
      <c r="UUA29" s="14"/>
      <c r="UUC29" s="14"/>
      <c r="UUE29" s="14"/>
      <c r="UUG29" s="14"/>
      <c r="UUI29" s="14"/>
      <c r="UUK29" s="14"/>
      <c r="UUM29" s="14"/>
      <c r="UUO29" s="14"/>
      <c r="UUQ29" s="14"/>
      <c r="UUS29" s="14"/>
      <c r="UUU29" s="14"/>
      <c r="UUW29" s="14"/>
      <c r="UUY29" s="14"/>
      <c r="UVA29" s="14"/>
      <c r="UVC29" s="14"/>
      <c r="UVE29" s="14"/>
      <c r="UVG29" s="14"/>
      <c r="UVI29" s="14"/>
      <c r="UVK29" s="14"/>
      <c r="UVM29" s="14"/>
      <c r="UVO29" s="14"/>
      <c r="UVQ29" s="14"/>
      <c r="UVS29" s="14"/>
      <c r="UVU29" s="14"/>
      <c r="UVW29" s="14"/>
      <c r="UVY29" s="14"/>
      <c r="UWA29" s="14"/>
      <c r="UWC29" s="14"/>
      <c r="UWE29" s="14"/>
      <c r="UWG29" s="14"/>
      <c r="UWI29" s="14"/>
      <c r="UWK29" s="14"/>
      <c r="UWM29" s="14"/>
      <c r="UWO29" s="14"/>
      <c r="UWQ29" s="14"/>
      <c r="UWS29" s="14"/>
      <c r="UWU29" s="14"/>
      <c r="UWW29" s="14"/>
      <c r="UWY29" s="14"/>
      <c r="UXA29" s="14"/>
      <c r="UXC29" s="14"/>
      <c r="UXE29" s="14"/>
      <c r="UXG29" s="14"/>
      <c r="UXI29" s="14"/>
      <c r="UXK29" s="14"/>
      <c r="UXM29" s="14"/>
      <c r="UXO29" s="14"/>
      <c r="UXQ29" s="14"/>
      <c r="UXS29" s="14"/>
      <c r="UXU29" s="14"/>
      <c r="UXW29" s="14"/>
      <c r="UXY29" s="14"/>
      <c r="UYA29" s="14"/>
      <c r="UYC29" s="14"/>
      <c r="UYE29" s="14"/>
      <c r="UYG29" s="14"/>
      <c r="UYI29" s="14"/>
      <c r="UYK29" s="14"/>
      <c r="UYM29" s="14"/>
      <c r="UYO29" s="14"/>
      <c r="UYQ29" s="14"/>
      <c r="UYS29" s="14"/>
      <c r="UYU29" s="14"/>
      <c r="UYW29" s="14"/>
      <c r="UYY29" s="14"/>
      <c r="UZA29" s="14"/>
      <c r="UZC29" s="14"/>
      <c r="UZE29" s="14"/>
      <c r="UZG29" s="14"/>
      <c r="UZI29" s="14"/>
      <c r="UZK29" s="14"/>
      <c r="UZM29" s="14"/>
      <c r="UZO29" s="14"/>
      <c r="UZQ29" s="14"/>
      <c r="UZS29" s="14"/>
      <c r="UZU29" s="14"/>
      <c r="UZW29" s="14"/>
      <c r="UZY29" s="14"/>
      <c r="VAA29" s="14"/>
      <c r="VAC29" s="14"/>
      <c r="VAE29" s="14"/>
      <c r="VAG29" s="14"/>
      <c r="VAI29" s="14"/>
      <c r="VAK29" s="14"/>
      <c r="VAM29" s="14"/>
      <c r="VAO29" s="14"/>
      <c r="VAQ29" s="14"/>
      <c r="VAS29" s="14"/>
      <c r="VAU29" s="14"/>
      <c r="VAW29" s="14"/>
      <c r="VAY29" s="14"/>
      <c r="VBA29" s="14"/>
      <c r="VBC29" s="14"/>
      <c r="VBE29" s="14"/>
      <c r="VBG29" s="14"/>
      <c r="VBI29" s="14"/>
      <c r="VBK29" s="14"/>
      <c r="VBM29" s="14"/>
      <c r="VBO29" s="14"/>
      <c r="VBQ29" s="14"/>
      <c r="VBS29" s="14"/>
      <c r="VBU29" s="14"/>
      <c r="VBW29" s="14"/>
      <c r="VBY29" s="14"/>
      <c r="VCA29" s="14"/>
      <c r="VCC29" s="14"/>
      <c r="VCE29" s="14"/>
      <c r="VCG29" s="14"/>
      <c r="VCI29" s="14"/>
      <c r="VCK29" s="14"/>
      <c r="VCM29" s="14"/>
      <c r="VCO29" s="14"/>
      <c r="VCQ29" s="14"/>
      <c r="VCS29" s="14"/>
      <c r="VCU29" s="14"/>
      <c r="VCW29" s="14"/>
      <c r="VCY29" s="14"/>
      <c r="VDA29" s="14"/>
      <c r="VDC29" s="14"/>
      <c r="VDE29" s="14"/>
      <c r="VDG29" s="14"/>
      <c r="VDI29" s="14"/>
      <c r="VDK29" s="14"/>
      <c r="VDM29" s="14"/>
      <c r="VDO29" s="14"/>
      <c r="VDQ29" s="14"/>
      <c r="VDS29" s="14"/>
      <c r="VDU29" s="14"/>
      <c r="VDW29" s="14"/>
      <c r="VDY29" s="14"/>
      <c r="VEA29" s="14"/>
      <c r="VEC29" s="14"/>
      <c r="VEE29" s="14"/>
      <c r="VEG29" s="14"/>
      <c r="VEI29" s="14"/>
      <c r="VEK29" s="14"/>
      <c r="VEM29" s="14"/>
      <c r="VEO29" s="14"/>
      <c r="VEQ29" s="14"/>
      <c r="VES29" s="14"/>
      <c r="VEU29" s="14"/>
      <c r="VEW29" s="14"/>
      <c r="VEY29" s="14"/>
      <c r="VFA29" s="14"/>
      <c r="VFC29" s="14"/>
      <c r="VFE29" s="14"/>
      <c r="VFG29" s="14"/>
      <c r="VFI29" s="14"/>
      <c r="VFK29" s="14"/>
      <c r="VFM29" s="14"/>
      <c r="VFO29" s="14"/>
      <c r="VFQ29" s="14"/>
      <c r="VFS29" s="14"/>
      <c r="VFU29" s="14"/>
      <c r="VFW29" s="14"/>
      <c r="VFY29" s="14"/>
      <c r="VGA29" s="14"/>
      <c r="VGC29" s="14"/>
      <c r="VGE29" s="14"/>
      <c r="VGG29" s="14"/>
      <c r="VGI29" s="14"/>
      <c r="VGK29" s="14"/>
      <c r="VGM29" s="14"/>
      <c r="VGO29" s="14"/>
      <c r="VGQ29" s="14"/>
      <c r="VGS29" s="14"/>
      <c r="VGU29" s="14"/>
      <c r="VGW29" s="14"/>
      <c r="VGY29" s="14"/>
      <c r="VHA29" s="14"/>
      <c r="VHC29" s="14"/>
      <c r="VHE29" s="14"/>
      <c r="VHG29" s="14"/>
      <c r="VHI29" s="14"/>
      <c r="VHK29" s="14"/>
      <c r="VHM29" s="14"/>
      <c r="VHO29" s="14"/>
      <c r="VHQ29" s="14"/>
      <c r="VHS29" s="14"/>
      <c r="VHU29" s="14"/>
      <c r="VHW29" s="14"/>
      <c r="VHY29" s="14"/>
      <c r="VIA29" s="14"/>
      <c r="VIC29" s="14"/>
      <c r="VIE29" s="14"/>
      <c r="VIG29" s="14"/>
      <c r="VII29" s="14"/>
      <c r="VIK29" s="14"/>
      <c r="VIM29" s="14"/>
      <c r="VIO29" s="14"/>
      <c r="VIQ29" s="14"/>
      <c r="VIS29" s="14"/>
      <c r="VIU29" s="14"/>
      <c r="VIW29" s="14"/>
      <c r="VIY29" s="14"/>
      <c r="VJA29" s="14"/>
      <c r="VJC29" s="14"/>
      <c r="VJE29" s="14"/>
      <c r="VJG29" s="14"/>
      <c r="VJI29" s="14"/>
      <c r="VJK29" s="14"/>
      <c r="VJM29" s="14"/>
      <c r="VJO29" s="14"/>
      <c r="VJQ29" s="14"/>
      <c r="VJS29" s="14"/>
      <c r="VJU29" s="14"/>
      <c r="VJW29" s="14"/>
      <c r="VJY29" s="14"/>
      <c r="VKA29" s="14"/>
      <c r="VKC29" s="14"/>
      <c r="VKE29" s="14"/>
      <c r="VKG29" s="14"/>
      <c r="VKI29" s="14"/>
      <c r="VKK29" s="14"/>
      <c r="VKM29" s="14"/>
      <c r="VKO29" s="14"/>
      <c r="VKQ29" s="14"/>
      <c r="VKS29" s="14"/>
      <c r="VKU29" s="14"/>
      <c r="VKW29" s="14"/>
      <c r="VKY29" s="14"/>
      <c r="VLA29" s="14"/>
      <c r="VLC29" s="14"/>
      <c r="VLE29" s="14"/>
      <c r="VLG29" s="14"/>
      <c r="VLI29" s="14"/>
      <c r="VLK29" s="14"/>
      <c r="VLM29" s="14"/>
      <c r="VLO29" s="14"/>
      <c r="VLQ29" s="14"/>
      <c r="VLS29" s="14"/>
      <c r="VLU29" s="14"/>
      <c r="VLW29" s="14"/>
      <c r="VLY29" s="14"/>
      <c r="VMA29" s="14"/>
      <c r="VMC29" s="14"/>
      <c r="VME29" s="14"/>
      <c r="VMG29" s="14"/>
      <c r="VMI29" s="14"/>
      <c r="VMK29" s="14"/>
      <c r="VMM29" s="14"/>
      <c r="VMO29" s="14"/>
      <c r="VMQ29" s="14"/>
      <c r="VMS29" s="14"/>
      <c r="VMU29" s="14"/>
      <c r="VMW29" s="14"/>
      <c r="VMY29" s="14"/>
      <c r="VNA29" s="14"/>
      <c r="VNC29" s="14"/>
      <c r="VNE29" s="14"/>
      <c r="VNG29" s="14"/>
      <c r="VNI29" s="14"/>
      <c r="VNK29" s="14"/>
      <c r="VNM29" s="14"/>
      <c r="VNO29" s="14"/>
      <c r="VNQ29" s="14"/>
      <c r="VNS29" s="14"/>
      <c r="VNU29" s="14"/>
      <c r="VNW29" s="14"/>
      <c r="VNY29" s="14"/>
      <c r="VOA29" s="14"/>
      <c r="VOC29" s="14"/>
      <c r="VOE29" s="14"/>
      <c r="VOG29" s="14"/>
      <c r="VOI29" s="14"/>
      <c r="VOK29" s="14"/>
      <c r="VOM29" s="14"/>
      <c r="VOO29" s="14"/>
      <c r="VOQ29" s="14"/>
      <c r="VOS29" s="14"/>
      <c r="VOU29" s="14"/>
      <c r="VOW29" s="14"/>
      <c r="VOY29" s="14"/>
      <c r="VPA29" s="14"/>
      <c r="VPC29" s="14"/>
      <c r="VPE29" s="14"/>
      <c r="VPG29" s="14"/>
      <c r="VPI29" s="14"/>
      <c r="VPK29" s="14"/>
      <c r="VPM29" s="14"/>
      <c r="VPO29" s="14"/>
      <c r="VPQ29" s="14"/>
      <c r="VPS29" s="14"/>
      <c r="VPU29" s="14"/>
      <c r="VPW29" s="14"/>
      <c r="VPY29" s="14"/>
      <c r="VQA29" s="14"/>
      <c r="VQC29" s="14"/>
      <c r="VQE29" s="14"/>
      <c r="VQG29" s="14"/>
      <c r="VQI29" s="14"/>
      <c r="VQK29" s="14"/>
      <c r="VQM29" s="14"/>
      <c r="VQO29" s="14"/>
      <c r="VQQ29" s="14"/>
      <c r="VQS29" s="14"/>
      <c r="VQU29" s="14"/>
      <c r="VQW29" s="14"/>
      <c r="VQY29" s="14"/>
      <c r="VRA29" s="14"/>
      <c r="VRC29" s="14"/>
      <c r="VRE29" s="14"/>
      <c r="VRG29" s="14"/>
      <c r="VRI29" s="14"/>
      <c r="VRK29" s="14"/>
      <c r="VRM29" s="14"/>
      <c r="VRO29" s="14"/>
      <c r="VRQ29" s="14"/>
      <c r="VRS29" s="14"/>
      <c r="VRU29" s="14"/>
      <c r="VRW29" s="14"/>
      <c r="VRY29" s="14"/>
      <c r="VSA29" s="14"/>
      <c r="VSC29" s="14"/>
      <c r="VSE29" s="14"/>
      <c r="VSG29" s="14"/>
      <c r="VSI29" s="14"/>
      <c r="VSK29" s="14"/>
      <c r="VSM29" s="14"/>
      <c r="VSO29" s="14"/>
      <c r="VSQ29" s="14"/>
      <c r="VSS29" s="14"/>
      <c r="VSU29" s="14"/>
      <c r="VSW29" s="14"/>
      <c r="VSY29" s="14"/>
      <c r="VTA29" s="14"/>
      <c r="VTC29" s="14"/>
      <c r="VTE29" s="14"/>
      <c r="VTG29" s="14"/>
      <c r="VTI29" s="14"/>
      <c r="VTK29" s="14"/>
      <c r="VTM29" s="14"/>
      <c r="VTO29" s="14"/>
      <c r="VTQ29" s="14"/>
      <c r="VTS29" s="14"/>
      <c r="VTU29" s="14"/>
      <c r="VTW29" s="14"/>
      <c r="VTY29" s="14"/>
      <c r="VUA29" s="14"/>
      <c r="VUC29" s="14"/>
      <c r="VUE29" s="14"/>
      <c r="VUG29" s="14"/>
      <c r="VUI29" s="14"/>
      <c r="VUK29" s="14"/>
      <c r="VUM29" s="14"/>
      <c r="VUO29" s="14"/>
      <c r="VUQ29" s="14"/>
      <c r="VUS29" s="14"/>
      <c r="VUU29" s="14"/>
      <c r="VUW29" s="14"/>
      <c r="VUY29" s="14"/>
      <c r="VVA29" s="14"/>
      <c r="VVC29" s="14"/>
      <c r="VVE29" s="14"/>
      <c r="VVG29" s="14"/>
      <c r="VVI29" s="14"/>
      <c r="VVK29" s="14"/>
      <c r="VVM29" s="14"/>
      <c r="VVO29" s="14"/>
      <c r="VVQ29" s="14"/>
      <c r="VVS29" s="14"/>
      <c r="VVU29" s="14"/>
      <c r="VVW29" s="14"/>
      <c r="VVY29" s="14"/>
      <c r="VWA29" s="14"/>
      <c r="VWC29" s="14"/>
      <c r="VWE29" s="14"/>
      <c r="VWG29" s="14"/>
      <c r="VWI29" s="14"/>
      <c r="VWK29" s="14"/>
      <c r="VWM29" s="14"/>
      <c r="VWO29" s="14"/>
      <c r="VWQ29" s="14"/>
      <c r="VWS29" s="14"/>
      <c r="VWU29" s="14"/>
      <c r="VWW29" s="14"/>
      <c r="VWY29" s="14"/>
      <c r="VXA29" s="14"/>
      <c r="VXC29" s="14"/>
      <c r="VXE29" s="14"/>
      <c r="VXG29" s="14"/>
      <c r="VXI29" s="14"/>
      <c r="VXK29" s="14"/>
      <c r="VXM29" s="14"/>
      <c r="VXO29" s="14"/>
      <c r="VXQ29" s="14"/>
      <c r="VXS29" s="14"/>
      <c r="VXU29" s="14"/>
      <c r="VXW29" s="14"/>
      <c r="VXY29" s="14"/>
      <c r="VYA29" s="14"/>
      <c r="VYC29" s="14"/>
      <c r="VYE29" s="14"/>
      <c r="VYG29" s="14"/>
      <c r="VYI29" s="14"/>
      <c r="VYK29" s="14"/>
      <c r="VYM29" s="14"/>
      <c r="VYO29" s="14"/>
      <c r="VYQ29" s="14"/>
      <c r="VYS29" s="14"/>
      <c r="VYU29" s="14"/>
      <c r="VYW29" s="14"/>
      <c r="VYY29" s="14"/>
      <c r="VZA29" s="14"/>
      <c r="VZC29" s="14"/>
      <c r="VZE29" s="14"/>
      <c r="VZG29" s="14"/>
      <c r="VZI29" s="14"/>
      <c r="VZK29" s="14"/>
      <c r="VZM29" s="14"/>
      <c r="VZO29" s="14"/>
      <c r="VZQ29" s="14"/>
      <c r="VZS29" s="14"/>
      <c r="VZU29" s="14"/>
      <c r="VZW29" s="14"/>
      <c r="VZY29" s="14"/>
      <c r="WAA29" s="14"/>
      <c r="WAC29" s="14"/>
      <c r="WAE29" s="14"/>
      <c r="WAG29" s="14"/>
      <c r="WAI29" s="14"/>
      <c r="WAK29" s="14"/>
      <c r="WAM29" s="14"/>
      <c r="WAO29" s="14"/>
      <c r="WAQ29" s="14"/>
      <c r="WAS29" s="14"/>
      <c r="WAU29" s="14"/>
      <c r="WAW29" s="14"/>
      <c r="WAY29" s="14"/>
      <c r="WBA29" s="14"/>
      <c r="WBC29" s="14"/>
      <c r="WBE29" s="14"/>
      <c r="WBG29" s="14"/>
      <c r="WBI29" s="14"/>
      <c r="WBK29" s="14"/>
      <c r="WBM29" s="14"/>
      <c r="WBO29" s="14"/>
      <c r="WBQ29" s="14"/>
      <c r="WBS29" s="14"/>
      <c r="WBU29" s="14"/>
      <c r="WBW29" s="14"/>
      <c r="WBY29" s="14"/>
      <c r="WCA29" s="14"/>
      <c r="WCC29" s="14"/>
      <c r="WCE29" s="14"/>
      <c r="WCG29" s="14"/>
      <c r="WCI29" s="14"/>
      <c r="WCK29" s="14"/>
      <c r="WCM29" s="14"/>
      <c r="WCO29" s="14"/>
      <c r="WCQ29" s="14"/>
      <c r="WCS29" s="14"/>
      <c r="WCU29" s="14"/>
      <c r="WCW29" s="14"/>
      <c r="WCY29" s="14"/>
      <c r="WDA29" s="14"/>
      <c r="WDC29" s="14"/>
      <c r="WDE29" s="14"/>
      <c r="WDG29" s="14"/>
      <c r="WDI29" s="14"/>
      <c r="WDK29" s="14"/>
      <c r="WDM29" s="14"/>
      <c r="WDO29" s="14"/>
      <c r="WDQ29" s="14"/>
      <c r="WDS29" s="14"/>
      <c r="WDU29" s="14"/>
      <c r="WDW29" s="14"/>
      <c r="WDY29" s="14"/>
      <c r="WEA29" s="14"/>
      <c r="WEC29" s="14"/>
      <c r="WEE29" s="14"/>
      <c r="WEG29" s="14"/>
      <c r="WEI29" s="14"/>
      <c r="WEK29" s="14"/>
      <c r="WEM29" s="14"/>
      <c r="WEO29" s="14"/>
      <c r="WEQ29" s="14"/>
      <c r="WES29" s="14"/>
      <c r="WEU29" s="14"/>
      <c r="WEW29" s="14"/>
      <c r="WEY29" s="14"/>
      <c r="WFA29" s="14"/>
      <c r="WFC29" s="14"/>
      <c r="WFE29" s="14"/>
      <c r="WFG29" s="14"/>
      <c r="WFI29" s="14"/>
      <c r="WFK29" s="14"/>
      <c r="WFM29" s="14"/>
      <c r="WFO29" s="14"/>
      <c r="WFQ29" s="14"/>
      <c r="WFS29" s="14"/>
      <c r="WFU29" s="14"/>
      <c r="WFW29" s="14"/>
      <c r="WFY29" s="14"/>
      <c r="WGA29" s="14"/>
      <c r="WGC29" s="14"/>
      <c r="WGE29" s="14"/>
      <c r="WGG29" s="14"/>
      <c r="WGI29" s="14"/>
      <c r="WGK29" s="14"/>
      <c r="WGM29" s="14"/>
      <c r="WGO29" s="14"/>
      <c r="WGQ29" s="14"/>
      <c r="WGS29" s="14"/>
      <c r="WGU29" s="14"/>
      <c r="WGW29" s="14"/>
      <c r="WGY29" s="14"/>
      <c r="WHA29" s="14"/>
      <c r="WHC29" s="14"/>
      <c r="WHE29" s="14"/>
      <c r="WHG29" s="14"/>
      <c r="WHI29" s="14"/>
      <c r="WHK29" s="14"/>
      <c r="WHM29" s="14"/>
      <c r="WHO29" s="14"/>
      <c r="WHQ29" s="14"/>
      <c r="WHS29" s="14"/>
      <c r="WHU29" s="14"/>
      <c r="WHW29" s="14"/>
      <c r="WHY29" s="14"/>
      <c r="WIA29" s="14"/>
      <c r="WIC29" s="14"/>
      <c r="WIE29" s="14"/>
      <c r="WIG29" s="14"/>
      <c r="WII29" s="14"/>
      <c r="WIK29" s="14"/>
      <c r="WIM29" s="14"/>
      <c r="WIO29" s="14"/>
      <c r="WIQ29" s="14"/>
      <c r="WIS29" s="14"/>
      <c r="WIU29" s="14"/>
      <c r="WIW29" s="14"/>
      <c r="WIY29" s="14"/>
      <c r="WJA29" s="14"/>
      <c r="WJC29" s="14"/>
      <c r="WJE29" s="14"/>
      <c r="WJG29" s="14"/>
      <c r="WJI29" s="14"/>
      <c r="WJK29" s="14"/>
      <c r="WJM29" s="14"/>
      <c r="WJO29" s="14"/>
      <c r="WJQ29" s="14"/>
      <c r="WJS29" s="14"/>
      <c r="WJU29" s="14"/>
      <c r="WJW29" s="14"/>
      <c r="WJY29" s="14"/>
      <c r="WKA29" s="14"/>
      <c r="WKC29" s="14"/>
      <c r="WKE29" s="14"/>
      <c r="WKG29" s="14"/>
      <c r="WKI29" s="14"/>
      <c r="WKK29" s="14"/>
      <c r="WKM29" s="14"/>
      <c r="WKO29" s="14"/>
      <c r="WKQ29" s="14"/>
      <c r="WKS29" s="14"/>
      <c r="WKU29" s="14"/>
      <c r="WKW29" s="14"/>
      <c r="WKY29" s="14"/>
      <c r="WLA29" s="14"/>
      <c r="WLC29" s="14"/>
      <c r="WLE29" s="14"/>
      <c r="WLG29" s="14"/>
      <c r="WLI29" s="14"/>
      <c r="WLK29" s="14"/>
      <c r="WLM29" s="14"/>
      <c r="WLO29" s="14"/>
      <c r="WLQ29" s="14"/>
      <c r="WLS29" s="14"/>
      <c r="WLU29" s="14"/>
      <c r="WLW29" s="14"/>
      <c r="WLY29" s="14"/>
      <c r="WMA29" s="14"/>
      <c r="WMC29" s="14"/>
      <c r="WME29" s="14"/>
      <c r="WMG29" s="14"/>
      <c r="WMI29" s="14"/>
      <c r="WMK29" s="14"/>
      <c r="WMM29" s="14"/>
      <c r="WMO29" s="14"/>
      <c r="WMQ29" s="14"/>
      <c r="WMS29" s="14"/>
      <c r="WMU29" s="14"/>
      <c r="WMW29" s="14"/>
      <c r="WMY29" s="14"/>
      <c r="WNA29" s="14"/>
      <c r="WNC29" s="14"/>
      <c r="WNE29" s="14"/>
      <c r="WNG29" s="14"/>
      <c r="WNI29" s="14"/>
      <c r="WNK29" s="14"/>
      <c r="WNM29" s="14"/>
      <c r="WNO29" s="14"/>
      <c r="WNQ29" s="14"/>
      <c r="WNS29" s="14"/>
      <c r="WNU29" s="14"/>
      <c r="WNW29" s="14"/>
      <c r="WNY29" s="14"/>
      <c r="WOA29" s="14"/>
      <c r="WOC29" s="14"/>
      <c r="WOE29" s="14"/>
      <c r="WOG29" s="14"/>
      <c r="WOI29" s="14"/>
      <c r="WOK29" s="14"/>
      <c r="WOM29" s="14"/>
      <c r="WOO29" s="14"/>
      <c r="WOQ29" s="14"/>
      <c r="WOS29" s="14"/>
      <c r="WOU29" s="14"/>
      <c r="WOW29" s="14"/>
      <c r="WOY29" s="14"/>
      <c r="WPA29" s="14"/>
      <c r="WPC29" s="14"/>
      <c r="WPE29" s="14"/>
      <c r="WPG29" s="14"/>
      <c r="WPI29" s="14"/>
      <c r="WPK29" s="14"/>
      <c r="WPM29" s="14"/>
      <c r="WPO29" s="14"/>
      <c r="WPQ29" s="14"/>
      <c r="WPS29" s="14"/>
      <c r="WPU29" s="14"/>
      <c r="WPW29" s="14"/>
      <c r="WPY29" s="14"/>
      <c r="WQA29" s="14"/>
      <c r="WQC29" s="14"/>
      <c r="WQE29" s="14"/>
      <c r="WQG29" s="14"/>
      <c r="WQI29" s="14"/>
      <c r="WQK29" s="14"/>
      <c r="WQM29" s="14"/>
      <c r="WQO29" s="14"/>
      <c r="WQQ29" s="14"/>
      <c r="WQS29" s="14"/>
      <c r="WQU29" s="14"/>
      <c r="WQW29" s="14"/>
      <c r="WQY29" s="14"/>
      <c r="WRA29" s="14"/>
      <c r="WRC29" s="14"/>
      <c r="WRE29" s="14"/>
      <c r="WRG29" s="14"/>
      <c r="WRI29" s="14"/>
      <c r="WRK29" s="14"/>
      <c r="WRM29" s="14"/>
      <c r="WRO29" s="14"/>
      <c r="WRQ29" s="14"/>
      <c r="WRS29" s="14"/>
      <c r="WRU29" s="14"/>
      <c r="WRW29" s="14"/>
      <c r="WRY29" s="14"/>
      <c r="WSA29" s="14"/>
      <c r="WSC29" s="14"/>
      <c r="WSE29" s="14"/>
      <c r="WSG29" s="14"/>
      <c r="WSI29" s="14"/>
      <c r="WSK29" s="14"/>
      <c r="WSM29" s="14"/>
      <c r="WSO29" s="14"/>
      <c r="WSQ29" s="14"/>
      <c r="WSS29" s="14"/>
      <c r="WSU29" s="14"/>
      <c r="WSW29" s="14"/>
      <c r="WSY29" s="14"/>
      <c r="WTA29" s="14"/>
      <c r="WTC29" s="14"/>
      <c r="WTE29" s="14"/>
      <c r="WTG29" s="14"/>
      <c r="WTI29" s="14"/>
      <c r="WTK29" s="14"/>
      <c r="WTM29" s="14"/>
      <c r="WTO29" s="14"/>
      <c r="WTQ29" s="14"/>
      <c r="WTS29" s="14"/>
      <c r="WTU29" s="14"/>
      <c r="WTW29" s="14"/>
      <c r="WTY29" s="14"/>
      <c r="WUA29" s="14"/>
      <c r="WUC29" s="14"/>
      <c r="WUE29" s="14"/>
      <c r="WUG29" s="14"/>
      <c r="WUI29" s="14"/>
      <c r="WUK29" s="14"/>
      <c r="WUM29" s="14"/>
      <c r="WUO29" s="14"/>
      <c r="WUQ29" s="14"/>
      <c r="WUS29" s="14"/>
      <c r="WUU29" s="14"/>
      <c r="WUW29" s="14"/>
      <c r="WUY29" s="14"/>
      <c r="WVA29" s="14"/>
      <c r="WVC29" s="14"/>
      <c r="WVE29" s="14"/>
      <c r="WVG29" s="14"/>
      <c r="WVI29" s="14"/>
      <c r="WVK29" s="14"/>
      <c r="WVM29" s="14"/>
      <c r="WVO29" s="14"/>
      <c r="WVQ29" s="14"/>
      <c r="WVS29" s="14"/>
      <c r="WVU29" s="14"/>
      <c r="WVW29" s="14"/>
      <c r="WVY29" s="14"/>
      <c r="WWA29" s="14"/>
      <c r="WWC29" s="14"/>
      <c r="WWE29" s="14"/>
      <c r="WWG29" s="14"/>
      <c r="WWI29" s="14"/>
      <c r="WWK29" s="14"/>
      <c r="WWM29" s="14"/>
      <c r="WWO29" s="14"/>
      <c r="WWQ29" s="14"/>
      <c r="WWS29" s="14"/>
      <c r="WWU29" s="14"/>
      <c r="WWW29" s="14"/>
      <c r="WWY29" s="14"/>
      <c r="WXA29" s="14"/>
      <c r="WXC29" s="14"/>
      <c r="WXE29" s="14"/>
      <c r="WXG29" s="14"/>
      <c r="WXI29" s="14"/>
      <c r="WXK29" s="14"/>
      <c r="WXM29" s="14"/>
      <c r="WXO29" s="14"/>
      <c r="WXQ29" s="14"/>
      <c r="WXS29" s="14"/>
      <c r="WXU29" s="14"/>
      <c r="WXW29" s="14"/>
      <c r="WXY29" s="14"/>
      <c r="WYA29" s="14"/>
      <c r="WYC29" s="14"/>
      <c r="WYE29" s="14"/>
      <c r="WYG29" s="14"/>
      <c r="WYI29" s="14"/>
      <c r="WYK29" s="14"/>
      <c r="WYM29" s="14"/>
      <c r="WYO29" s="14"/>
      <c r="WYQ29" s="14"/>
      <c r="WYS29" s="14"/>
      <c r="WYU29" s="14"/>
      <c r="WYW29" s="14"/>
      <c r="WYY29" s="14"/>
      <c r="WZA29" s="14"/>
      <c r="WZC29" s="14"/>
      <c r="WZE29" s="14"/>
      <c r="WZG29" s="14"/>
      <c r="WZI29" s="14"/>
      <c r="WZK29" s="14"/>
      <c r="WZM29" s="14"/>
      <c r="WZO29" s="14"/>
      <c r="WZQ29" s="14"/>
      <c r="WZS29" s="14"/>
      <c r="WZU29" s="14"/>
      <c r="WZW29" s="14"/>
      <c r="WZY29" s="14"/>
      <c r="XAA29" s="14"/>
      <c r="XAC29" s="14"/>
      <c r="XAE29" s="14"/>
      <c r="XAG29" s="14"/>
      <c r="XAI29" s="14"/>
      <c r="XAK29" s="14"/>
      <c r="XAM29" s="14"/>
      <c r="XAO29" s="14"/>
      <c r="XAQ29" s="14"/>
      <c r="XAS29" s="14"/>
      <c r="XAU29" s="14"/>
      <c r="XAW29" s="14"/>
      <c r="XAY29" s="14"/>
      <c r="XBA29" s="14"/>
      <c r="XBC29" s="14"/>
      <c r="XBE29" s="14"/>
      <c r="XBG29" s="14"/>
      <c r="XBI29" s="14"/>
      <c r="XBK29" s="14"/>
      <c r="XBM29" s="14"/>
      <c r="XBO29" s="14"/>
      <c r="XBQ29" s="14"/>
      <c r="XBS29" s="14"/>
      <c r="XBU29" s="14"/>
      <c r="XBW29" s="14"/>
      <c r="XBY29" s="14"/>
      <c r="XCA29" s="14"/>
      <c r="XCC29" s="14"/>
      <c r="XCE29" s="14"/>
      <c r="XCG29" s="14"/>
      <c r="XCI29" s="14"/>
      <c r="XCK29" s="14"/>
      <c r="XCM29" s="14"/>
      <c r="XCO29" s="14"/>
      <c r="XCQ29" s="14"/>
      <c r="XCS29" s="14"/>
      <c r="XCU29" s="14"/>
      <c r="XCW29" s="14"/>
      <c r="XCY29" s="14"/>
      <c r="XDA29" s="14"/>
      <c r="XDC29" s="14"/>
      <c r="XDE29" s="14"/>
      <c r="XDG29" s="14"/>
      <c r="XDI29" s="14"/>
      <c r="XDK29" s="14"/>
      <c r="XDM29" s="14"/>
      <c r="XDO29" s="14"/>
      <c r="XDQ29" s="14"/>
      <c r="XDS29" s="14"/>
      <c r="XDU29" s="14"/>
      <c r="XDW29" s="14"/>
      <c r="XDY29" s="14"/>
      <c r="XEA29" s="14"/>
      <c r="XEC29" s="14"/>
      <c r="XEE29" s="14"/>
      <c r="XEG29" s="14"/>
      <c r="XEI29" s="14"/>
      <c r="XEK29" s="14"/>
      <c r="XEM29" s="14"/>
      <c r="XEO29" s="14"/>
      <c r="XEQ29" s="14"/>
      <c r="XES29" s="14"/>
      <c r="XEU29" s="14"/>
      <c r="XEW29" s="14"/>
      <c r="XEY29" s="14"/>
      <c r="XFA29" s="14"/>
      <c r="XFC29" s="14"/>
    </row>
    <row r="31" spans="1:1023 1025:2047 2049:3071 3073:4095 4097:5119 5121:6143 6145:7167 7169:8191 8193:9215 9217:10239 10241:11263 11265:12287 12289:13311 13313:14335 14337:15359 15361:16383" x14ac:dyDescent="0.25">
      <c r="A31" t="s">
        <v>6016</v>
      </c>
    </row>
    <row r="32" spans="1:1023 1025:2047 2049:3071 3073:4095 4097:5119 5121:6143 6145:7167 7169:8191 8193:9215 9217:10239 10241:11263 11265:12287 12289:13311 13313:14335 14337:15359 15361:16383" x14ac:dyDescent="0.25">
      <c r="A32" s="13" t="s">
        <v>6019</v>
      </c>
      <c r="B32" t="s">
        <v>6074</v>
      </c>
    </row>
    <row r="33" spans="1:2" x14ac:dyDescent="0.25">
      <c r="A33" s="14">
        <v>2</v>
      </c>
      <c r="B33" s="27">
        <v>15565.89348571429</v>
      </c>
    </row>
    <row r="34" spans="1:2" x14ac:dyDescent="0.25">
      <c r="A34" s="14">
        <v>3</v>
      </c>
      <c r="B34" s="27">
        <v>14500.426111111099</v>
      </c>
    </row>
    <row r="35" spans="1:2" x14ac:dyDescent="0.25">
      <c r="A35" s="14">
        <v>4</v>
      </c>
      <c r="B35" s="27">
        <v>13850.656799999999</v>
      </c>
    </row>
    <row r="36" spans="1:2" x14ac:dyDescent="0.25">
      <c r="A36" s="14">
        <v>5</v>
      </c>
      <c r="B36" s="27">
        <v>8786.0355555555543</v>
      </c>
    </row>
    <row r="37" spans="1:2" x14ac:dyDescent="0.25">
      <c r="A37" s="14" t="s">
        <v>6020</v>
      </c>
      <c r="B37" s="27">
        <v>14829.622373540875</v>
      </c>
    </row>
    <row r="40" spans="1:2" x14ac:dyDescent="0.25">
      <c r="A40" t="s">
        <v>6017</v>
      </c>
    </row>
    <row r="41" spans="1:2" x14ac:dyDescent="0.25">
      <c r="A41" t="s">
        <v>6018</v>
      </c>
    </row>
    <row r="42" spans="1:2" x14ac:dyDescent="0.25">
      <c r="A42" s="13" t="s">
        <v>6019</v>
      </c>
      <c r="B42" t="s">
        <v>6075</v>
      </c>
    </row>
    <row r="43" spans="1:2" x14ac:dyDescent="0.25">
      <c r="A43" s="14">
        <v>19</v>
      </c>
      <c r="B43" s="27">
        <v>0.29411764705882354</v>
      </c>
    </row>
    <row r="44" spans="1:2" x14ac:dyDescent="0.25">
      <c r="A44" s="14">
        <v>20</v>
      </c>
      <c r="B44" s="27">
        <v>0.34343434343434343</v>
      </c>
    </row>
    <row r="45" spans="1:2" x14ac:dyDescent="0.25">
      <c r="A45" s="14">
        <v>21</v>
      </c>
      <c r="B45" s="27">
        <v>0.28205128205128205</v>
      </c>
    </row>
    <row r="46" spans="1:2" x14ac:dyDescent="0.25">
      <c r="A46" s="14">
        <v>22</v>
      </c>
      <c r="B46" s="27">
        <v>0.45283018867924529</v>
      </c>
    </row>
    <row r="47" spans="1:2" x14ac:dyDescent="0.25">
      <c r="A47" s="14">
        <v>23</v>
      </c>
      <c r="B47" s="27">
        <v>0.52727272727272723</v>
      </c>
    </row>
    <row r="48" spans="1:2" x14ac:dyDescent="0.25">
      <c r="A48" s="14">
        <v>24</v>
      </c>
      <c r="B48" s="27">
        <v>0.32608695652173914</v>
      </c>
    </row>
    <row r="49" spans="1:2" x14ac:dyDescent="0.25">
      <c r="A49" s="14">
        <v>25</v>
      </c>
      <c r="B49" s="27">
        <v>0.625</v>
      </c>
    </row>
    <row r="50" spans="1:2" x14ac:dyDescent="0.25">
      <c r="A50" s="14">
        <v>26</v>
      </c>
      <c r="B50" s="27">
        <v>0.38</v>
      </c>
    </row>
    <row r="51" spans="1:2" x14ac:dyDescent="0.25">
      <c r="A51" s="14">
        <v>27</v>
      </c>
      <c r="B51" s="27">
        <v>0.62</v>
      </c>
    </row>
    <row r="52" spans="1:2" x14ac:dyDescent="0.25">
      <c r="A52" s="14">
        <v>28</v>
      </c>
      <c r="B52" s="27">
        <v>0.76595744680851063</v>
      </c>
    </row>
    <row r="53" spans="1:2" x14ac:dyDescent="0.25">
      <c r="A53" s="14">
        <v>29</v>
      </c>
      <c r="B53" s="27">
        <v>0.38775510204081631</v>
      </c>
    </row>
    <row r="54" spans="1:2" x14ac:dyDescent="0.25">
      <c r="A54" s="14">
        <v>30</v>
      </c>
      <c r="B54" s="27">
        <v>0.67796610169491522</v>
      </c>
    </row>
    <row r="55" spans="1:2" x14ac:dyDescent="0.25">
      <c r="A55" s="14">
        <v>31</v>
      </c>
      <c r="B55" s="27">
        <v>0.72549019607843135</v>
      </c>
    </row>
    <row r="56" spans="1:2" x14ac:dyDescent="0.25">
      <c r="A56" s="14">
        <v>32</v>
      </c>
      <c r="B56" s="27">
        <v>0.81481481481481477</v>
      </c>
    </row>
    <row r="57" spans="1:2" x14ac:dyDescent="0.25">
      <c r="A57" s="14">
        <v>33</v>
      </c>
      <c r="B57" s="27">
        <v>2.0566037735849059</v>
      </c>
    </row>
    <row r="58" spans="1:2" x14ac:dyDescent="0.25">
      <c r="A58" s="14">
        <v>34</v>
      </c>
      <c r="B58" s="27">
        <v>2.0392156862745097</v>
      </c>
    </row>
    <row r="59" spans="1:2" x14ac:dyDescent="0.25">
      <c r="A59" s="14">
        <v>35</v>
      </c>
      <c r="B59" s="27">
        <v>2.3333333333333335</v>
      </c>
    </row>
    <row r="60" spans="1:2" x14ac:dyDescent="0.25">
      <c r="A60" s="14">
        <v>36</v>
      </c>
      <c r="B60" s="27">
        <v>2.1272727272727274</v>
      </c>
    </row>
    <row r="61" spans="1:2" x14ac:dyDescent="0.25">
      <c r="A61" s="14">
        <v>37</v>
      </c>
      <c r="B61" s="27">
        <v>2.2340425531914891</v>
      </c>
    </row>
    <row r="62" spans="1:2" x14ac:dyDescent="0.25">
      <c r="A62" s="14">
        <v>38</v>
      </c>
      <c r="B62" s="27">
        <v>2.0222222222222221</v>
      </c>
    </row>
    <row r="63" spans="1:2" x14ac:dyDescent="0.25">
      <c r="A63" s="14">
        <v>39</v>
      </c>
      <c r="B63" s="27">
        <v>2.2195121951219514</v>
      </c>
    </row>
    <row r="64" spans="1:2" x14ac:dyDescent="0.25">
      <c r="A64" s="14">
        <v>40</v>
      </c>
      <c r="B64" s="27">
        <v>2.2999999999999998</v>
      </c>
    </row>
    <row r="65" spans="1:2" x14ac:dyDescent="0.25">
      <c r="A65" s="14" t="s">
        <v>6020</v>
      </c>
      <c r="B65" s="27">
        <v>1.0691163604549432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Customer Names</vt:lpstr>
      <vt:lpstr>Medical Examinations</vt:lpstr>
      <vt:lpstr>Hospitalisation Details</vt:lpstr>
      <vt:lpstr>HEALTHCARE</vt:lpstr>
      <vt:lpstr>PIVOT TABLE</vt:lpstr>
      <vt:lpstr>SCATTER PLOT AND LINE</vt:lpstr>
      <vt:lpstr>ANSWERS SHEET</vt:lpstr>
      <vt:lpstr>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2024-11-21T15:33:51Z</dcterms:modified>
</cp:coreProperties>
</file>